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4.xml" ContentType="application/vnd.openxmlformats-officedocument.drawing+xml"/>
  <Override PartName="/xl/tables/table1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ihssa\Downloads\"/>
    </mc:Choice>
  </mc:AlternateContent>
  <bookViews>
    <workbookView xWindow="0" yWindow="0" windowWidth="23040" windowHeight="10512" activeTab="10"/>
  </bookViews>
  <sheets>
    <sheet name="Cockpit" sheetId="11" r:id="rId1"/>
    <sheet name="Sources" sheetId="3" r:id="rId2"/>
    <sheet name="Database" sheetId="1" r:id="rId3"/>
    <sheet name="Export" sheetId="7" state="hidden" r:id="rId4"/>
    <sheet name="Library" sheetId="8" state="hidden" r:id="rId5"/>
    <sheet name="Adjustment Factors" sheetId="6" state="hidden" r:id="rId6"/>
    <sheet name="Dropdowns" sheetId="4" state="hidden" r:id="rId7"/>
    <sheet name="ALK" sheetId="18" r:id="rId8"/>
    <sheet name="PEM" sheetId="19" r:id="rId9"/>
    <sheet name="CALC" sheetId="16" r:id="rId10"/>
    <sheet name="CAPEX" sheetId="14" r:id="rId11"/>
  </sheets>
  <externalReferences>
    <externalReference r:id="rId12"/>
  </externalReferences>
  <definedNames>
    <definedName name="_xlnm._FilterDatabase" localSheetId="7" hidden="1">ALK!$B$4:$AC$168</definedName>
    <definedName name="_xlnm._FilterDatabase" localSheetId="3" hidden="1">Export!$B$3:$H$153</definedName>
    <definedName name="_xlnm._FilterDatabase" localSheetId="4" hidden="1">Library!$A$1:$F$138</definedName>
    <definedName name="_xlnm._FilterDatabase" localSheetId="8" hidden="1">PEM!$B$4:$AC$168</definedName>
    <definedName name="Analysis_and_Graph" localSheetId="7">[1]!dd_analysis_graph[Analysis and Graph]</definedName>
    <definedName name="Analysis_and_Graph" localSheetId="8">[1]!dd_analysis_graph[Analysis and Graph]</definedName>
    <definedName name="Analysis_and_Graph">dd_analysis_graph[Analysis and Graph]</definedName>
    <definedName name="dd_components" localSheetId="7">[1]!Table3[Component of PtG]</definedName>
    <definedName name="dd_components" localSheetId="8">[1]!Table3[Component of PtG]</definedName>
    <definedName name="dd_components">Table3[Component of PtG]</definedName>
    <definedName name="temp" localSheetId="4">Library!$B$1:$F$138</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70" i="19" l="1"/>
  <c r="AB170" i="19"/>
  <c r="AA170" i="19"/>
  <c r="Z170" i="19"/>
  <c r="Y170" i="19"/>
  <c r="X170" i="19"/>
  <c r="W170" i="19"/>
  <c r="V170" i="19"/>
  <c r="U170" i="19"/>
  <c r="T170" i="19"/>
  <c r="S170" i="19"/>
  <c r="R170" i="19"/>
  <c r="Q170" i="19"/>
  <c r="P170" i="19"/>
  <c r="O170" i="19"/>
  <c r="N170" i="19"/>
  <c r="M170" i="19"/>
  <c r="L170" i="19"/>
  <c r="K170" i="19"/>
  <c r="J170" i="19"/>
  <c r="I170" i="19"/>
  <c r="H170" i="19"/>
  <c r="G170" i="19"/>
  <c r="B168" i="19"/>
  <c r="F168" i="19" s="1"/>
  <c r="B167" i="19"/>
  <c r="C167" i="19" s="1"/>
  <c r="B166" i="19"/>
  <c r="F166" i="19" s="1"/>
  <c r="B165" i="19"/>
  <c r="B164" i="19"/>
  <c r="B163" i="19"/>
  <c r="F163" i="19" s="1"/>
  <c r="B162" i="19"/>
  <c r="B161" i="19"/>
  <c r="F161" i="19" s="1"/>
  <c r="B160" i="19"/>
  <c r="B159" i="19"/>
  <c r="F159" i="19" s="1"/>
  <c r="B158" i="19"/>
  <c r="B157" i="19"/>
  <c r="F157" i="19" s="1"/>
  <c r="B156" i="19"/>
  <c r="F156" i="19" s="1"/>
  <c r="B155" i="19"/>
  <c r="F155" i="19" s="1"/>
  <c r="B154" i="19"/>
  <c r="F154" i="19" s="1"/>
  <c r="B153" i="19"/>
  <c r="F153" i="19" s="1"/>
  <c r="B152" i="19"/>
  <c r="F152" i="19" s="1"/>
  <c r="B151" i="19"/>
  <c r="B150" i="19"/>
  <c r="F150" i="19" s="1"/>
  <c r="B149" i="19"/>
  <c r="B148" i="19"/>
  <c r="F148" i="19" s="1"/>
  <c r="B147" i="19"/>
  <c r="B146" i="19"/>
  <c r="F146" i="19" s="1"/>
  <c r="B145" i="19"/>
  <c r="B144" i="19"/>
  <c r="F144" i="19" s="1"/>
  <c r="B143" i="19"/>
  <c r="B142" i="19"/>
  <c r="F142" i="19" s="1"/>
  <c r="B141" i="19"/>
  <c r="B140" i="19"/>
  <c r="D140" i="19" s="1"/>
  <c r="B139" i="19"/>
  <c r="B138" i="19"/>
  <c r="B137" i="19"/>
  <c r="F137" i="19" s="1"/>
  <c r="B136" i="19"/>
  <c r="B135" i="19"/>
  <c r="F135" i="19" s="1"/>
  <c r="B134" i="19"/>
  <c r="C134" i="19" s="1"/>
  <c r="B133" i="19"/>
  <c r="B132" i="19"/>
  <c r="D132" i="19" s="1"/>
  <c r="B131" i="19"/>
  <c r="C131" i="19" s="1"/>
  <c r="E131" i="19" s="1"/>
  <c r="B130" i="19"/>
  <c r="F130" i="19" s="1"/>
  <c r="B129" i="19"/>
  <c r="F129" i="19" s="1"/>
  <c r="B128" i="19"/>
  <c r="F128" i="19" s="1"/>
  <c r="B127" i="19"/>
  <c r="B126" i="19"/>
  <c r="F126" i="19" s="1"/>
  <c r="B125" i="19"/>
  <c r="B124" i="19"/>
  <c r="C124" i="19" s="1"/>
  <c r="B123" i="19"/>
  <c r="C123" i="19" s="1"/>
  <c r="E123" i="19" s="1"/>
  <c r="B122" i="19"/>
  <c r="D122" i="19" s="1"/>
  <c r="B121" i="19"/>
  <c r="F121" i="19" s="1"/>
  <c r="B120" i="19"/>
  <c r="B119" i="19"/>
  <c r="C119" i="19" s="1"/>
  <c r="B118" i="19"/>
  <c r="B117" i="19"/>
  <c r="D117" i="19" s="1"/>
  <c r="B116" i="19"/>
  <c r="C116" i="19" s="1"/>
  <c r="B115" i="19"/>
  <c r="B114" i="19"/>
  <c r="B113" i="19"/>
  <c r="F113" i="19" s="1"/>
  <c r="B112" i="19"/>
  <c r="D112" i="19" s="1"/>
  <c r="B111" i="19"/>
  <c r="B110" i="19"/>
  <c r="F110" i="19" s="1"/>
  <c r="B109" i="19"/>
  <c r="C109" i="19" s="1"/>
  <c r="B108" i="19"/>
  <c r="B107" i="19"/>
  <c r="D107" i="19" s="1"/>
  <c r="B106" i="19"/>
  <c r="C106" i="19" s="1"/>
  <c r="B105" i="19"/>
  <c r="F105" i="19" s="1"/>
  <c r="B104" i="19"/>
  <c r="B103" i="19"/>
  <c r="D103" i="19" s="1"/>
  <c r="B102" i="19"/>
  <c r="B101" i="19"/>
  <c r="F101" i="19" s="1"/>
  <c r="B100" i="19"/>
  <c r="D100" i="19" s="1"/>
  <c r="B99" i="19"/>
  <c r="D99" i="19" s="1"/>
  <c r="B98" i="19"/>
  <c r="B97" i="19"/>
  <c r="D97" i="19" s="1"/>
  <c r="B96" i="19"/>
  <c r="D96" i="19" s="1"/>
  <c r="B95" i="19"/>
  <c r="C95" i="19" s="1"/>
  <c r="B94" i="19"/>
  <c r="B93" i="19"/>
  <c r="D93" i="19" s="1"/>
  <c r="B92" i="19"/>
  <c r="B91" i="19"/>
  <c r="D91" i="19" s="1"/>
  <c r="B90" i="19"/>
  <c r="C90" i="19" s="1"/>
  <c r="B89" i="19"/>
  <c r="F89" i="19" s="1"/>
  <c r="B88" i="19"/>
  <c r="B87" i="19"/>
  <c r="D87" i="19" s="1"/>
  <c r="B86" i="19"/>
  <c r="D86" i="19" s="1"/>
  <c r="B85" i="19"/>
  <c r="F85" i="19" s="1"/>
  <c r="B84" i="19"/>
  <c r="B83" i="19"/>
  <c r="B82" i="19"/>
  <c r="D82" i="19" s="1"/>
  <c r="B81" i="19"/>
  <c r="D81" i="19" s="1"/>
  <c r="B80" i="19"/>
  <c r="D80" i="19" s="1"/>
  <c r="B79" i="19"/>
  <c r="D79" i="19" s="1"/>
  <c r="B78" i="19"/>
  <c r="D78" i="19" s="1"/>
  <c r="B77" i="19"/>
  <c r="F77" i="19" s="1"/>
  <c r="B76" i="19"/>
  <c r="D76" i="19" s="1"/>
  <c r="B75" i="19"/>
  <c r="B74" i="19"/>
  <c r="F74" i="19" s="1"/>
  <c r="B73" i="19"/>
  <c r="F73" i="19" s="1"/>
  <c r="B72" i="19"/>
  <c r="C72" i="19" s="1"/>
  <c r="B71" i="19"/>
  <c r="D71" i="19" s="1"/>
  <c r="B70" i="19"/>
  <c r="B69" i="19"/>
  <c r="F69" i="19" s="1"/>
  <c r="B68" i="19"/>
  <c r="D68" i="19" s="1"/>
  <c r="B67" i="19"/>
  <c r="B66" i="19"/>
  <c r="B65" i="19"/>
  <c r="D65" i="19" s="1"/>
  <c r="B64" i="19"/>
  <c r="C64" i="19" s="1"/>
  <c r="B63" i="19"/>
  <c r="D63" i="19" s="1"/>
  <c r="B62" i="19"/>
  <c r="C62" i="19" s="1"/>
  <c r="B61" i="19"/>
  <c r="B60" i="19"/>
  <c r="B59" i="19"/>
  <c r="F59" i="19" s="1"/>
  <c r="B58" i="19"/>
  <c r="B57" i="19"/>
  <c r="F57" i="19" s="1"/>
  <c r="B56" i="19"/>
  <c r="B55" i="19"/>
  <c r="B54" i="19"/>
  <c r="B53" i="19"/>
  <c r="F53" i="19" s="1"/>
  <c r="B52" i="19"/>
  <c r="B51" i="19"/>
  <c r="F51" i="19" s="1"/>
  <c r="B50" i="19"/>
  <c r="C50" i="19" s="1"/>
  <c r="E50" i="19" s="1"/>
  <c r="B49" i="19"/>
  <c r="C49" i="19" s="1"/>
  <c r="B48" i="19"/>
  <c r="F48" i="19" s="1"/>
  <c r="B47" i="19"/>
  <c r="F47" i="19" s="1"/>
  <c r="B46" i="19"/>
  <c r="D46" i="19" s="1"/>
  <c r="B45" i="19"/>
  <c r="C45" i="19" s="1"/>
  <c r="B44" i="19"/>
  <c r="B43" i="19"/>
  <c r="B42" i="19"/>
  <c r="B41" i="19"/>
  <c r="F41" i="19" s="1"/>
  <c r="B40" i="19"/>
  <c r="B39" i="19"/>
  <c r="D39" i="19" s="1"/>
  <c r="B38" i="19"/>
  <c r="B37" i="19"/>
  <c r="D37" i="19" s="1"/>
  <c r="B36" i="19"/>
  <c r="B35" i="19"/>
  <c r="C35" i="19" s="1"/>
  <c r="B34" i="19"/>
  <c r="F34" i="19" s="1"/>
  <c r="B33" i="19"/>
  <c r="C33" i="19" s="1"/>
  <c r="B32" i="19"/>
  <c r="B31" i="19"/>
  <c r="B30" i="19"/>
  <c r="F30" i="19" s="1"/>
  <c r="B29" i="19"/>
  <c r="D29" i="19" s="1"/>
  <c r="B28" i="19"/>
  <c r="B27" i="19"/>
  <c r="B26" i="19"/>
  <c r="D26" i="19" s="1"/>
  <c r="B25" i="19"/>
  <c r="D25" i="19" s="1"/>
  <c r="B24" i="19"/>
  <c r="B23" i="19"/>
  <c r="F23" i="19" s="1"/>
  <c r="B22" i="19"/>
  <c r="F22" i="19" s="1"/>
  <c r="B21" i="19"/>
  <c r="D21" i="19" s="1"/>
  <c r="B20" i="19"/>
  <c r="D20" i="19" s="1"/>
  <c r="B19" i="19"/>
  <c r="B18" i="19"/>
  <c r="D18" i="19" s="1"/>
  <c r="B17" i="19"/>
  <c r="C17" i="19" s="1"/>
  <c r="B16" i="19"/>
  <c r="C16" i="19" s="1"/>
  <c r="B15" i="19"/>
  <c r="B14" i="19"/>
  <c r="B13" i="19"/>
  <c r="D13" i="19" s="1"/>
  <c r="B12" i="19"/>
  <c r="D12" i="19" s="1"/>
  <c r="B11" i="19"/>
  <c r="B10" i="19"/>
  <c r="F10" i="19" s="1"/>
  <c r="B9" i="19"/>
  <c r="F9" i="19" s="1"/>
  <c r="B8" i="19"/>
  <c r="F8" i="19" s="1"/>
  <c r="B7" i="19"/>
  <c r="C7" i="19" s="1"/>
  <c r="B6" i="19"/>
  <c r="D6" i="19" s="1"/>
  <c r="B5" i="19"/>
  <c r="F62" i="19" l="1"/>
  <c r="C146" i="19"/>
  <c r="E146" i="19" s="1"/>
  <c r="F107" i="19"/>
  <c r="D119" i="19"/>
  <c r="D101" i="19"/>
  <c r="F93" i="19"/>
  <c r="C112" i="19"/>
  <c r="E112" i="19" s="1"/>
  <c r="F35" i="19"/>
  <c r="C122" i="19"/>
  <c r="D7" i="19"/>
  <c r="F96" i="19"/>
  <c r="F119" i="19"/>
  <c r="C10" i="19"/>
  <c r="C46" i="19"/>
  <c r="E46" i="19" s="1"/>
  <c r="C103" i="19"/>
  <c r="E103" i="19" s="1"/>
  <c r="F103" i="19"/>
  <c r="C132" i="19"/>
  <c r="E132" i="19" s="1"/>
  <c r="F29" i="19"/>
  <c r="F132" i="19"/>
  <c r="F20" i="19"/>
  <c r="F122" i="19"/>
  <c r="C128" i="19"/>
  <c r="F140" i="19"/>
  <c r="D10" i="19"/>
  <c r="C22" i="19"/>
  <c r="E22" i="19" s="1"/>
  <c r="D95" i="19"/>
  <c r="C113" i="19"/>
  <c r="E113" i="19" s="1"/>
  <c r="F13" i="19"/>
  <c r="F50" i="19"/>
  <c r="F68" i="19"/>
  <c r="F64" i="19"/>
  <c r="F82" i="19"/>
  <c r="D22" i="19"/>
  <c r="E95" i="19"/>
  <c r="D113" i="19"/>
  <c r="E7" i="19"/>
  <c r="D62" i="19"/>
  <c r="F79" i="19"/>
  <c r="F95" i="19"/>
  <c r="E119" i="19"/>
  <c r="C142" i="19"/>
  <c r="E142" i="19" s="1"/>
  <c r="D146" i="19"/>
  <c r="D142" i="19"/>
  <c r="D50" i="19"/>
  <c r="C68" i="19"/>
  <c r="F86" i="19"/>
  <c r="C93" i="19"/>
  <c r="E93" i="19" s="1"/>
  <c r="C96" i="19"/>
  <c r="E96" i="19" s="1"/>
  <c r="C140" i="19"/>
  <c r="E140" i="19" s="1"/>
  <c r="F33" i="19"/>
  <c r="F46" i="19"/>
  <c r="D64" i="19"/>
  <c r="C82" i="19"/>
  <c r="E82" i="19" s="1"/>
  <c r="F112" i="19"/>
  <c r="F167" i="19"/>
  <c r="C12" i="19"/>
  <c r="D16" i="19"/>
  <c r="C18" i="19"/>
  <c r="E18" i="19" s="1"/>
  <c r="D45" i="19"/>
  <c r="C76" i="19"/>
  <c r="C99" i="19"/>
  <c r="E99" i="19" s="1"/>
  <c r="C105" i="19"/>
  <c r="E105" i="19" s="1"/>
  <c r="C153" i="19"/>
  <c r="E153" i="19" s="1"/>
  <c r="F16" i="19"/>
  <c r="F18" i="19"/>
  <c r="D34" i="19"/>
  <c r="D36" i="19"/>
  <c r="D49" i="19"/>
  <c r="C63" i="19"/>
  <c r="E63" i="19" s="1"/>
  <c r="C65" i="19"/>
  <c r="E65" i="19" s="1"/>
  <c r="C69" i="19"/>
  <c r="E69" i="19" s="1"/>
  <c r="C73" i="19"/>
  <c r="F76" i="19"/>
  <c r="E90" i="19"/>
  <c r="C97" i="19"/>
  <c r="F99" i="19"/>
  <c r="C117" i="19"/>
  <c r="E117" i="19" s="1"/>
  <c r="D130" i="19"/>
  <c r="C144" i="19"/>
  <c r="E144" i="19" s="1"/>
  <c r="C150" i="19"/>
  <c r="E150" i="19" s="1"/>
  <c r="C157" i="19"/>
  <c r="C161" i="19"/>
  <c r="C165" i="19"/>
  <c r="E165" i="19" s="1"/>
  <c r="D126" i="19"/>
  <c r="E16" i="19"/>
  <c r="C34" i="19"/>
  <c r="E34" i="19" s="1"/>
  <c r="C36" i="19"/>
  <c r="E36" i="19" s="1"/>
  <c r="F45" i="19"/>
  <c r="E76" i="19"/>
  <c r="C78" i="19"/>
  <c r="E78" i="19" s="1"/>
  <c r="C80" i="19"/>
  <c r="E80" i="19" s="1"/>
  <c r="D105" i="19"/>
  <c r="C130" i="19"/>
  <c r="E130" i="19" s="1"/>
  <c r="E134" i="19"/>
  <c r="D144" i="19"/>
  <c r="D150" i="19"/>
  <c r="F165" i="19"/>
  <c r="E97" i="19"/>
  <c r="C100" i="19"/>
  <c r="E100" i="19" s="1"/>
  <c r="F117" i="19"/>
  <c r="C121" i="19"/>
  <c r="F36" i="19"/>
  <c r="F49" i="19"/>
  <c r="F63" i="19"/>
  <c r="F7" i="19"/>
  <c r="E10" i="19"/>
  <c r="E17" i="19"/>
  <c r="C20" i="19"/>
  <c r="E20" i="19" s="1"/>
  <c r="D33" i="19"/>
  <c r="D35" i="19"/>
  <c r="C71" i="19"/>
  <c r="D77" i="19"/>
  <c r="C79" i="19"/>
  <c r="E79" i="19" s="1"/>
  <c r="C89" i="19"/>
  <c r="E89" i="19" s="1"/>
  <c r="F97" i="19"/>
  <c r="F100" i="19"/>
  <c r="C107" i="19"/>
  <c r="E107" i="19" s="1"/>
  <c r="D134" i="19"/>
  <c r="C148" i="19"/>
  <c r="E148" i="19" s="1"/>
  <c r="E49" i="19"/>
  <c r="F65" i="19"/>
  <c r="F78" i="19"/>
  <c r="F80" i="19"/>
  <c r="D17" i="19"/>
  <c r="C77" i="19"/>
  <c r="E77" i="19" s="1"/>
  <c r="F17" i="19"/>
  <c r="E33" i="19"/>
  <c r="E35" i="19"/>
  <c r="C86" i="19"/>
  <c r="E86" i="19" s="1"/>
  <c r="D89" i="19"/>
  <c r="F134" i="19"/>
  <c r="D148" i="19"/>
  <c r="C159" i="19"/>
  <c r="E159" i="19" s="1"/>
  <c r="C163" i="19"/>
  <c r="E163" i="19" s="1"/>
  <c r="E12" i="19"/>
  <c r="F12" i="19"/>
  <c r="C25" i="19"/>
  <c r="E25" i="19" s="1"/>
  <c r="F25" i="19"/>
  <c r="D30" i="19"/>
  <c r="C30" i="19"/>
  <c r="E30" i="19" s="1"/>
  <c r="C83" i="19"/>
  <c r="E83" i="19" s="1"/>
  <c r="F83" i="19"/>
  <c r="D83" i="19"/>
  <c r="D94" i="19"/>
  <c r="C94" i="19"/>
  <c r="E94" i="19" s="1"/>
  <c r="F94" i="19"/>
  <c r="C60" i="19"/>
  <c r="E60" i="19" s="1"/>
  <c r="D66" i="19"/>
  <c r="C66" i="19"/>
  <c r="E66" i="19" s="1"/>
  <c r="C51" i="19"/>
  <c r="E51" i="19" s="1"/>
  <c r="F38" i="19"/>
  <c r="C38" i="19"/>
  <c r="E38" i="19" s="1"/>
  <c r="F40" i="19"/>
  <c r="F42" i="19"/>
  <c r="D42" i="19"/>
  <c r="C5" i="19"/>
  <c r="E5" i="19" s="1"/>
  <c r="F5" i="19"/>
  <c r="D24" i="19"/>
  <c r="F28" i="19"/>
  <c r="C32" i="19"/>
  <c r="E32" i="19" s="1"/>
  <c r="D32" i="19"/>
  <c r="F32" i="19"/>
  <c r="D38" i="19"/>
  <c r="C40" i="19"/>
  <c r="E40" i="19" s="1"/>
  <c r="C42" i="19"/>
  <c r="E42" i="19" s="1"/>
  <c r="C44" i="19"/>
  <c r="E44" i="19" s="1"/>
  <c r="F44" i="19"/>
  <c r="F52" i="19"/>
  <c r="D52" i="19"/>
  <c r="F54" i="19"/>
  <c r="D54" i="19"/>
  <c r="D60" i="19"/>
  <c r="F66" i="19"/>
  <c r="C31" i="19"/>
  <c r="E31" i="19" s="1"/>
  <c r="D31" i="19"/>
  <c r="F31" i="19"/>
  <c r="C48" i="19"/>
  <c r="E48" i="19" s="1"/>
  <c r="D48" i="19"/>
  <c r="D59" i="19"/>
  <c r="C59" i="19"/>
  <c r="E59" i="19" s="1"/>
  <c r="C19" i="19"/>
  <c r="E19" i="19" s="1"/>
  <c r="D19" i="19"/>
  <c r="D5" i="19"/>
  <c r="C6" i="19"/>
  <c r="C11" i="19"/>
  <c r="E11" i="19" s="1"/>
  <c r="F11" i="19"/>
  <c r="D11" i="19"/>
  <c r="F19" i="19"/>
  <c r="C24" i="19"/>
  <c r="E24" i="19" s="1"/>
  <c r="C28" i="19"/>
  <c r="E28" i="19" s="1"/>
  <c r="D40" i="19"/>
  <c r="D44" i="19"/>
  <c r="C52" i="19"/>
  <c r="E52" i="19" s="1"/>
  <c r="C54" i="19"/>
  <c r="E54" i="19" s="1"/>
  <c r="D56" i="19"/>
  <c r="C56" i="19"/>
  <c r="E56" i="19" s="1"/>
  <c r="F58" i="19"/>
  <c r="D58" i="19"/>
  <c r="C58" i="19"/>
  <c r="E58" i="19" s="1"/>
  <c r="F60" i="19"/>
  <c r="D84" i="19"/>
  <c r="F84" i="19"/>
  <c r="C84" i="19"/>
  <c r="E84" i="19" s="1"/>
  <c r="C21" i="19"/>
  <c r="E21" i="19" s="1"/>
  <c r="F21" i="19"/>
  <c r="C53" i="19"/>
  <c r="E53" i="19" s="1"/>
  <c r="D53" i="19"/>
  <c r="C57" i="19"/>
  <c r="E57" i="19" s="1"/>
  <c r="D57" i="19"/>
  <c r="E6" i="19"/>
  <c r="C8" i="19"/>
  <c r="E8" i="19" s="1"/>
  <c r="C9" i="19"/>
  <c r="E9" i="19" s="1"/>
  <c r="D9" i="19"/>
  <c r="C15" i="19"/>
  <c r="E15" i="19" s="1"/>
  <c r="D15" i="19"/>
  <c r="F15" i="19"/>
  <c r="C23" i="19"/>
  <c r="E23" i="19" s="1"/>
  <c r="D23" i="19"/>
  <c r="F24" i="19"/>
  <c r="D28" i="19"/>
  <c r="F56" i="19"/>
  <c r="C61" i="19"/>
  <c r="E61" i="19" s="1"/>
  <c r="D61" i="19"/>
  <c r="D70" i="19"/>
  <c r="F70" i="19"/>
  <c r="C70" i="19"/>
  <c r="E70" i="19" s="1"/>
  <c r="D14" i="19"/>
  <c r="C14" i="19"/>
  <c r="E14" i="19" s="1"/>
  <c r="F26" i="19"/>
  <c r="C26" i="19"/>
  <c r="E26" i="19" s="1"/>
  <c r="C41" i="19"/>
  <c r="E41" i="19" s="1"/>
  <c r="D41" i="19"/>
  <c r="C43" i="19"/>
  <c r="E43" i="19" s="1"/>
  <c r="F43" i="19"/>
  <c r="D43" i="19"/>
  <c r="F14" i="19"/>
  <c r="D51" i="19"/>
  <c r="C55" i="19"/>
  <c r="E55" i="19" s="1"/>
  <c r="F55" i="19"/>
  <c r="D55" i="19"/>
  <c r="F6" i="19"/>
  <c r="D8" i="19"/>
  <c r="C27" i="19"/>
  <c r="E27" i="19" s="1"/>
  <c r="F27" i="19"/>
  <c r="D27" i="19"/>
  <c r="C37" i="19"/>
  <c r="E37" i="19" s="1"/>
  <c r="F37" i="19"/>
  <c r="C39" i="19"/>
  <c r="E39" i="19" s="1"/>
  <c r="F39" i="19"/>
  <c r="F61" i="19"/>
  <c r="F81" i="19"/>
  <c r="C81" i="19"/>
  <c r="E81" i="19" s="1"/>
  <c r="D102" i="19"/>
  <c r="F102" i="19"/>
  <c r="C102" i="19"/>
  <c r="E102" i="19" s="1"/>
  <c r="C47" i="19"/>
  <c r="E47" i="19" s="1"/>
  <c r="D47" i="19"/>
  <c r="F67" i="19"/>
  <c r="C67" i="19"/>
  <c r="E67" i="19" s="1"/>
  <c r="D67" i="19"/>
  <c r="D75" i="19"/>
  <c r="C75" i="19"/>
  <c r="E75" i="19" s="1"/>
  <c r="F75" i="19"/>
  <c r="C13" i="19"/>
  <c r="E13" i="19" s="1"/>
  <c r="C29" i="19"/>
  <c r="E29" i="19" s="1"/>
  <c r="C85" i="19"/>
  <c r="E85" i="19" s="1"/>
  <c r="D85" i="19"/>
  <c r="D88" i="19"/>
  <c r="F88" i="19"/>
  <c r="C88" i="19"/>
  <c r="E88" i="19" s="1"/>
  <c r="D92" i="19"/>
  <c r="F92" i="19"/>
  <c r="C92" i="19"/>
  <c r="E92" i="19" s="1"/>
  <c r="E64" i="19"/>
  <c r="D114" i="19"/>
  <c r="F114" i="19"/>
  <c r="C114" i="19"/>
  <c r="E114" i="19" s="1"/>
  <c r="D115" i="19"/>
  <c r="C115" i="19"/>
  <c r="E115" i="19" s="1"/>
  <c r="F115" i="19"/>
  <c r="D116" i="19"/>
  <c r="E116" i="19"/>
  <c r="F116" i="19"/>
  <c r="D106" i="19"/>
  <c r="F106" i="19"/>
  <c r="E106" i="19"/>
  <c r="D118" i="19"/>
  <c r="C118" i="19"/>
  <c r="E118" i="19" s="1"/>
  <c r="F118" i="19"/>
  <c r="C87" i="19"/>
  <c r="E87" i="19" s="1"/>
  <c r="F87" i="19"/>
  <c r="D108" i="19"/>
  <c r="F108" i="19"/>
  <c r="C108" i="19"/>
  <c r="E108" i="19" s="1"/>
  <c r="D129" i="19"/>
  <c r="C129" i="19"/>
  <c r="E129" i="19" s="1"/>
  <c r="E45" i="19"/>
  <c r="E68" i="19"/>
  <c r="D69" i="19"/>
  <c r="D72" i="19"/>
  <c r="F72" i="19"/>
  <c r="E72" i="19"/>
  <c r="E73" i="19"/>
  <c r="D73" i="19"/>
  <c r="D104" i="19"/>
  <c r="C104" i="19"/>
  <c r="E104" i="19" s="1"/>
  <c r="C111" i="19"/>
  <c r="E111" i="19" s="1"/>
  <c r="D111" i="19"/>
  <c r="F104" i="19"/>
  <c r="F111" i="19"/>
  <c r="E62" i="19"/>
  <c r="F71" i="19"/>
  <c r="E71" i="19"/>
  <c r="D74" i="19"/>
  <c r="C74" i="19"/>
  <c r="E74" i="19" s="1"/>
  <c r="F136" i="19"/>
  <c r="C136" i="19"/>
  <c r="E136" i="19" s="1"/>
  <c r="D136" i="19"/>
  <c r="F138" i="19"/>
  <c r="D138" i="19"/>
  <c r="D98" i="19"/>
  <c r="F98" i="19"/>
  <c r="C98" i="19"/>
  <c r="E98" i="19" s="1"/>
  <c r="E124" i="19"/>
  <c r="D124" i="19"/>
  <c r="C138" i="19"/>
  <c r="E138" i="19" s="1"/>
  <c r="D127" i="19"/>
  <c r="F127" i="19"/>
  <c r="D109" i="19"/>
  <c r="F109" i="19"/>
  <c r="E109" i="19"/>
  <c r="F124" i="19"/>
  <c r="C127" i="19"/>
  <c r="E127" i="19" s="1"/>
  <c r="F91" i="19"/>
  <c r="C120" i="19"/>
  <c r="E120" i="19" s="1"/>
  <c r="D120" i="19"/>
  <c r="D125" i="19"/>
  <c r="C125" i="19"/>
  <c r="E125" i="19" s="1"/>
  <c r="C91" i="19"/>
  <c r="E91" i="19" s="1"/>
  <c r="C101" i="19"/>
  <c r="E101" i="19" s="1"/>
  <c r="F120" i="19"/>
  <c r="F125" i="19"/>
  <c r="D90" i="19"/>
  <c r="F90" i="19"/>
  <c r="D110" i="19"/>
  <c r="C110" i="19"/>
  <c r="E110" i="19" s="1"/>
  <c r="D121" i="19"/>
  <c r="E121" i="19"/>
  <c r="C126" i="19"/>
  <c r="E126" i="19" s="1"/>
  <c r="E128" i="19"/>
  <c r="D128" i="19"/>
  <c r="D131" i="19"/>
  <c r="F131" i="19"/>
  <c r="F143" i="19"/>
  <c r="D143" i="19"/>
  <c r="C143" i="19"/>
  <c r="E143" i="19" s="1"/>
  <c r="D123" i="19"/>
  <c r="F123" i="19"/>
  <c r="F139" i="19"/>
  <c r="D139" i="19"/>
  <c r="C139" i="19"/>
  <c r="E139" i="19" s="1"/>
  <c r="C151" i="19"/>
  <c r="E151" i="19" s="1"/>
  <c r="F151" i="19"/>
  <c r="D151" i="19"/>
  <c r="E122" i="19"/>
  <c r="D133" i="19"/>
  <c r="C133" i="19"/>
  <c r="E133" i="19" s="1"/>
  <c r="F133" i="19"/>
  <c r="D135" i="19"/>
  <c r="C135" i="19"/>
  <c r="E135" i="19" s="1"/>
  <c r="F141" i="19"/>
  <c r="D141" i="19"/>
  <c r="C141" i="19"/>
  <c r="E141" i="19" s="1"/>
  <c r="F145" i="19"/>
  <c r="D145" i="19"/>
  <c r="C145" i="19"/>
  <c r="E145" i="19" s="1"/>
  <c r="F149" i="19"/>
  <c r="D149" i="19"/>
  <c r="C149" i="19"/>
  <c r="E149" i="19" s="1"/>
  <c r="D137" i="19"/>
  <c r="C137" i="19"/>
  <c r="E137" i="19" s="1"/>
  <c r="D154" i="19"/>
  <c r="C154" i="19"/>
  <c r="E154" i="19" s="1"/>
  <c r="F147" i="19"/>
  <c r="D147" i="19"/>
  <c r="C147" i="19"/>
  <c r="E147" i="19" s="1"/>
  <c r="D155" i="19"/>
  <c r="D152" i="19"/>
  <c r="C152" i="19"/>
  <c r="E152" i="19" s="1"/>
  <c r="C155" i="19"/>
  <c r="E155" i="19" s="1"/>
  <c r="E167" i="19"/>
  <c r="F164" i="19"/>
  <c r="D164" i="19"/>
  <c r="C164" i="19"/>
  <c r="E164" i="19" s="1"/>
  <c r="D153" i="19"/>
  <c r="D156" i="19"/>
  <c r="C156" i="19"/>
  <c r="E156" i="19" s="1"/>
  <c r="E161" i="19"/>
  <c r="F162" i="19"/>
  <c r="D162" i="19"/>
  <c r="C162" i="19"/>
  <c r="E162" i="19" s="1"/>
  <c r="F160" i="19"/>
  <c r="D160" i="19"/>
  <c r="C160" i="19"/>
  <c r="E160" i="19" s="1"/>
  <c r="E157" i="19"/>
  <c r="D157" i="19"/>
  <c r="F158" i="19"/>
  <c r="D158" i="19"/>
  <c r="C158" i="19"/>
  <c r="E158" i="19" s="1"/>
  <c r="D159" i="19"/>
  <c r="D161" i="19"/>
  <c r="D163" i="19"/>
  <c r="D165" i="19"/>
  <c r="D167" i="19"/>
  <c r="C166" i="19"/>
  <c r="E166" i="19" s="1"/>
  <c r="C168" i="19"/>
  <c r="E168" i="19" s="1"/>
  <c r="D166" i="19"/>
  <c r="D168" i="19"/>
  <c r="F2" i="19" l="1"/>
  <c r="F3" i="19"/>
  <c r="F1" i="19"/>
  <c r="O172" i="19" l="1"/>
  <c r="O173" i="19"/>
  <c r="B31" i="16" s="1"/>
  <c r="O174" i="19"/>
  <c r="O175" i="19"/>
  <c r="O176" i="19"/>
  <c r="O179" i="19"/>
  <c r="U179" i="19"/>
  <c r="U172" i="19"/>
  <c r="U173" i="19"/>
  <c r="B37" i="16" s="1"/>
  <c r="U174" i="19"/>
  <c r="U175" i="19"/>
  <c r="U176" i="19"/>
  <c r="S175" i="19"/>
  <c r="S176" i="19"/>
  <c r="S179" i="19"/>
  <c r="S172" i="19"/>
  <c r="S173" i="19"/>
  <c r="S174" i="19"/>
  <c r="H172" i="19"/>
  <c r="H173" i="19"/>
  <c r="H174" i="19"/>
  <c r="H175" i="19"/>
  <c r="H176" i="19"/>
  <c r="H179" i="19"/>
  <c r="AA175" i="19"/>
  <c r="AA176" i="19"/>
  <c r="AA179" i="19"/>
  <c r="AA172" i="19"/>
  <c r="AA173" i="19"/>
  <c r="AA174" i="19"/>
  <c r="K175" i="19"/>
  <c r="K176" i="19"/>
  <c r="K179" i="19"/>
  <c r="K172" i="19"/>
  <c r="K173" i="19"/>
  <c r="B27" i="16" s="1"/>
  <c r="K174" i="19"/>
  <c r="V172" i="19"/>
  <c r="V173" i="19"/>
  <c r="B38" i="16" s="1"/>
  <c r="V174" i="19"/>
  <c r="V175" i="19"/>
  <c r="V176" i="19"/>
  <c r="V179" i="19"/>
  <c r="Q173" i="19"/>
  <c r="B33" i="16" s="1"/>
  <c r="Q174" i="19"/>
  <c r="Q175" i="19"/>
  <c r="Q176" i="19"/>
  <c r="Q179" i="19"/>
  <c r="Q172" i="19"/>
  <c r="P172" i="19"/>
  <c r="P173" i="19"/>
  <c r="B32" i="16" s="1"/>
  <c r="P174" i="19"/>
  <c r="P175" i="19"/>
  <c r="P176" i="19"/>
  <c r="P179" i="19"/>
  <c r="L176" i="19"/>
  <c r="L179" i="19"/>
  <c r="L172" i="19"/>
  <c r="L173" i="19"/>
  <c r="B28" i="16" s="1"/>
  <c r="L174" i="19"/>
  <c r="L175" i="19"/>
  <c r="J174" i="19"/>
  <c r="J175" i="19"/>
  <c r="J176" i="19"/>
  <c r="J179" i="19"/>
  <c r="J172" i="19"/>
  <c r="J173" i="19"/>
  <c r="B26" i="16" s="1"/>
  <c r="N172" i="19"/>
  <c r="N173" i="19"/>
  <c r="N174" i="19"/>
  <c r="N175" i="19"/>
  <c r="N176" i="19"/>
  <c r="N179" i="19"/>
  <c r="Z174" i="19"/>
  <c r="Z175" i="19"/>
  <c r="Z176" i="19"/>
  <c r="Z179" i="19"/>
  <c r="Z172" i="19"/>
  <c r="Z173" i="19"/>
  <c r="T176" i="19"/>
  <c r="T179" i="19"/>
  <c r="T172" i="19"/>
  <c r="T173" i="19"/>
  <c r="B36" i="16" s="1"/>
  <c r="T174" i="19"/>
  <c r="T175" i="19"/>
  <c r="I173" i="19"/>
  <c r="I174" i="19"/>
  <c r="I175" i="19"/>
  <c r="I176" i="19"/>
  <c r="I179" i="19"/>
  <c r="I172" i="19"/>
  <c r="M179" i="19"/>
  <c r="M172" i="19"/>
  <c r="M173" i="19"/>
  <c r="M174" i="19"/>
  <c r="M175" i="19"/>
  <c r="M176" i="19"/>
  <c r="W172" i="19"/>
  <c r="W173" i="19"/>
  <c r="B39" i="16" s="1"/>
  <c r="W174" i="19"/>
  <c r="W175" i="19"/>
  <c r="W176" i="19"/>
  <c r="W179" i="19"/>
  <c r="R174" i="19"/>
  <c r="R175" i="19"/>
  <c r="R176" i="19"/>
  <c r="R179" i="19"/>
  <c r="R172" i="19"/>
  <c r="R173" i="19"/>
  <c r="AC179" i="19"/>
  <c r="AC172" i="19"/>
  <c r="AC173" i="19"/>
  <c r="AC174" i="19"/>
  <c r="AC175" i="19"/>
  <c r="AC176" i="19"/>
  <c r="X172" i="19"/>
  <c r="X173" i="19"/>
  <c r="B40" i="16" s="1"/>
  <c r="X174" i="19"/>
  <c r="X175" i="19"/>
  <c r="X176" i="19"/>
  <c r="X179" i="19"/>
  <c r="Y173" i="19"/>
  <c r="B41" i="16" s="1"/>
  <c r="Y174" i="19"/>
  <c r="Y175" i="19"/>
  <c r="Y176" i="19"/>
  <c r="Y179" i="19"/>
  <c r="Y172" i="19"/>
  <c r="G172" i="19"/>
  <c r="G173" i="19"/>
  <c r="G174" i="19"/>
  <c r="G175" i="19"/>
  <c r="G176" i="19"/>
  <c r="G179" i="19"/>
  <c r="AB176" i="19"/>
  <c r="AB179" i="19"/>
  <c r="AB172" i="19"/>
  <c r="AB173" i="19"/>
  <c r="AB174" i="19"/>
  <c r="AB175" i="19"/>
  <c r="T177" i="19" l="1"/>
  <c r="H177" i="19"/>
  <c r="L177" i="19"/>
  <c r="P177" i="19"/>
  <c r="X177" i="19"/>
  <c r="N177" i="19"/>
  <c r="J177" i="19"/>
  <c r="AC177" i="19"/>
  <c r="Q177" i="19"/>
  <c r="S177" i="19"/>
  <c r="O177" i="19"/>
  <c r="G177" i="19"/>
  <c r="V177" i="19"/>
  <c r="AA177" i="19"/>
  <c r="M177" i="19"/>
  <c r="I177" i="19"/>
  <c r="K177" i="19"/>
  <c r="AB177" i="19"/>
  <c r="W177" i="19"/>
  <c r="E179" i="19"/>
  <c r="Y177" i="19"/>
  <c r="U177" i="19"/>
  <c r="Z177" i="19"/>
  <c r="R177" i="19"/>
  <c r="B18" i="16" l="1"/>
  <c r="B5" i="18"/>
  <c r="C5" i="18" s="1"/>
  <c r="B6" i="18"/>
  <c r="C6" i="18" s="1"/>
  <c r="B7" i="18"/>
  <c r="B8" i="18"/>
  <c r="D8" i="18" s="1"/>
  <c r="B9" i="18"/>
  <c r="B10" i="18"/>
  <c r="C10" i="18" s="1"/>
  <c r="E10" i="18" s="1"/>
  <c r="B11" i="18"/>
  <c r="B12" i="18"/>
  <c r="C12" i="18" s="1"/>
  <c r="B13" i="18"/>
  <c r="B14" i="18"/>
  <c r="C14" i="18" s="1"/>
  <c r="E14" i="18" s="1"/>
  <c r="B15" i="18"/>
  <c r="B16" i="18"/>
  <c r="F16" i="18" s="1"/>
  <c r="B17" i="18"/>
  <c r="D17" i="18" s="1"/>
  <c r="B18" i="18"/>
  <c r="C18" i="18" s="1"/>
  <c r="E18" i="18" s="1"/>
  <c r="B19" i="18"/>
  <c r="D19" i="18" s="1"/>
  <c r="B20" i="18"/>
  <c r="D20" i="18" s="1"/>
  <c r="B21" i="18"/>
  <c r="B22" i="18"/>
  <c r="C22" i="18" s="1"/>
  <c r="B23" i="18"/>
  <c r="B24" i="18"/>
  <c r="F24" i="18" s="1"/>
  <c r="B25" i="18"/>
  <c r="F25" i="18" s="1"/>
  <c r="B26" i="18"/>
  <c r="B27" i="18"/>
  <c r="D27" i="18" s="1"/>
  <c r="B28" i="18"/>
  <c r="D28" i="18" s="1"/>
  <c r="B29" i="18"/>
  <c r="D29" i="18" s="1"/>
  <c r="B30" i="18"/>
  <c r="C30" i="18" s="1"/>
  <c r="E30" i="18" s="1"/>
  <c r="B31" i="18"/>
  <c r="C31" i="18" s="1"/>
  <c r="E31" i="18" s="1"/>
  <c r="B32" i="18"/>
  <c r="D32" i="18" s="1"/>
  <c r="B33" i="18"/>
  <c r="D33" i="18" s="1"/>
  <c r="B34" i="18"/>
  <c r="C34" i="18" s="1"/>
  <c r="B35" i="18"/>
  <c r="D35" i="18" s="1"/>
  <c r="B36" i="18"/>
  <c r="C36" i="18" s="1"/>
  <c r="B37" i="18"/>
  <c r="D37" i="18" s="1"/>
  <c r="B38" i="18"/>
  <c r="D38" i="18" s="1"/>
  <c r="B39" i="18"/>
  <c r="C39" i="18" s="1"/>
  <c r="E39" i="18" s="1"/>
  <c r="B40" i="18"/>
  <c r="D40" i="18" s="1"/>
  <c r="B41" i="18"/>
  <c r="B42" i="18"/>
  <c r="D42" i="18" s="1"/>
  <c r="B43" i="18"/>
  <c r="B44" i="18"/>
  <c r="D44" i="18" s="1"/>
  <c r="B45" i="18"/>
  <c r="B46" i="18"/>
  <c r="D46" i="18" s="1"/>
  <c r="B47" i="18"/>
  <c r="C47" i="18" s="1"/>
  <c r="E47" i="18" s="1"/>
  <c r="B48" i="18"/>
  <c r="C48" i="18" s="1"/>
  <c r="B49" i="18"/>
  <c r="B50" i="18"/>
  <c r="C50" i="18" s="1"/>
  <c r="E50" i="18" s="1"/>
  <c r="B51" i="18"/>
  <c r="D51" i="18" s="1"/>
  <c r="B52" i="18"/>
  <c r="F52" i="18" s="1"/>
  <c r="B53" i="18"/>
  <c r="F53" i="18" s="1"/>
  <c r="B54" i="18"/>
  <c r="D54" i="18" s="1"/>
  <c r="B55" i="18"/>
  <c r="C55" i="18" s="1"/>
  <c r="B56" i="18"/>
  <c r="C56" i="18" s="1"/>
  <c r="B57" i="18"/>
  <c r="D57" i="18" s="1"/>
  <c r="B58" i="18"/>
  <c r="F58" i="18" s="1"/>
  <c r="B59" i="18"/>
  <c r="D59" i="18" s="1"/>
  <c r="B60" i="18"/>
  <c r="C60" i="18" s="1"/>
  <c r="E60" i="18" s="1"/>
  <c r="B61" i="18"/>
  <c r="D61" i="18" s="1"/>
  <c r="B62" i="18"/>
  <c r="D62" i="18" s="1"/>
  <c r="B63" i="18"/>
  <c r="B64" i="18"/>
  <c r="F64" i="18" s="1"/>
  <c r="B65" i="18"/>
  <c r="D65" i="18" s="1"/>
  <c r="B66" i="18"/>
  <c r="C66" i="18" s="1"/>
  <c r="E66" i="18" s="1"/>
  <c r="B67" i="18"/>
  <c r="F67" i="18" s="1"/>
  <c r="B68" i="18"/>
  <c r="D68" i="18" s="1"/>
  <c r="B69" i="18"/>
  <c r="D69" i="18" s="1"/>
  <c r="B70" i="18"/>
  <c r="F70" i="18" s="1"/>
  <c r="B71" i="18"/>
  <c r="D71" i="18" s="1"/>
  <c r="B72" i="18"/>
  <c r="D72" i="18" s="1"/>
  <c r="B73" i="18"/>
  <c r="B74" i="18"/>
  <c r="D74" i="18" s="1"/>
  <c r="B75" i="18"/>
  <c r="D75" i="18" s="1"/>
  <c r="B76" i="18"/>
  <c r="D76" i="18" s="1"/>
  <c r="B77" i="18"/>
  <c r="B78" i="18"/>
  <c r="C78" i="18" s="1"/>
  <c r="E78" i="18" s="1"/>
  <c r="B79" i="18"/>
  <c r="D79" i="18" s="1"/>
  <c r="B80" i="18"/>
  <c r="D80" i="18" s="1"/>
  <c r="B81" i="18"/>
  <c r="D81" i="18" s="1"/>
  <c r="B82" i="18"/>
  <c r="C82" i="18" s="1"/>
  <c r="E82" i="18" s="1"/>
  <c r="B83" i="18"/>
  <c r="B84" i="18"/>
  <c r="B85" i="18"/>
  <c r="D85" i="18" s="1"/>
  <c r="B86" i="18"/>
  <c r="C86" i="18" s="1"/>
  <c r="E86" i="18" s="1"/>
  <c r="B87" i="18"/>
  <c r="D87" i="18" s="1"/>
  <c r="B88" i="18"/>
  <c r="B89" i="18"/>
  <c r="D89" i="18" s="1"/>
  <c r="B90" i="18"/>
  <c r="C90" i="18" s="1"/>
  <c r="E90" i="18" s="1"/>
  <c r="B91" i="18"/>
  <c r="D91" i="18" s="1"/>
  <c r="B92" i="18"/>
  <c r="C92" i="18" s="1"/>
  <c r="E92" i="18" s="1"/>
  <c r="B93" i="18"/>
  <c r="C93" i="18" s="1"/>
  <c r="B94" i="18"/>
  <c r="C94" i="18" s="1"/>
  <c r="B95" i="18"/>
  <c r="D95" i="18" s="1"/>
  <c r="B96" i="18"/>
  <c r="C96" i="18" s="1"/>
  <c r="B97" i="18"/>
  <c r="C97" i="18" s="1"/>
  <c r="E97" i="18" s="1"/>
  <c r="B98" i="18"/>
  <c r="C98" i="18" s="1"/>
  <c r="B99" i="18"/>
  <c r="C99" i="18" s="1"/>
  <c r="E99" i="18" s="1"/>
  <c r="B100" i="18"/>
  <c r="C100" i="18" s="1"/>
  <c r="E100" i="18" s="1"/>
  <c r="B101" i="18"/>
  <c r="D101" i="18" s="1"/>
  <c r="B102" i="18"/>
  <c r="C102" i="18" s="1"/>
  <c r="E102" i="18" s="1"/>
  <c r="B103" i="18"/>
  <c r="C103" i="18" s="1"/>
  <c r="B104" i="18"/>
  <c r="B105" i="18"/>
  <c r="C105" i="18" s="1"/>
  <c r="B106" i="18"/>
  <c r="B107" i="18"/>
  <c r="B108" i="18"/>
  <c r="C108" i="18" s="1"/>
  <c r="E108" i="18" s="1"/>
  <c r="B109" i="18"/>
  <c r="C109" i="18" s="1"/>
  <c r="B110" i="18"/>
  <c r="C110" i="18" s="1"/>
  <c r="E110" i="18" s="1"/>
  <c r="B111" i="18"/>
  <c r="C111" i="18" s="1"/>
  <c r="B112" i="18"/>
  <c r="C112" i="18" s="1"/>
  <c r="E112" i="18" s="1"/>
  <c r="B113" i="18"/>
  <c r="D113" i="18" s="1"/>
  <c r="B114" i="18"/>
  <c r="C114" i="18" s="1"/>
  <c r="B115" i="18"/>
  <c r="C115" i="18" s="1"/>
  <c r="E115" i="18" s="1"/>
  <c r="B116" i="18"/>
  <c r="F116" i="18" s="1"/>
  <c r="B117" i="18"/>
  <c r="D117" i="18" s="1"/>
  <c r="B118" i="18"/>
  <c r="C118" i="18" s="1"/>
  <c r="E118" i="18" s="1"/>
  <c r="B119" i="18"/>
  <c r="C119" i="18" s="1"/>
  <c r="B120" i="18"/>
  <c r="C120" i="18" s="1"/>
  <c r="B121" i="18"/>
  <c r="C121" i="18" s="1"/>
  <c r="B122" i="18"/>
  <c r="B123" i="18"/>
  <c r="B124" i="18"/>
  <c r="F124" i="18" s="1"/>
  <c r="B125" i="18"/>
  <c r="C125" i="18" s="1"/>
  <c r="B126" i="18"/>
  <c r="C126" i="18" s="1"/>
  <c r="E126" i="18" s="1"/>
  <c r="B127" i="18"/>
  <c r="C127" i="18" s="1"/>
  <c r="B128" i="18"/>
  <c r="D128" i="18" s="1"/>
  <c r="B129" i="18"/>
  <c r="C129" i="18" s="1"/>
  <c r="B130" i="18"/>
  <c r="F130" i="18" s="1"/>
  <c r="B131" i="18"/>
  <c r="B132" i="18"/>
  <c r="F132" i="18" s="1"/>
  <c r="B133" i="18"/>
  <c r="C133" i="18"/>
  <c r="B134" i="18"/>
  <c r="D134" i="18" s="1"/>
  <c r="B135" i="18"/>
  <c r="C135" i="18" s="1"/>
  <c r="B136" i="18"/>
  <c r="D136" i="18" s="1"/>
  <c r="B137" i="18"/>
  <c r="C137" i="18" s="1"/>
  <c r="B138" i="18"/>
  <c r="C138" i="18" s="1"/>
  <c r="E138" i="18" s="1"/>
  <c r="B139" i="18"/>
  <c r="C139" i="18" s="1"/>
  <c r="E139" i="18" s="1"/>
  <c r="B140" i="18"/>
  <c r="C140" i="18" s="1"/>
  <c r="B141" i="18"/>
  <c r="B142" i="18"/>
  <c r="C142" i="18" s="1"/>
  <c r="B143" i="18"/>
  <c r="C143" i="18" s="1"/>
  <c r="E143" i="18" s="1"/>
  <c r="B144" i="18"/>
  <c r="F144" i="18" s="1"/>
  <c r="B145" i="18"/>
  <c r="C145" i="18" s="1"/>
  <c r="E145" i="18" s="1"/>
  <c r="B146" i="18"/>
  <c r="F146" i="18" s="1"/>
  <c r="B147" i="18"/>
  <c r="C147" i="18" s="1"/>
  <c r="B148" i="18"/>
  <c r="D148" i="18" s="1"/>
  <c r="B149" i="18"/>
  <c r="C149" i="18" s="1"/>
  <c r="E149" i="18" s="1"/>
  <c r="B150" i="18"/>
  <c r="C150" i="18" s="1"/>
  <c r="E150" i="18" s="1"/>
  <c r="B151" i="18"/>
  <c r="C151" i="18" s="1"/>
  <c r="B152" i="18"/>
  <c r="D152" i="18" s="1"/>
  <c r="B153" i="18"/>
  <c r="C153" i="18" s="1"/>
  <c r="B154" i="18"/>
  <c r="C154" i="18" s="1"/>
  <c r="E154" i="18" s="1"/>
  <c r="B155" i="18"/>
  <c r="C155" i="18" s="1"/>
  <c r="B156" i="18"/>
  <c r="C156" i="18" s="1"/>
  <c r="B157" i="18"/>
  <c r="B158" i="18"/>
  <c r="B159" i="18"/>
  <c r="C159" i="18" s="1"/>
  <c r="B160" i="18"/>
  <c r="C160" i="18" s="1"/>
  <c r="B161" i="18"/>
  <c r="C161" i="18" s="1"/>
  <c r="B162" i="18"/>
  <c r="D162" i="18" s="1"/>
  <c r="B163" i="18"/>
  <c r="C163" i="18" s="1"/>
  <c r="E163" i="18" s="1"/>
  <c r="B164" i="18"/>
  <c r="C164" i="18" s="1"/>
  <c r="E164" i="18" s="1"/>
  <c r="D164" i="18"/>
  <c r="F164" i="18"/>
  <c r="B165" i="18"/>
  <c r="F165" i="18" s="1"/>
  <c r="B166" i="18"/>
  <c r="C166" i="18" s="1"/>
  <c r="E166" i="18" s="1"/>
  <c r="B167" i="18"/>
  <c r="F167" i="18" s="1"/>
  <c r="B168" i="18"/>
  <c r="C168" i="18" s="1"/>
  <c r="E168" i="18" s="1"/>
  <c r="G170" i="18"/>
  <c r="H170" i="18"/>
  <c r="I170" i="18"/>
  <c r="J170" i="18"/>
  <c r="K170" i="18"/>
  <c r="L170" i="18"/>
  <c r="M170" i="18"/>
  <c r="N170" i="18"/>
  <c r="O170" i="18"/>
  <c r="P170" i="18"/>
  <c r="Q170" i="18"/>
  <c r="R170" i="18"/>
  <c r="S170" i="18"/>
  <c r="T170" i="18"/>
  <c r="U170" i="18"/>
  <c r="V170" i="18"/>
  <c r="W170" i="18"/>
  <c r="X170" i="18"/>
  <c r="Y170" i="18"/>
  <c r="Z170" i="18"/>
  <c r="AA170" i="18"/>
  <c r="AB170" i="18"/>
  <c r="AC170" i="18"/>
  <c r="C116" i="18" l="1"/>
  <c r="E116" i="18" s="1"/>
  <c r="F75" i="18"/>
  <c r="C144" i="18"/>
  <c r="E144" i="18" s="1"/>
  <c r="F69" i="18"/>
  <c r="F161" i="18"/>
  <c r="D58" i="18"/>
  <c r="F28" i="18"/>
  <c r="F71" i="18"/>
  <c r="F42" i="18"/>
  <c r="D168" i="18"/>
  <c r="F128" i="18"/>
  <c r="C16" i="18"/>
  <c r="E16" i="18" s="1"/>
  <c r="F51" i="18"/>
  <c r="C64" i="18"/>
  <c r="C51" i="18"/>
  <c r="E51" i="18" s="1"/>
  <c r="C152" i="18"/>
  <c r="E152" i="18" s="1"/>
  <c r="F138" i="18"/>
  <c r="D132" i="18"/>
  <c r="F126" i="18"/>
  <c r="C113" i="18"/>
  <c r="E113" i="18" s="1"/>
  <c r="C132" i="18"/>
  <c r="E132" i="18" s="1"/>
  <c r="C128" i="18"/>
  <c r="E128" i="18" s="1"/>
  <c r="C95" i="18"/>
  <c r="E95" i="18" s="1"/>
  <c r="F46" i="18"/>
  <c r="C8" i="18"/>
  <c r="E8" i="18" s="1"/>
  <c r="F152" i="18"/>
  <c r="D130" i="18"/>
  <c r="F86" i="18"/>
  <c r="F31" i="18"/>
  <c r="C167" i="18"/>
  <c r="E167" i="18" s="1"/>
  <c r="F163" i="18"/>
  <c r="C146" i="18"/>
  <c r="E146" i="18" s="1"/>
  <c r="D140" i="18"/>
  <c r="C130" i="18"/>
  <c r="E130" i="18" s="1"/>
  <c r="D86" i="18"/>
  <c r="F48" i="18"/>
  <c r="D31" i="18"/>
  <c r="F18" i="18"/>
  <c r="F12" i="18"/>
  <c r="D48" i="18"/>
  <c r="D166" i="18"/>
  <c r="C124" i="18"/>
  <c r="E124" i="18" s="1"/>
  <c r="D154" i="18"/>
  <c r="D146" i="18"/>
  <c r="C136" i="18"/>
  <c r="E136" i="18" s="1"/>
  <c r="D124" i="18"/>
  <c r="D119" i="18"/>
  <c r="F115" i="18"/>
  <c r="D111" i="18"/>
  <c r="C91" i="18"/>
  <c r="E91" i="18" s="1"/>
  <c r="F82" i="18"/>
  <c r="F72" i="18"/>
  <c r="C42" i="18"/>
  <c r="E42" i="18" s="1"/>
  <c r="C28" i="18"/>
  <c r="E28" i="18" s="1"/>
  <c r="F103" i="18"/>
  <c r="F90" i="18"/>
  <c r="E48" i="18"/>
  <c r="F44" i="18"/>
  <c r="F27" i="18"/>
  <c r="F22" i="18"/>
  <c r="D12" i="18"/>
  <c r="F162" i="18"/>
  <c r="F148" i="18"/>
  <c r="F134" i="18"/>
  <c r="F113" i="18"/>
  <c r="D103" i="18"/>
  <c r="F98" i="18"/>
  <c r="F60" i="18"/>
  <c r="F55" i="18"/>
  <c r="C44" i="18"/>
  <c r="E44" i="18" s="1"/>
  <c r="F33" i="18"/>
  <c r="D16" i="18"/>
  <c r="C165" i="18"/>
  <c r="E165" i="18" s="1"/>
  <c r="C148" i="18"/>
  <c r="E148" i="18" s="1"/>
  <c r="D144" i="18"/>
  <c r="C134" i="18"/>
  <c r="E134" i="18" s="1"/>
  <c r="F108" i="18"/>
  <c r="F85" i="18"/>
  <c r="F74" i="18"/>
  <c r="D70" i="18"/>
  <c r="D64" i="18"/>
  <c r="F50" i="18"/>
  <c r="F29" i="18"/>
  <c r="F92" i="18"/>
  <c r="C74" i="18"/>
  <c r="E74" i="18" s="1"/>
  <c r="C54" i="18"/>
  <c r="C33" i="18"/>
  <c r="E33" i="18" s="1"/>
  <c r="F10" i="18"/>
  <c r="E5" i="18"/>
  <c r="F154" i="18"/>
  <c r="F119" i="18"/>
  <c r="C101" i="18"/>
  <c r="E101" i="18" s="1"/>
  <c r="F95" i="18"/>
  <c r="F91" i="18"/>
  <c r="C58" i="18"/>
  <c r="E58" i="18" s="1"/>
  <c r="C46" i="18"/>
  <c r="E46" i="18" s="1"/>
  <c r="C117" i="18"/>
  <c r="F114" i="18"/>
  <c r="C80" i="18"/>
  <c r="E80" i="18" s="1"/>
  <c r="C37" i="18"/>
  <c r="E37" i="18" s="1"/>
  <c r="C35" i="18"/>
  <c r="E35" i="18" s="1"/>
  <c r="F168" i="18"/>
  <c r="F166" i="18"/>
  <c r="C162" i="18"/>
  <c r="E162" i="18" s="1"/>
  <c r="F140" i="18"/>
  <c r="D138" i="18"/>
  <c r="D126" i="18"/>
  <c r="C72" i="18"/>
  <c r="C70" i="18"/>
  <c r="E70" i="18" s="1"/>
  <c r="F66" i="18"/>
  <c r="D60" i="18"/>
  <c r="E55" i="18"/>
  <c r="D50" i="18"/>
  <c r="D36" i="18"/>
  <c r="D18" i="18"/>
  <c r="D10" i="18"/>
  <c r="E140" i="18"/>
  <c r="F100" i="18"/>
  <c r="F97" i="18"/>
  <c r="F94" i="18"/>
  <c r="E12" i="18"/>
  <c r="F6" i="18"/>
  <c r="F109" i="18"/>
  <c r="E153" i="18"/>
  <c r="F150" i="18"/>
  <c r="E142" i="18"/>
  <c r="E109" i="18"/>
  <c r="F93" i="18"/>
  <c r="F56" i="18"/>
  <c r="F37" i="18"/>
  <c r="F35" i="18"/>
  <c r="F14" i="18"/>
  <c r="E6" i="18"/>
  <c r="F142" i="18"/>
  <c r="D142" i="18"/>
  <c r="F136" i="18"/>
  <c r="E117" i="18"/>
  <c r="F112" i="18"/>
  <c r="D109" i="18"/>
  <c r="D93" i="18"/>
  <c r="F80" i="18"/>
  <c r="F61" i="18"/>
  <c r="D14" i="18"/>
  <c r="F8" i="18"/>
  <c r="D6" i="18"/>
  <c r="E161" i="18"/>
  <c r="D150" i="18"/>
  <c r="D56" i="18"/>
  <c r="F160" i="18"/>
  <c r="F99" i="18"/>
  <c r="D30" i="18"/>
  <c r="C24" i="18"/>
  <c r="E24" i="18" s="1"/>
  <c r="F19" i="18"/>
  <c r="D131" i="18"/>
  <c r="F131" i="18"/>
  <c r="D155" i="18"/>
  <c r="D151" i="18"/>
  <c r="F151" i="18"/>
  <c r="D145" i="18"/>
  <c r="F145" i="18"/>
  <c r="D120" i="18"/>
  <c r="E120" i="18"/>
  <c r="F120" i="18"/>
  <c r="D105" i="18"/>
  <c r="E105" i="18"/>
  <c r="F105" i="18"/>
  <c r="D96" i="18"/>
  <c r="E96" i="18"/>
  <c r="F96" i="18"/>
  <c r="C73" i="18"/>
  <c r="E73" i="18" s="1"/>
  <c r="F73" i="18"/>
  <c r="D73" i="18"/>
  <c r="D141" i="18"/>
  <c r="F141" i="18"/>
  <c r="D139" i="18"/>
  <c r="F139" i="18"/>
  <c r="D133" i="18"/>
  <c r="E133" i="18"/>
  <c r="F133" i="18"/>
  <c r="D106" i="18"/>
  <c r="C106" i="18"/>
  <c r="E106" i="18" s="1"/>
  <c r="F106" i="18"/>
  <c r="D104" i="18"/>
  <c r="F104" i="18"/>
  <c r="D167" i="18"/>
  <c r="D165" i="18"/>
  <c r="E160" i="18"/>
  <c r="F159" i="18"/>
  <c r="F158" i="18"/>
  <c r="D149" i="18"/>
  <c r="F149" i="18"/>
  <c r="D121" i="18"/>
  <c r="E121" i="18"/>
  <c r="F121" i="18"/>
  <c r="D157" i="18"/>
  <c r="D163" i="18"/>
  <c r="D160" i="18"/>
  <c r="E159" i="18"/>
  <c r="F157" i="18"/>
  <c r="F156" i="18"/>
  <c r="E147" i="18"/>
  <c r="D143" i="18"/>
  <c r="F143" i="18"/>
  <c r="E137" i="18"/>
  <c r="D129" i="18"/>
  <c r="E129" i="18"/>
  <c r="F129" i="18"/>
  <c r="D122" i="18"/>
  <c r="C122" i="18"/>
  <c r="E122" i="18" s="1"/>
  <c r="F122" i="18"/>
  <c r="C107" i="18"/>
  <c r="E107" i="18" s="1"/>
  <c r="D107" i="18"/>
  <c r="F107" i="18"/>
  <c r="D161" i="18"/>
  <c r="D158" i="18"/>
  <c r="E156" i="18"/>
  <c r="F155" i="18"/>
  <c r="D153" i="18"/>
  <c r="F153" i="18"/>
  <c r="D135" i="18"/>
  <c r="E135" i="18"/>
  <c r="F135" i="18"/>
  <c r="D125" i="18"/>
  <c r="E125" i="18"/>
  <c r="F125" i="18"/>
  <c r="D159" i="18"/>
  <c r="C158" i="18"/>
  <c r="E158" i="18" s="1"/>
  <c r="C157" i="18"/>
  <c r="E157" i="18" s="1"/>
  <c r="D156" i="18"/>
  <c r="E155" i="18"/>
  <c r="E151" i="18"/>
  <c r="D147" i="18"/>
  <c r="F147" i="18"/>
  <c r="C141" i="18"/>
  <c r="E141" i="18" s="1"/>
  <c r="D137" i="18"/>
  <c r="F137" i="18"/>
  <c r="C131" i="18"/>
  <c r="E131" i="18" s="1"/>
  <c r="D127" i="18"/>
  <c r="E127" i="18"/>
  <c r="F127" i="18"/>
  <c r="C123" i="18"/>
  <c r="E123" i="18" s="1"/>
  <c r="D123" i="18"/>
  <c r="F123" i="18"/>
  <c r="C104" i="18"/>
  <c r="E104" i="18" s="1"/>
  <c r="C84" i="18"/>
  <c r="E84" i="18" s="1"/>
  <c r="D84" i="18"/>
  <c r="D118" i="18"/>
  <c r="D115" i="18"/>
  <c r="E114" i="18"/>
  <c r="F111" i="18"/>
  <c r="D102" i="18"/>
  <c r="D99" i="18"/>
  <c r="E98" i="18"/>
  <c r="D97" i="18"/>
  <c r="E94" i="18"/>
  <c r="F88" i="18"/>
  <c r="C83" i="18"/>
  <c r="E83" i="18" s="1"/>
  <c r="D83" i="18"/>
  <c r="F83" i="18"/>
  <c r="D116" i="18"/>
  <c r="E111" i="18"/>
  <c r="F110" i="18"/>
  <c r="D100" i="18"/>
  <c r="C87" i="18"/>
  <c r="E87" i="18" s="1"/>
  <c r="F87" i="18"/>
  <c r="D114" i="18"/>
  <c r="D98" i="18"/>
  <c r="D94" i="18"/>
  <c r="D88" i="18"/>
  <c r="C88" i="18"/>
  <c r="E88" i="18" s="1"/>
  <c r="D112" i="18"/>
  <c r="C89" i="18"/>
  <c r="E89" i="18" s="1"/>
  <c r="F89" i="18"/>
  <c r="D110" i="18"/>
  <c r="E119" i="18"/>
  <c r="F118" i="18"/>
  <c r="F117" i="18"/>
  <c r="D108" i="18"/>
  <c r="E103" i="18"/>
  <c r="F102" i="18"/>
  <c r="F101" i="18"/>
  <c r="E93" i="18"/>
  <c r="D92" i="18"/>
  <c r="F84" i="18"/>
  <c r="C81" i="18"/>
  <c r="E81" i="18" s="1"/>
  <c r="F81" i="18"/>
  <c r="C77" i="18"/>
  <c r="E77" i="18" s="1"/>
  <c r="D77" i="18"/>
  <c r="F77" i="18"/>
  <c r="C63" i="18"/>
  <c r="E63" i="18" s="1"/>
  <c r="F63" i="18"/>
  <c r="D63" i="18"/>
  <c r="C65" i="18"/>
  <c r="E65" i="18" s="1"/>
  <c r="F65" i="18"/>
  <c r="F62" i="18"/>
  <c r="C62" i="18"/>
  <c r="E62" i="18" s="1"/>
  <c r="C53" i="18"/>
  <c r="E53" i="18" s="1"/>
  <c r="D53" i="18"/>
  <c r="D52" i="18"/>
  <c r="C52" i="18"/>
  <c r="E52" i="18" s="1"/>
  <c r="F57" i="18"/>
  <c r="C57" i="18"/>
  <c r="E57" i="18" s="1"/>
  <c r="F49" i="18"/>
  <c r="D49" i="18"/>
  <c r="C49" i="18"/>
  <c r="E49" i="18" s="1"/>
  <c r="D90" i="18"/>
  <c r="C76" i="18"/>
  <c r="E76" i="18" s="1"/>
  <c r="F76" i="18"/>
  <c r="C68" i="18"/>
  <c r="E68" i="18" s="1"/>
  <c r="F68" i="18"/>
  <c r="D45" i="18"/>
  <c r="F45" i="18"/>
  <c r="C45" i="18"/>
  <c r="E45" i="18" s="1"/>
  <c r="F78" i="18"/>
  <c r="D78" i="18"/>
  <c r="C75" i="18"/>
  <c r="E75" i="18" s="1"/>
  <c r="D55" i="18"/>
  <c r="E54" i="18"/>
  <c r="F54" i="18"/>
  <c r="E72" i="18"/>
  <c r="C67" i="18"/>
  <c r="E67" i="18" s="1"/>
  <c r="D67" i="18"/>
  <c r="C59" i="18"/>
  <c r="E59" i="18" s="1"/>
  <c r="F59" i="18"/>
  <c r="C41" i="18"/>
  <c r="E41" i="18" s="1"/>
  <c r="F41" i="18"/>
  <c r="D41" i="18"/>
  <c r="D82" i="18"/>
  <c r="C79" i="18"/>
  <c r="E79" i="18" s="1"/>
  <c r="F79" i="18"/>
  <c r="D66" i="18"/>
  <c r="C71" i="18"/>
  <c r="E71" i="18" s="1"/>
  <c r="E64" i="18"/>
  <c r="C61" i="18"/>
  <c r="E61" i="18" s="1"/>
  <c r="C21" i="18"/>
  <c r="E21" i="18" s="1"/>
  <c r="F21" i="18"/>
  <c r="D21" i="18"/>
  <c r="C85" i="18"/>
  <c r="E85" i="18" s="1"/>
  <c r="C69" i="18"/>
  <c r="E69" i="18" s="1"/>
  <c r="E56" i="18"/>
  <c r="D47" i="18"/>
  <c r="F47" i="18"/>
  <c r="D43" i="18"/>
  <c r="F43" i="18"/>
  <c r="C43" i="18"/>
  <c r="E43" i="18" s="1"/>
  <c r="C23" i="18"/>
  <c r="E23" i="18" s="1"/>
  <c r="F23" i="18"/>
  <c r="D23" i="18"/>
  <c r="F34" i="18"/>
  <c r="D34" i="18"/>
  <c r="E34" i="18"/>
  <c r="F20" i="18"/>
  <c r="C20" i="18"/>
  <c r="E20" i="18" s="1"/>
  <c r="D39" i="18"/>
  <c r="F39" i="18"/>
  <c r="C26" i="18"/>
  <c r="E26" i="18" s="1"/>
  <c r="F26" i="18"/>
  <c r="D26" i="18"/>
  <c r="C40" i="18"/>
  <c r="E40" i="18" s="1"/>
  <c r="F40" i="18"/>
  <c r="F36" i="18"/>
  <c r="E36" i="18"/>
  <c r="F32" i="18"/>
  <c r="C32" i="18"/>
  <c r="E32" i="18" s="1"/>
  <c r="C15" i="18"/>
  <c r="E15" i="18" s="1"/>
  <c r="F15" i="18"/>
  <c r="D15" i="18"/>
  <c r="F38" i="18"/>
  <c r="C38" i="18"/>
  <c r="E38" i="18" s="1"/>
  <c r="D24" i="18"/>
  <c r="C17" i="18"/>
  <c r="E17" i="18" s="1"/>
  <c r="F17" i="18"/>
  <c r="C11" i="18"/>
  <c r="E11" i="18" s="1"/>
  <c r="D11" i="18"/>
  <c r="F11" i="18"/>
  <c r="D22" i="18"/>
  <c r="C25" i="18"/>
  <c r="E25" i="18" s="1"/>
  <c r="D25" i="18"/>
  <c r="F30" i="18"/>
  <c r="C29" i="18"/>
  <c r="E29" i="18" s="1"/>
  <c r="E22" i="18"/>
  <c r="C19" i="18"/>
  <c r="E19" i="18" s="1"/>
  <c r="C13" i="18"/>
  <c r="E13" i="18" s="1"/>
  <c r="D13" i="18"/>
  <c r="F13" i="18"/>
  <c r="C9" i="18"/>
  <c r="E9" i="18" s="1"/>
  <c r="D9" i="18"/>
  <c r="F9" i="18"/>
  <c r="C27" i="18"/>
  <c r="E27" i="18" s="1"/>
  <c r="C7" i="18"/>
  <c r="E7" i="18" s="1"/>
  <c r="D7" i="18"/>
  <c r="F7" i="18"/>
  <c r="F5" i="18"/>
  <c r="D5" i="18"/>
  <c r="F3" i="18" l="1"/>
  <c r="F2" i="18"/>
  <c r="F1" i="18"/>
  <c r="N179" i="18" l="1"/>
  <c r="S175" i="18"/>
  <c r="K173" i="18"/>
  <c r="B3" i="16" s="1"/>
  <c r="S172" i="18"/>
  <c r="S176" i="18"/>
  <c r="V175" i="18"/>
  <c r="L174" i="18"/>
  <c r="N174" i="18"/>
  <c r="V176" i="18"/>
  <c r="U175" i="18"/>
  <c r="U172" i="18"/>
  <c r="U174" i="18"/>
  <c r="U176" i="18"/>
  <c r="U179" i="18"/>
  <c r="U173" i="18"/>
  <c r="B13" i="16" s="1"/>
  <c r="Y173" i="18"/>
  <c r="B17" i="16" s="1"/>
  <c r="Y175" i="18"/>
  <c r="Y172" i="18"/>
  <c r="Y174" i="18"/>
  <c r="Y176" i="18"/>
  <c r="Y179" i="18"/>
  <c r="G179" i="18"/>
  <c r="G173" i="18"/>
  <c r="G175" i="18"/>
  <c r="G176" i="18"/>
  <c r="G172" i="18"/>
  <c r="G174" i="18"/>
  <c r="V173" i="18"/>
  <c r="B14" i="16" s="1"/>
  <c r="S174" i="18"/>
  <c r="K175" i="18"/>
  <c r="N172" i="18"/>
  <c r="AC175" i="18"/>
  <c r="AC176" i="18"/>
  <c r="AC172" i="18"/>
  <c r="AC174" i="18"/>
  <c r="AC179" i="18"/>
  <c r="AC173" i="18"/>
  <c r="L175" i="18"/>
  <c r="M175" i="18"/>
  <c r="M172" i="18"/>
  <c r="M174" i="18"/>
  <c r="M176" i="18"/>
  <c r="M179" i="18"/>
  <c r="M173" i="18"/>
  <c r="Q173" i="18"/>
  <c r="B9" i="16" s="1"/>
  <c r="Q175" i="18"/>
  <c r="Q172" i="18"/>
  <c r="Q174" i="18"/>
  <c r="Q176" i="18"/>
  <c r="Q179" i="18"/>
  <c r="V179" i="18"/>
  <c r="S179" i="18"/>
  <c r="K179" i="18"/>
  <c r="N176" i="18"/>
  <c r="J172" i="18"/>
  <c r="J179" i="18"/>
  <c r="J176" i="18"/>
  <c r="J174" i="18"/>
  <c r="J173" i="18"/>
  <c r="J175" i="18"/>
  <c r="L173" i="18"/>
  <c r="B4" i="16" s="1"/>
  <c r="AB174" i="18"/>
  <c r="AB179" i="18"/>
  <c r="AB176" i="18"/>
  <c r="AB173" i="18"/>
  <c r="AB175" i="18"/>
  <c r="AB172" i="18"/>
  <c r="I179" i="18"/>
  <c r="I173" i="18"/>
  <c r="I175" i="18"/>
  <c r="I172" i="18"/>
  <c r="I174" i="18"/>
  <c r="I176" i="18"/>
  <c r="V174" i="18"/>
  <c r="S173" i="18"/>
  <c r="K172" i="18"/>
  <c r="L179" i="18"/>
  <c r="T174" i="18"/>
  <c r="T176" i="18"/>
  <c r="T172" i="18"/>
  <c r="T179" i="18"/>
  <c r="T173" i="18"/>
  <c r="B12" i="16" s="1"/>
  <c r="T175" i="18"/>
  <c r="X173" i="18"/>
  <c r="B16" i="16" s="1"/>
  <c r="X175" i="18"/>
  <c r="X172" i="18"/>
  <c r="X174" i="18"/>
  <c r="X176" i="18"/>
  <c r="X179" i="18"/>
  <c r="V172" i="18"/>
  <c r="K176" i="18"/>
  <c r="L176" i="18"/>
  <c r="AA173" i="18"/>
  <c r="AA175" i="18"/>
  <c r="AA179" i="18"/>
  <c r="AA172" i="18"/>
  <c r="AA174" i="18"/>
  <c r="AA176" i="18"/>
  <c r="P173" i="18"/>
  <c r="B8" i="16" s="1"/>
  <c r="P175" i="18"/>
  <c r="P172" i="18"/>
  <c r="P174" i="18"/>
  <c r="P176" i="18"/>
  <c r="P179" i="18"/>
  <c r="K174" i="18"/>
  <c r="N175" i="18"/>
  <c r="O179" i="18"/>
  <c r="O173" i="18"/>
  <c r="B7" i="16" s="1"/>
  <c r="O175" i="18"/>
  <c r="O172" i="18"/>
  <c r="O174" i="18"/>
  <c r="O176" i="18"/>
  <c r="L172" i="18"/>
  <c r="Z172" i="18"/>
  <c r="Z173" i="18"/>
  <c r="Z175" i="18"/>
  <c r="Z174" i="18"/>
  <c r="Z176" i="18"/>
  <c r="Z179" i="18"/>
  <c r="H173" i="18"/>
  <c r="H175" i="18"/>
  <c r="H172" i="18"/>
  <c r="H174" i="18"/>
  <c r="H176" i="18"/>
  <c r="H179" i="18"/>
  <c r="N173" i="18"/>
  <c r="B6" i="16" s="1"/>
  <c r="R172" i="18"/>
  <c r="R173" i="18"/>
  <c r="B10" i="16" s="1"/>
  <c r="R175" i="18"/>
  <c r="R179" i="18"/>
  <c r="R174" i="18"/>
  <c r="R176" i="18"/>
  <c r="W179" i="18"/>
  <c r="W172" i="18"/>
  <c r="W174" i="18"/>
  <c r="W176" i="18"/>
  <c r="W173" i="18"/>
  <c r="B15" i="16" s="1"/>
  <c r="W175" i="18"/>
  <c r="L177" i="18" l="1"/>
  <c r="K177" i="18"/>
  <c r="V177" i="18"/>
  <c r="S177" i="18"/>
  <c r="O177" i="18"/>
  <c r="W177" i="18"/>
  <c r="B2" i="16"/>
  <c r="R177" i="18"/>
  <c r="H177" i="18"/>
  <c r="AA177" i="18"/>
  <c r="M177" i="18"/>
  <c r="Y177" i="18"/>
  <c r="X177" i="18"/>
  <c r="AB177" i="18"/>
  <c r="P177" i="18"/>
  <c r="T177" i="18"/>
  <c r="Z177" i="18"/>
  <c r="N177" i="18"/>
  <c r="E179" i="18"/>
  <c r="U177" i="18"/>
  <c r="I177" i="18"/>
  <c r="J177" i="18"/>
  <c r="Q177" i="18"/>
  <c r="AC177" i="18"/>
  <c r="G177" i="18"/>
  <c r="F42" i="16" l="1"/>
  <c r="C18" i="14" s="1"/>
  <c r="F19" i="16"/>
  <c r="B19" i="14" s="1"/>
  <c r="F22" i="16"/>
  <c r="B22" i="14" s="1"/>
  <c r="F21" i="16"/>
  <c r="B21" i="14" s="1"/>
  <c r="F20" i="16"/>
  <c r="B20" i="14" s="1"/>
  <c r="F46" i="16" l="1"/>
  <c r="C22" i="14" s="1"/>
  <c r="F45" i="16"/>
  <c r="C21" i="14" s="1"/>
  <c r="F44" i="16"/>
  <c r="C20" i="14" s="1"/>
  <c r="F43" i="16"/>
  <c r="C19" i="14" s="1"/>
  <c r="F18" i="16"/>
  <c r="B18" i="14" s="1"/>
  <c r="A124" i="1" l="1"/>
  <c r="D24" i="6"/>
  <c r="D23" i="6"/>
  <c r="D22" i="6"/>
  <c r="D21" i="6"/>
  <c r="D20" i="6"/>
  <c r="D19" i="6"/>
  <c r="D18" i="6"/>
  <c r="D17" i="6"/>
  <c r="D16" i="6"/>
  <c r="D15" i="6"/>
  <c r="D14" i="6"/>
  <c r="D13" i="6"/>
  <c r="D12" i="6"/>
  <c r="D11" i="6"/>
  <c r="D10" i="6"/>
  <c r="D9" i="6"/>
  <c r="D8" i="6"/>
  <c r="D7" i="6"/>
  <c r="D6" i="6"/>
  <c r="D5" i="6"/>
  <c r="D4" i="6"/>
  <c r="D3" i="6"/>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H153" i="7"/>
  <c r="E153" i="7"/>
  <c r="D153" i="7"/>
  <c r="C153" i="7"/>
  <c r="H152" i="7"/>
  <c r="E152" i="7"/>
  <c r="D152" i="7"/>
  <c r="C152" i="7"/>
  <c r="H151" i="7"/>
  <c r="E151" i="7"/>
  <c r="D151" i="7"/>
  <c r="C151" i="7"/>
  <c r="H150" i="7"/>
  <c r="E150" i="7"/>
  <c r="D150" i="7"/>
  <c r="C150" i="7"/>
  <c r="H149" i="7"/>
  <c r="E149" i="7"/>
  <c r="D149" i="7"/>
  <c r="C149" i="7"/>
  <c r="H148" i="7"/>
  <c r="E148" i="7"/>
  <c r="D148" i="7"/>
  <c r="C148" i="7"/>
  <c r="H147" i="7"/>
  <c r="E147" i="7"/>
  <c r="D147" i="7"/>
  <c r="C147" i="7"/>
  <c r="H146" i="7"/>
  <c r="E146" i="7"/>
  <c r="D146" i="7"/>
  <c r="C146" i="7"/>
  <c r="H145" i="7"/>
  <c r="E145" i="7"/>
  <c r="D145" i="7"/>
  <c r="C145" i="7"/>
  <c r="H144" i="7"/>
  <c r="E144" i="7"/>
  <c r="D144" i="7"/>
  <c r="C144" i="7"/>
  <c r="H143" i="7"/>
  <c r="E143" i="7"/>
  <c r="D143" i="7"/>
  <c r="C143" i="7"/>
  <c r="H142" i="7"/>
  <c r="E142" i="7"/>
  <c r="D142" i="7"/>
  <c r="C142" i="7"/>
  <c r="H141" i="7"/>
  <c r="E141" i="7"/>
  <c r="D141" i="7"/>
  <c r="C141" i="7"/>
  <c r="H140" i="7"/>
  <c r="E140" i="7"/>
  <c r="D140" i="7"/>
  <c r="C140" i="7"/>
  <c r="H139" i="7"/>
  <c r="E139" i="7"/>
  <c r="D139" i="7"/>
  <c r="C139" i="7"/>
  <c r="H138" i="7"/>
  <c r="E138" i="7"/>
  <c r="D138" i="7"/>
  <c r="C138" i="7"/>
  <c r="H137" i="7"/>
  <c r="E137" i="7"/>
  <c r="D137" i="7"/>
  <c r="C137" i="7"/>
  <c r="H136" i="7"/>
  <c r="E136" i="7"/>
  <c r="D136" i="7"/>
  <c r="C136" i="7"/>
  <c r="H135" i="7"/>
  <c r="E135" i="7"/>
  <c r="D135" i="7"/>
  <c r="C135" i="7"/>
  <c r="H134" i="7"/>
  <c r="E134" i="7"/>
  <c r="D134" i="7"/>
  <c r="C134" i="7"/>
  <c r="H133" i="7"/>
  <c r="E133" i="7"/>
  <c r="D133" i="7"/>
  <c r="C133" i="7"/>
  <c r="H132" i="7"/>
  <c r="E132" i="7"/>
  <c r="D132" i="7"/>
  <c r="C132" i="7"/>
  <c r="H131" i="7"/>
  <c r="E131" i="7"/>
  <c r="D131" i="7"/>
  <c r="C131" i="7"/>
  <c r="H130" i="7"/>
  <c r="E130" i="7"/>
  <c r="D130" i="7"/>
  <c r="C130" i="7"/>
  <c r="H129" i="7"/>
  <c r="E129" i="7"/>
  <c r="D129" i="7"/>
  <c r="C129" i="7"/>
  <c r="H128" i="7"/>
  <c r="E128" i="7"/>
  <c r="D128" i="7"/>
  <c r="C128" i="7"/>
  <c r="H127" i="7"/>
  <c r="E127" i="7"/>
  <c r="D127" i="7"/>
  <c r="C127" i="7"/>
  <c r="H126" i="7"/>
  <c r="E126" i="7"/>
  <c r="D126" i="7"/>
  <c r="C126" i="7"/>
  <c r="H125" i="7"/>
  <c r="E125" i="7"/>
  <c r="D125" i="7"/>
  <c r="C125" i="7"/>
  <c r="H124" i="7"/>
  <c r="E124" i="7"/>
  <c r="D124" i="7"/>
  <c r="C124" i="7"/>
  <c r="H123" i="7"/>
  <c r="E123" i="7"/>
  <c r="D123" i="7"/>
  <c r="C123" i="7"/>
  <c r="H122" i="7"/>
  <c r="E122" i="7"/>
  <c r="D122" i="7"/>
  <c r="C122" i="7"/>
  <c r="H121" i="7"/>
  <c r="E121" i="7"/>
  <c r="D121" i="7"/>
  <c r="C121" i="7"/>
  <c r="H120" i="7"/>
  <c r="E120" i="7"/>
  <c r="D120" i="7"/>
  <c r="C120" i="7"/>
  <c r="H119" i="7"/>
  <c r="E119" i="7"/>
  <c r="D119" i="7"/>
  <c r="C119" i="7"/>
  <c r="H118" i="7"/>
  <c r="E118" i="7"/>
  <c r="D118" i="7"/>
  <c r="C118" i="7"/>
  <c r="H117" i="7"/>
  <c r="E117" i="7"/>
  <c r="D117" i="7"/>
  <c r="C117" i="7"/>
  <c r="H116" i="7"/>
  <c r="E116" i="7"/>
  <c r="D116" i="7"/>
  <c r="C116" i="7"/>
  <c r="H115" i="7"/>
  <c r="E115" i="7"/>
  <c r="D115" i="7"/>
  <c r="C115" i="7"/>
  <c r="H114" i="7"/>
  <c r="E114" i="7"/>
  <c r="D114" i="7"/>
  <c r="C114" i="7"/>
  <c r="H113" i="7"/>
  <c r="E113" i="7"/>
  <c r="D113" i="7"/>
  <c r="C113" i="7"/>
  <c r="H112" i="7"/>
  <c r="E112" i="7"/>
  <c r="D112" i="7"/>
  <c r="C112" i="7"/>
  <c r="H111" i="7"/>
  <c r="E111" i="7"/>
  <c r="D111" i="7"/>
  <c r="C111" i="7"/>
  <c r="H110" i="7"/>
  <c r="E110" i="7"/>
  <c r="D110" i="7"/>
  <c r="C110" i="7"/>
  <c r="H109" i="7"/>
  <c r="E109" i="7"/>
  <c r="D109" i="7"/>
  <c r="C109" i="7"/>
  <c r="H108" i="7"/>
  <c r="E108" i="7"/>
  <c r="D108" i="7"/>
  <c r="C108" i="7"/>
  <c r="H107" i="7"/>
  <c r="E107" i="7"/>
  <c r="D107" i="7"/>
  <c r="C107" i="7"/>
  <c r="H106" i="7"/>
  <c r="E106" i="7"/>
  <c r="D106" i="7"/>
  <c r="C106" i="7"/>
  <c r="H105" i="7"/>
  <c r="E105" i="7"/>
  <c r="D105" i="7"/>
  <c r="C105" i="7"/>
  <c r="H104" i="7"/>
  <c r="E104" i="7"/>
  <c r="D104" i="7"/>
  <c r="C104" i="7"/>
  <c r="H103" i="7"/>
  <c r="E103" i="7"/>
  <c r="D103" i="7"/>
  <c r="C103" i="7"/>
  <c r="H102" i="7"/>
  <c r="E102" i="7"/>
  <c r="D102" i="7"/>
  <c r="C102" i="7"/>
  <c r="H101" i="7"/>
  <c r="E101" i="7"/>
  <c r="D101" i="7"/>
  <c r="C101" i="7"/>
  <c r="H100" i="7"/>
  <c r="E100" i="7"/>
  <c r="D100" i="7"/>
  <c r="C100" i="7"/>
  <c r="H99" i="7"/>
  <c r="E99" i="7"/>
  <c r="D99" i="7"/>
  <c r="C99" i="7"/>
  <c r="H98" i="7"/>
  <c r="E98" i="7"/>
  <c r="D98" i="7"/>
  <c r="C98" i="7"/>
  <c r="H97" i="7"/>
  <c r="E97" i="7"/>
  <c r="D97" i="7"/>
  <c r="C97" i="7"/>
  <c r="H96" i="7"/>
  <c r="E96" i="7"/>
  <c r="D96" i="7"/>
  <c r="C96" i="7"/>
  <c r="H95" i="7"/>
  <c r="E95" i="7"/>
  <c r="D95" i="7"/>
  <c r="C95" i="7"/>
  <c r="H94" i="7"/>
  <c r="E94" i="7"/>
  <c r="D94" i="7"/>
  <c r="C94" i="7"/>
  <c r="H93" i="7"/>
  <c r="E93" i="7"/>
  <c r="D93" i="7"/>
  <c r="C93" i="7"/>
  <c r="H92" i="7"/>
  <c r="E92" i="7"/>
  <c r="D92" i="7"/>
  <c r="C92" i="7"/>
  <c r="H91" i="7"/>
  <c r="E91" i="7"/>
  <c r="D91" i="7"/>
  <c r="C91" i="7"/>
  <c r="H90" i="7"/>
  <c r="E90" i="7"/>
  <c r="D90" i="7"/>
  <c r="C90" i="7"/>
  <c r="H89" i="7"/>
  <c r="E89" i="7"/>
  <c r="D89" i="7"/>
  <c r="C89" i="7"/>
  <c r="H88" i="7"/>
  <c r="E88" i="7"/>
  <c r="D88" i="7"/>
  <c r="C88" i="7"/>
  <c r="H87" i="7"/>
  <c r="E87" i="7"/>
  <c r="D87" i="7"/>
  <c r="C87" i="7"/>
  <c r="H86" i="7"/>
  <c r="E86" i="7"/>
  <c r="D86" i="7"/>
  <c r="C86" i="7"/>
  <c r="H85" i="7"/>
  <c r="E85" i="7"/>
  <c r="D85" i="7"/>
  <c r="C85" i="7"/>
  <c r="H84" i="7"/>
  <c r="E84" i="7"/>
  <c r="D84" i="7"/>
  <c r="C84" i="7"/>
  <c r="H83" i="7"/>
  <c r="E83" i="7"/>
  <c r="D83" i="7"/>
  <c r="C83" i="7"/>
  <c r="H82" i="7"/>
  <c r="E82" i="7"/>
  <c r="D82" i="7"/>
  <c r="C82" i="7"/>
  <c r="H81" i="7"/>
  <c r="E81" i="7"/>
  <c r="D81" i="7"/>
  <c r="C81" i="7"/>
  <c r="H80" i="7"/>
  <c r="E80" i="7"/>
  <c r="D80" i="7"/>
  <c r="C80" i="7"/>
  <c r="H79" i="7"/>
  <c r="E79" i="7"/>
  <c r="D79" i="7"/>
  <c r="C79" i="7"/>
  <c r="H78" i="7"/>
  <c r="E78" i="7"/>
  <c r="D78" i="7"/>
  <c r="C78" i="7"/>
  <c r="H77" i="7"/>
  <c r="E77" i="7"/>
  <c r="D77" i="7"/>
  <c r="C77" i="7"/>
  <c r="H76" i="7"/>
  <c r="E76" i="7"/>
  <c r="D76" i="7"/>
  <c r="C76" i="7"/>
  <c r="H75" i="7"/>
  <c r="E75" i="7"/>
  <c r="D75" i="7"/>
  <c r="C75" i="7"/>
  <c r="H74" i="7"/>
  <c r="E74" i="7"/>
  <c r="D74" i="7"/>
  <c r="C74" i="7"/>
  <c r="C73" i="7"/>
  <c r="C72" i="7"/>
  <c r="E71" i="7"/>
  <c r="C71" i="7"/>
  <c r="E70" i="7"/>
  <c r="C70" i="7"/>
  <c r="C69" i="7"/>
  <c r="C68" i="7"/>
  <c r="C67" i="7"/>
  <c r="C66" i="7"/>
  <c r="C65" i="7"/>
  <c r="C64" i="7"/>
  <c r="C63" i="7"/>
  <c r="C62" i="7"/>
  <c r="C61" i="7"/>
  <c r="C60" i="7"/>
  <c r="C59" i="7"/>
  <c r="C58" i="7"/>
  <c r="C57" i="7"/>
  <c r="C56" i="7"/>
  <c r="C55" i="7"/>
  <c r="C54" i="7"/>
  <c r="C53" i="7"/>
  <c r="C52" i="7"/>
  <c r="C51" i="7"/>
  <c r="C50" i="7"/>
  <c r="E49" i="7"/>
  <c r="C49" i="7"/>
  <c r="E48" i="7"/>
  <c r="C48" i="7"/>
  <c r="C47" i="7"/>
  <c r="C46" i="7"/>
  <c r="C45" i="7"/>
  <c r="C44" i="7"/>
  <c r="C43" i="7"/>
  <c r="C42" i="7"/>
  <c r="C41" i="7"/>
  <c r="C40" i="7"/>
  <c r="C39" i="7"/>
  <c r="C38" i="7"/>
  <c r="C37" i="7"/>
  <c r="C36" i="7"/>
  <c r="C35" i="7"/>
  <c r="E34" i="7"/>
  <c r="C34" i="7"/>
  <c r="E33" i="7"/>
  <c r="C33" i="7"/>
  <c r="E32" i="7"/>
  <c r="C32" i="7"/>
  <c r="E31" i="7"/>
  <c r="C31" i="7"/>
  <c r="E30" i="7"/>
  <c r="C30" i="7"/>
  <c r="C29" i="7"/>
  <c r="C28" i="7"/>
  <c r="C27" i="7"/>
  <c r="C26" i="7"/>
  <c r="C25" i="7"/>
  <c r="C24" i="7"/>
  <c r="C23" i="7"/>
  <c r="C22" i="7"/>
  <c r="C21" i="7"/>
  <c r="C20" i="7"/>
  <c r="C19" i="7"/>
  <c r="C18" i="7"/>
  <c r="C17" i="7"/>
  <c r="C16" i="7"/>
  <c r="C15" i="7"/>
  <c r="C14" i="7"/>
  <c r="C13" i="7"/>
  <c r="C12" i="7"/>
  <c r="E11" i="7"/>
  <c r="C11" i="7"/>
  <c r="E10" i="7"/>
  <c r="C10" i="7"/>
  <c r="E9" i="7"/>
  <c r="C9" i="7"/>
  <c r="E8" i="7"/>
  <c r="C8" i="7"/>
  <c r="C7" i="7"/>
  <c r="E6" i="7"/>
  <c r="C6" i="7"/>
  <c r="E5" i="7"/>
  <c r="C5" i="7"/>
  <c r="E4" i="7"/>
  <c r="C4" i="7"/>
  <c r="C2" i="7"/>
  <c r="C1" i="7"/>
  <c r="BT2258" i="1"/>
  <c r="BQ2258" i="1"/>
  <c r="BN2258" i="1"/>
  <c r="BK2258" i="1"/>
  <c r="BH2258" i="1"/>
  <c r="BE2258" i="1"/>
  <c r="BB2258" i="1"/>
  <c r="AY2258" i="1"/>
  <c r="AV2258" i="1"/>
  <c r="AS2258" i="1"/>
  <c r="AP2258" i="1"/>
  <c r="AM2258" i="1"/>
  <c r="AJ2258" i="1"/>
  <c r="AG2258" i="1"/>
  <c r="AD2258" i="1"/>
  <c r="AA2258" i="1"/>
  <c r="X2258" i="1"/>
  <c r="U2258" i="1"/>
  <c r="R2258" i="1"/>
  <c r="O2258" i="1"/>
  <c r="L2258" i="1"/>
  <c r="I2258" i="1"/>
  <c r="F2258" i="1"/>
  <c r="BT2257" i="1"/>
  <c r="BQ2257" i="1"/>
  <c r="BN2257" i="1"/>
  <c r="BK2257" i="1"/>
  <c r="BH2257" i="1"/>
  <c r="BE2257" i="1"/>
  <c r="BB2257" i="1"/>
  <c r="AY2257" i="1"/>
  <c r="AV2257" i="1"/>
  <c r="AS2257" i="1"/>
  <c r="AP2257" i="1"/>
  <c r="AM2257" i="1"/>
  <c r="AJ2257" i="1"/>
  <c r="AG2257" i="1"/>
  <c r="AD2257" i="1"/>
  <c r="AA2257" i="1"/>
  <c r="X2257" i="1"/>
  <c r="U2257" i="1"/>
  <c r="R2257" i="1"/>
  <c r="O2257" i="1"/>
  <c r="L2257" i="1"/>
  <c r="I2257" i="1"/>
  <c r="F2257" i="1"/>
  <c r="BT2256" i="1"/>
  <c r="BQ2256" i="1"/>
  <c r="BN2256" i="1"/>
  <c r="BK2256" i="1"/>
  <c r="BH2256" i="1"/>
  <c r="BE2256" i="1"/>
  <c r="BB2256" i="1"/>
  <c r="AY2256" i="1"/>
  <c r="AV2256" i="1"/>
  <c r="AS2256" i="1"/>
  <c r="AP2256" i="1"/>
  <c r="AM2256" i="1"/>
  <c r="AJ2256" i="1"/>
  <c r="AG2256" i="1"/>
  <c r="AD2256" i="1"/>
  <c r="AA2256" i="1"/>
  <c r="X2256" i="1"/>
  <c r="U2256" i="1"/>
  <c r="R2256" i="1"/>
  <c r="O2256" i="1"/>
  <c r="L2256" i="1"/>
  <c r="I2256" i="1"/>
  <c r="F2256" i="1"/>
  <c r="BT2254" i="1"/>
  <c r="BQ2254" i="1"/>
  <c r="BN2254" i="1"/>
  <c r="BK2254" i="1"/>
  <c r="BH2254" i="1"/>
  <c r="BE2254" i="1"/>
  <c r="BB2254" i="1"/>
  <c r="AY2254" i="1"/>
  <c r="AV2254" i="1"/>
  <c r="AS2254" i="1"/>
  <c r="AP2254" i="1"/>
  <c r="AM2254" i="1"/>
  <c r="AJ2254" i="1"/>
  <c r="AG2254" i="1"/>
  <c r="AD2254" i="1"/>
  <c r="AA2254" i="1"/>
  <c r="X2254" i="1"/>
  <c r="U2254" i="1"/>
  <c r="R2254" i="1"/>
  <c r="O2254" i="1"/>
  <c r="L2254" i="1"/>
  <c r="I2254" i="1"/>
  <c r="F2254" i="1"/>
  <c r="BT2253" i="1"/>
  <c r="BQ2253" i="1"/>
  <c r="BN2253" i="1"/>
  <c r="BK2253" i="1"/>
  <c r="BH2253" i="1"/>
  <c r="BE2253" i="1"/>
  <c r="BB2253" i="1"/>
  <c r="AY2253" i="1"/>
  <c r="AV2253" i="1"/>
  <c r="AS2253" i="1"/>
  <c r="AP2253" i="1"/>
  <c r="AM2253" i="1"/>
  <c r="AJ2253" i="1"/>
  <c r="AG2253" i="1"/>
  <c r="AD2253" i="1"/>
  <c r="AA2253" i="1"/>
  <c r="X2253" i="1"/>
  <c r="U2253" i="1"/>
  <c r="R2253" i="1"/>
  <c r="O2253" i="1"/>
  <c r="L2253" i="1"/>
  <c r="I2253" i="1"/>
  <c r="F2253" i="1"/>
  <c r="BT2251" i="1"/>
  <c r="BQ2251" i="1"/>
  <c r="BN2251" i="1"/>
  <c r="BK2251" i="1"/>
  <c r="BH2251" i="1"/>
  <c r="BE2251" i="1"/>
  <c r="BB2251" i="1"/>
  <c r="AY2251" i="1"/>
  <c r="AV2251" i="1"/>
  <c r="AS2251" i="1"/>
  <c r="AP2251" i="1"/>
  <c r="AM2251" i="1"/>
  <c r="AJ2251" i="1"/>
  <c r="AG2251" i="1"/>
  <c r="AD2251" i="1"/>
  <c r="AA2251" i="1"/>
  <c r="X2251" i="1"/>
  <c r="U2251" i="1"/>
  <c r="R2251" i="1"/>
  <c r="O2251" i="1"/>
  <c r="L2251" i="1"/>
  <c r="I2251" i="1"/>
  <c r="F2251" i="1"/>
  <c r="E2251" i="1"/>
  <c r="BT2249" i="1"/>
  <c r="BQ2249" i="1"/>
  <c r="BN2249" i="1"/>
  <c r="BK2249" i="1"/>
  <c r="BH2249" i="1"/>
  <c r="BE2249" i="1"/>
  <c r="BB2249" i="1"/>
  <c r="AY2249" i="1"/>
  <c r="AV2249" i="1"/>
  <c r="AS2249" i="1"/>
  <c r="AP2249" i="1"/>
  <c r="AM2249" i="1"/>
  <c r="AJ2249" i="1"/>
  <c r="AG2249" i="1"/>
  <c r="AD2249" i="1"/>
  <c r="AA2249" i="1"/>
  <c r="X2249" i="1"/>
  <c r="U2249" i="1"/>
  <c r="R2249" i="1"/>
  <c r="O2249" i="1"/>
  <c r="L2249" i="1"/>
  <c r="I2249" i="1"/>
  <c r="F2249" i="1"/>
  <c r="BT2248" i="1"/>
  <c r="BQ2248" i="1"/>
  <c r="BN2248" i="1"/>
  <c r="BK2248" i="1"/>
  <c r="BH2248" i="1"/>
  <c r="BE2248" i="1"/>
  <c r="BB2248" i="1"/>
  <c r="AY2248" i="1"/>
  <c r="AV2248" i="1"/>
  <c r="AS2248" i="1"/>
  <c r="AP2248" i="1"/>
  <c r="AM2248" i="1"/>
  <c r="AJ2248" i="1"/>
  <c r="AG2248" i="1"/>
  <c r="AD2248" i="1"/>
  <c r="AA2248" i="1"/>
  <c r="X2248" i="1"/>
  <c r="U2248" i="1"/>
  <c r="R2248" i="1"/>
  <c r="O2248" i="1"/>
  <c r="L2248" i="1"/>
  <c r="I2248" i="1"/>
  <c r="F2248" i="1"/>
  <c r="BT2247" i="1"/>
  <c r="BQ2247" i="1"/>
  <c r="BN2247" i="1"/>
  <c r="BK2247" i="1"/>
  <c r="BH2247" i="1"/>
  <c r="BE2247" i="1"/>
  <c r="BB2247" i="1"/>
  <c r="AY2247" i="1"/>
  <c r="AV2247" i="1"/>
  <c r="AS2247" i="1"/>
  <c r="AP2247" i="1"/>
  <c r="AM2247" i="1"/>
  <c r="AJ2247" i="1"/>
  <c r="AG2247" i="1"/>
  <c r="AD2247" i="1"/>
  <c r="AA2247" i="1"/>
  <c r="X2247" i="1"/>
  <c r="U2247" i="1"/>
  <c r="R2247" i="1"/>
  <c r="O2247" i="1"/>
  <c r="L2247" i="1"/>
  <c r="I2247" i="1"/>
  <c r="F2247" i="1"/>
  <c r="BT2246" i="1"/>
  <c r="BQ2246" i="1"/>
  <c r="BN2246" i="1"/>
  <c r="BK2246" i="1"/>
  <c r="BH2246" i="1"/>
  <c r="BE2246" i="1"/>
  <c r="BB2246" i="1"/>
  <c r="AY2246" i="1"/>
  <c r="AV2246" i="1"/>
  <c r="AS2246" i="1"/>
  <c r="AP2246" i="1"/>
  <c r="AM2246" i="1"/>
  <c r="AJ2246" i="1"/>
  <c r="AG2246" i="1"/>
  <c r="AD2246" i="1"/>
  <c r="AA2246" i="1"/>
  <c r="X2246" i="1"/>
  <c r="U2246" i="1"/>
  <c r="R2246" i="1"/>
  <c r="O2246" i="1"/>
  <c r="L2246" i="1"/>
  <c r="I2246" i="1"/>
  <c r="F2246" i="1"/>
  <c r="BT2245" i="1"/>
  <c r="BQ2245" i="1"/>
  <c r="BN2245" i="1"/>
  <c r="BK2245" i="1"/>
  <c r="BH2245" i="1"/>
  <c r="BE2245" i="1"/>
  <c r="BB2245" i="1"/>
  <c r="AY2245" i="1"/>
  <c r="AV2245" i="1"/>
  <c r="AS2245" i="1"/>
  <c r="AP2245" i="1"/>
  <c r="AM2245" i="1"/>
  <c r="AJ2245" i="1"/>
  <c r="AG2245" i="1"/>
  <c r="AD2245" i="1"/>
  <c r="AA2245" i="1"/>
  <c r="X2245" i="1"/>
  <c r="U2245" i="1"/>
  <c r="R2245" i="1"/>
  <c r="O2245" i="1"/>
  <c r="L2245" i="1"/>
  <c r="I2245" i="1"/>
  <c r="F2245" i="1"/>
  <c r="BT2244" i="1"/>
  <c r="BQ2244" i="1"/>
  <c r="BN2244" i="1"/>
  <c r="BK2244" i="1"/>
  <c r="BH2244" i="1"/>
  <c r="BE2244" i="1"/>
  <c r="BB2244" i="1"/>
  <c r="AY2244" i="1"/>
  <c r="AV2244" i="1"/>
  <c r="AS2244" i="1"/>
  <c r="AP2244" i="1"/>
  <c r="AM2244" i="1"/>
  <c r="AJ2244" i="1"/>
  <c r="AG2244" i="1"/>
  <c r="AD2244" i="1"/>
  <c r="AA2244" i="1"/>
  <c r="X2244" i="1"/>
  <c r="U2244" i="1"/>
  <c r="R2244" i="1"/>
  <c r="O2244" i="1"/>
  <c r="L2244" i="1"/>
  <c r="I2244" i="1"/>
  <c r="F2244" i="1"/>
  <c r="BT2243" i="1"/>
  <c r="BQ2243" i="1"/>
  <c r="BN2243" i="1"/>
  <c r="BK2243" i="1"/>
  <c r="BH2243" i="1"/>
  <c r="BE2243" i="1"/>
  <c r="BB2243" i="1"/>
  <c r="AY2243" i="1"/>
  <c r="AV2243" i="1"/>
  <c r="AS2243" i="1"/>
  <c r="AP2243" i="1"/>
  <c r="AM2243" i="1"/>
  <c r="AJ2243" i="1"/>
  <c r="AG2243" i="1"/>
  <c r="AD2243" i="1"/>
  <c r="AA2243" i="1"/>
  <c r="X2243" i="1"/>
  <c r="U2243" i="1"/>
  <c r="R2243" i="1"/>
  <c r="O2243" i="1"/>
  <c r="L2243" i="1"/>
  <c r="I2243" i="1"/>
  <c r="F2243" i="1"/>
  <c r="BV2242" i="1"/>
  <c r="BU2242" i="1"/>
  <c r="BS2242" i="1"/>
  <c r="BR2242" i="1"/>
  <c r="BP2242" i="1"/>
  <c r="BO2242" i="1"/>
  <c r="BM2242" i="1"/>
  <c r="BL2242" i="1"/>
  <c r="BJ2242" i="1"/>
  <c r="BI2242" i="1"/>
  <c r="BG2242" i="1"/>
  <c r="BF2242" i="1"/>
  <c r="BD2242" i="1"/>
  <c r="BC2242" i="1"/>
  <c r="BA2242" i="1"/>
  <c r="AZ2242" i="1"/>
  <c r="AX2242" i="1"/>
  <c r="AW2242" i="1"/>
  <c r="AU2242" i="1"/>
  <c r="AT2242" i="1"/>
  <c r="AR2242" i="1"/>
  <c r="AQ2242" i="1"/>
  <c r="AO2242" i="1"/>
  <c r="AN2242" i="1"/>
  <c r="AL2242" i="1"/>
  <c r="AK2242" i="1"/>
  <c r="AI2242" i="1"/>
  <c r="AH2242" i="1"/>
  <c r="AF2242" i="1"/>
  <c r="AE2242" i="1"/>
  <c r="AC2242" i="1"/>
  <c r="AB2242" i="1"/>
  <c r="Z2242" i="1"/>
  <c r="Y2242" i="1"/>
  <c r="W2242" i="1"/>
  <c r="V2242" i="1"/>
  <c r="T2242" i="1"/>
  <c r="S2242" i="1"/>
  <c r="Q2242" i="1"/>
  <c r="P2242" i="1"/>
  <c r="N2242" i="1"/>
  <c r="M2242" i="1"/>
  <c r="K2242" i="1"/>
  <c r="J2242" i="1"/>
  <c r="H2242" i="1"/>
  <c r="G2242" i="1"/>
  <c r="E2242" i="1"/>
  <c r="E2244" i="1" s="1"/>
  <c r="E2245" i="1" s="1"/>
  <c r="E2246" i="1" s="1"/>
  <c r="E2247" i="1" s="1"/>
  <c r="E2248" i="1" s="1"/>
  <c r="E2249" i="1" s="1"/>
  <c r="BT2240" i="1"/>
  <c r="BQ2240" i="1"/>
  <c r="BN2240" i="1"/>
  <c r="BK2240" i="1"/>
  <c r="BH2240" i="1"/>
  <c r="BE2240" i="1"/>
  <c r="BB2240" i="1"/>
  <c r="AY2240" i="1"/>
  <c r="AV2240" i="1"/>
  <c r="AS2240" i="1"/>
  <c r="AP2240" i="1"/>
  <c r="AM2240" i="1"/>
  <c r="AJ2240" i="1"/>
  <c r="AG2240" i="1"/>
  <c r="AD2240" i="1"/>
  <c r="AA2240" i="1"/>
  <c r="X2240" i="1"/>
  <c r="U2240" i="1"/>
  <c r="R2240" i="1"/>
  <c r="O2240" i="1"/>
  <c r="L2240" i="1"/>
  <c r="I2240" i="1"/>
  <c r="F2240" i="1"/>
  <c r="BT2239" i="1"/>
  <c r="BQ2239" i="1"/>
  <c r="BN2239" i="1"/>
  <c r="BK2239" i="1"/>
  <c r="BH2239" i="1"/>
  <c r="BE2239" i="1"/>
  <c r="BB2239" i="1"/>
  <c r="AY2239" i="1"/>
  <c r="AV2239" i="1"/>
  <c r="AS2239" i="1"/>
  <c r="AP2239" i="1"/>
  <c r="AM2239" i="1"/>
  <c r="AJ2239" i="1"/>
  <c r="AG2239" i="1"/>
  <c r="AD2239" i="1"/>
  <c r="AA2239" i="1"/>
  <c r="X2239" i="1"/>
  <c r="U2239" i="1"/>
  <c r="R2239" i="1"/>
  <c r="O2239" i="1"/>
  <c r="L2239" i="1"/>
  <c r="I2239" i="1"/>
  <c r="F2239" i="1"/>
  <c r="E2239" i="1"/>
  <c r="E2240" i="1" s="1"/>
  <c r="BT2238" i="1"/>
  <c r="BQ2238" i="1"/>
  <c r="BN2238" i="1"/>
  <c r="BK2238" i="1"/>
  <c r="BH2238" i="1"/>
  <c r="BE2238" i="1"/>
  <c r="BB2238" i="1"/>
  <c r="AY2238" i="1"/>
  <c r="AV2238" i="1"/>
  <c r="AS2238" i="1"/>
  <c r="AP2238" i="1"/>
  <c r="AM2238" i="1"/>
  <c r="AJ2238" i="1"/>
  <c r="AG2238" i="1"/>
  <c r="AD2238" i="1"/>
  <c r="AA2238" i="1"/>
  <c r="X2238" i="1"/>
  <c r="U2238" i="1"/>
  <c r="R2238" i="1"/>
  <c r="O2238" i="1"/>
  <c r="L2238" i="1"/>
  <c r="I2238" i="1"/>
  <c r="F2238" i="1"/>
  <c r="B2238" i="1"/>
  <c r="B2239" i="1" s="1"/>
  <c r="B2240" i="1" s="1"/>
  <c r="B2242" i="1" s="1"/>
  <c r="B2243" i="1" s="1"/>
  <c r="B2244" i="1" s="1"/>
  <c r="B2245" i="1" s="1"/>
  <c r="B2246" i="1" s="1"/>
  <c r="B2247" i="1" s="1"/>
  <c r="B2248" i="1" s="1"/>
  <c r="B2249" i="1" s="1"/>
  <c r="B2251" i="1" s="1"/>
  <c r="D2237" i="1"/>
  <c r="D2238" i="1" s="1"/>
  <c r="D2239" i="1" s="1"/>
  <c r="D2240" i="1" s="1"/>
  <c r="A2237" i="1"/>
  <c r="BT2234" i="1"/>
  <c r="BQ2234" i="1"/>
  <c r="BN2234" i="1"/>
  <c r="BK2234" i="1"/>
  <c r="BH2234" i="1"/>
  <c r="BE2234" i="1"/>
  <c r="BB2234" i="1"/>
  <c r="AY2234" i="1"/>
  <c r="AV2234" i="1"/>
  <c r="AS2234" i="1"/>
  <c r="AP2234" i="1"/>
  <c r="AM2234" i="1"/>
  <c r="AJ2234" i="1"/>
  <c r="AG2234" i="1"/>
  <c r="AD2234" i="1"/>
  <c r="AA2234" i="1"/>
  <c r="X2234" i="1"/>
  <c r="U2234" i="1"/>
  <c r="R2234" i="1"/>
  <c r="O2234" i="1"/>
  <c r="L2234" i="1"/>
  <c r="I2234" i="1"/>
  <c r="F2234" i="1"/>
  <c r="BT2233" i="1"/>
  <c r="BQ2233" i="1"/>
  <c r="BN2233" i="1"/>
  <c r="BK2233" i="1"/>
  <c r="BH2233" i="1"/>
  <c r="BE2233" i="1"/>
  <c r="BB2233" i="1"/>
  <c r="AY2233" i="1"/>
  <c r="AV2233" i="1"/>
  <c r="AS2233" i="1"/>
  <c r="AP2233" i="1"/>
  <c r="AM2233" i="1"/>
  <c r="AJ2233" i="1"/>
  <c r="AG2233" i="1"/>
  <c r="AD2233" i="1"/>
  <c r="AA2233" i="1"/>
  <c r="X2233" i="1"/>
  <c r="U2233" i="1"/>
  <c r="R2233" i="1"/>
  <c r="O2233" i="1"/>
  <c r="L2233" i="1"/>
  <c r="I2233" i="1"/>
  <c r="F2233" i="1"/>
  <c r="BT2232" i="1"/>
  <c r="BQ2232" i="1"/>
  <c r="BN2232" i="1"/>
  <c r="BK2232" i="1"/>
  <c r="BH2232" i="1"/>
  <c r="BE2232" i="1"/>
  <c r="BB2232" i="1"/>
  <c r="AY2232" i="1"/>
  <c r="AV2232" i="1"/>
  <c r="AS2232" i="1"/>
  <c r="AP2232" i="1"/>
  <c r="AM2232" i="1"/>
  <c r="AJ2232" i="1"/>
  <c r="AG2232" i="1"/>
  <c r="AD2232" i="1"/>
  <c r="AA2232" i="1"/>
  <c r="X2232" i="1"/>
  <c r="U2232" i="1"/>
  <c r="R2232" i="1"/>
  <c r="O2232" i="1"/>
  <c r="L2232" i="1"/>
  <c r="I2232" i="1"/>
  <c r="F2232" i="1"/>
  <c r="BT2230" i="1"/>
  <c r="BQ2230" i="1"/>
  <c r="BN2230" i="1"/>
  <c r="BK2230" i="1"/>
  <c r="BH2230" i="1"/>
  <c r="BE2230" i="1"/>
  <c r="BB2230" i="1"/>
  <c r="AY2230" i="1"/>
  <c r="AV2230" i="1"/>
  <c r="AS2230" i="1"/>
  <c r="AP2230" i="1"/>
  <c r="AM2230" i="1"/>
  <c r="AJ2230" i="1"/>
  <c r="AG2230" i="1"/>
  <c r="AD2230" i="1"/>
  <c r="AA2230" i="1"/>
  <c r="X2230" i="1"/>
  <c r="U2230" i="1"/>
  <c r="R2230" i="1"/>
  <c r="O2230" i="1"/>
  <c r="L2230" i="1"/>
  <c r="I2230" i="1"/>
  <c r="F2230" i="1"/>
  <c r="BT2229" i="1"/>
  <c r="BQ2229" i="1"/>
  <c r="BN2229" i="1"/>
  <c r="BK2229" i="1"/>
  <c r="BH2229" i="1"/>
  <c r="BE2229" i="1"/>
  <c r="BB2229" i="1"/>
  <c r="AY2229" i="1"/>
  <c r="AV2229" i="1"/>
  <c r="AS2229" i="1"/>
  <c r="AP2229" i="1"/>
  <c r="AM2229" i="1"/>
  <c r="AJ2229" i="1"/>
  <c r="AG2229" i="1"/>
  <c r="AD2229" i="1"/>
  <c r="AA2229" i="1"/>
  <c r="X2229" i="1"/>
  <c r="U2229" i="1"/>
  <c r="R2229" i="1"/>
  <c r="O2229" i="1"/>
  <c r="L2229" i="1"/>
  <c r="I2229" i="1"/>
  <c r="F2229" i="1"/>
  <c r="BT2227" i="1"/>
  <c r="BQ2227" i="1"/>
  <c r="BN2227" i="1"/>
  <c r="BK2227" i="1"/>
  <c r="BH2227" i="1"/>
  <c r="BE2227" i="1"/>
  <c r="BB2227" i="1"/>
  <c r="AY2227" i="1"/>
  <c r="AV2227" i="1"/>
  <c r="AS2227" i="1"/>
  <c r="AP2227" i="1"/>
  <c r="AM2227" i="1"/>
  <c r="AJ2227" i="1"/>
  <c r="AG2227" i="1"/>
  <c r="AD2227" i="1"/>
  <c r="AA2227" i="1"/>
  <c r="X2227" i="1"/>
  <c r="U2227" i="1"/>
  <c r="R2227" i="1"/>
  <c r="O2227" i="1"/>
  <c r="L2227" i="1"/>
  <c r="I2227" i="1"/>
  <c r="F2227" i="1"/>
  <c r="E2227" i="1"/>
  <c r="BT2225" i="1"/>
  <c r="BQ2225" i="1"/>
  <c r="BN2225" i="1"/>
  <c r="BK2225" i="1"/>
  <c r="BH2225" i="1"/>
  <c r="BE2225" i="1"/>
  <c r="BB2225" i="1"/>
  <c r="AY2225" i="1"/>
  <c r="AV2225" i="1"/>
  <c r="AS2225" i="1"/>
  <c r="AP2225" i="1"/>
  <c r="AM2225" i="1"/>
  <c r="AJ2225" i="1"/>
  <c r="AG2225" i="1"/>
  <c r="AD2225" i="1"/>
  <c r="AA2225" i="1"/>
  <c r="X2225" i="1"/>
  <c r="U2225" i="1"/>
  <c r="R2225" i="1"/>
  <c r="O2225" i="1"/>
  <c r="L2225" i="1"/>
  <c r="I2225" i="1"/>
  <c r="F2225" i="1"/>
  <c r="BT2224" i="1"/>
  <c r="BQ2224" i="1"/>
  <c r="BN2224" i="1"/>
  <c r="BK2224" i="1"/>
  <c r="BH2224" i="1"/>
  <c r="BE2224" i="1"/>
  <c r="BB2224" i="1"/>
  <c r="AY2224" i="1"/>
  <c r="AV2224" i="1"/>
  <c r="AS2224" i="1"/>
  <c r="AP2224" i="1"/>
  <c r="AM2224" i="1"/>
  <c r="AJ2224" i="1"/>
  <c r="AG2224" i="1"/>
  <c r="AD2224" i="1"/>
  <c r="AA2224" i="1"/>
  <c r="X2224" i="1"/>
  <c r="U2224" i="1"/>
  <c r="R2224" i="1"/>
  <c r="O2224" i="1"/>
  <c r="L2224" i="1"/>
  <c r="I2224" i="1"/>
  <c r="F2224" i="1"/>
  <c r="BT2223" i="1"/>
  <c r="BQ2223" i="1"/>
  <c r="BN2223" i="1"/>
  <c r="BK2223" i="1"/>
  <c r="BH2223" i="1"/>
  <c r="BE2223" i="1"/>
  <c r="BB2223" i="1"/>
  <c r="AY2223" i="1"/>
  <c r="AV2223" i="1"/>
  <c r="AS2223" i="1"/>
  <c r="AP2223" i="1"/>
  <c r="AM2223" i="1"/>
  <c r="AJ2223" i="1"/>
  <c r="AG2223" i="1"/>
  <c r="AD2223" i="1"/>
  <c r="AA2223" i="1"/>
  <c r="X2223" i="1"/>
  <c r="U2223" i="1"/>
  <c r="R2223" i="1"/>
  <c r="O2223" i="1"/>
  <c r="L2223" i="1"/>
  <c r="I2223" i="1"/>
  <c r="F2223" i="1"/>
  <c r="BT2222" i="1"/>
  <c r="BQ2222" i="1"/>
  <c r="BN2222" i="1"/>
  <c r="BK2222" i="1"/>
  <c r="BH2222" i="1"/>
  <c r="BE2222" i="1"/>
  <c r="BB2222" i="1"/>
  <c r="AY2222" i="1"/>
  <c r="AV2222" i="1"/>
  <c r="AS2222" i="1"/>
  <c r="AP2222" i="1"/>
  <c r="AM2222" i="1"/>
  <c r="AJ2222" i="1"/>
  <c r="AG2222" i="1"/>
  <c r="AD2222" i="1"/>
  <c r="AA2222" i="1"/>
  <c r="X2222" i="1"/>
  <c r="U2222" i="1"/>
  <c r="R2222" i="1"/>
  <c r="O2222" i="1"/>
  <c r="L2222" i="1"/>
  <c r="I2222" i="1"/>
  <c r="F2222" i="1"/>
  <c r="BT2221" i="1"/>
  <c r="BQ2221" i="1"/>
  <c r="BN2221" i="1"/>
  <c r="BK2221" i="1"/>
  <c r="BH2221" i="1"/>
  <c r="BE2221" i="1"/>
  <c r="BB2221" i="1"/>
  <c r="AY2221" i="1"/>
  <c r="AV2221" i="1"/>
  <c r="AS2221" i="1"/>
  <c r="AP2221" i="1"/>
  <c r="AM2221" i="1"/>
  <c r="AJ2221" i="1"/>
  <c r="AG2221" i="1"/>
  <c r="AD2221" i="1"/>
  <c r="AA2221" i="1"/>
  <c r="X2221" i="1"/>
  <c r="U2221" i="1"/>
  <c r="R2221" i="1"/>
  <c r="O2221" i="1"/>
  <c r="L2221" i="1"/>
  <c r="I2221" i="1"/>
  <c r="F2221" i="1"/>
  <c r="BT2220" i="1"/>
  <c r="BQ2220" i="1"/>
  <c r="BN2220" i="1"/>
  <c r="BK2220" i="1"/>
  <c r="BH2220" i="1"/>
  <c r="BE2220" i="1"/>
  <c r="BB2220" i="1"/>
  <c r="AY2220" i="1"/>
  <c r="AV2220" i="1"/>
  <c r="AS2220" i="1"/>
  <c r="AP2220" i="1"/>
  <c r="AM2220" i="1"/>
  <c r="AJ2220" i="1"/>
  <c r="AG2220" i="1"/>
  <c r="AD2220" i="1"/>
  <c r="AA2220" i="1"/>
  <c r="X2220" i="1"/>
  <c r="U2220" i="1"/>
  <c r="R2220" i="1"/>
  <c r="O2220" i="1"/>
  <c r="L2220" i="1"/>
  <c r="I2220" i="1"/>
  <c r="F2220" i="1"/>
  <c r="BT2219" i="1"/>
  <c r="BQ2219" i="1"/>
  <c r="BN2219" i="1"/>
  <c r="BK2219" i="1"/>
  <c r="BH2219" i="1"/>
  <c r="BE2219" i="1"/>
  <c r="BB2219" i="1"/>
  <c r="AY2219" i="1"/>
  <c r="AV2219" i="1"/>
  <c r="AS2219" i="1"/>
  <c r="AP2219" i="1"/>
  <c r="AM2219" i="1"/>
  <c r="AJ2219" i="1"/>
  <c r="AG2219" i="1"/>
  <c r="AD2219" i="1"/>
  <c r="AA2219" i="1"/>
  <c r="X2219" i="1"/>
  <c r="U2219" i="1"/>
  <c r="R2219" i="1"/>
  <c r="O2219" i="1"/>
  <c r="L2219" i="1"/>
  <c r="I2219" i="1"/>
  <c r="F2219" i="1"/>
  <c r="BV2218" i="1"/>
  <c r="BU2218" i="1"/>
  <c r="BS2218" i="1"/>
  <c r="BR2218" i="1"/>
  <c r="BP2218" i="1"/>
  <c r="BO2218" i="1"/>
  <c r="BM2218" i="1"/>
  <c r="BL2218" i="1"/>
  <c r="BJ2218" i="1"/>
  <c r="BI2218" i="1"/>
  <c r="BG2218" i="1"/>
  <c r="BF2218" i="1"/>
  <c r="BD2218" i="1"/>
  <c r="BC2218" i="1"/>
  <c r="BA2218" i="1"/>
  <c r="AZ2218" i="1"/>
  <c r="AX2218" i="1"/>
  <c r="AW2218" i="1"/>
  <c r="AU2218" i="1"/>
  <c r="AT2218" i="1"/>
  <c r="AR2218" i="1"/>
  <c r="AQ2218" i="1"/>
  <c r="AO2218" i="1"/>
  <c r="AN2218" i="1"/>
  <c r="AL2218" i="1"/>
  <c r="AK2218" i="1"/>
  <c r="AI2218" i="1"/>
  <c r="AH2218" i="1"/>
  <c r="AF2218" i="1"/>
  <c r="AE2218" i="1"/>
  <c r="AC2218" i="1"/>
  <c r="AB2218" i="1"/>
  <c r="Z2218" i="1"/>
  <c r="Y2218" i="1"/>
  <c r="W2218" i="1"/>
  <c r="V2218" i="1"/>
  <c r="T2218" i="1"/>
  <c r="S2218" i="1"/>
  <c r="Q2218" i="1"/>
  <c r="P2218" i="1"/>
  <c r="N2218" i="1"/>
  <c r="M2218" i="1"/>
  <c r="K2218" i="1"/>
  <c r="J2218" i="1"/>
  <c r="H2218" i="1"/>
  <c r="G2218" i="1"/>
  <c r="E2218" i="1"/>
  <c r="E2220" i="1" s="1"/>
  <c r="E2221" i="1" s="1"/>
  <c r="E2222" i="1" s="1"/>
  <c r="E2223" i="1" s="1"/>
  <c r="E2224" i="1" s="1"/>
  <c r="E2225" i="1" s="1"/>
  <c r="BT2216" i="1"/>
  <c r="BQ2216" i="1"/>
  <c r="BN2216" i="1"/>
  <c r="BK2216" i="1"/>
  <c r="BH2216" i="1"/>
  <c r="BE2216" i="1"/>
  <c r="BB2216" i="1"/>
  <c r="AY2216" i="1"/>
  <c r="AV2216" i="1"/>
  <c r="AS2216" i="1"/>
  <c r="AP2216" i="1"/>
  <c r="AM2216" i="1"/>
  <c r="AJ2216" i="1"/>
  <c r="AG2216" i="1"/>
  <c r="AD2216" i="1"/>
  <c r="AA2216" i="1"/>
  <c r="X2216" i="1"/>
  <c r="U2216" i="1"/>
  <c r="R2216" i="1"/>
  <c r="O2216" i="1"/>
  <c r="L2216" i="1"/>
  <c r="I2216" i="1"/>
  <c r="F2216" i="1"/>
  <c r="BT2215" i="1"/>
  <c r="BQ2215" i="1"/>
  <c r="BN2215" i="1"/>
  <c r="BK2215" i="1"/>
  <c r="BH2215" i="1"/>
  <c r="BE2215" i="1"/>
  <c r="BB2215" i="1"/>
  <c r="AY2215" i="1"/>
  <c r="AV2215" i="1"/>
  <c r="AS2215" i="1"/>
  <c r="AP2215" i="1"/>
  <c r="AM2215" i="1"/>
  <c r="AJ2215" i="1"/>
  <c r="AG2215" i="1"/>
  <c r="AD2215" i="1"/>
  <c r="AA2215" i="1"/>
  <c r="X2215" i="1"/>
  <c r="U2215" i="1"/>
  <c r="R2215" i="1"/>
  <c r="O2215" i="1"/>
  <c r="L2215" i="1"/>
  <c r="I2215" i="1"/>
  <c r="F2215" i="1"/>
  <c r="E2215" i="1"/>
  <c r="E2216" i="1" s="1"/>
  <c r="BT2214" i="1"/>
  <c r="BQ2214" i="1"/>
  <c r="BN2214" i="1"/>
  <c r="BK2214" i="1"/>
  <c r="BH2214" i="1"/>
  <c r="BE2214" i="1"/>
  <c r="BB2214" i="1"/>
  <c r="AY2214" i="1"/>
  <c r="AV2214" i="1"/>
  <c r="AS2214" i="1"/>
  <c r="AP2214" i="1"/>
  <c r="AM2214" i="1"/>
  <c r="AJ2214" i="1"/>
  <c r="AG2214" i="1"/>
  <c r="AD2214" i="1"/>
  <c r="AA2214" i="1"/>
  <c r="X2214" i="1"/>
  <c r="U2214" i="1"/>
  <c r="R2214" i="1"/>
  <c r="O2214" i="1"/>
  <c r="L2214" i="1"/>
  <c r="I2214" i="1"/>
  <c r="F2214" i="1"/>
  <c r="B2214" i="1"/>
  <c r="B2215" i="1" s="1"/>
  <c r="B2216" i="1" s="1"/>
  <c r="B2218" i="1" s="1"/>
  <c r="B2219" i="1" s="1"/>
  <c r="B2220" i="1" s="1"/>
  <c r="B2221" i="1" s="1"/>
  <c r="B2222" i="1" s="1"/>
  <c r="B2223" i="1" s="1"/>
  <c r="B2224" i="1" s="1"/>
  <c r="B2225" i="1" s="1"/>
  <c r="B2227" i="1" s="1"/>
  <c r="A2213" i="1"/>
  <c r="BT2210" i="1"/>
  <c r="BQ2210" i="1"/>
  <c r="BN2210" i="1"/>
  <c r="BK2210" i="1"/>
  <c r="BH2210" i="1"/>
  <c r="BE2210" i="1"/>
  <c r="BB2210" i="1"/>
  <c r="AY2210" i="1"/>
  <c r="AV2210" i="1"/>
  <c r="AS2210" i="1"/>
  <c r="AP2210" i="1"/>
  <c r="AM2210" i="1"/>
  <c r="AJ2210" i="1"/>
  <c r="AG2210" i="1"/>
  <c r="AD2210" i="1"/>
  <c r="AA2210" i="1"/>
  <c r="X2210" i="1"/>
  <c r="U2210" i="1"/>
  <c r="R2210" i="1"/>
  <c r="O2210" i="1"/>
  <c r="L2210" i="1"/>
  <c r="I2210" i="1"/>
  <c r="F2210" i="1"/>
  <c r="BT2209" i="1"/>
  <c r="BQ2209" i="1"/>
  <c r="BN2209" i="1"/>
  <c r="BK2209" i="1"/>
  <c r="BH2209" i="1"/>
  <c r="BE2209" i="1"/>
  <c r="BB2209" i="1"/>
  <c r="AY2209" i="1"/>
  <c r="AV2209" i="1"/>
  <c r="AS2209" i="1"/>
  <c r="AP2209" i="1"/>
  <c r="AM2209" i="1"/>
  <c r="AJ2209" i="1"/>
  <c r="AG2209" i="1"/>
  <c r="AD2209" i="1"/>
  <c r="AA2209" i="1"/>
  <c r="X2209" i="1"/>
  <c r="U2209" i="1"/>
  <c r="R2209" i="1"/>
  <c r="O2209" i="1"/>
  <c r="L2209" i="1"/>
  <c r="I2209" i="1"/>
  <c r="F2209" i="1"/>
  <c r="BT2208" i="1"/>
  <c r="BQ2208" i="1"/>
  <c r="BN2208" i="1"/>
  <c r="BK2208" i="1"/>
  <c r="BH2208" i="1"/>
  <c r="BE2208" i="1"/>
  <c r="BB2208" i="1"/>
  <c r="AY2208" i="1"/>
  <c r="AV2208" i="1"/>
  <c r="AS2208" i="1"/>
  <c r="AP2208" i="1"/>
  <c r="AM2208" i="1"/>
  <c r="AJ2208" i="1"/>
  <c r="AG2208" i="1"/>
  <c r="AD2208" i="1"/>
  <c r="AA2208" i="1"/>
  <c r="X2208" i="1"/>
  <c r="U2208" i="1"/>
  <c r="R2208" i="1"/>
  <c r="O2208" i="1"/>
  <c r="L2208" i="1"/>
  <c r="I2208" i="1"/>
  <c r="F2208" i="1"/>
  <c r="BT2206" i="1"/>
  <c r="BQ2206" i="1"/>
  <c r="BN2206" i="1"/>
  <c r="BK2206" i="1"/>
  <c r="BH2206" i="1"/>
  <c r="BE2206" i="1"/>
  <c r="BB2206" i="1"/>
  <c r="AY2206" i="1"/>
  <c r="AV2206" i="1"/>
  <c r="AS2206" i="1"/>
  <c r="AP2206" i="1"/>
  <c r="AM2206" i="1"/>
  <c r="AJ2206" i="1"/>
  <c r="AG2206" i="1"/>
  <c r="AD2206" i="1"/>
  <c r="AA2206" i="1"/>
  <c r="X2206" i="1"/>
  <c r="U2206" i="1"/>
  <c r="R2206" i="1"/>
  <c r="O2206" i="1"/>
  <c r="L2206" i="1"/>
  <c r="I2206" i="1"/>
  <c r="F2206" i="1"/>
  <c r="BT2205" i="1"/>
  <c r="BQ2205" i="1"/>
  <c r="BN2205" i="1"/>
  <c r="BK2205" i="1"/>
  <c r="BH2205" i="1"/>
  <c r="BE2205" i="1"/>
  <c r="BB2205" i="1"/>
  <c r="AY2205" i="1"/>
  <c r="AV2205" i="1"/>
  <c r="AS2205" i="1"/>
  <c r="AP2205" i="1"/>
  <c r="AM2205" i="1"/>
  <c r="AJ2205" i="1"/>
  <c r="AG2205" i="1"/>
  <c r="AD2205" i="1"/>
  <c r="AA2205" i="1"/>
  <c r="X2205" i="1"/>
  <c r="U2205" i="1"/>
  <c r="R2205" i="1"/>
  <c r="O2205" i="1"/>
  <c r="L2205" i="1"/>
  <c r="I2205" i="1"/>
  <c r="F2205" i="1"/>
  <c r="BT2203" i="1"/>
  <c r="BQ2203" i="1"/>
  <c r="BN2203" i="1"/>
  <c r="BK2203" i="1"/>
  <c r="BH2203" i="1"/>
  <c r="BE2203" i="1"/>
  <c r="BB2203" i="1"/>
  <c r="AY2203" i="1"/>
  <c r="AV2203" i="1"/>
  <c r="AS2203" i="1"/>
  <c r="AP2203" i="1"/>
  <c r="AM2203" i="1"/>
  <c r="AJ2203" i="1"/>
  <c r="AG2203" i="1"/>
  <c r="AD2203" i="1"/>
  <c r="AA2203" i="1"/>
  <c r="X2203" i="1"/>
  <c r="U2203" i="1"/>
  <c r="R2203" i="1"/>
  <c r="O2203" i="1"/>
  <c r="L2203" i="1"/>
  <c r="I2203" i="1"/>
  <c r="F2203" i="1"/>
  <c r="E2203" i="1"/>
  <c r="BT2201" i="1"/>
  <c r="BQ2201" i="1"/>
  <c r="BN2201" i="1"/>
  <c r="BK2201" i="1"/>
  <c r="BH2201" i="1"/>
  <c r="BE2201" i="1"/>
  <c r="BB2201" i="1"/>
  <c r="AY2201" i="1"/>
  <c r="AV2201" i="1"/>
  <c r="AS2201" i="1"/>
  <c r="AP2201" i="1"/>
  <c r="AM2201" i="1"/>
  <c r="AJ2201" i="1"/>
  <c r="AG2201" i="1"/>
  <c r="AD2201" i="1"/>
  <c r="AA2201" i="1"/>
  <c r="X2201" i="1"/>
  <c r="U2201" i="1"/>
  <c r="R2201" i="1"/>
  <c r="O2201" i="1"/>
  <c r="L2201" i="1"/>
  <c r="I2201" i="1"/>
  <c r="F2201" i="1"/>
  <c r="BT2200" i="1"/>
  <c r="BQ2200" i="1"/>
  <c r="BN2200" i="1"/>
  <c r="BK2200" i="1"/>
  <c r="BH2200" i="1"/>
  <c r="BE2200" i="1"/>
  <c r="BB2200" i="1"/>
  <c r="AY2200" i="1"/>
  <c r="AV2200" i="1"/>
  <c r="AS2200" i="1"/>
  <c r="AP2200" i="1"/>
  <c r="AM2200" i="1"/>
  <c r="AJ2200" i="1"/>
  <c r="AG2200" i="1"/>
  <c r="AD2200" i="1"/>
  <c r="AA2200" i="1"/>
  <c r="X2200" i="1"/>
  <c r="U2200" i="1"/>
  <c r="R2200" i="1"/>
  <c r="O2200" i="1"/>
  <c r="L2200" i="1"/>
  <c r="I2200" i="1"/>
  <c r="F2200" i="1"/>
  <c r="BT2199" i="1"/>
  <c r="BQ2199" i="1"/>
  <c r="BN2199" i="1"/>
  <c r="BK2199" i="1"/>
  <c r="BH2199" i="1"/>
  <c r="BE2199" i="1"/>
  <c r="BB2199" i="1"/>
  <c r="AY2199" i="1"/>
  <c r="AV2199" i="1"/>
  <c r="AS2199" i="1"/>
  <c r="AP2199" i="1"/>
  <c r="AM2199" i="1"/>
  <c r="AJ2199" i="1"/>
  <c r="AG2199" i="1"/>
  <c r="AD2199" i="1"/>
  <c r="AA2199" i="1"/>
  <c r="X2199" i="1"/>
  <c r="U2199" i="1"/>
  <c r="R2199" i="1"/>
  <c r="O2199" i="1"/>
  <c r="L2199" i="1"/>
  <c r="I2199" i="1"/>
  <c r="F2199" i="1"/>
  <c r="BT2198" i="1"/>
  <c r="BQ2198" i="1"/>
  <c r="BN2198" i="1"/>
  <c r="BK2198" i="1"/>
  <c r="BH2198" i="1"/>
  <c r="BE2198" i="1"/>
  <c r="BB2198" i="1"/>
  <c r="AY2198" i="1"/>
  <c r="AV2198" i="1"/>
  <c r="AS2198" i="1"/>
  <c r="AP2198" i="1"/>
  <c r="AM2198" i="1"/>
  <c r="AJ2198" i="1"/>
  <c r="AG2198" i="1"/>
  <c r="AD2198" i="1"/>
  <c r="AA2198" i="1"/>
  <c r="X2198" i="1"/>
  <c r="U2198" i="1"/>
  <c r="R2198" i="1"/>
  <c r="O2198" i="1"/>
  <c r="L2198" i="1"/>
  <c r="I2198" i="1"/>
  <c r="F2198" i="1"/>
  <c r="BT2197" i="1"/>
  <c r="BQ2197" i="1"/>
  <c r="BN2197" i="1"/>
  <c r="BK2197" i="1"/>
  <c r="BH2197" i="1"/>
  <c r="BE2197" i="1"/>
  <c r="BB2197" i="1"/>
  <c r="AY2197" i="1"/>
  <c r="AV2197" i="1"/>
  <c r="AS2197" i="1"/>
  <c r="AP2197" i="1"/>
  <c r="AM2197" i="1"/>
  <c r="AJ2197" i="1"/>
  <c r="AG2197" i="1"/>
  <c r="AD2197" i="1"/>
  <c r="AA2197" i="1"/>
  <c r="X2197" i="1"/>
  <c r="U2197" i="1"/>
  <c r="R2197" i="1"/>
  <c r="O2197" i="1"/>
  <c r="L2197" i="1"/>
  <c r="I2197" i="1"/>
  <c r="F2197" i="1"/>
  <c r="BT2196" i="1"/>
  <c r="BQ2196" i="1"/>
  <c r="BN2196" i="1"/>
  <c r="BK2196" i="1"/>
  <c r="BH2196" i="1"/>
  <c r="BE2196" i="1"/>
  <c r="BB2196" i="1"/>
  <c r="AY2196" i="1"/>
  <c r="AV2196" i="1"/>
  <c r="AS2196" i="1"/>
  <c r="AP2196" i="1"/>
  <c r="AM2196" i="1"/>
  <c r="AJ2196" i="1"/>
  <c r="AG2196" i="1"/>
  <c r="AD2196" i="1"/>
  <c r="AA2196" i="1"/>
  <c r="X2196" i="1"/>
  <c r="U2196" i="1"/>
  <c r="R2196" i="1"/>
  <c r="O2196" i="1"/>
  <c r="L2196" i="1"/>
  <c r="I2196" i="1"/>
  <c r="F2196" i="1"/>
  <c r="BT2195" i="1"/>
  <c r="BQ2195" i="1"/>
  <c r="BN2195" i="1"/>
  <c r="BK2195" i="1"/>
  <c r="BH2195" i="1"/>
  <c r="BE2195" i="1"/>
  <c r="BB2195" i="1"/>
  <c r="AY2195" i="1"/>
  <c r="AV2195" i="1"/>
  <c r="AS2195" i="1"/>
  <c r="AP2195" i="1"/>
  <c r="AM2195" i="1"/>
  <c r="AJ2195" i="1"/>
  <c r="AG2195" i="1"/>
  <c r="AD2195" i="1"/>
  <c r="AA2195" i="1"/>
  <c r="X2195" i="1"/>
  <c r="U2195" i="1"/>
  <c r="R2195" i="1"/>
  <c r="O2195" i="1"/>
  <c r="L2195" i="1"/>
  <c r="I2195" i="1"/>
  <c r="F2195" i="1"/>
  <c r="BV2194" i="1"/>
  <c r="BU2194" i="1"/>
  <c r="BS2194" i="1"/>
  <c r="BR2194" i="1"/>
  <c r="BP2194" i="1"/>
  <c r="BO2194" i="1"/>
  <c r="BM2194" i="1"/>
  <c r="BL2194" i="1"/>
  <c r="BJ2194" i="1"/>
  <c r="BI2194" i="1"/>
  <c r="BG2194" i="1"/>
  <c r="BF2194" i="1"/>
  <c r="BD2194" i="1"/>
  <c r="BC2194" i="1"/>
  <c r="BA2194" i="1"/>
  <c r="AZ2194" i="1"/>
  <c r="AX2194" i="1"/>
  <c r="AW2194" i="1"/>
  <c r="AU2194" i="1"/>
  <c r="AT2194" i="1"/>
  <c r="AR2194" i="1"/>
  <c r="AQ2194" i="1"/>
  <c r="AO2194" i="1"/>
  <c r="AN2194" i="1"/>
  <c r="AL2194" i="1"/>
  <c r="AK2194" i="1"/>
  <c r="AI2194" i="1"/>
  <c r="AH2194" i="1"/>
  <c r="AF2194" i="1"/>
  <c r="AE2194" i="1"/>
  <c r="AC2194" i="1"/>
  <c r="AB2194" i="1"/>
  <c r="Z2194" i="1"/>
  <c r="Y2194" i="1"/>
  <c r="W2194" i="1"/>
  <c r="V2194" i="1"/>
  <c r="T2194" i="1"/>
  <c r="S2194" i="1"/>
  <c r="Q2194" i="1"/>
  <c r="P2194" i="1"/>
  <c r="N2194" i="1"/>
  <c r="M2194" i="1"/>
  <c r="K2194" i="1"/>
  <c r="J2194" i="1"/>
  <c r="H2194" i="1"/>
  <c r="G2194" i="1"/>
  <c r="E2194" i="1"/>
  <c r="E2196" i="1" s="1"/>
  <c r="E2197" i="1" s="1"/>
  <c r="E2198" i="1" s="1"/>
  <c r="E2199" i="1" s="1"/>
  <c r="E2200" i="1" s="1"/>
  <c r="E2201" i="1" s="1"/>
  <c r="BT2192" i="1"/>
  <c r="BQ2192" i="1"/>
  <c r="BN2192" i="1"/>
  <c r="BK2192" i="1"/>
  <c r="BH2192" i="1"/>
  <c r="BE2192" i="1"/>
  <c r="BB2192" i="1"/>
  <c r="AY2192" i="1"/>
  <c r="AV2192" i="1"/>
  <c r="AS2192" i="1"/>
  <c r="AP2192" i="1"/>
  <c r="AM2192" i="1"/>
  <c r="AJ2192" i="1"/>
  <c r="AG2192" i="1"/>
  <c r="AD2192" i="1"/>
  <c r="AA2192" i="1"/>
  <c r="X2192" i="1"/>
  <c r="U2192" i="1"/>
  <c r="R2192" i="1"/>
  <c r="O2192" i="1"/>
  <c r="L2192" i="1"/>
  <c r="I2192" i="1"/>
  <c r="F2192" i="1"/>
  <c r="BT2191" i="1"/>
  <c r="BQ2191" i="1"/>
  <c r="BN2191" i="1"/>
  <c r="BK2191" i="1"/>
  <c r="BH2191" i="1"/>
  <c r="BE2191" i="1"/>
  <c r="BB2191" i="1"/>
  <c r="AY2191" i="1"/>
  <c r="AV2191" i="1"/>
  <c r="AS2191" i="1"/>
  <c r="AP2191" i="1"/>
  <c r="AM2191" i="1"/>
  <c r="AJ2191" i="1"/>
  <c r="AG2191" i="1"/>
  <c r="AD2191" i="1"/>
  <c r="AA2191" i="1"/>
  <c r="X2191" i="1"/>
  <c r="U2191" i="1"/>
  <c r="R2191" i="1"/>
  <c r="O2191" i="1"/>
  <c r="L2191" i="1"/>
  <c r="I2191" i="1"/>
  <c r="F2191" i="1"/>
  <c r="E2191" i="1"/>
  <c r="E2192" i="1" s="1"/>
  <c r="BT2190" i="1"/>
  <c r="BQ2190" i="1"/>
  <c r="BN2190" i="1"/>
  <c r="BK2190" i="1"/>
  <c r="BH2190" i="1"/>
  <c r="BE2190" i="1"/>
  <c r="BB2190" i="1"/>
  <c r="AY2190" i="1"/>
  <c r="AV2190" i="1"/>
  <c r="AS2190" i="1"/>
  <c r="AP2190" i="1"/>
  <c r="AM2190" i="1"/>
  <c r="AJ2190" i="1"/>
  <c r="AG2190" i="1"/>
  <c r="AD2190" i="1"/>
  <c r="AA2190" i="1"/>
  <c r="X2190" i="1"/>
  <c r="U2190" i="1"/>
  <c r="R2190" i="1"/>
  <c r="O2190" i="1"/>
  <c r="L2190" i="1"/>
  <c r="I2190" i="1"/>
  <c r="F2190" i="1"/>
  <c r="B2190" i="1"/>
  <c r="B2191" i="1" s="1"/>
  <c r="B2192" i="1" s="1"/>
  <c r="B2194" i="1" s="1"/>
  <c r="B2195" i="1" s="1"/>
  <c r="B2196" i="1" s="1"/>
  <c r="B2197" i="1" s="1"/>
  <c r="B2198" i="1" s="1"/>
  <c r="B2199" i="1" s="1"/>
  <c r="B2200" i="1" s="1"/>
  <c r="B2201" i="1" s="1"/>
  <c r="B2203" i="1" s="1"/>
  <c r="A2189" i="1"/>
  <c r="BT2186" i="1"/>
  <c r="BQ2186" i="1"/>
  <c r="BN2186" i="1"/>
  <c r="BK2186" i="1"/>
  <c r="BH2186" i="1"/>
  <c r="BE2186" i="1"/>
  <c r="BB2186" i="1"/>
  <c r="AY2186" i="1"/>
  <c r="AV2186" i="1"/>
  <c r="AS2186" i="1"/>
  <c r="AP2186" i="1"/>
  <c r="AM2186" i="1"/>
  <c r="AJ2186" i="1"/>
  <c r="AG2186" i="1"/>
  <c r="AD2186" i="1"/>
  <c r="AA2186" i="1"/>
  <c r="X2186" i="1"/>
  <c r="U2186" i="1"/>
  <c r="R2186" i="1"/>
  <c r="O2186" i="1"/>
  <c r="L2186" i="1"/>
  <c r="I2186" i="1"/>
  <c r="F2186" i="1"/>
  <c r="BT2185" i="1"/>
  <c r="BQ2185" i="1"/>
  <c r="BN2185" i="1"/>
  <c r="BK2185" i="1"/>
  <c r="BH2185" i="1"/>
  <c r="BE2185" i="1"/>
  <c r="BB2185" i="1"/>
  <c r="AY2185" i="1"/>
  <c r="AV2185" i="1"/>
  <c r="AS2185" i="1"/>
  <c r="AP2185" i="1"/>
  <c r="AM2185" i="1"/>
  <c r="AJ2185" i="1"/>
  <c r="AG2185" i="1"/>
  <c r="AD2185" i="1"/>
  <c r="AA2185" i="1"/>
  <c r="X2185" i="1"/>
  <c r="U2185" i="1"/>
  <c r="R2185" i="1"/>
  <c r="O2185" i="1"/>
  <c r="L2185" i="1"/>
  <c r="I2185" i="1"/>
  <c r="F2185" i="1"/>
  <c r="BT2184" i="1"/>
  <c r="BQ2184" i="1"/>
  <c r="BN2184" i="1"/>
  <c r="BK2184" i="1"/>
  <c r="BH2184" i="1"/>
  <c r="BE2184" i="1"/>
  <c r="BB2184" i="1"/>
  <c r="AY2184" i="1"/>
  <c r="AV2184" i="1"/>
  <c r="AS2184" i="1"/>
  <c r="AP2184" i="1"/>
  <c r="AM2184" i="1"/>
  <c r="AJ2184" i="1"/>
  <c r="AG2184" i="1"/>
  <c r="AD2184" i="1"/>
  <c r="AA2184" i="1"/>
  <c r="X2184" i="1"/>
  <c r="U2184" i="1"/>
  <c r="R2184" i="1"/>
  <c r="O2184" i="1"/>
  <c r="L2184" i="1"/>
  <c r="I2184" i="1"/>
  <c r="F2184" i="1"/>
  <c r="BT2182" i="1"/>
  <c r="BQ2182" i="1"/>
  <c r="BN2182" i="1"/>
  <c r="BK2182" i="1"/>
  <c r="BH2182" i="1"/>
  <c r="BE2182" i="1"/>
  <c r="BB2182" i="1"/>
  <c r="AY2182" i="1"/>
  <c r="AV2182" i="1"/>
  <c r="AS2182" i="1"/>
  <c r="AP2182" i="1"/>
  <c r="AM2182" i="1"/>
  <c r="AJ2182" i="1"/>
  <c r="AG2182" i="1"/>
  <c r="AD2182" i="1"/>
  <c r="AA2182" i="1"/>
  <c r="X2182" i="1"/>
  <c r="U2182" i="1"/>
  <c r="R2182" i="1"/>
  <c r="O2182" i="1"/>
  <c r="L2182" i="1"/>
  <c r="I2182" i="1"/>
  <c r="F2182" i="1"/>
  <c r="BT2181" i="1"/>
  <c r="BQ2181" i="1"/>
  <c r="BN2181" i="1"/>
  <c r="BK2181" i="1"/>
  <c r="BH2181" i="1"/>
  <c r="BE2181" i="1"/>
  <c r="BB2181" i="1"/>
  <c r="AY2181" i="1"/>
  <c r="AV2181" i="1"/>
  <c r="AS2181" i="1"/>
  <c r="AP2181" i="1"/>
  <c r="AM2181" i="1"/>
  <c r="AJ2181" i="1"/>
  <c r="AG2181" i="1"/>
  <c r="AD2181" i="1"/>
  <c r="AA2181" i="1"/>
  <c r="X2181" i="1"/>
  <c r="U2181" i="1"/>
  <c r="R2181" i="1"/>
  <c r="O2181" i="1"/>
  <c r="L2181" i="1"/>
  <c r="I2181" i="1"/>
  <c r="F2181" i="1"/>
  <c r="BT2179" i="1"/>
  <c r="BQ2179" i="1"/>
  <c r="BN2179" i="1"/>
  <c r="BK2179" i="1"/>
  <c r="BH2179" i="1"/>
  <c r="BE2179" i="1"/>
  <c r="BB2179" i="1"/>
  <c r="AY2179" i="1"/>
  <c r="AV2179" i="1"/>
  <c r="AS2179" i="1"/>
  <c r="AP2179" i="1"/>
  <c r="AM2179" i="1"/>
  <c r="AJ2179" i="1"/>
  <c r="AG2179" i="1"/>
  <c r="AD2179" i="1"/>
  <c r="AA2179" i="1"/>
  <c r="X2179" i="1"/>
  <c r="U2179" i="1"/>
  <c r="R2179" i="1"/>
  <c r="O2179" i="1"/>
  <c r="L2179" i="1"/>
  <c r="I2179" i="1"/>
  <c r="F2179" i="1"/>
  <c r="E2179" i="1"/>
  <c r="BT2177" i="1"/>
  <c r="BQ2177" i="1"/>
  <c r="BN2177" i="1"/>
  <c r="BK2177" i="1"/>
  <c r="BH2177" i="1"/>
  <c r="BE2177" i="1"/>
  <c r="BB2177" i="1"/>
  <c r="AY2177" i="1"/>
  <c r="AV2177" i="1"/>
  <c r="AS2177" i="1"/>
  <c r="AP2177" i="1"/>
  <c r="AM2177" i="1"/>
  <c r="AJ2177" i="1"/>
  <c r="AG2177" i="1"/>
  <c r="AD2177" i="1"/>
  <c r="AA2177" i="1"/>
  <c r="X2177" i="1"/>
  <c r="U2177" i="1"/>
  <c r="R2177" i="1"/>
  <c r="O2177" i="1"/>
  <c r="L2177" i="1"/>
  <c r="I2177" i="1"/>
  <c r="F2177" i="1"/>
  <c r="BT2176" i="1"/>
  <c r="BQ2176" i="1"/>
  <c r="BN2176" i="1"/>
  <c r="BK2176" i="1"/>
  <c r="BH2176" i="1"/>
  <c r="BE2176" i="1"/>
  <c r="BB2176" i="1"/>
  <c r="AY2176" i="1"/>
  <c r="AV2176" i="1"/>
  <c r="AS2176" i="1"/>
  <c r="AP2176" i="1"/>
  <c r="AM2176" i="1"/>
  <c r="AJ2176" i="1"/>
  <c r="AG2176" i="1"/>
  <c r="AD2176" i="1"/>
  <c r="AA2176" i="1"/>
  <c r="X2176" i="1"/>
  <c r="U2176" i="1"/>
  <c r="R2176" i="1"/>
  <c r="O2176" i="1"/>
  <c r="L2176" i="1"/>
  <c r="I2176" i="1"/>
  <c r="F2176" i="1"/>
  <c r="BT2175" i="1"/>
  <c r="BQ2175" i="1"/>
  <c r="BN2175" i="1"/>
  <c r="BK2175" i="1"/>
  <c r="BH2175" i="1"/>
  <c r="BE2175" i="1"/>
  <c r="BB2175" i="1"/>
  <c r="AY2175" i="1"/>
  <c r="AV2175" i="1"/>
  <c r="AS2175" i="1"/>
  <c r="AP2175" i="1"/>
  <c r="AM2175" i="1"/>
  <c r="AJ2175" i="1"/>
  <c r="AG2175" i="1"/>
  <c r="AD2175" i="1"/>
  <c r="AA2175" i="1"/>
  <c r="X2175" i="1"/>
  <c r="U2175" i="1"/>
  <c r="R2175" i="1"/>
  <c r="O2175" i="1"/>
  <c r="L2175" i="1"/>
  <c r="I2175" i="1"/>
  <c r="F2175" i="1"/>
  <c r="BT2174" i="1"/>
  <c r="BQ2174" i="1"/>
  <c r="BN2174" i="1"/>
  <c r="BK2174" i="1"/>
  <c r="BH2174" i="1"/>
  <c r="BE2174" i="1"/>
  <c r="BB2174" i="1"/>
  <c r="AY2174" i="1"/>
  <c r="AV2174" i="1"/>
  <c r="AS2174" i="1"/>
  <c r="AP2174" i="1"/>
  <c r="AM2174" i="1"/>
  <c r="AJ2174" i="1"/>
  <c r="AG2174" i="1"/>
  <c r="AD2174" i="1"/>
  <c r="AA2174" i="1"/>
  <c r="X2174" i="1"/>
  <c r="U2174" i="1"/>
  <c r="R2174" i="1"/>
  <c r="O2174" i="1"/>
  <c r="L2174" i="1"/>
  <c r="I2174" i="1"/>
  <c r="F2174" i="1"/>
  <c r="BT2173" i="1"/>
  <c r="BQ2173" i="1"/>
  <c r="BN2173" i="1"/>
  <c r="BK2173" i="1"/>
  <c r="BH2173" i="1"/>
  <c r="BE2173" i="1"/>
  <c r="BB2173" i="1"/>
  <c r="AY2173" i="1"/>
  <c r="AV2173" i="1"/>
  <c r="AS2173" i="1"/>
  <c r="AP2173" i="1"/>
  <c r="AM2173" i="1"/>
  <c r="AJ2173" i="1"/>
  <c r="AG2173" i="1"/>
  <c r="AD2173" i="1"/>
  <c r="AA2173" i="1"/>
  <c r="X2173" i="1"/>
  <c r="U2173" i="1"/>
  <c r="R2173" i="1"/>
  <c r="O2173" i="1"/>
  <c r="L2173" i="1"/>
  <c r="I2173" i="1"/>
  <c r="F2173" i="1"/>
  <c r="BT2172" i="1"/>
  <c r="BQ2172" i="1"/>
  <c r="BN2172" i="1"/>
  <c r="BK2172" i="1"/>
  <c r="BH2172" i="1"/>
  <c r="BE2172" i="1"/>
  <c r="BB2172" i="1"/>
  <c r="AY2172" i="1"/>
  <c r="AV2172" i="1"/>
  <c r="AS2172" i="1"/>
  <c r="AP2172" i="1"/>
  <c r="AM2172" i="1"/>
  <c r="AJ2172" i="1"/>
  <c r="AG2172" i="1"/>
  <c r="AD2172" i="1"/>
  <c r="AA2172" i="1"/>
  <c r="X2172" i="1"/>
  <c r="U2172" i="1"/>
  <c r="R2172" i="1"/>
  <c r="O2172" i="1"/>
  <c r="L2172" i="1"/>
  <c r="I2172" i="1"/>
  <c r="F2172" i="1"/>
  <c r="BT2171" i="1"/>
  <c r="BQ2171" i="1"/>
  <c r="BN2171" i="1"/>
  <c r="BK2171" i="1"/>
  <c r="BH2171" i="1"/>
  <c r="BE2171" i="1"/>
  <c r="BB2171" i="1"/>
  <c r="AY2171" i="1"/>
  <c r="AV2171" i="1"/>
  <c r="AS2171" i="1"/>
  <c r="AP2171" i="1"/>
  <c r="AM2171" i="1"/>
  <c r="AJ2171" i="1"/>
  <c r="AG2171" i="1"/>
  <c r="AD2171" i="1"/>
  <c r="AA2171" i="1"/>
  <c r="X2171" i="1"/>
  <c r="U2171" i="1"/>
  <c r="R2171" i="1"/>
  <c r="O2171" i="1"/>
  <c r="L2171" i="1"/>
  <c r="I2171" i="1"/>
  <c r="F2171" i="1"/>
  <c r="BV2170" i="1"/>
  <c r="BU2170" i="1"/>
  <c r="BS2170" i="1"/>
  <c r="BR2170" i="1"/>
  <c r="BP2170" i="1"/>
  <c r="BO2170" i="1"/>
  <c r="BM2170" i="1"/>
  <c r="BL2170" i="1"/>
  <c r="BJ2170" i="1"/>
  <c r="BI2170" i="1"/>
  <c r="BG2170" i="1"/>
  <c r="BF2170" i="1"/>
  <c r="BD2170" i="1"/>
  <c r="BC2170" i="1"/>
  <c r="BA2170" i="1"/>
  <c r="AZ2170" i="1"/>
  <c r="AX2170" i="1"/>
  <c r="AW2170" i="1"/>
  <c r="AU2170" i="1"/>
  <c r="AT2170" i="1"/>
  <c r="AR2170" i="1"/>
  <c r="AQ2170" i="1"/>
  <c r="AO2170" i="1"/>
  <c r="AN2170" i="1"/>
  <c r="AL2170" i="1"/>
  <c r="AK2170" i="1"/>
  <c r="AI2170" i="1"/>
  <c r="AH2170" i="1"/>
  <c r="AF2170" i="1"/>
  <c r="AE2170" i="1"/>
  <c r="AC2170" i="1"/>
  <c r="AB2170" i="1"/>
  <c r="Z2170" i="1"/>
  <c r="Y2170" i="1"/>
  <c r="W2170" i="1"/>
  <c r="V2170" i="1"/>
  <c r="T2170" i="1"/>
  <c r="S2170" i="1"/>
  <c r="Q2170" i="1"/>
  <c r="P2170" i="1"/>
  <c r="N2170" i="1"/>
  <c r="M2170" i="1"/>
  <c r="K2170" i="1"/>
  <c r="J2170" i="1"/>
  <c r="H2170" i="1"/>
  <c r="G2170" i="1"/>
  <c r="E2170" i="1"/>
  <c r="E2172" i="1" s="1"/>
  <c r="E2173" i="1" s="1"/>
  <c r="E2174" i="1" s="1"/>
  <c r="E2175" i="1" s="1"/>
  <c r="E2176" i="1" s="1"/>
  <c r="E2177" i="1" s="1"/>
  <c r="BT2168" i="1"/>
  <c r="BQ2168" i="1"/>
  <c r="BN2168" i="1"/>
  <c r="BK2168" i="1"/>
  <c r="BH2168" i="1"/>
  <c r="BE2168" i="1"/>
  <c r="BB2168" i="1"/>
  <c r="AY2168" i="1"/>
  <c r="AV2168" i="1"/>
  <c r="AS2168" i="1"/>
  <c r="AP2168" i="1"/>
  <c r="AM2168" i="1"/>
  <c r="AJ2168" i="1"/>
  <c r="AG2168" i="1"/>
  <c r="AD2168" i="1"/>
  <c r="AA2168" i="1"/>
  <c r="X2168" i="1"/>
  <c r="U2168" i="1"/>
  <c r="R2168" i="1"/>
  <c r="O2168" i="1"/>
  <c r="L2168" i="1"/>
  <c r="I2168" i="1"/>
  <c r="F2168" i="1"/>
  <c r="BT2167" i="1"/>
  <c r="BQ2167" i="1"/>
  <c r="BN2167" i="1"/>
  <c r="BK2167" i="1"/>
  <c r="BH2167" i="1"/>
  <c r="BE2167" i="1"/>
  <c r="BB2167" i="1"/>
  <c r="AY2167" i="1"/>
  <c r="AV2167" i="1"/>
  <c r="AS2167" i="1"/>
  <c r="AP2167" i="1"/>
  <c r="AM2167" i="1"/>
  <c r="AJ2167" i="1"/>
  <c r="AG2167" i="1"/>
  <c r="AD2167" i="1"/>
  <c r="AA2167" i="1"/>
  <c r="X2167" i="1"/>
  <c r="U2167" i="1"/>
  <c r="R2167" i="1"/>
  <c r="O2167" i="1"/>
  <c r="L2167" i="1"/>
  <c r="I2167" i="1"/>
  <c r="F2167" i="1"/>
  <c r="E2167" i="1"/>
  <c r="E2168" i="1" s="1"/>
  <c r="BT2166" i="1"/>
  <c r="BQ2166" i="1"/>
  <c r="BN2166" i="1"/>
  <c r="BK2166" i="1"/>
  <c r="BH2166" i="1"/>
  <c r="BE2166" i="1"/>
  <c r="BB2166" i="1"/>
  <c r="AY2166" i="1"/>
  <c r="AV2166" i="1"/>
  <c r="AS2166" i="1"/>
  <c r="AP2166" i="1"/>
  <c r="AM2166" i="1"/>
  <c r="AJ2166" i="1"/>
  <c r="AG2166" i="1"/>
  <c r="AD2166" i="1"/>
  <c r="AA2166" i="1"/>
  <c r="X2166" i="1"/>
  <c r="U2166" i="1"/>
  <c r="R2166" i="1"/>
  <c r="O2166" i="1"/>
  <c r="L2166" i="1"/>
  <c r="I2166" i="1"/>
  <c r="F2166" i="1"/>
  <c r="B2166" i="1"/>
  <c r="B2167" i="1" s="1"/>
  <c r="B2168" i="1" s="1"/>
  <c r="B2170" i="1" s="1"/>
  <c r="B2171" i="1" s="1"/>
  <c r="B2172" i="1" s="1"/>
  <c r="B2173" i="1" s="1"/>
  <c r="B2174" i="1" s="1"/>
  <c r="B2175" i="1" s="1"/>
  <c r="B2176" i="1" s="1"/>
  <c r="B2177" i="1" s="1"/>
  <c r="B2179" i="1" s="1"/>
  <c r="A2165" i="1"/>
  <c r="BT2162" i="1"/>
  <c r="BQ2162" i="1"/>
  <c r="BN2162" i="1"/>
  <c r="BK2162" i="1"/>
  <c r="BH2162" i="1"/>
  <c r="BE2162" i="1"/>
  <c r="BB2162" i="1"/>
  <c r="AY2162" i="1"/>
  <c r="AV2162" i="1"/>
  <c r="AS2162" i="1"/>
  <c r="AP2162" i="1"/>
  <c r="AM2162" i="1"/>
  <c r="AJ2162" i="1"/>
  <c r="AG2162" i="1"/>
  <c r="AD2162" i="1"/>
  <c r="AA2162" i="1"/>
  <c r="X2162" i="1"/>
  <c r="U2162" i="1"/>
  <c r="R2162" i="1"/>
  <c r="O2162" i="1"/>
  <c r="L2162" i="1"/>
  <c r="I2162" i="1"/>
  <c r="F2162" i="1"/>
  <c r="BT2161" i="1"/>
  <c r="BQ2161" i="1"/>
  <c r="BN2161" i="1"/>
  <c r="BK2161" i="1"/>
  <c r="BH2161" i="1"/>
  <c r="BE2161" i="1"/>
  <c r="BB2161" i="1"/>
  <c r="AY2161" i="1"/>
  <c r="AV2161" i="1"/>
  <c r="AS2161" i="1"/>
  <c r="AP2161" i="1"/>
  <c r="AM2161" i="1"/>
  <c r="AJ2161" i="1"/>
  <c r="AG2161" i="1"/>
  <c r="AD2161" i="1"/>
  <c r="AA2161" i="1"/>
  <c r="X2161" i="1"/>
  <c r="U2161" i="1"/>
  <c r="R2161" i="1"/>
  <c r="O2161" i="1"/>
  <c r="L2161" i="1"/>
  <c r="I2161" i="1"/>
  <c r="F2161" i="1"/>
  <c r="BT2160" i="1"/>
  <c r="BQ2160" i="1"/>
  <c r="BN2160" i="1"/>
  <c r="BK2160" i="1"/>
  <c r="BH2160" i="1"/>
  <c r="BE2160" i="1"/>
  <c r="BB2160" i="1"/>
  <c r="AY2160" i="1"/>
  <c r="AV2160" i="1"/>
  <c r="AS2160" i="1"/>
  <c r="AP2160" i="1"/>
  <c r="AM2160" i="1"/>
  <c r="AJ2160" i="1"/>
  <c r="AG2160" i="1"/>
  <c r="AD2160" i="1"/>
  <c r="AA2160" i="1"/>
  <c r="X2160" i="1"/>
  <c r="U2160" i="1"/>
  <c r="R2160" i="1"/>
  <c r="O2160" i="1"/>
  <c r="L2160" i="1"/>
  <c r="I2160" i="1"/>
  <c r="F2160" i="1"/>
  <c r="BT2158" i="1"/>
  <c r="BQ2158" i="1"/>
  <c r="BN2158" i="1"/>
  <c r="BK2158" i="1"/>
  <c r="BH2158" i="1"/>
  <c r="BE2158" i="1"/>
  <c r="BB2158" i="1"/>
  <c r="AY2158" i="1"/>
  <c r="AV2158" i="1"/>
  <c r="AS2158" i="1"/>
  <c r="AP2158" i="1"/>
  <c r="AM2158" i="1"/>
  <c r="AJ2158" i="1"/>
  <c r="AG2158" i="1"/>
  <c r="AD2158" i="1"/>
  <c r="AA2158" i="1"/>
  <c r="X2158" i="1"/>
  <c r="U2158" i="1"/>
  <c r="R2158" i="1"/>
  <c r="O2158" i="1"/>
  <c r="L2158" i="1"/>
  <c r="I2158" i="1"/>
  <c r="F2158" i="1"/>
  <c r="BT2157" i="1"/>
  <c r="BQ2157" i="1"/>
  <c r="BN2157" i="1"/>
  <c r="BK2157" i="1"/>
  <c r="BH2157" i="1"/>
  <c r="BE2157" i="1"/>
  <c r="BB2157" i="1"/>
  <c r="AY2157" i="1"/>
  <c r="AV2157" i="1"/>
  <c r="AS2157" i="1"/>
  <c r="AP2157" i="1"/>
  <c r="AM2157" i="1"/>
  <c r="AJ2157" i="1"/>
  <c r="AG2157" i="1"/>
  <c r="AD2157" i="1"/>
  <c r="AA2157" i="1"/>
  <c r="X2157" i="1"/>
  <c r="U2157" i="1"/>
  <c r="R2157" i="1"/>
  <c r="O2157" i="1"/>
  <c r="L2157" i="1"/>
  <c r="I2157" i="1"/>
  <c r="F2157" i="1"/>
  <c r="BT2155" i="1"/>
  <c r="BQ2155" i="1"/>
  <c r="BN2155" i="1"/>
  <c r="BK2155" i="1"/>
  <c r="BH2155" i="1"/>
  <c r="BE2155" i="1"/>
  <c r="BB2155" i="1"/>
  <c r="AY2155" i="1"/>
  <c r="AV2155" i="1"/>
  <c r="AS2155" i="1"/>
  <c r="AP2155" i="1"/>
  <c r="AM2155" i="1"/>
  <c r="AJ2155" i="1"/>
  <c r="AG2155" i="1"/>
  <c r="AD2155" i="1"/>
  <c r="AA2155" i="1"/>
  <c r="X2155" i="1"/>
  <c r="U2155" i="1"/>
  <c r="R2155" i="1"/>
  <c r="O2155" i="1"/>
  <c r="L2155" i="1"/>
  <c r="I2155" i="1"/>
  <c r="F2155" i="1"/>
  <c r="E2155" i="1"/>
  <c r="BT2153" i="1"/>
  <c r="BQ2153" i="1"/>
  <c r="BN2153" i="1"/>
  <c r="BK2153" i="1"/>
  <c r="BH2153" i="1"/>
  <c r="BE2153" i="1"/>
  <c r="BB2153" i="1"/>
  <c r="AY2153" i="1"/>
  <c r="AV2153" i="1"/>
  <c r="AS2153" i="1"/>
  <c r="AP2153" i="1"/>
  <c r="AM2153" i="1"/>
  <c r="AJ2153" i="1"/>
  <c r="AG2153" i="1"/>
  <c r="AD2153" i="1"/>
  <c r="AA2153" i="1"/>
  <c r="X2153" i="1"/>
  <c r="U2153" i="1"/>
  <c r="R2153" i="1"/>
  <c r="O2153" i="1"/>
  <c r="L2153" i="1"/>
  <c r="I2153" i="1"/>
  <c r="F2153" i="1"/>
  <c r="BT2152" i="1"/>
  <c r="BQ2152" i="1"/>
  <c r="BN2152" i="1"/>
  <c r="BK2152" i="1"/>
  <c r="BH2152" i="1"/>
  <c r="BE2152" i="1"/>
  <c r="BB2152" i="1"/>
  <c r="AY2152" i="1"/>
  <c r="AV2152" i="1"/>
  <c r="AS2152" i="1"/>
  <c r="AP2152" i="1"/>
  <c r="AM2152" i="1"/>
  <c r="AJ2152" i="1"/>
  <c r="AG2152" i="1"/>
  <c r="AD2152" i="1"/>
  <c r="AA2152" i="1"/>
  <c r="X2152" i="1"/>
  <c r="U2152" i="1"/>
  <c r="R2152" i="1"/>
  <c r="O2152" i="1"/>
  <c r="L2152" i="1"/>
  <c r="I2152" i="1"/>
  <c r="F2152" i="1"/>
  <c r="BT2151" i="1"/>
  <c r="BQ2151" i="1"/>
  <c r="BN2151" i="1"/>
  <c r="BK2151" i="1"/>
  <c r="BH2151" i="1"/>
  <c r="BE2151" i="1"/>
  <c r="BB2151" i="1"/>
  <c r="AY2151" i="1"/>
  <c r="AV2151" i="1"/>
  <c r="AS2151" i="1"/>
  <c r="AP2151" i="1"/>
  <c r="AM2151" i="1"/>
  <c r="AJ2151" i="1"/>
  <c r="AG2151" i="1"/>
  <c r="AD2151" i="1"/>
  <c r="AA2151" i="1"/>
  <c r="X2151" i="1"/>
  <c r="U2151" i="1"/>
  <c r="R2151" i="1"/>
  <c r="O2151" i="1"/>
  <c r="L2151" i="1"/>
  <c r="I2151" i="1"/>
  <c r="F2151" i="1"/>
  <c r="BT2150" i="1"/>
  <c r="BQ2150" i="1"/>
  <c r="BN2150" i="1"/>
  <c r="BK2150" i="1"/>
  <c r="BH2150" i="1"/>
  <c r="BE2150" i="1"/>
  <c r="BB2150" i="1"/>
  <c r="AY2150" i="1"/>
  <c r="AV2150" i="1"/>
  <c r="AS2150" i="1"/>
  <c r="AP2150" i="1"/>
  <c r="AM2150" i="1"/>
  <c r="AJ2150" i="1"/>
  <c r="AG2150" i="1"/>
  <c r="AD2150" i="1"/>
  <c r="AA2150" i="1"/>
  <c r="X2150" i="1"/>
  <c r="U2150" i="1"/>
  <c r="R2150" i="1"/>
  <c r="O2150" i="1"/>
  <c r="L2150" i="1"/>
  <c r="I2150" i="1"/>
  <c r="F2150" i="1"/>
  <c r="BT2149" i="1"/>
  <c r="BQ2149" i="1"/>
  <c r="BN2149" i="1"/>
  <c r="BK2149" i="1"/>
  <c r="BH2149" i="1"/>
  <c r="BE2149" i="1"/>
  <c r="BB2149" i="1"/>
  <c r="AY2149" i="1"/>
  <c r="AV2149" i="1"/>
  <c r="AS2149" i="1"/>
  <c r="AP2149" i="1"/>
  <c r="AM2149" i="1"/>
  <c r="AJ2149" i="1"/>
  <c r="AG2149" i="1"/>
  <c r="AD2149" i="1"/>
  <c r="AA2149" i="1"/>
  <c r="X2149" i="1"/>
  <c r="U2149" i="1"/>
  <c r="R2149" i="1"/>
  <c r="O2149" i="1"/>
  <c r="L2149" i="1"/>
  <c r="I2149" i="1"/>
  <c r="F2149" i="1"/>
  <c r="BT2148" i="1"/>
  <c r="BQ2148" i="1"/>
  <c r="BN2148" i="1"/>
  <c r="BK2148" i="1"/>
  <c r="BH2148" i="1"/>
  <c r="BE2148" i="1"/>
  <c r="BB2148" i="1"/>
  <c r="AY2148" i="1"/>
  <c r="AV2148" i="1"/>
  <c r="AS2148" i="1"/>
  <c r="AP2148" i="1"/>
  <c r="AM2148" i="1"/>
  <c r="AJ2148" i="1"/>
  <c r="AG2148" i="1"/>
  <c r="AD2148" i="1"/>
  <c r="AA2148" i="1"/>
  <c r="X2148" i="1"/>
  <c r="U2148" i="1"/>
  <c r="R2148" i="1"/>
  <c r="O2148" i="1"/>
  <c r="L2148" i="1"/>
  <c r="I2148" i="1"/>
  <c r="F2148" i="1"/>
  <c r="BT2147" i="1"/>
  <c r="BQ2147" i="1"/>
  <c r="BN2147" i="1"/>
  <c r="BK2147" i="1"/>
  <c r="BH2147" i="1"/>
  <c r="BE2147" i="1"/>
  <c r="BB2147" i="1"/>
  <c r="AY2147" i="1"/>
  <c r="AV2147" i="1"/>
  <c r="AS2147" i="1"/>
  <c r="AP2147" i="1"/>
  <c r="AM2147" i="1"/>
  <c r="AJ2147" i="1"/>
  <c r="AG2147" i="1"/>
  <c r="AD2147" i="1"/>
  <c r="AA2147" i="1"/>
  <c r="X2147" i="1"/>
  <c r="U2147" i="1"/>
  <c r="R2147" i="1"/>
  <c r="O2147" i="1"/>
  <c r="L2147" i="1"/>
  <c r="I2147" i="1"/>
  <c r="F2147" i="1"/>
  <c r="BV2146" i="1"/>
  <c r="BU2146" i="1"/>
  <c r="BS2146" i="1"/>
  <c r="BR2146" i="1"/>
  <c r="BP2146" i="1"/>
  <c r="BO2146" i="1"/>
  <c r="BM2146" i="1"/>
  <c r="BL2146" i="1"/>
  <c r="BJ2146" i="1"/>
  <c r="BI2146" i="1"/>
  <c r="BG2146" i="1"/>
  <c r="BF2146" i="1"/>
  <c r="BD2146" i="1"/>
  <c r="BC2146" i="1"/>
  <c r="BA2146" i="1"/>
  <c r="AZ2146" i="1"/>
  <c r="AX2146" i="1"/>
  <c r="AW2146" i="1"/>
  <c r="AU2146" i="1"/>
  <c r="AT2146" i="1"/>
  <c r="AR2146" i="1"/>
  <c r="AQ2146" i="1"/>
  <c r="AO2146" i="1"/>
  <c r="AN2146" i="1"/>
  <c r="AL2146" i="1"/>
  <c r="AK2146" i="1"/>
  <c r="AI2146" i="1"/>
  <c r="AH2146" i="1"/>
  <c r="AF2146" i="1"/>
  <c r="AE2146" i="1"/>
  <c r="AC2146" i="1"/>
  <c r="AB2146" i="1"/>
  <c r="Z2146" i="1"/>
  <c r="Y2146" i="1"/>
  <c r="W2146" i="1"/>
  <c r="V2146" i="1"/>
  <c r="T2146" i="1"/>
  <c r="S2146" i="1"/>
  <c r="Q2146" i="1"/>
  <c r="P2146" i="1"/>
  <c r="N2146" i="1"/>
  <c r="M2146" i="1"/>
  <c r="K2146" i="1"/>
  <c r="J2146" i="1"/>
  <c r="H2146" i="1"/>
  <c r="G2146" i="1"/>
  <c r="E2146" i="1"/>
  <c r="E2148" i="1" s="1"/>
  <c r="E2149" i="1" s="1"/>
  <c r="E2150" i="1" s="1"/>
  <c r="E2151" i="1" s="1"/>
  <c r="E2152" i="1" s="1"/>
  <c r="E2153" i="1" s="1"/>
  <c r="BT2144" i="1"/>
  <c r="BQ2144" i="1"/>
  <c r="BN2144" i="1"/>
  <c r="BK2144" i="1"/>
  <c r="BH2144" i="1"/>
  <c r="BE2144" i="1"/>
  <c r="BB2144" i="1"/>
  <c r="AY2144" i="1"/>
  <c r="AV2144" i="1"/>
  <c r="AS2144" i="1"/>
  <c r="AP2144" i="1"/>
  <c r="AM2144" i="1"/>
  <c r="AJ2144" i="1"/>
  <c r="AG2144" i="1"/>
  <c r="AD2144" i="1"/>
  <c r="AA2144" i="1"/>
  <c r="X2144" i="1"/>
  <c r="U2144" i="1"/>
  <c r="R2144" i="1"/>
  <c r="O2144" i="1"/>
  <c r="L2144" i="1"/>
  <c r="I2144" i="1"/>
  <c r="F2144" i="1"/>
  <c r="BT2143" i="1"/>
  <c r="BQ2143" i="1"/>
  <c r="BN2143" i="1"/>
  <c r="BK2143" i="1"/>
  <c r="BH2143" i="1"/>
  <c r="BE2143" i="1"/>
  <c r="BB2143" i="1"/>
  <c r="AY2143" i="1"/>
  <c r="AV2143" i="1"/>
  <c r="AS2143" i="1"/>
  <c r="AP2143" i="1"/>
  <c r="AM2143" i="1"/>
  <c r="AJ2143" i="1"/>
  <c r="AG2143" i="1"/>
  <c r="AD2143" i="1"/>
  <c r="AA2143" i="1"/>
  <c r="X2143" i="1"/>
  <c r="U2143" i="1"/>
  <c r="R2143" i="1"/>
  <c r="O2143" i="1"/>
  <c r="L2143" i="1"/>
  <c r="I2143" i="1"/>
  <c r="F2143" i="1"/>
  <c r="E2143" i="1"/>
  <c r="E2144" i="1" s="1"/>
  <c r="BT2142" i="1"/>
  <c r="BQ2142" i="1"/>
  <c r="BN2142" i="1"/>
  <c r="BK2142" i="1"/>
  <c r="BH2142" i="1"/>
  <c r="BE2142" i="1"/>
  <c r="BB2142" i="1"/>
  <c r="AY2142" i="1"/>
  <c r="AV2142" i="1"/>
  <c r="AS2142" i="1"/>
  <c r="AP2142" i="1"/>
  <c r="AM2142" i="1"/>
  <c r="AJ2142" i="1"/>
  <c r="AG2142" i="1"/>
  <c r="AD2142" i="1"/>
  <c r="AA2142" i="1"/>
  <c r="X2142" i="1"/>
  <c r="U2142" i="1"/>
  <c r="R2142" i="1"/>
  <c r="O2142" i="1"/>
  <c r="L2142" i="1"/>
  <c r="I2142" i="1"/>
  <c r="F2142" i="1"/>
  <c r="B2142" i="1"/>
  <c r="B2143" i="1" s="1"/>
  <c r="B2144" i="1" s="1"/>
  <c r="B2146" i="1" s="1"/>
  <c r="B2147" i="1" s="1"/>
  <c r="B2148" i="1" s="1"/>
  <c r="B2149" i="1" s="1"/>
  <c r="B2150" i="1" s="1"/>
  <c r="B2151" i="1" s="1"/>
  <c r="B2152" i="1" s="1"/>
  <c r="B2153" i="1" s="1"/>
  <c r="B2155" i="1" s="1"/>
  <c r="A2141" i="1"/>
  <c r="BT2138" i="1"/>
  <c r="BQ2138" i="1"/>
  <c r="BN2138" i="1"/>
  <c r="BK2138" i="1"/>
  <c r="BH2138" i="1"/>
  <c r="BE2138" i="1"/>
  <c r="BB2138" i="1"/>
  <c r="AY2138" i="1"/>
  <c r="AV2138" i="1"/>
  <c r="AS2138" i="1"/>
  <c r="AP2138" i="1"/>
  <c r="AM2138" i="1"/>
  <c r="AJ2138" i="1"/>
  <c r="AG2138" i="1"/>
  <c r="AD2138" i="1"/>
  <c r="AA2138" i="1"/>
  <c r="X2138" i="1"/>
  <c r="U2138" i="1"/>
  <c r="R2138" i="1"/>
  <c r="O2138" i="1"/>
  <c r="L2138" i="1"/>
  <c r="I2138" i="1"/>
  <c r="F2138" i="1"/>
  <c r="BT2137" i="1"/>
  <c r="BQ2137" i="1"/>
  <c r="BN2137" i="1"/>
  <c r="BK2137" i="1"/>
  <c r="BH2137" i="1"/>
  <c r="BE2137" i="1"/>
  <c r="BB2137" i="1"/>
  <c r="AY2137" i="1"/>
  <c r="AV2137" i="1"/>
  <c r="AS2137" i="1"/>
  <c r="AP2137" i="1"/>
  <c r="AM2137" i="1"/>
  <c r="AJ2137" i="1"/>
  <c r="AG2137" i="1"/>
  <c r="AD2137" i="1"/>
  <c r="AA2137" i="1"/>
  <c r="X2137" i="1"/>
  <c r="U2137" i="1"/>
  <c r="R2137" i="1"/>
  <c r="O2137" i="1"/>
  <c r="L2137" i="1"/>
  <c r="I2137" i="1"/>
  <c r="F2137" i="1"/>
  <c r="BT2136" i="1"/>
  <c r="BS2136" i="1"/>
  <c r="BR2136" i="1"/>
  <c r="BN2136" i="1"/>
  <c r="BK2136" i="1"/>
  <c r="BH2136" i="1"/>
  <c r="BG2136" i="1"/>
  <c r="BF2136" i="1"/>
  <c r="BB2136" i="1"/>
  <c r="AY2136" i="1"/>
  <c r="AV2136" i="1"/>
  <c r="AS2136" i="1"/>
  <c r="AP2136" i="1"/>
  <c r="AM2136" i="1"/>
  <c r="AJ2136" i="1"/>
  <c r="AG2136" i="1"/>
  <c r="AD2136" i="1"/>
  <c r="AA2136" i="1"/>
  <c r="X2136" i="1"/>
  <c r="U2136" i="1"/>
  <c r="R2136" i="1"/>
  <c r="O2136" i="1"/>
  <c r="L2136" i="1"/>
  <c r="I2136" i="1"/>
  <c r="F2136" i="1"/>
  <c r="BT2134" i="1"/>
  <c r="BQ2134" i="1"/>
  <c r="BN2134" i="1"/>
  <c r="BK2134" i="1"/>
  <c r="BH2134" i="1"/>
  <c r="BE2134" i="1"/>
  <c r="BB2134" i="1"/>
  <c r="AY2134" i="1"/>
  <c r="AV2134" i="1"/>
  <c r="AS2134" i="1"/>
  <c r="AP2134" i="1"/>
  <c r="AM2134" i="1"/>
  <c r="AJ2134" i="1"/>
  <c r="AG2134" i="1"/>
  <c r="AD2134" i="1"/>
  <c r="AA2134" i="1"/>
  <c r="X2134" i="1"/>
  <c r="U2134" i="1"/>
  <c r="R2134" i="1"/>
  <c r="O2134" i="1"/>
  <c r="L2134" i="1"/>
  <c r="I2134" i="1"/>
  <c r="F2134" i="1"/>
  <c r="BT2133" i="1"/>
  <c r="BQ2133" i="1"/>
  <c r="BN2133" i="1"/>
  <c r="BK2133" i="1"/>
  <c r="BH2133" i="1"/>
  <c r="BE2133" i="1"/>
  <c r="BB2133" i="1"/>
  <c r="AY2133" i="1"/>
  <c r="AV2133" i="1"/>
  <c r="AS2133" i="1"/>
  <c r="AP2133" i="1"/>
  <c r="AM2133" i="1"/>
  <c r="AJ2133" i="1"/>
  <c r="AG2133" i="1"/>
  <c r="AD2133" i="1"/>
  <c r="AA2133" i="1"/>
  <c r="X2133" i="1"/>
  <c r="U2133" i="1"/>
  <c r="R2133" i="1"/>
  <c r="O2133" i="1"/>
  <c r="L2133" i="1"/>
  <c r="I2133" i="1"/>
  <c r="F2133" i="1"/>
  <c r="BT2131" i="1"/>
  <c r="BQ2131" i="1"/>
  <c r="BN2131" i="1"/>
  <c r="BK2131" i="1"/>
  <c r="BH2131" i="1"/>
  <c r="BE2131" i="1"/>
  <c r="BB2131" i="1"/>
  <c r="AY2131" i="1"/>
  <c r="AV2131" i="1"/>
  <c r="AS2131" i="1"/>
  <c r="AP2131" i="1"/>
  <c r="AM2131" i="1"/>
  <c r="AJ2131" i="1"/>
  <c r="AG2131" i="1"/>
  <c r="AD2131" i="1"/>
  <c r="AA2131" i="1"/>
  <c r="X2131" i="1"/>
  <c r="U2131" i="1"/>
  <c r="R2131" i="1"/>
  <c r="O2131" i="1"/>
  <c r="L2131" i="1"/>
  <c r="I2131" i="1"/>
  <c r="F2131" i="1"/>
  <c r="E2131" i="1"/>
  <c r="BT2129" i="1"/>
  <c r="BQ2129" i="1"/>
  <c r="BN2129" i="1"/>
  <c r="BK2129" i="1"/>
  <c r="BH2129" i="1"/>
  <c r="BE2129" i="1"/>
  <c r="BB2129" i="1"/>
  <c r="AY2129" i="1"/>
  <c r="AV2129" i="1"/>
  <c r="AS2129" i="1"/>
  <c r="AP2129" i="1"/>
  <c r="AM2129" i="1"/>
  <c r="AJ2129" i="1"/>
  <c r="AG2129" i="1"/>
  <c r="AD2129" i="1"/>
  <c r="AA2129" i="1"/>
  <c r="X2129" i="1"/>
  <c r="U2129" i="1"/>
  <c r="R2129" i="1"/>
  <c r="O2129" i="1"/>
  <c r="L2129" i="1"/>
  <c r="I2129" i="1"/>
  <c r="F2129" i="1"/>
  <c r="BT2128" i="1"/>
  <c r="BQ2128" i="1"/>
  <c r="BN2128" i="1"/>
  <c r="BK2128" i="1"/>
  <c r="BH2128" i="1"/>
  <c r="BE2128" i="1"/>
  <c r="BB2128" i="1"/>
  <c r="AY2128" i="1"/>
  <c r="AV2128" i="1"/>
  <c r="AS2128" i="1"/>
  <c r="AP2128" i="1"/>
  <c r="AM2128" i="1"/>
  <c r="AJ2128" i="1"/>
  <c r="AG2128" i="1"/>
  <c r="AD2128" i="1"/>
  <c r="AA2128" i="1"/>
  <c r="X2128" i="1"/>
  <c r="U2128" i="1"/>
  <c r="R2128" i="1"/>
  <c r="O2128" i="1"/>
  <c r="L2128" i="1"/>
  <c r="I2128" i="1"/>
  <c r="F2128" i="1"/>
  <c r="BT2127" i="1"/>
  <c r="BQ2127" i="1"/>
  <c r="BN2127" i="1"/>
  <c r="BK2127" i="1"/>
  <c r="BH2127" i="1"/>
  <c r="BE2127" i="1"/>
  <c r="BB2127" i="1"/>
  <c r="AY2127" i="1"/>
  <c r="AV2127" i="1"/>
  <c r="AS2127" i="1"/>
  <c r="AP2127" i="1"/>
  <c r="AM2127" i="1"/>
  <c r="AJ2127" i="1"/>
  <c r="AG2127" i="1"/>
  <c r="AD2127" i="1"/>
  <c r="AA2127" i="1"/>
  <c r="X2127" i="1"/>
  <c r="U2127" i="1"/>
  <c r="R2127" i="1"/>
  <c r="O2127" i="1"/>
  <c r="L2127" i="1"/>
  <c r="I2127" i="1"/>
  <c r="F2127" i="1"/>
  <c r="BT2126" i="1"/>
  <c r="BQ2126" i="1"/>
  <c r="BN2126" i="1"/>
  <c r="BK2126" i="1"/>
  <c r="BH2126" i="1"/>
  <c r="BE2126" i="1"/>
  <c r="BB2126" i="1"/>
  <c r="AY2126" i="1"/>
  <c r="AV2126" i="1"/>
  <c r="AS2126" i="1"/>
  <c r="AP2126" i="1"/>
  <c r="AM2126" i="1"/>
  <c r="AJ2126" i="1"/>
  <c r="AG2126" i="1"/>
  <c r="AD2126" i="1"/>
  <c r="AA2126" i="1"/>
  <c r="X2126" i="1"/>
  <c r="U2126" i="1"/>
  <c r="R2126" i="1"/>
  <c r="O2126" i="1"/>
  <c r="L2126" i="1"/>
  <c r="I2126" i="1"/>
  <c r="F2126" i="1"/>
  <c r="BT2125" i="1"/>
  <c r="BQ2125" i="1"/>
  <c r="BN2125" i="1"/>
  <c r="BK2125" i="1"/>
  <c r="BH2125" i="1"/>
  <c r="BE2125" i="1"/>
  <c r="BB2125" i="1"/>
  <c r="AY2125" i="1"/>
  <c r="AV2125" i="1"/>
  <c r="AS2125" i="1"/>
  <c r="AP2125" i="1"/>
  <c r="AM2125" i="1"/>
  <c r="AJ2125" i="1"/>
  <c r="AG2125" i="1"/>
  <c r="AD2125" i="1"/>
  <c r="AA2125" i="1"/>
  <c r="X2125" i="1"/>
  <c r="U2125" i="1"/>
  <c r="R2125" i="1"/>
  <c r="O2125" i="1"/>
  <c r="L2125" i="1"/>
  <c r="I2125" i="1"/>
  <c r="F2125" i="1"/>
  <c r="BT2124" i="1"/>
  <c r="BQ2124" i="1"/>
  <c r="BN2124" i="1"/>
  <c r="BK2124" i="1"/>
  <c r="BH2124" i="1"/>
  <c r="BE2124" i="1"/>
  <c r="BB2124" i="1"/>
  <c r="AY2124" i="1"/>
  <c r="AV2124" i="1"/>
  <c r="AS2124" i="1"/>
  <c r="AP2124" i="1"/>
  <c r="AM2124" i="1"/>
  <c r="AJ2124" i="1"/>
  <c r="AG2124" i="1"/>
  <c r="AD2124" i="1"/>
  <c r="AA2124" i="1"/>
  <c r="X2124" i="1"/>
  <c r="U2124" i="1"/>
  <c r="R2124" i="1"/>
  <c r="O2124" i="1"/>
  <c r="L2124" i="1"/>
  <c r="I2124" i="1"/>
  <c r="F2124" i="1"/>
  <c r="BT2123" i="1"/>
  <c r="BQ2123" i="1"/>
  <c r="BN2123" i="1"/>
  <c r="BK2123" i="1"/>
  <c r="BH2123" i="1"/>
  <c r="BE2123" i="1"/>
  <c r="BB2123" i="1"/>
  <c r="AY2123" i="1"/>
  <c r="AV2123" i="1"/>
  <c r="AS2123" i="1"/>
  <c r="AP2123" i="1"/>
  <c r="AM2123" i="1"/>
  <c r="AJ2123" i="1"/>
  <c r="AG2123" i="1"/>
  <c r="AD2123" i="1"/>
  <c r="AA2123" i="1"/>
  <c r="X2123" i="1"/>
  <c r="U2123" i="1"/>
  <c r="R2123" i="1"/>
  <c r="O2123" i="1"/>
  <c r="L2123" i="1"/>
  <c r="I2123" i="1"/>
  <c r="F2123" i="1"/>
  <c r="BV2122" i="1"/>
  <c r="BU2122" i="1"/>
  <c r="BS2122" i="1"/>
  <c r="BR2122" i="1"/>
  <c r="BP2122" i="1"/>
  <c r="BO2122" i="1"/>
  <c r="BM2122" i="1"/>
  <c r="BL2122" i="1"/>
  <c r="BJ2122" i="1"/>
  <c r="BI2122" i="1"/>
  <c r="BG2122" i="1"/>
  <c r="BF2122" i="1"/>
  <c r="BD2122" i="1"/>
  <c r="BC2122" i="1"/>
  <c r="BA2122" i="1"/>
  <c r="AZ2122" i="1"/>
  <c r="AX2122" i="1"/>
  <c r="AW2122" i="1"/>
  <c r="AU2122" i="1"/>
  <c r="AT2122" i="1"/>
  <c r="AR2122" i="1"/>
  <c r="AQ2122" i="1"/>
  <c r="AO2122" i="1"/>
  <c r="AN2122" i="1"/>
  <c r="AL2122" i="1"/>
  <c r="AK2122" i="1"/>
  <c r="AI2122" i="1"/>
  <c r="AH2122" i="1"/>
  <c r="AF2122" i="1"/>
  <c r="AE2122" i="1"/>
  <c r="AC2122" i="1"/>
  <c r="AB2122" i="1"/>
  <c r="Z2122" i="1"/>
  <c r="Y2122" i="1"/>
  <c r="W2122" i="1"/>
  <c r="V2122" i="1"/>
  <c r="T2122" i="1"/>
  <c r="S2122" i="1"/>
  <c r="Q2122" i="1"/>
  <c r="P2122" i="1"/>
  <c r="N2122" i="1"/>
  <c r="M2122" i="1"/>
  <c r="K2122" i="1"/>
  <c r="J2122" i="1"/>
  <c r="H2122" i="1"/>
  <c r="G2122" i="1"/>
  <c r="E2122" i="1"/>
  <c r="E2124" i="1" s="1"/>
  <c r="E2125" i="1" s="1"/>
  <c r="E2126" i="1" s="1"/>
  <c r="E2127" i="1" s="1"/>
  <c r="E2128" i="1" s="1"/>
  <c r="E2129" i="1" s="1"/>
  <c r="BT2120" i="1"/>
  <c r="BQ2120" i="1"/>
  <c r="BN2120" i="1"/>
  <c r="BK2120" i="1"/>
  <c r="BH2120" i="1"/>
  <c r="BE2120" i="1"/>
  <c r="BB2120" i="1"/>
  <c r="AY2120" i="1"/>
  <c r="AV2120" i="1"/>
  <c r="AS2120" i="1"/>
  <c r="AP2120" i="1"/>
  <c r="AM2120" i="1"/>
  <c r="AJ2120" i="1"/>
  <c r="AG2120" i="1"/>
  <c r="AD2120" i="1"/>
  <c r="AA2120" i="1"/>
  <c r="X2120" i="1"/>
  <c r="U2120" i="1"/>
  <c r="R2120" i="1"/>
  <c r="O2120" i="1"/>
  <c r="L2120" i="1"/>
  <c r="I2120" i="1"/>
  <c r="F2120" i="1"/>
  <c r="BT2119" i="1"/>
  <c r="BQ2119" i="1"/>
  <c r="BN2119" i="1"/>
  <c r="BK2119" i="1"/>
  <c r="BH2119" i="1"/>
  <c r="BE2119" i="1"/>
  <c r="BB2119" i="1"/>
  <c r="AY2119" i="1"/>
  <c r="AV2119" i="1"/>
  <c r="AS2119" i="1"/>
  <c r="AP2119" i="1"/>
  <c r="AM2119" i="1"/>
  <c r="AJ2119" i="1"/>
  <c r="AG2119" i="1"/>
  <c r="AD2119" i="1"/>
  <c r="AA2119" i="1"/>
  <c r="X2119" i="1"/>
  <c r="U2119" i="1"/>
  <c r="R2119" i="1"/>
  <c r="O2119" i="1"/>
  <c r="L2119" i="1"/>
  <c r="I2119" i="1"/>
  <c r="F2119" i="1"/>
  <c r="E2119" i="1"/>
  <c r="E2120" i="1" s="1"/>
  <c r="E2121" i="1" s="1"/>
  <c r="BT2118" i="1"/>
  <c r="BQ2118" i="1"/>
  <c r="BN2118" i="1"/>
  <c r="BK2118" i="1"/>
  <c r="BH2118" i="1"/>
  <c r="BE2118" i="1"/>
  <c r="BB2118" i="1"/>
  <c r="AY2118" i="1"/>
  <c r="AV2118" i="1"/>
  <c r="AS2118" i="1"/>
  <c r="AP2118" i="1"/>
  <c r="AM2118" i="1"/>
  <c r="AJ2118" i="1"/>
  <c r="AG2118" i="1"/>
  <c r="AD2118" i="1"/>
  <c r="AA2118" i="1"/>
  <c r="X2118" i="1"/>
  <c r="U2118" i="1"/>
  <c r="R2118" i="1"/>
  <c r="O2118" i="1"/>
  <c r="L2118" i="1"/>
  <c r="I2118" i="1"/>
  <c r="F2118" i="1"/>
  <c r="B2118" i="1"/>
  <c r="B2119" i="1" s="1"/>
  <c r="B2120" i="1" s="1"/>
  <c r="B2122" i="1" s="1"/>
  <c r="B2123" i="1" s="1"/>
  <c r="B2124" i="1" s="1"/>
  <c r="B2125" i="1" s="1"/>
  <c r="B2126" i="1" s="1"/>
  <c r="B2127" i="1" s="1"/>
  <c r="B2128" i="1" s="1"/>
  <c r="B2129" i="1" s="1"/>
  <c r="B2131" i="1" s="1"/>
  <c r="A2117" i="1"/>
  <c r="BT2114" i="1"/>
  <c r="BQ2114" i="1"/>
  <c r="BN2114" i="1"/>
  <c r="BK2114" i="1"/>
  <c r="BH2114" i="1"/>
  <c r="BE2114" i="1"/>
  <c r="BB2114" i="1"/>
  <c r="AY2114" i="1"/>
  <c r="AV2114" i="1"/>
  <c r="AS2114" i="1"/>
  <c r="AP2114" i="1"/>
  <c r="AM2114" i="1"/>
  <c r="AJ2114" i="1"/>
  <c r="AG2114" i="1"/>
  <c r="AD2114" i="1"/>
  <c r="AA2114" i="1"/>
  <c r="X2114" i="1"/>
  <c r="U2114" i="1"/>
  <c r="R2114" i="1"/>
  <c r="O2114" i="1"/>
  <c r="L2114" i="1"/>
  <c r="I2114" i="1"/>
  <c r="F2114" i="1"/>
  <c r="BT2113" i="1"/>
  <c r="BQ2113" i="1"/>
  <c r="BN2113" i="1"/>
  <c r="BK2113" i="1"/>
  <c r="BH2113" i="1"/>
  <c r="BE2113" i="1"/>
  <c r="BB2113" i="1"/>
  <c r="AY2113" i="1"/>
  <c r="AV2113" i="1"/>
  <c r="AS2113" i="1"/>
  <c r="AP2113" i="1"/>
  <c r="AM2113" i="1"/>
  <c r="AJ2113" i="1"/>
  <c r="AG2113" i="1"/>
  <c r="AD2113" i="1"/>
  <c r="AA2113" i="1"/>
  <c r="X2113" i="1"/>
  <c r="U2113" i="1"/>
  <c r="R2113" i="1"/>
  <c r="O2113" i="1"/>
  <c r="L2113" i="1"/>
  <c r="I2113" i="1"/>
  <c r="F2113" i="1"/>
  <c r="BT2112" i="1"/>
  <c r="BQ2112" i="1"/>
  <c r="BN2112" i="1"/>
  <c r="BK2112" i="1"/>
  <c r="BH2112" i="1"/>
  <c r="BE2112" i="1"/>
  <c r="BB2112" i="1"/>
  <c r="AY2112" i="1"/>
  <c r="AV2112" i="1"/>
  <c r="AS2112" i="1"/>
  <c r="AP2112" i="1"/>
  <c r="AM2112" i="1"/>
  <c r="AJ2112" i="1"/>
  <c r="AG2112" i="1"/>
  <c r="AD2112" i="1"/>
  <c r="AA2112" i="1"/>
  <c r="X2112" i="1"/>
  <c r="U2112" i="1"/>
  <c r="R2112" i="1"/>
  <c r="O2112" i="1"/>
  <c r="L2112" i="1"/>
  <c r="I2112" i="1"/>
  <c r="F2112" i="1"/>
  <c r="BT2110" i="1"/>
  <c r="BQ2110" i="1"/>
  <c r="BN2110" i="1"/>
  <c r="BK2110" i="1"/>
  <c r="BH2110" i="1"/>
  <c r="BE2110" i="1"/>
  <c r="BB2110" i="1"/>
  <c r="AY2110" i="1"/>
  <c r="AV2110" i="1"/>
  <c r="AS2110" i="1"/>
  <c r="AP2110" i="1"/>
  <c r="AM2110" i="1"/>
  <c r="AJ2110" i="1"/>
  <c r="AG2110" i="1"/>
  <c r="AD2110" i="1"/>
  <c r="AA2110" i="1"/>
  <c r="X2110" i="1"/>
  <c r="U2110" i="1"/>
  <c r="R2110" i="1"/>
  <c r="O2110" i="1"/>
  <c r="L2110" i="1"/>
  <c r="I2110" i="1"/>
  <c r="F2110" i="1"/>
  <c r="BT2109" i="1"/>
  <c r="BQ2109" i="1"/>
  <c r="BN2109" i="1"/>
  <c r="BK2109" i="1"/>
  <c r="BH2109" i="1"/>
  <c r="BE2109" i="1"/>
  <c r="BB2109" i="1"/>
  <c r="AY2109" i="1"/>
  <c r="AV2109" i="1"/>
  <c r="AS2109" i="1"/>
  <c r="AP2109" i="1"/>
  <c r="AM2109" i="1"/>
  <c r="AJ2109" i="1"/>
  <c r="AG2109" i="1"/>
  <c r="AD2109" i="1"/>
  <c r="AA2109" i="1"/>
  <c r="X2109" i="1"/>
  <c r="U2109" i="1"/>
  <c r="R2109" i="1"/>
  <c r="O2109" i="1"/>
  <c r="L2109" i="1"/>
  <c r="I2109" i="1"/>
  <c r="F2109" i="1"/>
  <c r="BT2107" i="1"/>
  <c r="BQ2107" i="1"/>
  <c r="BN2107" i="1"/>
  <c r="BK2107" i="1"/>
  <c r="BH2107" i="1"/>
  <c r="BE2107" i="1"/>
  <c r="BB2107" i="1"/>
  <c r="AY2107" i="1"/>
  <c r="AV2107" i="1"/>
  <c r="AS2107" i="1"/>
  <c r="AP2107" i="1"/>
  <c r="AM2107" i="1"/>
  <c r="AJ2107" i="1"/>
  <c r="AG2107" i="1"/>
  <c r="AD2107" i="1"/>
  <c r="AA2107" i="1"/>
  <c r="X2107" i="1"/>
  <c r="U2107" i="1"/>
  <c r="R2107" i="1"/>
  <c r="O2107" i="1"/>
  <c r="L2107" i="1"/>
  <c r="I2107" i="1"/>
  <c r="F2107" i="1"/>
  <c r="E2107" i="1"/>
  <c r="BT2105" i="1"/>
  <c r="BQ2105" i="1"/>
  <c r="BN2105" i="1"/>
  <c r="BK2105" i="1"/>
  <c r="BH2105" i="1"/>
  <c r="BE2105" i="1"/>
  <c r="BB2105" i="1"/>
  <c r="AY2105" i="1"/>
  <c r="AV2105" i="1"/>
  <c r="AS2105" i="1"/>
  <c r="AP2105" i="1"/>
  <c r="AM2105" i="1"/>
  <c r="AJ2105" i="1"/>
  <c r="AG2105" i="1"/>
  <c r="AD2105" i="1"/>
  <c r="AA2105" i="1"/>
  <c r="X2105" i="1"/>
  <c r="U2105" i="1"/>
  <c r="R2105" i="1"/>
  <c r="O2105" i="1"/>
  <c r="L2105" i="1"/>
  <c r="I2105" i="1"/>
  <c r="F2105" i="1"/>
  <c r="BT2104" i="1"/>
  <c r="BQ2104" i="1"/>
  <c r="BN2104" i="1"/>
  <c r="BK2104" i="1"/>
  <c r="BH2104" i="1"/>
  <c r="BE2104" i="1"/>
  <c r="BB2104" i="1"/>
  <c r="AY2104" i="1"/>
  <c r="AV2104" i="1"/>
  <c r="AS2104" i="1"/>
  <c r="AP2104" i="1"/>
  <c r="AM2104" i="1"/>
  <c r="AJ2104" i="1"/>
  <c r="AG2104" i="1"/>
  <c r="AD2104" i="1"/>
  <c r="AA2104" i="1"/>
  <c r="X2104" i="1"/>
  <c r="U2104" i="1"/>
  <c r="R2104" i="1"/>
  <c r="O2104" i="1"/>
  <c r="L2104" i="1"/>
  <c r="I2104" i="1"/>
  <c r="F2104" i="1"/>
  <c r="BT2103" i="1"/>
  <c r="BQ2103" i="1"/>
  <c r="BN2103" i="1"/>
  <c r="BK2103" i="1"/>
  <c r="BH2103" i="1"/>
  <c r="BE2103" i="1"/>
  <c r="BB2103" i="1"/>
  <c r="AY2103" i="1"/>
  <c r="AV2103" i="1"/>
  <c r="AS2103" i="1"/>
  <c r="AP2103" i="1"/>
  <c r="AM2103" i="1"/>
  <c r="AJ2103" i="1"/>
  <c r="AG2103" i="1"/>
  <c r="AD2103" i="1"/>
  <c r="AA2103" i="1"/>
  <c r="X2103" i="1"/>
  <c r="U2103" i="1"/>
  <c r="R2103" i="1"/>
  <c r="O2103" i="1"/>
  <c r="L2103" i="1"/>
  <c r="I2103" i="1"/>
  <c r="F2103" i="1"/>
  <c r="BT2102" i="1"/>
  <c r="BQ2102" i="1"/>
  <c r="BN2102" i="1"/>
  <c r="BK2102" i="1"/>
  <c r="BH2102" i="1"/>
  <c r="BE2102" i="1"/>
  <c r="BB2102" i="1"/>
  <c r="AY2102" i="1"/>
  <c r="AV2102" i="1"/>
  <c r="AS2102" i="1"/>
  <c r="AP2102" i="1"/>
  <c r="AM2102" i="1"/>
  <c r="AJ2102" i="1"/>
  <c r="AG2102" i="1"/>
  <c r="AD2102" i="1"/>
  <c r="AA2102" i="1"/>
  <c r="X2102" i="1"/>
  <c r="U2102" i="1"/>
  <c r="R2102" i="1"/>
  <c r="O2102" i="1"/>
  <c r="L2102" i="1"/>
  <c r="I2102" i="1"/>
  <c r="F2102" i="1"/>
  <c r="BT2101" i="1"/>
  <c r="BQ2101" i="1"/>
  <c r="BN2101" i="1"/>
  <c r="BK2101" i="1"/>
  <c r="BH2101" i="1"/>
  <c r="BE2101" i="1"/>
  <c r="BB2101" i="1"/>
  <c r="AY2101" i="1"/>
  <c r="AV2101" i="1"/>
  <c r="AS2101" i="1"/>
  <c r="AP2101" i="1"/>
  <c r="AM2101" i="1"/>
  <c r="AJ2101" i="1"/>
  <c r="AG2101" i="1"/>
  <c r="AD2101" i="1"/>
  <c r="AA2101" i="1"/>
  <c r="X2101" i="1"/>
  <c r="U2101" i="1"/>
  <c r="R2101" i="1"/>
  <c r="O2101" i="1"/>
  <c r="L2101" i="1"/>
  <c r="I2101" i="1"/>
  <c r="F2101" i="1"/>
  <c r="BT2100" i="1"/>
  <c r="BQ2100" i="1"/>
  <c r="BN2100" i="1"/>
  <c r="BK2100" i="1"/>
  <c r="BH2100" i="1"/>
  <c r="BE2100" i="1"/>
  <c r="BB2100" i="1"/>
  <c r="AY2100" i="1"/>
  <c r="AV2100" i="1"/>
  <c r="AS2100" i="1"/>
  <c r="AP2100" i="1"/>
  <c r="AM2100" i="1"/>
  <c r="AJ2100" i="1"/>
  <c r="AG2100" i="1"/>
  <c r="AD2100" i="1"/>
  <c r="AA2100" i="1"/>
  <c r="X2100" i="1"/>
  <c r="U2100" i="1"/>
  <c r="R2100" i="1"/>
  <c r="O2100" i="1"/>
  <c r="L2100" i="1"/>
  <c r="I2100" i="1"/>
  <c r="F2100" i="1"/>
  <c r="BT2099" i="1"/>
  <c r="BQ2099" i="1"/>
  <c r="BN2099" i="1"/>
  <c r="BK2099" i="1"/>
  <c r="BH2099" i="1"/>
  <c r="BE2099" i="1"/>
  <c r="BB2099" i="1"/>
  <c r="AY2099" i="1"/>
  <c r="AV2099" i="1"/>
  <c r="AS2099" i="1"/>
  <c r="AP2099" i="1"/>
  <c r="AM2099" i="1"/>
  <c r="AJ2099" i="1"/>
  <c r="AG2099" i="1"/>
  <c r="AD2099" i="1"/>
  <c r="AA2099" i="1"/>
  <c r="X2099" i="1"/>
  <c r="U2099" i="1"/>
  <c r="R2099" i="1"/>
  <c r="O2099" i="1"/>
  <c r="L2099" i="1"/>
  <c r="I2099" i="1"/>
  <c r="F2099" i="1"/>
  <c r="BV2098" i="1"/>
  <c r="BU2098" i="1"/>
  <c r="BS2098" i="1"/>
  <c r="BR2098" i="1"/>
  <c r="BP2098" i="1"/>
  <c r="BO2098" i="1"/>
  <c r="BM2098" i="1"/>
  <c r="BL2098" i="1"/>
  <c r="BJ2098" i="1"/>
  <c r="BI2098" i="1"/>
  <c r="BG2098" i="1"/>
  <c r="BF2098" i="1"/>
  <c r="BD2098" i="1"/>
  <c r="BC2098" i="1"/>
  <c r="BA2098" i="1"/>
  <c r="AZ2098" i="1"/>
  <c r="AX2098" i="1"/>
  <c r="AW2098" i="1"/>
  <c r="AU2098" i="1"/>
  <c r="AT2098" i="1"/>
  <c r="AR2098" i="1"/>
  <c r="AQ2098" i="1"/>
  <c r="AO2098" i="1"/>
  <c r="AN2098" i="1"/>
  <c r="AL2098" i="1"/>
  <c r="AK2098" i="1"/>
  <c r="AI2098" i="1"/>
  <c r="AH2098" i="1"/>
  <c r="AF2098" i="1"/>
  <c r="AE2098" i="1"/>
  <c r="AC2098" i="1"/>
  <c r="AB2098" i="1"/>
  <c r="Z2098" i="1"/>
  <c r="Y2098" i="1"/>
  <c r="W2098" i="1"/>
  <c r="V2098" i="1"/>
  <c r="T2098" i="1"/>
  <c r="S2098" i="1"/>
  <c r="Q2098" i="1"/>
  <c r="P2098" i="1"/>
  <c r="N2098" i="1"/>
  <c r="M2098" i="1"/>
  <c r="K2098" i="1"/>
  <c r="J2098" i="1"/>
  <c r="H2098" i="1"/>
  <c r="G2098" i="1"/>
  <c r="E2098" i="1"/>
  <c r="E2100" i="1" s="1"/>
  <c r="E2101" i="1" s="1"/>
  <c r="E2102" i="1" s="1"/>
  <c r="E2103" i="1" s="1"/>
  <c r="E2104" i="1" s="1"/>
  <c r="E2105" i="1" s="1"/>
  <c r="BT2096" i="1"/>
  <c r="BQ2096" i="1"/>
  <c r="BN2096" i="1"/>
  <c r="BK2096" i="1"/>
  <c r="BH2096" i="1"/>
  <c r="BE2096" i="1"/>
  <c r="BB2096" i="1"/>
  <c r="AY2096" i="1"/>
  <c r="AV2096" i="1"/>
  <c r="AS2096" i="1"/>
  <c r="AP2096" i="1"/>
  <c r="AM2096" i="1"/>
  <c r="AJ2096" i="1"/>
  <c r="AG2096" i="1"/>
  <c r="AD2096" i="1"/>
  <c r="AA2096" i="1"/>
  <c r="X2096" i="1"/>
  <c r="U2096" i="1"/>
  <c r="R2096" i="1"/>
  <c r="O2096" i="1"/>
  <c r="L2096" i="1"/>
  <c r="I2096" i="1"/>
  <c r="F2096" i="1"/>
  <c r="BT2095" i="1"/>
  <c r="BR2095" i="1"/>
  <c r="BQ2095" i="1" s="1"/>
  <c r="BO2095" i="1"/>
  <c r="BN2095" i="1" s="1"/>
  <c r="BK2095" i="1"/>
  <c r="BH2095" i="1"/>
  <c r="BF2095" i="1"/>
  <c r="BE2095" i="1" s="1"/>
  <c r="BB2095" i="1"/>
  <c r="AZ2095" i="1"/>
  <c r="AY2095" i="1" s="1"/>
  <c r="AV2095" i="1"/>
  <c r="AS2095" i="1"/>
  <c r="AP2095" i="1"/>
  <c r="AM2095" i="1"/>
  <c r="AJ2095" i="1"/>
  <c r="AG2095" i="1"/>
  <c r="AD2095" i="1"/>
  <c r="AA2095" i="1"/>
  <c r="X2095" i="1"/>
  <c r="U2095" i="1"/>
  <c r="R2095" i="1"/>
  <c r="O2095" i="1"/>
  <c r="L2095" i="1"/>
  <c r="I2095" i="1"/>
  <c r="F2095" i="1"/>
  <c r="E2095" i="1"/>
  <c r="E2096" i="1" s="1"/>
  <c r="BT2094" i="1"/>
  <c r="BQ2094" i="1"/>
  <c r="BN2094" i="1"/>
  <c r="BK2094" i="1"/>
  <c r="BH2094" i="1"/>
  <c r="BE2094" i="1"/>
  <c r="BB2094" i="1"/>
  <c r="AY2094" i="1"/>
  <c r="AV2094" i="1"/>
  <c r="AS2094" i="1"/>
  <c r="AP2094" i="1"/>
  <c r="AM2094" i="1"/>
  <c r="AJ2094" i="1"/>
  <c r="AG2094" i="1"/>
  <c r="AD2094" i="1"/>
  <c r="AA2094" i="1"/>
  <c r="X2094" i="1"/>
  <c r="U2094" i="1"/>
  <c r="R2094" i="1"/>
  <c r="O2094" i="1"/>
  <c r="L2094" i="1"/>
  <c r="I2094" i="1"/>
  <c r="F2094" i="1"/>
  <c r="B2094" i="1"/>
  <c r="B2095" i="1" s="1"/>
  <c r="B2096" i="1" s="1"/>
  <c r="B2098" i="1" s="1"/>
  <c r="B2099" i="1" s="1"/>
  <c r="B2100" i="1" s="1"/>
  <c r="B2101" i="1" s="1"/>
  <c r="B2102" i="1" s="1"/>
  <c r="B2103" i="1" s="1"/>
  <c r="B2104" i="1" s="1"/>
  <c r="B2105" i="1" s="1"/>
  <c r="B2107" i="1" s="1"/>
  <c r="A2093" i="1"/>
  <c r="BT2090" i="1"/>
  <c r="BQ2090" i="1"/>
  <c r="BN2090" i="1"/>
  <c r="BK2090" i="1"/>
  <c r="BH2090" i="1"/>
  <c r="BE2090" i="1"/>
  <c r="BB2090" i="1"/>
  <c r="AY2090" i="1"/>
  <c r="AV2090" i="1"/>
  <c r="AS2090" i="1"/>
  <c r="AP2090" i="1"/>
  <c r="AM2090" i="1"/>
  <c r="AJ2090" i="1"/>
  <c r="AG2090" i="1"/>
  <c r="AD2090" i="1"/>
  <c r="AA2090" i="1"/>
  <c r="X2090" i="1"/>
  <c r="U2090" i="1"/>
  <c r="R2090" i="1"/>
  <c r="O2090" i="1"/>
  <c r="L2090" i="1"/>
  <c r="I2090" i="1"/>
  <c r="F2090" i="1"/>
  <c r="BT2089" i="1"/>
  <c r="BQ2089" i="1"/>
  <c r="BN2089" i="1"/>
  <c r="BK2089" i="1"/>
  <c r="BH2089" i="1"/>
  <c r="BE2089" i="1"/>
  <c r="BB2089" i="1"/>
  <c r="AY2089" i="1"/>
  <c r="AV2089" i="1"/>
  <c r="AS2089" i="1"/>
  <c r="AP2089" i="1"/>
  <c r="AM2089" i="1"/>
  <c r="AJ2089" i="1"/>
  <c r="AG2089" i="1"/>
  <c r="AD2089" i="1"/>
  <c r="AA2089" i="1"/>
  <c r="X2089" i="1"/>
  <c r="U2089" i="1"/>
  <c r="R2089" i="1"/>
  <c r="O2089" i="1"/>
  <c r="L2089" i="1"/>
  <c r="I2089" i="1"/>
  <c r="F2089" i="1"/>
  <c r="BT2088" i="1"/>
  <c r="BQ2088" i="1"/>
  <c r="BN2088" i="1"/>
  <c r="BK2088" i="1"/>
  <c r="BH2088" i="1"/>
  <c r="BE2088" i="1"/>
  <c r="BB2088" i="1"/>
  <c r="BA2088" i="1"/>
  <c r="AZ2088" i="1"/>
  <c r="AV2088" i="1"/>
  <c r="AS2088" i="1"/>
  <c r="AP2088" i="1"/>
  <c r="AM2088" i="1"/>
  <c r="AJ2088" i="1"/>
  <c r="AG2088" i="1"/>
  <c r="AD2088" i="1"/>
  <c r="AA2088" i="1"/>
  <c r="X2088" i="1"/>
  <c r="U2088" i="1"/>
  <c r="R2088" i="1"/>
  <c r="O2088" i="1"/>
  <c r="L2088" i="1"/>
  <c r="I2088" i="1"/>
  <c r="F2088" i="1"/>
  <c r="BT2086" i="1"/>
  <c r="BQ2086" i="1"/>
  <c r="BN2086" i="1"/>
  <c r="BK2086" i="1"/>
  <c r="BH2086" i="1"/>
  <c r="BE2086" i="1"/>
  <c r="BB2086" i="1"/>
  <c r="AY2086" i="1"/>
  <c r="AV2086" i="1"/>
  <c r="AS2086" i="1"/>
  <c r="AP2086" i="1"/>
  <c r="AM2086" i="1"/>
  <c r="AJ2086" i="1"/>
  <c r="AG2086" i="1"/>
  <c r="AD2086" i="1"/>
  <c r="AA2086" i="1"/>
  <c r="X2086" i="1"/>
  <c r="U2086" i="1"/>
  <c r="R2086" i="1"/>
  <c r="O2086" i="1"/>
  <c r="L2086" i="1"/>
  <c r="I2086" i="1"/>
  <c r="F2086" i="1"/>
  <c r="BT2085" i="1"/>
  <c r="BQ2085" i="1"/>
  <c r="BN2085" i="1"/>
  <c r="BK2085" i="1"/>
  <c r="BH2085" i="1"/>
  <c r="BE2085" i="1"/>
  <c r="BB2085" i="1"/>
  <c r="AY2085" i="1"/>
  <c r="AV2085" i="1"/>
  <c r="AS2085" i="1"/>
  <c r="AP2085" i="1"/>
  <c r="AM2085" i="1"/>
  <c r="AJ2085" i="1"/>
  <c r="AG2085" i="1"/>
  <c r="AD2085" i="1"/>
  <c r="AA2085" i="1"/>
  <c r="X2085" i="1"/>
  <c r="U2085" i="1"/>
  <c r="R2085" i="1"/>
  <c r="O2085" i="1"/>
  <c r="L2085" i="1"/>
  <c r="I2085" i="1"/>
  <c r="F2085" i="1"/>
  <c r="BT2083" i="1"/>
  <c r="BQ2083" i="1"/>
  <c r="BN2083" i="1"/>
  <c r="BK2083" i="1"/>
  <c r="BH2083" i="1"/>
  <c r="BE2083" i="1"/>
  <c r="BB2083" i="1"/>
  <c r="AY2083" i="1"/>
  <c r="AV2083" i="1"/>
  <c r="AS2083" i="1"/>
  <c r="AP2083" i="1"/>
  <c r="AM2083" i="1"/>
  <c r="AJ2083" i="1"/>
  <c r="AG2083" i="1"/>
  <c r="AD2083" i="1"/>
  <c r="AA2083" i="1"/>
  <c r="X2083" i="1"/>
  <c r="U2083" i="1"/>
  <c r="R2083" i="1"/>
  <c r="O2083" i="1"/>
  <c r="L2083" i="1"/>
  <c r="I2083" i="1"/>
  <c r="F2083" i="1"/>
  <c r="E2083" i="1"/>
  <c r="BT2081" i="1"/>
  <c r="BQ2081" i="1"/>
  <c r="BN2081" i="1"/>
  <c r="BK2081" i="1"/>
  <c r="BH2081" i="1"/>
  <c r="BE2081" i="1"/>
  <c r="BB2081" i="1"/>
  <c r="AY2081" i="1"/>
  <c r="AV2081" i="1"/>
  <c r="AS2081" i="1"/>
  <c r="AP2081" i="1"/>
  <c r="AM2081" i="1"/>
  <c r="AJ2081" i="1"/>
  <c r="AG2081" i="1"/>
  <c r="AD2081" i="1"/>
  <c r="AA2081" i="1"/>
  <c r="X2081" i="1"/>
  <c r="U2081" i="1"/>
  <c r="R2081" i="1"/>
  <c r="O2081" i="1"/>
  <c r="L2081" i="1"/>
  <c r="I2081" i="1"/>
  <c r="F2081" i="1"/>
  <c r="BT2080" i="1"/>
  <c r="BQ2080" i="1"/>
  <c r="BN2080" i="1"/>
  <c r="BK2080" i="1"/>
  <c r="BH2080" i="1"/>
  <c r="BE2080" i="1"/>
  <c r="BB2080" i="1"/>
  <c r="AY2080" i="1"/>
  <c r="AV2080" i="1"/>
  <c r="AS2080" i="1"/>
  <c r="AP2080" i="1"/>
  <c r="AM2080" i="1"/>
  <c r="AJ2080" i="1"/>
  <c r="AG2080" i="1"/>
  <c r="AD2080" i="1"/>
  <c r="AA2080" i="1"/>
  <c r="X2080" i="1"/>
  <c r="U2080" i="1"/>
  <c r="R2080" i="1"/>
  <c r="O2080" i="1"/>
  <c r="L2080" i="1"/>
  <c r="I2080" i="1"/>
  <c r="F2080" i="1"/>
  <c r="BT2079" i="1"/>
  <c r="BQ2079" i="1"/>
  <c r="BN2079" i="1"/>
  <c r="BK2079" i="1"/>
  <c r="BH2079" i="1"/>
  <c r="BE2079" i="1"/>
  <c r="BB2079" i="1"/>
  <c r="AY2079" i="1"/>
  <c r="AV2079" i="1"/>
  <c r="AS2079" i="1"/>
  <c r="AP2079" i="1"/>
  <c r="AM2079" i="1"/>
  <c r="AJ2079" i="1"/>
  <c r="AG2079" i="1"/>
  <c r="AD2079" i="1"/>
  <c r="AA2079" i="1"/>
  <c r="X2079" i="1"/>
  <c r="U2079" i="1"/>
  <c r="R2079" i="1"/>
  <c r="O2079" i="1"/>
  <c r="L2079" i="1"/>
  <c r="I2079" i="1"/>
  <c r="F2079" i="1"/>
  <c r="BT2078" i="1"/>
  <c r="BQ2078" i="1"/>
  <c r="BN2078" i="1"/>
  <c r="BK2078" i="1"/>
  <c r="BH2078" i="1"/>
  <c r="BE2078" i="1"/>
  <c r="BB2078" i="1"/>
  <c r="AY2078" i="1"/>
  <c r="AV2078" i="1"/>
  <c r="AS2078" i="1"/>
  <c r="AP2078" i="1"/>
  <c r="AM2078" i="1"/>
  <c r="AJ2078" i="1"/>
  <c r="AG2078" i="1"/>
  <c r="AD2078" i="1"/>
  <c r="AA2078" i="1"/>
  <c r="X2078" i="1"/>
  <c r="U2078" i="1"/>
  <c r="R2078" i="1"/>
  <c r="O2078" i="1"/>
  <c r="L2078" i="1"/>
  <c r="I2078" i="1"/>
  <c r="F2078" i="1"/>
  <c r="BT2077" i="1"/>
  <c r="BQ2077" i="1"/>
  <c r="BN2077" i="1"/>
  <c r="BK2077" i="1"/>
  <c r="BH2077" i="1"/>
  <c r="BE2077" i="1"/>
  <c r="BB2077" i="1"/>
  <c r="AY2077" i="1"/>
  <c r="AV2077" i="1"/>
  <c r="AS2077" i="1"/>
  <c r="AP2077" i="1"/>
  <c r="AM2077" i="1"/>
  <c r="AJ2077" i="1"/>
  <c r="AG2077" i="1"/>
  <c r="AD2077" i="1"/>
  <c r="AA2077" i="1"/>
  <c r="X2077" i="1"/>
  <c r="U2077" i="1"/>
  <c r="R2077" i="1"/>
  <c r="O2077" i="1"/>
  <c r="L2077" i="1"/>
  <c r="I2077" i="1"/>
  <c r="F2077" i="1"/>
  <c r="BT2076" i="1"/>
  <c r="BQ2076" i="1"/>
  <c r="BN2076" i="1"/>
  <c r="BK2076" i="1"/>
  <c r="BH2076" i="1"/>
  <c r="BE2076" i="1"/>
  <c r="BB2076" i="1"/>
  <c r="AY2076" i="1"/>
  <c r="AV2076" i="1"/>
  <c r="AS2076" i="1"/>
  <c r="AP2076" i="1"/>
  <c r="AM2076" i="1"/>
  <c r="AJ2076" i="1"/>
  <c r="AG2076" i="1"/>
  <c r="AD2076" i="1"/>
  <c r="AA2076" i="1"/>
  <c r="X2076" i="1"/>
  <c r="U2076" i="1"/>
  <c r="R2076" i="1"/>
  <c r="O2076" i="1"/>
  <c r="L2076" i="1"/>
  <c r="I2076" i="1"/>
  <c r="F2076" i="1"/>
  <c r="BT2075" i="1"/>
  <c r="BQ2075" i="1"/>
  <c r="BN2075" i="1"/>
  <c r="BK2075" i="1"/>
  <c r="BH2075" i="1"/>
  <c r="BE2075" i="1"/>
  <c r="BB2075" i="1"/>
  <c r="AY2075" i="1"/>
  <c r="AV2075" i="1"/>
  <c r="AS2075" i="1"/>
  <c r="AP2075" i="1"/>
  <c r="AM2075" i="1"/>
  <c r="AJ2075" i="1"/>
  <c r="AG2075" i="1"/>
  <c r="AD2075" i="1"/>
  <c r="AA2075" i="1"/>
  <c r="X2075" i="1"/>
  <c r="U2075" i="1"/>
  <c r="R2075" i="1"/>
  <c r="O2075" i="1"/>
  <c r="L2075" i="1"/>
  <c r="I2075" i="1"/>
  <c r="F2075" i="1"/>
  <c r="BV2074" i="1"/>
  <c r="BU2074" i="1"/>
  <c r="BS2074" i="1"/>
  <c r="BR2074" i="1"/>
  <c r="BP2074" i="1"/>
  <c r="BO2074" i="1"/>
  <c r="BM2074" i="1"/>
  <c r="BL2074" i="1"/>
  <c r="BJ2074" i="1"/>
  <c r="BI2074" i="1"/>
  <c r="BG2074" i="1"/>
  <c r="BF2074" i="1"/>
  <c r="BD2074" i="1"/>
  <c r="BC2074" i="1"/>
  <c r="BA2074" i="1"/>
  <c r="AZ2074" i="1"/>
  <c r="AX2074" i="1"/>
  <c r="AW2074" i="1"/>
  <c r="AU2074" i="1"/>
  <c r="AT2074" i="1"/>
  <c r="AR2074" i="1"/>
  <c r="AQ2074" i="1"/>
  <c r="AO2074" i="1"/>
  <c r="AN2074" i="1"/>
  <c r="AL2074" i="1"/>
  <c r="AK2074" i="1"/>
  <c r="AI2074" i="1"/>
  <c r="AH2074" i="1"/>
  <c r="AF2074" i="1"/>
  <c r="AE2074" i="1"/>
  <c r="AC2074" i="1"/>
  <c r="AB2074" i="1"/>
  <c r="Z2074" i="1"/>
  <c r="Y2074" i="1"/>
  <c r="W2074" i="1"/>
  <c r="V2074" i="1"/>
  <c r="T2074" i="1"/>
  <c r="S2074" i="1"/>
  <c r="Q2074" i="1"/>
  <c r="P2074" i="1"/>
  <c r="N2074" i="1"/>
  <c r="M2074" i="1"/>
  <c r="K2074" i="1"/>
  <c r="J2074" i="1"/>
  <c r="H2074" i="1"/>
  <c r="G2074" i="1"/>
  <c r="E2074" i="1"/>
  <c r="E2076" i="1" s="1"/>
  <c r="E2077" i="1" s="1"/>
  <c r="E2078" i="1" s="1"/>
  <c r="E2079" i="1" s="1"/>
  <c r="E2080" i="1" s="1"/>
  <c r="E2081" i="1" s="1"/>
  <c r="BT2072" i="1"/>
  <c r="BQ2072" i="1"/>
  <c r="BN2072" i="1"/>
  <c r="BK2072" i="1"/>
  <c r="BH2072" i="1"/>
  <c r="BE2072" i="1"/>
  <c r="BB2072" i="1"/>
  <c r="AY2072" i="1"/>
  <c r="AV2072" i="1"/>
  <c r="AS2072" i="1"/>
  <c r="AP2072" i="1"/>
  <c r="AM2072" i="1"/>
  <c r="AJ2072" i="1"/>
  <c r="AG2072" i="1"/>
  <c r="AD2072" i="1"/>
  <c r="AA2072" i="1"/>
  <c r="X2072" i="1"/>
  <c r="U2072" i="1"/>
  <c r="R2072" i="1"/>
  <c r="O2072" i="1"/>
  <c r="L2072" i="1"/>
  <c r="I2072" i="1"/>
  <c r="F2072" i="1"/>
  <c r="BT2071" i="1"/>
  <c r="BQ2071" i="1"/>
  <c r="BN2071" i="1"/>
  <c r="BK2071" i="1"/>
  <c r="BH2071" i="1"/>
  <c r="BE2071" i="1"/>
  <c r="BB2071" i="1"/>
  <c r="AY2071" i="1"/>
  <c r="AV2071" i="1"/>
  <c r="AS2071" i="1"/>
  <c r="AP2071" i="1"/>
  <c r="AM2071" i="1"/>
  <c r="AJ2071" i="1"/>
  <c r="AG2071" i="1"/>
  <c r="AD2071" i="1"/>
  <c r="AA2071" i="1"/>
  <c r="X2071" i="1"/>
  <c r="U2071" i="1"/>
  <c r="R2071" i="1"/>
  <c r="O2071" i="1"/>
  <c r="L2071" i="1"/>
  <c r="I2071" i="1"/>
  <c r="F2071" i="1"/>
  <c r="E2071" i="1"/>
  <c r="E2072" i="1" s="1"/>
  <c r="BT2070" i="1"/>
  <c r="BQ2070" i="1"/>
  <c r="BN2070" i="1"/>
  <c r="BK2070" i="1"/>
  <c r="BH2070" i="1"/>
  <c r="BE2070" i="1"/>
  <c r="BB2070" i="1"/>
  <c r="BA2070" i="1"/>
  <c r="AZ2070" i="1"/>
  <c r="AV2070" i="1"/>
  <c r="AS2070" i="1"/>
  <c r="AP2070" i="1"/>
  <c r="AM2070" i="1"/>
  <c r="AJ2070" i="1"/>
  <c r="AG2070" i="1"/>
  <c r="AD2070" i="1"/>
  <c r="AA2070" i="1"/>
  <c r="X2070" i="1"/>
  <c r="U2070" i="1"/>
  <c r="R2070" i="1"/>
  <c r="O2070" i="1"/>
  <c r="L2070" i="1"/>
  <c r="I2070" i="1"/>
  <c r="F2070" i="1"/>
  <c r="B2070" i="1"/>
  <c r="B2071" i="1" s="1"/>
  <c r="B2072" i="1" s="1"/>
  <c r="B2074" i="1" s="1"/>
  <c r="B2075" i="1" s="1"/>
  <c r="B2076" i="1" s="1"/>
  <c r="B2077" i="1" s="1"/>
  <c r="B2078" i="1" s="1"/>
  <c r="B2079" i="1" s="1"/>
  <c r="B2080" i="1" s="1"/>
  <c r="B2081" i="1" s="1"/>
  <c r="B2083" i="1" s="1"/>
  <c r="A2069" i="1"/>
  <c r="BT2066" i="1"/>
  <c r="BQ2066" i="1"/>
  <c r="BN2066" i="1"/>
  <c r="BK2066" i="1"/>
  <c r="BH2066" i="1"/>
  <c r="BE2066" i="1"/>
  <c r="BB2066" i="1"/>
  <c r="AY2066" i="1"/>
  <c r="AV2066" i="1"/>
  <c r="AS2066" i="1"/>
  <c r="AP2066" i="1"/>
  <c r="AM2066" i="1"/>
  <c r="AJ2066" i="1"/>
  <c r="AG2066" i="1"/>
  <c r="AD2066" i="1"/>
  <c r="AA2066" i="1"/>
  <c r="X2066" i="1"/>
  <c r="U2066" i="1"/>
  <c r="R2066" i="1"/>
  <c r="O2066" i="1"/>
  <c r="L2066" i="1"/>
  <c r="I2066" i="1"/>
  <c r="F2066" i="1"/>
  <c r="BT2065" i="1"/>
  <c r="BQ2065" i="1"/>
  <c r="BN2065" i="1"/>
  <c r="BK2065" i="1"/>
  <c r="BH2065" i="1"/>
  <c r="BE2065" i="1"/>
  <c r="BB2065" i="1"/>
  <c r="AY2065" i="1"/>
  <c r="AV2065" i="1"/>
  <c r="AS2065" i="1"/>
  <c r="AP2065" i="1"/>
  <c r="AM2065" i="1"/>
  <c r="AJ2065" i="1"/>
  <c r="AG2065" i="1"/>
  <c r="AD2065" i="1"/>
  <c r="AA2065" i="1"/>
  <c r="X2065" i="1"/>
  <c r="U2065" i="1"/>
  <c r="R2065" i="1"/>
  <c r="O2065" i="1"/>
  <c r="L2065" i="1"/>
  <c r="I2065" i="1"/>
  <c r="F2065" i="1"/>
  <c r="BT2064" i="1"/>
  <c r="BQ2064" i="1"/>
  <c r="BN2064" i="1"/>
  <c r="BK2064" i="1"/>
  <c r="BH2064" i="1"/>
  <c r="BE2064" i="1"/>
  <c r="BB2064" i="1"/>
  <c r="AY2064" i="1"/>
  <c r="AV2064" i="1"/>
  <c r="AS2064" i="1"/>
  <c r="AP2064" i="1"/>
  <c r="AM2064" i="1"/>
  <c r="AJ2064" i="1"/>
  <c r="AG2064" i="1"/>
  <c r="AD2064" i="1"/>
  <c r="AA2064" i="1"/>
  <c r="X2064" i="1"/>
  <c r="U2064" i="1"/>
  <c r="R2064" i="1"/>
  <c r="O2064" i="1"/>
  <c r="L2064" i="1"/>
  <c r="I2064" i="1"/>
  <c r="F2064" i="1"/>
  <c r="BT2062" i="1"/>
  <c r="BQ2062" i="1"/>
  <c r="BN2062" i="1"/>
  <c r="BK2062" i="1"/>
  <c r="BH2062" i="1"/>
  <c r="BE2062" i="1"/>
  <c r="BB2062" i="1"/>
  <c r="AY2062" i="1"/>
  <c r="AV2062" i="1"/>
  <c r="AS2062" i="1"/>
  <c r="AP2062" i="1"/>
  <c r="AM2062" i="1"/>
  <c r="AJ2062" i="1"/>
  <c r="AG2062" i="1"/>
  <c r="AD2062" i="1"/>
  <c r="AA2062" i="1"/>
  <c r="X2062" i="1"/>
  <c r="U2062" i="1"/>
  <c r="R2062" i="1"/>
  <c r="O2062" i="1"/>
  <c r="L2062" i="1"/>
  <c r="I2062" i="1"/>
  <c r="F2062" i="1"/>
  <c r="BT2061" i="1"/>
  <c r="BQ2061" i="1"/>
  <c r="BN2061" i="1"/>
  <c r="BK2061" i="1"/>
  <c r="BH2061" i="1"/>
  <c r="BE2061" i="1"/>
  <c r="BB2061" i="1"/>
  <c r="AY2061" i="1"/>
  <c r="AV2061" i="1"/>
  <c r="AS2061" i="1"/>
  <c r="AP2061" i="1"/>
  <c r="AM2061" i="1"/>
  <c r="AJ2061" i="1"/>
  <c r="AG2061" i="1"/>
  <c r="AD2061" i="1"/>
  <c r="AA2061" i="1"/>
  <c r="X2061" i="1"/>
  <c r="U2061" i="1"/>
  <c r="R2061" i="1"/>
  <c r="O2061" i="1"/>
  <c r="L2061" i="1"/>
  <c r="I2061" i="1"/>
  <c r="F2061" i="1"/>
  <c r="BT2059" i="1"/>
  <c r="BQ2059" i="1"/>
  <c r="BN2059" i="1"/>
  <c r="BK2059" i="1"/>
  <c r="BH2059" i="1"/>
  <c r="BE2059" i="1"/>
  <c r="BB2059" i="1"/>
  <c r="BA2059" i="1"/>
  <c r="AZ2059" i="1"/>
  <c r="AV2059" i="1"/>
  <c r="AS2059" i="1"/>
  <c r="AP2059" i="1"/>
  <c r="AM2059" i="1"/>
  <c r="AJ2059" i="1"/>
  <c r="AG2059" i="1"/>
  <c r="AD2059" i="1"/>
  <c r="AA2059" i="1"/>
  <c r="X2059" i="1"/>
  <c r="U2059" i="1"/>
  <c r="R2059" i="1"/>
  <c r="O2059" i="1"/>
  <c r="L2059" i="1"/>
  <c r="I2059" i="1"/>
  <c r="F2059" i="1"/>
  <c r="E2059" i="1"/>
  <c r="BT2057" i="1"/>
  <c r="BQ2057" i="1"/>
  <c r="BN2057" i="1"/>
  <c r="BK2057" i="1"/>
  <c r="BH2057" i="1"/>
  <c r="BE2057" i="1"/>
  <c r="BB2057" i="1"/>
  <c r="AY2057" i="1"/>
  <c r="AV2057" i="1"/>
  <c r="AS2057" i="1"/>
  <c r="AP2057" i="1"/>
  <c r="AM2057" i="1"/>
  <c r="AJ2057" i="1"/>
  <c r="AG2057" i="1"/>
  <c r="AD2057" i="1"/>
  <c r="AA2057" i="1"/>
  <c r="X2057" i="1"/>
  <c r="U2057" i="1"/>
  <c r="R2057" i="1"/>
  <c r="O2057" i="1"/>
  <c r="L2057" i="1"/>
  <c r="I2057" i="1"/>
  <c r="F2057" i="1"/>
  <c r="BT2056" i="1"/>
  <c r="BQ2056" i="1"/>
  <c r="BN2056" i="1"/>
  <c r="BK2056" i="1"/>
  <c r="BH2056" i="1"/>
  <c r="BE2056" i="1"/>
  <c r="BB2056" i="1"/>
  <c r="AY2056" i="1"/>
  <c r="AV2056" i="1"/>
  <c r="AS2056" i="1"/>
  <c r="AP2056" i="1"/>
  <c r="AM2056" i="1"/>
  <c r="AJ2056" i="1"/>
  <c r="AG2056" i="1"/>
  <c r="AD2056" i="1"/>
  <c r="AA2056" i="1"/>
  <c r="X2056" i="1"/>
  <c r="U2056" i="1"/>
  <c r="R2056" i="1"/>
  <c r="O2056" i="1"/>
  <c r="L2056" i="1"/>
  <c r="I2056" i="1"/>
  <c r="F2056" i="1"/>
  <c r="BT2055" i="1"/>
  <c r="BQ2055" i="1"/>
  <c r="BN2055" i="1"/>
  <c r="BK2055" i="1"/>
  <c r="BH2055" i="1"/>
  <c r="BE2055" i="1"/>
  <c r="BB2055" i="1"/>
  <c r="AY2055" i="1"/>
  <c r="AV2055" i="1"/>
  <c r="AS2055" i="1"/>
  <c r="AP2055" i="1"/>
  <c r="AM2055" i="1"/>
  <c r="AJ2055" i="1"/>
  <c r="AG2055" i="1"/>
  <c r="AD2055" i="1"/>
  <c r="AA2055" i="1"/>
  <c r="X2055" i="1"/>
  <c r="U2055" i="1"/>
  <c r="R2055" i="1"/>
  <c r="O2055" i="1"/>
  <c r="L2055" i="1"/>
  <c r="I2055" i="1"/>
  <c r="F2055" i="1"/>
  <c r="BT2054" i="1"/>
  <c r="BQ2054" i="1"/>
  <c r="BN2054" i="1"/>
  <c r="BK2054" i="1"/>
  <c r="BH2054" i="1"/>
  <c r="BE2054" i="1"/>
  <c r="BB2054" i="1"/>
  <c r="AY2054" i="1"/>
  <c r="AV2054" i="1"/>
  <c r="AS2054" i="1"/>
  <c r="AP2054" i="1"/>
  <c r="AM2054" i="1"/>
  <c r="AJ2054" i="1"/>
  <c r="AG2054" i="1"/>
  <c r="AD2054" i="1"/>
  <c r="AA2054" i="1"/>
  <c r="X2054" i="1"/>
  <c r="U2054" i="1"/>
  <c r="R2054" i="1"/>
  <c r="O2054" i="1"/>
  <c r="L2054" i="1"/>
  <c r="I2054" i="1"/>
  <c r="F2054" i="1"/>
  <c r="BT2053" i="1"/>
  <c r="BQ2053" i="1"/>
  <c r="BN2053" i="1"/>
  <c r="BK2053" i="1"/>
  <c r="BH2053" i="1"/>
  <c r="BE2053" i="1"/>
  <c r="BB2053" i="1"/>
  <c r="AY2053" i="1"/>
  <c r="AV2053" i="1"/>
  <c r="AS2053" i="1"/>
  <c r="AP2053" i="1"/>
  <c r="AM2053" i="1"/>
  <c r="AJ2053" i="1"/>
  <c r="AG2053" i="1"/>
  <c r="AD2053" i="1"/>
  <c r="AA2053" i="1"/>
  <c r="X2053" i="1"/>
  <c r="U2053" i="1"/>
  <c r="R2053" i="1"/>
  <c r="O2053" i="1"/>
  <c r="L2053" i="1"/>
  <c r="I2053" i="1"/>
  <c r="F2053" i="1"/>
  <c r="BT2052" i="1"/>
  <c r="BQ2052" i="1"/>
  <c r="BN2052" i="1"/>
  <c r="BK2052" i="1"/>
  <c r="BH2052" i="1"/>
  <c r="BE2052" i="1"/>
  <c r="BB2052" i="1"/>
  <c r="AY2052" i="1"/>
  <c r="AV2052" i="1"/>
  <c r="AS2052" i="1"/>
  <c r="AP2052" i="1"/>
  <c r="AM2052" i="1"/>
  <c r="AJ2052" i="1"/>
  <c r="AG2052" i="1"/>
  <c r="AD2052" i="1"/>
  <c r="AA2052" i="1"/>
  <c r="X2052" i="1"/>
  <c r="U2052" i="1"/>
  <c r="R2052" i="1"/>
  <c r="O2052" i="1"/>
  <c r="L2052" i="1"/>
  <c r="I2052" i="1"/>
  <c r="F2052" i="1"/>
  <c r="BT2051" i="1"/>
  <c r="BQ2051" i="1"/>
  <c r="BN2051" i="1"/>
  <c r="BK2051" i="1"/>
  <c r="BH2051" i="1"/>
  <c r="BE2051" i="1"/>
  <c r="BB2051" i="1"/>
  <c r="AY2051" i="1"/>
  <c r="AV2051" i="1"/>
  <c r="AS2051" i="1"/>
  <c r="AP2051" i="1"/>
  <c r="AM2051" i="1"/>
  <c r="AJ2051" i="1"/>
  <c r="AG2051" i="1"/>
  <c r="AD2051" i="1"/>
  <c r="AA2051" i="1"/>
  <c r="X2051" i="1"/>
  <c r="U2051" i="1"/>
  <c r="R2051" i="1"/>
  <c r="O2051" i="1"/>
  <c r="L2051" i="1"/>
  <c r="I2051" i="1"/>
  <c r="F2051" i="1"/>
  <c r="BV2050" i="1"/>
  <c r="BU2050" i="1"/>
  <c r="BS2050" i="1"/>
  <c r="BR2050" i="1"/>
  <c r="BP2050" i="1"/>
  <c r="BO2050" i="1"/>
  <c r="BM2050" i="1"/>
  <c r="BL2050" i="1"/>
  <c r="BJ2050" i="1"/>
  <c r="BI2050" i="1"/>
  <c r="BG2050" i="1"/>
  <c r="BF2050" i="1"/>
  <c r="BD2050" i="1"/>
  <c r="BC2050" i="1"/>
  <c r="BA2050" i="1"/>
  <c r="AZ2050" i="1"/>
  <c r="AX2050" i="1"/>
  <c r="AW2050" i="1"/>
  <c r="AU2050" i="1"/>
  <c r="AT2050" i="1"/>
  <c r="AR2050" i="1"/>
  <c r="AQ2050" i="1"/>
  <c r="AO2050" i="1"/>
  <c r="AN2050" i="1"/>
  <c r="AL2050" i="1"/>
  <c r="AK2050" i="1"/>
  <c r="AI2050" i="1"/>
  <c r="AH2050" i="1"/>
  <c r="AF2050" i="1"/>
  <c r="AE2050" i="1"/>
  <c r="AC2050" i="1"/>
  <c r="AB2050" i="1"/>
  <c r="Z2050" i="1"/>
  <c r="Y2050" i="1"/>
  <c r="W2050" i="1"/>
  <c r="V2050" i="1"/>
  <c r="T2050" i="1"/>
  <c r="S2050" i="1"/>
  <c r="Q2050" i="1"/>
  <c r="P2050" i="1"/>
  <c r="N2050" i="1"/>
  <c r="M2050" i="1"/>
  <c r="K2050" i="1"/>
  <c r="J2050" i="1"/>
  <c r="H2050" i="1"/>
  <c r="G2050" i="1"/>
  <c r="E2050" i="1"/>
  <c r="E2052" i="1" s="1"/>
  <c r="E2053" i="1" s="1"/>
  <c r="E2054" i="1" s="1"/>
  <c r="E2055" i="1" s="1"/>
  <c r="E2056" i="1" s="1"/>
  <c r="E2057" i="1" s="1"/>
  <c r="BT2048" i="1"/>
  <c r="BQ2048" i="1"/>
  <c r="BN2048" i="1"/>
  <c r="BK2048" i="1"/>
  <c r="BH2048" i="1"/>
  <c r="BE2048" i="1"/>
  <c r="BB2048" i="1"/>
  <c r="AY2048" i="1"/>
  <c r="AV2048" i="1"/>
  <c r="AS2048" i="1"/>
  <c r="AP2048" i="1"/>
  <c r="AM2048" i="1"/>
  <c r="AJ2048" i="1"/>
  <c r="AG2048" i="1"/>
  <c r="AD2048" i="1"/>
  <c r="AA2048" i="1"/>
  <c r="X2048" i="1"/>
  <c r="U2048" i="1"/>
  <c r="R2048" i="1"/>
  <c r="O2048" i="1"/>
  <c r="L2048" i="1"/>
  <c r="I2048" i="1"/>
  <c r="F2048" i="1"/>
  <c r="BT2047" i="1"/>
  <c r="BQ2047" i="1"/>
  <c r="BN2047" i="1"/>
  <c r="BK2047" i="1"/>
  <c r="BH2047" i="1"/>
  <c r="BE2047" i="1"/>
  <c r="BB2047" i="1"/>
  <c r="AY2047" i="1"/>
  <c r="AV2047" i="1"/>
  <c r="AS2047" i="1"/>
  <c r="AP2047" i="1"/>
  <c r="AM2047" i="1"/>
  <c r="AJ2047" i="1"/>
  <c r="AG2047" i="1"/>
  <c r="AD2047" i="1"/>
  <c r="AA2047" i="1"/>
  <c r="X2047" i="1"/>
  <c r="U2047" i="1"/>
  <c r="R2047" i="1"/>
  <c r="O2047" i="1"/>
  <c r="L2047" i="1"/>
  <c r="I2047" i="1"/>
  <c r="F2047" i="1"/>
  <c r="E2047" i="1"/>
  <c r="E2048" i="1" s="1"/>
  <c r="BT2046" i="1"/>
  <c r="BQ2046" i="1"/>
  <c r="BN2046" i="1"/>
  <c r="BK2046" i="1"/>
  <c r="BH2046" i="1"/>
  <c r="BE2046" i="1"/>
  <c r="BB2046" i="1"/>
  <c r="BA2046" i="1"/>
  <c r="AZ2046" i="1"/>
  <c r="AV2046" i="1"/>
  <c r="AS2046" i="1"/>
  <c r="AP2046" i="1"/>
  <c r="AM2046" i="1"/>
  <c r="AJ2046" i="1"/>
  <c r="AG2046" i="1"/>
  <c r="AD2046" i="1"/>
  <c r="AA2046" i="1"/>
  <c r="X2046" i="1"/>
  <c r="U2046" i="1"/>
  <c r="R2046" i="1"/>
  <c r="O2046" i="1"/>
  <c r="L2046" i="1"/>
  <c r="I2046" i="1"/>
  <c r="F2046" i="1"/>
  <c r="B2046" i="1"/>
  <c r="B2047" i="1" s="1"/>
  <c r="B2048" i="1" s="1"/>
  <c r="B2050" i="1" s="1"/>
  <c r="B2051" i="1" s="1"/>
  <c r="B2052" i="1" s="1"/>
  <c r="B2053" i="1" s="1"/>
  <c r="B2054" i="1" s="1"/>
  <c r="B2055" i="1" s="1"/>
  <c r="B2056" i="1" s="1"/>
  <c r="B2057" i="1" s="1"/>
  <c r="B2059" i="1" s="1"/>
  <c r="A2045" i="1"/>
  <c r="BT2042" i="1"/>
  <c r="BQ2042" i="1"/>
  <c r="BN2042" i="1"/>
  <c r="BK2042" i="1"/>
  <c r="BH2042" i="1"/>
  <c r="BE2042" i="1"/>
  <c r="BB2042" i="1"/>
  <c r="AY2042" i="1"/>
  <c r="AV2042" i="1"/>
  <c r="AS2042" i="1"/>
  <c r="AP2042" i="1"/>
  <c r="AM2042" i="1"/>
  <c r="AJ2042" i="1"/>
  <c r="AG2042" i="1"/>
  <c r="AD2042" i="1"/>
  <c r="AA2042" i="1"/>
  <c r="X2042" i="1"/>
  <c r="U2042" i="1"/>
  <c r="R2042" i="1"/>
  <c r="O2042" i="1"/>
  <c r="L2042" i="1"/>
  <c r="I2042" i="1"/>
  <c r="F2042" i="1"/>
  <c r="BT2041" i="1"/>
  <c r="BQ2041" i="1"/>
  <c r="BN2041" i="1"/>
  <c r="BK2041" i="1"/>
  <c r="BH2041" i="1"/>
  <c r="BE2041" i="1"/>
  <c r="BB2041" i="1"/>
  <c r="AY2041" i="1"/>
  <c r="AV2041" i="1"/>
  <c r="AS2041" i="1"/>
  <c r="AP2041" i="1"/>
  <c r="AM2041" i="1"/>
  <c r="AJ2041" i="1"/>
  <c r="AG2041" i="1"/>
  <c r="AD2041" i="1"/>
  <c r="AA2041" i="1"/>
  <c r="X2041" i="1"/>
  <c r="U2041" i="1"/>
  <c r="R2041" i="1"/>
  <c r="O2041" i="1"/>
  <c r="L2041" i="1"/>
  <c r="I2041" i="1"/>
  <c r="F2041" i="1"/>
  <c r="BT2040" i="1"/>
  <c r="BQ2040" i="1"/>
  <c r="BN2040" i="1"/>
  <c r="BK2040" i="1"/>
  <c r="BH2040" i="1"/>
  <c r="BE2040" i="1"/>
  <c r="BB2040" i="1"/>
  <c r="AY2040" i="1"/>
  <c r="AV2040" i="1"/>
  <c r="AS2040" i="1"/>
  <c r="AP2040" i="1"/>
  <c r="AM2040" i="1"/>
  <c r="AJ2040" i="1"/>
  <c r="AG2040" i="1"/>
  <c r="AD2040" i="1"/>
  <c r="AA2040" i="1"/>
  <c r="X2040" i="1"/>
  <c r="U2040" i="1"/>
  <c r="R2040" i="1"/>
  <c r="O2040" i="1"/>
  <c r="L2040" i="1"/>
  <c r="I2040" i="1"/>
  <c r="F2040" i="1"/>
  <c r="BT2038" i="1"/>
  <c r="BQ2038" i="1"/>
  <c r="BN2038" i="1"/>
  <c r="BK2038" i="1"/>
  <c r="BH2038" i="1"/>
  <c r="BE2038" i="1"/>
  <c r="BB2038" i="1"/>
  <c r="AY2038" i="1"/>
  <c r="AV2038" i="1"/>
  <c r="AS2038" i="1"/>
  <c r="AP2038" i="1"/>
  <c r="AM2038" i="1"/>
  <c r="AJ2038" i="1"/>
  <c r="AG2038" i="1"/>
  <c r="AD2038" i="1"/>
  <c r="AA2038" i="1"/>
  <c r="X2038" i="1"/>
  <c r="U2038" i="1"/>
  <c r="R2038" i="1"/>
  <c r="O2038" i="1"/>
  <c r="L2038" i="1"/>
  <c r="I2038" i="1"/>
  <c r="F2038" i="1"/>
  <c r="BT2037" i="1"/>
  <c r="BQ2037" i="1"/>
  <c r="BN2037" i="1"/>
  <c r="BK2037" i="1"/>
  <c r="BH2037" i="1"/>
  <c r="BE2037" i="1"/>
  <c r="BB2037" i="1"/>
  <c r="AY2037" i="1"/>
  <c r="AV2037" i="1"/>
  <c r="AS2037" i="1"/>
  <c r="AP2037" i="1"/>
  <c r="AM2037" i="1"/>
  <c r="AJ2037" i="1"/>
  <c r="AG2037" i="1"/>
  <c r="AD2037" i="1"/>
  <c r="AA2037" i="1"/>
  <c r="X2037" i="1"/>
  <c r="U2037" i="1"/>
  <c r="R2037" i="1"/>
  <c r="O2037" i="1"/>
  <c r="L2037" i="1"/>
  <c r="I2037" i="1"/>
  <c r="F2037" i="1"/>
  <c r="BT2035" i="1"/>
  <c r="BQ2035" i="1"/>
  <c r="BN2035" i="1"/>
  <c r="BK2035" i="1"/>
  <c r="BH2035" i="1"/>
  <c r="BE2035" i="1"/>
  <c r="BD2035" i="1"/>
  <c r="BC2035" i="1"/>
  <c r="BA2035" i="1"/>
  <c r="AZ2035" i="1"/>
  <c r="AV2035" i="1"/>
  <c r="AS2035" i="1"/>
  <c r="AP2035" i="1"/>
  <c r="AM2035" i="1"/>
  <c r="AJ2035" i="1"/>
  <c r="AG2035" i="1"/>
  <c r="AD2035" i="1"/>
  <c r="AA2035" i="1"/>
  <c r="X2035" i="1"/>
  <c r="U2035" i="1"/>
  <c r="R2035" i="1"/>
  <c r="O2035" i="1"/>
  <c r="L2035" i="1"/>
  <c r="I2035" i="1"/>
  <c r="F2035" i="1"/>
  <c r="E2035" i="1"/>
  <c r="BT2033" i="1"/>
  <c r="BQ2033" i="1"/>
  <c r="BN2033" i="1"/>
  <c r="BK2033" i="1"/>
  <c r="BH2033" i="1"/>
  <c r="BE2033" i="1"/>
  <c r="BB2033" i="1"/>
  <c r="AY2033" i="1"/>
  <c r="AV2033" i="1"/>
  <c r="AS2033" i="1"/>
  <c r="AP2033" i="1"/>
  <c r="AM2033" i="1"/>
  <c r="AJ2033" i="1"/>
  <c r="AG2033" i="1"/>
  <c r="AD2033" i="1"/>
  <c r="AA2033" i="1"/>
  <c r="X2033" i="1"/>
  <c r="U2033" i="1"/>
  <c r="R2033" i="1"/>
  <c r="O2033" i="1"/>
  <c r="L2033" i="1"/>
  <c r="I2033" i="1"/>
  <c r="F2033" i="1"/>
  <c r="BT2032" i="1"/>
  <c r="BQ2032" i="1"/>
  <c r="BN2032" i="1"/>
  <c r="BK2032" i="1"/>
  <c r="BH2032" i="1"/>
  <c r="BE2032" i="1"/>
  <c r="BB2032" i="1"/>
  <c r="AY2032" i="1"/>
  <c r="AV2032" i="1"/>
  <c r="AS2032" i="1"/>
  <c r="AP2032" i="1"/>
  <c r="AM2032" i="1"/>
  <c r="AJ2032" i="1"/>
  <c r="AG2032" i="1"/>
  <c r="AD2032" i="1"/>
  <c r="AA2032" i="1"/>
  <c r="X2032" i="1"/>
  <c r="U2032" i="1"/>
  <c r="R2032" i="1"/>
  <c r="O2032" i="1"/>
  <c r="L2032" i="1"/>
  <c r="I2032" i="1"/>
  <c r="F2032" i="1"/>
  <c r="BT2031" i="1"/>
  <c r="BQ2031" i="1"/>
  <c r="BN2031" i="1"/>
  <c r="BK2031" i="1"/>
  <c r="BH2031" i="1"/>
  <c r="BE2031" i="1"/>
  <c r="BB2031" i="1"/>
  <c r="AY2031" i="1"/>
  <c r="AV2031" i="1"/>
  <c r="AS2031" i="1"/>
  <c r="AP2031" i="1"/>
  <c r="AM2031" i="1"/>
  <c r="AJ2031" i="1"/>
  <c r="AG2031" i="1"/>
  <c r="AD2031" i="1"/>
  <c r="AA2031" i="1"/>
  <c r="X2031" i="1"/>
  <c r="U2031" i="1"/>
  <c r="R2031" i="1"/>
  <c r="O2031" i="1"/>
  <c r="L2031" i="1"/>
  <c r="I2031" i="1"/>
  <c r="F2031" i="1"/>
  <c r="BT2030" i="1"/>
  <c r="BQ2030" i="1"/>
  <c r="BN2030" i="1"/>
  <c r="BK2030" i="1"/>
  <c r="BH2030" i="1"/>
  <c r="BE2030" i="1"/>
  <c r="BB2030" i="1"/>
  <c r="AY2030" i="1"/>
  <c r="AV2030" i="1"/>
  <c r="AS2030" i="1"/>
  <c r="AP2030" i="1"/>
  <c r="AM2030" i="1"/>
  <c r="AJ2030" i="1"/>
  <c r="AG2030" i="1"/>
  <c r="AD2030" i="1"/>
  <c r="AA2030" i="1"/>
  <c r="X2030" i="1"/>
  <c r="U2030" i="1"/>
  <c r="R2030" i="1"/>
  <c r="O2030" i="1"/>
  <c r="L2030" i="1"/>
  <c r="I2030" i="1"/>
  <c r="F2030" i="1"/>
  <c r="BT2029" i="1"/>
  <c r="BQ2029" i="1"/>
  <c r="BN2029" i="1"/>
  <c r="BK2029" i="1"/>
  <c r="BH2029" i="1"/>
  <c r="BE2029" i="1"/>
  <c r="BB2029" i="1"/>
  <c r="AY2029" i="1"/>
  <c r="AV2029" i="1"/>
  <c r="AS2029" i="1"/>
  <c r="AP2029" i="1"/>
  <c r="AM2029" i="1"/>
  <c r="AJ2029" i="1"/>
  <c r="AG2029" i="1"/>
  <c r="AD2029" i="1"/>
  <c r="AA2029" i="1"/>
  <c r="X2029" i="1"/>
  <c r="U2029" i="1"/>
  <c r="R2029" i="1"/>
  <c r="O2029" i="1"/>
  <c r="L2029" i="1"/>
  <c r="I2029" i="1"/>
  <c r="F2029" i="1"/>
  <c r="BT2028" i="1"/>
  <c r="BQ2028" i="1"/>
  <c r="BN2028" i="1"/>
  <c r="BK2028" i="1"/>
  <c r="BH2028" i="1"/>
  <c r="BE2028" i="1"/>
  <c r="BB2028" i="1"/>
  <c r="AY2028" i="1"/>
  <c r="AV2028" i="1"/>
  <c r="AS2028" i="1"/>
  <c r="AP2028" i="1"/>
  <c r="AM2028" i="1"/>
  <c r="AJ2028" i="1"/>
  <c r="AG2028" i="1"/>
  <c r="AD2028" i="1"/>
  <c r="AA2028" i="1"/>
  <c r="X2028" i="1"/>
  <c r="U2028" i="1"/>
  <c r="R2028" i="1"/>
  <c r="O2028" i="1"/>
  <c r="L2028" i="1"/>
  <c r="I2028" i="1"/>
  <c r="F2028" i="1"/>
  <c r="BT2027" i="1"/>
  <c r="BQ2027" i="1"/>
  <c r="BN2027" i="1"/>
  <c r="BK2027" i="1"/>
  <c r="BH2027" i="1"/>
  <c r="BE2027" i="1"/>
  <c r="BB2027" i="1"/>
  <c r="AY2027" i="1"/>
  <c r="AV2027" i="1"/>
  <c r="AS2027" i="1"/>
  <c r="AP2027" i="1"/>
  <c r="AM2027" i="1"/>
  <c r="AJ2027" i="1"/>
  <c r="AG2027" i="1"/>
  <c r="AD2027" i="1"/>
  <c r="AA2027" i="1"/>
  <c r="X2027" i="1"/>
  <c r="U2027" i="1"/>
  <c r="R2027" i="1"/>
  <c r="O2027" i="1"/>
  <c r="L2027" i="1"/>
  <c r="I2027" i="1"/>
  <c r="F2027" i="1"/>
  <c r="BV2026" i="1"/>
  <c r="BU2026" i="1"/>
  <c r="BS2026" i="1"/>
  <c r="BR2026" i="1"/>
  <c r="BP2026" i="1"/>
  <c r="BO2026" i="1"/>
  <c r="BM2026" i="1"/>
  <c r="BL2026" i="1"/>
  <c r="BJ2026" i="1"/>
  <c r="BI2026" i="1"/>
  <c r="BG2026" i="1"/>
  <c r="BF2026" i="1"/>
  <c r="BD2026" i="1"/>
  <c r="BC2026" i="1"/>
  <c r="BA2026" i="1"/>
  <c r="AZ2026" i="1"/>
  <c r="AX2026" i="1"/>
  <c r="AW2026" i="1"/>
  <c r="AU2026" i="1"/>
  <c r="AT2026" i="1"/>
  <c r="AR2026" i="1"/>
  <c r="AQ2026" i="1"/>
  <c r="AO2026" i="1"/>
  <c r="AN2026" i="1"/>
  <c r="AL2026" i="1"/>
  <c r="AK2026" i="1"/>
  <c r="AI2026" i="1"/>
  <c r="AH2026" i="1"/>
  <c r="AF2026" i="1"/>
  <c r="AE2026" i="1"/>
  <c r="AC2026" i="1"/>
  <c r="AB2026" i="1"/>
  <c r="Z2026" i="1"/>
  <c r="Y2026" i="1"/>
  <c r="W2026" i="1"/>
  <c r="V2026" i="1"/>
  <c r="T2026" i="1"/>
  <c r="S2026" i="1"/>
  <c r="Q2026" i="1"/>
  <c r="P2026" i="1"/>
  <c r="N2026" i="1"/>
  <c r="M2026" i="1"/>
  <c r="K2026" i="1"/>
  <c r="J2026" i="1"/>
  <c r="H2026" i="1"/>
  <c r="G2026" i="1"/>
  <c r="E2026" i="1"/>
  <c r="E2028" i="1" s="1"/>
  <c r="E2029" i="1" s="1"/>
  <c r="E2030" i="1" s="1"/>
  <c r="E2031" i="1" s="1"/>
  <c r="E2032" i="1" s="1"/>
  <c r="E2033" i="1" s="1"/>
  <c r="BT2024" i="1"/>
  <c r="BQ2024" i="1"/>
  <c r="BN2024" i="1"/>
  <c r="BK2024" i="1"/>
  <c r="BH2024" i="1"/>
  <c r="BE2024" i="1"/>
  <c r="BB2024" i="1"/>
  <c r="AY2024" i="1"/>
  <c r="AV2024" i="1"/>
  <c r="AS2024" i="1"/>
  <c r="AP2024" i="1"/>
  <c r="AM2024" i="1"/>
  <c r="AJ2024" i="1"/>
  <c r="AG2024" i="1"/>
  <c r="AD2024" i="1"/>
  <c r="AA2024" i="1"/>
  <c r="X2024" i="1"/>
  <c r="U2024" i="1"/>
  <c r="R2024" i="1"/>
  <c r="O2024" i="1"/>
  <c r="L2024" i="1"/>
  <c r="I2024" i="1"/>
  <c r="F2024" i="1"/>
  <c r="BT2023" i="1"/>
  <c r="BQ2023" i="1"/>
  <c r="BN2023" i="1"/>
  <c r="BK2023" i="1"/>
  <c r="BH2023" i="1"/>
  <c r="BE2023" i="1"/>
  <c r="BB2023" i="1"/>
  <c r="AY2023" i="1"/>
  <c r="AV2023" i="1"/>
  <c r="AS2023" i="1"/>
  <c r="AP2023" i="1"/>
  <c r="AM2023" i="1"/>
  <c r="AJ2023" i="1"/>
  <c r="AG2023" i="1"/>
  <c r="AD2023" i="1"/>
  <c r="AA2023" i="1"/>
  <c r="X2023" i="1"/>
  <c r="U2023" i="1"/>
  <c r="R2023" i="1"/>
  <c r="O2023" i="1"/>
  <c r="L2023" i="1"/>
  <c r="I2023" i="1"/>
  <c r="F2023" i="1"/>
  <c r="E2023" i="1"/>
  <c r="E2024" i="1" s="1"/>
  <c r="BT2022" i="1"/>
  <c r="BQ2022" i="1"/>
  <c r="BN2022" i="1"/>
  <c r="BK2022" i="1"/>
  <c r="BH2022" i="1"/>
  <c r="BE2022" i="1"/>
  <c r="BD2022" i="1"/>
  <c r="BC2022" i="1"/>
  <c r="BA2022" i="1"/>
  <c r="AZ2022" i="1"/>
  <c r="AV2022" i="1"/>
  <c r="AS2022" i="1"/>
  <c r="AP2022" i="1"/>
  <c r="AM2022" i="1"/>
  <c r="AJ2022" i="1"/>
  <c r="AG2022" i="1"/>
  <c r="AD2022" i="1"/>
  <c r="AA2022" i="1"/>
  <c r="X2022" i="1"/>
  <c r="U2022" i="1"/>
  <c r="R2022" i="1"/>
  <c r="O2022" i="1"/>
  <c r="L2022" i="1"/>
  <c r="I2022" i="1"/>
  <c r="F2022" i="1"/>
  <c r="B2022" i="1"/>
  <c r="B2023" i="1" s="1"/>
  <c r="B2024" i="1" s="1"/>
  <c r="B2026" i="1" s="1"/>
  <c r="B2027" i="1" s="1"/>
  <c r="B2028" i="1" s="1"/>
  <c r="B2029" i="1" s="1"/>
  <c r="B2030" i="1" s="1"/>
  <c r="B2031" i="1" s="1"/>
  <c r="B2032" i="1" s="1"/>
  <c r="B2033" i="1" s="1"/>
  <c r="B2035" i="1" s="1"/>
  <c r="A2021" i="1"/>
  <c r="BT2018" i="1"/>
  <c r="BQ2018" i="1"/>
  <c r="BN2018" i="1"/>
  <c r="BK2018" i="1"/>
  <c r="BH2018" i="1"/>
  <c r="BE2018" i="1"/>
  <c r="BB2018" i="1"/>
  <c r="AY2018" i="1"/>
  <c r="AV2018" i="1"/>
  <c r="AS2018" i="1"/>
  <c r="AP2018" i="1"/>
  <c r="AM2018" i="1"/>
  <c r="AJ2018" i="1"/>
  <c r="AG2018" i="1"/>
  <c r="AD2018" i="1"/>
  <c r="AA2018" i="1"/>
  <c r="X2018" i="1"/>
  <c r="U2018" i="1"/>
  <c r="R2018" i="1"/>
  <c r="O2018" i="1"/>
  <c r="L2018" i="1"/>
  <c r="I2018" i="1"/>
  <c r="F2018" i="1"/>
  <c r="BT2017" i="1"/>
  <c r="BQ2017" i="1"/>
  <c r="BN2017" i="1"/>
  <c r="BK2017" i="1"/>
  <c r="BH2017" i="1"/>
  <c r="BE2017" i="1"/>
  <c r="BB2017" i="1"/>
  <c r="BA2017" i="1"/>
  <c r="AY2017" i="1" s="1"/>
  <c r="AV2017" i="1"/>
  <c r="AS2017" i="1"/>
  <c r="AP2017" i="1"/>
  <c r="AM2017" i="1"/>
  <c r="AJ2017" i="1"/>
  <c r="AG2017" i="1"/>
  <c r="AD2017" i="1"/>
  <c r="AA2017" i="1"/>
  <c r="X2017" i="1"/>
  <c r="U2017" i="1"/>
  <c r="R2017" i="1"/>
  <c r="O2017" i="1"/>
  <c r="L2017" i="1"/>
  <c r="I2017" i="1"/>
  <c r="F2017" i="1"/>
  <c r="BT2016" i="1"/>
  <c r="BQ2016" i="1"/>
  <c r="BN2016" i="1"/>
  <c r="BK2016" i="1"/>
  <c r="BH2016" i="1"/>
  <c r="BE2016" i="1"/>
  <c r="BB2016" i="1"/>
  <c r="AZ2016" i="1"/>
  <c r="AV2016" i="1"/>
  <c r="AS2016" i="1"/>
  <c r="AP2016" i="1"/>
  <c r="AM2016" i="1"/>
  <c r="AJ2016" i="1"/>
  <c r="AG2016" i="1"/>
  <c r="AD2016" i="1"/>
  <c r="AA2016" i="1"/>
  <c r="X2016" i="1"/>
  <c r="U2016" i="1"/>
  <c r="R2016" i="1"/>
  <c r="O2016" i="1"/>
  <c r="L2016" i="1"/>
  <c r="I2016" i="1"/>
  <c r="F2016" i="1"/>
  <c r="BT2014" i="1"/>
  <c r="BQ2014" i="1"/>
  <c r="BN2014" i="1"/>
  <c r="BK2014" i="1"/>
  <c r="BH2014" i="1"/>
  <c r="BE2014" i="1"/>
  <c r="BB2014" i="1"/>
  <c r="AY2014" i="1"/>
  <c r="AV2014" i="1"/>
  <c r="AS2014" i="1"/>
  <c r="AP2014" i="1"/>
  <c r="AM2014" i="1"/>
  <c r="AJ2014" i="1"/>
  <c r="AG2014" i="1"/>
  <c r="AD2014" i="1"/>
  <c r="AA2014" i="1"/>
  <c r="X2014" i="1"/>
  <c r="U2014" i="1"/>
  <c r="R2014" i="1"/>
  <c r="O2014" i="1"/>
  <c r="L2014" i="1"/>
  <c r="I2014" i="1"/>
  <c r="F2014" i="1"/>
  <c r="BT2013" i="1"/>
  <c r="BQ2013" i="1"/>
  <c r="BN2013" i="1"/>
  <c r="BK2013" i="1"/>
  <c r="BH2013" i="1"/>
  <c r="BE2013" i="1"/>
  <c r="BB2013" i="1"/>
  <c r="AY2013" i="1"/>
  <c r="AV2013" i="1"/>
  <c r="AS2013" i="1"/>
  <c r="AP2013" i="1"/>
  <c r="AM2013" i="1"/>
  <c r="AJ2013" i="1"/>
  <c r="AG2013" i="1"/>
  <c r="AD2013" i="1"/>
  <c r="AA2013" i="1"/>
  <c r="X2013" i="1"/>
  <c r="U2013" i="1"/>
  <c r="R2013" i="1"/>
  <c r="O2013" i="1"/>
  <c r="L2013" i="1"/>
  <c r="I2013" i="1"/>
  <c r="F2013" i="1"/>
  <c r="BT2011" i="1"/>
  <c r="BQ2011" i="1"/>
  <c r="BN2011" i="1"/>
  <c r="BK2011" i="1"/>
  <c r="BH2011" i="1"/>
  <c r="BE2011" i="1"/>
  <c r="BB2011" i="1"/>
  <c r="BA2011" i="1"/>
  <c r="AZ2011" i="1"/>
  <c r="AV2011" i="1"/>
  <c r="AS2011" i="1"/>
  <c r="AP2011" i="1"/>
  <c r="AM2011" i="1"/>
  <c r="AJ2011" i="1"/>
  <c r="AG2011" i="1"/>
  <c r="AD2011" i="1"/>
  <c r="AA2011" i="1"/>
  <c r="X2011" i="1"/>
  <c r="U2011" i="1"/>
  <c r="R2011" i="1"/>
  <c r="O2011" i="1"/>
  <c r="L2011" i="1"/>
  <c r="I2011" i="1"/>
  <c r="F2011" i="1"/>
  <c r="E2011" i="1"/>
  <c r="BT2009" i="1"/>
  <c r="BQ2009" i="1"/>
  <c r="BN2009" i="1"/>
  <c r="BK2009" i="1"/>
  <c r="BH2009" i="1"/>
  <c r="BE2009" i="1"/>
  <c r="BB2009" i="1"/>
  <c r="AY2009" i="1"/>
  <c r="AV2009" i="1"/>
  <c r="AS2009" i="1"/>
  <c r="AP2009" i="1"/>
  <c r="AM2009" i="1"/>
  <c r="AJ2009" i="1"/>
  <c r="AG2009" i="1"/>
  <c r="AD2009" i="1"/>
  <c r="AA2009" i="1"/>
  <c r="X2009" i="1"/>
  <c r="U2009" i="1"/>
  <c r="R2009" i="1"/>
  <c r="O2009" i="1"/>
  <c r="L2009" i="1"/>
  <c r="I2009" i="1"/>
  <c r="F2009" i="1"/>
  <c r="BT2008" i="1"/>
  <c r="BQ2008" i="1"/>
  <c r="BN2008" i="1"/>
  <c r="BK2008" i="1"/>
  <c r="BH2008" i="1"/>
  <c r="BE2008" i="1"/>
  <c r="BB2008" i="1"/>
  <c r="AY2008" i="1"/>
  <c r="AV2008" i="1"/>
  <c r="AS2008" i="1"/>
  <c r="AP2008" i="1"/>
  <c r="AM2008" i="1"/>
  <c r="AJ2008" i="1"/>
  <c r="AG2008" i="1"/>
  <c r="AD2008" i="1"/>
  <c r="AA2008" i="1"/>
  <c r="X2008" i="1"/>
  <c r="U2008" i="1"/>
  <c r="R2008" i="1"/>
  <c r="O2008" i="1"/>
  <c r="L2008" i="1"/>
  <c r="I2008" i="1"/>
  <c r="F2008" i="1"/>
  <c r="BT2007" i="1"/>
  <c r="BQ2007" i="1"/>
  <c r="BN2007" i="1"/>
  <c r="BK2007" i="1"/>
  <c r="BH2007" i="1"/>
  <c r="BE2007" i="1"/>
  <c r="BB2007" i="1"/>
  <c r="AY2007" i="1"/>
  <c r="AV2007" i="1"/>
  <c r="AS2007" i="1"/>
  <c r="AP2007" i="1"/>
  <c r="AM2007" i="1"/>
  <c r="AJ2007" i="1"/>
  <c r="AG2007" i="1"/>
  <c r="AD2007" i="1"/>
  <c r="AA2007" i="1"/>
  <c r="X2007" i="1"/>
  <c r="U2007" i="1"/>
  <c r="R2007" i="1"/>
  <c r="O2007" i="1"/>
  <c r="L2007" i="1"/>
  <c r="I2007" i="1"/>
  <c r="F2007" i="1"/>
  <c r="BT2006" i="1"/>
  <c r="BQ2006" i="1"/>
  <c r="BN2006" i="1"/>
  <c r="BK2006" i="1"/>
  <c r="BH2006" i="1"/>
  <c r="BE2006" i="1"/>
  <c r="BB2006" i="1"/>
  <c r="AY2006" i="1"/>
  <c r="AV2006" i="1"/>
  <c r="AS2006" i="1"/>
  <c r="AP2006" i="1"/>
  <c r="AM2006" i="1"/>
  <c r="AJ2006" i="1"/>
  <c r="AG2006" i="1"/>
  <c r="AD2006" i="1"/>
  <c r="AA2006" i="1"/>
  <c r="X2006" i="1"/>
  <c r="U2006" i="1"/>
  <c r="R2006" i="1"/>
  <c r="O2006" i="1"/>
  <c r="L2006" i="1"/>
  <c r="I2006" i="1"/>
  <c r="F2006" i="1"/>
  <c r="BT2005" i="1"/>
  <c r="BQ2005" i="1"/>
  <c r="BN2005" i="1"/>
  <c r="BK2005" i="1"/>
  <c r="BH2005" i="1"/>
  <c r="BE2005" i="1"/>
  <c r="BB2005" i="1"/>
  <c r="AY2005" i="1"/>
  <c r="AV2005" i="1"/>
  <c r="AS2005" i="1"/>
  <c r="AP2005" i="1"/>
  <c r="AM2005" i="1"/>
  <c r="AJ2005" i="1"/>
  <c r="AG2005" i="1"/>
  <c r="AD2005" i="1"/>
  <c r="AA2005" i="1"/>
  <c r="X2005" i="1"/>
  <c r="U2005" i="1"/>
  <c r="R2005" i="1"/>
  <c r="O2005" i="1"/>
  <c r="L2005" i="1"/>
  <c r="I2005" i="1"/>
  <c r="F2005" i="1"/>
  <c r="BT2004" i="1"/>
  <c r="BQ2004" i="1"/>
  <c r="BN2004" i="1"/>
  <c r="BK2004" i="1"/>
  <c r="BH2004" i="1"/>
  <c r="BE2004" i="1"/>
  <c r="BB2004" i="1"/>
  <c r="AY2004" i="1"/>
  <c r="AV2004" i="1"/>
  <c r="AS2004" i="1"/>
  <c r="AP2004" i="1"/>
  <c r="AM2004" i="1"/>
  <c r="AJ2004" i="1"/>
  <c r="AG2004" i="1"/>
  <c r="AD2004" i="1"/>
  <c r="AA2004" i="1"/>
  <c r="X2004" i="1"/>
  <c r="U2004" i="1"/>
  <c r="R2004" i="1"/>
  <c r="O2004" i="1"/>
  <c r="L2004" i="1"/>
  <c r="I2004" i="1"/>
  <c r="F2004" i="1"/>
  <c r="BT2003" i="1"/>
  <c r="BQ2003" i="1"/>
  <c r="BN2003" i="1"/>
  <c r="BK2003" i="1"/>
  <c r="BH2003" i="1"/>
  <c r="BE2003" i="1"/>
  <c r="BB2003" i="1"/>
  <c r="AY2003" i="1"/>
  <c r="AV2003" i="1"/>
  <c r="AS2003" i="1"/>
  <c r="AP2003" i="1"/>
  <c r="AM2003" i="1"/>
  <c r="AJ2003" i="1"/>
  <c r="AG2003" i="1"/>
  <c r="AD2003" i="1"/>
  <c r="AA2003" i="1"/>
  <c r="X2003" i="1"/>
  <c r="U2003" i="1"/>
  <c r="R2003" i="1"/>
  <c r="O2003" i="1"/>
  <c r="L2003" i="1"/>
  <c r="I2003" i="1"/>
  <c r="F2003" i="1"/>
  <c r="BV2002" i="1"/>
  <c r="BU2002" i="1"/>
  <c r="BS2002" i="1"/>
  <c r="BR2002" i="1"/>
  <c r="BP2002" i="1"/>
  <c r="BO2002" i="1"/>
  <c r="BM2002" i="1"/>
  <c r="BL2002" i="1"/>
  <c r="BJ2002" i="1"/>
  <c r="BI2002" i="1"/>
  <c r="BG2002" i="1"/>
  <c r="BF2002" i="1"/>
  <c r="BD2002" i="1"/>
  <c r="BC2002" i="1"/>
  <c r="BA2002" i="1"/>
  <c r="AZ2002" i="1"/>
  <c r="AX2002" i="1"/>
  <c r="AW2002" i="1"/>
  <c r="AU2002" i="1"/>
  <c r="AT2002" i="1"/>
  <c r="AR2002" i="1"/>
  <c r="AQ2002" i="1"/>
  <c r="AO2002" i="1"/>
  <c r="AN2002" i="1"/>
  <c r="AL2002" i="1"/>
  <c r="AK2002" i="1"/>
  <c r="AI2002" i="1"/>
  <c r="AH2002" i="1"/>
  <c r="AF2002" i="1"/>
  <c r="AE2002" i="1"/>
  <c r="AC2002" i="1"/>
  <c r="AB2002" i="1"/>
  <c r="Z2002" i="1"/>
  <c r="Y2002" i="1"/>
  <c r="W2002" i="1"/>
  <c r="V2002" i="1"/>
  <c r="T2002" i="1"/>
  <c r="S2002" i="1"/>
  <c r="Q2002" i="1"/>
  <c r="P2002" i="1"/>
  <c r="N2002" i="1"/>
  <c r="M2002" i="1"/>
  <c r="K2002" i="1"/>
  <c r="J2002" i="1"/>
  <c r="H2002" i="1"/>
  <c r="G2002" i="1"/>
  <c r="E2002" i="1"/>
  <c r="E2004" i="1" s="1"/>
  <c r="E2005" i="1" s="1"/>
  <c r="E2006" i="1" s="1"/>
  <c r="E2007" i="1" s="1"/>
  <c r="E2008" i="1" s="1"/>
  <c r="E2009" i="1" s="1"/>
  <c r="BT2000" i="1"/>
  <c r="BQ2000" i="1"/>
  <c r="BN2000" i="1"/>
  <c r="BK2000" i="1"/>
  <c r="BH2000" i="1"/>
  <c r="BE2000" i="1"/>
  <c r="BB2000" i="1"/>
  <c r="AY2000" i="1"/>
  <c r="AV2000" i="1"/>
  <c r="AS2000" i="1"/>
  <c r="AP2000" i="1"/>
  <c r="AM2000" i="1"/>
  <c r="AJ2000" i="1"/>
  <c r="AG2000" i="1"/>
  <c r="AD2000" i="1"/>
  <c r="AA2000" i="1"/>
  <c r="X2000" i="1"/>
  <c r="U2000" i="1"/>
  <c r="R2000" i="1"/>
  <c r="O2000" i="1"/>
  <c r="L2000" i="1"/>
  <c r="I2000" i="1"/>
  <c r="F2000" i="1"/>
  <c r="BT1999" i="1"/>
  <c r="BQ1999" i="1"/>
  <c r="BN1999" i="1"/>
  <c r="BK1999" i="1"/>
  <c r="BH1999" i="1"/>
  <c r="BE1999" i="1"/>
  <c r="BB1999" i="1"/>
  <c r="AY1999" i="1"/>
  <c r="AV1999" i="1"/>
  <c r="AS1999" i="1"/>
  <c r="AP1999" i="1"/>
  <c r="AM1999" i="1"/>
  <c r="AJ1999" i="1"/>
  <c r="AG1999" i="1"/>
  <c r="AD1999" i="1"/>
  <c r="AA1999" i="1"/>
  <c r="X1999" i="1"/>
  <c r="U1999" i="1"/>
  <c r="R1999" i="1"/>
  <c r="O1999" i="1"/>
  <c r="L1999" i="1"/>
  <c r="I1999" i="1"/>
  <c r="F1999" i="1"/>
  <c r="E1999" i="1"/>
  <c r="E2000" i="1" s="1"/>
  <c r="BT1998" i="1"/>
  <c r="BQ1998" i="1"/>
  <c r="BN1998" i="1"/>
  <c r="BK1998" i="1"/>
  <c r="BH1998" i="1"/>
  <c r="BE1998" i="1"/>
  <c r="BB1998" i="1"/>
  <c r="AZ1998" i="1"/>
  <c r="AV1998" i="1"/>
  <c r="AS1998" i="1"/>
  <c r="AP1998" i="1"/>
  <c r="AM1998" i="1"/>
  <c r="AJ1998" i="1"/>
  <c r="AG1998" i="1"/>
  <c r="AD1998" i="1"/>
  <c r="AA1998" i="1"/>
  <c r="X1998" i="1"/>
  <c r="U1998" i="1"/>
  <c r="R1998" i="1"/>
  <c r="O1998" i="1"/>
  <c r="L1998" i="1"/>
  <c r="I1998" i="1"/>
  <c r="F1998" i="1"/>
  <c r="B1998" i="1"/>
  <c r="B1999" i="1" s="1"/>
  <c r="B2000" i="1" s="1"/>
  <c r="B2002" i="1" s="1"/>
  <c r="B2003" i="1" s="1"/>
  <c r="B2004" i="1" s="1"/>
  <c r="B2005" i="1" s="1"/>
  <c r="B2006" i="1" s="1"/>
  <c r="B2007" i="1" s="1"/>
  <c r="B2008" i="1" s="1"/>
  <c r="B2009" i="1" s="1"/>
  <c r="B2011" i="1" s="1"/>
  <c r="A1997" i="1"/>
  <c r="BT1994" i="1"/>
  <c r="BQ1994" i="1"/>
  <c r="BN1994" i="1"/>
  <c r="BK1994" i="1"/>
  <c r="BH1994" i="1"/>
  <c r="BE1994" i="1"/>
  <c r="BB1994" i="1"/>
  <c r="AY1994" i="1"/>
  <c r="AV1994" i="1"/>
  <c r="AS1994" i="1"/>
  <c r="AP1994" i="1"/>
  <c r="AM1994" i="1"/>
  <c r="AJ1994" i="1"/>
  <c r="AG1994" i="1"/>
  <c r="AD1994" i="1"/>
  <c r="AA1994" i="1"/>
  <c r="X1994" i="1"/>
  <c r="U1994" i="1"/>
  <c r="R1994" i="1"/>
  <c r="O1994" i="1"/>
  <c r="L1994" i="1"/>
  <c r="I1994" i="1"/>
  <c r="F1994" i="1"/>
  <c r="BT1993" i="1"/>
  <c r="BQ1993" i="1"/>
  <c r="BN1993" i="1"/>
  <c r="BK1993" i="1"/>
  <c r="BH1993" i="1"/>
  <c r="BE1993" i="1"/>
  <c r="BB1993" i="1"/>
  <c r="AY1993" i="1"/>
  <c r="AV1993" i="1"/>
  <c r="AS1993" i="1"/>
  <c r="AP1993" i="1"/>
  <c r="AM1993" i="1"/>
  <c r="AJ1993" i="1"/>
  <c r="AG1993" i="1"/>
  <c r="AD1993" i="1"/>
  <c r="AA1993" i="1"/>
  <c r="X1993" i="1"/>
  <c r="U1993" i="1"/>
  <c r="R1993" i="1"/>
  <c r="O1993" i="1"/>
  <c r="L1993" i="1"/>
  <c r="I1993" i="1"/>
  <c r="F1993" i="1"/>
  <c r="BT1992" i="1"/>
  <c r="BQ1992" i="1"/>
  <c r="BN1992" i="1"/>
  <c r="BK1992" i="1"/>
  <c r="BH1992" i="1"/>
  <c r="BE1992" i="1"/>
  <c r="BB1992" i="1"/>
  <c r="BA1992" i="1"/>
  <c r="AZ1992" i="1"/>
  <c r="AV1992" i="1"/>
  <c r="AS1992" i="1"/>
  <c r="AP1992" i="1"/>
  <c r="AM1992" i="1"/>
  <c r="AJ1992" i="1"/>
  <c r="AG1992" i="1"/>
  <c r="AD1992" i="1"/>
  <c r="AA1992" i="1"/>
  <c r="X1992" i="1"/>
  <c r="U1992" i="1"/>
  <c r="R1992" i="1"/>
  <c r="O1992" i="1"/>
  <c r="L1992" i="1"/>
  <c r="I1992" i="1"/>
  <c r="F1992" i="1"/>
  <c r="BT1990" i="1"/>
  <c r="BQ1990" i="1"/>
  <c r="BN1990" i="1"/>
  <c r="BK1990" i="1"/>
  <c r="BH1990" i="1"/>
  <c r="BE1990" i="1"/>
  <c r="BB1990" i="1"/>
  <c r="AY1990" i="1"/>
  <c r="AV1990" i="1"/>
  <c r="AS1990" i="1"/>
  <c r="AP1990" i="1"/>
  <c r="AM1990" i="1"/>
  <c r="AJ1990" i="1"/>
  <c r="AG1990" i="1"/>
  <c r="AD1990" i="1"/>
  <c r="AA1990" i="1"/>
  <c r="X1990" i="1"/>
  <c r="U1990" i="1"/>
  <c r="R1990" i="1"/>
  <c r="O1990" i="1"/>
  <c r="L1990" i="1"/>
  <c r="I1990" i="1"/>
  <c r="F1990" i="1"/>
  <c r="BT1989" i="1"/>
  <c r="BQ1989" i="1"/>
  <c r="BN1989" i="1"/>
  <c r="BK1989" i="1"/>
  <c r="BH1989" i="1"/>
  <c r="BE1989" i="1"/>
  <c r="BB1989" i="1"/>
  <c r="AY1989" i="1"/>
  <c r="AV1989" i="1"/>
  <c r="AS1989" i="1"/>
  <c r="AP1989" i="1"/>
  <c r="AM1989" i="1"/>
  <c r="AJ1989" i="1"/>
  <c r="AG1989" i="1"/>
  <c r="AD1989" i="1"/>
  <c r="AA1989" i="1"/>
  <c r="X1989" i="1"/>
  <c r="U1989" i="1"/>
  <c r="R1989" i="1"/>
  <c r="O1989" i="1"/>
  <c r="L1989" i="1"/>
  <c r="I1989" i="1"/>
  <c r="F1989" i="1"/>
  <c r="BT1987" i="1"/>
  <c r="BQ1987" i="1"/>
  <c r="BN1987" i="1"/>
  <c r="BK1987" i="1"/>
  <c r="BH1987" i="1"/>
  <c r="BE1987" i="1"/>
  <c r="BB1987" i="1"/>
  <c r="BA1987" i="1"/>
  <c r="AZ1987" i="1"/>
  <c r="AV1987" i="1"/>
  <c r="AS1987" i="1"/>
  <c r="AP1987" i="1"/>
  <c r="AM1987" i="1"/>
  <c r="AJ1987" i="1"/>
  <c r="AG1987" i="1"/>
  <c r="AD1987" i="1"/>
  <c r="AA1987" i="1"/>
  <c r="X1987" i="1"/>
  <c r="U1987" i="1"/>
  <c r="R1987" i="1"/>
  <c r="O1987" i="1"/>
  <c r="L1987" i="1"/>
  <c r="I1987" i="1"/>
  <c r="F1987" i="1"/>
  <c r="E1987" i="1"/>
  <c r="BT1985" i="1"/>
  <c r="BQ1985" i="1"/>
  <c r="BN1985" i="1"/>
  <c r="BK1985" i="1"/>
  <c r="BH1985" i="1"/>
  <c r="BE1985" i="1"/>
  <c r="BB1985" i="1"/>
  <c r="AY1985" i="1"/>
  <c r="AV1985" i="1"/>
  <c r="AS1985" i="1"/>
  <c r="AP1985" i="1"/>
  <c r="AM1985" i="1"/>
  <c r="AJ1985" i="1"/>
  <c r="AG1985" i="1"/>
  <c r="AD1985" i="1"/>
  <c r="AA1985" i="1"/>
  <c r="X1985" i="1"/>
  <c r="U1985" i="1"/>
  <c r="R1985" i="1"/>
  <c r="O1985" i="1"/>
  <c r="L1985" i="1"/>
  <c r="I1985" i="1"/>
  <c r="F1985" i="1"/>
  <c r="BT1984" i="1"/>
  <c r="BQ1984" i="1"/>
  <c r="BN1984" i="1"/>
  <c r="BK1984" i="1"/>
  <c r="BH1984" i="1"/>
  <c r="BE1984" i="1"/>
  <c r="BB1984" i="1"/>
  <c r="AY1984" i="1"/>
  <c r="AV1984" i="1"/>
  <c r="AS1984" i="1"/>
  <c r="AP1984" i="1"/>
  <c r="AM1984" i="1"/>
  <c r="AJ1984" i="1"/>
  <c r="AG1984" i="1"/>
  <c r="AD1984" i="1"/>
  <c r="AA1984" i="1"/>
  <c r="X1984" i="1"/>
  <c r="U1984" i="1"/>
  <c r="R1984" i="1"/>
  <c r="O1984" i="1"/>
  <c r="L1984" i="1"/>
  <c r="I1984" i="1"/>
  <c r="F1984" i="1"/>
  <c r="BT1983" i="1"/>
  <c r="BQ1983" i="1"/>
  <c r="BN1983" i="1"/>
  <c r="BK1983" i="1"/>
  <c r="BH1983" i="1"/>
  <c r="BE1983" i="1"/>
  <c r="BB1983" i="1"/>
  <c r="AY1983" i="1"/>
  <c r="AV1983" i="1"/>
  <c r="AS1983" i="1"/>
  <c r="AP1983" i="1"/>
  <c r="AM1983" i="1"/>
  <c r="AJ1983" i="1"/>
  <c r="AG1983" i="1"/>
  <c r="AD1983" i="1"/>
  <c r="AA1983" i="1"/>
  <c r="X1983" i="1"/>
  <c r="U1983" i="1"/>
  <c r="R1983" i="1"/>
  <c r="O1983" i="1"/>
  <c r="L1983" i="1"/>
  <c r="I1983" i="1"/>
  <c r="F1983" i="1"/>
  <c r="BT1982" i="1"/>
  <c r="BQ1982" i="1"/>
  <c r="BN1982" i="1"/>
  <c r="BK1982" i="1"/>
  <c r="BH1982" i="1"/>
  <c r="BE1982" i="1"/>
  <c r="BB1982" i="1"/>
  <c r="AY1982" i="1"/>
  <c r="AV1982" i="1"/>
  <c r="AS1982" i="1"/>
  <c r="AP1982" i="1"/>
  <c r="AM1982" i="1"/>
  <c r="AJ1982" i="1"/>
  <c r="AG1982" i="1"/>
  <c r="AD1982" i="1"/>
  <c r="AA1982" i="1"/>
  <c r="X1982" i="1"/>
  <c r="U1982" i="1"/>
  <c r="R1982" i="1"/>
  <c r="O1982" i="1"/>
  <c r="L1982" i="1"/>
  <c r="I1982" i="1"/>
  <c r="F1982" i="1"/>
  <c r="BT1981" i="1"/>
  <c r="BQ1981" i="1"/>
  <c r="BN1981" i="1"/>
  <c r="BK1981" i="1"/>
  <c r="BH1981" i="1"/>
  <c r="BE1981" i="1"/>
  <c r="BB1981" i="1"/>
  <c r="AY1981" i="1"/>
  <c r="AV1981" i="1"/>
  <c r="AS1981" i="1"/>
  <c r="AP1981" i="1"/>
  <c r="AM1981" i="1"/>
  <c r="AJ1981" i="1"/>
  <c r="AG1981" i="1"/>
  <c r="AD1981" i="1"/>
  <c r="AA1981" i="1"/>
  <c r="X1981" i="1"/>
  <c r="U1981" i="1"/>
  <c r="R1981" i="1"/>
  <c r="O1981" i="1"/>
  <c r="L1981" i="1"/>
  <c r="I1981" i="1"/>
  <c r="F1981" i="1"/>
  <c r="BT1980" i="1"/>
  <c r="BQ1980" i="1"/>
  <c r="BN1980" i="1"/>
  <c r="BK1980" i="1"/>
  <c r="BH1980" i="1"/>
  <c r="BE1980" i="1"/>
  <c r="BB1980" i="1"/>
  <c r="AY1980" i="1"/>
  <c r="AV1980" i="1"/>
  <c r="AS1980" i="1"/>
  <c r="AP1980" i="1"/>
  <c r="AM1980" i="1"/>
  <c r="AJ1980" i="1"/>
  <c r="AG1980" i="1"/>
  <c r="AD1980" i="1"/>
  <c r="AA1980" i="1"/>
  <c r="X1980" i="1"/>
  <c r="U1980" i="1"/>
  <c r="R1980" i="1"/>
  <c r="O1980" i="1"/>
  <c r="L1980" i="1"/>
  <c r="I1980" i="1"/>
  <c r="F1980" i="1"/>
  <c r="BT1979" i="1"/>
  <c r="BQ1979" i="1"/>
  <c r="BN1979" i="1"/>
  <c r="BK1979" i="1"/>
  <c r="BH1979" i="1"/>
  <c r="BE1979" i="1"/>
  <c r="BB1979" i="1"/>
  <c r="AY1979" i="1"/>
  <c r="AV1979" i="1"/>
  <c r="AS1979" i="1"/>
  <c r="AP1979" i="1"/>
  <c r="AM1979" i="1"/>
  <c r="AJ1979" i="1"/>
  <c r="AG1979" i="1"/>
  <c r="AD1979" i="1"/>
  <c r="AA1979" i="1"/>
  <c r="X1979" i="1"/>
  <c r="U1979" i="1"/>
  <c r="R1979" i="1"/>
  <c r="O1979" i="1"/>
  <c r="L1979" i="1"/>
  <c r="I1979" i="1"/>
  <c r="F1979" i="1"/>
  <c r="BV1978" i="1"/>
  <c r="BU1978" i="1"/>
  <c r="BS1978" i="1"/>
  <c r="BR1978" i="1"/>
  <c r="BP1978" i="1"/>
  <c r="BO1978" i="1"/>
  <c r="BM1978" i="1"/>
  <c r="BL1978" i="1"/>
  <c r="BJ1978" i="1"/>
  <c r="BI1978" i="1"/>
  <c r="BG1978" i="1"/>
  <c r="BF1978" i="1"/>
  <c r="BD1978" i="1"/>
  <c r="BC1978" i="1"/>
  <c r="BA1978" i="1"/>
  <c r="AZ1978" i="1"/>
  <c r="AX1978" i="1"/>
  <c r="AW1978" i="1"/>
  <c r="AU1978" i="1"/>
  <c r="AT1978" i="1"/>
  <c r="AR1978" i="1"/>
  <c r="AQ1978" i="1"/>
  <c r="AO1978" i="1"/>
  <c r="AN1978" i="1"/>
  <c r="AL1978" i="1"/>
  <c r="AK1978" i="1"/>
  <c r="AI1978" i="1"/>
  <c r="AH1978" i="1"/>
  <c r="AF1978" i="1"/>
  <c r="AE1978" i="1"/>
  <c r="AC1978" i="1"/>
  <c r="AB1978" i="1"/>
  <c r="Z1978" i="1"/>
  <c r="Y1978" i="1"/>
  <c r="W1978" i="1"/>
  <c r="V1978" i="1"/>
  <c r="T1978" i="1"/>
  <c r="S1978" i="1"/>
  <c r="Q1978" i="1"/>
  <c r="P1978" i="1"/>
  <c r="N1978" i="1"/>
  <c r="M1978" i="1"/>
  <c r="K1978" i="1"/>
  <c r="J1978" i="1"/>
  <c r="H1978" i="1"/>
  <c r="G1978" i="1"/>
  <c r="E1978" i="1"/>
  <c r="E1980" i="1" s="1"/>
  <c r="E1981" i="1" s="1"/>
  <c r="E1982" i="1" s="1"/>
  <c r="E1983" i="1" s="1"/>
  <c r="E1984" i="1" s="1"/>
  <c r="E1985" i="1" s="1"/>
  <c r="BT1976" i="1"/>
  <c r="BQ1976" i="1"/>
  <c r="BN1976" i="1"/>
  <c r="BK1976" i="1"/>
  <c r="BH1976" i="1"/>
  <c r="BE1976" i="1"/>
  <c r="BB1976" i="1"/>
  <c r="AY1976" i="1"/>
  <c r="AV1976" i="1"/>
  <c r="AS1976" i="1"/>
  <c r="AP1976" i="1"/>
  <c r="AM1976" i="1"/>
  <c r="AJ1976" i="1"/>
  <c r="AG1976" i="1"/>
  <c r="AD1976" i="1"/>
  <c r="AA1976" i="1"/>
  <c r="X1976" i="1"/>
  <c r="U1976" i="1"/>
  <c r="R1976" i="1"/>
  <c r="O1976" i="1"/>
  <c r="L1976" i="1"/>
  <c r="I1976" i="1"/>
  <c r="F1976" i="1"/>
  <c r="BT1975" i="1"/>
  <c r="BQ1975" i="1"/>
  <c r="BN1975" i="1"/>
  <c r="BK1975" i="1"/>
  <c r="BH1975" i="1"/>
  <c r="BE1975" i="1"/>
  <c r="BB1975" i="1"/>
  <c r="AY1975" i="1"/>
  <c r="AV1975" i="1"/>
  <c r="AS1975" i="1"/>
  <c r="AP1975" i="1"/>
  <c r="AM1975" i="1"/>
  <c r="AJ1975" i="1"/>
  <c r="AG1975" i="1"/>
  <c r="AD1975" i="1"/>
  <c r="AA1975" i="1"/>
  <c r="X1975" i="1"/>
  <c r="U1975" i="1"/>
  <c r="R1975" i="1"/>
  <c r="O1975" i="1"/>
  <c r="L1975" i="1"/>
  <c r="I1975" i="1"/>
  <c r="F1975" i="1"/>
  <c r="E1975" i="1"/>
  <c r="E1976" i="1" s="1"/>
  <c r="BT1974" i="1"/>
  <c r="BQ1974" i="1"/>
  <c r="BN1974" i="1"/>
  <c r="BK1974" i="1"/>
  <c r="BH1974" i="1"/>
  <c r="BE1974" i="1"/>
  <c r="BB1974" i="1"/>
  <c r="BA1974" i="1"/>
  <c r="AZ1974" i="1"/>
  <c r="AV1974" i="1"/>
  <c r="AS1974" i="1"/>
  <c r="AP1974" i="1"/>
  <c r="AM1974" i="1"/>
  <c r="AJ1974" i="1"/>
  <c r="AG1974" i="1"/>
  <c r="AD1974" i="1"/>
  <c r="AA1974" i="1"/>
  <c r="X1974" i="1"/>
  <c r="U1974" i="1"/>
  <c r="R1974" i="1"/>
  <c r="O1974" i="1"/>
  <c r="L1974" i="1"/>
  <c r="I1974" i="1"/>
  <c r="F1974" i="1"/>
  <c r="B1974" i="1"/>
  <c r="B1975" i="1" s="1"/>
  <c r="B1976" i="1" s="1"/>
  <c r="B1978" i="1" s="1"/>
  <c r="B1979" i="1" s="1"/>
  <c r="B1980" i="1" s="1"/>
  <c r="B1981" i="1" s="1"/>
  <c r="B1982" i="1" s="1"/>
  <c r="B1983" i="1" s="1"/>
  <c r="B1984" i="1" s="1"/>
  <c r="B1985" i="1" s="1"/>
  <c r="B1987" i="1" s="1"/>
  <c r="A1973" i="1"/>
  <c r="BT1970" i="1"/>
  <c r="BQ1970" i="1"/>
  <c r="BN1970" i="1"/>
  <c r="BK1970" i="1"/>
  <c r="BH1970" i="1"/>
  <c r="BE1970" i="1"/>
  <c r="BB1970" i="1"/>
  <c r="AY1970" i="1"/>
  <c r="AV1970" i="1"/>
  <c r="AS1970" i="1"/>
  <c r="AP1970" i="1"/>
  <c r="AM1970" i="1"/>
  <c r="AJ1970" i="1"/>
  <c r="AG1970" i="1"/>
  <c r="AD1970" i="1"/>
  <c r="AA1970" i="1"/>
  <c r="X1970" i="1"/>
  <c r="U1970" i="1"/>
  <c r="R1970" i="1"/>
  <c r="O1970" i="1"/>
  <c r="L1970" i="1"/>
  <c r="I1970" i="1"/>
  <c r="F1970" i="1"/>
  <c r="BT1969" i="1"/>
  <c r="BQ1969" i="1"/>
  <c r="BN1969" i="1"/>
  <c r="BK1969" i="1"/>
  <c r="BH1969" i="1"/>
  <c r="BE1969" i="1"/>
  <c r="BB1969" i="1"/>
  <c r="AY1969" i="1"/>
  <c r="AV1969" i="1"/>
  <c r="AS1969" i="1"/>
  <c r="AP1969" i="1"/>
  <c r="AM1969" i="1"/>
  <c r="AJ1969" i="1"/>
  <c r="AG1969" i="1"/>
  <c r="AD1969" i="1"/>
  <c r="AA1969" i="1"/>
  <c r="X1969" i="1"/>
  <c r="U1969" i="1"/>
  <c r="R1969" i="1"/>
  <c r="O1969" i="1"/>
  <c r="L1969" i="1"/>
  <c r="I1969" i="1"/>
  <c r="F1969" i="1"/>
  <c r="BT1968" i="1"/>
  <c r="BQ1968" i="1"/>
  <c r="BN1968" i="1"/>
  <c r="BK1968" i="1"/>
  <c r="BH1968" i="1"/>
  <c r="BE1968" i="1"/>
  <c r="BB1968" i="1"/>
  <c r="BA1968" i="1"/>
  <c r="AZ1968" i="1"/>
  <c r="AV1968" i="1"/>
  <c r="AS1968" i="1"/>
  <c r="AP1968" i="1"/>
  <c r="AM1968" i="1"/>
  <c r="AJ1968" i="1"/>
  <c r="AG1968" i="1"/>
  <c r="AD1968" i="1"/>
  <c r="AA1968" i="1"/>
  <c r="X1968" i="1"/>
  <c r="U1968" i="1"/>
  <c r="R1968" i="1"/>
  <c r="O1968" i="1"/>
  <c r="L1968" i="1"/>
  <c r="I1968" i="1"/>
  <c r="F1968" i="1"/>
  <c r="BT1966" i="1"/>
  <c r="BQ1966" i="1"/>
  <c r="BN1966" i="1"/>
  <c r="BK1966" i="1"/>
  <c r="BH1966" i="1"/>
  <c r="BE1966" i="1"/>
  <c r="BB1966" i="1"/>
  <c r="AY1966" i="1"/>
  <c r="AV1966" i="1"/>
  <c r="AS1966" i="1"/>
  <c r="AP1966" i="1"/>
  <c r="AM1966" i="1"/>
  <c r="AJ1966" i="1"/>
  <c r="AG1966" i="1"/>
  <c r="AD1966" i="1"/>
  <c r="AA1966" i="1"/>
  <c r="X1966" i="1"/>
  <c r="U1966" i="1"/>
  <c r="R1966" i="1"/>
  <c r="O1966" i="1"/>
  <c r="L1966" i="1"/>
  <c r="I1966" i="1"/>
  <c r="F1966" i="1"/>
  <c r="BT1965" i="1"/>
  <c r="BQ1965" i="1"/>
  <c r="BN1965" i="1"/>
  <c r="BK1965" i="1"/>
  <c r="BH1965" i="1"/>
  <c r="BE1965" i="1"/>
  <c r="BB1965" i="1"/>
  <c r="AY1965" i="1"/>
  <c r="AV1965" i="1"/>
  <c r="AS1965" i="1"/>
  <c r="AP1965" i="1"/>
  <c r="AM1965" i="1"/>
  <c r="AJ1965" i="1"/>
  <c r="AG1965" i="1"/>
  <c r="AD1965" i="1"/>
  <c r="AA1965" i="1"/>
  <c r="X1965" i="1"/>
  <c r="U1965" i="1"/>
  <c r="R1965" i="1"/>
  <c r="O1965" i="1"/>
  <c r="L1965" i="1"/>
  <c r="I1965" i="1"/>
  <c r="F1965" i="1"/>
  <c r="BT1963" i="1"/>
  <c r="BQ1963" i="1"/>
  <c r="BN1963" i="1"/>
  <c r="BK1963" i="1"/>
  <c r="BH1963" i="1"/>
  <c r="BE1963" i="1"/>
  <c r="BB1963" i="1"/>
  <c r="AZ1963" i="1"/>
  <c r="BA1963" i="1" s="1"/>
  <c r="AY1963" i="1" s="1"/>
  <c r="AV1963" i="1"/>
  <c r="AS1963" i="1"/>
  <c r="AP1963" i="1"/>
  <c r="AM1963" i="1"/>
  <c r="AJ1963" i="1"/>
  <c r="AG1963" i="1"/>
  <c r="AD1963" i="1"/>
  <c r="AA1963" i="1"/>
  <c r="X1963" i="1"/>
  <c r="U1963" i="1"/>
  <c r="R1963" i="1"/>
  <c r="O1963" i="1"/>
  <c r="L1963" i="1"/>
  <c r="I1963" i="1"/>
  <c r="F1963" i="1"/>
  <c r="E1963" i="1"/>
  <c r="BT1961" i="1"/>
  <c r="BQ1961" i="1"/>
  <c r="BN1961" i="1"/>
  <c r="BK1961" i="1"/>
  <c r="BH1961" i="1"/>
  <c r="BE1961" i="1"/>
  <c r="BB1961" i="1"/>
  <c r="AY1961" i="1"/>
  <c r="AV1961" i="1"/>
  <c r="AS1961" i="1"/>
  <c r="AP1961" i="1"/>
  <c r="AM1961" i="1"/>
  <c r="AJ1961" i="1"/>
  <c r="AG1961" i="1"/>
  <c r="AD1961" i="1"/>
  <c r="AA1961" i="1"/>
  <c r="X1961" i="1"/>
  <c r="U1961" i="1"/>
  <c r="R1961" i="1"/>
  <c r="O1961" i="1"/>
  <c r="L1961" i="1"/>
  <c r="I1961" i="1"/>
  <c r="F1961" i="1"/>
  <c r="BT1960" i="1"/>
  <c r="BQ1960" i="1"/>
  <c r="BN1960" i="1"/>
  <c r="BK1960" i="1"/>
  <c r="BH1960" i="1"/>
  <c r="BE1960" i="1"/>
  <c r="BB1960" i="1"/>
  <c r="AY1960" i="1"/>
  <c r="AV1960" i="1"/>
  <c r="AS1960" i="1"/>
  <c r="AP1960" i="1"/>
  <c r="AM1960" i="1"/>
  <c r="AJ1960" i="1"/>
  <c r="AG1960" i="1"/>
  <c r="AD1960" i="1"/>
  <c r="AA1960" i="1"/>
  <c r="X1960" i="1"/>
  <c r="U1960" i="1"/>
  <c r="R1960" i="1"/>
  <c r="O1960" i="1"/>
  <c r="L1960" i="1"/>
  <c r="I1960" i="1"/>
  <c r="F1960" i="1"/>
  <c r="BT1959" i="1"/>
  <c r="BQ1959" i="1"/>
  <c r="BN1959" i="1"/>
  <c r="BK1959" i="1"/>
  <c r="BH1959" i="1"/>
  <c r="BE1959" i="1"/>
  <c r="BB1959" i="1"/>
  <c r="AY1959" i="1"/>
  <c r="AV1959" i="1"/>
  <c r="AS1959" i="1"/>
  <c r="AP1959" i="1"/>
  <c r="AM1959" i="1"/>
  <c r="AJ1959" i="1"/>
  <c r="AG1959" i="1"/>
  <c r="AD1959" i="1"/>
  <c r="AA1959" i="1"/>
  <c r="X1959" i="1"/>
  <c r="U1959" i="1"/>
  <c r="R1959" i="1"/>
  <c r="O1959" i="1"/>
  <c r="L1959" i="1"/>
  <c r="I1959" i="1"/>
  <c r="F1959" i="1"/>
  <c r="BT1958" i="1"/>
  <c r="BQ1958" i="1"/>
  <c r="BN1958" i="1"/>
  <c r="BK1958" i="1"/>
  <c r="BH1958" i="1"/>
  <c r="BE1958" i="1"/>
  <c r="BB1958" i="1"/>
  <c r="AY1958" i="1"/>
  <c r="AV1958" i="1"/>
  <c r="AS1958" i="1"/>
  <c r="AP1958" i="1"/>
  <c r="AM1958" i="1"/>
  <c r="AJ1958" i="1"/>
  <c r="AG1958" i="1"/>
  <c r="AD1958" i="1"/>
  <c r="AA1958" i="1"/>
  <c r="X1958" i="1"/>
  <c r="U1958" i="1"/>
  <c r="R1958" i="1"/>
  <c r="O1958" i="1"/>
  <c r="L1958" i="1"/>
  <c r="I1958" i="1"/>
  <c r="F1958" i="1"/>
  <c r="BT1957" i="1"/>
  <c r="BQ1957" i="1"/>
  <c r="BN1957" i="1"/>
  <c r="BK1957" i="1"/>
  <c r="BH1957" i="1"/>
  <c r="BE1957" i="1"/>
  <c r="BB1957" i="1"/>
  <c r="AY1957" i="1"/>
  <c r="AV1957" i="1"/>
  <c r="AS1957" i="1"/>
  <c r="AP1957" i="1"/>
  <c r="AM1957" i="1"/>
  <c r="AJ1957" i="1"/>
  <c r="AG1957" i="1"/>
  <c r="AD1957" i="1"/>
  <c r="AA1957" i="1"/>
  <c r="X1957" i="1"/>
  <c r="U1957" i="1"/>
  <c r="R1957" i="1"/>
  <c r="O1957" i="1"/>
  <c r="L1957" i="1"/>
  <c r="I1957" i="1"/>
  <c r="F1957" i="1"/>
  <c r="BT1956" i="1"/>
  <c r="BQ1956" i="1"/>
  <c r="BN1956" i="1"/>
  <c r="BK1956" i="1"/>
  <c r="BH1956" i="1"/>
  <c r="BE1956" i="1"/>
  <c r="BB1956" i="1"/>
  <c r="AY1956" i="1"/>
  <c r="AV1956" i="1"/>
  <c r="AS1956" i="1"/>
  <c r="AP1956" i="1"/>
  <c r="AM1956" i="1"/>
  <c r="AJ1956" i="1"/>
  <c r="AG1956" i="1"/>
  <c r="AD1956" i="1"/>
  <c r="AA1956" i="1"/>
  <c r="X1956" i="1"/>
  <c r="U1956" i="1"/>
  <c r="R1956" i="1"/>
  <c r="O1956" i="1"/>
  <c r="L1956" i="1"/>
  <c r="I1956" i="1"/>
  <c r="F1956" i="1"/>
  <c r="BT1955" i="1"/>
  <c r="BQ1955" i="1"/>
  <c r="BN1955" i="1"/>
  <c r="BK1955" i="1"/>
  <c r="BH1955" i="1"/>
  <c r="BE1955" i="1"/>
  <c r="BB1955" i="1"/>
  <c r="AY1955" i="1"/>
  <c r="AV1955" i="1"/>
  <c r="AS1955" i="1"/>
  <c r="AP1955" i="1"/>
  <c r="AM1955" i="1"/>
  <c r="AJ1955" i="1"/>
  <c r="AG1955" i="1"/>
  <c r="AD1955" i="1"/>
  <c r="AA1955" i="1"/>
  <c r="X1955" i="1"/>
  <c r="U1955" i="1"/>
  <c r="R1955" i="1"/>
  <c r="O1955" i="1"/>
  <c r="L1955" i="1"/>
  <c r="I1955" i="1"/>
  <c r="F1955" i="1"/>
  <c r="BV1954" i="1"/>
  <c r="BU1954" i="1"/>
  <c r="BS1954" i="1"/>
  <c r="BR1954" i="1"/>
  <c r="BP1954" i="1"/>
  <c r="BO1954" i="1"/>
  <c r="BM1954" i="1"/>
  <c r="BL1954" i="1"/>
  <c r="BJ1954" i="1"/>
  <c r="BI1954" i="1"/>
  <c r="BG1954" i="1"/>
  <c r="BF1954" i="1"/>
  <c r="BD1954" i="1"/>
  <c r="BC1954" i="1"/>
  <c r="BA1954" i="1"/>
  <c r="AZ1954" i="1"/>
  <c r="AX1954" i="1"/>
  <c r="AW1954" i="1"/>
  <c r="AU1954" i="1"/>
  <c r="AT1954" i="1"/>
  <c r="AR1954" i="1"/>
  <c r="AQ1954" i="1"/>
  <c r="AO1954" i="1"/>
  <c r="AN1954" i="1"/>
  <c r="AL1954" i="1"/>
  <c r="AK1954" i="1"/>
  <c r="AI1954" i="1"/>
  <c r="AH1954" i="1"/>
  <c r="AF1954" i="1"/>
  <c r="AE1954" i="1"/>
  <c r="AC1954" i="1"/>
  <c r="AB1954" i="1"/>
  <c r="Z1954" i="1"/>
  <c r="Y1954" i="1"/>
  <c r="W1954" i="1"/>
  <c r="V1954" i="1"/>
  <c r="T1954" i="1"/>
  <c r="S1954" i="1"/>
  <c r="Q1954" i="1"/>
  <c r="P1954" i="1"/>
  <c r="N1954" i="1"/>
  <c r="M1954" i="1"/>
  <c r="K1954" i="1"/>
  <c r="J1954" i="1"/>
  <c r="H1954" i="1"/>
  <c r="G1954" i="1"/>
  <c r="E1954" i="1"/>
  <c r="E1956" i="1" s="1"/>
  <c r="E1957" i="1" s="1"/>
  <c r="E1958" i="1" s="1"/>
  <c r="E1959" i="1" s="1"/>
  <c r="E1960" i="1" s="1"/>
  <c r="E1961" i="1" s="1"/>
  <c r="BT1952" i="1"/>
  <c r="BQ1952" i="1"/>
  <c r="BN1952" i="1"/>
  <c r="BK1952" i="1"/>
  <c r="BH1952" i="1"/>
  <c r="BE1952" i="1"/>
  <c r="BB1952" i="1"/>
  <c r="AY1952" i="1"/>
  <c r="AV1952" i="1"/>
  <c r="AS1952" i="1"/>
  <c r="AP1952" i="1"/>
  <c r="AM1952" i="1"/>
  <c r="AJ1952" i="1"/>
  <c r="AG1952" i="1"/>
  <c r="AD1952" i="1"/>
  <c r="AA1952" i="1"/>
  <c r="X1952" i="1"/>
  <c r="U1952" i="1"/>
  <c r="R1952" i="1"/>
  <c r="O1952" i="1"/>
  <c r="L1952" i="1"/>
  <c r="I1952" i="1"/>
  <c r="F1952" i="1"/>
  <c r="BT1951" i="1"/>
  <c r="BQ1951" i="1"/>
  <c r="BN1951" i="1"/>
  <c r="BK1951" i="1"/>
  <c r="BH1951" i="1"/>
  <c r="BE1951" i="1"/>
  <c r="BB1951" i="1"/>
  <c r="AY1951" i="1"/>
  <c r="AV1951" i="1"/>
  <c r="AS1951" i="1"/>
  <c r="AP1951" i="1"/>
  <c r="AM1951" i="1"/>
  <c r="AJ1951" i="1"/>
  <c r="AG1951" i="1"/>
  <c r="AD1951" i="1"/>
  <c r="AA1951" i="1"/>
  <c r="X1951" i="1"/>
  <c r="U1951" i="1"/>
  <c r="R1951" i="1"/>
  <c r="O1951" i="1"/>
  <c r="L1951" i="1"/>
  <c r="I1951" i="1"/>
  <c r="F1951" i="1"/>
  <c r="E1951" i="1"/>
  <c r="E1952" i="1" s="1"/>
  <c r="BT1950" i="1"/>
  <c r="BQ1950" i="1"/>
  <c r="BN1950" i="1"/>
  <c r="BK1950" i="1"/>
  <c r="BH1950" i="1"/>
  <c r="BE1950" i="1"/>
  <c r="BB1950" i="1"/>
  <c r="AV1950" i="1"/>
  <c r="AS1950" i="1"/>
  <c r="AP1950" i="1"/>
  <c r="AM1950" i="1"/>
  <c r="AJ1950" i="1"/>
  <c r="AG1950" i="1"/>
  <c r="AD1950" i="1"/>
  <c r="AA1950" i="1"/>
  <c r="X1950" i="1"/>
  <c r="U1950" i="1"/>
  <c r="R1950" i="1"/>
  <c r="O1950" i="1"/>
  <c r="L1950" i="1"/>
  <c r="I1950" i="1"/>
  <c r="F1950" i="1"/>
  <c r="B1950" i="1"/>
  <c r="B1951" i="1" s="1"/>
  <c r="B1952" i="1" s="1"/>
  <c r="B1954" i="1" s="1"/>
  <c r="B1955" i="1" s="1"/>
  <c r="B1956" i="1" s="1"/>
  <c r="B1957" i="1" s="1"/>
  <c r="B1958" i="1" s="1"/>
  <c r="B1959" i="1" s="1"/>
  <c r="B1960" i="1" s="1"/>
  <c r="B1961" i="1" s="1"/>
  <c r="B1963" i="1" s="1"/>
  <c r="A1949" i="1"/>
  <c r="BT1946" i="1"/>
  <c r="BQ1946" i="1"/>
  <c r="BN1946" i="1"/>
  <c r="BK1946" i="1"/>
  <c r="BH1946" i="1"/>
  <c r="BE1946" i="1"/>
  <c r="BB1946" i="1"/>
  <c r="AY1946" i="1"/>
  <c r="AV1946" i="1"/>
  <c r="AS1946" i="1"/>
  <c r="AP1946" i="1"/>
  <c r="AM1946" i="1"/>
  <c r="AJ1946" i="1"/>
  <c r="AG1946" i="1"/>
  <c r="AD1946" i="1"/>
  <c r="AA1946" i="1"/>
  <c r="X1946" i="1"/>
  <c r="U1946" i="1"/>
  <c r="R1946" i="1"/>
  <c r="O1946" i="1"/>
  <c r="L1946" i="1"/>
  <c r="I1946" i="1"/>
  <c r="F1946" i="1"/>
  <c r="BT1945" i="1"/>
  <c r="BQ1945" i="1"/>
  <c r="BN1945" i="1"/>
  <c r="BK1945" i="1"/>
  <c r="BH1945" i="1"/>
  <c r="BE1945" i="1"/>
  <c r="BB1945" i="1"/>
  <c r="AY1945" i="1"/>
  <c r="AV1945" i="1"/>
  <c r="AS1945" i="1"/>
  <c r="AP1945" i="1"/>
  <c r="AM1945" i="1"/>
  <c r="AJ1945" i="1"/>
  <c r="AG1945" i="1"/>
  <c r="AD1945" i="1"/>
  <c r="AA1945" i="1"/>
  <c r="X1945" i="1"/>
  <c r="U1945" i="1"/>
  <c r="R1945" i="1"/>
  <c r="O1945" i="1"/>
  <c r="L1945" i="1"/>
  <c r="I1945" i="1"/>
  <c r="F1945" i="1"/>
  <c r="BT1944" i="1"/>
  <c r="BQ1944" i="1"/>
  <c r="BN1944" i="1"/>
  <c r="BK1944" i="1"/>
  <c r="BH1944" i="1"/>
  <c r="BE1944" i="1"/>
  <c r="BB1944" i="1"/>
  <c r="BA1944" i="1"/>
  <c r="AZ1944" i="1"/>
  <c r="AV1944" i="1"/>
  <c r="AS1944" i="1"/>
  <c r="AP1944" i="1"/>
  <c r="AM1944" i="1"/>
  <c r="AJ1944" i="1"/>
  <c r="AG1944" i="1"/>
  <c r="AD1944" i="1"/>
  <c r="AA1944" i="1"/>
  <c r="X1944" i="1"/>
  <c r="U1944" i="1"/>
  <c r="R1944" i="1"/>
  <c r="O1944" i="1"/>
  <c r="L1944" i="1"/>
  <c r="I1944" i="1"/>
  <c r="F1944" i="1"/>
  <c r="BT1942" i="1"/>
  <c r="BQ1942" i="1"/>
  <c r="BN1942" i="1"/>
  <c r="BK1942" i="1"/>
  <c r="BH1942" i="1"/>
  <c r="BE1942" i="1"/>
  <c r="BB1942" i="1"/>
  <c r="AY1942" i="1"/>
  <c r="AV1942" i="1"/>
  <c r="AS1942" i="1"/>
  <c r="AP1942" i="1"/>
  <c r="AM1942" i="1"/>
  <c r="AJ1942" i="1"/>
  <c r="AG1942" i="1"/>
  <c r="AD1942" i="1"/>
  <c r="AA1942" i="1"/>
  <c r="X1942" i="1"/>
  <c r="U1942" i="1"/>
  <c r="R1942" i="1"/>
  <c r="O1942" i="1"/>
  <c r="L1942" i="1"/>
  <c r="I1942" i="1"/>
  <c r="F1942" i="1"/>
  <c r="BT1941" i="1"/>
  <c r="BQ1941" i="1"/>
  <c r="BN1941" i="1"/>
  <c r="BK1941" i="1"/>
  <c r="BH1941" i="1"/>
  <c r="BE1941" i="1"/>
  <c r="BB1941" i="1"/>
  <c r="AY1941" i="1"/>
  <c r="AV1941" i="1"/>
  <c r="AS1941" i="1"/>
  <c r="AP1941" i="1"/>
  <c r="AM1941" i="1"/>
  <c r="AJ1941" i="1"/>
  <c r="AG1941" i="1"/>
  <c r="AD1941" i="1"/>
  <c r="AA1941" i="1"/>
  <c r="X1941" i="1"/>
  <c r="U1941" i="1"/>
  <c r="R1941" i="1"/>
  <c r="O1941" i="1"/>
  <c r="L1941" i="1"/>
  <c r="I1941" i="1"/>
  <c r="F1941" i="1"/>
  <c r="BT1939" i="1"/>
  <c r="BQ1939" i="1"/>
  <c r="BN1939" i="1"/>
  <c r="BK1939" i="1"/>
  <c r="BH1939" i="1"/>
  <c r="BE1939" i="1"/>
  <c r="BB1939" i="1"/>
  <c r="AZ1939" i="1"/>
  <c r="AZ1926" i="1" s="1"/>
  <c r="BA1926" i="1" s="1"/>
  <c r="AY1926" i="1" s="1"/>
  <c r="AV1939" i="1"/>
  <c r="AS1939" i="1"/>
  <c r="AP1939" i="1"/>
  <c r="AM1939" i="1"/>
  <c r="AJ1939" i="1"/>
  <c r="AG1939" i="1"/>
  <c r="AD1939" i="1"/>
  <c r="AA1939" i="1"/>
  <c r="X1939" i="1"/>
  <c r="U1939" i="1"/>
  <c r="R1939" i="1"/>
  <c r="O1939" i="1"/>
  <c r="L1939" i="1"/>
  <c r="I1939" i="1"/>
  <c r="F1939" i="1"/>
  <c r="E1939" i="1"/>
  <c r="BT1937" i="1"/>
  <c r="BQ1937" i="1"/>
  <c r="BN1937" i="1"/>
  <c r="BK1937" i="1"/>
  <c r="BH1937" i="1"/>
  <c r="BE1937" i="1"/>
  <c r="BB1937" i="1"/>
  <c r="AY1937" i="1"/>
  <c r="AV1937" i="1"/>
  <c r="AS1937" i="1"/>
  <c r="AP1937" i="1"/>
  <c r="AM1937" i="1"/>
  <c r="AJ1937" i="1"/>
  <c r="AG1937" i="1"/>
  <c r="AD1937" i="1"/>
  <c r="AA1937" i="1"/>
  <c r="X1937" i="1"/>
  <c r="U1937" i="1"/>
  <c r="R1937" i="1"/>
  <c r="O1937" i="1"/>
  <c r="L1937" i="1"/>
  <c r="I1937" i="1"/>
  <c r="F1937" i="1"/>
  <c r="BT1936" i="1"/>
  <c r="BQ1936" i="1"/>
  <c r="BN1936" i="1"/>
  <c r="BK1936" i="1"/>
  <c r="BH1936" i="1"/>
  <c r="BE1936" i="1"/>
  <c r="BB1936" i="1"/>
  <c r="AY1936" i="1"/>
  <c r="AV1936" i="1"/>
  <c r="AS1936" i="1"/>
  <c r="AP1936" i="1"/>
  <c r="AM1936" i="1"/>
  <c r="AJ1936" i="1"/>
  <c r="AG1936" i="1"/>
  <c r="AD1936" i="1"/>
  <c r="AA1936" i="1"/>
  <c r="X1936" i="1"/>
  <c r="U1936" i="1"/>
  <c r="R1936" i="1"/>
  <c r="O1936" i="1"/>
  <c r="L1936" i="1"/>
  <c r="I1936" i="1"/>
  <c r="F1936" i="1"/>
  <c r="BT1935" i="1"/>
  <c r="BQ1935" i="1"/>
  <c r="BN1935" i="1"/>
  <c r="BK1935" i="1"/>
  <c r="BH1935" i="1"/>
  <c r="BE1935" i="1"/>
  <c r="BB1935" i="1"/>
  <c r="AY1935" i="1"/>
  <c r="AV1935" i="1"/>
  <c r="AS1935" i="1"/>
  <c r="AP1935" i="1"/>
  <c r="AM1935" i="1"/>
  <c r="AJ1935" i="1"/>
  <c r="AG1935" i="1"/>
  <c r="AD1935" i="1"/>
  <c r="AA1935" i="1"/>
  <c r="X1935" i="1"/>
  <c r="U1935" i="1"/>
  <c r="R1935" i="1"/>
  <c r="O1935" i="1"/>
  <c r="L1935" i="1"/>
  <c r="I1935" i="1"/>
  <c r="F1935" i="1"/>
  <c r="BT1934" i="1"/>
  <c r="BQ1934" i="1"/>
  <c r="BN1934" i="1"/>
  <c r="BK1934" i="1"/>
  <c r="BH1934" i="1"/>
  <c r="BE1934" i="1"/>
  <c r="BB1934" i="1"/>
  <c r="AY1934" i="1"/>
  <c r="AV1934" i="1"/>
  <c r="AS1934" i="1"/>
  <c r="AP1934" i="1"/>
  <c r="AM1934" i="1"/>
  <c r="AJ1934" i="1"/>
  <c r="AG1934" i="1"/>
  <c r="AD1934" i="1"/>
  <c r="AA1934" i="1"/>
  <c r="X1934" i="1"/>
  <c r="U1934" i="1"/>
  <c r="R1934" i="1"/>
  <c r="O1934" i="1"/>
  <c r="L1934" i="1"/>
  <c r="I1934" i="1"/>
  <c r="F1934" i="1"/>
  <c r="BT1933" i="1"/>
  <c r="BQ1933" i="1"/>
  <c r="BN1933" i="1"/>
  <c r="BK1933" i="1"/>
  <c r="BH1933" i="1"/>
  <c r="BE1933" i="1"/>
  <c r="BB1933" i="1"/>
  <c r="AY1933" i="1"/>
  <c r="AV1933" i="1"/>
  <c r="AS1933" i="1"/>
  <c r="AP1933" i="1"/>
  <c r="AM1933" i="1"/>
  <c r="AJ1933" i="1"/>
  <c r="AG1933" i="1"/>
  <c r="AD1933" i="1"/>
  <c r="AA1933" i="1"/>
  <c r="X1933" i="1"/>
  <c r="U1933" i="1"/>
  <c r="R1933" i="1"/>
  <c r="O1933" i="1"/>
  <c r="L1933" i="1"/>
  <c r="I1933" i="1"/>
  <c r="F1933" i="1"/>
  <c r="BT1932" i="1"/>
  <c r="BQ1932" i="1"/>
  <c r="BN1932" i="1"/>
  <c r="BK1932" i="1"/>
  <c r="BH1932" i="1"/>
  <c r="BE1932" i="1"/>
  <c r="BB1932" i="1"/>
  <c r="AY1932" i="1"/>
  <c r="AV1932" i="1"/>
  <c r="AS1932" i="1"/>
  <c r="AP1932" i="1"/>
  <c r="AM1932" i="1"/>
  <c r="AJ1932" i="1"/>
  <c r="AG1932" i="1"/>
  <c r="AD1932" i="1"/>
  <c r="AA1932" i="1"/>
  <c r="X1932" i="1"/>
  <c r="U1932" i="1"/>
  <c r="R1932" i="1"/>
  <c r="O1932" i="1"/>
  <c r="L1932" i="1"/>
  <c r="I1932" i="1"/>
  <c r="F1932" i="1"/>
  <c r="BT1931" i="1"/>
  <c r="BQ1931" i="1"/>
  <c r="BN1931" i="1"/>
  <c r="BK1931" i="1"/>
  <c r="BH1931" i="1"/>
  <c r="BE1931" i="1"/>
  <c r="BB1931" i="1"/>
  <c r="AY1931" i="1"/>
  <c r="AV1931" i="1"/>
  <c r="AS1931" i="1"/>
  <c r="AP1931" i="1"/>
  <c r="AM1931" i="1"/>
  <c r="AJ1931" i="1"/>
  <c r="AG1931" i="1"/>
  <c r="AD1931" i="1"/>
  <c r="AA1931" i="1"/>
  <c r="X1931" i="1"/>
  <c r="U1931" i="1"/>
  <c r="R1931" i="1"/>
  <c r="O1931" i="1"/>
  <c r="L1931" i="1"/>
  <c r="I1931" i="1"/>
  <c r="F1931" i="1"/>
  <c r="BV1930" i="1"/>
  <c r="BU1930" i="1"/>
  <c r="BS1930" i="1"/>
  <c r="BR1930" i="1"/>
  <c r="BP1930" i="1"/>
  <c r="BO1930" i="1"/>
  <c r="BM1930" i="1"/>
  <c r="BL1930" i="1"/>
  <c r="BJ1930" i="1"/>
  <c r="BI1930" i="1"/>
  <c r="BG1930" i="1"/>
  <c r="BF1930" i="1"/>
  <c r="BD1930" i="1"/>
  <c r="BC1930" i="1"/>
  <c r="BA1930" i="1"/>
  <c r="AZ1930" i="1"/>
  <c r="AX1930" i="1"/>
  <c r="AW1930" i="1"/>
  <c r="AU1930" i="1"/>
  <c r="AT1930" i="1"/>
  <c r="AR1930" i="1"/>
  <c r="AQ1930" i="1"/>
  <c r="AO1930" i="1"/>
  <c r="AN1930" i="1"/>
  <c r="AL1930" i="1"/>
  <c r="AK1930" i="1"/>
  <c r="AI1930" i="1"/>
  <c r="AH1930" i="1"/>
  <c r="AF1930" i="1"/>
  <c r="AE1930" i="1"/>
  <c r="AC1930" i="1"/>
  <c r="AB1930" i="1"/>
  <c r="Z1930" i="1"/>
  <c r="Y1930" i="1"/>
  <c r="W1930" i="1"/>
  <c r="V1930" i="1"/>
  <c r="T1930" i="1"/>
  <c r="S1930" i="1"/>
  <c r="Q1930" i="1"/>
  <c r="P1930" i="1"/>
  <c r="N1930" i="1"/>
  <c r="M1930" i="1"/>
  <c r="K1930" i="1"/>
  <c r="J1930" i="1"/>
  <c r="H1930" i="1"/>
  <c r="G1930" i="1"/>
  <c r="E1930" i="1"/>
  <c r="E1932" i="1" s="1"/>
  <c r="E1933" i="1" s="1"/>
  <c r="E1934" i="1" s="1"/>
  <c r="E1935" i="1" s="1"/>
  <c r="E1936" i="1" s="1"/>
  <c r="E1937" i="1" s="1"/>
  <c r="BT1928" i="1"/>
  <c r="BQ1928" i="1"/>
  <c r="BN1928" i="1"/>
  <c r="BK1928" i="1"/>
  <c r="BH1928" i="1"/>
  <c r="BE1928" i="1"/>
  <c r="BB1928" i="1"/>
  <c r="AY1928" i="1"/>
  <c r="AV1928" i="1"/>
  <c r="AS1928" i="1"/>
  <c r="AP1928" i="1"/>
  <c r="AM1928" i="1"/>
  <c r="AJ1928" i="1"/>
  <c r="AG1928" i="1"/>
  <c r="AD1928" i="1"/>
  <c r="AA1928" i="1"/>
  <c r="X1928" i="1"/>
  <c r="U1928" i="1"/>
  <c r="R1928" i="1"/>
  <c r="O1928" i="1"/>
  <c r="L1928" i="1"/>
  <c r="I1928" i="1"/>
  <c r="F1928" i="1"/>
  <c r="BT1927" i="1"/>
  <c r="BQ1927" i="1"/>
  <c r="BN1927" i="1"/>
  <c r="BK1927" i="1"/>
  <c r="BH1927" i="1"/>
  <c r="BE1927" i="1"/>
  <c r="BB1927" i="1"/>
  <c r="AY1927" i="1"/>
  <c r="AV1927" i="1"/>
  <c r="AS1927" i="1"/>
  <c r="AP1927" i="1"/>
  <c r="AM1927" i="1"/>
  <c r="AJ1927" i="1"/>
  <c r="AG1927" i="1"/>
  <c r="AD1927" i="1"/>
  <c r="AA1927" i="1"/>
  <c r="X1927" i="1"/>
  <c r="U1927" i="1"/>
  <c r="R1927" i="1"/>
  <c r="O1927" i="1"/>
  <c r="L1927" i="1"/>
  <c r="I1927" i="1"/>
  <c r="F1927" i="1"/>
  <c r="E1927" i="1"/>
  <c r="E1928" i="1" s="1"/>
  <c r="BT1926" i="1"/>
  <c r="BQ1926" i="1"/>
  <c r="BN1926" i="1"/>
  <c r="BK1926" i="1"/>
  <c r="BH1926" i="1"/>
  <c r="BE1926" i="1"/>
  <c r="BB1926" i="1"/>
  <c r="AV1926" i="1"/>
  <c r="AS1926" i="1"/>
  <c r="AP1926" i="1"/>
  <c r="AM1926" i="1"/>
  <c r="AJ1926" i="1"/>
  <c r="AG1926" i="1"/>
  <c r="AD1926" i="1"/>
  <c r="AA1926" i="1"/>
  <c r="X1926" i="1"/>
  <c r="U1926" i="1"/>
  <c r="R1926" i="1"/>
  <c r="O1926" i="1"/>
  <c r="L1926" i="1"/>
  <c r="I1926" i="1"/>
  <c r="F1926" i="1"/>
  <c r="B1926" i="1"/>
  <c r="B1927" i="1" s="1"/>
  <c r="B1928" i="1" s="1"/>
  <c r="B1930" i="1" s="1"/>
  <c r="B1931" i="1" s="1"/>
  <c r="B1932" i="1" s="1"/>
  <c r="B1933" i="1" s="1"/>
  <c r="B1934" i="1" s="1"/>
  <c r="B1935" i="1" s="1"/>
  <c r="B1936" i="1" s="1"/>
  <c r="B1937" i="1" s="1"/>
  <c r="B1939" i="1" s="1"/>
  <c r="A1925" i="1"/>
  <c r="BT1922" i="1"/>
  <c r="BQ1922" i="1"/>
  <c r="BN1922" i="1"/>
  <c r="BK1922" i="1"/>
  <c r="BH1922" i="1"/>
  <c r="BE1922" i="1"/>
  <c r="BB1922" i="1"/>
  <c r="AY1922" i="1"/>
  <c r="AV1922" i="1"/>
  <c r="AS1922" i="1"/>
  <c r="AP1922" i="1"/>
  <c r="AM1922" i="1"/>
  <c r="AJ1922" i="1"/>
  <c r="AG1922" i="1"/>
  <c r="AD1922" i="1"/>
  <c r="AA1922" i="1"/>
  <c r="X1922" i="1"/>
  <c r="U1922" i="1"/>
  <c r="R1922" i="1"/>
  <c r="O1922" i="1"/>
  <c r="L1922" i="1"/>
  <c r="I1922" i="1"/>
  <c r="F1922" i="1"/>
  <c r="BT1921" i="1"/>
  <c r="BQ1921" i="1"/>
  <c r="BN1921" i="1"/>
  <c r="BK1921" i="1"/>
  <c r="BH1921" i="1"/>
  <c r="BE1921" i="1"/>
  <c r="BB1921" i="1"/>
  <c r="AY1921" i="1"/>
  <c r="AX1921" i="1"/>
  <c r="AV1921" i="1" s="1"/>
  <c r="AS1921" i="1"/>
  <c r="AP1921" i="1"/>
  <c r="AM1921" i="1"/>
  <c r="AJ1921" i="1"/>
  <c r="AG1921" i="1"/>
  <c r="AD1921" i="1"/>
  <c r="AA1921" i="1"/>
  <c r="X1921" i="1"/>
  <c r="U1921" i="1"/>
  <c r="R1921" i="1"/>
  <c r="O1921" i="1"/>
  <c r="L1921" i="1"/>
  <c r="I1921" i="1"/>
  <c r="F1921" i="1"/>
  <c r="BT1920" i="1"/>
  <c r="BQ1920" i="1"/>
  <c r="BN1920" i="1"/>
  <c r="BK1920" i="1"/>
  <c r="BH1920" i="1"/>
  <c r="BE1920" i="1"/>
  <c r="BB1920" i="1"/>
  <c r="AY1920" i="1"/>
  <c r="AW1920" i="1"/>
  <c r="AS1920" i="1"/>
  <c r="AP1920" i="1"/>
  <c r="AM1920" i="1"/>
  <c r="AJ1920" i="1"/>
  <c r="AG1920" i="1"/>
  <c r="AD1920" i="1"/>
  <c r="AA1920" i="1"/>
  <c r="X1920" i="1"/>
  <c r="U1920" i="1"/>
  <c r="R1920" i="1"/>
  <c r="O1920" i="1"/>
  <c r="L1920" i="1"/>
  <c r="I1920" i="1"/>
  <c r="F1920" i="1"/>
  <c r="BT1918" i="1"/>
  <c r="BQ1918" i="1"/>
  <c r="BN1918" i="1"/>
  <c r="BK1918" i="1"/>
  <c r="BH1918" i="1"/>
  <c r="BE1918" i="1"/>
  <c r="BB1918" i="1"/>
  <c r="AY1918" i="1"/>
  <c r="AV1918" i="1"/>
  <c r="AS1918" i="1"/>
  <c r="AP1918" i="1"/>
  <c r="AM1918" i="1"/>
  <c r="AJ1918" i="1"/>
  <c r="AG1918" i="1"/>
  <c r="AD1918" i="1"/>
  <c r="AA1918" i="1"/>
  <c r="X1918" i="1"/>
  <c r="U1918" i="1"/>
  <c r="R1918" i="1"/>
  <c r="O1918" i="1"/>
  <c r="L1918" i="1"/>
  <c r="I1918" i="1"/>
  <c r="F1918" i="1"/>
  <c r="BT1917" i="1"/>
  <c r="BQ1917" i="1"/>
  <c r="BN1917" i="1"/>
  <c r="BK1917" i="1"/>
  <c r="BH1917" i="1"/>
  <c r="BE1917" i="1"/>
  <c r="BB1917" i="1"/>
  <c r="AY1917" i="1"/>
  <c r="AV1917" i="1"/>
  <c r="AS1917" i="1"/>
  <c r="AP1917" i="1"/>
  <c r="AM1917" i="1"/>
  <c r="AJ1917" i="1"/>
  <c r="AG1917" i="1"/>
  <c r="AD1917" i="1"/>
  <c r="AA1917" i="1"/>
  <c r="X1917" i="1"/>
  <c r="U1917" i="1"/>
  <c r="R1917" i="1"/>
  <c r="O1917" i="1"/>
  <c r="L1917" i="1"/>
  <c r="I1917" i="1"/>
  <c r="F1917" i="1"/>
  <c r="BT1915" i="1"/>
  <c r="BQ1915" i="1"/>
  <c r="BN1915" i="1"/>
  <c r="BK1915" i="1"/>
  <c r="BH1915" i="1"/>
  <c r="BE1915" i="1"/>
  <c r="BB1915" i="1"/>
  <c r="AY1915" i="1"/>
  <c r="AX1915" i="1"/>
  <c r="AW1915" i="1"/>
  <c r="AS1915" i="1"/>
  <c r="AP1915" i="1"/>
  <c r="AM1915" i="1"/>
  <c r="AJ1915" i="1"/>
  <c r="AG1915" i="1"/>
  <c r="AD1915" i="1"/>
  <c r="AA1915" i="1"/>
  <c r="X1915" i="1"/>
  <c r="U1915" i="1"/>
  <c r="R1915" i="1"/>
  <c r="O1915" i="1"/>
  <c r="L1915" i="1"/>
  <c r="I1915" i="1"/>
  <c r="F1915" i="1"/>
  <c r="E1915" i="1"/>
  <c r="BT1913" i="1"/>
  <c r="BQ1913" i="1"/>
  <c r="BN1913" i="1"/>
  <c r="BK1913" i="1"/>
  <c r="BH1913" i="1"/>
  <c r="BE1913" i="1"/>
  <c r="BB1913" i="1"/>
  <c r="AY1913" i="1"/>
  <c r="AV1913" i="1"/>
  <c r="AS1913" i="1"/>
  <c r="AP1913" i="1"/>
  <c r="AM1913" i="1"/>
  <c r="AJ1913" i="1"/>
  <c r="AG1913" i="1"/>
  <c r="AD1913" i="1"/>
  <c r="AA1913" i="1"/>
  <c r="X1913" i="1"/>
  <c r="U1913" i="1"/>
  <c r="R1913" i="1"/>
  <c r="O1913" i="1"/>
  <c r="L1913" i="1"/>
  <c r="I1913" i="1"/>
  <c r="F1913" i="1"/>
  <c r="BT1912" i="1"/>
  <c r="BQ1912" i="1"/>
  <c r="BN1912" i="1"/>
  <c r="BK1912" i="1"/>
  <c r="BH1912" i="1"/>
  <c r="BE1912" i="1"/>
  <c r="BB1912" i="1"/>
  <c r="AY1912" i="1"/>
  <c r="AV1912" i="1"/>
  <c r="AS1912" i="1"/>
  <c r="AP1912" i="1"/>
  <c r="AM1912" i="1"/>
  <c r="AJ1912" i="1"/>
  <c r="AG1912" i="1"/>
  <c r="AD1912" i="1"/>
  <c r="AA1912" i="1"/>
  <c r="X1912" i="1"/>
  <c r="U1912" i="1"/>
  <c r="R1912" i="1"/>
  <c r="O1912" i="1"/>
  <c r="L1912" i="1"/>
  <c r="I1912" i="1"/>
  <c r="F1912" i="1"/>
  <c r="BT1911" i="1"/>
  <c r="BQ1911" i="1"/>
  <c r="BN1911" i="1"/>
  <c r="BK1911" i="1"/>
  <c r="BH1911" i="1"/>
  <c r="BE1911" i="1"/>
  <c r="BB1911" i="1"/>
  <c r="AY1911" i="1"/>
  <c r="AV1911" i="1"/>
  <c r="AS1911" i="1"/>
  <c r="AP1911" i="1"/>
  <c r="AM1911" i="1"/>
  <c r="AJ1911" i="1"/>
  <c r="AG1911" i="1"/>
  <c r="AD1911" i="1"/>
  <c r="AA1911" i="1"/>
  <c r="X1911" i="1"/>
  <c r="U1911" i="1"/>
  <c r="R1911" i="1"/>
  <c r="O1911" i="1"/>
  <c r="L1911" i="1"/>
  <c r="I1911" i="1"/>
  <c r="F1911" i="1"/>
  <c r="BT1910" i="1"/>
  <c r="BQ1910" i="1"/>
  <c r="BN1910" i="1"/>
  <c r="BK1910" i="1"/>
  <c r="BH1910" i="1"/>
  <c r="BE1910" i="1"/>
  <c r="BB1910" i="1"/>
  <c r="AY1910" i="1"/>
  <c r="AV1910" i="1"/>
  <c r="AS1910" i="1"/>
  <c r="AP1910" i="1"/>
  <c r="AM1910" i="1"/>
  <c r="AJ1910" i="1"/>
  <c r="AG1910" i="1"/>
  <c r="AD1910" i="1"/>
  <c r="AA1910" i="1"/>
  <c r="X1910" i="1"/>
  <c r="U1910" i="1"/>
  <c r="R1910" i="1"/>
  <c r="O1910" i="1"/>
  <c r="L1910" i="1"/>
  <c r="I1910" i="1"/>
  <c r="F1910" i="1"/>
  <c r="BT1909" i="1"/>
  <c r="BQ1909" i="1"/>
  <c r="BN1909" i="1"/>
  <c r="BK1909" i="1"/>
  <c r="BH1909" i="1"/>
  <c r="BE1909" i="1"/>
  <c r="BB1909" i="1"/>
  <c r="AY1909" i="1"/>
  <c r="AV1909" i="1"/>
  <c r="AS1909" i="1"/>
  <c r="AP1909" i="1"/>
  <c r="AM1909" i="1"/>
  <c r="AJ1909" i="1"/>
  <c r="AG1909" i="1"/>
  <c r="AD1909" i="1"/>
  <c r="AA1909" i="1"/>
  <c r="X1909" i="1"/>
  <c r="U1909" i="1"/>
  <c r="R1909" i="1"/>
  <c r="O1909" i="1"/>
  <c r="L1909" i="1"/>
  <c r="I1909" i="1"/>
  <c r="F1909" i="1"/>
  <c r="BT1908" i="1"/>
  <c r="BQ1908" i="1"/>
  <c r="BN1908" i="1"/>
  <c r="BK1908" i="1"/>
  <c r="BH1908" i="1"/>
  <c r="BE1908" i="1"/>
  <c r="BB1908" i="1"/>
  <c r="AY1908" i="1"/>
  <c r="AV1908" i="1"/>
  <c r="AS1908" i="1"/>
  <c r="AP1908" i="1"/>
  <c r="AM1908" i="1"/>
  <c r="AJ1908" i="1"/>
  <c r="AG1908" i="1"/>
  <c r="AD1908" i="1"/>
  <c r="AA1908" i="1"/>
  <c r="X1908" i="1"/>
  <c r="U1908" i="1"/>
  <c r="R1908" i="1"/>
  <c r="O1908" i="1"/>
  <c r="L1908" i="1"/>
  <c r="I1908" i="1"/>
  <c r="F1908" i="1"/>
  <c r="BT1907" i="1"/>
  <c r="BQ1907" i="1"/>
  <c r="BN1907" i="1"/>
  <c r="BK1907" i="1"/>
  <c r="BH1907" i="1"/>
  <c r="BE1907" i="1"/>
  <c r="BB1907" i="1"/>
  <c r="AY1907" i="1"/>
  <c r="AV1907" i="1"/>
  <c r="AS1907" i="1"/>
  <c r="AP1907" i="1"/>
  <c r="AM1907" i="1"/>
  <c r="AJ1907" i="1"/>
  <c r="AG1907" i="1"/>
  <c r="AD1907" i="1"/>
  <c r="AA1907" i="1"/>
  <c r="X1907" i="1"/>
  <c r="U1907" i="1"/>
  <c r="R1907" i="1"/>
  <c r="O1907" i="1"/>
  <c r="L1907" i="1"/>
  <c r="I1907" i="1"/>
  <c r="F1907" i="1"/>
  <c r="BV1906" i="1"/>
  <c r="BU1906" i="1"/>
  <c r="BS1906" i="1"/>
  <c r="BR1906" i="1"/>
  <c r="BP1906" i="1"/>
  <c r="BO1906" i="1"/>
  <c r="BM1906" i="1"/>
  <c r="BL1906" i="1"/>
  <c r="BJ1906" i="1"/>
  <c r="BI1906" i="1"/>
  <c r="BG1906" i="1"/>
  <c r="BF1906" i="1"/>
  <c r="BD1906" i="1"/>
  <c r="BC1906" i="1"/>
  <c r="BA1906" i="1"/>
  <c r="AZ1906" i="1"/>
  <c r="AX1906" i="1"/>
  <c r="AW1906" i="1"/>
  <c r="AU1906" i="1"/>
  <c r="AT1906" i="1"/>
  <c r="AR1906" i="1"/>
  <c r="AQ1906" i="1"/>
  <c r="AO1906" i="1"/>
  <c r="AN1906" i="1"/>
  <c r="AL1906" i="1"/>
  <c r="AK1906" i="1"/>
  <c r="AI1906" i="1"/>
  <c r="AH1906" i="1"/>
  <c r="AF1906" i="1"/>
  <c r="AE1906" i="1"/>
  <c r="AC1906" i="1"/>
  <c r="AB1906" i="1"/>
  <c r="Z1906" i="1"/>
  <c r="Y1906" i="1"/>
  <c r="W1906" i="1"/>
  <c r="V1906" i="1"/>
  <c r="T1906" i="1"/>
  <c r="S1906" i="1"/>
  <c r="Q1906" i="1"/>
  <c r="P1906" i="1"/>
  <c r="N1906" i="1"/>
  <c r="M1906" i="1"/>
  <c r="K1906" i="1"/>
  <c r="J1906" i="1"/>
  <c r="H1906" i="1"/>
  <c r="G1906" i="1"/>
  <c r="E1906" i="1"/>
  <c r="E1908" i="1" s="1"/>
  <c r="E1909" i="1" s="1"/>
  <c r="E1910" i="1" s="1"/>
  <c r="E1911" i="1" s="1"/>
  <c r="E1912" i="1" s="1"/>
  <c r="E1913" i="1" s="1"/>
  <c r="BT1904" i="1"/>
  <c r="BQ1904" i="1"/>
  <c r="BN1904" i="1"/>
  <c r="BK1904" i="1"/>
  <c r="BH1904" i="1"/>
  <c r="BE1904" i="1"/>
  <c r="BB1904" i="1"/>
  <c r="AY1904" i="1"/>
  <c r="AV1904" i="1"/>
  <c r="AS1904" i="1"/>
  <c r="AP1904" i="1"/>
  <c r="AM1904" i="1"/>
  <c r="AJ1904" i="1"/>
  <c r="AG1904" i="1"/>
  <c r="AD1904" i="1"/>
  <c r="AA1904" i="1"/>
  <c r="X1904" i="1"/>
  <c r="U1904" i="1"/>
  <c r="R1904" i="1"/>
  <c r="O1904" i="1"/>
  <c r="L1904" i="1"/>
  <c r="I1904" i="1"/>
  <c r="F1904" i="1"/>
  <c r="BT1903" i="1"/>
  <c r="BQ1903" i="1"/>
  <c r="BN1903" i="1"/>
  <c r="BK1903" i="1"/>
  <c r="BH1903" i="1"/>
  <c r="BE1903" i="1"/>
  <c r="BB1903" i="1"/>
  <c r="AY1903" i="1"/>
  <c r="AX1903" i="1"/>
  <c r="AW1903" i="1"/>
  <c r="AS1903" i="1"/>
  <c r="AP1903" i="1"/>
  <c r="AM1903" i="1"/>
  <c r="AJ1903" i="1"/>
  <c r="AG1903" i="1"/>
  <c r="AD1903" i="1"/>
  <c r="AA1903" i="1"/>
  <c r="X1903" i="1"/>
  <c r="U1903" i="1"/>
  <c r="R1903" i="1"/>
  <c r="O1903" i="1"/>
  <c r="L1903" i="1"/>
  <c r="I1903" i="1"/>
  <c r="F1903" i="1"/>
  <c r="E1903" i="1"/>
  <c r="E1904" i="1" s="1"/>
  <c r="BT1902" i="1"/>
  <c r="BQ1902" i="1"/>
  <c r="BN1902" i="1"/>
  <c r="BK1902" i="1"/>
  <c r="BH1902" i="1"/>
  <c r="BE1902" i="1"/>
  <c r="BB1902" i="1"/>
  <c r="AY1902" i="1"/>
  <c r="AV1902" i="1"/>
  <c r="AS1902" i="1"/>
  <c r="AP1902" i="1"/>
  <c r="AM1902" i="1"/>
  <c r="AJ1902" i="1"/>
  <c r="AG1902" i="1"/>
  <c r="AD1902" i="1"/>
  <c r="AA1902" i="1"/>
  <c r="X1902" i="1"/>
  <c r="U1902" i="1"/>
  <c r="R1902" i="1"/>
  <c r="O1902" i="1"/>
  <c r="L1902" i="1"/>
  <c r="I1902" i="1"/>
  <c r="F1902" i="1"/>
  <c r="B1902" i="1"/>
  <c r="B1903" i="1" s="1"/>
  <c r="B1904" i="1" s="1"/>
  <c r="B1906" i="1" s="1"/>
  <c r="B1907" i="1" s="1"/>
  <c r="B1908" i="1" s="1"/>
  <c r="B1909" i="1" s="1"/>
  <c r="B1910" i="1" s="1"/>
  <c r="B1911" i="1" s="1"/>
  <c r="B1912" i="1" s="1"/>
  <c r="B1913" i="1" s="1"/>
  <c r="B1915" i="1" s="1"/>
  <c r="A1901" i="1"/>
  <c r="BT1898" i="1"/>
  <c r="BQ1898" i="1"/>
  <c r="BN1898" i="1"/>
  <c r="BK1898" i="1"/>
  <c r="BH1898" i="1"/>
  <c r="BE1898" i="1"/>
  <c r="BB1898" i="1"/>
  <c r="AY1898" i="1"/>
  <c r="AV1898" i="1"/>
  <c r="AS1898" i="1"/>
  <c r="AP1898" i="1"/>
  <c r="AM1898" i="1"/>
  <c r="AJ1898" i="1"/>
  <c r="AG1898" i="1"/>
  <c r="AD1898" i="1"/>
  <c r="AA1898" i="1"/>
  <c r="X1898" i="1"/>
  <c r="U1898" i="1"/>
  <c r="R1898" i="1"/>
  <c r="O1898" i="1"/>
  <c r="L1898" i="1"/>
  <c r="I1898" i="1"/>
  <c r="F1898" i="1"/>
  <c r="BT1897" i="1"/>
  <c r="BQ1897" i="1"/>
  <c r="BN1897" i="1"/>
  <c r="BK1897" i="1"/>
  <c r="BH1897" i="1"/>
  <c r="BE1897" i="1"/>
  <c r="BB1897" i="1"/>
  <c r="AY1897" i="1"/>
  <c r="AV1897" i="1"/>
  <c r="AS1897" i="1"/>
  <c r="AP1897" i="1"/>
  <c r="AM1897" i="1"/>
  <c r="AJ1897" i="1"/>
  <c r="AG1897" i="1"/>
  <c r="AD1897" i="1"/>
  <c r="AA1897" i="1"/>
  <c r="X1897" i="1"/>
  <c r="U1897" i="1"/>
  <c r="R1897" i="1"/>
  <c r="O1897" i="1"/>
  <c r="L1897" i="1"/>
  <c r="I1897" i="1"/>
  <c r="F1897" i="1"/>
  <c r="BT1896" i="1"/>
  <c r="BQ1896" i="1"/>
  <c r="BN1896" i="1"/>
  <c r="BK1896" i="1"/>
  <c r="BH1896" i="1"/>
  <c r="BE1896" i="1"/>
  <c r="BB1896" i="1"/>
  <c r="BA1896" i="1"/>
  <c r="AZ1896" i="1"/>
  <c r="AV1896" i="1"/>
  <c r="AS1896" i="1"/>
  <c r="AP1896" i="1"/>
  <c r="AM1896" i="1"/>
  <c r="AJ1896" i="1"/>
  <c r="AG1896" i="1"/>
  <c r="AD1896" i="1"/>
  <c r="AA1896" i="1"/>
  <c r="X1896" i="1"/>
  <c r="U1896" i="1"/>
  <c r="R1896" i="1"/>
  <c r="O1896" i="1"/>
  <c r="L1896" i="1"/>
  <c r="I1896" i="1"/>
  <c r="F1896" i="1"/>
  <c r="BT1894" i="1"/>
  <c r="BQ1894" i="1"/>
  <c r="BN1894" i="1"/>
  <c r="BK1894" i="1"/>
  <c r="BH1894" i="1"/>
  <c r="BE1894" i="1"/>
  <c r="BB1894" i="1"/>
  <c r="AY1894" i="1"/>
  <c r="AV1894" i="1"/>
  <c r="AS1894" i="1"/>
  <c r="AP1894" i="1"/>
  <c r="AM1894" i="1"/>
  <c r="AJ1894" i="1"/>
  <c r="AG1894" i="1"/>
  <c r="AD1894" i="1"/>
  <c r="AA1894" i="1"/>
  <c r="X1894" i="1"/>
  <c r="U1894" i="1"/>
  <c r="R1894" i="1"/>
  <c r="O1894" i="1"/>
  <c r="L1894" i="1"/>
  <c r="I1894" i="1"/>
  <c r="F1894" i="1"/>
  <c r="BT1893" i="1"/>
  <c r="BQ1893" i="1"/>
  <c r="BN1893" i="1"/>
  <c r="BK1893" i="1"/>
  <c r="BH1893" i="1"/>
  <c r="BE1893" i="1"/>
  <c r="BB1893" i="1"/>
  <c r="AY1893" i="1"/>
  <c r="AV1893" i="1"/>
  <c r="AS1893" i="1"/>
  <c r="AP1893" i="1"/>
  <c r="AM1893" i="1"/>
  <c r="AJ1893" i="1"/>
  <c r="AG1893" i="1"/>
  <c r="AD1893" i="1"/>
  <c r="AA1893" i="1"/>
  <c r="X1893" i="1"/>
  <c r="U1893" i="1"/>
  <c r="R1893" i="1"/>
  <c r="O1893" i="1"/>
  <c r="L1893" i="1"/>
  <c r="I1893" i="1"/>
  <c r="F1893" i="1"/>
  <c r="BT1891" i="1"/>
  <c r="BQ1891" i="1"/>
  <c r="BN1891" i="1"/>
  <c r="BK1891" i="1"/>
  <c r="BH1891" i="1"/>
  <c r="BE1891" i="1"/>
  <c r="BB1891" i="1"/>
  <c r="AZ1891" i="1"/>
  <c r="BA1891" i="1" s="1"/>
  <c r="AV1891" i="1"/>
  <c r="AS1891" i="1"/>
  <c r="AP1891" i="1"/>
  <c r="AM1891" i="1"/>
  <c r="AJ1891" i="1"/>
  <c r="AG1891" i="1"/>
  <c r="AD1891" i="1"/>
  <c r="AA1891" i="1"/>
  <c r="X1891" i="1"/>
  <c r="U1891" i="1"/>
  <c r="R1891" i="1"/>
  <c r="O1891" i="1"/>
  <c r="L1891" i="1"/>
  <c r="I1891" i="1"/>
  <c r="F1891" i="1"/>
  <c r="E1891" i="1"/>
  <c r="BT1889" i="1"/>
  <c r="BQ1889" i="1"/>
  <c r="BN1889" i="1"/>
  <c r="BK1889" i="1"/>
  <c r="BH1889" i="1"/>
  <c r="BE1889" i="1"/>
  <c r="BB1889" i="1"/>
  <c r="AY1889" i="1"/>
  <c r="AV1889" i="1"/>
  <c r="AS1889" i="1"/>
  <c r="AP1889" i="1"/>
  <c r="AM1889" i="1"/>
  <c r="AJ1889" i="1"/>
  <c r="AG1889" i="1"/>
  <c r="AD1889" i="1"/>
  <c r="AA1889" i="1"/>
  <c r="X1889" i="1"/>
  <c r="U1889" i="1"/>
  <c r="R1889" i="1"/>
  <c r="O1889" i="1"/>
  <c r="L1889" i="1"/>
  <c r="I1889" i="1"/>
  <c r="F1889" i="1"/>
  <c r="BT1888" i="1"/>
  <c r="BQ1888" i="1"/>
  <c r="BN1888" i="1"/>
  <c r="BK1888" i="1"/>
  <c r="BH1888" i="1"/>
  <c r="BE1888" i="1"/>
  <c r="BB1888" i="1"/>
  <c r="AY1888" i="1"/>
  <c r="AV1888" i="1"/>
  <c r="AS1888" i="1"/>
  <c r="AP1888" i="1"/>
  <c r="AM1888" i="1"/>
  <c r="AJ1888" i="1"/>
  <c r="AG1888" i="1"/>
  <c r="AD1888" i="1"/>
  <c r="AA1888" i="1"/>
  <c r="X1888" i="1"/>
  <c r="U1888" i="1"/>
  <c r="R1888" i="1"/>
  <c r="O1888" i="1"/>
  <c r="L1888" i="1"/>
  <c r="I1888" i="1"/>
  <c r="F1888" i="1"/>
  <c r="BT1887" i="1"/>
  <c r="BQ1887" i="1"/>
  <c r="BN1887" i="1"/>
  <c r="BK1887" i="1"/>
  <c r="BH1887" i="1"/>
  <c r="BE1887" i="1"/>
  <c r="BB1887" i="1"/>
  <c r="AY1887" i="1"/>
  <c r="AV1887" i="1"/>
  <c r="AS1887" i="1"/>
  <c r="AP1887" i="1"/>
  <c r="AM1887" i="1"/>
  <c r="AJ1887" i="1"/>
  <c r="AG1887" i="1"/>
  <c r="AD1887" i="1"/>
  <c r="AA1887" i="1"/>
  <c r="X1887" i="1"/>
  <c r="U1887" i="1"/>
  <c r="R1887" i="1"/>
  <c r="O1887" i="1"/>
  <c r="L1887" i="1"/>
  <c r="I1887" i="1"/>
  <c r="F1887" i="1"/>
  <c r="BT1886" i="1"/>
  <c r="BQ1886" i="1"/>
  <c r="BN1886" i="1"/>
  <c r="BK1886" i="1"/>
  <c r="BH1886" i="1"/>
  <c r="BE1886" i="1"/>
  <c r="BB1886" i="1"/>
  <c r="AY1886" i="1"/>
  <c r="AV1886" i="1"/>
  <c r="AS1886" i="1"/>
  <c r="AP1886" i="1"/>
  <c r="AM1886" i="1"/>
  <c r="AJ1886" i="1"/>
  <c r="AG1886" i="1"/>
  <c r="AD1886" i="1"/>
  <c r="AA1886" i="1"/>
  <c r="X1886" i="1"/>
  <c r="U1886" i="1"/>
  <c r="R1886" i="1"/>
  <c r="O1886" i="1"/>
  <c r="L1886" i="1"/>
  <c r="I1886" i="1"/>
  <c r="F1886" i="1"/>
  <c r="BT1885" i="1"/>
  <c r="BQ1885" i="1"/>
  <c r="BN1885" i="1"/>
  <c r="BK1885" i="1"/>
  <c r="BH1885" i="1"/>
  <c r="BE1885" i="1"/>
  <c r="BB1885" i="1"/>
  <c r="AY1885" i="1"/>
  <c r="AV1885" i="1"/>
  <c r="AS1885" i="1"/>
  <c r="AP1885" i="1"/>
  <c r="AM1885" i="1"/>
  <c r="AJ1885" i="1"/>
  <c r="AG1885" i="1"/>
  <c r="AD1885" i="1"/>
  <c r="AA1885" i="1"/>
  <c r="X1885" i="1"/>
  <c r="U1885" i="1"/>
  <c r="R1885" i="1"/>
  <c r="O1885" i="1"/>
  <c r="L1885" i="1"/>
  <c r="I1885" i="1"/>
  <c r="F1885" i="1"/>
  <c r="BT1884" i="1"/>
  <c r="BQ1884" i="1"/>
  <c r="BN1884" i="1"/>
  <c r="BK1884" i="1"/>
  <c r="BH1884" i="1"/>
  <c r="BE1884" i="1"/>
  <c r="BB1884" i="1"/>
  <c r="AY1884" i="1"/>
  <c r="AV1884" i="1"/>
  <c r="AS1884" i="1"/>
  <c r="AP1884" i="1"/>
  <c r="AM1884" i="1"/>
  <c r="AJ1884" i="1"/>
  <c r="AG1884" i="1"/>
  <c r="AD1884" i="1"/>
  <c r="AA1884" i="1"/>
  <c r="X1884" i="1"/>
  <c r="U1884" i="1"/>
  <c r="R1884" i="1"/>
  <c r="O1884" i="1"/>
  <c r="L1884" i="1"/>
  <c r="I1884" i="1"/>
  <c r="F1884" i="1"/>
  <c r="BT1883" i="1"/>
  <c r="BQ1883" i="1"/>
  <c r="BN1883" i="1"/>
  <c r="BK1883" i="1"/>
  <c r="BH1883" i="1"/>
  <c r="BE1883" i="1"/>
  <c r="BB1883" i="1"/>
  <c r="AY1883" i="1"/>
  <c r="AV1883" i="1"/>
  <c r="AS1883" i="1"/>
  <c r="AP1883" i="1"/>
  <c r="AM1883" i="1"/>
  <c r="AJ1883" i="1"/>
  <c r="AG1883" i="1"/>
  <c r="AD1883" i="1"/>
  <c r="AA1883" i="1"/>
  <c r="X1883" i="1"/>
  <c r="U1883" i="1"/>
  <c r="R1883" i="1"/>
  <c r="O1883" i="1"/>
  <c r="L1883" i="1"/>
  <c r="I1883" i="1"/>
  <c r="F1883" i="1"/>
  <c r="BV1882" i="1"/>
  <c r="BU1882" i="1"/>
  <c r="BS1882" i="1"/>
  <c r="BR1882" i="1"/>
  <c r="BP1882" i="1"/>
  <c r="BO1882" i="1"/>
  <c r="BM1882" i="1"/>
  <c r="BL1882" i="1"/>
  <c r="BJ1882" i="1"/>
  <c r="BI1882" i="1"/>
  <c r="BG1882" i="1"/>
  <c r="BF1882" i="1"/>
  <c r="BD1882" i="1"/>
  <c r="BC1882" i="1"/>
  <c r="BA1882" i="1"/>
  <c r="AZ1882" i="1"/>
  <c r="AX1882" i="1"/>
  <c r="AW1882" i="1"/>
  <c r="AU1882" i="1"/>
  <c r="AT1882" i="1"/>
  <c r="AR1882" i="1"/>
  <c r="AQ1882" i="1"/>
  <c r="AO1882" i="1"/>
  <c r="AN1882" i="1"/>
  <c r="AL1882" i="1"/>
  <c r="AK1882" i="1"/>
  <c r="AI1882" i="1"/>
  <c r="AH1882" i="1"/>
  <c r="AF1882" i="1"/>
  <c r="AE1882" i="1"/>
  <c r="AC1882" i="1"/>
  <c r="AB1882" i="1"/>
  <c r="Z1882" i="1"/>
  <c r="Y1882" i="1"/>
  <c r="W1882" i="1"/>
  <c r="V1882" i="1"/>
  <c r="T1882" i="1"/>
  <c r="S1882" i="1"/>
  <c r="Q1882" i="1"/>
  <c r="P1882" i="1"/>
  <c r="N1882" i="1"/>
  <c r="M1882" i="1"/>
  <c r="K1882" i="1"/>
  <c r="J1882" i="1"/>
  <c r="H1882" i="1"/>
  <c r="G1882" i="1"/>
  <c r="E1882" i="1"/>
  <c r="E1884" i="1" s="1"/>
  <c r="E1885" i="1" s="1"/>
  <c r="E1886" i="1" s="1"/>
  <c r="E1887" i="1" s="1"/>
  <c r="E1888" i="1" s="1"/>
  <c r="E1889" i="1" s="1"/>
  <c r="BT1880" i="1"/>
  <c r="BQ1880" i="1"/>
  <c r="BN1880" i="1"/>
  <c r="BK1880" i="1"/>
  <c r="BH1880" i="1"/>
  <c r="BE1880" i="1"/>
  <c r="BB1880" i="1"/>
  <c r="AY1880" i="1"/>
  <c r="AV1880" i="1"/>
  <c r="AS1880" i="1"/>
  <c r="AP1880" i="1"/>
  <c r="AM1880" i="1"/>
  <c r="AJ1880" i="1"/>
  <c r="AG1880" i="1"/>
  <c r="AD1880" i="1"/>
  <c r="AA1880" i="1"/>
  <c r="X1880" i="1"/>
  <c r="U1880" i="1"/>
  <c r="R1880" i="1"/>
  <c r="O1880" i="1"/>
  <c r="L1880" i="1"/>
  <c r="I1880" i="1"/>
  <c r="F1880" i="1"/>
  <c r="BT1879" i="1"/>
  <c r="BQ1879" i="1"/>
  <c r="BN1879" i="1"/>
  <c r="BK1879" i="1"/>
  <c r="BH1879" i="1"/>
  <c r="BE1879" i="1"/>
  <c r="BB1879" i="1"/>
  <c r="AY1879" i="1"/>
  <c r="AV1879" i="1"/>
  <c r="AS1879" i="1"/>
  <c r="AP1879" i="1"/>
  <c r="AM1879" i="1"/>
  <c r="AJ1879" i="1"/>
  <c r="AG1879" i="1"/>
  <c r="AD1879" i="1"/>
  <c r="AA1879" i="1"/>
  <c r="X1879" i="1"/>
  <c r="U1879" i="1"/>
  <c r="R1879" i="1"/>
  <c r="O1879" i="1"/>
  <c r="L1879" i="1"/>
  <c r="I1879" i="1"/>
  <c r="F1879" i="1"/>
  <c r="E1879" i="1"/>
  <c r="E1880" i="1" s="1"/>
  <c r="BT1878" i="1"/>
  <c r="BQ1878" i="1"/>
  <c r="BN1878" i="1"/>
  <c r="BK1878" i="1"/>
  <c r="BH1878" i="1"/>
  <c r="BE1878" i="1"/>
  <c r="BB1878" i="1"/>
  <c r="AV1878" i="1"/>
  <c r="AS1878" i="1"/>
  <c r="AP1878" i="1"/>
  <c r="AM1878" i="1"/>
  <c r="AJ1878" i="1"/>
  <c r="AG1878" i="1"/>
  <c r="AD1878" i="1"/>
  <c r="AA1878" i="1"/>
  <c r="X1878" i="1"/>
  <c r="U1878" i="1"/>
  <c r="R1878" i="1"/>
  <c r="O1878" i="1"/>
  <c r="L1878" i="1"/>
  <c r="I1878" i="1"/>
  <c r="F1878" i="1"/>
  <c r="B1878" i="1"/>
  <c r="B1879" i="1" s="1"/>
  <c r="B1880" i="1" s="1"/>
  <c r="B1882" i="1" s="1"/>
  <c r="B1883" i="1" s="1"/>
  <c r="B1884" i="1" s="1"/>
  <c r="B1885" i="1" s="1"/>
  <c r="B1886" i="1" s="1"/>
  <c r="B1887" i="1" s="1"/>
  <c r="B1888" i="1" s="1"/>
  <c r="B1889" i="1" s="1"/>
  <c r="B1891" i="1" s="1"/>
  <c r="A1877" i="1"/>
  <c r="BT1874" i="1"/>
  <c r="BQ1874" i="1"/>
  <c r="BN1874" i="1"/>
  <c r="BK1874" i="1"/>
  <c r="BH1874" i="1"/>
  <c r="BE1874" i="1"/>
  <c r="BB1874" i="1"/>
  <c r="AY1874" i="1"/>
  <c r="AV1874" i="1"/>
  <c r="AS1874" i="1"/>
  <c r="AP1874" i="1"/>
  <c r="AM1874" i="1"/>
  <c r="AJ1874" i="1"/>
  <c r="AG1874" i="1"/>
  <c r="AD1874" i="1"/>
  <c r="AA1874" i="1"/>
  <c r="X1874" i="1"/>
  <c r="U1874" i="1"/>
  <c r="R1874" i="1"/>
  <c r="O1874" i="1"/>
  <c r="L1874" i="1"/>
  <c r="I1874" i="1"/>
  <c r="F1874" i="1"/>
  <c r="BT1873" i="1"/>
  <c r="BQ1873" i="1"/>
  <c r="BN1873" i="1"/>
  <c r="BK1873" i="1"/>
  <c r="BH1873" i="1"/>
  <c r="BE1873" i="1"/>
  <c r="BB1873" i="1"/>
  <c r="AY1873" i="1"/>
  <c r="AV1873" i="1"/>
  <c r="AS1873" i="1"/>
  <c r="AP1873" i="1"/>
  <c r="AM1873" i="1"/>
  <c r="AJ1873" i="1"/>
  <c r="AG1873" i="1"/>
  <c r="AD1873" i="1"/>
  <c r="AA1873" i="1"/>
  <c r="X1873" i="1"/>
  <c r="U1873" i="1"/>
  <c r="R1873" i="1"/>
  <c r="O1873" i="1"/>
  <c r="L1873" i="1"/>
  <c r="I1873" i="1"/>
  <c r="F1873" i="1"/>
  <c r="BT1872" i="1"/>
  <c r="BQ1872" i="1"/>
  <c r="BN1872" i="1"/>
  <c r="BK1872" i="1"/>
  <c r="BH1872" i="1"/>
  <c r="BE1872" i="1"/>
  <c r="BB1872" i="1"/>
  <c r="BA1872" i="1"/>
  <c r="AZ1872" i="1"/>
  <c r="AV1872" i="1"/>
  <c r="AS1872" i="1"/>
  <c r="AP1872" i="1"/>
  <c r="AM1872" i="1"/>
  <c r="AJ1872" i="1"/>
  <c r="AG1872" i="1"/>
  <c r="AD1872" i="1"/>
  <c r="AA1872" i="1"/>
  <c r="X1872" i="1"/>
  <c r="U1872" i="1"/>
  <c r="R1872" i="1"/>
  <c r="O1872" i="1"/>
  <c r="L1872" i="1"/>
  <c r="I1872" i="1"/>
  <c r="F1872" i="1"/>
  <c r="BT1870" i="1"/>
  <c r="BQ1870" i="1"/>
  <c r="BN1870" i="1"/>
  <c r="BK1870" i="1"/>
  <c r="BH1870" i="1"/>
  <c r="BE1870" i="1"/>
  <c r="BB1870" i="1"/>
  <c r="AY1870" i="1"/>
  <c r="AV1870" i="1"/>
  <c r="AS1870" i="1"/>
  <c r="AP1870" i="1"/>
  <c r="AM1870" i="1"/>
  <c r="AJ1870" i="1"/>
  <c r="AG1870" i="1"/>
  <c r="AD1870" i="1"/>
  <c r="AA1870" i="1"/>
  <c r="X1870" i="1"/>
  <c r="U1870" i="1"/>
  <c r="R1870" i="1"/>
  <c r="O1870" i="1"/>
  <c r="L1870" i="1"/>
  <c r="I1870" i="1"/>
  <c r="F1870" i="1"/>
  <c r="BT1869" i="1"/>
  <c r="BQ1869" i="1"/>
  <c r="BN1869" i="1"/>
  <c r="BK1869" i="1"/>
  <c r="BH1869" i="1"/>
  <c r="BE1869" i="1"/>
  <c r="BB1869" i="1"/>
  <c r="AY1869" i="1"/>
  <c r="AV1869" i="1"/>
  <c r="AS1869" i="1"/>
  <c r="AP1869" i="1"/>
  <c r="AM1869" i="1"/>
  <c r="AJ1869" i="1"/>
  <c r="AG1869" i="1"/>
  <c r="AD1869" i="1"/>
  <c r="AA1869" i="1"/>
  <c r="X1869" i="1"/>
  <c r="U1869" i="1"/>
  <c r="R1869" i="1"/>
  <c r="O1869" i="1"/>
  <c r="L1869" i="1"/>
  <c r="I1869" i="1"/>
  <c r="F1869" i="1"/>
  <c r="BT1867" i="1"/>
  <c r="BQ1867" i="1"/>
  <c r="BN1867" i="1"/>
  <c r="BK1867" i="1"/>
  <c r="BH1867" i="1"/>
  <c r="BE1867" i="1"/>
  <c r="BB1867" i="1"/>
  <c r="AZ1867" i="1"/>
  <c r="BA1867" i="1" s="1"/>
  <c r="AV1867" i="1"/>
  <c r="AS1867" i="1"/>
  <c r="AP1867" i="1"/>
  <c r="AM1867" i="1"/>
  <c r="AJ1867" i="1"/>
  <c r="AG1867" i="1"/>
  <c r="AD1867" i="1"/>
  <c r="AA1867" i="1"/>
  <c r="X1867" i="1"/>
  <c r="U1867" i="1"/>
  <c r="R1867" i="1"/>
  <c r="O1867" i="1"/>
  <c r="L1867" i="1"/>
  <c r="I1867" i="1"/>
  <c r="F1867" i="1"/>
  <c r="E1867" i="1"/>
  <c r="BT1865" i="1"/>
  <c r="BQ1865" i="1"/>
  <c r="BN1865" i="1"/>
  <c r="BK1865" i="1"/>
  <c r="BH1865" i="1"/>
  <c r="BE1865" i="1"/>
  <c r="BB1865" i="1"/>
  <c r="AY1865" i="1"/>
  <c r="AV1865" i="1"/>
  <c r="AS1865" i="1"/>
  <c r="AP1865" i="1"/>
  <c r="AM1865" i="1"/>
  <c r="AJ1865" i="1"/>
  <c r="AG1865" i="1"/>
  <c r="AD1865" i="1"/>
  <c r="AA1865" i="1"/>
  <c r="X1865" i="1"/>
  <c r="U1865" i="1"/>
  <c r="R1865" i="1"/>
  <c r="O1865" i="1"/>
  <c r="L1865" i="1"/>
  <c r="I1865" i="1"/>
  <c r="F1865" i="1"/>
  <c r="BT1864" i="1"/>
  <c r="BQ1864" i="1"/>
  <c r="BN1864" i="1"/>
  <c r="BK1864" i="1"/>
  <c r="BH1864" i="1"/>
  <c r="BE1864" i="1"/>
  <c r="BB1864" i="1"/>
  <c r="AY1864" i="1"/>
  <c r="AV1864" i="1"/>
  <c r="AS1864" i="1"/>
  <c r="AP1864" i="1"/>
  <c r="AM1864" i="1"/>
  <c r="AJ1864" i="1"/>
  <c r="AG1864" i="1"/>
  <c r="AD1864" i="1"/>
  <c r="AA1864" i="1"/>
  <c r="X1864" i="1"/>
  <c r="U1864" i="1"/>
  <c r="R1864" i="1"/>
  <c r="O1864" i="1"/>
  <c r="L1864" i="1"/>
  <c r="I1864" i="1"/>
  <c r="F1864" i="1"/>
  <c r="BT1863" i="1"/>
  <c r="BQ1863" i="1"/>
  <c r="BN1863" i="1"/>
  <c r="BK1863" i="1"/>
  <c r="BH1863" i="1"/>
  <c r="BE1863" i="1"/>
  <c r="BB1863" i="1"/>
  <c r="AY1863" i="1"/>
  <c r="AV1863" i="1"/>
  <c r="AS1863" i="1"/>
  <c r="AP1863" i="1"/>
  <c r="AM1863" i="1"/>
  <c r="AJ1863" i="1"/>
  <c r="AG1863" i="1"/>
  <c r="AD1863" i="1"/>
  <c r="AA1863" i="1"/>
  <c r="X1863" i="1"/>
  <c r="U1863" i="1"/>
  <c r="R1863" i="1"/>
  <c r="O1863" i="1"/>
  <c r="L1863" i="1"/>
  <c r="I1863" i="1"/>
  <c r="F1863" i="1"/>
  <c r="BT1862" i="1"/>
  <c r="BQ1862" i="1"/>
  <c r="BN1862" i="1"/>
  <c r="BK1862" i="1"/>
  <c r="BH1862" i="1"/>
  <c r="BE1862" i="1"/>
  <c r="BB1862" i="1"/>
  <c r="AY1862" i="1"/>
  <c r="AV1862" i="1"/>
  <c r="AS1862" i="1"/>
  <c r="AP1862" i="1"/>
  <c r="AM1862" i="1"/>
  <c r="AJ1862" i="1"/>
  <c r="AG1862" i="1"/>
  <c r="AD1862" i="1"/>
  <c r="AA1862" i="1"/>
  <c r="X1862" i="1"/>
  <c r="U1862" i="1"/>
  <c r="R1862" i="1"/>
  <c r="O1862" i="1"/>
  <c r="L1862" i="1"/>
  <c r="I1862" i="1"/>
  <c r="F1862" i="1"/>
  <c r="BT1861" i="1"/>
  <c r="BQ1861" i="1"/>
  <c r="BN1861" i="1"/>
  <c r="BK1861" i="1"/>
  <c r="BH1861" i="1"/>
  <c r="BE1861" i="1"/>
  <c r="BB1861" i="1"/>
  <c r="AY1861" i="1"/>
  <c r="AV1861" i="1"/>
  <c r="AS1861" i="1"/>
  <c r="AP1861" i="1"/>
  <c r="AM1861" i="1"/>
  <c r="AJ1861" i="1"/>
  <c r="AG1861" i="1"/>
  <c r="AD1861" i="1"/>
  <c r="AA1861" i="1"/>
  <c r="X1861" i="1"/>
  <c r="U1861" i="1"/>
  <c r="R1861" i="1"/>
  <c r="O1861" i="1"/>
  <c r="L1861" i="1"/>
  <c r="I1861" i="1"/>
  <c r="F1861" i="1"/>
  <c r="BT1860" i="1"/>
  <c r="BQ1860" i="1"/>
  <c r="BN1860" i="1"/>
  <c r="BK1860" i="1"/>
  <c r="BH1860" i="1"/>
  <c r="BE1860" i="1"/>
  <c r="BB1860" i="1"/>
  <c r="AY1860" i="1"/>
  <c r="AV1860" i="1"/>
  <c r="AS1860" i="1"/>
  <c r="AP1860" i="1"/>
  <c r="AM1860" i="1"/>
  <c r="AJ1860" i="1"/>
  <c r="AG1860" i="1"/>
  <c r="AD1860" i="1"/>
  <c r="AA1860" i="1"/>
  <c r="X1860" i="1"/>
  <c r="U1860" i="1"/>
  <c r="R1860" i="1"/>
  <c r="O1860" i="1"/>
  <c r="L1860" i="1"/>
  <c r="I1860" i="1"/>
  <c r="F1860" i="1"/>
  <c r="BT1859" i="1"/>
  <c r="BQ1859" i="1"/>
  <c r="BN1859" i="1"/>
  <c r="BK1859" i="1"/>
  <c r="BH1859" i="1"/>
  <c r="BE1859" i="1"/>
  <c r="BB1859" i="1"/>
  <c r="AY1859" i="1"/>
  <c r="AV1859" i="1"/>
  <c r="AS1859" i="1"/>
  <c r="AP1859" i="1"/>
  <c r="AM1859" i="1"/>
  <c r="AJ1859" i="1"/>
  <c r="AG1859" i="1"/>
  <c r="AD1859" i="1"/>
  <c r="AA1859" i="1"/>
  <c r="X1859" i="1"/>
  <c r="U1859" i="1"/>
  <c r="R1859" i="1"/>
  <c r="O1859" i="1"/>
  <c r="L1859" i="1"/>
  <c r="I1859" i="1"/>
  <c r="F1859" i="1"/>
  <c r="BV1858" i="1"/>
  <c r="BU1858" i="1"/>
  <c r="BS1858" i="1"/>
  <c r="BR1858" i="1"/>
  <c r="BP1858" i="1"/>
  <c r="BO1858" i="1"/>
  <c r="BM1858" i="1"/>
  <c r="BL1858" i="1"/>
  <c r="BJ1858" i="1"/>
  <c r="BI1858" i="1"/>
  <c r="BG1858" i="1"/>
  <c r="BF1858" i="1"/>
  <c r="BD1858" i="1"/>
  <c r="BC1858" i="1"/>
  <c r="BA1858" i="1"/>
  <c r="AZ1858" i="1"/>
  <c r="AX1858" i="1"/>
  <c r="AW1858" i="1"/>
  <c r="AU1858" i="1"/>
  <c r="AT1858" i="1"/>
  <c r="AR1858" i="1"/>
  <c r="AQ1858" i="1"/>
  <c r="AO1858" i="1"/>
  <c r="AN1858" i="1"/>
  <c r="AL1858" i="1"/>
  <c r="AK1858" i="1"/>
  <c r="AI1858" i="1"/>
  <c r="AH1858" i="1"/>
  <c r="AF1858" i="1"/>
  <c r="AE1858" i="1"/>
  <c r="AC1858" i="1"/>
  <c r="AB1858" i="1"/>
  <c r="Z1858" i="1"/>
  <c r="Y1858" i="1"/>
  <c r="W1858" i="1"/>
  <c r="V1858" i="1"/>
  <c r="T1858" i="1"/>
  <c r="S1858" i="1"/>
  <c r="Q1858" i="1"/>
  <c r="P1858" i="1"/>
  <c r="N1858" i="1"/>
  <c r="M1858" i="1"/>
  <c r="K1858" i="1"/>
  <c r="J1858" i="1"/>
  <c r="H1858" i="1"/>
  <c r="G1858" i="1"/>
  <c r="E1858" i="1"/>
  <c r="E1860" i="1" s="1"/>
  <c r="E1861" i="1" s="1"/>
  <c r="E1862" i="1" s="1"/>
  <c r="E1863" i="1" s="1"/>
  <c r="E1864" i="1" s="1"/>
  <c r="E1865" i="1" s="1"/>
  <c r="BT1856" i="1"/>
  <c r="BQ1856" i="1"/>
  <c r="BN1856" i="1"/>
  <c r="BK1856" i="1"/>
  <c r="BH1856" i="1"/>
  <c r="BE1856" i="1"/>
  <c r="BB1856" i="1"/>
  <c r="AY1856" i="1"/>
  <c r="AV1856" i="1"/>
  <c r="AS1856" i="1"/>
  <c r="AP1856" i="1"/>
  <c r="AM1856" i="1"/>
  <c r="AJ1856" i="1"/>
  <c r="AG1856" i="1"/>
  <c r="AD1856" i="1"/>
  <c r="AA1856" i="1"/>
  <c r="X1856" i="1"/>
  <c r="U1856" i="1"/>
  <c r="R1856" i="1"/>
  <c r="O1856" i="1"/>
  <c r="L1856" i="1"/>
  <c r="I1856" i="1"/>
  <c r="F1856" i="1"/>
  <c r="BT1855" i="1"/>
  <c r="BQ1855" i="1"/>
  <c r="BN1855" i="1"/>
  <c r="BK1855" i="1"/>
  <c r="BH1855" i="1"/>
  <c r="BE1855" i="1"/>
  <c r="BB1855" i="1"/>
  <c r="AY1855" i="1"/>
  <c r="AV1855" i="1"/>
  <c r="AS1855" i="1"/>
  <c r="AP1855" i="1"/>
  <c r="AM1855" i="1"/>
  <c r="AJ1855" i="1"/>
  <c r="AG1855" i="1"/>
  <c r="AD1855" i="1"/>
  <c r="AA1855" i="1"/>
  <c r="X1855" i="1"/>
  <c r="U1855" i="1"/>
  <c r="R1855" i="1"/>
  <c r="O1855" i="1"/>
  <c r="L1855" i="1"/>
  <c r="I1855" i="1"/>
  <c r="F1855" i="1"/>
  <c r="E1855" i="1"/>
  <c r="E1856" i="1" s="1"/>
  <c r="BT1854" i="1"/>
  <c r="BQ1854" i="1"/>
  <c r="BN1854" i="1"/>
  <c r="BK1854" i="1"/>
  <c r="BH1854" i="1"/>
  <c r="BE1854" i="1"/>
  <c r="BB1854" i="1"/>
  <c r="AV1854" i="1"/>
  <c r="AS1854" i="1"/>
  <c r="AP1854" i="1"/>
  <c r="AM1854" i="1"/>
  <c r="AJ1854" i="1"/>
  <c r="AG1854" i="1"/>
  <c r="AD1854" i="1"/>
  <c r="AA1854" i="1"/>
  <c r="X1854" i="1"/>
  <c r="U1854" i="1"/>
  <c r="R1854" i="1"/>
  <c r="O1854" i="1"/>
  <c r="L1854" i="1"/>
  <c r="I1854" i="1"/>
  <c r="F1854" i="1"/>
  <c r="B1854" i="1"/>
  <c r="B1855" i="1" s="1"/>
  <c r="B1856" i="1" s="1"/>
  <c r="B1858" i="1" s="1"/>
  <c r="B1859" i="1" s="1"/>
  <c r="B1860" i="1" s="1"/>
  <c r="B1861" i="1" s="1"/>
  <c r="B1862" i="1" s="1"/>
  <c r="B1863" i="1" s="1"/>
  <c r="B1864" i="1" s="1"/>
  <c r="B1865" i="1" s="1"/>
  <c r="B1867" i="1" s="1"/>
  <c r="A1853" i="1"/>
  <c r="BT1850" i="1"/>
  <c r="BQ1850" i="1"/>
  <c r="BN1850" i="1"/>
  <c r="BK1850" i="1"/>
  <c r="BH1850" i="1"/>
  <c r="BE1850" i="1"/>
  <c r="BB1850" i="1"/>
  <c r="AY1850" i="1"/>
  <c r="AV1850" i="1"/>
  <c r="AS1850" i="1"/>
  <c r="AP1850" i="1"/>
  <c r="AM1850" i="1"/>
  <c r="AJ1850" i="1"/>
  <c r="AG1850" i="1"/>
  <c r="AD1850" i="1"/>
  <c r="AA1850" i="1"/>
  <c r="X1850" i="1"/>
  <c r="U1850" i="1"/>
  <c r="R1850" i="1"/>
  <c r="O1850" i="1"/>
  <c r="L1850" i="1"/>
  <c r="I1850" i="1"/>
  <c r="F1850" i="1"/>
  <c r="BT1849" i="1"/>
  <c r="BQ1849" i="1"/>
  <c r="BN1849" i="1"/>
  <c r="BK1849" i="1"/>
  <c r="BH1849" i="1"/>
  <c r="BE1849" i="1"/>
  <c r="BB1849" i="1"/>
  <c r="AY1849" i="1"/>
  <c r="AV1849" i="1"/>
  <c r="AS1849" i="1"/>
  <c r="AP1849" i="1"/>
  <c r="AM1849" i="1"/>
  <c r="AJ1849" i="1"/>
  <c r="AG1849" i="1"/>
  <c r="AD1849" i="1"/>
  <c r="AA1849" i="1"/>
  <c r="X1849" i="1"/>
  <c r="U1849" i="1"/>
  <c r="R1849" i="1"/>
  <c r="O1849" i="1"/>
  <c r="L1849" i="1"/>
  <c r="I1849" i="1"/>
  <c r="F1849" i="1"/>
  <c r="BT1848" i="1"/>
  <c r="BQ1848" i="1"/>
  <c r="BN1848" i="1"/>
  <c r="BK1848" i="1"/>
  <c r="BH1848" i="1"/>
  <c r="BE1848" i="1"/>
  <c r="BB1848" i="1"/>
  <c r="BA1848" i="1"/>
  <c r="AZ1848" i="1"/>
  <c r="AV1848" i="1"/>
  <c r="AS1848" i="1"/>
  <c r="AP1848" i="1"/>
  <c r="AM1848" i="1"/>
  <c r="AJ1848" i="1"/>
  <c r="AG1848" i="1"/>
  <c r="AD1848" i="1"/>
  <c r="AA1848" i="1"/>
  <c r="X1848" i="1"/>
  <c r="U1848" i="1"/>
  <c r="R1848" i="1"/>
  <c r="O1848" i="1"/>
  <c r="L1848" i="1"/>
  <c r="I1848" i="1"/>
  <c r="F1848" i="1"/>
  <c r="BT1846" i="1"/>
  <c r="BQ1846" i="1"/>
  <c r="BN1846" i="1"/>
  <c r="BK1846" i="1"/>
  <c r="BH1846" i="1"/>
  <c r="BE1846" i="1"/>
  <c r="BB1846" i="1"/>
  <c r="AY1846" i="1"/>
  <c r="AV1846" i="1"/>
  <c r="AS1846" i="1"/>
  <c r="AP1846" i="1"/>
  <c r="AM1846" i="1"/>
  <c r="AJ1846" i="1"/>
  <c r="AG1846" i="1"/>
  <c r="AD1846" i="1"/>
  <c r="AA1846" i="1"/>
  <c r="X1846" i="1"/>
  <c r="U1846" i="1"/>
  <c r="R1846" i="1"/>
  <c r="O1846" i="1"/>
  <c r="L1846" i="1"/>
  <c r="I1846" i="1"/>
  <c r="F1846" i="1"/>
  <c r="BT1845" i="1"/>
  <c r="BQ1845" i="1"/>
  <c r="BN1845" i="1"/>
  <c r="BK1845" i="1"/>
  <c r="BH1845" i="1"/>
  <c r="BE1845" i="1"/>
  <c r="BB1845" i="1"/>
  <c r="AY1845" i="1"/>
  <c r="AV1845" i="1"/>
  <c r="AS1845" i="1"/>
  <c r="AP1845" i="1"/>
  <c r="AM1845" i="1"/>
  <c r="AJ1845" i="1"/>
  <c r="AG1845" i="1"/>
  <c r="AD1845" i="1"/>
  <c r="AA1845" i="1"/>
  <c r="X1845" i="1"/>
  <c r="U1845" i="1"/>
  <c r="R1845" i="1"/>
  <c r="O1845" i="1"/>
  <c r="L1845" i="1"/>
  <c r="I1845" i="1"/>
  <c r="F1845" i="1"/>
  <c r="BT1843" i="1"/>
  <c r="BQ1843" i="1"/>
  <c r="BN1843" i="1"/>
  <c r="BK1843" i="1"/>
  <c r="BH1843" i="1"/>
  <c r="BE1843" i="1"/>
  <c r="BB1843" i="1"/>
  <c r="BA1843" i="1"/>
  <c r="AZ1843" i="1"/>
  <c r="AV1843" i="1"/>
  <c r="AS1843" i="1"/>
  <c r="AP1843" i="1"/>
  <c r="AM1843" i="1"/>
  <c r="AJ1843" i="1"/>
  <c r="AG1843" i="1"/>
  <c r="AD1843" i="1"/>
  <c r="AA1843" i="1"/>
  <c r="X1843" i="1"/>
  <c r="U1843" i="1"/>
  <c r="R1843" i="1"/>
  <c r="O1843" i="1"/>
  <c r="L1843" i="1"/>
  <c r="I1843" i="1"/>
  <c r="F1843" i="1"/>
  <c r="E1843" i="1"/>
  <c r="BT1841" i="1"/>
  <c r="BQ1841" i="1"/>
  <c r="BN1841" i="1"/>
  <c r="BK1841" i="1"/>
  <c r="BH1841" i="1"/>
  <c r="BE1841" i="1"/>
  <c r="BB1841" i="1"/>
  <c r="AY1841" i="1"/>
  <c r="AV1841" i="1"/>
  <c r="AS1841" i="1"/>
  <c r="AP1841" i="1"/>
  <c r="AM1841" i="1"/>
  <c r="AJ1841" i="1"/>
  <c r="AG1841" i="1"/>
  <c r="AD1841" i="1"/>
  <c r="AA1841" i="1"/>
  <c r="X1841" i="1"/>
  <c r="U1841" i="1"/>
  <c r="R1841" i="1"/>
  <c r="O1841" i="1"/>
  <c r="L1841" i="1"/>
  <c r="I1841" i="1"/>
  <c r="F1841" i="1"/>
  <c r="BT1840" i="1"/>
  <c r="BQ1840" i="1"/>
  <c r="BN1840" i="1"/>
  <c r="BK1840" i="1"/>
  <c r="BH1840" i="1"/>
  <c r="BE1840" i="1"/>
  <c r="BB1840" i="1"/>
  <c r="AY1840" i="1"/>
  <c r="AV1840" i="1"/>
  <c r="AS1840" i="1"/>
  <c r="AP1840" i="1"/>
  <c r="AM1840" i="1"/>
  <c r="AJ1840" i="1"/>
  <c r="AG1840" i="1"/>
  <c r="AD1840" i="1"/>
  <c r="AA1840" i="1"/>
  <c r="X1840" i="1"/>
  <c r="U1840" i="1"/>
  <c r="R1840" i="1"/>
  <c r="O1840" i="1"/>
  <c r="L1840" i="1"/>
  <c r="I1840" i="1"/>
  <c r="F1840" i="1"/>
  <c r="BT1839" i="1"/>
  <c r="BQ1839" i="1"/>
  <c r="BN1839" i="1"/>
  <c r="BK1839" i="1"/>
  <c r="BH1839" i="1"/>
  <c r="BE1839" i="1"/>
  <c r="BB1839" i="1"/>
  <c r="AY1839" i="1"/>
  <c r="AV1839" i="1"/>
  <c r="AS1839" i="1"/>
  <c r="AP1839" i="1"/>
  <c r="AM1839" i="1"/>
  <c r="AJ1839" i="1"/>
  <c r="AG1839" i="1"/>
  <c r="AD1839" i="1"/>
  <c r="AA1839" i="1"/>
  <c r="X1839" i="1"/>
  <c r="U1839" i="1"/>
  <c r="R1839" i="1"/>
  <c r="O1839" i="1"/>
  <c r="L1839" i="1"/>
  <c r="I1839" i="1"/>
  <c r="F1839" i="1"/>
  <c r="BT1838" i="1"/>
  <c r="BQ1838" i="1"/>
  <c r="BN1838" i="1"/>
  <c r="BK1838" i="1"/>
  <c r="BH1838" i="1"/>
  <c r="BE1838" i="1"/>
  <c r="BB1838" i="1"/>
  <c r="AY1838" i="1"/>
  <c r="AV1838" i="1"/>
  <c r="AS1838" i="1"/>
  <c r="AP1838" i="1"/>
  <c r="AM1838" i="1"/>
  <c r="AJ1838" i="1"/>
  <c r="AG1838" i="1"/>
  <c r="AD1838" i="1"/>
  <c r="AA1838" i="1"/>
  <c r="X1838" i="1"/>
  <c r="U1838" i="1"/>
  <c r="R1838" i="1"/>
  <c r="O1838" i="1"/>
  <c r="L1838" i="1"/>
  <c r="I1838" i="1"/>
  <c r="F1838" i="1"/>
  <c r="BT1837" i="1"/>
  <c r="BQ1837" i="1"/>
  <c r="BN1837" i="1"/>
  <c r="BK1837" i="1"/>
  <c r="BH1837" i="1"/>
  <c r="BE1837" i="1"/>
  <c r="BB1837" i="1"/>
  <c r="AY1837" i="1"/>
  <c r="AV1837" i="1"/>
  <c r="AS1837" i="1"/>
  <c r="AP1837" i="1"/>
  <c r="AM1837" i="1"/>
  <c r="AJ1837" i="1"/>
  <c r="AG1837" i="1"/>
  <c r="AD1837" i="1"/>
  <c r="AA1837" i="1"/>
  <c r="X1837" i="1"/>
  <c r="U1837" i="1"/>
  <c r="R1837" i="1"/>
  <c r="O1837" i="1"/>
  <c r="L1837" i="1"/>
  <c r="I1837" i="1"/>
  <c r="F1837" i="1"/>
  <c r="BT1836" i="1"/>
  <c r="BQ1836" i="1"/>
  <c r="BN1836" i="1"/>
  <c r="BK1836" i="1"/>
  <c r="BH1836" i="1"/>
  <c r="BE1836" i="1"/>
  <c r="BB1836" i="1"/>
  <c r="AY1836" i="1"/>
  <c r="AV1836" i="1"/>
  <c r="AS1836" i="1"/>
  <c r="AP1836" i="1"/>
  <c r="AM1836" i="1"/>
  <c r="AJ1836" i="1"/>
  <c r="AG1836" i="1"/>
  <c r="AD1836" i="1"/>
  <c r="AA1836" i="1"/>
  <c r="X1836" i="1"/>
  <c r="U1836" i="1"/>
  <c r="R1836" i="1"/>
  <c r="O1836" i="1"/>
  <c r="L1836" i="1"/>
  <c r="I1836" i="1"/>
  <c r="F1836" i="1"/>
  <c r="BT1835" i="1"/>
  <c r="BQ1835" i="1"/>
  <c r="BN1835" i="1"/>
  <c r="BK1835" i="1"/>
  <c r="BH1835" i="1"/>
  <c r="BE1835" i="1"/>
  <c r="BB1835" i="1"/>
  <c r="AY1835" i="1"/>
  <c r="AV1835" i="1"/>
  <c r="AS1835" i="1"/>
  <c r="AP1835" i="1"/>
  <c r="AM1835" i="1"/>
  <c r="AJ1835" i="1"/>
  <c r="AG1835" i="1"/>
  <c r="AD1835" i="1"/>
  <c r="AA1835" i="1"/>
  <c r="X1835" i="1"/>
  <c r="U1835" i="1"/>
  <c r="R1835" i="1"/>
  <c r="O1835" i="1"/>
  <c r="L1835" i="1"/>
  <c r="I1835" i="1"/>
  <c r="F1835" i="1"/>
  <c r="BV1834" i="1"/>
  <c r="BU1834" i="1"/>
  <c r="BS1834" i="1"/>
  <c r="BR1834" i="1"/>
  <c r="BP1834" i="1"/>
  <c r="BO1834" i="1"/>
  <c r="BM1834" i="1"/>
  <c r="BL1834" i="1"/>
  <c r="BJ1834" i="1"/>
  <c r="BI1834" i="1"/>
  <c r="BG1834" i="1"/>
  <c r="BF1834" i="1"/>
  <c r="BD1834" i="1"/>
  <c r="BC1834" i="1"/>
  <c r="BA1834" i="1"/>
  <c r="AZ1834" i="1"/>
  <c r="AX1834" i="1"/>
  <c r="AW1834" i="1"/>
  <c r="AU1834" i="1"/>
  <c r="AT1834" i="1"/>
  <c r="AR1834" i="1"/>
  <c r="AQ1834" i="1"/>
  <c r="AO1834" i="1"/>
  <c r="AN1834" i="1"/>
  <c r="AL1834" i="1"/>
  <c r="AK1834" i="1"/>
  <c r="AI1834" i="1"/>
  <c r="AH1834" i="1"/>
  <c r="AF1834" i="1"/>
  <c r="AE1834" i="1"/>
  <c r="AC1834" i="1"/>
  <c r="AB1834" i="1"/>
  <c r="Z1834" i="1"/>
  <c r="Y1834" i="1"/>
  <c r="W1834" i="1"/>
  <c r="V1834" i="1"/>
  <c r="T1834" i="1"/>
  <c r="S1834" i="1"/>
  <c r="Q1834" i="1"/>
  <c r="P1834" i="1"/>
  <c r="N1834" i="1"/>
  <c r="M1834" i="1"/>
  <c r="K1834" i="1"/>
  <c r="J1834" i="1"/>
  <c r="H1834" i="1"/>
  <c r="G1834" i="1"/>
  <c r="E1834" i="1"/>
  <c r="E1836" i="1" s="1"/>
  <c r="E1837" i="1" s="1"/>
  <c r="E1838" i="1" s="1"/>
  <c r="E1839" i="1" s="1"/>
  <c r="E1840" i="1" s="1"/>
  <c r="E1841" i="1" s="1"/>
  <c r="BT1832" i="1"/>
  <c r="BQ1832" i="1"/>
  <c r="BN1832" i="1"/>
  <c r="BK1832" i="1"/>
  <c r="BH1832" i="1"/>
  <c r="BE1832" i="1"/>
  <c r="BB1832" i="1"/>
  <c r="AY1832" i="1"/>
  <c r="AV1832" i="1"/>
  <c r="AS1832" i="1"/>
  <c r="AP1832" i="1"/>
  <c r="AM1832" i="1"/>
  <c r="AJ1832" i="1"/>
  <c r="AG1832" i="1"/>
  <c r="AD1832" i="1"/>
  <c r="AA1832" i="1"/>
  <c r="X1832" i="1"/>
  <c r="U1832" i="1"/>
  <c r="R1832" i="1"/>
  <c r="O1832" i="1"/>
  <c r="L1832" i="1"/>
  <c r="I1832" i="1"/>
  <c r="F1832" i="1"/>
  <c r="BT1831" i="1"/>
  <c r="BQ1831" i="1"/>
  <c r="BN1831" i="1"/>
  <c r="BK1831" i="1"/>
  <c r="BH1831" i="1"/>
  <c r="BE1831" i="1"/>
  <c r="BB1831" i="1"/>
  <c r="AY1831" i="1"/>
  <c r="AV1831" i="1"/>
  <c r="AS1831" i="1"/>
  <c r="AP1831" i="1"/>
  <c r="AM1831" i="1"/>
  <c r="AJ1831" i="1"/>
  <c r="AG1831" i="1"/>
  <c r="AD1831" i="1"/>
  <c r="AA1831" i="1"/>
  <c r="X1831" i="1"/>
  <c r="U1831" i="1"/>
  <c r="R1831" i="1"/>
  <c r="O1831" i="1"/>
  <c r="L1831" i="1"/>
  <c r="I1831" i="1"/>
  <c r="F1831" i="1"/>
  <c r="E1831" i="1"/>
  <c r="E1832" i="1" s="1"/>
  <c r="BT1830" i="1"/>
  <c r="BQ1830" i="1"/>
  <c r="BN1830" i="1"/>
  <c r="BK1830" i="1"/>
  <c r="BH1830" i="1"/>
  <c r="BE1830" i="1"/>
  <c r="BB1830" i="1"/>
  <c r="BA1830" i="1"/>
  <c r="AZ1830" i="1"/>
  <c r="AV1830" i="1"/>
  <c r="AS1830" i="1"/>
  <c r="AP1830" i="1"/>
  <c r="AM1830" i="1"/>
  <c r="AJ1830" i="1"/>
  <c r="AG1830" i="1"/>
  <c r="AD1830" i="1"/>
  <c r="AA1830" i="1"/>
  <c r="X1830" i="1"/>
  <c r="U1830" i="1"/>
  <c r="R1830" i="1"/>
  <c r="O1830" i="1"/>
  <c r="L1830" i="1"/>
  <c r="I1830" i="1"/>
  <c r="F1830" i="1"/>
  <c r="B1830" i="1"/>
  <c r="B1831" i="1" s="1"/>
  <c r="B1832" i="1" s="1"/>
  <c r="B1834" i="1" s="1"/>
  <c r="B1835" i="1" s="1"/>
  <c r="B1836" i="1" s="1"/>
  <c r="B1837" i="1" s="1"/>
  <c r="B1838" i="1" s="1"/>
  <c r="B1839" i="1" s="1"/>
  <c r="B1840" i="1" s="1"/>
  <c r="B1841" i="1" s="1"/>
  <c r="B1843" i="1" s="1"/>
  <c r="A1829" i="1"/>
  <c r="BT1826" i="1"/>
  <c r="BQ1826" i="1"/>
  <c r="BN1826" i="1"/>
  <c r="BK1826" i="1"/>
  <c r="BH1826" i="1"/>
  <c r="BE1826" i="1"/>
  <c r="BB1826" i="1"/>
  <c r="AY1826" i="1"/>
  <c r="AV1826" i="1"/>
  <c r="AS1826" i="1"/>
  <c r="AP1826" i="1"/>
  <c r="AM1826" i="1"/>
  <c r="AJ1826" i="1"/>
  <c r="AG1826" i="1"/>
  <c r="AD1826" i="1"/>
  <c r="AA1826" i="1"/>
  <c r="X1826" i="1"/>
  <c r="U1826" i="1"/>
  <c r="R1826" i="1"/>
  <c r="O1826" i="1"/>
  <c r="L1826" i="1"/>
  <c r="I1826" i="1"/>
  <c r="F1826" i="1"/>
  <c r="BT1825" i="1"/>
  <c r="BQ1825" i="1"/>
  <c r="BN1825" i="1"/>
  <c r="BK1825" i="1"/>
  <c r="BH1825" i="1"/>
  <c r="BE1825" i="1"/>
  <c r="BB1825" i="1"/>
  <c r="AY1825" i="1"/>
  <c r="AV1825" i="1"/>
  <c r="AS1825" i="1"/>
  <c r="AP1825" i="1"/>
  <c r="AM1825" i="1"/>
  <c r="AJ1825" i="1"/>
  <c r="AG1825" i="1"/>
  <c r="AD1825" i="1"/>
  <c r="AA1825" i="1"/>
  <c r="X1825" i="1"/>
  <c r="U1825" i="1"/>
  <c r="R1825" i="1"/>
  <c r="O1825" i="1"/>
  <c r="L1825" i="1"/>
  <c r="I1825" i="1"/>
  <c r="F1825" i="1"/>
  <c r="BT1824" i="1"/>
  <c r="BQ1824" i="1"/>
  <c r="BN1824" i="1"/>
  <c r="BK1824" i="1"/>
  <c r="BH1824" i="1"/>
  <c r="BE1824" i="1"/>
  <c r="BB1824" i="1"/>
  <c r="AY1824" i="1"/>
  <c r="AV1824" i="1"/>
  <c r="AS1824" i="1"/>
  <c r="AP1824" i="1"/>
  <c r="AM1824" i="1"/>
  <c r="AJ1824" i="1"/>
  <c r="AG1824" i="1"/>
  <c r="AD1824" i="1"/>
  <c r="AA1824" i="1"/>
  <c r="X1824" i="1"/>
  <c r="U1824" i="1"/>
  <c r="R1824" i="1"/>
  <c r="O1824" i="1"/>
  <c r="L1824" i="1"/>
  <c r="I1824" i="1"/>
  <c r="F1824" i="1"/>
  <c r="BT1822" i="1"/>
  <c r="BQ1822" i="1"/>
  <c r="BN1822" i="1"/>
  <c r="BK1822" i="1"/>
  <c r="BH1822" i="1"/>
  <c r="BE1822" i="1"/>
  <c r="BB1822" i="1"/>
  <c r="AY1822" i="1"/>
  <c r="AV1822" i="1"/>
  <c r="AS1822" i="1"/>
  <c r="AP1822" i="1"/>
  <c r="AM1822" i="1"/>
  <c r="AJ1822" i="1"/>
  <c r="AG1822" i="1"/>
  <c r="AD1822" i="1"/>
  <c r="AA1822" i="1"/>
  <c r="X1822" i="1"/>
  <c r="U1822" i="1"/>
  <c r="R1822" i="1"/>
  <c r="O1822" i="1"/>
  <c r="L1822" i="1"/>
  <c r="I1822" i="1"/>
  <c r="F1822" i="1"/>
  <c r="BT1821" i="1"/>
  <c r="BQ1821" i="1"/>
  <c r="BN1821" i="1"/>
  <c r="BK1821" i="1"/>
  <c r="BH1821" i="1"/>
  <c r="BE1821" i="1"/>
  <c r="BB1821" i="1"/>
  <c r="AY1821" i="1"/>
  <c r="AV1821" i="1"/>
  <c r="AS1821" i="1"/>
  <c r="AP1821" i="1"/>
  <c r="AM1821" i="1"/>
  <c r="AJ1821" i="1"/>
  <c r="AG1821" i="1"/>
  <c r="AD1821" i="1"/>
  <c r="AA1821" i="1"/>
  <c r="X1821" i="1"/>
  <c r="U1821" i="1"/>
  <c r="R1821" i="1"/>
  <c r="O1821" i="1"/>
  <c r="L1821" i="1"/>
  <c r="I1821" i="1"/>
  <c r="F1821" i="1"/>
  <c r="BT1819" i="1"/>
  <c r="BQ1819" i="1"/>
  <c r="BN1819" i="1"/>
  <c r="BK1819" i="1"/>
  <c r="BH1819" i="1"/>
  <c r="BE1819" i="1"/>
  <c r="BB1819" i="1"/>
  <c r="AY1819" i="1"/>
  <c r="AV1819" i="1"/>
  <c r="AS1819" i="1"/>
  <c r="AP1819" i="1"/>
  <c r="AM1819" i="1"/>
  <c r="AJ1819" i="1"/>
  <c r="AG1819" i="1"/>
  <c r="AD1819" i="1"/>
  <c r="AA1819" i="1"/>
  <c r="X1819" i="1"/>
  <c r="U1819" i="1"/>
  <c r="R1819" i="1"/>
  <c r="O1819" i="1"/>
  <c r="L1819" i="1"/>
  <c r="I1819" i="1"/>
  <c r="F1819" i="1"/>
  <c r="E1819" i="1"/>
  <c r="BN1817" i="1"/>
  <c r="BK1817" i="1"/>
  <c r="BH1817" i="1"/>
  <c r="BE1817" i="1"/>
  <c r="BT1816" i="1"/>
  <c r="BQ1816" i="1"/>
  <c r="BN1816" i="1"/>
  <c r="BK1816" i="1"/>
  <c r="BH1816" i="1"/>
  <c r="BE1816" i="1"/>
  <c r="BB1816" i="1"/>
  <c r="AY1816" i="1"/>
  <c r="AV1816" i="1"/>
  <c r="AS1816" i="1"/>
  <c r="AP1816" i="1"/>
  <c r="AM1816" i="1"/>
  <c r="AJ1816" i="1"/>
  <c r="AG1816" i="1"/>
  <c r="AD1816" i="1"/>
  <c r="AA1816" i="1"/>
  <c r="X1816" i="1"/>
  <c r="U1816" i="1"/>
  <c r="R1816" i="1"/>
  <c r="O1816" i="1"/>
  <c r="L1816" i="1"/>
  <c r="I1816" i="1"/>
  <c r="F1816" i="1"/>
  <c r="BT1815" i="1"/>
  <c r="BQ1815" i="1"/>
  <c r="BN1815" i="1"/>
  <c r="BK1815" i="1"/>
  <c r="BH1815" i="1"/>
  <c r="BE1815" i="1"/>
  <c r="BB1815" i="1"/>
  <c r="AY1815" i="1"/>
  <c r="AV1815" i="1"/>
  <c r="AS1815" i="1"/>
  <c r="AP1815" i="1"/>
  <c r="AM1815" i="1"/>
  <c r="AJ1815" i="1"/>
  <c r="AG1815" i="1"/>
  <c r="AD1815" i="1"/>
  <c r="AA1815" i="1"/>
  <c r="X1815" i="1"/>
  <c r="U1815" i="1"/>
  <c r="R1815" i="1"/>
  <c r="O1815" i="1"/>
  <c r="L1815" i="1"/>
  <c r="I1815" i="1"/>
  <c r="F1815" i="1"/>
  <c r="BT1814" i="1"/>
  <c r="BQ1814" i="1"/>
  <c r="BN1814" i="1"/>
  <c r="BK1814" i="1"/>
  <c r="BH1814" i="1"/>
  <c r="BE1814" i="1"/>
  <c r="BB1814" i="1"/>
  <c r="AY1814" i="1"/>
  <c r="AV1814" i="1"/>
  <c r="AS1814" i="1"/>
  <c r="AP1814" i="1"/>
  <c r="AM1814" i="1"/>
  <c r="AJ1814" i="1"/>
  <c r="AG1814" i="1"/>
  <c r="AD1814" i="1"/>
  <c r="AA1814" i="1"/>
  <c r="X1814" i="1"/>
  <c r="U1814" i="1"/>
  <c r="R1814" i="1"/>
  <c r="O1814" i="1"/>
  <c r="L1814" i="1"/>
  <c r="I1814" i="1"/>
  <c r="F1814" i="1"/>
  <c r="BT1813" i="1"/>
  <c r="BQ1813" i="1"/>
  <c r="BN1813" i="1"/>
  <c r="BK1813" i="1"/>
  <c r="BH1813" i="1"/>
  <c r="BE1813" i="1"/>
  <c r="BB1813" i="1"/>
  <c r="AY1813" i="1"/>
  <c r="AV1813" i="1"/>
  <c r="AS1813" i="1"/>
  <c r="AP1813" i="1"/>
  <c r="AM1813" i="1"/>
  <c r="AJ1813" i="1"/>
  <c r="AG1813" i="1"/>
  <c r="AD1813" i="1"/>
  <c r="AA1813" i="1"/>
  <c r="X1813" i="1"/>
  <c r="U1813" i="1"/>
  <c r="R1813" i="1"/>
  <c r="O1813" i="1"/>
  <c r="L1813" i="1"/>
  <c r="I1813" i="1"/>
  <c r="F1813" i="1"/>
  <c r="BT1812" i="1"/>
  <c r="BQ1812" i="1"/>
  <c r="BN1812" i="1"/>
  <c r="BK1812" i="1"/>
  <c r="BH1812" i="1"/>
  <c r="BE1812" i="1"/>
  <c r="BB1812" i="1"/>
  <c r="AY1812" i="1"/>
  <c r="AV1812" i="1"/>
  <c r="AS1812" i="1"/>
  <c r="AP1812" i="1"/>
  <c r="AM1812" i="1"/>
  <c r="AJ1812" i="1"/>
  <c r="AG1812" i="1"/>
  <c r="AD1812" i="1"/>
  <c r="AA1812" i="1"/>
  <c r="X1812" i="1"/>
  <c r="U1812" i="1"/>
  <c r="R1812" i="1"/>
  <c r="O1812" i="1"/>
  <c r="L1812" i="1"/>
  <c r="I1812" i="1"/>
  <c r="F1812" i="1"/>
  <c r="BT1811" i="1"/>
  <c r="BQ1811" i="1"/>
  <c r="BN1811" i="1"/>
  <c r="BK1811" i="1"/>
  <c r="BH1811" i="1"/>
  <c r="BE1811" i="1"/>
  <c r="BB1811" i="1"/>
  <c r="AY1811" i="1"/>
  <c r="AV1811" i="1"/>
  <c r="AS1811" i="1"/>
  <c r="AP1811" i="1"/>
  <c r="AM1811" i="1"/>
  <c r="AJ1811" i="1"/>
  <c r="AG1811" i="1"/>
  <c r="AD1811" i="1"/>
  <c r="AA1811" i="1"/>
  <c r="X1811" i="1"/>
  <c r="U1811" i="1"/>
  <c r="R1811" i="1"/>
  <c r="O1811" i="1"/>
  <c r="L1811" i="1"/>
  <c r="I1811" i="1"/>
  <c r="F1811" i="1"/>
  <c r="BT1810" i="1"/>
  <c r="BQ1810" i="1"/>
  <c r="BN1810" i="1"/>
  <c r="BK1810" i="1"/>
  <c r="BH1810" i="1"/>
  <c r="BE1810" i="1"/>
  <c r="BB1810" i="1"/>
  <c r="AY1810" i="1"/>
  <c r="AV1810" i="1"/>
  <c r="AS1810" i="1"/>
  <c r="AP1810" i="1"/>
  <c r="AM1810" i="1"/>
  <c r="AJ1810" i="1"/>
  <c r="AG1810" i="1"/>
  <c r="AD1810" i="1"/>
  <c r="AA1810" i="1"/>
  <c r="X1810" i="1"/>
  <c r="U1810" i="1"/>
  <c r="R1810" i="1"/>
  <c r="O1810" i="1"/>
  <c r="L1810" i="1"/>
  <c r="I1810" i="1"/>
  <c r="F1810" i="1"/>
  <c r="BV1809" i="1"/>
  <c r="BU1809" i="1"/>
  <c r="BS1809" i="1"/>
  <c r="BR1809" i="1"/>
  <c r="BP1809" i="1"/>
  <c r="BO1809" i="1"/>
  <c r="BM1809" i="1"/>
  <c r="BL1809" i="1"/>
  <c r="BJ1809" i="1"/>
  <c r="BI1809" i="1"/>
  <c r="BG1809" i="1"/>
  <c r="BF1809" i="1"/>
  <c r="BD1809" i="1"/>
  <c r="BC1809" i="1"/>
  <c r="BA1809" i="1"/>
  <c r="AZ1809" i="1"/>
  <c r="AX1809" i="1"/>
  <c r="AW1809" i="1"/>
  <c r="AU1809" i="1"/>
  <c r="AT1809" i="1"/>
  <c r="AR1809" i="1"/>
  <c r="AQ1809" i="1"/>
  <c r="AO1809" i="1"/>
  <c r="AN1809" i="1"/>
  <c r="AL1809" i="1"/>
  <c r="AK1809" i="1"/>
  <c r="AI1809" i="1"/>
  <c r="AH1809" i="1"/>
  <c r="AF1809" i="1"/>
  <c r="AE1809" i="1"/>
  <c r="AC1809" i="1"/>
  <c r="AB1809" i="1"/>
  <c r="Z1809" i="1"/>
  <c r="Y1809" i="1"/>
  <c r="W1809" i="1"/>
  <c r="V1809" i="1"/>
  <c r="T1809" i="1"/>
  <c r="S1809" i="1"/>
  <c r="Q1809" i="1"/>
  <c r="P1809" i="1"/>
  <c r="N1809" i="1"/>
  <c r="M1809" i="1"/>
  <c r="K1809" i="1"/>
  <c r="J1809" i="1"/>
  <c r="H1809" i="1"/>
  <c r="G1809" i="1"/>
  <c r="E1809" i="1"/>
  <c r="E1811" i="1" s="1"/>
  <c r="E1812" i="1" s="1"/>
  <c r="E1813" i="1" s="1"/>
  <c r="E1814" i="1" s="1"/>
  <c r="E1815" i="1" s="1"/>
  <c r="BT1807" i="1"/>
  <c r="BQ1807" i="1"/>
  <c r="BN1807" i="1"/>
  <c r="BK1807" i="1"/>
  <c r="BH1807" i="1"/>
  <c r="BE1807" i="1"/>
  <c r="BB1807" i="1"/>
  <c r="AY1807" i="1"/>
  <c r="AV1807" i="1"/>
  <c r="AS1807" i="1"/>
  <c r="AP1807" i="1"/>
  <c r="AM1807" i="1"/>
  <c r="AJ1807" i="1"/>
  <c r="AG1807" i="1"/>
  <c r="AD1807" i="1"/>
  <c r="AA1807" i="1"/>
  <c r="X1807" i="1"/>
  <c r="U1807" i="1"/>
  <c r="R1807" i="1"/>
  <c r="O1807" i="1"/>
  <c r="L1807" i="1"/>
  <c r="I1807" i="1"/>
  <c r="F1807" i="1"/>
  <c r="BT1806" i="1"/>
  <c r="BQ1806" i="1"/>
  <c r="BN1806" i="1"/>
  <c r="BK1806" i="1"/>
  <c r="BH1806" i="1"/>
  <c r="BE1806" i="1"/>
  <c r="BB1806" i="1"/>
  <c r="AY1806" i="1"/>
  <c r="AV1806" i="1"/>
  <c r="AS1806" i="1"/>
  <c r="AP1806" i="1"/>
  <c r="AM1806" i="1"/>
  <c r="AJ1806" i="1"/>
  <c r="AG1806" i="1"/>
  <c r="AD1806" i="1"/>
  <c r="AA1806" i="1"/>
  <c r="X1806" i="1"/>
  <c r="U1806" i="1"/>
  <c r="R1806" i="1"/>
  <c r="O1806" i="1"/>
  <c r="L1806" i="1"/>
  <c r="I1806" i="1"/>
  <c r="F1806" i="1"/>
  <c r="E1806" i="1"/>
  <c r="E1807" i="1" s="1"/>
  <c r="BT1805" i="1"/>
  <c r="BQ1805" i="1"/>
  <c r="BN1805" i="1"/>
  <c r="BK1805" i="1"/>
  <c r="BH1805" i="1"/>
  <c r="BE1805" i="1"/>
  <c r="BB1805" i="1"/>
  <c r="AY1805" i="1"/>
  <c r="AV1805" i="1"/>
  <c r="AS1805" i="1"/>
  <c r="AP1805" i="1"/>
  <c r="AM1805" i="1"/>
  <c r="AJ1805" i="1"/>
  <c r="AG1805" i="1"/>
  <c r="AD1805" i="1"/>
  <c r="AA1805" i="1"/>
  <c r="X1805" i="1"/>
  <c r="U1805" i="1"/>
  <c r="R1805" i="1"/>
  <c r="O1805" i="1"/>
  <c r="L1805" i="1"/>
  <c r="I1805" i="1"/>
  <c r="F1805" i="1"/>
  <c r="B1805" i="1"/>
  <c r="B1806" i="1" s="1"/>
  <c r="B1807" i="1" s="1"/>
  <c r="B1809" i="1" s="1"/>
  <c r="B1810" i="1" s="1"/>
  <c r="B1811" i="1" s="1"/>
  <c r="B1812" i="1" s="1"/>
  <c r="B1813" i="1" s="1"/>
  <c r="B1814" i="1" s="1"/>
  <c r="B1815" i="1" s="1"/>
  <c r="A1804" i="1"/>
  <c r="BT1801" i="1"/>
  <c r="BQ1801" i="1"/>
  <c r="BN1801" i="1"/>
  <c r="BK1801" i="1"/>
  <c r="BH1801" i="1"/>
  <c r="BE1801" i="1"/>
  <c r="BB1801" i="1"/>
  <c r="AY1801" i="1"/>
  <c r="AV1801" i="1"/>
  <c r="AS1801" i="1"/>
  <c r="AP1801" i="1"/>
  <c r="AM1801" i="1"/>
  <c r="AJ1801" i="1"/>
  <c r="AG1801" i="1"/>
  <c r="AD1801" i="1"/>
  <c r="AA1801" i="1"/>
  <c r="X1801" i="1"/>
  <c r="U1801" i="1"/>
  <c r="R1801" i="1"/>
  <c r="O1801" i="1"/>
  <c r="L1801" i="1"/>
  <c r="I1801" i="1"/>
  <c r="F1801" i="1"/>
  <c r="BT1800" i="1"/>
  <c r="BQ1800" i="1"/>
  <c r="BN1800" i="1"/>
  <c r="BK1800" i="1"/>
  <c r="BH1800" i="1"/>
  <c r="BE1800" i="1"/>
  <c r="BB1800" i="1"/>
  <c r="AY1800" i="1"/>
  <c r="AV1800" i="1"/>
  <c r="AS1800" i="1"/>
  <c r="AP1800" i="1"/>
  <c r="AM1800" i="1"/>
  <c r="AJ1800" i="1"/>
  <c r="AG1800" i="1"/>
  <c r="AD1800" i="1"/>
  <c r="AA1800" i="1"/>
  <c r="X1800" i="1"/>
  <c r="U1800" i="1"/>
  <c r="R1800" i="1"/>
  <c r="O1800" i="1"/>
  <c r="L1800" i="1"/>
  <c r="I1800" i="1"/>
  <c r="F1800" i="1"/>
  <c r="BT1799" i="1"/>
  <c r="BQ1799" i="1"/>
  <c r="BN1799" i="1"/>
  <c r="BK1799" i="1"/>
  <c r="BH1799" i="1"/>
  <c r="BE1799" i="1"/>
  <c r="BB1799" i="1"/>
  <c r="AY1799" i="1"/>
  <c r="AV1799" i="1"/>
  <c r="AS1799" i="1"/>
  <c r="AP1799" i="1"/>
  <c r="AM1799" i="1"/>
  <c r="AJ1799" i="1"/>
  <c r="AG1799" i="1"/>
  <c r="AD1799" i="1"/>
  <c r="AA1799" i="1"/>
  <c r="X1799" i="1"/>
  <c r="U1799" i="1"/>
  <c r="R1799" i="1"/>
  <c r="O1799" i="1"/>
  <c r="L1799" i="1"/>
  <c r="I1799" i="1"/>
  <c r="F1799" i="1"/>
  <c r="BT1797" i="1"/>
  <c r="BQ1797" i="1"/>
  <c r="BN1797" i="1"/>
  <c r="BK1797" i="1"/>
  <c r="BH1797" i="1"/>
  <c r="BE1797" i="1"/>
  <c r="BB1797" i="1"/>
  <c r="AY1797" i="1"/>
  <c r="AV1797" i="1"/>
  <c r="AS1797" i="1"/>
  <c r="AP1797" i="1"/>
  <c r="AM1797" i="1"/>
  <c r="AJ1797" i="1"/>
  <c r="AG1797" i="1"/>
  <c r="AD1797" i="1"/>
  <c r="AA1797" i="1"/>
  <c r="X1797" i="1"/>
  <c r="U1797" i="1"/>
  <c r="R1797" i="1"/>
  <c r="O1797" i="1"/>
  <c r="L1797" i="1"/>
  <c r="I1797" i="1"/>
  <c r="F1797" i="1"/>
  <c r="BT1796" i="1"/>
  <c r="BQ1796" i="1"/>
  <c r="BN1796" i="1"/>
  <c r="BK1796" i="1"/>
  <c r="BH1796" i="1"/>
  <c r="BE1796" i="1"/>
  <c r="BB1796" i="1"/>
  <c r="AY1796" i="1"/>
  <c r="AV1796" i="1"/>
  <c r="AS1796" i="1"/>
  <c r="AP1796" i="1"/>
  <c r="AM1796" i="1"/>
  <c r="AJ1796" i="1"/>
  <c r="AG1796" i="1"/>
  <c r="AD1796" i="1"/>
  <c r="AA1796" i="1"/>
  <c r="X1796" i="1"/>
  <c r="U1796" i="1"/>
  <c r="R1796" i="1"/>
  <c r="O1796" i="1"/>
  <c r="L1796" i="1"/>
  <c r="I1796" i="1"/>
  <c r="F1796" i="1"/>
  <c r="BT1794" i="1"/>
  <c r="BQ1794" i="1"/>
  <c r="BN1794" i="1"/>
  <c r="BK1794" i="1"/>
  <c r="BH1794" i="1"/>
  <c r="BE1794" i="1"/>
  <c r="BB1794" i="1"/>
  <c r="AY1794" i="1"/>
  <c r="AV1794" i="1"/>
  <c r="AS1794" i="1"/>
  <c r="AP1794" i="1"/>
  <c r="AM1794" i="1"/>
  <c r="AJ1794" i="1"/>
  <c r="AG1794" i="1"/>
  <c r="AD1794" i="1"/>
  <c r="AA1794" i="1"/>
  <c r="X1794" i="1"/>
  <c r="U1794" i="1"/>
  <c r="R1794" i="1"/>
  <c r="O1794" i="1"/>
  <c r="L1794" i="1"/>
  <c r="I1794" i="1"/>
  <c r="F1794" i="1"/>
  <c r="E1794" i="1"/>
  <c r="BT1792" i="1"/>
  <c r="BQ1792" i="1"/>
  <c r="BN1792" i="1"/>
  <c r="BK1792" i="1"/>
  <c r="BH1792" i="1"/>
  <c r="BE1792" i="1"/>
  <c r="BB1792" i="1"/>
  <c r="AY1792" i="1"/>
  <c r="AV1792" i="1"/>
  <c r="AS1792" i="1"/>
  <c r="AP1792" i="1"/>
  <c r="AN1792" i="1"/>
  <c r="AO1792" i="1" s="1"/>
  <c r="AJ1792" i="1"/>
  <c r="AG1792" i="1"/>
  <c r="AD1792" i="1"/>
  <c r="AA1792" i="1"/>
  <c r="X1792" i="1"/>
  <c r="U1792" i="1"/>
  <c r="R1792" i="1"/>
  <c r="O1792" i="1"/>
  <c r="L1792" i="1"/>
  <c r="I1792" i="1"/>
  <c r="F1792" i="1"/>
  <c r="BT1791" i="1"/>
  <c r="BQ1791" i="1"/>
  <c r="BN1791" i="1"/>
  <c r="BK1791" i="1"/>
  <c r="BH1791" i="1"/>
  <c r="BE1791" i="1"/>
  <c r="BB1791" i="1"/>
  <c r="AY1791" i="1"/>
  <c r="AV1791" i="1"/>
  <c r="AS1791" i="1"/>
  <c r="AP1791" i="1"/>
  <c r="AO1791" i="1"/>
  <c r="AM1791" i="1" s="1"/>
  <c r="AJ1791" i="1"/>
  <c r="AG1791" i="1"/>
  <c r="AD1791" i="1"/>
  <c r="AA1791" i="1"/>
  <c r="X1791" i="1"/>
  <c r="U1791" i="1"/>
  <c r="R1791" i="1"/>
  <c r="O1791" i="1"/>
  <c r="L1791" i="1"/>
  <c r="I1791" i="1"/>
  <c r="F1791" i="1"/>
  <c r="BT1790" i="1"/>
  <c r="BQ1790" i="1"/>
  <c r="BN1790" i="1"/>
  <c r="BK1790" i="1"/>
  <c r="BH1790" i="1"/>
  <c r="BE1790" i="1"/>
  <c r="BB1790" i="1"/>
  <c r="AY1790" i="1"/>
  <c r="AV1790" i="1"/>
  <c r="AS1790" i="1"/>
  <c r="AP1790" i="1"/>
  <c r="AM1790" i="1"/>
  <c r="AJ1790" i="1"/>
  <c r="AG1790" i="1"/>
  <c r="AD1790" i="1"/>
  <c r="AA1790" i="1"/>
  <c r="X1790" i="1"/>
  <c r="U1790" i="1"/>
  <c r="R1790" i="1"/>
  <c r="O1790" i="1"/>
  <c r="L1790" i="1"/>
  <c r="I1790" i="1"/>
  <c r="F1790" i="1"/>
  <c r="BT1789" i="1"/>
  <c r="BQ1789" i="1"/>
  <c r="BN1789" i="1"/>
  <c r="BK1789" i="1"/>
  <c r="BH1789" i="1"/>
  <c r="BE1789" i="1"/>
  <c r="BB1789" i="1"/>
  <c r="AY1789" i="1"/>
  <c r="AV1789" i="1"/>
  <c r="AS1789" i="1"/>
  <c r="AP1789" i="1"/>
  <c r="AN1789" i="1"/>
  <c r="AO1789" i="1" s="1"/>
  <c r="AM1789" i="1" s="1"/>
  <c r="AJ1789" i="1"/>
  <c r="AG1789" i="1"/>
  <c r="AD1789" i="1"/>
  <c r="AA1789" i="1"/>
  <c r="X1789" i="1"/>
  <c r="U1789" i="1"/>
  <c r="R1789" i="1"/>
  <c r="O1789" i="1"/>
  <c r="L1789" i="1"/>
  <c r="I1789" i="1"/>
  <c r="F1789" i="1"/>
  <c r="BT1788" i="1"/>
  <c r="BQ1788" i="1"/>
  <c r="BN1788" i="1"/>
  <c r="BK1788" i="1"/>
  <c r="BH1788" i="1"/>
  <c r="BE1788" i="1"/>
  <c r="BB1788" i="1"/>
  <c r="AY1788" i="1"/>
  <c r="AV1788" i="1"/>
  <c r="AS1788" i="1"/>
  <c r="AP1788" i="1"/>
  <c r="AN1788" i="1"/>
  <c r="AO1788" i="1" s="1"/>
  <c r="AJ1788" i="1"/>
  <c r="AG1788" i="1"/>
  <c r="AD1788" i="1"/>
  <c r="AA1788" i="1"/>
  <c r="X1788" i="1"/>
  <c r="U1788" i="1"/>
  <c r="R1788" i="1"/>
  <c r="O1788" i="1"/>
  <c r="L1788" i="1"/>
  <c r="I1788" i="1"/>
  <c r="F1788" i="1"/>
  <c r="BT1787" i="1"/>
  <c r="BQ1787" i="1"/>
  <c r="BN1787" i="1"/>
  <c r="BK1787" i="1"/>
  <c r="BH1787" i="1"/>
  <c r="BE1787" i="1"/>
  <c r="BB1787" i="1"/>
  <c r="AY1787" i="1"/>
  <c r="AV1787" i="1"/>
  <c r="AS1787" i="1"/>
  <c r="AP1787" i="1"/>
  <c r="AM1787" i="1"/>
  <c r="AJ1787" i="1"/>
  <c r="AG1787" i="1"/>
  <c r="AD1787" i="1"/>
  <c r="AA1787" i="1"/>
  <c r="X1787" i="1"/>
  <c r="U1787" i="1"/>
  <c r="R1787" i="1"/>
  <c r="O1787" i="1"/>
  <c r="L1787" i="1"/>
  <c r="I1787" i="1"/>
  <c r="F1787" i="1"/>
  <c r="BT1786" i="1"/>
  <c r="BQ1786" i="1"/>
  <c r="BN1786" i="1"/>
  <c r="BK1786" i="1"/>
  <c r="BH1786" i="1"/>
  <c r="BE1786" i="1"/>
  <c r="BB1786" i="1"/>
  <c r="AY1786" i="1"/>
  <c r="AV1786" i="1"/>
  <c r="AS1786" i="1"/>
  <c r="AP1786" i="1"/>
  <c r="AO1786" i="1"/>
  <c r="AM1786" i="1" s="1"/>
  <c r="AJ1786" i="1"/>
  <c r="AG1786" i="1"/>
  <c r="AD1786" i="1"/>
  <c r="AA1786" i="1"/>
  <c r="X1786" i="1"/>
  <c r="U1786" i="1"/>
  <c r="R1786" i="1"/>
  <c r="O1786" i="1"/>
  <c r="L1786" i="1"/>
  <c r="I1786" i="1"/>
  <c r="F1786" i="1"/>
  <c r="BV1785" i="1"/>
  <c r="BU1785" i="1"/>
  <c r="BS1785" i="1"/>
  <c r="BR1785" i="1"/>
  <c r="BP1785" i="1"/>
  <c r="BO1785" i="1"/>
  <c r="BM1785" i="1"/>
  <c r="BL1785" i="1"/>
  <c r="BJ1785" i="1"/>
  <c r="BI1785" i="1"/>
  <c r="BG1785" i="1"/>
  <c r="BF1785" i="1"/>
  <c r="BD1785" i="1"/>
  <c r="BC1785" i="1"/>
  <c r="BA1785" i="1"/>
  <c r="AZ1785" i="1"/>
  <c r="AX1785" i="1"/>
  <c r="AW1785" i="1"/>
  <c r="AU1785" i="1"/>
  <c r="AT1785" i="1"/>
  <c r="AR1785" i="1"/>
  <c r="AQ1785" i="1"/>
  <c r="AL1785" i="1"/>
  <c r="AK1785" i="1"/>
  <c r="AI1785" i="1"/>
  <c r="AH1785" i="1"/>
  <c r="AF1785" i="1"/>
  <c r="AE1785" i="1"/>
  <c r="AC1785" i="1"/>
  <c r="AB1785" i="1"/>
  <c r="Z1785" i="1"/>
  <c r="Y1785" i="1"/>
  <c r="W1785" i="1"/>
  <c r="V1785" i="1"/>
  <c r="T1785" i="1"/>
  <c r="S1785" i="1"/>
  <c r="Q1785" i="1"/>
  <c r="P1785" i="1"/>
  <c r="N1785" i="1"/>
  <c r="M1785" i="1"/>
  <c r="K1785" i="1"/>
  <c r="J1785" i="1"/>
  <c r="H1785" i="1"/>
  <c r="G1785" i="1"/>
  <c r="E1785" i="1"/>
  <c r="E1787" i="1" s="1"/>
  <c r="E1788" i="1" s="1"/>
  <c r="E1789" i="1" s="1"/>
  <c r="E1790" i="1" s="1"/>
  <c r="E1791" i="1" s="1"/>
  <c r="E1792" i="1" s="1"/>
  <c r="BT1783" i="1"/>
  <c r="BQ1783" i="1"/>
  <c r="BN1783" i="1"/>
  <c r="BK1783" i="1"/>
  <c r="BH1783" i="1"/>
  <c r="BE1783" i="1"/>
  <c r="BB1783" i="1"/>
  <c r="AY1783" i="1"/>
  <c r="AV1783" i="1"/>
  <c r="AS1783" i="1"/>
  <c r="AP1783" i="1"/>
  <c r="AM1783" i="1"/>
  <c r="AJ1783" i="1"/>
  <c r="AG1783" i="1"/>
  <c r="AD1783" i="1"/>
  <c r="AA1783" i="1"/>
  <c r="X1783" i="1"/>
  <c r="U1783" i="1"/>
  <c r="R1783" i="1"/>
  <c r="O1783" i="1"/>
  <c r="L1783" i="1"/>
  <c r="I1783" i="1"/>
  <c r="F1783" i="1"/>
  <c r="BT1782" i="1"/>
  <c r="BQ1782" i="1"/>
  <c r="BN1782" i="1"/>
  <c r="BK1782" i="1"/>
  <c r="BH1782" i="1"/>
  <c r="BE1782" i="1"/>
  <c r="BB1782" i="1"/>
  <c r="AY1782" i="1"/>
  <c r="AV1782" i="1"/>
  <c r="AS1782" i="1"/>
  <c r="AP1782" i="1"/>
  <c r="AM1782" i="1"/>
  <c r="AJ1782" i="1"/>
  <c r="AG1782" i="1"/>
  <c r="AD1782" i="1"/>
  <c r="AA1782" i="1"/>
  <c r="X1782" i="1"/>
  <c r="U1782" i="1"/>
  <c r="R1782" i="1"/>
  <c r="O1782" i="1"/>
  <c r="L1782" i="1"/>
  <c r="I1782" i="1"/>
  <c r="F1782" i="1"/>
  <c r="E1782" i="1"/>
  <c r="E1783" i="1" s="1"/>
  <c r="BT1781" i="1"/>
  <c r="BQ1781" i="1"/>
  <c r="BN1781" i="1"/>
  <c r="BK1781" i="1"/>
  <c r="BH1781" i="1"/>
  <c r="BE1781" i="1"/>
  <c r="BB1781" i="1"/>
  <c r="AY1781" i="1"/>
  <c r="AV1781" i="1"/>
  <c r="AS1781" i="1"/>
  <c r="AP1781" i="1"/>
  <c r="AN1781" i="1"/>
  <c r="AO1781" i="1" s="1"/>
  <c r="AJ1781" i="1"/>
  <c r="AG1781" i="1"/>
  <c r="AD1781" i="1"/>
  <c r="AA1781" i="1"/>
  <c r="X1781" i="1"/>
  <c r="U1781" i="1"/>
  <c r="R1781" i="1"/>
  <c r="O1781" i="1"/>
  <c r="L1781" i="1"/>
  <c r="I1781" i="1"/>
  <c r="F1781" i="1"/>
  <c r="B1781" i="1"/>
  <c r="B1782" i="1" s="1"/>
  <c r="B1783" i="1" s="1"/>
  <c r="B1785" i="1" s="1"/>
  <c r="B1786" i="1" s="1"/>
  <c r="B1787" i="1" s="1"/>
  <c r="B1788" i="1" s="1"/>
  <c r="B1789" i="1" s="1"/>
  <c r="B1790" i="1" s="1"/>
  <c r="B1791" i="1" s="1"/>
  <c r="B1792" i="1" s="1"/>
  <c r="B1794" i="1" s="1"/>
  <c r="A1780" i="1"/>
  <c r="BT1777" i="1"/>
  <c r="BQ1777" i="1"/>
  <c r="BN1777" i="1"/>
  <c r="BK1777" i="1"/>
  <c r="BH1777" i="1"/>
  <c r="BE1777" i="1"/>
  <c r="BB1777" i="1"/>
  <c r="AY1777" i="1"/>
  <c r="AV1777" i="1"/>
  <c r="AS1777" i="1"/>
  <c r="AP1777" i="1"/>
  <c r="AM1777" i="1"/>
  <c r="AJ1777" i="1"/>
  <c r="AG1777" i="1"/>
  <c r="AD1777" i="1"/>
  <c r="AA1777" i="1"/>
  <c r="X1777" i="1"/>
  <c r="U1777" i="1"/>
  <c r="R1777" i="1"/>
  <c r="O1777" i="1"/>
  <c r="L1777" i="1"/>
  <c r="I1777" i="1"/>
  <c r="F1777" i="1"/>
  <c r="BT1776" i="1"/>
  <c r="BQ1776" i="1"/>
  <c r="BN1776" i="1"/>
  <c r="BK1776" i="1"/>
  <c r="BH1776" i="1"/>
  <c r="BE1776" i="1"/>
  <c r="BB1776" i="1"/>
  <c r="AY1776" i="1"/>
  <c r="AV1776" i="1"/>
  <c r="AS1776" i="1"/>
  <c r="AP1776" i="1"/>
  <c r="AM1776" i="1"/>
  <c r="AJ1776" i="1"/>
  <c r="AG1776" i="1"/>
  <c r="AD1776" i="1"/>
  <c r="AA1776" i="1"/>
  <c r="X1776" i="1"/>
  <c r="U1776" i="1"/>
  <c r="R1776" i="1"/>
  <c r="O1776" i="1"/>
  <c r="L1776" i="1"/>
  <c r="I1776" i="1"/>
  <c r="F1776" i="1"/>
  <c r="BT1775" i="1"/>
  <c r="BQ1775" i="1"/>
  <c r="BN1775" i="1"/>
  <c r="BK1775" i="1"/>
  <c r="BH1775" i="1"/>
  <c r="BG1775" i="1"/>
  <c r="BF1775" i="1"/>
  <c r="BB1775" i="1"/>
  <c r="AY1775" i="1"/>
  <c r="AV1775" i="1"/>
  <c r="AS1775" i="1"/>
  <c r="AP1775" i="1"/>
  <c r="AM1775" i="1"/>
  <c r="AJ1775" i="1"/>
  <c r="AG1775" i="1"/>
  <c r="AD1775" i="1"/>
  <c r="AA1775" i="1"/>
  <c r="X1775" i="1"/>
  <c r="U1775" i="1"/>
  <c r="R1775" i="1"/>
  <c r="O1775" i="1"/>
  <c r="L1775" i="1"/>
  <c r="I1775" i="1"/>
  <c r="F1775" i="1"/>
  <c r="BT1773" i="1"/>
  <c r="BQ1773" i="1"/>
  <c r="BN1773" i="1"/>
  <c r="BK1773" i="1"/>
  <c r="BH1773" i="1"/>
  <c r="BE1773" i="1"/>
  <c r="BB1773" i="1"/>
  <c r="AY1773" i="1"/>
  <c r="AV1773" i="1"/>
  <c r="AS1773" i="1"/>
  <c r="AP1773" i="1"/>
  <c r="AM1773" i="1"/>
  <c r="AJ1773" i="1"/>
  <c r="AG1773" i="1"/>
  <c r="AD1773" i="1"/>
  <c r="AA1773" i="1"/>
  <c r="X1773" i="1"/>
  <c r="U1773" i="1"/>
  <c r="R1773" i="1"/>
  <c r="O1773" i="1"/>
  <c r="L1773" i="1"/>
  <c r="I1773" i="1"/>
  <c r="F1773" i="1"/>
  <c r="BT1772" i="1"/>
  <c r="BQ1772" i="1"/>
  <c r="BN1772" i="1"/>
  <c r="BK1772" i="1"/>
  <c r="BH1772" i="1"/>
  <c r="BE1772" i="1"/>
  <c r="BB1772" i="1"/>
  <c r="AY1772" i="1"/>
  <c r="AV1772" i="1"/>
  <c r="AS1772" i="1"/>
  <c r="AP1772" i="1"/>
  <c r="AM1772" i="1"/>
  <c r="AJ1772" i="1"/>
  <c r="AG1772" i="1"/>
  <c r="AD1772" i="1"/>
  <c r="AA1772" i="1"/>
  <c r="X1772" i="1"/>
  <c r="U1772" i="1"/>
  <c r="R1772" i="1"/>
  <c r="O1772" i="1"/>
  <c r="L1772" i="1"/>
  <c r="I1772" i="1"/>
  <c r="F1772" i="1"/>
  <c r="BT1770" i="1"/>
  <c r="BQ1770" i="1"/>
  <c r="BN1770" i="1"/>
  <c r="BK1770" i="1"/>
  <c r="BH1770" i="1"/>
  <c r="BE1770" i="1"/>
  <c r="BB1770" i="1"/>
  <c r="AY1770" i="1"/>
  <c r="AV1770" i="1"/>
  <c r="AS1770" i="1"/>
  <c r="AP1770" i="1"/>
  <c r="AM1770" i="1"/>
  <c r="AJ1770" i="1"/>
  <c r="AG1770" i="1"/>
  <c r="AD1770" i="1"/>
  <c r="AA1770" i="1"/>
  <c r="X1770" i="1"/>
  <c r="U1770" i="1"/>
  <c r="R1770" i="1"/>
  <c r="O1770" i="1"/>
  <c r="L1770" i="1"/>
  <c r="I1770" i="1"/>
  <c r="F1770" i="1"/>
  <c r="E1770" i="1"/>
  <c r="BT1768" i="1"/>
  <c r="BQ1768" i="1"/>
  <c r="BN1768" i="1"/>
  <c r="BK1768" i="1"/>
  <c r="BH1768" i="1"/>
  <c r="BE1768" i="1"/>
  <c r="BB1768" i="1"/>
  <c r="AY1768" i="1"/>
  <c r="AV1768" i="1"/>
  <c r="AS1768" i="1"/>
  <c r="AP1768" i="1"/>
  <c r="AM1768" i="1"/>
  <c r="AJ1768" i="1"/>
  <c r="AG1768" i="1"/>
  <c r="AD1768" i="1"/>
  <c r="AA1768" i="1"/>
  <c r="X1768" i="1"/>
  <c r="U1768" i="1"/>
  <c r="R1768" i="1"/>
  <c r="O1768" i="1"/>
  <c r="L1768" i="1"/>
  <c r="I1768" i="1"/>
  <c r="F1768" i="1"/>
  <c r="BT1767" i="1"/>
  <c r="BQ1767" i="1"/>
  <c r="BN1767" i="1"/>
  <c r="BK1767" i="1"/>
  <c r="BH1767" i="1"/>
  <c r="BE1767" i="1"/>
  <c r="BB1767" i="1"/>
  <c r="AY1767" i="1"/>
  <c r="AV1767" i="1"/>
  <c r="AS1767" i="1"/>
  <c r="AP1767" i="1"/>
  <c r="AM1767" i="1"/>
  <c r="AJ1767" i="1"/>
  <c r="AG1767" i="1"/>
  <c r="AD1767" i="1"/>
  <c r="AA1767" i="1"/>
  <c r="X1767" i="1"/>
  <c r="U1767" i="1"/>
  <c r="R1767" i="1"/>
  <c r="O1767" i="1"/>
  <c r="L1767" i="1"/>
  <c r="I1767" i="1"/>
  <c r="F1767" i="1"/>
  <c r="BT1766" i="1"/>
  <c r="BQ1766" i="1"/>
  <c r="BN1766" i="1"/>
  <c r="BK1766" i="1"/>
  <c r="BH1766" i="1"/>
  <c r="BE1766" i="1"/>
  <c r="BB1766" i="1"/>
  <c r="AY1766" i="1"/>
  <c r="AV1766" i="1"/>
  <c r="AS1766" i="1"/>
  <c r="AP1766" i="1"/>
  <c r="AM1766" i="1"/>
  <c r="AJ1766" i="1"/>
  <c r="AG1766" i="1"/>
  <c r="AD1766" i="1"/>
  <c r="AA1766" i="1"/>
  <c r="X1766" i="1"/>
  <c r="U1766" i="1"/>
  <c r="R1766" i="1"/>
  <c r="O1766" i="1"/>
  <c r="L1766" i="1"/>
  <c r="I1766" i="1"/>
  <c r="F1766" i="1"/>
  <c r="BT1765" i="1"/>
  <c r="BQ1765" i="1"/>
  <c r="BN1765" i="1"/>
  <c r="BK1765" i="1"/>
  <c r="BH1765" i="1"/>
  <c r="BE1765" i="1"/>
  <c r="BB1765" i="1"/>
  <c r="AY1765" i="1"/>
  <c r="AV1765" i="1"/>
  <c r="AS1765" i="1"/>
  <c r="AP1765" i="1"/>
  <c r="AM1765" i="1"/>
  <c r="AJ1765" i="1"/>
  <c r="AG1765" i="1"/>
  <c r="AD1765" i="1"/>
  <c r="AA1765" i="1"/>
  <c r="X1765" i="1"/>
  <c r="U1765" i="1"/>
  <c r="R1765" i="1"/>
  <c r="O1765" i="1"/>
  <c r="L1765" i="1"/>
  <c r="I1765" i="1"/>
  <c r="F1765" i="1"/>
  <c r="BT1764" i="1"/>
  <c r="BQ1764" i="1"/>
  <c r="BN1764" i="1"/>
  <c r="BK1764" i="1"/>
  <c r="BH1764" i="1"/>
  <c r="BE1764" i="1"/>
  <c r="BB1764" i="1"/>
  <c r="AY1764" i="1"/>
  <c r="AV1764" i="1"/>
  <c r="AS1764" i="1"/>
  <c r="AP1764" i="1"/>
  <c r="AM1764" i="1"/>
  <c r="AJ1764" i="1"/>
  <c r="AG1764" i="1"/>
  <c r="AD1764" i="1"/>
  <c r="AA1764" i="1"/>
  <c r="X1764" i="1"/>
  <c r="U1764" i="1"/>
  <c r="R1764" i="1"/>
  <c r="O1764" i="1"/>
  <c r="L1764" i="1"/>
  <c r="I1764" i="1"/>
  <c r="F1764" i="1"/>
  <c r="BT1763" i="1"/>
  <c r="BQ1763" i="1"/>
  <c r="BN1763" i="1"/>
  <c r="BK1763" i="1"/>
  <c r="BH1763" i="1"/>
  <c r="BE1763" i="1"/>
  <c r="BB1763" i="1"/>
  <c r="AY1763" i="1"/>
  <c r="AV1763" i="1"/>
  <c r="AS1763" i="1"/>
  <c r="AP1763" i="1"/>
  <c r="AM1763" i="1"/>
  <c r="AJ1763" i="1"/>
  <c r="AG1763" i="1"/>
  <c r="AD1763" i="1"/>
  <c r="AA1763" i="1"/>
  <c r="X1763" i="1"/>
  <c r="U1763" i="1"/>
  <c r="R1763" i="1"/>
  <c r="O1763" i="1"/>
  <c r="L1763" i="1"/>
  <c r="I1763" i="1"/>
  <c r="F1763" i="1"/>
  <c r="BT1762" i="1"/>
  <c r="BQ1762" i="1"/>
  <c r="BN1762" i="1"/>
  <c r="BK1762" i="1"/>
  <c r="BH1762" i="1"/>
  <c r="BE1762" i="1"/>
  <c r="BB1762" i="1"/>
  <c r="AY1762" i="1"/>
  <c r="AV1762" i="1"/>
  <c r="AS1762" i="1"/>
  <c r="AP1762" i="1"/>
  <c r="AM1762" i="1"/>
  <c r="AJ1762" i="1"/>
  <c r="AG1762" i="1"/>
  <c r="AD1762" i="1"/>
  <c r="AA1762" i="1"/>
  <c r="X1762" i="1"/>
  <c r="U1762" i="1"/>
  <c r="R1762" i="1"/>
  <c r="O1762" i="1"/>
  <c r="L1762" i="1"/>
  <c r="I1762" i="1"/>
  <c r="F1762" i="1"/>
  <c r="BV1761" i="1"/>
  <c r="BU1761" i="1"/>
  <c r="BS1761" i="1"/>
  <c r="BR1761" i="1"/>
  <c r="BP1761" i="1"/>
  <c r="BO1761" i="1"/>
  <c r="BM1761" i="1"/>
  <c r="BL1761" i="1"/>
  <c r="BJ1761" i="1"/>
  <c r="BI1761" i="1"/>
  <c r="BG1761" i="1"/>
  <c r="BF1761" i="1"/>
  <c r="BD1761" i="1"/>
  <c r="BC1761" i="1"/>
  <c r="BA1761" i="1"/>
  <c r="AZ1761" i="1"/>
  <c r="AX1761" i="1"/>
  <c r="AW1761" i="1"/>
  <c r="AU1761" i="1"/>
  <c r="AT1761" i="1"/>
  <c r="AR1761" i="1"/>
  <c r="AQ1761" i="1"/>
  <c r="AO1761" i="1"/>
  <c r="AN1761" i="1"/>
  <c r="AL1761" i="1"/>
  <c r="AK1761" i="1"/>
  <c r="AI1761" i="1"/>
  <c r="AH1761" i="1"/>
  <c r="AF1761" i="1"/>
  <c r="AE1761" i="1"/>
  <c r="AC1761" i="1"/>
  <c r="AB1761" i="1"/>
  <c r="Z1761" i="1"/>
  <c r="Y1761" i="1"/>
  <c r="W1761" i="1"/>
  <c r="V1761" i="1"/>
  <c r="T1761" i="1"/>
  <c r="S1761" i="1"/>
  <c r="Q1761" i="1"/>
  <c r="P1761" i="1"/>
  <c r="N1761" i="1"/>
  <c r="M1761" i="1"/>
  <c r="K1761" i="1"/>
  <c r="J1761" i="1"/>
  <c r="H1761" i="1"/>
  <c r="G1761" i="1"/>
  <c r="E1761" i="1"/>
  <c r="E1763" i="1" s="1"/>
  <c r="E1764" i="1" s="1"/>
  <c r="E1765" i="1" s="1"/>
  <c r="E1766" i="1" s="1"/>
  <c r="E1767" i="1" s="1"/>
  <c r="E1768" i="1" s="1"/>
  <c r="BT1759" i="1"/>
  <c r="BQ1759" i="1"/>
  <c r="BN1759" i="1"/>
  <c r="BK1759" i="1"/>
  <c r="BH1759" i="1"/>
  <c r="BE1759" i="1"/>
  <c r="BB1759" i="1"/>
  <c r="AY1759" i="1"/>
  <c r="AV1759" i="1"/>
  <c r="AS1759" i="1"/>
  <c r="AP1759" i="1"/>
  <c r="AM1759" i="1"/>
  <c r="AJ1759" i="1"/>
  <c r="AG1759" i="1"/>
  <c r="AD1759" i="1"/>
  <c r="AA1759" i="1"/>
  <c r="X1759" i="1"/>
  <c r="U1759" i="1"/>
  <c r="R1759" i="1"/>
  <c r="O1759" i="1"/>
  <c r="L1759" i="1"/>
  <c r="I1759" i="1"/>
  <c r="F1759" i="1"/>
  <c r="BT1758" i="1"/>
  <c r="BQ1758" i="1"/>
  <c r="BN1758" i="1"/>
  <c r="BK1758" i="1"/>
  <c r="BH1758" i="1"/>
  <c r="BE1758" i="1"/>
  <c r="BB1758" i="1"/>
  <c r="AY1758" i="1"/>
  <c r="AV1758" i="1"/>
  <c r="AS1758" i="1"/>
  <c r="AP1758" i="1"/>
  <c r="AM1758" i="1"/>
  <c r="AJ1758" i="1"/>
  <c r="AG1758" i="1"/>
  <c r="AD1758" i="1"/>
  <c r="AA1758" i="1"/>
  <c r="X1758" i="1"/>
  <c r="U1758" i="1"/>
  <c r="R1758" i="1"/>
  <c r="O1758" i="1"/>
  <c r="L1758" i="1"/>
  <c r="I1758" i="1"/>
  <c r="F1758" i="1"/>
  <c r="E1758" i="1"/>
  <c r="E1759" i="1" s="1"/>
  <c r="BT1757" i="1"/>
  <c r="BQ1757" i="1"/>
  <c r="BN1757" i="1"/>
  <c r="BK1757" i="1"/>
  <c r="BH1757" i="1"/>
  <c r="BE1757" i="1"/>
  <c r="BB1757" i="1"/>
  <c r="AY1757" i="1"/>
  <c r="AV1757" i="1"/>
  <c r="AS1757" i="1"/>
  <c r="AP1757" i="1"/>
  <c r="AM1757" i="1"/>
  <c r="AJ1757" i="1"/>
  <c r="AG1757" i="1"/>
  <c r="AD1757" i="1"/>
  <c r="AA1757" i="1"/>
  <c r="X1757" i="1"/>
  <c r="U1757" i="1"/>
  <c r="R1757" i="1"/>
  <c r="O1757" i="1"/>
  <c r="L1757" i="1"/>
  <c r="I1757" i="1"/>
  <c r="F1757" i="1"/>
  <c r="B1757" i="1"/>
  <c r="B1758" i="1" s="1"/>
  <c r="B1759" i="1" s="1"/>
  <c r="B1761" i="1" s="1"/>
  <c r="B1762" i="1" s="1"/>
  <c r="B1763" i="1" s="1"/>
  <c r="B1764" i="1" s="1"/>
  <c r="B1765" i="1" s="1"/>
  <c r="B1766" i="1" s="1"/>
  <c r="B1767" i="1" s="1"/>
  <c r="B1768" i="1" s="1"/>
  <c r="B1770" i="1" s="1"/>
  <c r="A1756" i="1"/>
  <c r="BT1753" i="1"/>
  <c r="BQ1753" i="1"/>
  <c r="BN1753" i="1"/>
  <c r="BK1753" i="1"/>
  <c r="BH1753" i="1"/>
  <c r="BE1753" i="1"/>
  <c r="BB1753" i="1"/>
  <c r="AY1753" i="1"/>
  <c r="AV1753" i="1"/>
  <c r="AS1753" i="1"/>
  <c r="AP1753" i="1"/>
  <c r="AM1753" i="1"/>
  <c r="AJ1753" i="1"/>
  <c r="AG1753" i="1"/>
  <c r="AD1753" i="1"/>
  <c r="AA1753" i="1"/>
  <c r="X1753" i="1"/>
  <c r="U1753" i="1"/>
  <c r="R1753" i="1"/>
  <c r="O1753" i="1"/>
  <c r="L1753" i="1"/>
  <c r="I1753" i="1"/>
  <c r="F1753" i="1"/>
  <c r="BT1752" i="1"/>
  <c r="BQ1752" i="1"/>
  <c r="BN1752" i="1"/>
  <c r="BK1752" i="1"/>
  <c r="BH1752" i="1"/>
  <c r="BE1752" i="1"/>
  <c r="BB1752" i="1"/>
  <c r="AY1752" i="1"/>
  <c r="AV1752" i="1"/>
  <c r="AS1752" i="1"/>
  <c r="AP1752" i="1"/>
  <c r="AM1752" i="1"/>
  <c r="AJ1752" i="1"/>
  <c r="AG1752" i="1"/>
  <c r="AD1752" i="1"/>
  <c r="AA1752" i="1"/>
  <c r="X1752" i="1"/>
  <c r="U1752" i="1"/>
  <c r="R1752" i="1"/>
  <c r="O1752" i="1"/>
  <c r="L1752" i="1"/>
  <c r="I1752" i="1"/>
  <c r="F1752" i="1"/>
  <c r="BT1751" i="1"/>
  <c r="BQ1751" i="1"/>
  <c r="BN1751" i="1"/>
  <c r="BK1751" i="1"/>
  <c r="BH1751" i="1"/>
  <c r="BG1751" i="1"/>
  <c r="BF1751" i="1"/>
  <c r="BB1751" i="1"/>
  <c r="AY1751" i="1"/>
  <c r="AV1751" i="1"/>
  <c r="AS1751" i="1"/>
  <c r="AP1751" i="1"/>
  <c r="AM1751" i="1"/>
  <c r="AJ1751" i="1"/>
  <c r="AG1751" i="1"/>
  <c r="AD1751" i="1"/>
  <c r="AA1751" i="1"/>
  <c r="X1751" i="1"/>
  <c r="U1751" i="1"/>
  <c r="R1751" i="1"/>
  <c r="O1751" i="1"/>
  <c r="L1751" i="1"/>
  <c r="I1751" i="1"/>
  <c r="F1751" i="1"/>
  <c r="BT1749" i="1"/>
  <c r="BQ1749" i="1"/>
  <c r="BN1749" i="1"/>
  <c r="BK1749" i="1"/>
  <c r="BH1749" i="1"/>
  <c r="BE1749" i="1"/>
  <c r="BB1749" i="1"/>
  <c r="AY1749" i="1"/>
  <c r="AV1749" i="1"/>
  <c r="AS1749" i="1"/>
  <c r="AP1749" i="1"/>
  <c r="AM1749" i="1"/>
  <c r="AJ1749" i="1"/>
  <c r="AG1749" i="1"/>
  <c r="AD1749" i="1"/>
  <c r="AA1749" i="1"/>
  <c r="X1749" i="1"/>
  <c r="U1749" i="1"/>
  <c r="R1749" i="1"/>
  <c r="O1749" i="1"/>
  <c r="L1749" i="1"/>
  <c r="I1749" i="1"/>
  <c r="F1749" i="1"/>
  <c r="BT1748" i="1"/>
  <c r="BQ1748" i="1"/>
  <c r="BN1748" i="1"/>
  <c r="BK1748" i="1"/>
  <c r="BH1748" i="1"/>
  <c r="BE1748" i="1"/>
  <c r="BB1748" i="1"/>
  <c r="AY1748" i="1"/>
  <c r="AV1748" i="1"/>
  <c r="AS1748" i="1"/>
  <c r="AP1748" i="1"/>
  <c r="AM1748" i="1"/>
  <c r="AJ1748" i="1"/>
  <c r="AG1748" i="1"/>
  <c r="AD1748" i="1"/>
  <c r="AA1748" i="1"/>
  <c r="X1748" i="1"/>
  <c r="U1748" i="1"/>
  <c r="R1748" i="1"/>
  <c r="O1748" i="1"/>
  <c r="L1748" i="1"/>
  <c r="I1748" i="1"/>
  <c r="F1748" i="1"/>
  <c r="BT1746" i="1"/>
  <c r="BQ1746" i="1"/>
  <c r="BN1746" i="1"/>
  <c r="BK1746" i="1"/>
  <c r="BH1746" i="1"/>
  <c r="BE1746" i="1"/>
  <c r="BB1746" i="1"/>
  <c r="AY1746" i="1"/>
  <c r="AV1746" i="1"/>
  <c r="AS1746" i="1"/>
  <c r="AP1746" i="1"/>
  <c r="AM1746" i="1"/>
  <c r="AJ1746" i="1"/>
  <c r="AG1746" i="1"/>
  <c r="AD1746" i="1"/>
  <c r="AA1746" i="1"/>
  <c r="X1746" i="1"/>
  <c r="U1746" i="1"/>
  <c r="R1746" i="1"/>
  <c r="O1746" i="1"/>
  <c r="L1746" i="1"/>
  <c r="I1746" i="1"/>
  <c r="F1746" i="1"/>
  <c r="E1746" i="1"/>
  <c r="BT1744" i="1"/>
  <c r="BQ1744" i="1"/>
  <c r="BN1744" i="1"/>
  <c r="BK1744" i="1"/>
  <c r="BH1744" i="1"/>
  <c r="BE1744" i="1"/>
  <c r="BB1744" i="1"/>
  <c r="AY1744" i="1"/>
  <c r="AV1744" i="1"/>
  <c r="AS1744" i="1"/>
  <c r="AP1744" i="1"/>
  <c r="AM1744" i="1"/>
  <c r="AJ1744" i="1"/>
  <c r="AG1744" i="1"/>
  <c r="AD1744" i="1"/>
  <c r="AA1744" i="1"/>
  <c r="X1744" i="1"/>
  <c r="U1744" i="1"/>
  <c r="R1744" i="1"/>
  <c r="O1744" i="1"/>
  <c r="L1744" i="1"/>
  <c r="I1744" i="1"/>
  <c r="F1744" i="1"/>
  <c r="BT1743" i="1"/>
  <c r="BQ1743" i="1"/>
  <c r="BN1743" i="1"/>
  <c r="BK1743" i="1"/>
  <c r="BH1743" i="1"/>
  <c r="BE1743" i="1"/>
  <c r="BB1743" i="1"/>
  <c r="AY1743" i="1"/>
  <c r="AV1743" i="1"/>
  <c r="AS1743" i="1"/>
  <c r="AP1743" i="1"/>
  <c r="AM1743" i="1"/>
  <c r="AJ1743" i="1"/>
  <c r="AG1743" i="1"/>
  <c r="AD1743" i="1"/>
  <c r="AA1743" i="1"/>
  <c r="X1743" i="1"/>
  <c r="U1743" i="1"/>
  <c r="R1743" i="1"/>
  <c r="O1743" i="1"/>
  <c r="L1743" i="1"/>
  <c r="I1743" i="1"/>
  <c r="F1743" i="1"/>
  <c r="BT1742" i="1"/>
  <c r="BQ1742" i="1"/>
  <c r="BN1742" i="1"/>
  <c r="BK1742" i="1"/>
  <c r="BH1742" i="1"/>
  <c r="BE1742" i="1"/>
  <c r="BB1742" i="1"/>
  <c r="AY1742" i="1"/>
  <c r="AV1742" i="1"/>
  <c r="AS1742" i="1"/>
  <c r="AP1742" i="1"/>
  <c r="AM1742" i="1"/>
  <c r="AJ1742" i="1"/>
  <c r="AG1742" i="1"/>
  <c r="AD1742" i="1"/>
  <c r="AA1742" i="1"/>
  <c r="X1742" i="1"/>
  <c r="U1742" i="1"/>
  <c r="R1742" i="1"/>
  <c r="O1742" i="1"/>
  <c r="L1742" i="1"/>
  <c r="I1742" i="1"/>
  <c r="F1742" i="1"/>
  <c r="BT1741" i="1"/>
  <c r="BQ1741" i="1"/>
  <c r="BN1741" i="1"/>
  <c r="BK1741" i="1"/>
  <c r="BH1741" i="1"/>
  <c r="BE1741" i="1"/>
  <c r="BB1741" i="1"/>
  <c r="AY1741" i="1"/>
  <c r="AV1741" i="1"/>
  <c r="AS1741" i="1"/>
  <c r="AP1741" i="1"/>
  <c r="AM1741" i="1"/>
  <c r="AJ1741" i="1"/>
  <c r="AG1741" i="1"/>
  <c r="AD1741" i="1"/>
  <c r="AA1741" i="1"/>
  <c r="X1741" i="1"/>
  <c r="U1741" i="1"/>
  <c r="R1741" i="1"/>
  <c r="O1741" i="1"/>
  <c r="L1741" i="1"/>
  <c r="I1741" i="1"/>
  <c r="F1741" i="1"/>
  <c r="BT1740" i="1"/>
  <c r="BQ1740" i="1"/>
  <c r="BN1740" i="1"/>
  <c r="BK1740" i="1"/>
  <c r="BH1740" i="1"/>
  <c r="BE1740" i="1"/>
  <c r="BB1740" i="1"/>
  <c r="AY1740" i="1"/>
  <c r="AV1740" i="1"/>
  <c r="AS1740" i="1"/>
  <c r="AP1740" i="1"/>
  <c r="AM1740" i="1"/>
  <c r="AJ1740" i="1"/>
  <c r="AG1740" i="1"/>
  <c r="AD1740" i="1"/>
  <c r="AA1740" i="1"/>
  <c r="X1740" i="1"/>
  <c r="U1740" i="1"/>
  <c r="R1740" i="1"/>
  <c r="O1740" i="1"/>
  <c r="L1740" i="1"/>
  <c r="I1740" i="1"/>
  <c r="F1740" i="1"/>
  <c r="BT1739" i="1"/>
  <c r="BQ1739" i="1"/>
  <c r="BN1739" i="1"/>
  <c r="BK1739" i="1"/>
  <c r="BH1739" i="1"/>
  <c r="BE1739" i="1"/>
  <c r="BB1739" i="1"/>
  <c r="AY1739" i="1"/>
  <c r="AV1739" i="1"/>
  <c r="AS1739" i="1"/>
  <c r="AP1739" i="1"/>
  <c r="AM1739" i="1"/>
  <c r="AJ1739" i="1"/>
  <c r="AG1739" i="1"/>
  <c r="AD1739" i="1"/>
  <c r="AA1739" i="1"/>
  <c r="X1739" i="1"/>
  <c r="U1739" i="1"/>
  <c r="R1739" i="1"/>
  <c r="O1739" i="1"/>
  <c r="L1739" i="1"/>
  <c r="I1739" i="1"/>
  <c r="F1739" i="1"/>
  <c r="BT1738" i="1"/>
  <c r="BQ1738" i="1"/>
  <c r="BN1738" i="1"/>
  <c r="BK1738" i="1"/>
  <c r="BH1738" i="1"/>
  <c r="BE1738" i="1"/>
  <c r="BB1738" i="1"/>
  <c r="AY1738" i="1"/>
  <c r="AV1738" i="1"/>
  <c r="AS1738" i="1"/>
  <c r="AP1738" i="1"/>
  <c r="AM1738" i="1"/>
  <c r="AJ1738" i="1"/>
  <c r="AG1738" i="1"/>
  <c r="AD1738" i="1"/>
  <c r="AA1738" i="1"/>
  <c r="X1738" i="1"/>
  <c r="U1738" i="1"/>
  <c r="R1738" i="1"/>
  <c r="O1738" i="1"/>
  <c r="L1738" i="1"/>
  <c r="I1738" i="1"/>
  <c r="F1738" i="1"/>
  <c r="BV1737" i="1"/>
  <c r="BU1737" i="1"/>
  <c r="BS1737" i="1"/>
  <c r="BR1737" i="1"/>
  <c r="BP1737" i="1"/>
  <c r="BO1737" i="1"/>
  <c r="BM1737" i="1"/>
  <c r="BL1737" i="1"/>
  <c r="BJ1737" i="1"/>
  <c r="BI1737" i="1"/>
  <c r="BG1737" i="1"/>
  <c r="BF1737" i="1"/>
  <c r="BD1737" i="1"/>
  <c r="BC1737" i="1"/>
  <c r="BA1737" i="1"/>
  <c r="AZ1737" i="1"/>
  <c r="AX1737" i="1"/>
  <c r="AW1737" i="1"/>
  <c r="AU1737" i="1"/>
  <c r="AT1737" i="1"/>
  <c r="AR1737" i="1"/>
  <c r="AQ1737" i="1"/>
  <c r="AO1737" i="1"/>
  <c r="AN1737" i="1"/>
  <c r="AL1737" i="1"/>
  <c r="AK1737" i="1"/>
  <c r="AI1737" i="1"/>
  <c r="AH1737" i="1"/>
  <c r="AF1737" i="1"/>
  <c r="AE1737" i="1"/>
  <c r="AC1737" i="1"/>
  <c r="AB1737" i="1"/>
  <c r="Z1737" i="1"/>
  <c r="Y1737" i="1"/>
  <c r="W1737" i="1"/>
  <c r="V1737" i="1"/>
  <c r="T1737" i="1"/>
  <c r="S1737" i="1"/>
  <c r="Q1737" i="1"/>
  <c r="P1737" i="1"/>
  <c r="N1737" i="1"/>
  <c r="M1737" i="1"/>
  <c r="K1737" i="1"/>
  <c r="J1737" i="1"/>
  <c r="H1737" i="1"/>
  <c r="G1737" i="1"/>
  <c r="E1737" i="1"/>
  <c r="E1739" i="1" s="1"/>
  <c r="E1740" i="1" s="1"/>
  <c r="E1741" i="1" s="1"/>
  <c r="E1742" i="1" s="1"/>
  <c r="E1743" i="1" s="1"/>
  <c r="E1744" i="1" s="1"/>
  <c r="BT1735" i="1"/>
  <c r="BQ1735" i="1"/>
  <c r="BN1735" i="1"/>
  <c r="BK1735" i="1"/>
  <c r="BH1735" i="1"/>
  <c r="BE1735" i="1"/>
  <c r="BB1735" i="1"/>
  <c r="AY1735" i="1"/>
  <c r="AV1735" i="1"/>
  <c r="AS1735" i="1"/>
  <c r="AP1735" i="1"/>
  <c r="AM1735" i="1"/>
  <c r="AJ1735" i="1"/>
  <c r="AG1735" i="1"/>
  <c r="AD1735" i="1"/>
  <c r="AA1735" i="1"/>
  <c r="X1735" i="1"/>
  <c r="U1735" i="1"/>
  <c r="R1735" i="1"/>
  <c r="O1735" i="1"/>
  <c r="L1735" i="1"/>
  <c r="I1735" i="1"/>
  <c r="F1735" i="1"/>
  <c r="BT1734" i="1"/>
  <c r="BQ1734" i="1"/>
  <c r="BN1734" i="1"/>
  <c r="BK1734" i="1"/>
  <c r="BH1734" i="1"/>
  <c r="BE1734" i="1"/>
  <c r="BB1734" i="1"/>
  <c r="AY1734" i="1"/>
  <c r="AV1734" i="1"/>
  <c r="AS1734" i="1"/>
  <c r="AP1734" i="1"/>
  <c r="AM1734" i="1"/>
  <c r="AJ1734" i="1"/>
  <c r="AG1734" i="1"/>
  <c r="AD1734" i="1"/>
  <c r="AA1734" i="1"/>
  <c r="X1734" i="1"/>
  <c r="U1734" i="1"/>
  <c r="R1734" i="1"/>
  <c r="O1734" i="1"/>
  <c r="L1734" i="1"/>
  <c r="I1734" i="1"/>
  <c r="F1734" i="1"/>
  <c r="E1734" i="1"/>
  <c r="E1735" i="1" s="1"/>
  <c r="BT1733" i="1"/>
  <c r="BQ1733" i="1"/>
  <c r="BN1733" i="1"/>
  <c r="BK1733" i="1"/>
  <c r="BH1733" i="1"/>
  <c r="BE1733" i="1"/>
  <c r="BB1733" i="1"/>
  <c r="AY1733" i="1"/>
  <c r="AV1733" i="1"/>
  <c r="AS1733" i="1"/>
  <c r="AP1733" i="1"/>
  <c r="AM1733" i="1"/>
  <c r="AJ1733" i="1"/>
  <c r="AG1733" i="1"/>
  <c r="AD1733" i="1"/>
  <c r="AA1733" i="1"/>
  <c r="X1733" i="1"/>
  <c r="U1733" i="1"/>
  <c r="R1733" i="1"/>
  <c r="O1733" i="1"/>
  <c r="L1733" i="1"/>
  <c r="I1733" i="1"/>
  <c r="F1733" i="1"/>
  <c r="B1733" i="1"/>
  <c r="B1734" i="1" s="1"/>
  <c r="B1735" i="1" s="1"/>
  <c r="B1737" i="1" s="1"/>
  <c r="B1738" i="1" s="1"/>
  <c r="B1739" i="1" s="1"/>
  <c r="B1740" i="1" s="1"/>
  <c r="B1741" i="1" s="1"/>
  <c r="B1742" i="1" s="1"/>
  <c r="B1743" i="1" s="1"/>
  <c r="B1744" i="1" s="1"/>
  <c r="B1746" i="1" s="1"/>
  <c r="A1732" i="1"/>
  <c r="BT1729" i="1"/>
  <c r="BQ1729" i="1"/>
  <c r="BN1729" i="1"/>
  <c r="BK1729" i="1"/>
  <c r="BH1729" i="1"/>
  <c r="BE1729" i="1"/>
  <c r="BB1729" i="1"/>
  <c r="AY1729" i="1"/>
  <c r="AV1729" i="1"/>
  <c r="AS1729" i="1"/>
  <c r="AP1729" i="1"/>
  <c r="AM1729" i="1"/>
  <c r="AJ1729" i="1"/>
  <c r="AG1729" i="1"/>
  <c r="AD1729" i="1"/>
  <c r="AA1729" i="1"/>
  <c r="X1729" i="1"/>
  <c r="U1729" i="1"/>
  <c r="R1729" i="1"/>
  <c r="O1729" i="1"/>
  <c r="L1729" i="1"/>
  <c r="I1729" i="1"/>
  <c r="F1729" i="1"/>
  <c r="BT1728" i="1"/>
  <c r="BQ1728" i="1"/>
  <c r="BN1728" i="1"/>
  <c r="BK1728" i="1"/>
  <c r="BH1728" i="1"/>
  <c r="BE1728" i="1"/>
  <c r="BB1728" i="1"/>
  <c r="AY1728" i="1"/>
  <c r="AV1728" i="1"/>
  <c r="AS1728" i="1"/>
  <c r="AP1728" i="1"/>
  <c r="AM1728" i="1"/>
  <c r="AJ1728" i="1"/>
  <c r="AG1728" i="1"/>
  <c r="AD1728" i="1"/>
  <c r="AA1728" i="1"/>
  <c r="X1728" i="1"/>
  <c r="U1728" i="1"/>
  <c r="R1728" i="1"/>
  <c r="O1728" i="1"/>
  <c r="L1728" i="1"/>
  <c r="I1728" i="1"/>
  <c r="F1728" i="1"/>
  <c r="BT1727" i="1"/>
  <c r="BQ1727" i="1"/>
  <c r="BN1727" i="1"/>
  <c r="BK1727" i="1"/>
  <c r="BH1727" i="1"/>
  <c r="BE1727" i="1"/>
  <c r="BB1727" i="1"/>
  <c r="AY1727" i="1"/>
  <c r="AV1727" i="1"/>
  <c r="AS1727" i="1"/>
  <c r="AP1727" i="1"/>
  <c r="AM1727" i="1"/>
  <c r="AJ1727" i="1"/>
  <c r="AG1727" i="1"/>
  <c r="AD1727" i="1"/>
  <c r="AA1727" i="1"/>
  <c r="X1727" i="1"/>
  <c r="U1727" i="1"/>
  <c r="R1727" i="1"/>
  <c r="O1727" i="1"/>
  <c r="L1727" i="1"/>
  <c r="I1727" i="1"/>
  <c r="F1727" i="1"/>
  <c r="BT1725" i="1"/>
  <c r="BQ1725" i="1"/>
  <c r="BN1725" i="1"/>
  <c r="BK1725" i="1"/>
  <c r="BH1725" i="1"/>
  <c r="BE1725" i="1"/>
  <c r="BB1725" i="1"/>
  <c r="AY1725" i="1"/>
  <c r="AV1725" i="1"/>
  <c r="AS1725" i="1"/>
  <c r="AP1725" i="1"/>
  <c r="AM1725" i="1"/>
  <c r="AJ1725" i="1"/>
  <c r="AG1725" i="1"/>
  <c r="AD1725" i="1"/>
  <c r="AA1725" i="1"/>
  <c r="X1725" i="1"/>
  <c r="U1725" i="1"/>
  <c r="R1725" i="1"/>
  <c r="O1725" i="1"/>
  <c r="L1725" i="1"/>
  <c r="I1725" i="1"/>
  <c r="F1725" i="1"/>
  <c r="BT1724" i="1"/>
  <c r="BQ1724" i="1"/>
  <c r="BN1724" i="1"/>
  <c r="BK1724" i="1"/>
  <c r="BH1724" i="1"/>
  <c r="BE1724" i="1"/>
  <c r="BB1724" i="1"/>
  <c r="AY1724" i="1"/>
  <c r="AV1724" i="1"/>
  <c r="AS1724" i="1"/>
  <c r="AP1724" i="1"/>
  <c r="AM1724" i="1"/>
  <c r="AJ1724" i="1"/>
  <c r="AG1724" i="1"/>
  <c r="AD1724" i="1"/>
  <c r="AA1724" i="1"/>
  <c r="X1724" i="1"/>
  <c r="U1724" i="1"/>
  <c r="R1724" i="1"/>
  <c r="O1724" i="1"/>
  <c r="L1724" i="1"/>
  <c r="I1724" i="1"/>
  <c r="F1724" i="1"/>
  <c r="BT1722" i="1"/>
  <c r="BQ1722" i="1"/>
  <c r="BN1722" i="1"/>
  <c r="BK1722" i="1"/>
  <c r="BH1722" i="1"/>
  <c r="BE1722" i="1"/>
  <c r="BB1722" i="1"/>
  <c r="AY1722" i="1"/>
  <c r="AV1722" i="1"/>
  <c r="AS1722" i="1"/>
  <c r="AP1722" i="1"/>
  <c r="AM1722" i="1"/>
  <c r="AJ1722" i="1"/>
  <c r="AG1722" i="1"/>
  <c r="AD1722" i="1"/>
  <c r="AA1722" i="1"/>
  <c r="X1722" i="1"/>
  <c r="U1722" i="1"/>
  <c r="R1722" i="1"/>
  <c r="O1722" i="1"/>
  <c r="L1722" i="1"/>
  <c r="I1722" i="1"/>
  <c r="F1722" i="1"/>
  <c r="E1722" i="1"/>
  <c r="BT1720" i="1"/>
  <c r="BQ1720" i="1"/>
  <c r="BN1720" i="1"/>
  <c r="BK1720" i="1"/>
  <c r="BH1720" i="1"/>
  <c r="BE1720" i="1"/>
  <c r="BB1720" i="1"/>
  <c r="AY1720" i="1"/>
  <c r="AV1720" i="1"/>
  <c r="AS1720" i="1"/>
  <c r="AP1720" i="1"/>
  <c r="AM1720" i="1"/>
  <c r="AJ1720" i="1"/>
  <c r="AG1720" i="1"/>
  <c r="AD1720" i="1"/>
  <c r="AA1720" i="1"/>
  <c r="X1720" i="1"/>
  <c r="U1720" i="1"/>
  <c r="R1720" i="1"/>
  <c r="O1720" i="1"/>
  <c r="L1720" i="1"/>
  <c r="I1720" i="1"/>
  <c r="F1720" i="1"/>
  <c r="BT1719" i="1"/>
  <c r="BQ1719" i="1"/>
  <c r="BN1719" i="1"/>
  <c r="BK1719" i="1"/>
  <c r="BH1719" i="1"/>
  <c r="BE1719" i="1"/>
  <c r="BB1719" i="1"/>
  <c r="AY1719" i="1"/>
  <c r="AV1719" i="1"/>
  <c r="AS1719" i="1"/>
  <c r="AP1719" i="1"/>
  <c r="AM1719" i="1"/>
  <c r="AJ1719" i="1"/>
  <c r="AG1719" i="1"/>
  <c r="AD1719" i="1"/>
  <c r="AA1719" i="1"/>
  <c r="X1719" i="1"/>
  <c r="U1719" i="1"/>
  <c r="R1719" i="1"/>
  <c r="O1719" i="1"/>
  <c r="L1719" i="1"/>
  <c r="I1719" i="1"/>
  <c r="F1719" i="1"/>
  <c r="BT1718" i="1"/>
  <c r="BQ1718" i="1"/>
  <c r="BN1718" i="1"/>
  <c r="BK1718" i="1"/>
  <c r="BH1718" i="1"/>
  <c r="BE1718" i="1"/>
  <c r="BB1718" i="1"/>
  <c r="AY1718" i="1"/>
  <c r="AV1718" i="1"/>
  <c r="AS1718" i="1"/>
  <c r="AP1718" i="1"/>
  <c r="AM1718" i="1"/>
  <c r="AJ1718" i="1"/>
  <c r="AG1718" i="1"/>
  <c r="AD1718" i="1"/>
  <c r="AA1718" i="1"/>
  <c r="X1718" i="1"/>
  <c r="U1718" i="1"/>
  <c r="R1718" i="1"/>
  <c r="O1718" i="1"/>
  <c r="L1718" i="1"/>
  <c r="I1718" i="1"/>
  <c r="F1718" i="1"/>
  <c r="BT1717" i="1"/>
  <c r="BQ1717" i="1"/>
  <c r="BN1717" i="1"/>
  <c r="BK1717" i="1"/>
  <c r="BH1717" i="1"/>
  <c r="BE1717" i="1"/>
  <c r="BB1717" i="1"/>
  <c r="AY1717" i="1"/>
  <c r="AV1717" i="1"/>
  <c r="AS1717" i="1"/>
  <c r="AP1717" i="1"/>
  <c r="AM1717" i="1"/>
  <c r="AJ1717" i="1"/>
  <c r="AG1717" i="1"/>
  <c r="AD1717" i="1"/>
  <c r="AA1717" i="1"/>
  <c r="X1717" i="1"/>
  <c r="U1717" i="1"/>
  <c r="R1717" i="1"/>
  <c r="O1717" i="1"/>
  <c r="L1717" i="1"/>
  <c r="I1717" i="1"/>
  <c r="F1717" i="1"/>
  <c r="BT1716" i="1"/>
  <c r="BQ1716" i="1"/>
  <c r="BN1716" i="1"/>
  <c r="BK1716" i="1"/>
  <c r="BH1716" i="1"/>
  <c r="BE1716" i="1"/>
  <c r="BB1716" i="1"/>
  <c r="AY1716" i="1"/>
  <c r="AV1716" i="1"/>
  <c r="AS1716" i="1"/>
  <c r="AP1716" i="1"/>
  <c r="AM1716" i="1"/>
  <c r="AJ1716" i="1"/>
  <c r="AG1716" i="1"/>
  <c r="AD1716" i="1"/>
  <c r="AA1716" i="1"/>
  <c r="X1716" i="1"/>
  <c r="U1716" i="1"/>
  <c r="R1716" i="1"/>
  <c r="O1716" i="1"/>
  <c r="L1716" i="1"/>
  <c r="I1716" i="1"/>
  <c r="F1716" i="1"/>
  <c r="BT1715" i="1"/>
  <c r="BQ1715" i="1"/>
  <c r="BN1715" i="1"/>
  <c r="BK1715" i="1"/>
  <c r="BH1715" i="1"/>
  <c r="BE1715" i="1"/>
  <c r="BB1715" i="1"/>
  <c r="AY1715" i="1"/>
  <c r="AV1715" i="1"/>
  <c r="AS1715" i="1"/>
  <c r="AP1715" i="1"/>
  <c r="AM1715" i="1"/>
  <c r="AJ1715" i="1"/>
  <c r="AG1715" i="1"/>
  <c r="AD1715" i="1"/>
  <c r="AA1715" i="1"/>
  <c r="X1715" i="1"/>
  <c r="U1715" i="1"/>
  <c r="R1715" i="1"/>
  <c r="O1715" i="1"/>
  <c r="L1715" i="1"/>
  <c r="I1715" i="1"/>
  <c r="F1715" i="1"/>
  <c r="BT1714" i="1"/>
  <c r="BQ1714" i="1"/>
  <c r="BN1714" i="1"/>
  <c r="BK1714" i="1"/>
  <c r="BH1714" i="1"/>
  <c r="BE1714" i="1"/>
  <c r="BB1714" i="1"/>
  <c r="AY1714" i="1"/>
  <c r="AV1714" i="1"/>
  <c r="AS1714" i="1"/>
  <c r="AP1714" i="1"/>
  <c r="AM1714" i="1"/>
  <c r="AJ1714" i="1"/>
  <c r="AG1714" i="1"/>
  <c r="AD1714" i="1"/>
  <c r="AA1714" i="1"/>
  <c r="X1714" i="1"/>
  <c r="U1714" i="1"/>
  <c r="R1714" i="1"/>
  <c r="O1714" i="1"/>
  <c r="L1714" i="1"/>
  <c r="I1714" i="1"/>
  <c r="F1714" i="1"/>
  <c r="BV1713" i="1"/>
  <c r="BU1713" i="1"/>
  <c r="BS1713" i="1"/>
  <c r="BR1713" i="1"/>
  <c r="BP1713" i="1"/>
  <c r="BO1713" i="1"/>
  <c r="BM1713" i="1"/>
  <c r="BL1713" i="1"/>
  <c r="BJ1713" i="1"/>
  <c r="BI1713" i="1"/>
  <c r="BG1713" i="1"/>
  <c r="BF1713" i="1"/>
  <c r="BD1713" i="1"/>
  <c r="BC1713" i="1"/>
  <c r="BA1713" i="1"/>
  <c r="AZ1713" i="1"/>
  <c r="AX1713" i="1"/>
  <c r="AW1713" i="1"/>
  <c r="AU1713" i="1"/>
  <c r="AT1713" i="1"/>
  <c r="AR1713" i="1"/>
  <c r="AQ1713" i="1"/>
  <c r="AO1713" i="1"/>
  <c r="AN1713" i="1"/>
  <c r="AL1713" i="1"/>
  <c r="AK1713" i="1"/>
  <c r="AI1713" i="1"/>
  <c r="AH1713" i="1"/>
  <c r="AF1713" i="1"/>
  <c r="AE1713" i="1"/>
  <c r="AC1713" i="1"/>
  <c r="AB1713" i="1"/>
  <c r="Z1713" i="1"/>
  <c r="Y1713" i="1"/>
  <c r="W1713" i="1"/>
  <c r="V1713" i="1"/>
  <c r="T1713" i="1"/>
  <c r="S1713" i="1"/>
  <c r="Q1713" i="1"/>
  <c r="P1713" i="1"/>
  <c r="N1713" i="1"/>
  <c r="M1713" i="1"/>
  <c r="K1713" i="1"/>
  <c r="J1713" i="1"/>
  <c r="H1713" i="1"/>
  <c r="G1713" i="1"/>
  <c r="E1713" i="1"/>
  <c r="E1715" i="1" s="1"/>
  <c r="E1716" i="1" s="1"/>
  <c r="E1717" i="1" s="1"/>
  <c r="E1718" i="1" s="1"/>
  <c r="E1719" i="1" s="1"/>
  <c r="E1720" i="1" s="1"/>
  <c r="BT1711" i="1"/>
  <c r="BQ1711" i="1"/>
  <c r="BN1711" i="1"/>
  <c r="BK1711" i="1"/>
  <c r="BH1711" i="1"/>
  <c r="BE1711" i="1"/>
  <c r="BB1711" i="1"/>
  <c r="AY1711" i="1"/>
  <c r="AV1711" i="1"/>
  <c r="AS1711" i="1"/>
  <c r="AP1711" i="1"/>
  <c r="AM1711" i="1"/>
  <c r="AJ1711" i="1"/>
  <c r="AG1711" i="1"/>
  <c r="AD1711" i="1"/>
  <c r="AA1711" i="1"/>
  <c r="X1711" i="1"/>
  <c r="U1711" i="1"/>
  <c r="R1711" i="1"/>
  <c r="O1711" i="1"/>
  <c r="L1711" i="1"/>
  <c r="I1711" i="1"/>
  <c r="F1711" i="1"/>
  <c r="BT1710" i="1"/>
  <c r="BQ1710" i="1"/>
  <c r="BN1710" i="1"/>
  <c r="BK1710" i="1"/>
  <c r="BH1710" i="1"/>
  <c r="BE1710" i="1"/>
  <c r="BB1710" i="1"/>
  <c r="AY1710" i="1"/>
  <c r="AV1710" i="1"/>
  <c r="AS1710" i="1"/>
  <c r="AP1710" i="1"/>
  <c r="AM1710" i="1"/>
  <c r="AJ1710" i="1"/>
  <c r="AG1710" i="1"/>
  <c r="AD1710" i="1"/>
  <c r="AA1710" i="1"/>
  <c r="X1710" i="1"/>
  <c r="U1710" i="1"/>
  <c r="R1710" i="1"/>
  <c r="O1710" i="1"/>
  <c r="L1710" i="1"/>
  <c r="I1710" i="1"/>
  <c r="F1710" i="1"/>
  <c r="E1710" i="1"/>
  <c r="E1711" i="1" s="1"/>
  <c r="BT1709" i="1"/>
  <c r="BQ1709" i="1"/>
  <c r="BN1709" i="1"/>
  <c r="BK1709" i="1"/>
  <c r="BH1709" i="1"/>
  <c r="BE1709" i="1"/>
  <c r="BB1709" i="1"/>
  <c r="AY1709" i="1"/>
  <c r="AV1709" i="1"/>
  <c r="AS1709" i="1"/>
  <c r="AP1709" i="1"/>
  <c r="AM1709" i="1"/>
  <c r="AJ1709" i="1"/>
  <c r="AG1709" i="1"/>
  <c r="AD1709" i="1"/>
  <c r="AA1709" i="1"/>
  <c r="X1709" i="1"/>
  <c r="U1709" i="1"/>
  <c r="R1709" i="1"/>
  <c r="O1709" i="1"/>
  <c r="L1709" i="1"/>
  <c r="I1709" i="1"/>
  <c r="F1709" i="1"/>
  <c r="B1709" i="1"/>
  <c r="B1710" i="1" s="1"/>
  <c r="B1711" i="1" s="1"/>
  <c r="B1713" i="1" s="1"/>
  <c r="B1714" i="1" s="1"/>
  <c r="B1715" i="1" s="1"/>
  <c r="B1716" i="1" s="1"/>
  <c r="B1717" i="1" s="1"/>
  <c r="B1718" i="1" s="1"/>
  <c r="B1719" i="1" s="1"/>
  <c r="B1720" i="1" s="1"/>
  <c r="B1722" i="1" s="1"/>
  <c r="A1708" i="1"/>
  <c r="BT1705" i="1"/>
  <c r="BQ1705" i="1"/>
  <c r="BN1705" i="1"/>
  <c r="BK1705" i="1"/>
  <c r="BH1705" i="1"/>
  <c r="BE1705" i="1"/>
  <c r="BB1705" i="1"/>
  <c r="AY1705" i="1"/>
  <c r="AV1705" i="1"/>
  <c r="AS1705" i="1"/>
  <c r="AP1705" i="1"/>
  <c r="AM1705" i="1"/>
  <c r="AJ1705" i="1"/>
  <c r="AG1705" i="1"/>
  <c r="AD1705" i="1"/>
  <c r="AA1705" i="1"/>
  <c r="X1705" i="1"/>
  <c r="U1705" i="1"/>
  <c r="R1705" i="1"/>
  <c r="O1705" i="1"/>
  <c r="L1705" i="1"/>
  <c r="I1705" i="1"/>
  <c r="F1705" i="1"/>
  <c r="BT1704" i="1"/>
  <c r="BQ1704" i="1"/>
  <c r="BN1704" i="1"/>
  <c r="BK1704" i="1"/>
  <c r="BH1704" i="1"/>
  <c r="BE1704" i="1"/>
  <c r="BB1704" i="1"/>
  <c r="AY1704" i="1"/>
  <c r="AV1704" i="1"/>
  <c r="AS1704" i="1"/>
  <c r="AP1704" i="1"/>
  <c r="AM1704" i="1"/>
  <c r="AJ1704" i="1"/>
  <c r="AG1704" i="1"/>
  <c r="AD1704" i="1"/>
  <c r="AA1704" i="1"/>
  <c r="X1704" i="1"/>
  <c r="U1704" i="1"/>
  <c r="R1704" i="1"/>
  <c r="O1704" i="1"/>
  <c r="L1704" i="1"/>
  <c r="I1704" i="1"/>
  <c r="F1704" i="1"/>
  <c r="BT1703" i="1"/>
  <c r="BQ1703" i="1"/>
  <c r="BN1703" i="1"/>
  <c r="BK1703" i="1"/>
  <c r="BH1703" i="1"/>
  <c r="BE1703" i="1"/>
  <c r="BB1703" i="1"/>
  <c r="AY1703" i="1"/>
  <c r="AV1703" i="1"/>
  <c r="AS1703" i="1"/>
  <c r="AP1703" i="1"/>
  <c r="AM1703" i="1"/>
  <c r="AJ1703" i="1"/>
  <c r="AG1703" i="1"/>
  <c r="AD1703" i="1"/>
  <c r="AA1703" i="1"/>
  <c r="X1703" i="1"/>
  <c r="U1703" i="1"/>
  <c r="R1703" i="1"/>
  <c r="O1703" i="1"/>
  <c r="L1703" i="1"/>
  <c r="I1703" i="1"/>
  <c r="F1703" i="1"/>
  <c r="BT1701" i="1"/>
  <c r="BQ1701" i="1"/>
  <c r="BN1701" i="1"/>
  <c r="BK1701" i="1"/>
  <c r="BH1701" i="1"/>
  <c r="BE1701" i="1"/>
  <c r="BB1701" i="1"/>
  <c r="AY1701" i="1"/>
  <c r="AV1701" i="1"/>
  <c r="AS1701" i="1"/>
  <c r="AP1701" i="1"/>
  <c r="AM1701" i="1"/>
  <c r="AJ1701" i="1"/>
  <c r="AG1701" i="1"/>
  <c r="AD1701" i="1"/>
  <c r="AA1701" i="1"/>
  <c r="X1701" i="1"/>
  <c r="U1701" i="1"/>
  <c r="R1701" i="1"/>
  <c r="O1701" i="1"/>
  <c r="L1701" i="1"/>
  <c r="I1701" i="1"/>
  <c r="F1701" i="1"/>
  <c r="BT1700" i="1"/>
  <c r="BQ1700" i="1"/>
  <c r="BN1700" i="1"/>
  <c r="BK1700" i="1"/>
  <c r="BH1700" i="1"/>
  <c r="BE1700" i="1"/>
  <c r="BB1700" i="1"/>
  <c r="AY1700" i="1"/>
  <c r="AV1700" i="1"/>
  <c r="AS1700" i="1"/>
  <c r="AP1700" i="1"/>
  <c r="AM1700" i="1"/>
  <c r="AJ1700" i="1"/>
  <c r="AG1700" i="1"/>
  <c r="AD1700" i="1"/>
  <c r="AA1700" i="1"/>
  <c r="X1700" i="1"/>
  <c r="U1700" i="1"/>
  <c r="R1700" i="1"/>
  <c r="O1700" i="1"/>
  <c r="L1700" i="1"/>
  <c r="I1700" i="1"/>
  <c r="F1700" i="1"/>
  <c r="BT1698" i="1"/>
  <c r="BQ1698" i="1"/>
  <c r="BN1698" i="1"/>
  <c r="BK1698" i="1"/>
  <c r="BH1698" i="1"/>
  <c r="BE1698" i="1"/>
  <c r="BB1698" i="1"/>
  <c r="AY1698" i="1"/>
  <c r="AV1698" i="1"/>
  <c r="AS1698" i="1"/>
  <c r="AP1698" i="1"/>
  <c r="AM1698" i="1"/>
  <c r="AJ1698" i="1"/>
  <c r="AG1698" i="1"/>
  <c r="AD1698" i="1"/>
  <c r="AA1698" i="1"/>
  <c r="X1698" i="1"/>
  <c r="U1698" i="1"/>
  <c r="R1698" i="1"/>
  <c r="O1698" i="1"/>
  <c r="L1698" i="1"/>
  <c r="I1698" i="1"/>
  <c r="F1698" i="1"/>
  <c r="E1698" i="1"/>
  <c r="BT1696" i="1"/>
  <c r="BQ1696" i="1"/>
  <c r="BN1696" i="1"/>
  <c r="BK1696" i="1"/>
  <c r="BH1696" i="1"/>
  <c r="BE1696" i="1"/>
  <c r="BB1696" i="1"/>
  <c r="AY1696" i="1"/>
  <c r="AV1696" i="1"/>
  <c r="AS1696" i="1"/>
  <c r="AP1696" i="1"/>
  <c r="AM1696" i="1"/>
  <c r="AJ1696" i="1"/>
  <c r="AG1696" i="1"/>
  <c r="AD1696" i="1"/>
  <c r="AA1696" i="1"/>
  <c r="X1696" i="1"/>
  <c r="U1696" i="1"/>
  <c r="R1696" i="1"/>
  <c r="O1696" i="1"/>
  <c r="L1696" i="1"/>
  <c r="I1696" i="1"/>
  <c r="F1696" i="1"/>
  <c r="BT1695" i="1"/>
  <c r="BQ1695" i="1"/>
  <c r="BN1695" i="1"/>
  <c r="BK1695" i="1"/>
  <c r="BH1695" i="1"/>
  <c r="BE1695" i="1"/>
  <c r="BB1695" i="1"/>
  <c r="AY1695" i="1"/>
  <c r="AV1695" i="1"/>
  <c r="AS1695" i="1"/>
  <c r="AP1695" i="1"/>
  <c r="AM1695" i="1"/>
  <c r="AJ1695" i="1"/>
  <c r="AG1695" i="1"/>
  <c r="AD1695" i="1"/>
  <c r="AA1695" i="1"/>
  <c r="X1695" i="1"/>
  <c r="U1695" i="1"/>
  <c r="R1695" i="1"/>
  <c r="O1695" i="1"/>
  <c r="L1695" i="1"/>
  <c r="I1695" i="1"/>
  <c r="F1695" i="1"/>
  <c r="BT1694" i="1"/>
  <c r="BQ1694" i="1"/>
  <c r="BN1694" i="1"/>
  <c r="BK1694" i="1"/>
  <c r="BH1694" i="1"/>
  <c r="BE1694" i="1"/>
  <c r="BB1694" i="1"/>
  <c r="AY1694" i="1"/>
  <c r="AV1694" i="1"/>
  <c r="AS1694" i="1"/>
  <c r="AP1694" i="1"/>
  <c r="AM1694" i="1"/>
  <c r="AJ1694" i="1"/>
  <c r="AG1694" i="1"/>
  <c r="AD1694" i="1"/>
  <c r="AA1694" i="1"/>
  <c r="X1694" i="1"/>
  <c r="U1694" i="1"/>
  <c r="R1694" i="1"/>
  <c r="O1694" i="1"/>
  <c r="L1694" i="1"/>
  <c r="I1694" i="1"/>
  <c r="F1694" i="1"/>
  <c r="BT1693" i="1"/>
  <c r="BQ1693" i="1"/>
  <c r="BN1693" i="1"/>
  <c r="BK1693" i="1"/>
  <c r="BH1693" i="1"/>
  <c r="BE1693" i="1"/>
  <c r="BB1693" i="1"/>
  <c r="AY1693" i="1"/>
  <c r="AV1693" i="1"/>
  <c r="AS1693" i="1"/>
  <c r="AP1693" i="1"/>
  <c r="AM1693" i="1"/>
  <c r="AJ1693" i="1"/>
  <c r="AG1693" i="1"/>
  <c r="AD1693" i="1"/>
  <c r="AA1693" i="1"/>
  <c r="X1693" i="1"/>
  <c r="U1693" i="1"/>
  <c r="R1693" i="1"/>
  <c r="O1693" i="1"/>
  <c r="L1693" i="1"/>
  <c r="I1693" i="1"/>
  <c r="F1693" i="1"/>
  <c r="BT1692" i="1"/>
  <c r="BQ1692" i="1"/>
  <c r="BN1692" i="1"/>
  <c r="BK1692" i="1"/>
  <c r="BH1692" i="1"/>
  <c r="BE1692" i="1"/>
  <c r="BB1692" i="1"/>
  <c r="AY1692" i="1"/>
  <c r="AV1692" i="1"/>
  <c r="AS1692" i="1"/>
  <c r="AP1692" i="1"/>
  <c r="AM1692" i="1"/>
  <c r="AJ1692" i="1"/>
  <c r="AG1692" i="1"/>
  <c r="AD1692" i="1"/>
  <c r="AA1692" i="1"/>
  <c r="X1692" i="1"/>
  <c r="U1692" i="1"/>
  <c r="R1692" i="1"/>
  <c r="O1692" i="1"/>
  <c r="L1692" i="1"/>
  <c r="I1692" i="1"/>
  <c r="F1692" i="1"/>
  <c r="BT1691" i="1"/>
  <c r="BQ1691" i="1"/>
  <c r="BN1691" i="1"/>
  <c r="BK1691" i="1"/>
  <c r="BH1691" i="1"/>
  <c r="BE1691" i="1"/>
  <c r="BB1691" i="1"/>
  <c r="AY1691" i="1"/>
  <c r="AV1691" i="1"/>
  <c r="AS1691" i="1"/>
  <c r="AP1691" i="1"/>
  <c r="AM1691" i="1"/>
  <c r="AJ1691" i="1"/>
  <c r="AG1691" i="1"/>
  <c r="AD1691" i="1"/>
  <c r="AA1691" i="1"/>
  <c r="X1691" i="1"/>
  <c r="U1691" i="1"/>
  <c r="R1691" i="1"/>
  <c r="O1691" i="1"/>
  <c r="L1691" i="1"/>
  <c r="I1691" i="1"/>
  <c r="F1691" i="1"/>
  <c r="BT1690" i="1"/>
  <c r="BQ1690" i="1"/>
  <c r="BN1690" i="1"/>
  <c r="BK1690" i="1"/>
  <c r="BH1690" i="1"/>
  <c r="BE1690" i="1"/>
  <c r="BB1690" i="1"/>
  <c r="AY1690" i="1"/>
  <c r="AV1690" i="1"/>
  <c r="AS1690" i="1"/>
  <c r="AP1690" i="1"/>
  <c r="AM1690" i="1"/>
  <c r="AJ1690" i="1"/>
  <c r="AG1690" i="1"/>
  <c r="AD1690" i="1"/>
  <c r="AA1690" i="1"/>
  <c r="X1690" i="1"/>
  <c r="U1690" i="1"/>
  <c r="R1690" i="1"/>
  <c r="O1690" i="1"/>
  <c r="L1690" i="1"/>
  <c r="I1690" i="1"/>
  <c r="F1690" i="1"/>
  <c r="BV1689" i="1"/>
  <c r="BU1689" i="1"/>
  <c r="BS1689" i="1"/>
  <c r="BR1689" i="1"/>
  <c r="BP1689" i="1"/>
  <c r="BO1689" i="1"/>
  <c r="BM1689" i="1"/>
  <c r="BL1689" i="1"/>
  <c r="BJ1689" i="1"/>
  <c r="BI1689" i="1"/>
  <c r="BG1689" i="1"/>
  <c r="BF1689" i="1"/>
  <c r="BD1689" i="1"/>
  <c r="BC1689" i="1"/>
  <c r="BA1689" i="1"/>
  <c r="AZ1689" i="1"/>
  <c r="AX1689" i="1"/>
  <c r="AW1689" i="1"/>
  <c r="AU1689" i="1"/>
  <c r="AT1689" i="1"/>
  <c r="AR1689" i="1"/>
  <c r="AQ1689" i="1"/>
  <c r="AO1689" i="1"/>
  <c r="AN1689" i="1"/>
  <c r="AL1689" i="1"/>
  <c r="AK1689" i="1"/>
  <c r="AI1689" i="1"/>
  <c r="AH1689" i="1"/>
  <c r="AF1689" i="1"/>
  <c r="AE1689" i="1"/>
  <c r="AC1689" i="1"/>
  <c r="AB1689" i="1"/>
  <c r="Z1689" i="1"/>
  <c r="Y1689" i="1"/>
  <c r="W1689" i="1"/>
  <c r="V1689" i="1"/>
  <c r="T1689" i="1"/>
  <c r="S1689" i="1"/>
  <c r="Q1689" i="1"/>
  <c r="P1689" i="1"/>
  <c r="N1689" i="1"/>
  <c r="M1689" i="1"/>
  <c r="K1689" i="1"/>
  <c r="J1689" i="1"/>
  <c r="H1689" i="1"/>
  <c r="G1689" i="1"/>
  <c r="E1689" i="1"/>
  <c r="E1691" i="1" s="1"/>
  <c r="E1692" i="1" s="1"/>
  <c r="E1693" i="1" s="1"/>
  <c r="E1694" i="1" s="1"/>
  <c r="E1695" i="1" s="1"/>
  <c r="E1696" i="1" s="1"/>
  <c r="BT1687" i="1"/>
  <c r="BQ1687" i="1"/>
  <c r="BN1687" i="1"/>
  <c r="BK1687" i="1"/>
  <c r="BH1687" i="1"/>
  <c r="BE1687" i="1"/>
  <c r="BB1687" i="1"/>
  <c r="AY1687" i="1"/>
  <c r="AV1687" i="1"/>
  <c r="AS1687" i="1"/>
  <c r="AP1687" i="1"/>
  <c r="AM1687" i="1"/>
  <c r="AJ1687" i="1"/>
  <c r="AG1687" i="1"/>
  <c r="AD1687" i="1"/>
  <c r="AA1687" i="1"/>
  <c r="X1687" i="1"/>
  <c r="U1687" i="1"/>
  <c r="R1687" i="1"/>
  <c r="O1687" i="1"/>
  <c r="L1687" i="1"/>
  <c r="I1687" i="1"/>
  <c r="F1687" i="1"/>
  <c r="BT1686" i="1"/>
  <c r="BQ1686" i="1"/>
  <c r="BN1686" i="1"/>
  <c r="BK1686" i="1"/>
  <c r="BH1686" i="1"/>
  <c r="BE1686" i="1"/>
  <c r="BB1686" i="1"/>
  <c r="AY1686" i="1"/>
  <c r="AV1686" i="1"/>
  <c r="AS1686" i="1"/>
  <c r="AP1686" i="1"/>
  <c r="AM1686" i="1"/>
  <c r="AJ1686" i="1"/>
  <c r="AG1686" i="1"/>
  <c r="AD1686" i="1"/>
  <c r="AA1686" i="1"/>
  <c r="X1686" i="1"/>
  <c r="U1686" i="1"/>
  <c r="R1686" i="1"/>
  <c r="O1686" i="1"/>
  <c r="L1686" i="1"/>
  <c r="I1686" i="1"/>
  <c r="F1686" i="1"/>
  <c r="E1686" i="1"/>
  <c r="E1687" i="1" s="1"/>
  <c r="BT1685" i="1"/>
  <c r="BQ1685" i="1"/>
  <c r="BN1685" i="1"/>
  <c r="BK1685" i="1"/>
  <c r="BH1685" i="1"/>
  <c r="BE1685" i="1"/>
  <c r="BB1685" i="1"/>
  <c r="AY1685" i="1"/>
  <c r="AV1685" i="1"/>
  <c r="AS1685" i="1"/>
  <c r="AP1685" i="1"/>
  <c r="AM1685" i="1"/>
  <c r="AJ1685" i="1"/>
  <c r="AG1685" i="1"/>
  <c r="AD1685" i="1"/>
  <c r="AA1685" i="1"/>
  <c r="X1685" i="1"/>
  <c r="U1685" i="1"/>
  <c r="R1685" i="1"/>
  <c r="O1685" i="1"/>
  <c r="L1685" i="1"/>
  <c r="I1685" i="1"/>
  <c r="F1685" i="1"/>
  <c r="B1685" i="1"/>
  <c r="B1686" i="1" s="1"/>
  <c r="B1687" i="1" s="1"/>
  <c r="B1689" i="1" s="1"/>
  <c r="B1690" i="1" s="1"/>
  <c r="B1691" i="1" s="1"/>
  <c r="B1692" i="1" s="1"/>
  <c r="B1693" i="1" s="1"/>
  <c r="B1694" i="1" s="1"/>
  <c r="B1695" i="1" s="1"/>
  <c r="B1696" i="1" s="1"/>
  <c r="B1698" i="1" s="1"/>
  <c r="A1684" i="1"/>
  <c r="BT1681" i="1"/>
  <c r="BQ1681" i="1"/>
  <c r="BN1681" i="1"/>
  <c r="BK1681" i="1"/>
  <c r="BH1681" i="1"/>
  <c r="BE1681" i="1"/>
  <c r="BB1681" i="1"/>
  <c r="AY1681" i="1"/>
  <c r="AV1681" i="1"/>
  <c r="AS1681" i="1"/>
  <c r="AP1681" i="1"/>
  <c r="AM1681" i="1"/>
  <c r="AJ1681" i="1"/>
  <c r="AG1681" i="1"/>
  <c r="AD1681" i="1"/>
  <c r="AA1681" i="1"/>
  <c r="X1681" i="1"/>
  <c r="U1681" i="1"/>
  <c r="R1681" i="1"/>
  <c r="O1681" i="1"/>
  <c r="L1681" i="1"/>
  <c r="I1681" i="1"/>
  <c r="F1681" i="1"/>
  <c r="BT1680" i="1"/>
  <c r="BQ1680" i="1"/>
  <c r="BN1680" i="1"/>
  <c r="BK1680" i="1"/>
  <c r="BH1680" i="1"/>
  <c r="BE1680" i="1"/>
  <c r="BB1680" i="1"/>
  <c r="AY1680" i="1"/>
  <c r="AV1680" i="1"/>
  <c r="AS1680" i="1"/>
  <c r="AP1680" i="1"/>
  <c r="AM1680" i="1"/>
  <c r="AJ1680" i="1"/>
  <c r="AG1680" i="1"/>
  <c r="AD1680" i="1"/>
  <c r="AA1680" i="1"/>
  <c r="X1680" i="1"/>
  <c r="U1680" i="1"/>
  <c r="R1680" i="1"/>
  <c r="O1680" i="1"/>
  <c r="L1680" i="1"/>
  <c r="I1680" i="1"/>
  <c r="F1680" i="1"/>
  <c r="BT1679" i="1"/>
  <c r="BQ1679" i="1"/>
  <c r="BN1679" i="1"/>
  <c r="BK1679" i="1"/>
  <c r="BH1679" i="1"/>
  <c r="BE1679" i="1"/>
  <c r="BB1679" i="1"/>
  <c r="AY1679" i="1"/>
  <c r="AV1679" i="1"/>
  <c r="AS1679" i="1"/>
  <c r="AP1679" i="1"/>
  <c r="AM1679" i="1"/>
  <c r="AJ1679" i="1"/>
  <c r="AG1679" i="1"/>
  <c r="AD1679" i="1"/>
  <c r="AA1679" i="1"/>
  <c r="X1679" i="1"/>
  <c r="U1679" i="1"/>
  <c r="R1679" i="1"/>
  <c r="O1679" i="1"/>
  <c r="L1679" i="1"/>
  <c r="I1679" i="1"/>
  <c r="F1679" i="1"/>
  <c r="BT1677" i="1"/>
  <c r="BQ1677" i="1"/>
  <c r="BN1677" i="1"/>
  <c r="BK1677" i="1"/>
  <c r="BH1677" i="1"/>
  <c r="BE1677" i="1"/>
  <c r="BB1677" i="1"/>
  <c r="AY1677" i="1"/>
  <c r="AV1677" i="1"/>
  <c r="AS1677" i="1"/>
  <c r="AP1677" i="1"/>
  <c r="AM1677" i="1"/>
  <c r="AJ1677" i="1"/>
  <c r="AG1677" i="1"/>
  <c r="AD1677" i="1"/>
  <c r="AA1677" i="1"/>
  <c r="X1677" i="1"/>
  <c r="U1677" i="1"/>
  <c r="R1677" i="1"/>
  <c r="O1677" i="1"/>
  <c r="L1677" i="1"/>
  <c r="I1677" i="1"/>
  <c r="F1677" i="1"/>
  <c r="BT1676" i="1"/>
  <c r="BQ1676" i="1"/>
  <c r="BN1676" i="1"/>
  <c r="BK1676" i="1"/>
  <c r="BH1676" i="1"/>
  <c r="BE1676" i="1"/>
  <c r="BB1676" i="1"/>
  <c r="AY1676" i="1"/>
  <c r="AV1676" i="1"/>
  <c r="AS1676" i="1"/>
  <c r="AP1676" i="1"/>
  <c r="AM1676" i="1"/>
  <c r="AJ1676" i="1"/>
  <c r="AG1676" i="1"/>
  <c r="AD1676" i="1"/>
  <c r="AA1676" i="1"/>
  <c r="X1676" i="1"/>
  <c r="U1676" i="1"/>
  <c r="R1676" i="1"/>
  <c r="O1676" i="1"/>
  <c r="L1676" i="1"/>
  <c r="I1676" i="1"/>
  <c r="F1676" i="1"/>
  <c r="BT1674" i="1"/>
  <c r="BQ1674" i="1"/>
  <c r="BN1674" i="1"/>
  <c r="BK1674" i="1"/>
  <c r="BH1674" i="1"/>
  <c r="BE1674" i="1"/>
  <c r="BB1674" i="1"/>
  <c r="AY1674" i="1"/>
  <c r="AV1674" i="1"/>
  <c r="AS1674" i="1"/>
  <c r="AP1674" i="1"/>
  <c r="AM1674" i="1"/>
  <c r="AJ1674" i="1"/>
  <c r="AG1674" i="1"/>
  <c r="AD1674" i="1"/>
  <c r="AA1674" i="1"/>
  <c r="X1674" i="1"/>
  <c r="U1674" i="1"/>
  <c r="R1674" i="1"/>
  <c r="O1674" i="1"/>
  <c r="L1674" i="1"/>
  <c r="I1674" i="1"/>
  <c r="F1674" i="1"/>
  <c r="E1674" i="1"/>
  <c r="BT1672" i="1"/>
  <c r="BQ1672" i="1"/>
  <c r="BN1672" i="1"/>
  <c r="BK1672" i="1"/>
  <c r="BH1672" i="1"/>
  <c r="BE1672" i="1"/>
  <c r="BB1672" i="1"/>
  <c r="AY1672" i="1"/>
  <c r="AV1672" i="1"/>
  <c r="AS1672" i="1"/>
  <c r="AP1672" i="1"/>
  <c r="AM1672" i="1"/>
  <c r="AJ1672" i="1"/>
  <c r="AG1672" i="1"/>
  <c r="AD1672" i="1"/>
  <c r="AA1672" i="1"/>
  <c r="X1672" i="1"/>
  <c r="U1672" i="1"/>
  <c r="R1672" i="1"/>
  <c r="O1672" i="1"/>
  <c r="L1672" i="1"/>
  <c r="I1672" i="1"/>
  <c r="F1672" i="1"/>
  <c r="BT1671" i="1"/>
  <c r="BQ1671" i="1"/>
  <c r="BN1671" i="1"/>
  <c r="BK1671" i="1"/>
  <c r="BH1671" i="1"/>
  <c r="BE1671" i="1"/>
  <c r="BB1671" i="1"/>
  <c r="AY1671" i="1"/>
  <c r="AV1671" i="1"/>
  <c r="AS1671" i="1"/>
  <c r="AP1671" i="1"/>
  <c r="AM1671" i="1"/>
  <c r="AJ1671" i="1"/>
  <c r="AG1671" i="1"/>
  <c r="AD1671" i="1"/>
  <c r="AA1671" i="1"/>
  <c r="X1671" i="1"/>
  <c r="U1671" i="1"/>
  <c r="R1671" i="1"/>
  <c r="O1671" i="1"/>
  <c r="L1671" i="1"/>
  <c r="I1671" i="1"/>
  <c r="F1671" i="1"/>
  <c r="BT1670" i="1"/>
  <c r="BQ1670" i="1"/>
  <c r="BN1670" i="1"/>
  <c r="BK1670" i="1"/>
  <c r="BH1670" i="1"/>
  <c r="BE1670" i="1"/>
  <c r="BB1670" i="1"/>
  <c r="AY1670" i="1"/>
  <c r="AV1670" i="1"/>
  <c r="AS1670" i="1"/>
  <c r="AP1670" i="1"/>
  <c r="AM1670" i="1"/>
  <c r="AJ1670" i="1"/>
  <c r="AG1670" i="1"/>
  <c r="AD1670" i="1"/>
  <c r="AA1670" i="1"/>
  <c r="X1670" i="1"/>
  <c r="U1670" i="1"/>
  <c r="R1670" i="1"/>
  <c r="O1670" i="1"/>
  <c r="L1670" i="1"/>
  <c r="I1670" i="1"/>
  <c r="F1670" i="1"/>
  <c r="BT1669" i="1"/>
  <c r="BQ1669" i="1"/>
  <c r="BN1669" i="1"/>
  <c r="BK1669" i="1"/>
  <c r="BH1669" i="1"/>
  <c r="BE1669" i="1"/>
  <c r="BB1669" i="1"/>
  <c r="AY1669" i="1"/>
  <c r="AV1669" i="1"/>
  <c r="AS1669" i="1"/>
  <c r="AP1669" i="1"/>
  <c r="AM1669" i="1"/>
  <c r="AJ1669" i="1"/>
  <c r="AG1669" i="1"/>
  <c r="AD1669" i="1"/>
  <c r="AA1669" i="1"/>
  <c r="X1669" i="1"/>
  <c r="U1669" i="1"/>
  <c r="R1669" i="1"/>
  <c r="O1669" i="1"/>
  <c r="L1669" i="1"/>
  <c r="I1669" i="1"/>
  <c r="F1669" i="1"/>
  <c r="BT1668" i="1"/>
  <c r="BQ1668" i="1"/>
  <c r="BN1668" i="1"/>
  <c r="BK1668" i="1"/>
  <c r="BH1668" i="1"/>
  <c r="BE1668" i="1"/>
  <c r="BB1668" i="1"/>
  <c r="AY1668" i="1"/>
  <c r="AV1668" i="1"/>
  <c r="AS1668" i="1"/>
  <c r="AP1668" i="1"/>
  <c r="AM1668" i="1"/>
  <c r="AJ1668" i="1"/>
  <c r="AG1668" i="1"/>
  <c r="AD1668" i="1"/>
  <c r="AA1668" i="1"/>
  <c r="X1668" i="1"/>
  <c r="U1668" i="1"/>
  <c r="R1668" i="1"/>
  <c r="O1668" i="1"/>
  <c r="L1668" i="1"/>
  <c r="I1668" i="1"/>
  <c r="F1668" i="1"/>
  <c r="BT1667" i="1"/>
  <c r="BQ1667" i="1"/>
  <c r="BN1667" i="1"/>
  <c r="BK1667" i="1"/>
  <c r="BH1667" i="1"/>
  <c r="BE1667" i="1"/>
  <c r="BB1667" i="1"/>
  <c r="AY1667" i="1"/>
  <c r="AV1667" i="1"/>
  <c r="AS1667" i="1"/>
  <c r="AP1667" i="1"/>
  <c r="AM1667" i="1"/>
  <c r="AJ1667" i="1"/>
  <c r="AG1667" i="1"/>
  <c r="AD1667" i="1"/>
  <c r="AA1667" i="1"/>
  <c r="X1667" i="1"/>
  <c r="U1667" i="1"/>
  <c r="R1667" i="1"/>
  <c r="O1667" i="1"/>
  <c r="L1667" i="1"/>
  <c r="I1667" i="1"/>
  <c r="F1667" i="1"/>
  <c r="BT1666" i="1"/>
  <c r="BQ1666" i="1"/>
  <c r="BN1666" i="1"/>
  <c r="BK1666" i="1"/>
  <c r="BH1666" i="1"/>
  <c r="BE1666" i="1"/>
  <c r="BB1666" i="1"/>
  <c r="AY1666" i="1"/>
  <c r="AV1666" i="1"/>
  <c r="AS1666" i="1"/>
  <c r="AP1666" i="1"/>
  <c r="AM1666" i="1"/>
  <c r="AJ1666" i="1"/>
  <c r="AG1666" i="1"/>
  <c r="AD1666" i="1"/>
  <c r="AA1666" i="1"/>
  <c r="X1666" i="1"/>
  <c r="U1666" i="1"/>
  <c r="R1666" i="1"/>
  <c r="O1666" i="1"/>
  <c r="L1666" i="1"/>
  <c r="I1666" i="1"/>
  <c r="F1666" i="1"/>
  <c r="BV1665" i="1"/>
  <c r="BU1665" i="1"/>
  <c r="BS1665" i="1"/>
  <c r="BR1665" i="1"/>
  <c r="BP1665" i="1"/>
  <c r="BO1665" i="1"/>
  <c r="BM1665" i="1"/>
  <c r="BL1665" i="1"/>
  <c r="BJ1665" i="1"/>
  <c r="BI1665" i="1"/>
  <c r="BG1665" i="1"/>
  <c r="BF1665" i="1"/>
  <c r="BD1665" i="1"/>
  <c r="BC1665" i="1"/>
  <c r="BA1665" i="1"/>
  <c r="AZ1665" i="1"/>
  <c r="AX1665" i="1"/>
  <c r="AW1665" i="1"/>
  <c r="AU1665" i="1"/>
  <c r="AT1665" i="1"/>
  <c r="AR1665" i="1"/>
  <c r="AQ1665" i="1"/>
  <c r="AO1665" i="1"/>
  <c r="AN1665" i="1"/>
  <c r="AL1665" i="1"/>
  <c r="AK1665" i="1"/>
  <c r="AI1665" i="1"/>
  <c r="AH1665" i="1"/>
  <c r="AF1665" i="1"/>
  <c r="AE1665" i="1"/>
  <c r="AC1665" i="1"/>
  <c r="AB1665" i="1"/>
  <c r="Z1665" i="1"/>
  <c r="Y1665" i="1"/>
  <c r="W1665" i="1"/>
  <c r="V1665" i="1"/>
  <c r="T1665" i="1"/>
  <c r="S1665" i="1"/>
  <c r="Q1665" i="1"/>
  <c r="P1665" i="1"/>
  <c r="N1665" i="1"/>
  <c r="M1665" i="1"/>
  <c r="K1665" i="1"/>
  <c r="J1665" i="1"/>
  <c r="H1665" i="1"/>
  <c r="G1665" i="1"/>
  <c r="E1665" i="1"/>
  <c r="E1667" i="1" s="1"/>
  <c r="E1668" i="1" s="1"/>
  <c r="E1669" i="1" s="1"/>
  <c r="E1670" i="1" s="1"/>
  <c r="E1671" i="1" s="1"/>
  <c r="E1672" i="1" s="1"/>
  <c r="BT1663" i="1"/>
  <c r="BQ1663" i="1"/>
  <c r="BN1663" i="1"/>
  <c r="BK1663" i="1"/>
  <c r="BH1663" i="1"/>
  <c r="BE1663" i="1"/>
  <c r="BB1663" i="1"/>
  <c r="AY1663" i="1"/>
  <c r="AV1663" i="1"/>
  <c r="AS1663" i="1"/>
  <c r="AP1663" i="1"/>
  <c r="AM1663" i="1"/>
  <c r="AJ1663" i="1"/>
  <c r="AG1663" i="1"/>
  <c r="AD1663" i="1"/>
  <c r="AA1663" i="1"/>
  <c r="X1663" i="1"/>
  <c r="U1663" i="1"/>
  <c r="R1663" i="1"/>
  <c r="O1663" i="1"/>
  <c r="L1663" i="1"/>
  <c r="I1663" i="1"/>
  <c r="F1663" i="1"/>
  <c r="BT1662" i="1"/>
  <c r="BQ1662" i="1"/>
  <c r="BN1662" i="1"/>
  <c r="BK1662" i="1"/>
  <c r="BH1662" i="1"/>
  <c r="BE1662" i="1"/>
  <c r="BB1662" i="1"/>
  <c r="AY1662" i="1"/>
  <c r="AV1662" i="1"/>
  <c r="AS1662" i="1"/>
  <c r="AP1662" i="1"/>
  <c r="AM1662" i="1"/>
  <c r="AJ1662" i="1"/>
  <c r="AG1662" i="1"/>
  <c r="AD1662" i="1"/>
  <c r="AA1662" i="1"/>
  <c r="X1662" i="1"/>
  <c r="U1662" i="1"/>
  <c r="R1662" i="1"/>
  <c r="O1662" i="1"/>
  <c r="L1662" i="1"/>
  <c r="I1662" i="1"/>
  <c r="F1662" i="1"/>
  <c r="E1662" i="1"/>
  <c r="E1663" i="1" s="1"/>
  <c r="BT1661" i="1"/>
  <c r="BQ1661" i="1"/>
  <c r="BN1661" i="1"/>
  <c r="BK1661" i="1"/>
  <c r="BH1661" i="1"/>
  <c r="BE1661" i="1"/>
  <c r="BB1661" i="1"/>
  <c r="AY1661" i="1"/>
  <c r="AV1661" i="1"/>
  <c r="AS1661" i="1"/>
  <c r="AP1661" i="1"/>
  <c r="AM1661" i="1"/>
  <c r="AJ1661" i="1"/>
  <c r="AG1661" i="1"/>
  <c r="AD1661" i="1"/>
  <c r="AA1661" i="1"/>
  <c r="X1661" i="1"/>
  <c r="U1661" i="1"/>
  <c r="R1661" i="1"/>
  <c r="O1661" i="1"/>
  <c r="L1661" i="1"/>
  <c r="I1661" i="1"/>
  <c r="F1661" i="1"/>
  <c r="B1661" i="1"/>
  <c r="B1662" i="1" s="1"/>
  <c r="B1663" i="1" s="1"/>
  <c r="B1665" i="1" s="1"/>
  <c r="B1666" i="1" s="1"/>
  <c r="B1667" i="1" s="1"/>
  <c r="B1668" i="1" s="1"/>
  <c r="B1669" i="1" s="1"/>
  <c r="B1670" i="1" s="1"/>
  <c r="B1671" i="1" s="1"/>
  <c r="B1672" i="1" s="1"/>
  <c r="B1674" i="1" s="1"/>
  <c r="A1660" i="1"/>
  <c r="BT1657" i="1"/>
  <c r="BQ1657" i="1"/>
  <c r="BN1657" i="1"/>
  <c r="BK1657" i="1"/>
  <c r="BH1657" i="1"/>
  <c r="BE1657" i="1"/>
  <c r="BB1657" i="1"/>
  <c r="AY1657" i="1"/>
  <c r="AV1657" i="1"/>
  <c r="AS1657" i="1"/>
  <c r="AP1657" i="1"/>
  <c r="AM1657" i="1"/>
  <c r="AJ1657" i="1"/>
  <c r="AG1657" i="1"/>
  <c r="AD1657" i="1"/>
  <c r="AA1657" i="1"/>
  <c r="X1657" i="1"/>
  <c r="U1657" i="1"/>
  <c r="R1657" i="1"/>
  <c r="O1657" i="1"/>
  <c r="L1657" i="1"/>
  <c r="I1657" i="1"/>
  <c r="F1657" i="1"/>
  <c r="BT1656" i="1"/>
  <c r="BQ1656" i="1"/>
  <c r="BN1656" i="1"/>
  <c r="BK1656" i="1"/>
  <c r="BH1656" i="1"/>
  <c r="BE1656" i="1"/>
  <c r="BB1656" i="1"/>
  <c r="AY1656" i="1"/>
  <c r="AV1656" i="1"/>
  <c r="AS1656" i="1"/>
  <c r="AP1656" i="1"/>
  <c r="AM1656" i="1"/>
  <c r="AJ1656" i="1"/>
  <c r="AG1656" i="1"/>
  <c r="AD1656" i="1"/>
  <c r="AA1656" i="1"/>
  <c r="X1656" i="1"/>
  <c r="U1656" i="1"/>
  <c r="R1656" i="1"/>
  <c r="O1656" i="1"/>
  <c r="L1656" i="1"/>
  <c r="I1656" i="1"/>
  <c r="F1656" i="1"/>
  <c r="BT1655" i="1"/>
  <c r="BQ1655" i="1"/>
  <c r="BN1655" i="1"/>
  <c r="BK1655" i="1"/>
  <c r="BH1655" i="1"/>
  <c r="BE1655" i="1"/>
  <c r="BB1655" i="1"/>
  <c r="AY1655" i="1"/>
  <c r="AV1655" i="1"/>
  <c r="AS1655" i="1"/>
  <c r="AP1655" i="1"/>
  <c r="AM1655" i="1"/>
  <c r="AJ1655" i="1"/>
  <c r="AG1655" i="1"/>
  <c r="AD1655" i="1"/>
  <c r="AA1655" i="1"/>
  <c r="X1655" i="1"/>
  <c r="U1655" i="1"/>
  <c r="R1655" i="1"/>
  <c r="O1655" i="1"/>
  <c r="L1655" i="1"/>
  <c r="I1655" i="1"/>
  <c r="F1655" i="1"/>
  <c r="BT1653" i="1"/>
  <c r="BQ1653" i="1"/>
  <c r="BN1653" i="1"/>
  <c r="BK1653" i="1"/>
  <c r="BH1653" i="1"/>
  <c r="BE1653" i="1"/>
  <c r="BB1653" i="1"/>
  <c r="AY1653" i="1"/>
  <c r="AV1653" i="1"/>
  <c r="AS1653" i="1"/>
  <c r="AP1653" i="1"/>
  <c r="AM1653" i="1"/>
  <c r="AJ1653" i="1"/>
  <c r="AG1653" i="1"/>
  <c r="AD1653" i="1"/>
  <c r="AA1653" i="1"/>
  <c r="X1653" i="1"/>
  <c r="U1653" i="1"/>
  <c r="R1653" i="1"/>
  <c r="O1653" i="1"/>
  <c r="L1653" i="1"/>
  <c r="I1653" i="1"/>
  <c r="F1653" i="1"/>
  <c r="BT1652" i="1"/>
  <c r="BQ1652" i="1"/>
  <c r="BN1652" i="1"/>
  <c r="BK1652" i="1"/>
  <c r="BH1652" i="1"/>
  <c r="BE1652" i="1"/>
  <c r="BB1652" i="1"/>
  <c r="AY1652" i="1"/>
  <c r="AV1652" i="1"/>
  <c r="AS1652" i="1"/>
  <c r="AP1652" i="1"/>
  <c r="AM1652" i="1"/>
  <c r="AJ1652" i="1"/>
  <c r="AG1652" i="1"/>
  <c r="AD1652" i="1"/>
  <c r="AA1652" i="1"/>
  <c r="X1652" i="1"/>
  <c r="U1652" i="1"/>
  <c r="R1652" i="1"/>
  <c r="O1652" i="1"/>
  <c r="L1652" i="1"/>
  <c r="I1652" i="1"/>
  <c r="F1652" i="1"/>
  <c r="BT1650" i="1"/>
  <c r="BQ1650" i="1"/>
  <c r="BN1650" i="1"/>
  <c r="BK1650" i="1"/>
  <c r="BH1650" i="1"/>
  <c r="BE1650" i="1"/>
  <c r="BB1650" i="1"/>
  <c r="AY1650" i="1"/>
  <c r="AV1650" i="1"/>
  <c r="AS1650" i="1"/>
  <c r="AP1650" i="1"/>
  <c r="AM1650" i="1"/>
  <c r="AJ1650" i="1"/>
  <c r="AG1650" i="1"/>
  <c r="AD1650" i="1"/>
  <c r="AA1650" i="1"/>
  <c r="X1650" i="1"/>
  <c r="U1650" i="1"/>
  <c r="R1650" i="1"/>
  <c r="O1650" i="1"/>
  <c r="L1650" i="1"/>
  <c r="I1650" i="1"/>
  <c r="F1650" i="1"/>
  <c r="E1650" i="1"/>
  <c r="BT1648" i="1"/>
  <c r="BQ1648" i="1"/>
  <c r="BN1648" i="1"/>
  <c r="BK1648" i="1"/>
  <c r="BH1648" i="1"/>
  <c r="BE1648" i="1"/>
  <c r="BB1648" i="1"/>
  <c r="AY1648" i="1"/>
  <c r="AV1648" i="1"/>
  <c r="AS1648" i="1"/>
  <c r="AP1648" i="1"/>
  <c r="AM1648" i="1"/>
  <c r="AJ1648" i="1"/>
  <c r="AG1648" i="1"/>
  <c r="AD1648" i="1"/>
  <c r="AA1648" i="1"/>
  <c r="X1648" i="1"/>
  <c r="U1648" i="1"/>
  <c r="R1648" i="1"/>
  <c r="O1648" i="1"/>
  <c r="L1648" i="1"/>
  <c r="I1648" i="1"/>
  <c r="F1648" i="1"/>
  <c r="BT1647" i="1"/>
  <c r="BQ1647" i="1"/>
  <c r="BN1647" i="1"/>
  <c r="BK1647" i="1"/>
  <c r="BH1647" i="1"/>
  <c r="BE1647" i="1"/>
  <c r="BB1647" i="1"/>
  <c r="AY1647" i="1"/>
  <c r="AV1647" i="1"/>
  <c r="AS1647" i="1"/>
  <c r="AP1647" i="1"/>
  <c r="AM1647" i="1"/>
  <c r="AJ1647" i="1"/>
  <c r="AG1647" i="1"/>
  <c r="AD1647" i="1"/>
  <c r="AA1647" i="1"/>
  <c r="X1647" i="1"/>
  <c r="U1647" i="1"/>
  <c r="R1647" i="1"/>
  <c r="O1647" i="1"/>
  <c r="L1647" i="1"/>
  <c r="I1647" i="1"/>
  <c r="F1647" i="1"/>
  <c r="BT1646" i="1"/>
  <c r="BQ1646" i="1"/>
  <c r="BN1646" i="1"/>
  <c r="BK1646" i="1"/>
  <c r="BH1646" i="1"/>
  <c r="BE1646" i="1"/>
  <c r="BB1646" i="1"/>
  <c r="AY1646" i="1"/>
  <c r="AV1646" i="1"/>
  <c r="AS1646" i="1"/>
  <c r="AP1646" i="1"/>
  <c r="AM1646" i="1"/>
  <c r="AJ1646" i="1"/>
  <c r="AG1646" i="1"/>
  <c r="AD1646" i="1"/>
  <c r="AA1646" i="1"/>
  <c r="X1646" i="1"/>
  <c r="U1646" i="1"/>
  <c r="R1646" i="1"/>
  <c r="O1646" i="1"/>
  <c r="L1646" i="1"/>
  <c r="I1646" i="1"/>
  <c r="F1646" i="1"/>
  <c r="BT1645" i="1"/>
  <c r="BQ1645" i="1"/>
  <c r="BN1645" i="1"/>
  <c r="BK1645" i="1"/>
  <c r="BH1645" i="1"/>
  <c r="BE1645" i="1"/>
  <c r="BB1645" i="1"/>
  <c r="AY1645" i="1"/>
  <c r="AV1645" i="1"/>
  <c r="AS1645" i="1"/>
  <c r="AP1645" i="1"/>
  <c r="AM1645" i="1"/>
  <c r="AJ1645" i="1"/>
  <c r="AG1645" i="1"/>
  <c r="AD1645" i="1"/>
  <c r="AA1645" i="1"/>
  <c r="X1645" i="1"/>
  <c r="U1645" i="1"/>
  <c r="R1645" i="1"/>
  <c r="O1645" i="1"/>
  <c r="L1645" i="1"/>
  <c r="I1645" i="1"/>
  <c r="F1645" i="1"/>
  <c r="BT1644" i="1"/>
  <c r="BQ1644" i="1"/>
  <c r="BN1644" i="1"/>
  <c r="BK1644" i="1"/>
  <c r="BH1644" i="1"/>
  <c r="BE1644" i="1"/>
  <c r="BB1644" i="1"/>
  <c r="AY1644" i="1"/>
  <c r="AV1644" i="1"/>
  <c r="AS1644" i="1"/>
  <c r="AP1644" i="1"/>
  <c r="AM1644" i="1"/>
  <c r="AJ1644" i="1"/>
  <c r="AG1644" i="1"/>
  <c r="AD1644" i="1"/>
  <c r="AA1644" i="1"/>
  <c r="X1644" i="1"/>
  <c r="U1644" i="1"/>
  <c r="R1644" i="1"/>
  <c r="O1644" i="1"/>
  <c r="L1644" i="1"/>
  <c r="I1644" i="1"/>
  <c r="F1644" i="1"/>
  <c r="BT1643" i="1"/>
  <c r="BQ1643" i="1"/>
  <c r="BN1643" i="1"/>
  <c r="BK1643" i="1"/>
  <c r="BH1643" i="1"/>
  <c r="BE1643" i="1"/>
  <c r="BB1643" i="1"/>
  <c r="AY1643" i="1"/>
  <c r="AV1643" i="1"/>
  <c r="AS1643" i="1"/>
  <c r="AP1643" i="1"/>
  <c r="AM1643" i="1"/>
  <c r="AJ1643" i="1"/>
  <c r="AG1643" i="1"/>
  <c r="AD1643" i="1"/>
  <c r="AA1643" i="1"/>
  <c r="X1643" i="1"/>
  <c r="U1643" i="1"/>
  <c r="R1643" i="1"/>
  <c r="O1643" i="1"/>
  <c r="L1643" i="1"/>
  <c r="I1643" i="1"/>
  <c r="F1643" i="1"/>
  <c r="BT1642" i="1"/>
  <c r="BQ1642" i="1"/>
  <c r="BN1642" i="1"/>
  <c r="BK1642" i="1"/>
  <c r="BH1642" i="1"/>
  <c r="BE1642" i="1"/>
  <c r="BB1642" i="1"/>
  <c r="AY1642" i="1"/>
  <c r="AV1642" i="1"/>
  <c r="AS1642" i="1"/>
  <c r="AP1642" i="1"/>
  <c r="AM1642" i="1"/>
  <c r="AJ1642" i="1"/>
  <c r="AG1642" i="1"/>
  <c r="AD1642" i="1"/>
  <c r="AA1642" i="1"/>
  <c r="X1642" i="1"/>
  <c r="U1642" i="1"/>
  <c r="R1642" i="1"/>
  <c r="O1642" i="1"/>
  <c r="L1642" i="1"/>
  <c r="I1642" i="1"/>
  <c r="F1642" i="1"/>
  <c r="BV1641" i="1"/>
  <c r="BU1641" i="1"/>
  <c r="BS1641" i="1"/>
  <c r="BR1641" i="1"/>
  <c r="BP1641" i="1"/>
  <c r="BO1641" i="1"/>
  <c r="BM1641" i="1"/>
  <c r="BL1641" i="1"/>
  <c r="BJ1641" i="1"/>
  <c r="BI1641" i="1"/>
  <c r="BG1641" i="1"/>
  <c r="BF1641" i="1"/>
  <c r="BD1641" i="1"/>
  <c r="BC1641" i="1"/>
  <c r="BA1641" i="1"/>
  <c r="AZ1641" i="1"/>
  <c r="AX1641" i="1"/>
  <c r="AW1641" i="1"/>
  <c r="AU1641" i="1"/>
  <c r="AT1641" i="1"/>
  <c r="AR1641" i="1"/>
  <c r="AQ1641" i="1"/>
  <c r="AO1641" i="1"/>
  <c r="AN1641" i="1"/>
  <c r="AL1641" i="1"/>
  <c r="AK1641" i="1"/>
  <c r="AI1641" i="1"/>
  <c r="AH1641" i="1"/>
  <c r="AF1641" i="1"/>
  <c r="AE1641" i="1"/>
  <c r="AC1641" i="1"/>
  <c r="AB1641" i="1"/>
  <c r="Z1641" i="1"/>
  <c r="Y1641" i="1"/>
  <c r="W1641" i="1"/>
  <c r="V1641" i="1"/>
  <c r="T1641" i="1"/>
  <c r="S1641" i="1"/>
  <c r="Q1641" i="1"/>
  <c r="P1641" i="1"/>
  <c r="N1641" i="1"/>
  <c r="M1641" i="1"/>
  <c r="K1641" i="1"/>
  <c r="J1641" i="1"/>
  <c r="H1641" i="1"/>
  <c r="G1641" i="1"/>
  <c r="E1641" i="1"/>
  <c r="E1643" i="1" s="1"/>
  <c r="E1644" i="1" s="1"/>
  <c r="E1645" i="1" s="1"/>
  <c r="E1646" i="1" s="1"/>
  <c r="E1647" i="1" s="1"/>
  <c r="E1648" i="1" s="1"/>
  <c r="BT1639" i="1"/>
  <c r="BQ1639" i="1"/>
  <c r="BN1639" i="1"/>
  <c r="BK1639" i="1"/>
  <c r="BH1639" i="1"/>
  <c r="BE1639" i="1"/>
  <c r="BB1639" i="1"/>
  <c r="AY1639" i="1"/>
  <c r="AV1639" i="1"/>
  <c r="AS1639" i="1"/>
  <c r="AP1639" i="1"/>
  <c r="AM1639" i="1"/>
  <c r="AJ1639" i="1"/>
  <c r="AG1639" i="1"/>
  <c r="AD1639" i="1"/>
  <c r="AA1639" i="1"/>
  <c r="X1639" i="1"/>
  <c r="U1639" i="1"/>
  <c r="R1639" i="1"/>
  <c r="O1639" i="1"/>
  <c r="L1639" i="1"/>
  <c r="I1639" i="1"/>
  <c r="F1639" i="1"/>
  <c r="BT1638" i="1"/>
  <c r="BQ1638" i="1"/>
  <c r="BN1638" i="1"/>
  <c r="BK1638" i="1"/>
  <c r="BH1638" i="1"/>
  <c r="BE1638" i="1"/>
  <c r="BB1638" i="1"/>
  <c r="AY1638" i="1"/>
  <c r="AV1638" i="1"/>
  <c r="AS1638" i="1"/>
  <c r="AP1638" i="1"/>
  <c r="AM1638" i="1"/>
  <c r="AJ1638" i="1"/>
  <c r="AG1638" i="1"/>
  <c r="AD1638" i="1"/>
  <c r="AA1638" i="1"/>
  <c r="X1638" i="1"/>
  <c r="U1638" i="1"/>
  <c r="R1638" i="1"/>
  <c r="O1638" i="1"/>
  <c r="L1638" i="1"/>
  <c r="I1638" i="1"/>
  <c r="F1638" i="1"/>
  <c r="E1638" i="1"/>
  <c r="E1639" i="1" s="1"/>
  <c r="BT1637" i="1"/>
  <c r="BQ1637" i="1"/>
  <c r="BN1637" i="1"/>
  <c r="BK1637" i="1"/>
  <c r="BH1637" i="1"/>
  <c r="BE1637" i="1"/>
  <c r="BB1637" i="1"/>
  <c r="AY1637" i="1"/>
  <c r="AV1637" i="1"/>
  <c r="AS1637" i="1"/>
  <c r="AP1637" i="1"/>
  <c r="AM1637" i="1"/>
  <c r="AJ1637" i="1"/>
  <c r="AG1637" i="1"/>
  <c r="AD1637" i="1"/>
  <c r="AA1637" i="1"/>
  <c r="X1637" i="1"/>
  <c r="U1637" i="1"/>
  <c r="R1637" i="1"/>
  <c r="O1637" i="1"/>
  <c r="L1637" i="1"/>
  <c r="I1637" i="1"/>
  <c r="F1637" i="1"/>
  <c r="B1637" i="1"/>
  <c r="B1638" i="1" s="1"/>
  <c r="B1639" i="1" s="1"/>
  <c r="B1641" i="1" s="1"/>
  <c r="B1642" i="1" s="1"/>
  <c r="B1643" i="1" s="1"/>
  <c r="B1644" i="1" s="1"/>
  <c r="B1645" i="1" s="1"/>
  <c r="B1646" i="1" s="1"/>
  <c r="B1647" i="1" s="1"/>
  <c r="B1648" i="1" s="1"/>
  <c r="B1650" i="1" s="1"/>
  <c r="A1636" i="1"/>
  <c r="BT1633" i="1"/>
  <c r="BQ1633" i="1"/>
  <c r="BN1633" i="1"/>
  <c r="BK1633" i="1"/>
  <c r="BH1633" i="1"/>
  <c r="BE1633" i="1"/>
  <c r="BB1633" i="1"/>
  <c r="AY1633" i="1"/>
  <c r="AV1633" i="1"/>
  <c r="AS1633" i="1"/>
  <c r="AP1633" i="1"/>
  <c r="AM1633" i="1"/>
  <c r="AJ1633" i="1"/>
  <c r="AG1633" i="1"/>
  <c r="AD1633" i="1"/>
  <c r="AA1633" i="1"/>
  <c r="X1633" i="1"/>
  <c r="U1633" i="1"/>
  <c r="R1633" i="1"/>
  <c r="O1633" i="1"/>
  <c r="L1633" i="1"/>
  <c r="I1633" i="1"/>
  <c r="F1633" i="1"/>
  <c r="BT1632" i="1"/>
  <c r="BQ1632" i="1"/>
  <c r="BN1632" i="1"/>
  <c r="BK1632" i="1"/>
  <c r="BH1632" i="1"/>
  <c r="BE1632" i="1"/>
  <c r="BB1632" i="1"/>
  <c r="AY1632" i="1"/>
  <c r="AV1632" i="1"/>
  <c r="AS1632" i="1"/>
  <c r="AP1632" i="1"/>
  <c r="AM1632" i="1"/>
  <c r="AJ1632" i="1"/>
  <c r="AG1632" i="1"/>
  <c r="AD1632" i="1"/>
  <c r="AA1632" i="1"/>
  <c r="X1632" i="1"/>
  <c r="U1632" i="1"/>
  <c r="R1632" i="1"/>
  <c r="O1632" i="1"/>
  <c r="L1632" i="1"/>
  <c r="I1632" i="1"/>
  <c r="F1632" i="1"/>
  <c r="BT1631" i="1"/>
  <c r="BQ1631" i="1"/>
  <c r="BN1631" i="1"/>
  <c r="BK1631" i="1"/>
  <c r="BH1631" i="1"/>
  <c r="BE1631" i="1"/>
  <c r="BB1631" i="1"/>
  <c r="AY1631" i="1"/>
  <c r="AV1631" i="1"/>
  <c r="AS1631" i="1"/>
  <c r="AP1631" i="1"/>
  <c r="AM1631" i="1"/>
  <c r="AJ1631" i="1"/>
  <c r="AG1631" i="1"/>
  <c r="AD1631" i="1"/>
  <c r="AA1631" i="1"/>
  <c r="X1631" i="1"/>
  <c r="U1631" i="1"/>
  <c r="R1631" i="1"/>
  <c r="O1631" i="1"/>
  <c r="L1631" i="1"/>
  <c r="I1631" i="1"/>
  <c r="F1631" i="1"/>
  <c r="BT1629" i="1"/>
  <c r="BQ1629" i="1"/>
  <c r="BN1629" i="1"/>
  <c r="BK1629" i="1"/>
  <c r="BH1629" i="1"/>
  <c r="BE1629" i="1"/>
  <c r="BB1629" i="1"/>
  <c r="AY1629" i="1"/>
  <c r="AV1629" i="1"/>
  <c r="AS1629" i="1"/>
  <c r="AP1629" i="1"/>
  <c r="AM1629" i="1"/>
  <c r="AJ1629" i="1"/>
  <c r="AG1629" i="1"/>
  <c r="AD1629" i="1"/>
  <c r="AA1629" i="1"/>
  <c r="X1629" i="1"/>
  <c r="U1629" i="1"/>
  <c r="R1629" i="1"/>
  <c r="O1629" i="1"/>
  <c r="L1629" i="1"/>
  <c r="I1629" i="1"/>
  <c r="F1629" i="1"/>
  <c r="BT1628" i="1"/>
  <c r="BQ1628" i="1"/>
  <c r="BN1628" i="1"/>
  <c r="BK1628" i="1"/>
  <c r="BH1628" i="1"/>
  <c r="BE1628" i="1"/>
  <c r="BB1628" i="1"/>
  <c r="AY1628" i="1"/>
  <c r="AV1628" i="1"/>
  <c r="AS1628" i="1"/>
  <c r="AP1628" i="1"/>
  <c r="AM1628" i="1"/>
  <c r="AJ1628" i="1"/>
  <c r="AG1628" i="1"/>
  <c r="AD1628" i="1"/>
  <c r="AA1628" i="1"/>
  <c r="X1628" i="1"/>
  <c r="U1628" i="1"/>
  <c r="R1628" i="1"/>
  <c r="O1628" i="1"/>
  <c r="L1628" i="1"/>
  <c r="I1628" i="1"/>
  <c r="F1628" i="1"/>
  <c r="BT1626" i="1"/>
  <c r="BQ1626" i="1"/>
  <c r="BN1626" i="1"/>
  <c r="BK1626" i="1"/>
  <c r="BH1626" i="1"/>
  <c r="BE1626" i="1"/>
  <c r="BB1626" i="1"/>
  <c r="AY1626" i="1"/>
  <c r="AV1626" i="1"/>
  <c r="AS1626" i="1"/>
  <c r="AP1626" i="1"/>
  <c r="AM1626" i="1"/>
  <c r="AJ1626" i="1"/>
  <c r="AG1626" i="1"/>
  <c r="AD1626" i="1"/>
  <c r="AA1626" i="1"/>
  <c r="X1626" i="1"/>
  <c r="U1626" i="1"/>
  <c r="R1626" i="1"/>
  <c r="O1626" i="1"/>
  <c r="L1626" i="1"/>
  <c r="I1626" i="1"/>
  <c r="F1626" i="1"/>
  <c r="E1626" i="1"/>
  <c r="BT1624" i="1"/>
  <c r="BQ1624" i="1"/>
  <c r="BN1624" i="1"/>
  <c r="BK1624" i="1"/>
  <c r="BH1624" i="1"/>
  <c r="BE1624" i="1"/>
  <c r="BB1624" i="1"/>
  <c r="AY1624" i="1"/>
  <c r="AV1624" i="1"/>
  <c r="AS1624" i="1"/>
  <c r="AP1624" i="1"/>
  <c r="AM1624" i="1"/>
  <c r="AJ1624" i="1"/>
  <c r="AG1624" i="1"/>
  <c r="AD1624" i="1"/>
  <c r="AA1624" i="1"/>
  <c r="X1624" i="1"/>
  <c r="U1624" i="1"/>
  <c r="R1624" i="1"/>
  <c r="O1624" i="1"/>
  <c r="L1624" i="1"/>
  <c r="I1624" i="1"/>
  <c r="F1624" i="1"/>
  <c r="BT1623" i="1"/>
  <c r="BQ1623" i="1"/>
  <c r="BN1623" i="1"/>
  <c r="BK1623" i="1"/>
  <c r="BH1623" i="1"/>
  <c r="BE1623" i="1"/>
  <c r="BB1623" i="1"/>
  <c r="AY1623" i="1"/>
  <c r="AV1623" i="1"/>
  <c r="AS1623" i="1"/>
  <c r="AP1623" i="1"/>
  <c r="AM1623" i="1"/>
  <c r="AJ1623" i="1"/>
  <c r="AG1623" i="1"/>
  <c r="AD1623" i="1"/>
  <c r="AA1623" i="1"/>
  <c r="X1623" i="1"/>
  <c r="U1623" i="1"/>
  <c r="R1623" i="1"/>
  <c r="O1623" i="1"/>
  <c r="L1623" i="1"/>
  <c r="I1623" i="1"/>
  <c r="F1623" i="1"/>
  <c r="BT1622" i="1"/>
  <c r="BQ1622" i="1"/>
  <c r="BN1622" i="1"/>
  <c r="BK1622" i="1"/>
  <c r="BH1622" i="1"/>
  <c r="BE1622" i="1"/>
  <c r="BB1622" i="1"/>
  <c r="AY1622" i="1"/>
  <c r="AV1622" i="1"/>
  <c r="AS1622" i="1"/>
  <c r="AP1622" i="1"/>
  <c r="AM1622" i="1"/>
  <c r="AJ1622" i="1"/>
  <c r="AG1622" i="1"/>
  <c r="AD1622" i="1"/>
  <c r="AA1622" i="1"/>
  <c r="X1622" i="1"/>
  <c r="U1622" i="1"/>
  <c r="R1622" i="1"/>
  <c r="O1622" i="1"/>
  <c r="L1622" i="1"/>
  <c r="I1622" i="1"/>
  <c r="F1622" i="1"/>
  <c r="BT1621" i="1"/>
  <c r="BQ1621" i="1"/>
  <c r="BN1621" i="1"/>
  <c r="BK1621" i="1"/>
  <c r="BH1621" i="1"/>
  <c r="BE1621" i="1"/>
  <c r="BB1621" i="1"/>
  <c r="AY1621" i="1"/>
  <c r="AV1621" i="1"/>
  <c r="AS1621" i="1"/>
  <c r="AP1621" i="1"/>
  <c r="AM1621" i="1"/>
  <c r="AJ1621" i="1"/>
  <c r="AG1621" i="1"/>
  <c r="AD1621" i="1"/>
  <c r="AA1621" i="1"/>
  <c r="X1621" i="1"/>
  <c r="U1621" i="1"/>
  <c r="R1621" i="1"/>
  <c r="O1621" i="1"/>
  <c r="L1621" i="1"/>
  <c r="I1621" i="1"/>
  <c r="F1621" i="1"/>
  <c r="BT1620" i="1"/>
  <c r="BQ1620" i="1"/>
  <c r="BN1620" i="1"/>
  <c r="BK1620" i="1"/>
  <c r="BH1620" i="1"/>
  <c r="BE1620" i="1"/>
  <c r="BB1620" i="1"/>
  <c r="AY1620" i="1"/>
  <c r="AV1620" i="1"/>
  <c r="AS1620" i="1"/>
  <c r="AP1620" i="1"/>
  <c r="AM1620" i="1"/>
  <c r="AJ1620" i="1"/>
  <c r="AG1620" i="1"/>
  <c r="AD1620" i="1"/>
  <c r="AA1620" i="1"/>
  <c r="X1620" i="1"/>
  <c r="U1620" i="1"/>
  <c r="R1620" i="1"/>
  <c r="O1620" i="1"/>
  <c r="L1620" i="1"/>
  <c r="I1620" i="1"/>
  <c r="F1620" i="1"/>
  <c r="BT1619" i="1"/>
  <c r="BQ1619" i="1"/>
  <c r="BN1619" i="1"/>
  <c r="BK1619" i="1"/>
  <c r="BH1619" i="1"/>
  <c r="BE1619" i="1"/>
  <c r="BB1619" i="1"/>
  <c r="AY1619" i="1"/>
  <c r="AV1619" i="1"/>
  <c r="AS1619" i="1"/>
  <c r="AP1619" i="1"/>
  <c r="AM1619" i="1"/>
  <c r="AJ1619" i="1"/>
  <c r="AG1619" i="1"/>
  <c r="AD1619" i="1"/>
  <c r="AA1619" i="1"/>
  <c r="X1619" i="1"/>
  <c r="U1619" i="1"/>
  <c r="R1619" i="1"/>
  <c r="O1619" i="1"/>
  <c r="L1619" i="1"/>
  <c r="I1619" i="1"/>
  <c r="F1619" i="1"/>
  <c r="BT1618" i="1"/>
  <c r="BQ1618" i="1"/>
  <c r="BN1618" i="1"/>
  <c r="BK1618" i="1"/>
  <c r="BH1618" i="1"/>
  <c r="BE1618" i="1"/>
  <c r="BB1618" i="1"/>
  <c r="AY1618" i="1"/>
  <c r="AV1618" i="1"/>
  <c r="AS1618" i="1"/>
  <c r="AP1618" i="1"/>
  <c r="AM1618" i="1"/>
  <c r="AJ1618" i="1"/>
  <c r="AG1618" i="1"/>
  <c r="AD1618" i="1"/>
  <c r="AA1618" i="1"/>
  <c r="X1618" i="1"/>
  <c r="U1618" i="1"/>
  <c r="R1618" i="1"/>
  <c r="O1618" i="1"/>
  <c r="L1618" i="1"/>
  <c r="I1618" i="1"/>
  <c r="F1618" i="1"/>
  <c r="BV1617" i="1"/>
  <c r="BU1617" i="1"/>
  <c r="BS1617" i="1"/>
  <c r="BR1617" i="1"/>
  <c r="BP1617" i="1"/>
  <c r="BO1617" i="1"/>
  <c r="BM1617" i="1"/>
  <c r="BL1617" i="1"/>
  <c r="BJ1617" i="1"/>
  <c r="BI1617" i="1"/>
  <c r="BG1617" i="1"/>
  <c r="BF1617" i="1"/>
  <c r="BD1617" i="1"/>
  <c r="BC1617" i="1"/>
  <c r="BA1617" i="1"/>
  <c r="AZ1617" i="1"/>
  <c r="AX1617" i="1"/>
  <c r="AW1617" i="1"/>
  <c r="AU1617" i="1"/>
  <c r="AT1617" i="1"/>
  <c r="AR1617" i="1"/>
  <c r="AQ1617" i="1"/>
  <c r="AO1617" i="1"/>
  <c r="AN1617" i="1"/>
  <c r="AL1617" i="1"/>
  <c r="AK1617" i="1"/>
  <c r="AI1617" i="1"/>
  <c r="AH1617" i="1"/>
  <c r="AF1617" i="1"/>
  <c r="AE1617" i="1"/>
  <c r="AC1617" i="1"/>
  <c r="AB1617" i="1"/>
  <c r="Z1617" i="1"/>
  <c r="Y1617" i="1"/>
  <c r="W1617" i="1"/>
  <c r="V1617" i="1"/>
  <c r="T1617" i="1"/>
  <c r="S1617" i="1"/>
  <c r="Q1617" i="1"/>
  <c r="P1617" i="1"/>
  <c r="N1617" i="1"/>
  <c r="M1617" i="1"/>
  <c r="K1617" i="1"/>
  <c r="J1617" i="1"/>
  <c r="H1617" i="1"/>
  <c r="G1617" i="1"/>
  <c r="E1617" i="1"/>
  <c r="E1619" i="1" s="1"/>
  <c r="E1620" i="1" s="1"/>
  <c r="E1621" i="1" s="1"/>
  <c r="E1622" i="1" s="1"/>
  <c r="E1623" i="1" s="1"/>
  <c r="E1624" i="1" s="1"/>
  <c r="BT1615" i="1"/>
  <c r="BQ1615" i="1"/>
  <c r="BN1615" i="1"/>
  <c r="BK1615" i="1"/>
  <c r="BH1615" i="1"/>
  <c r="BE1615" i="1"/>
  <c r="BB1615" i="1"/>
  <c r="AY1615" i="1"/>
  <c r="AV1615" i="1"/>
  <c r="AS1615" i="1"/>
  <c r="AP1615" i="1"/>
  <c r="AM1615" i="1"/>
  <c r="AJ1615" i="1"/>
  <c r="AG1615" i="1"/>
  <c r="AD1615" i="1"/>
  <c r="AA1615" i="1"/>
  <c r="X1615" i="1"/>
  <c r="U1615" i="1"/>
  <c r="R1615" i="1"/>
  <c r="O1615" i="1"/>
  <c r="L1615" i="1"/>
  <c r="I1615" i="1"/>
  <c r="F1615" i="1"/>
  <c r="BT1614" i="1"/>
  <c r="BQ1614" i="1"/>
  <c r="BN1614" i="1"/>
  <c r="BK1614" i="1"/>
  <c r="BH1614" i="1"/>
  <c r="BE1614" i="1"/>
  <c r="BB1614" i="1"/>
  <c r="AY1614" i="1"/>
  <c r="AV1614" i="1"/>
  <c r="AS1614" i="1"/>
  <c r="AP1614" i="1"/>
  <c r="AM1614" i="1"/>
  <c r="AJ1614" i="1"/>
  <c r="AG1614" i="1"/>
  <c r="AD1614" i="1"/>
  <c r="AA1614" i="1"/>
  <c r="X1614" i="1"/>
  <c r="U1614" i="1"/>
  <c r="R1614" i="1"/>
  <c r="O1614" i="1"/>
  <c r="L1614" i="1"/>
  <c r="I1614" i="1"/>
  <c r="F1614" i="1"/>
  <c r="E1614" i="1"/>
  <c r="E1615" i="1" s="1"/>
  <c r="BT1613" i="1"/>
  <c r="BQ1613" i="1"/>
  <c r="BN1613" i="1"/>
  <c r="BK1613" i="1"/>
  <c r="BH1613" i="1"/>
  <c r="BE1613" i="1"/>
  <c r="BB1613" i="1"/>
  <c r="AY1613" i="1"/>
  <c r="AV1613" i="1"/>
  <c r="AS1613" i="1"/>
  <c r="AP1613" i="1"/>
  <c r="AM1613" i="1"/>
  <c r="AJ1613" i="1"/>
  <c r="AG1613" i="1"/>
  <c r="AD1613" i="1"/>
  <c r="AA1613" i="1"/>
  <c r="X1613" i="1"/>
  <c r="U1613" i="1"/>
  <c r="R1613" i="1"/>
  <c r="O1613" i="1"/>
  <c r="L1613" i="1"/>
  <c r="I1613" i="1"/>
  <c r="F1613" i="1"/>
  <c r="B1613" i="1"/>
  <c r="B1614" i="1" s="1"/>
  <c r="B1615" i="1" s="1"/>
  <c r="B1617" i="1" s="1"/>
  <c r="B1618" i="1" s="1"/>
  <c r="B1619" i="1" s="1"/>
  <c r="B1620" i="1" s="1"/>
  <c r="B1621" i="1" s="1"/>
  <c r="B1622" i="1" s="1"/>
  <c r="B1623" i="1" s="1"/>
  <c r="B1624" i="1" s="1"/>
  <c r="B1626" i="1" s="1"/>
  <c r="A1612" i="1"/>
  <c r="BT1609" i="1"/>
  <c r="BQ1609" i="1"/>
  <c r="BN1609" i="1"/>
  <c r="BK1609" i="1"/>
  <c r="BH1609" i="1"/>
  <c r="BE1609" i="1"/>
  <c r="BB1609" i="1"/>
  <c r="AY1609" i="1"/>
  <c r="AV1609" i="1"/>
  <c r="AS1609" i="1"/>
  <c r="AP1609" i="1"/>
  <c r="AM1609" i="1"/>
  <c r="AJ1609" i="1"/>
  <c r="AG1609" i="1"/>
  <c r="AD1609" i="1"/>
  <c r="AA1609" i="1"/>
  <c r="X1609" i="1"/>
  <c r="U1609" i="1"/>
  <c r="R1609" i="1"/>
  <c r="O1609" i="1"/>
  <c r="L1609" i="1"/>
  <c r="I1609" i="1"/>
  <c r="F1609" i="1"/>
  <c r="BT1608" i="1"/>
  <c r="BQ1608" i="1"/>
  <c r="BN1608" i="1"/>
  <c r="BK1608" i="1"/>
  <c r="BH1608" i="1"/>
  <c r="BE1608" i="1"/>
  <c r="BB1608" i="1"/>
  <c r="AY1608" i="1"/>
  <c r="AV1608" i="1"/>
  <c r="AS1608" i="1"/>
  <c r="AP1608" i="1"/>
  <c r="AM1608" i="1"/>
  <c r="AJ1608" i="1"/>
  <c r="AG1608" i="1"/>
  <c r="AD1608" i="1"/>
  <c r="AA1608" i="1"/>
  <c r="X1608" i="1"/>
  <c r="U1608" i="1"/>
  <c r="R1608" i="1"/>
  <c r="O1608" i="1"/>
  <c r="L1608" i="1"/>
  <c r="I1608" i="1"/>
  <c r="F1608" i="1"/>
  <c r="BT1607" i="1"/>
  <c r="BQ1607" i="1"/>
  <c r="BN1607" i="1"/>
  <c r="BK1607" i="1"/>
  <c r="BH1607" i="1"/>
  <c r="BE1607" i="1"/>
  <c r="BB1607" i="1"/>
  <c r="AY1607" i="1"/>
  <c r="AV1607" i="1"/>
  <c r="AS1607" i="1"/>
  <c r="AP1607" i="1"/>
  <c r="AM1607" i="1"/>
  <c r="AJ1607" i="1"/>
  <c r="AG1607" i="1"/>
  <c r="AD1607" i="1"/>
  <c r="AA1607" i="1"/>
  <c r="X1607" i="1"/>
  <c r="U1607" i="1"/>
  <c r="R1607" i="1"/>
  <c r="O1607" i="1"/>
  <c r="L1607" i="1"/>
  <c r="I1607" i="1"/>
  <c r="F1607" i="1"/>
  <c r="BT1605" i="1"/>
  <c r="BQ1605" i="1"/>
  <c r="BN1605" i="1"/>
  <c r="BK1605" i="1"/>
  <c r="BH1605" i="1"/>
  <c r="BE1605" i="1"/>
  <c r="BB1605" i="1"/>
  <c r="AY1605" i="1"/>
  <c r="AV1605" i="1"/>
  <c r="AS1605" i="1"/>
  <c r="AP1605" i="1"/>
  <c r="AM1605" i="1"/>
  <c r="AJ1605" i="1"/>
  <c r="AG1605" i="1"/>
  <c r="AD1605" i="1"/>
  <c r="AA1605" i="1"/>
  <c r="X1605" i="1"/>
  <c r="U1605" i="1"/>
  <c r="R1605" i="1"/>
  <c r="O1605" i="1"/>
  <c r="L1605" i="1"/>
  <c r="I1605" i="1"/>
  <c r="F1605" i="1"/>
  <c r="BT1604" i="1"/>
  <c r="BQ1604" i="1"/>
  <c r="BN1604" i="1"/>
  <c r="BK1604" i="1"/>
  <c r="BH1604" i="1"/>
  <c r="BE1604" i="1"/>
  <c r="BB1604" i="1"/>
  <c r="AY1604" i="1"/>
  <c r="AV1604" i="1"/>
  <c r="AS1604" i="1"/>
  <c r="AP1604" i="1"/>
  <c r="AM1604" i="1"/>
  <c r="AJ1604" i="1"/>
  <c r="AG1604" i="1"/>
  <c r="AD1604" i="1"/>
  <c r="AA1604" i="1"/>
  <c r="X1604" i="1"/>
  <c r="U1604" i="1"/>
  <c r="R1604" i="1"/>
  <c r="O1604" i="1"/>
  <c r="L1604" i="1"/>
  <c r="I1604" i="1"/>
  <c r="F1604" i="1"/>
  <c r="BT1602" i="1"/>
  <c r="BQ1602" i="1"/>
  <c r="BN1602" i="1"/>
  <c r="BK1602" i="1"/>
  <c r="BH1602" i="1"/>
  <c r="BE1602" i="1"/>
  <c r="BB1602" i="1"/>
  <c r="AY1602" i="1"/>
  <c r="AV1602" i="1"/>
  <c r="AS1602" i="1"/>
  <c r="AP1602" i="1"/>
  <c r="AM1602" i="1"/>
  <c r="AJ1602" i="1"/>
  <c r="AG1602" i="1"/>
  <c r="AD1602" i="1"/>
  <c r="AA1602" i="1"/>
  <c r="X1602" i="1"/>
  <c r="U1602" i="1"/>
  <c r="R1602" i="1"/>
  <c r="O1602" i="1"/>
  <c r="L1602" i="1"/>
  <c r="I1602" i="1"/>
  <c r="F1602" i="1"/>
  <c r="E1602" i="1"/>
  <c r="BT1600" i="1"/>
  <c r="BQ1600" i="1"/>
  <c r="BN1600" i="1"/>
  <c r="BK1600" i="1"/>
  <c r="BH1600" i="1"/>
  <c r="BE1600" i="1"/>
  <c r="BB1600" i="1"/>
  <c r="AY1600" i="1"/>
  <c r="AV1600" i="1"/>
  <c r="AS1600" i="1"/>
  <c r="AP1600" i="1"/>
  <c r="AM1600" i="1"/>
  <c r="AJ1600" i="1"/>
  <c r="AG1600" i="1"/>
  <c r="AD1600" i="1"/>
  <c r="AA1600" i="1"/>
  <c r="X1600" i="1"/>
  <c r="U1600" i="1"/>
  <c r="R1600" i="1"/>
  <c r="O1600" i="1"/>
  <c r="L1600" i="1"/>
  <c r="I1600" i="1"/>
  <c r="F1600" i="1"/>
  <c r="BT1599" i="1"/>
  <c r="BQ1599" i="1"/>
  <c r="BN1599" i="1"/>
  <c r="BK1599" i="1"/>
  <c r="BH1599" i="1"/>
  <c r="BE1599" i="1"/>
  <c r="BB1599" i="1"/>
  <c r="AY1599" i="1"/>
  <c r="AV1599" i="1"/>
  <c r="AS1599" i="1"/>
  <c r="AP1599" i="1"/>
  <c r="AM1599" i="1"/>
  <c r="AJ1599" i="1"/>
  <c r="AG1599" i="1"/>
  <c r="AD1599" i="1"/>
  <c r="AA1599" i="1"/>
  <c r="X1599" i="1"/>
  <c r="U1599" i="1"/>
  <c r="R1599" i="1"/>
  <c r="O1599" i="1"/>
  <c r="L1599" i="1"/>
  <c r="I1599" i="1"/>
  <c r="F1599" i="1"/>
  <c r="BT1598" i="1"/>
  <c r="BQ1598" i="1"/>
  <c r="BN1598" i="1"/>
  <c r="BK1598" i="1"/>
  <c r="BH1598" i="1"/>
  <c r="BE1598" i="1"/>
  <c r="BB1598" i="1"/>
  <c r="AY1598" i="1"/>
  <c r="AV1598" i="1"/>
  <c r="AS1598" i="1"/>
  <c r="AP1598" i="1"/>
  <c r="AM1598" i="1"/>
  <c r="AJ1598" i="1"/>
  <c r="AG1598" i="1"/>
  <c r="AD1598" i="1"/>
  <c r="AA1598" i="1"/>
  <c r="X1598" i="1"/>
  <c r="U1598" i="1"/>
  <c r="R1598" i="1"/>
  <c r="O1598" i="1"/>
  <c r="L1598" i="1"/>
  <c r="I1598" i="1"/>
  <c r="F1598" i="1"/>
  <c r="BT1597" i="1"/>
  <c r="BQ1597" i="1"/>
  <c r="BN1597" i="1"/>
  <c r="BK1597" i="1"/>
  <c r="BH1597" i="1"/>
  <c r="BE1597" i="1"/>
  <c r="BB1597" i="1"/>
  <c r="AY1597" i="1"/>
  <c r="AV1597" i="1"/>
  <c r="AS1597" i="1"/>
  <c r="AP1597" i="1"/>
  <c r="AM1597" i="1"/>
  <c r="AJ1597" i="1"/>
  <c r="AG1597" i="1"/>
  <c r="AD1597" i="1"/>
  <c r="AA1597" i="1"/>
  <c r="X1597" i="1"/>
  <c r="U1597" i="1"/>
  <c r="R1597" i="1"/>
  <c r="O1597" i="1"/>
  <c r="L1597" i="1"/>
  <c r="I1597" i="1"/>
  <c r="F1597" i="1"/>
  <c r="BT1596" i="1"/>
  <c r="BQ1596" i="1"/>
  <c r="BN1596" i="1"/>
  <c r="BK1596" i="1"/>
  <c r="BH1596" i="1"/>
  <c r="BE1596" i="1"/>
  <c r="BB1596" i="1"/>
  <c r="AY1596" i="1"/>
  <c r="AV1596" i="1"/>
  <c r="AS1596" i="1"/>
  <c r="AP1596" i="1"/>
  <c r="AM1596" i="1"/>
  <c r="AJ1596" i="1"/>
  <c r="AG1596" i="1"/>
  <c r="AD1596" i="1"/>
  <c r="AA1596" i="1"/>
  <c r="X1596" i="1"/>
  <c r="U1596" i="1"/>
  <c r="R1596" i="1"/>
  <c r="O1596" i="1"/>
  <c r="L1596" i="1"/>
  <c r="I1596" i="1"/>
  <c r="F1596" i="1"/>
  <c r="BT1595" i="1"/>
  <c r="BQ1595" i="1"/>
  <c r="BN1595" i="1"/>
  <c r="BK1595" i="1"/>
  <c r="BH1595" i="1"/>
  <c r="BE1595" i="1"/>
  <c r="BB1595" i="1"/>
  <c r="AY1595" i="1"/>
  <c r="AV1595" i="1"/>
  <c r="AS1595" i="1"/>
  <c r="AP1595" i="1"/>
  <c r="AM1595" i="1"/>
  <c r="AJ1595" i="1"/>
  <c r="AG1595" i="1"/>
  <c r="AD1595" i="1"/>
  <c r="AA1595" i="1"/>
  <c r="X1595" i="1"/>
  <c r="U1595" i="1"/>
  <c r="R1595" i="1"/>
  <c r="O1595" i="1"/>
  <c r="L1595" i="1"/>
  <c r="I1595" i="1"/>
  <c r="F1595" i="1"/>
  <c r="BT1594" i="1"/>
  <c r="BQ1594" i="1"/>
  <c r="BN1594" i="1"/>
  <c r="BK1594" i="1"/>
  <c r="BH1594" i="1"/>
  <c r="BE1594" i="1"/>
  <c r="BB1594" i="1"/>
  <c r="AY1594" i="1"/>
  <c r="AV1594" i="1"/>
  <c r="AS1594" i="1"/>
  <c r="AP1594" i="1"/>
  <c r="AM1594" i="1"/>
  <c r="AJ1594" i="1"/>
  <c r="AG1594" i="1"/>
  <c r="AD1594" i="1"/>
  <c r="AA1594" i="1"/>
  <c r="X1594" i="1"/>
  <c r="U1594" i="1"/>
  <c r="R1594" i="1"/>
  <c r="O1594" i="1"/>
  <c r="L1594" i="1"/>
  <c r="I1594" i="1"/>
  <c r="F1594" i="1"/>
  <c r="BV1593" i="1"/>
  <c r="BU1593" i="1"/>
  <c r="BS1593" i="1"/>
  <c r="BR1593" i="1"/>
  <c r="BP1593" i="1"/>
  <c r="BO1593" i="1"/>
  <c r="BM1593" i="1"/>
  <c r="BL1593" i="1"/>
  <c r="BJ1593" i="1"/>
  <c r="BI1593" i="1"/>
  <c r="BG1593" i="1"/>
  <c r="BF1593" i="1"/>
  <c r="BD1593" i="1"/>
  <c r="BC1593" i="1"/>
  <c r="BA1593" i="1"/>
  <c r="AZ1593" i="1"/>
  <c r="AX1593" i="1"/>
  <c r="AW1593" i="1"/>
  <c r="AU1593" i="1"/>
  <c r="AT1593" i="1"/>
  <c r="AR1593" i="1"/>
  <c r="AQ1593" i="1"/>
  <c r="AO1593" i="1"/>
  <c r="AN1593" i="1"/>
  <c r="AL1593" i="1"/>
  <c r="AK1593" i="1"/>
  <c r="AI1593" i="1"/>
  <c r="AH1593" i="1"/>
  <c r="AF1593" i="1"/>
  <c r="AE1593" i="1"/>
  <c r="AC1593" i="1"/>
  <c r="AB1593" i="1"/>
  <c r="Z1593" i="1"/>
  <c r="Y1593" i="1"/>
  <c r="W1593" i="1"/>
  <c r="V1593" i="1"/>
  <c r="T1593" i="1"/>
  <c r="S1593" i="1"/>
  <c r="Q1593" i="1"/>
  <c r="P1593" i="1"/>
  <c r="N1593" i="1"/>
  <c r="M1593" i="1"/>
  <c r="K1593" i="1"/>
  <c r="J1593" i="1"/>
  <c r="H1593" i="1"/>
  <c r="G1593" i="1"/>
  <c r="E1593" i="1"/>
  <c r="E1595" i="1" s="1"/>
  <c r="E1596" i="1" s="1"/>
  <c r="E1597" i="1" s="1"/>
  <c r="E1598" i="1" s="1"/>
  <c r="E1599" i="1" s="1"/>
  <c r="E1600" i="1" s="1"/>
  <c r="BT1591" i="1"/>
  <c r="BQ1591" i="1"/>
  <c r="BN1591" i="1"/>
  <c r="BK1591" i="1"/>
  <c r="BH1591" i="1"/>
  <c r="BE1591" i="1"/>
  <c r="BB1591" i="1"/>
  <c r="AY1591" i="1"/>
  <c r="AV1591" i="1"/>
  <c r="AS1591" i="1"/>
  <c r="AP1591" i="1"/>
  <c r="AM1591" i="1"/>
  <c r="AJ1591" i="1"/>
  <c r="AG1591" i="1"/>
  <c r="AD1591" i="1"/>
  <c r="AA1591" i="1"/>
  <c r="X1591" i="1"/>
  <c r="U1591" i="1"/>
  <c r="R1591" i="1"/>
  <c r="O1591" i="1"/>
  <c r="L1591" i="1"/>
  <c r="I1591" i="1"/>
  <c r="F1591" i="1"/>
  <c r="BT1590" i="1"/>
  <c r="BQ1590" i="1"/>
  <c r="BN1590" i="1"/>
  <c r="BK1590" i="1"/>
  <c r="BH1590" i="1"/>
  <c r="BE1590" i="1"/>
  <c r="BB1590" i="1"/>
  <c r="AY1590" i="1"/>
  <c r="AV1590" i="1"/>
  <c r="AS1590" i="1"/>
  <c r="AP1590" i="1"/>
  <c r="AM1590" i="1"/>
  <c r="AJ1590" i="1"/>
  <c r="AG1590" i="1"/>
  <c r="AD1590" i="1"/>
  <c r="AA1590" i="1"/>
  <c r="X1590" i="1"/>
  <c r="U1590" i="1"/>
  <c r="R1590" i="1"/>
  <c r="O1590" i="1"/>
  <c r="L1590" i="1"/>
  <c r="I1590" i="1"/>
  <c r="F1590" i="1"/>
  <c r="E1590" i="1"/>
  <c r="E1591" i="1" s="1"/>
  <c r="BT1589" i="1"/>
  <c r="BQ1589" i="1"/>
  <c r="BN1589" i="1"/>
  <c r="BK1589" i="1"/>
  <c r="BH1589" i="1"/>
  <c r="BE1589" i="1"/>
  <c r="BB1589" i="1"/>
  <c r="AY1589" i="1"/>
  <c r="AV1589" i="1"/>
  <c r="AS1589" i="1"/>
  <c r="AP1589" i="1"/>
  <c r="AM1589" i="1"/>
  <c r="AJ1589" i="1"/>
  <c r="AG1589" i="1"/>
  <c r="AD1589" i="1"/>
  <c r="AA1589" i="1"/>
  <c r="X1589" i="1"/>
  <c r="U1589" i="1"/>
  <c r="R1589" i="1"/>
  <c r="O1589" i="1"/>
  <c r="L1589" i="1"/>
  <c r="I1589" i="1"/>
  <c r="F1589" i="1"/>
  <c r="B1589" i="1"/>
  <c r="B1590" i="1" s="1"/>
  <c r="B1591" i="1" s="1"/>
  <c r="B1593" i="1" s="1"/>
  <c r="B1594" i="1" s="1"/>
  <c r="B1595" i="1" s="1"/>
  <c r="B1596" i="1" s="1"/>
  <c r="B1597" i="1" s="1"/>
  <c r="B1598" i="1" s="1"/>
  <c r="B1599" i="1" s="1"/>
  <c r="B1600" i="1" s="1"/>
  <c r="B1602" i="1" s="1"/>
  <c r="A1588" i="1"/>
  <c r="BT1585" i="1"/>
  <c r="BQ1585" i="1"/>
  <c r="BN1585" i="1"/>
  <c r="BK1585" i="1"/>
  <c r="BH1585" i="1"/>
  <c r="BE1585" i="1"/>
  <c r="BB1585" i="1"/>
  <c r="AY1585" i="1"/>
  <c r="AV1585" i="1"/>
  <c r="AS1585" i="1"/>
  <c r="AP1585" i="1"/>
  <c r="AM1585" i="1"/>
  <c r="AJ1585" i="1"/>
  <c r="AG1585" i="1"/>
  <c r="AD1585" i="1"/>
  <c r="AA1585" i="1"/>
  <c r="X1585" i="1"/>
  <c r="U1585" i="1"/>
  <c r="R1585" i="1"/>
  <c r="O1585" i="1"/>
  <c r="L1585" i="1"/>
  <c r="I1585" i="1"/>
  <c r="F1585" i="1"/>
  <c r="BT1584" i="1"/>
  <c r="BQ1584" i="1"/>
  <c r="BN1584" i="1"/>
  <c r="BK1584" i="1"/>
  <c r="BH1584" i="1"/>
  <c r="BE1584" i="1"/>
  <c r="BB1584" i="1"/>
  <c r="AY1584" i="1"/>
  <c r="AV1584" i="1"/>
  <c r="AS1584" i="1"/>
  <c r="AP1584" i="1"/>
  <c r="AM1584" i="1"/>
  <c r="AJ1584" i="1"/>
  <c r="AG1584" i="1"/>
  <c r="AD1584" i="1"/>
  <c r="AA1584" i="1"/>
  <c r="X1584" i="1"/>
  <c r="U1584" i="1"/>
  <c r="R1584" i="1"/>
  <c r="O1584" i="1"/>
  <c r="L1584" i="1"/>
  <c r="I1584" i="1"/>
  <c r="F1584" i="1"/>
  <c r="BT1583" i="1"/>
  <c r="BQ1583" i="1"/>
  <c r="BN1583" i="1"/>
  <c r="BK1583" i="1"/>
  <c r="BH1583" i="1"/>
  <c r="BE1583" i="1"/>
  <c r="BB1583" i="1"/>
  <c r="AY1583" i="1"/>
  <c r="AV1583" i="1"/>
  <c r="AS1583" i="1"/>
  <c r="AP1583" i="1"/>
  <c r="AM1583" i="1"/>
  <c r="AJ1583" i="1"/>
  <c r="AG1583" i="1"/>
  <c r="AD1583" i="1"/>
  <c r="AA1583" i="1"/>
  <c r="X1583" i="1"/>
  <c r="U1583" i="1"/>
  <c r="R1583" i="1"/>
  <c r="O1583" i="1"/>
  <c r="L1583" i="1"/>
  <c r="I1583" i="1"/>
  <c r="F1583" i="1"/>
  <c r="BT1581" i="1"/>
  <c r="BQ1581" i="1"/>
  <c r="BN1581" i="1"/>
  <c r="BK1581" i="1"/>
  <c r="BH1581" i="1"/>
  <c r="BE1581" i="1"/>
  <c r="BB1581" i="1"/>
  <c r="AY1581" i="1"/>
  <c r="AV1581" i="1"/>
  <c r="AS1581" i="1"/>
  <c r="AP1581" i="1"/>
  <c r="AM1581" i="1"/>
  <c r="AJ1581" i="1"/>
  <c r="AG1581" i="1"/>
  <c r="AD1581" i="1"/>
  <c r="AA1581" i="1"/>
  <c r="X1581" i="1"/>
  <c r="U1581" i="1"/>
  <c r="R1581" i="1"/>
  <c r="O1581" i="1"/>
  <c r="L1581" i="1"/>
  <c r="I1581" i="1"/>
  <c r="F1581" i="1"/>
  <c r="BT1580" i="1"/>
  <c r="BQ1580" i="1"/>
  <c r="BN1580" i="1"/>
  <c r="BK1580" i="1"/>
  <c r="BH1580" i="1"/>
  <c r="BE1580" i="1"/>
  <c r="BB1580" i="1"/>
  <c r="AY1580" i="1"/>
  <c r="AV1580" i="1"/>
  <c r="AS1580" i="1"/>
  <c r="AP1580" i="1"/>
  <c r="AM1580" i="1"/>
  <c r="AJ1580" i="1"/>
  <c r="AG1580" i="1"/>
  <c r="AD1580" i="1"/>
  <c r="AA1580" i="1"/>
  <c r="X1580" i="1"/>
  <c r="U1580" i="1"/>
  <c r="R1580" i="1"/>
  <c r="O1580" i="1"/>
  <c r="L1580" i="1"/>
  <c r="I1580" i="1"/>
  <c r="F1580" i="1"/>
  <c r="BT1578" i="1"/>
  <c r="BQ1578" i="1"/>
  <c r="BN1578" i="1"/>
  <c r="BK1578" i="1"/>
  <c r="BH1578" i="1"/>
  <c r="BE1578" i="1"/>
  <c r="BB1578" i="1"/>
  <c r="AY1578" i="1"/>
  <c r="AV1578" i="1"/>
  <c r="AS1578" i="1"/>
  <c r="AP1578" i="1"/>
  <c r="AM1578" i="1"/>
  <c r="AJ1578" i="1"/>
  <c r="AG1578" i="1"/>
  <c r="AD1578" i="1"/>
  <c r="AA1578" i="1"/>
  <c r="X1578" i="1"/>
  <c r="U1578" i="1"/>
  <c r="R1578" i="1"/>
  <c r="O1578" i="1"/>
  <c r="L1578" i="1"/>
  <c r="I1578" i="1"/>
  <c r="F1578" i="1"/>
  <c r="E1578" i="1"/>
  <c r="BT1576" i="1"/>
  <c r="BQ1576" i="1"/>
  <c r="BN1576" i="1"/>
  <c r="BK1576" i="1"/>
  <c r="BH1576" i="1"/>
  <c r="BE1576" i="1"/>
  <c r="BB1576" i="1"/>
  <c r="AY1576" i="1"/>
  <c r="AV1576" i="1"/>
  <c r="AS1576" i="1"/>
  <c r="AP1576" i="1"/>
  <c r="AM1576" i="1"/>
  <c r="AJ1576" i="1"/>
  <c r="AG1576" i="1"/>
  <c r="AD1576" i="1"/>
  <c r="AA1576" i="1"/>
  <c r="X1576" i="1"/>
  <c r="U1576" i="1"/>
  <c r="R1576" i="1"/>
  <c r="O1576" i="1"/>
  <c r="L1576" i="1"/>
  <c r="I1576" i="1"/>
  <c r="F1576" i="1"/>
  <c r="BT1575" i="1"/>
  <c r="BQ1575" i="1"/>
  <c r="BN1575" i="1"/>
  <c r="BK1575" i="1"/>
  <c r="BH1575" i="1"/>
  <c r="BE1575" i="1"/>
  <c r="BB1575" i="1"/>
  <c r="AY1575" i="1"/>
  <c r="AV1575" i="1"/>
  <c r="AS1575" i="1"/>
  <c r="AP1575" i="1"/>
  <c r="AM1575" i="1"/>
  <c r="AJ1575" i="1"/>
  <c r="AG1575" i="1"/>
  <c r="AD1575" i="1"/>
  <c r="AA1575" i="1"/>
  <c r="X1575" i="1"/>
  <c r="U1575" i="1"/>
  <c r="R1575" i="1"/>
  <c r="O1575" i="1"/>
  <c r="L1575" i="1"/>
  <c r="I1575" i="1"/>
  <c r="F1575" i="1"/>
  <c r="BT1574" i="1"/>
  <c r="BQ1574" i="1"/>
  <c r="BN1574" i="1"/>
  <c r="BK1574" i="1"/>
  <c r="BH1574" i="1"/>
  <c r="BE1574" i="1"/>
  <c r="BB1574" i="1"/>
  <c r="AY1574" i="1"/>
  <c r="AV1574" i="1"/>
  <c r="AS1574" i="1"/>
  <c r="AP1574" i="1"/>
  <c r="AM1574" i="1"/>
  <c r="AJ1574" i="1"/>
  <c r="AG1574" i="1"/>
  <c r="AD1574" i="1"/>
  <c r="AA1574" i="1"/>
  <c r="X1574" i="1"/>
  <c r="U1574" i="1"/>
  <c r="R1574" i="1"/>
  <c r="O1574" i="1"/>
  <c r="L1574" i="1"/>
  <c r="I1574" i="1"/>
  <c r="F1574" i="1"/>
  <c r="BT1573" i="1"/>
  <c r="BQ1573" i="1"/>
  <c r="BN1573" i="1"/>
  <c r="BK1573" i="1"/>
  <c r="BH1573" i="1"/>
  <c r="BE1573" i="1"/>
  <c r="BB1573" i="1"/>
  <c r="AY1573" i="1"/>
  <c r="AV1573" i="1"/>
  <c r="AS1573" i="1"/>
  <c r="AP1573" i="1"/>
  <c r="AM1573" i="1"/>
  <c r="AJ1573" i="1"/>
  <c r="AG1573" i="1"/>
  <c r="AD1573" i="1"/>
  <c r="AA1573" i="1"/>
  <c r="X1573" i="1"/>
  <c r="U1573" i="1"/>
  <c r="R1573" i="1"/>
  <c r="O1573" i="1"/>
  <c r="L1573" i="1"/>
  <c r="I1573" i="1"/>
  <c r="F1573" i="1"/>
  <c r="BT1572" i="1"/>
  <c r="BQ1572" i="1"/>
  <c r="BN1572" i="1"/>
  <c r="BK1572" i="1"/>
  <c r="BH1572" i="1"/>
  <c r="BE1572" i="1"/>
  <c r="BB1572" i="1"/>
  <c r="AY1572" i="1"/>
  <c r="AV1572" i="1"/>
  <c r="AS1572" i="1"/>
  <c r="AP1572" i="1"/>
  <c r="AM1572" i="1"/>
  <c r="AJ1572" i="1"/>
  <c r="AG1572" i="1"/>
  <c r="AD1572" i="1"/>
  <c r="AA1572" i="1"/>
  <c r="X1572" i="1"/>
  <c r="U1572" i="1"/>
  <c r="R1572" i="1"/>
  <c r="O1572" i="1"/>
  <c r="L1572" i="1"/>
  <c r="I1572" i="1"/>
  <c r="F1572" i="1"/>
  <c r="BT1571" i="1"/>
  <c r="BQ1571" i="1"/>
  <c r="BN1571" i="1"/>
  <c r="BK1571" i="1"/>
  <c r="BH1571" i="1"/>
  <c r="BE1571" i="1"/>
  <c r="BB1571" i="1"/>
  <c r="AY1571" i="1"/>
  <c r="AV1571" i="1"/>
  <c r="AS1571" i="1"/>
  <c r="AP1571" i="1"/>
  <c r="AM1571" i="1"/>
  <c r="AJ1571" i="1"/>
  <c r="AG1571" i="1"/>
  <c r="AD1571" i="1"/>
  <c r="AA1571" i="1"/>
  <c r="X1571" i="1"/>
  <c r="U1571" i="1"/>
  <c r="R1571" i="1"/>
  <c r="O1571" i="1"/>
  <c r="L1571" i="1"/>
  <c r="I1571" i="1"/>
  <c r="F1571" i="1"/>
  <c r="BT1570" i="1"/>
  <c r="BQ1570" i="1"/>
  <c r="BN1570" i="1"/>
  <c r="BK1570" i="1"/>
  <c r="BH1570" i="1"/>
  <c r="BE1570" i="1"/>
  <c r="BB1570" i="1"/>
  <c r="AY1570" i="1"/>
  <c r="AV1570" i="1"/>
  <c r="AS1570" i="1"/>
  <c r="AP1570" i="1"/>
  <c r="AM1570" i="1"/>
  <c r="AJ1570" i="1"/>
  <c r="AG1570" i="1"/>
  <c r="AD1570" i="1"/>
  <c r="AA1570" i="1"/>
  <c r="X1570" i="1"/>
  <c r="U1570" i="1"/>
  <c r="R1570" i="1"/>
  <c r="O1570" i="1"/>
  <c r="L1570" i="1"/>
  <c r="I1570" i="1"/>
  <c r="F1570" i="1"/>
  <c r="BV1569" i="1"/>
  <c r="BU1569" i="1"/>
  <c r="BS1569" i="1"/>
  <c r="BR1569" i="1"/>
  <c r="BP1569" i="1"/>
  <c r="BO1569" i="1"/>
  <c r="BM1569" i="1"/>
  <c r="BL1569" i="1"/>
  <c r="BJ1569" i="1"/>
  <c r="BI1569" i="1"/>
  <c r="BG1569" i="1"/>
  <c r="BF1569" i="1"/>
  <c r="BD1569" i="1"/>
  <c r="BC1569" i="1"/>
  <c r="BA1569" i="1"/>
  <c r="AZ1569" i="1"/>
  <c r="AX1569" i="1"/>
  <c r="AW1569" i="1"/>
  <c r="AU1569" i="1"/>
  <c r="AT1569" i="1"/>
  <c r="AR1569" i="1"/>
  <c r="AQ1569" i="1"/>
  <c r="AO1569" i="1"/>
  <c r="AN1569" i="1"/>
  <c r="AL1569" i="1"/>
  <c r="AK1569" i="1"/>
  <c r="AI1569" i="1"/>
  <c r="AH1569" i="1"/>
  <c r="AF1569" i="1"/>
  <c r="AE1569" i="1"/>
  <c r="AC1569" i="1"/>
  <c r="AB1569" i="1"/>
  <c r="Z1569" i="1"/>
  <c r="Y1569" i="1"/>
  <c r="W1569" i="1"/>
  <c r="V1569" i="1"/>
  <c r="T1569" i="1"/>
  <c r="S1569" i="1"/>
  <c r="Q1569" i="1"/>
  <c r="P1569" i="1"/>
  <c r="N1569" i="1"/>
  <c r="M1569" i="1"/>
  <c r="K1569" i="1"/>
  <c r="J1569" i="1"/>
  <c r="H1569" i="1"/>
  <c r="G1569" i="1"/>
  <c r="E1569" i="1"/>
  <c r="E1571" i="1" s="1"/>
  <c r="E1572" i="1" s="1"/>
  <c r="E1573" i="1" s="1"/>
  <c r="E1574" i="1" s="1"/>
  <c r="E1575" i="1" s="1"/>
  <c r="E1576" i="1" s="1"/>
  <c r="BT1567" i="1"/>
  <c r="BQ1567" i="1"/>
  <c r="BN1567" i="1"/>
  <c r="BK1567" i="1"/>
  <c r="BH1567" i="1"/>
  <c r="BE1567" i="1"/>
  <c r="BB1567" i="1"/>
  <c r="AY1567" i="1"/>
  <c r="AV1567" i="1"/>
  <c r="AS1567" i="1"/>
  <c r="AP1567" i="1"/>
  <c r="AM1567" i="1"/>
  <c r="AJ1567" i="1"/>
  <c r="AG1567" i="1"/>
  <c r="AD1567" i="1"/>
  <c r="AA1567" i="1"/>
  <c r="X1567" i="1"/>
  <c r="U1567" i="1"/>
  <c r="R1567" i="1"/>
  <c r="O1567" i="1"/>
  <c r="L1567" i="1"/>
  <c r="I1567" i="1"/>
  <c r="F1567" i="1"/>
  <c r="BT1566" i="1"/>
  <c r="BQ1566" i="1"/>
  <c r="BN1566" i="1"/>
  <c r="BK1566" i="1"/>
  <c r="BH1566" i="1"/>
  <c r="BE1566" i="1"/>
  <c r="BB1566" i="1"/>
  <c r="AY1566" i="1"/>
  <c r="AV1566" i="1"/>
  <c r="AS1566" i="1"/>
  <c r="AP1566" i="1"/>
  <c r="AM1566" i="1"/>
  <c r="AJ1566" i="1"/>
  <c r="AG1566" i="1"/>
  <c r="AD1566" i="1"/>
  <c r="AA1566" i="1"/>
  <c r="X1566" i="1"/>
  <c r="U1566" i="1"/>
  <c r="R1566" i="1"/>
  <c r="O1566" i="1"/>
  <c r="L1566" i="1"/>
  <c r="I1566" i="1"/>
  <c r="F1566" i="1"/>
  <c r="E1566" i="1"/>
  <c r="E1567" i="1" s="1"/>
  <c r="BT1565" i="1"/>
  <c r="BQ1565" i="1"/>
  <c r="BN1565" i="1"/>
  <c r="BK1565" i="1"/>
  <c r="BH1565" i="1"/>
  <c r="BE1565" i="1"/>
  <c r="BB1565" i="1"/>
  <c r="AY1565" i="1"/>
  <c r="AV1565" i="1"/>
  <c r="AS1565" i="1"/>
  <c r="AP1565" i="1"/>
  <c r="AM1565" i="1"/>
  <c r="AJ1565" i="1"/>
  <c r="AG1565" i="1"/>
  <c r="AD1565" i="1"/>
  <c r="AA1565" i="1"/>
  <c r="X1565" i="1"/>
  <c r="U1565" i="1"/>
  <c r="R1565" i="1"/>
  <c r="O1565" i="1"/>
  <c r="L1565" i="1"/>
  <c r="I1565" i="1"/>
  <c r="F1565" i="1"/>
  <c r="B1565" i="1"/>
  <c r="B1566" i="1" s="1"/>
  <c r="B1567" i="1" s="1"/>
  <c r="B1569" i="1" s="1"/>
  <c r="B1570" i="1" s="1"/>
  <c r="B1571" i="1" s="1"/>
  <c r="B1572" i="1" s="1"/>
  <c r="B1573" i="1" s="1"/>
  <c r="B1574" i="1" s="1"/>
  <c r="B1575" i="1" s="1"/>
  <c r="B1576" i="1" s="1"/>
  <c r="B1578" i="1" s="1"/>
  <c r="D1564" i="1"/>
  <c r="D1565" i="1" s="1"/>
  <c r="D1566" i="1" s="1"/>
  <c r="D1567" i="1" s="1"/>
  <c r="A1564" i="1"/>
  <c r="BT1561" i="1"/>
  <c r="BQ1561" i="1"/>
  <c r="BN1561" i="1"/>
  <c r="BK1561" i="1"/>
  <c r="BH1561" i="1"/>
  <c r="BE1561" i="1"/>
  <c r="BB1561" i="1"/>
  <c r="AY1561" i="1"/>
  <c r="AV1561" i="1"/>
  <c r="AS1561" i="1"/>
  <c r="AP1561" i="1"/>
  <c r="AM1561" i="1"/>
  <c r="AJ1561" i="1"/>
  <c r="AG1561" i="1"/>
  <c r="AD1561" i="1"/>
  <c r="AA1561" i="1"/>
  <c r="X1561" i="1"/>
  <c r="U1561" i="1"/>
  <c r="R1561" i="1"/>
  <c r="O1561" i="1"/>
  <c r="L1561" i="1"/>
  <c r="I1561" i="1"/>
  <c r="F1561" i="1"/>
  <c r="BT1560" i="1"/>
  <c r="BQ1560" i="1"/>
  <c r="BN1560" i="1"/>
  <c r="BK1560" i="1"/>
  <c r="BH1560" i="1"/>
  <c r="BE1560" i="1"/>
  <c r="BB1560" i="1"/>
  <c r="AY1560" i="1"/>
  <c r="AV1560" i="1"/>
  <c r="AS1560" i="1"/>
  <c r="AP1560" i="1"/>
  <c r="AM1560" i="1"/>
  <c r="AJ1560" i="1"/>
  <c r="AG1560" i="1"/>
  <c r="AD1560" i="1"/>
  <c r="AA1560" i="1"/>
  <c r="X1560" i="1"/>
  <c r="U1560" i="1"/>
  <c r="R1560" i="1"/>
  <c r="O1560" i="1"/>
  <c r="L1560" i="1"/>
  <c r="I1560" i="1"/>
  <c r="F1560" i="1"/>
  <c r="BT1559" i="1"/>
  <c r="BQ1559" i="1"/>
  <c r="BN1559" i="1"/>
  <c r="BK1559" i="1"/>
  <c r="BH1559" i="1"/>
  <c r="BE1559" i="1"/>
  <c r="BB1559" i="1"/>
  <c r="AY1559" i="1"/>
  <c r="AV1559" i="1"/>
  <c r="AS1559" i="1"/>
  <c r="AP1559" i="1"/>
  <c r="AM1559" i="1"/>
  <c r="AJ1559" i="1"/>
  <c r="AG1559" i="1"/>
  <c r="AD1559" i="1"/>
  <c r="AA1559" i="1"/>
  <c r="X1559" i="1"/>
  <c r="U1559" i="1"/>
  <c r="R1559" i="1"/>
  <c r="O1559" i="1"/>
  <c r="L1559" i="1"/>
  <c r="I1559" i="1"/>
  <c r="F1559" i="1"/>
  <c r="BT1557" i="1"/>
  <c r="BQ1557" i="1"/>
  <c r="BN1557" i="1"/>
  <c r="BK1557" i="1"/>
  <c r="BH1557" i="1"/>
  <c r="BE1557" i="1"/>
  <c r="BB1557" i="1"/>
  <c r="AY1557" i="1"/>
  <c r="AV1557" i="1"/>
  <c r="AS1557" i="1"/>
  <c r="AP1557" i="1"/>
  <c r="AM1557" i="1"/>
  <c r="AJ1557" i="1"/>
  <c r="AG1557" i="1"/>
  <c r="AD1557" i="1"/>
  <c r="AA1557" i="1"/>
  <c r="X1557" i="1"/>
  <c r="U1557" i="1"/>
  <c r="R1557" i="1"/>
  <c r="O1557" i="1"/>
  <c r="L1557" i="1"/>
  <c r="I1557" i="1"/>
  <c r="F1557" i="1"/>
  <c r="BT1556" i="1"/>
  <c r="BQ1556" i="1"/>
  <c r="BN1556" i="1"/>
  <c r="BK1556" i="1"/>
  <c r="BH1556" i="1"/>
  <c r="BE1556" i="1"/>
  <c r="BB1556" i="1"/>
  <c r="AY1556" i="1"/>
  <c r="AV1556" i="1"/>
  <c r="AS1556" i="1"/>
  <c r="AP1556" i="1"/>
  <c r="AM1556" i="1"/>
  <c r="AJ1556" i="1"/>
  <c r="AG1556" i="1"/>
  <c r="AD1556" i="1"/>
  <c r="AA1556" i="1"/>
  <c r="X1556" i="1"/>
  <c r="U1556" i="1"/>
  <c r="R1556" i="1"/>
  <c r="O1556" i="1"/>
  <c r="L1556" i="1"/>
  <c r="I1556" i="1"/>
  <c r="F1556" i="1"/>
  <c r="BT1554" i="1"/>
  <c r="BQ1554" i="1"/>
  <c r="BN1554" i="1"/>
  <c r="BK1554" i="1"/>
  <c r="BH1554" i="1"/>
  <c r="BE1554" i="1"/>
  <c r="BB1554" i="1"/>
  <c r="AY1554" i="1"/>
  <c r="AV1554" i="1"/>
  <c r="AS1554" i="1"/>
  <c r="AP1554" i="1"/>
  <c r="AM1554" i="1"/>
  <c r="AJ1554" i="1"/>
  <c r="AG1554" i="1"/>
  <c r="AD1554" i="1"/>
  <c r="AA1554" i="1"/>
  <c r="X1554" i="1"/>
  <c r="U1554" i="1"/>
  <c r="R1554" i="1"/>
  <c r="O1554" i="1"/>
  <c r="L1554" i="1"/>
  <c r="I1554" i="1"/>
  <c r="F1554" i="1"/>
  <c r="E1554" i="1"/>
  <c r="BT1552" i="1"/>
  <c r="BQ1552" i="1"/>
  <c r="BN1552" i="1"/>
  <c r="BK1552" i="1"/>
  <c r="BH1552" i="1"/>
  <c r="BE1552" i="1"/>
  <c r="BB1552" i="1"/>
  <c r="AY1552" i="1"/>
  <c r="AV1552" i="1"/>
  <c r="AS1552" i="1"/>
  <c r="AP1552" i="1"/>
  <c r="AM1552" i="1"/>
  <c r="AJ1552" i="1"/>
  <c r="AG1552" i="1"/>
  <c r="AD1552" i="1"/>
  <c r="AA1552" i="1"/>
  <c r="X1552" i="1"/>
  <c r="U1552" i="1"/>
  <c r="R1552" i="1"/>
  <c r="O1552" i="1"/>
  <c r="L1552" i="1"/>
  <c r="I1552" i="1"/>
  <c r="F1552" i="1"/>
  <c r="BT1551" i="1"/>
  <c r="BQ1551" i="1"/>
  <c r="BN1551" i="1"/>
  <c r="BK1551" i="1"/>
  <c r="BH1551" i="1"/>
  <c r="BE1551" i="1"/>
  <c r="BB1551" i="1"/>
  <c r="AY1551" i="1"/>
  <c r="AV1551" i="1"/>
  <c r="AS1551" i="1"/>
  <c r="AP1551" i="1"/>
  <c r="AM1551" i="1"/>
  <c r="AJ1551" i="1"/>
  <c r="AG1551" i="1"/>
  <c r="AD1551" i="1"/>
  <c r="AA1551" i="1"/>
  <c r="X1551" i="1"/>
  <c r="U1551" i="1"/>
  <c r="R1551" i="1"/>
  <c r="O1551" i="1"/>
  <c r="L1551" i="1"/>
  <c r="I1551" i="1"/>
  <c r="F1551" i="1"/>
  <c r="BT1550" i="1"/>
  <c r="BQ1550" i="1"/>
  <c r="BN1550" i="1"/>
  <c r="BK1550" i="1"/>
  <c r="BH1550" i="1"/>
  <c r="BE1550" i="1"/>
  <c r="BB1550" i="1"/>
  <c r="AY1550" i="1"/>
  <c r="AV1550" i="1"/>
  <c r="AS1550" i="1"/>
  <c r="AP1550" i="1"/>
  <c r="AM1550" i="1"/>
  <c r="AJ1550" i="1"/>
  <c r="AG1550" i="1"/>
  <c r="AD1550" i="1"/>
  <c r="AA1550" i="1"/>
  <c r="X1550" i="1"/>
  <c r="U1550" i="1"/>
  <c r="R1550" i="1"/>
  <c r="O1550" i="1"/>
  <c r="L1550" i="1"/>
  <c r="I1550" i="1"/>
  <c r="F1550" i="1"/>
  <c r="BT1549" i="1"/>
  <c r="BQ1549" i="1"/>
  <c r="BN1549" i="1"/>
  <c r="BK1549" i="1"/>
  <c r="BH1549" i="1"/>
  <c r="BE1549" i="1"/>
  <c r="BB1549" i="1"/>
  <c r="AY1549" i="1"/>
  <c r="AV1549" i="1"/>
  <c r="AS1549" i="1"/>
  <c r="AP1549" i="1"/>
  <c r="AM1549" i="1"/>
  <c r="AJ1549" i="1"/>
  <c r="AG1549" i="1"/>
  <c r="AD1549" i="1"/>
  <c r="AA1549" i="1"/>
  <c r="X1549" i="1"/>
  <c r="U1549" i="1"/>
  <c r="R1549" i="1"/>
  <c r="O1549" i="1"/>
  <c r="L1549" i="1"/>
  <c r="I1549" i="1"/>
  <c r="F1549" i="1"/>
  <c r="BT1548" i="1"/>
  <c r="BQ1548" i="1"/>
  <c r="BN1548" i="1"/>
  <c r="BK1548" i="1"/>
  <c r="BH1548" i="1"/>
  <c r="BE1548" i="1"/>
  <c r="BB1548" i="1"/>
  <c r="AY1548" i="1"/>
  <c r="AV1548" i="1"/>
  <c r="AS1548" i="1"/>
  <c r="AP1548" i="1"/>
  <c r="AM1548" i="1"/>
  <c r="AJ1548" i="1"/>
  <c r="AG1548" i="1"/>
  <c r="AD1548" i="1"/>
  <c r="AA1548" i="1"/>
  <c r="X1548" i="1"/>
  <c r="U1548" i="1"/>
  <c r="R1548" i="1"/>
  <c r="O1548" i="1"/>
  <c r="L1548" i="1"/>
  <c r="I1548" i="1"/>
  <c r="F1548" i="1"/>
  <c r="BT1547" i="1"/>
  <c r="BQ1547" i="1"/>
  <c r="BN1547" i="1"/>
  <c r="BK1547" i="1"/>
  <c r="BH1547" i="1"/>
  <c r="BE1547" i="1"/>
  <c r="BB1547" i="1"/>
  <c r="AY1547" i="1"/>
  <c r="AV1547" i="1"/>
  <c r="AS1547" i="1"/>
  <c r="AP1547" i="1"/>
  <c r="AM1547" i="1"/>
  <c r="AJ1547" i="1"/>
  <c r="AG1547" i="1"/>
  <c r="AD1547" i="1"/>
  <c r="AA1547" i="1"/>
  <c r="X1547" i="1"/>
  <c r="U1547" i="1"/>
  <c r="R1547" i="1"/>
  <c r="O1547" i="1"/>
  <c r="L1547" i="1"/>
  <c r="I1547" i="1"/>
  <c r="F1547" i="1"/>
  <c r="BT1546" i="1"/>
  <c r="BQ1546" i="1"/>
  <c r="BN1546" i="1"/>
  <c r="BK1546" i="1"/>
  <c r="BH1546" i="1"/>
  <c r="BE1546" i="1"/>
  <c r="BB1546" i="1"/>
  <c r="AY1546" i="1"/>
  <c r="AV1546" i="1"/>
  <c r="AS1546" i="1"/>
  <c r="AP1546" i="1"/>
  <c r="AM1546" i="1"/>
  <c r="AJ1546" i="1"/>
  <c r="AG1546" i="1"/>
  <c r="AD1546" i="1"/>
  <c r="AA1546" i="1"/>
  <c r="X1546" i="1"/>
  <c r="U1546" i="1"/>
  <c r="R1546" i="1"/>
  <c r="O1546" i="1"/>
  <c r="L1546" i="1"/>
  <c r="I1546" i="1"/>
  <c r="F1546" i="1"/>
  <c r="BV1545" i="1"/>
  <c r="BU1545" i="1"/>
  <c r="BS1545" i="1"/>
  <c r="BR1545" i="1"/>
  <c r="BP1545" i="1"/>
  <c r="BO1545" i="1"/>
  <c r="BM1545" i="1"/>
  <c r="BL1545" i="1"/>
  <c r="BJ1545" i="1"/>
  <c r="BI1545" i="1"/>
  <c r="BG1545" i="1"/>
  <c r="BF1545" i="1"/>
  <c r="BD1545" i="1"/>
  <c r="BC1545" i="1"/>
  <c r="BA1545" i="1"/>
  <c r="AZ1545" i="1"/>
  <c r="AX1545" i="1"/>
  <c r="AW1545" i="1"/>
  <c r="AU1545" i="1"/>
  <c r="AT1545" i="1"/>
  <c r="AR1545" i="1"/>
  <c r="AQ1545" i="1"/>
  <c r="AO1545" i="1"/>
  <c r="AN1545" i="1"/>
  <c r="AL1545" i="1"/>
  <c r="AK1545" i="1"/>
  <c r="AI1545" i="1"/>
  <c r="AH1545" i="1"/>
  <c r="AF1545" i="1"/>
  <c r="AE1545" i="1"/>
  <c r="AC1545" i="1"/>
  <c r="AB1545" i="1"/>
  <c r="Z1545" i="1"/>
  <c r="Y1545" i="1"/>
  <c r="W1545" i="1"/>
  <c r="V1545" i="1"/>
  <c r="T1545" i="1"/>
  <c r="S1545" i="1"/>
  <c r="Q1545" i="1"/>
  <c r="P1545" i="1"/>
  <c r="N1545" i="1"/>
  <c r="M1545" i="1"/>
  <c r="K1545" i="1"/>
  <c r="J1545" i="1"/>
  <c r="H1545" i="1"/>
  <c r="G1545" i="1"/>
  <c r="E1545" i="1"/>
  <c r="E1547" i="1" s="1"/>
  <c r="E1548" i="1" s="1"/>
  <c r="E1549" i="1" s="1"/>
  <c r="E1550" i="1" s="1"/>
  <c r="E1551" i="1" s="1"/>
  <c r="E1552" i="1" s="1"/>
  <c r="BT1543" i="1"/>
  <c r="BQ1543" i="1"/>
  <c r="BN1543" i="1"/>
  <c r="BK1543" i="1"/>
  <c r="BH1543" i="1"/>
  <c r="BE1543" i="1"/>
  <c r="BB1543" i="1"/>
  <c r="AY1543" i="1"/>
  <c r="AV1543" i="1"/>
  <c r="AS1543" i="1"/>
  <c r="AP1543" i="1"/>
  <c r="AM1543" i="1"/>
  <c r="AJ1543" i="1"/>
  <c r="AG1543" i="1"/>
  <c r="AD1543" i="1"/>
  <c r="AA1543" i="1"/>
  <c r="X1543" i="1"/>
  <c r="U1543" i="1"/>
  <c r="R1543" i="1"/>
  <c r="O1543" i="1"/>
  <c r="L1543" i="1"/>
  <c r="I1543" i="1"/>
  <c r="F1543" i="1"/>
  <c r="BT1542" i="1"/>
  <c r="BQ1542" i="1"/>
  <c r="BN1542" i="1"/>
  <c r="BK1542" i="1"/>
  <c r="BH1542" i="1"/>
  <c r="BE1542" i="1"/>
  <c r="BB1542" i="1"/>
  <c r="AY1542" i="1"/>
  <c r="AV1542" i="1"/>
  <c r="AS1542" i="1"/>
  <c r="AP1542" i="1"/>
  <c r="AM1542" i="1"/>
  <c r="AJ1542" i="1"/>
  <c r="AG1542" i="1"/>
  <c r="AD1542" i="1"/>
  <c r="AA1542" i="1"/>
  <c r="X1542" i="1"/>
  <c r="U1542" i="1"/>
  <c r="R1542" i="1"/>
  <c r="O1542" i="1"/>
  <c r="L1542" i="1"/>
  <c r="I1542" i="1"/>
  <c r="F1542" i="1"/>
  <c r="E1542" i="1"/>
  <c r="E1543" i="1" s="1"/>
  <c r="BT1541" i="1"/>
  <c r="BQ1541" i="1"/>
  <c r="BN1541" i="1"/>
  <c r="BK1541" i="1"/>
  <c r="BH1541" i="1"/>
  <c r="BE1541" i="1"/>
  <c r="BB1541" i="1"/>
  <c r="AY1541" i="1"/>
  <c r="AV1541" i="1"/>
  <c r="AS1541" i="1"/>
  <c r="AP1541" i="1"/>
  <c r="AM1541" i="1"/>
  <c r="AJ1541" i="1"/>
  <c r="AG1541" i="1"/>
  <c r="AD1541" i="1"/>
  <c r="AA1541" i="1"/>
  <c r="X1541" i="1"/>
  <c r="U1541" i="1"/>
  <c r="R1541" i="1"/>
  <c r="O1541" i="1"/>
  <c r="L1541" i="1"/>
  <c r="I1541" i="1"/>
  <c r="F1541" i="1"/>
  <c r="B1541" i="1"/>
  <c r="B1542" i="1" s="1"/>
  <c r="B1543" i="1" s="1"/>
  <c r="B1545" i="1" s="1"/>
  <c r="B1546" i="1" s="1"/>
  <c r="B1547" i="1" s="1"/>
  <c r="B1548" i="1" s="1"/>
  <c r="B1549" i="1" s="1"/>
  <c r="B1550" i="1" s="1"/>
  <c r="B1551" i="1" s="1"/>
  <c r="B1552" i="1" s="1"/>
  <c r="B1554" i="1" s="1"/>
  <c r="A1540" i="1"/>
  <c r="BT1537" i="1"/>
  <c r="BQ1537" i="1"/>
  <c r="BN1537" i="1"/>
  <c r="BK1537" i="1"/>
  <c r="BH1537" i="1"/>
  <c r="BE1537" i="1"/>
  <c r="BB1537" i="1"/>
  <c r="AY1537" i="1"/>
  <c r="AV1537" i="1"/>
  <c r="AS1537" i="1"/>
  <c r="AP1537" i="1"/>
  <c r="AM1537" i="1"/>
  <c r="AJ1537" i="1"/>
  <c r="AG1537" i="1"/>
  <c r="AD1537" i="1"/>
  <c r="AA1537" i="1"/>
  <c r="X1537" i="1"/>
  <c r="U1537" i="1"/>
  <c r="R1537" i="1"/>
  <c r="O1537" i="1"/>
  <c r="L1537" i="1"/>
  <c r="I1537" i="1"/>
  <c r="F1537" i="1"/>
  <c r="BT1536" i="1"/>
  <c r="BQ1536" i="1"/>
  <c r="BN1536" i="1"/>
  <c r="BK1536" i="1"/>
  <c r="BH1536" i="1"/>
  <c r="BE1536" i="1"/>
  <c r="BB1536" i="1"/>
  <c r="AY1536" i="1"/>
  <c r="AV1536" i="1"/>
  <c r="AS1536" i="1"/>
  <c r="AP1536" i="1"/>
  <c r="AM1536" i="1"/>
  <c r="AJ1536" i="1"/>
  <c r="AG1536" i="1"/>
  <c r="AD1536" i="1"/>
  <c r="AA1536" i="1"/>
  <c r="X1536" i="1"/>
  <c r="U1536" i="1"/>
  <c r="R1536" i="1"/>
  <c r="O1536" i="1"/>
  <c r="L1536" i="1"/>
  <c r="I1536" i="1"/>
  <c r="F1536" i="1"/>
  <c r="BT1535" i="1"/>
  <c r="BQ1535" i="1"/>
  <c r="BN1535" i="1"/>
  <c r="BK1535" i="1"/>
  <c r="BH1535" i="1"/>
  <c r="BE1535" i="1"/>
  <c r="BB1535" i="1"/>
  <c r="AY1535" i="1"/>
  <c r="AV1535" i="1"/>
  <c r="AS1535" i="1"/>
  <c r="AP1535" i="1"/>
  <c r="AM1535" i="1"/>
  <c r="AJ1535" i="1"/>
  <c r="AG1535" i="1"/>
  <c r="AD1535" i="1"/>
  <c r="AA1535" i="1"/>
  <c r="X1535" i="1"/>
  <c r="U1535" i="1"/>
  <c r="R1535" i="1"/>
  <c r="O1535" i="1"/>
  <c r="L1535" i="1"/>
  <c r="I1535" i="1"/>
  <c r="F1535" i="1"/>
  <c r="BT1533" i="1"/>
  <c r="BQ1533" i="1"/>
  <c r="BN1533" i="1"/>
  <c r="BK1533" i="1"/>
  <c r="BH1533" i="1"/>
  <c r="BE1533" i="1"/>
  <c r="BB1533" i="1"/>
  <c r="AY1533" i="1"/>
  <c r="AV1533" i="1"/>
  <c r="AS1533" i="1"/>
  <c r="AP1533" i="1"/>
  <c r="AM1533" i="1"/>
  <c r="AJ1533" i="1"/>
  <c r="AG1533" i="1"/>
  <c r="AD1533" i="1"/>
  <c r="AA1533" i="1"/>
  <c r="X1533" i="1"/>
  <c r="U1533" i="1"/>
  <c r="R1533" i="1"/>
  <c r="O1533" i="1"/>
  <c r="L1533" i="1"/>
  <c r="I1533" i="1"/>
  <c r="F1533" i="1"/>
  <c r="BT1532" i="1"/>
  <c r="BQ1532" i="1"/>
  <c r="BN1532" i="1"/>
  <c r="BK1532" i="1"/>
  <c r="BH1532" i="1"/>
  <c r="BE1532" i="1"/>
  <c r="BB1532" i="1"/>
  <c r="AY1532" i="1"/>
  <c r="AV1532" i="1"/>
  <c r="AS1532" i="1"/>
  <c r="AP1532" i="1"/>
  <c r="AM1532" i="1"/>
  <c r="AJ1532" i="1"/>
  <c r="AG1532" i="1"/>
  <c r="AD1532" i="1"/>
  <c r="AA1532" i="1"/>
  <c r="X1532" i="1"/>
  <c r="U1532" i="1"/>
  <c r="R1532" i="1"/>
  <c r="O1532" i="1"/>
  <c r="L1532" i="1"/>
  <c r="I1532" i="1"/>
  <c r="F1532" i="1"/>
  <c r="BT1530" i="1"/>
  <c r="BQ1530" i="1"/>
  <c r="BN1530" i="1"/>
  <c r="BK1530" i="1"/>
  <c r="BH1530" i="1"/>
  <c r="BE1530" i="1"/>
  <c r="BB1530" i="1"/>
  <c r="AY1530" i="1"/>
  <c r="AV1530" i="1"/>
  <c r="AS1530" i="1"/>
  <c r="AP1530" i="1"/>
  <c r="AM1530" i="1"/>
  <c r="AJ1530" i="1"/>
  <c r="AG1530" i="1"/>
  <c r="AD1530" i="1"/>
  <c r="AA1530" i="1"/>
  <c r="X1530" i="1"/>
  <c r="U1530" i="1"/>
  <c r="R1530" i="1"/>
  <c r="O1530" i="1"/>
  <c r="L1530" i="1"/>
  <c r="I1530" i="1"/>
  <c r="F1530" i="1"/>
  <c r="E1530" i="1"/>
  <c r="BT1528" i="1"/>
  <c r="BQ1528" i="1"/>
  <c r="BN1528" i="1"/>
  <c r="BK1528" i="1"/>
  <c r="BH1528" i="1"/>
  <c r="BE1528" i="1"/>
  <c r="BB1528" i="1"/>
  <c r="AY1528" i="1"/>
  <c r="AV1528" i="1"/>
  <c r="AS1528" i="1"/>
  <c r="AP1528" i="1"/>
  <c r="AM1528" i="1"/>
  <c r="AJ1528" i="1"/>
  <c r="AG1528" i="1"/>
  <c r="AD1528" i="1"/>
  <c r="AA1528" i="1"/>
  <c r="X1528" i="1"/>
  <c r="U1528" i="1"/>
  <c r="R1528" i="1"/>
  <c r="O1528" i="1"/>
  <c r="L1528" i="1"/>
  <c r="I1528" i="1"/>
  <c r="F1528" i="1"/>
  <c r="BT1527" i="1"/>
  <c r="BQ1527" i="1"/>
  <c r="BN1527" i="1"/>
  <c r="BK1527" i="1"/>
  <c r="BH1527" i="1"/>
  <c r="BE1527" i="1"/>
  <c r="BB1527" i="1"/>
  <c r="AY1527" i="1"/>
  <c r="AV1527" i="1"/>
  <c r="AS1527" i="1"/>
  <c r="AP1527" i="1"/>
  <c r="AM1527" i="1"/>
  <c r="AJ1527" i="1"/>
  <c r="AG1527" i="1"/>
  <c r="AD1527" i="1"/>
  <c r="AA1527" i="1"/>
  <c r="X1527" i="1"/>
  <c r="U1527" i="1"/>
  <c r="R1527" i="1"/>
  <c r="O1527" i="1"/>
  <c r="L1527" i="1"/>
  <c r="I1527" i="1"/>
  <c r="F1527" i="1"/>
  <c r="BT1526" i="1"/>
  <c r="BQ1526" i="1"/>
  <c r="BN1526" i="1"/>
  <c r="BK1526" i="1"/>
  <c r="BH1526" i="1"/>
  <c r="BE1526" i="1"/>
  <c r="BB1526" i="1"/>
  <c r="AY1526" i="1"/>
  <c r="AV1526" i="1"/>
  <c r="AS1526" i="1"/>
  <c r="AP1526" i="1"/>
  <c r="AM1526" i="1"/>
  <c r="AJ1526" i="1"/>
  <c r="AG1526" i="1"/>
  <c r="AD1526" i="1"/>
  <c r="AA1526" i="1"/>
  <c r="X1526" i="1"/>
  <c r="U1526" i="1"/>
  <c r="R1526" i="1"/>
  <c r="O1526" i="1"/>
  <c r="L1526" i="1"/>
  <c r="I1526" i="1"/>
  <c r="F1526" i="1"/>
  <c r="BT1525" i="1"/>
  <c r="BQ1525" i="1"/>
  <c r="BN1525" i="1"/>
  <c r="BK1525" i="1"/>
  <c r="BH1525" i="1"/>
  <c r="BE1525" i="1"/>
  <c r="BB1525" i="1"/>
  <c r="AY1525" i="1"/>
  <c r="AV1525" i="1"/>
  <c r="AS1525" i="1"/>
  <c r="AP1525" i="1"/>
  <c r="AM1525" i="1"/>
  <c r="AJ1525" i="1"/>
  <c r="AG1525" i="1"/>
  <c r="AD1525" i="1"/>
  <c r="AA1525" i="1"/>
  <c r="X1525" i="1"/>
  <c r="U1525" i="1"/>
  <c r="R1525" i="1"/>
  <c r="O1525" i="1"/>
  <c r="L1525" i="1"/>
  <c r="I1525" i="1"/>
  <c r="F1525" i="1"/>
  <c r="BT1524" i="1"/>
  <c r="BQ1524" i="1"/>
  <c r="BN1524" i="1"/>
  <c r="BK1524" i="1"/>
  <c r="BH1524" i="1"/>
  <c r="BE1524" i="1"/>
  <c r="BB1524" i="1"/>
  <c r="AY1524" i="1"/>
  <c r="AV1524" i="1"/>
  <c r="AS1524" i="1"/>
  <c r="AP1524" i="1"/>
  <c r="AM1524" i="1"/>
  <c r="AJ1524" i="1"/>
  <c r="AG1524" i="1"/>
  <c r="AD1524" i="1"/>
  <c r="AA1524" i="1"/>
  <c r="X1524" i="1"/>
  <c r="U1524" i="1"/>
  <c r="R1524" i="1"/>
  <c r="O1524" i="1"/>
  <c r="L1524" i="1"/>
  <c r="I1524" i="1"/>
  <c r="F1524" i="1"/>
  <c r="BT1523" i="1"/>
  <c r="BQ1523" i="1"/>
  <c r="BN1523" i="1"/>
  <c r="BK1523" i="1"/>
  <c r="BH1523" i="1"/>
  <c r="BE1523" i="1"/>
  <c r="BB1523" i="1"/>
  <c r="AY1523" i="1"/>
  <c r="AV1523" i="1"/>
  <c r="AS1523" i="1"/>
  <c r="AP1523" i="1"/>
  <c r="AM1523" i="1"/>
  <c r="AJ1523" i="1"/>
  <c r="AG1523" i="1"/>
  <c r="AD1523" i="1"/>
  <c r="AA1523" i="1"/>
  <c r="X1523" i="1"/>
  <c r="U1523" i="1"/>
  <c r="R1523" i="1"/>
  <c r="O1523" i="1"/>
  <c r="L1523" i="1"/>
  <c r="I1523" i="1"/>
  <c r="F1523" i="1"/>
  <c r="BT1522" i="1"/>
  <c r="BQ1522" i="1"/>
  <c r="BN1522" i="1"/>
  <c r="BK1522" i="1"/>
  <c r="BH1522" i="1"/>
  <c r="BE1522" i="1"/>
  <c r="BB1522" i="1"/>
  <c r="AY1522" i="1"/>
  <c r="AV1522" i="1"/>
  <c r="AS1522" i="1"/>
  <c r="AP1522" i="1"/>
  <c r="AM1522" i="1"/>
  <c r="AJ1522" i="1"/>
  <c r="AG1522" i="1"/>
  <c r="AD1522" i="1"/>
  <c r="AA1522" i="1"/>
  <c r="X1522" i="1"/>
  <c r="U1522" i="1"/>
  <c r="R1522" i="1"/>
  <c r="O1522" i="1"/>
  <c r="L1522" i="1"/>
  <c r="I1522" i="1"/>
  <c r="F1522" i="1"/>
  <c r="BV1521" i="1"/>
  <c r="BU1521" i="1"/>
  <c r="BS1521" i="1"/>
  <c r="BR1521" i="1"/>
  <c r="BP1521" i="1"/>
  <c r="BO1521" i="1"/>
  <c r="BM1521" i="1"/>
  <c r="BL1521" i="1"/>
  <c r="BJ1521" i="1"/>
  <c r="BI1521" i="1"/>
  <c r="BG1521" i="1"/>
  <c r="BF1521" i="1"/>
  <c r="BD1521" i="1"/>
  <c r="BC1521" i="1"/>
  <c r="BA1521" i="1"/>
  <c r="AZ1521" i="1"/>
  <c r="AX1521" i="1"/>
  <c r="AW1521" i="1"/>
  <c r="AU1521" i="1"/>
  <c r="AT1521" i="1"/>
  <c r="AR1521" i="1"/>
  <c r="AQ1521" i="1"/>
  <c r="AO1521" i="1"/>
  <c r="AN1521" i="1"/>
  <c r="AL1521" i="1"/>
  <c r="AK1521" i="1"/>
  <c r="AI1521" i="1"/>
  <c r="AH1521" i="1"/>
  <c r="AF1521" i="1"/>
  <c r="AE1521" i="1"/>
  <c r="AC1521" i="1"/>
  <c r="AB1521" i="1"/>
  <c r="Z1521" i="1"/>
  <c r="Y1521" i="1"/>
  <c r="W1521" i="1"/>
  <c r="V1521" i="1"/>
  <c r="T1521" i="1"/>
  <c r="S1521" i="1"/>
  <c r="Q1521" i="1"/>
  <c r="P1521" i="1"/>
  <c r="N1521" i="1"/>
  <c r="M1521" i="1"/>
  <c r="K1521" i="1"/>
  <c r="J1521" i="1"/>
  <c r="H1521" i="1"/>
  <c r="G1521" i="1"/>
  <c r="E1521" i="1"/>
  <c r="E1523" i="1" s="1"/>
  <c r="E1524" i="1" s="1"/>
  <c r="E1525" i="1" s="1"/>
  <c r="E1526" i="1" s="1"/>
  <c r="E1527" i="1" s="1"/>
  <c r="E1528" i="1" s="1"/>
  <c r="BT1519" i="1"/>
  <c r="BQ1519" i="1"/>
  <c r="BN1519" i="1"/>
  <c r="BK1519" i="1"/>
  <c r="BH1519" i="1"/>
  <c r="BE1519" i="1"/>
  <c r="BB1519" i="1"/>
  <c r="AY1519" i="1"/>
  <c r="AV1519" i="1"/>
  <c r="AS1519" i="1"/>
  <c r="AP1519" i="1"/>
  <c r="AM1519" i="1"/>
  <c r="AJ1519" i="1"/>
  <c r="AG1519" i="1"/>
  <c r="AD1519" i="1"/>
  <c r="AA1519" i="1"/>
  <c r="X1519" i="1"/>
  <c r="U1519" i="1"/>
  <c r="R1519" i="1"/>
  <c r="O1519" i="1"/>
  <c r="L1519" i="1"/>
  <c r="I1519" i="1"/>
  <c r="F1519" i="1"/>
  <c r="BT1518" i="1"/>
  <c r="BQ1518" i="1"/>
  <c r="BN1518" i="1"/>
  <c r="BK1518" i="1"/>
  <c r="BH1518" i="1"/>
  <c r="BE1518" i="1"/>
  <c r="BB1518" i="1"/>
  <c r="AY1518" i="1"/>
  <c r="AV1518" i="1"/>
  <c r="AS1518" i="1"/>
  <c r="AP1518" i="1"/>
  <c r="AM1518" i="1"/>
  <c r="AJ1518" i="1"/>
  <c r="AG1518" i="1"/>
  <c r="AD1518" i="1"/>
  <c r="AA1518" i="1"/>
  <c r="X1518" i="1"/>
  <c r="U1518" i="1"/>
  <c r="R1518" i="1"/>
  <c r="O1518" i="1"/>
  <c r="L1518" i="1"/>
  <c r="I1518" i="1"/>
  <c r="F1518" i="1"/>
  <c r="E1518" i="1"/>
  <c r="E1519" i="1" s="1"/>
  <c r="BT1517" i="1"/>
  <c r="BQ1517" i="1"/>
  <c r="BN1517" i="1"/>
  <c r="BK1517" i="1"/>
  <c r="BH1517" i="1"/>
  <c r="BE1517" i="1"/>
  <c r="BB1517" i="1"/>
  <c r="AY1517" i="1"/>
  <c r="AV1517" i="1"/>
  <c r="AS1517" i="1"/>
  <c r="AP1517" i="1"/>
  <c r="AM1517" i="1"/>
  <c r="AJ1517" i="1"/>
  <c r="AG1517" i="1"/>
  <c r="AD1517" i="1"/>
  <c r="AA1517" i="1"/>
  <c r="X1517" i="1"/>
  <c r="U1517" i="1"/>
  <c r="R1517" i="1"/>
  <c r="O1517" i="1"/>
  <c r="L1517" i="1"/>
  <c r="I1517" i="1"/>
  <c r="F1517" i="1"/>
  <c r="B1517" i="1"/>
  <c r="B1518" i="1" s="1"/>
  <c r="B1519" i="1" s="1"/>
  <c r="B1521" i="1" s="1"/>
  <c r="B1522" i="1" s="1"/>
  <c r="B1523" i="1" s="1"/>
  <c r="B1524" i="1" s="1"/>
  <c r="B1525" i="1" s="1"/>
  <c r="B1526" i="1" s="1"/>
  <c r="B1527" i="1" s="1"/>
  <c r="B1528" i="1" s="1"/>
  <c r="B1530" i="1" s="1"/>
  <c r="A1516" i="1"/>
  <c r="BT1513" i="1"/>
  <c r="BQ1513" i="1"/>
  <c r="BN1513" i="1"/>
  <c r="BK1513" i="1"/>
  <c r="BH1513" i="1"/>
  <c r="BE1513" i="1"/>
  <c r="BB1513" i="1"/>
  <c r="AY1513" i="1"/>
  <c r="AV1513" i="1"/>
  <c r="AS1513" i="1"/>
  <c r="AP1513" i="1"/>
  <c r="AM1513" i="1"/>
  <c r="AJ1513" i="1"/>
  <c r="AG1513" i="1"/>
  <c r="AD1513" i="1"/>
  <c r="AA1513" i="1"/>
  <c r="X1513" i="1"/>
  <c r="U1513" i="1"/>
  <c r="R1513" i="1"/>
  <c r="O1513" i="1"/>
  <c r="L1513" i="1"/>
  <c r="I1513" i="1"/>
  <c r="F1513" i="1"/>
  <c r="BT1512" i="1"/>
  <c r="BQ1512" i="1"/>
  <c r="BN1512" i="1"/>
  <c r="BK1512" i="1"/>
  <c r="BH1512" i="1"/>
  <c r="BE1512" i="1"/>
  <c r="BB1512" i="1"/>
  <c r="AY1512" i="1"/>
  <c r="AV1512" i="1"/>
  <c r="AS1512" i="1"/>
  <c r="AP1512" i="1"/>
  <c r="AM1512" i="1"/>
  <c r="AJ1512" i="1"/>
  <c r="AG1512" i="1"/>
  <c r="AD1512" i="1"/>
  <c r="AA1512" i="1"/>
  <c r="X1512" i="1"/>
  <c r="U1512" i="1"/>
  <c r="R1512" i="1"/>
  <c r="O1512" i="1"/>
  <c r="L1512" i="1"/>
  <c r="I1512" i="1"/>
  <c r="F1512" i="1"/>
  <c r="BT1511" i="1"/>
  <c r="BQ1511" i="1"/>
  <c r="BN1511" i="1"/>
  <c r="BK1511" i="1"/>
  <c r="BH1511" i="1"/>
  <c r="BE1511" i="1"/>
  <c r="BB1511" i="1"/>
  <c r="AY1511" i="1"/>
  <c r="AX1511" i="1"/>
  <c r="AW1511" i="1"/>
  <c r="AS1511" i="1"/>
  <c r="AP1511" i="1"/>
  <c r="AM1511" i="1"/>
  <c r="AJ1511" i="1"/>
  <c r="AG1511" i="1"/>
  <c r="AD1511" i="1"/>
  <c r="AA1511" i="1"/>
  <c r="X1511" i="1"/>
  <c r="U1511" i="1"/>
  <c r="R1511" i="1"/>
  <c r="O1511" i="1"/>
  <c r="L1511" i="1"/>
  <c r="I1511" i="1"/>
  <c r="F1511" i="1"/>
  <c r="BT1509" i="1"/>
  <c r="BQ1509" i="1"/>
  <c r="BN1509" i="1"/>
  <c r="BK1509" i="1"/>
  <c r="BH1509" i="1"/>
  <c r="BE1509" i="1"/>
  <c r="BB1509" i="1"/>
  <c r="AY1509" i="1"/>
  <c r="AV1509" i="1"/>
  <c r="AS1509" i="1"/>
  <c r="AP1509" i="1"/>
  <c r="AM1509" i="1"/>
  <c r="AJ1509" i="1"/>
  <c r="AG1509" i="1"/>
  <c r="AD1509" i="1"/>
  <c r="AA1509" i="1"/>
  <c r="X1509" i="1"/>
  <c r="U1509" i="1"/>
  <c r="R1509" i="1"/>
  <c r="O1509" i="1"/>
  <c r="L1509" i="1"/>
  <c r="I1509" i="1"/>
  <c r="F1509" i="1"/>
  <c r="BT1508" i="1"/>
  <c r="BQ1508" i="1"/>
  <c r="BN1508" i="1"/>
  <c r="BK1508" i="1"/>
  <c r="BH1508" i="1"/>
  <c r="BE1508" i="1"/>
  <c r="BB1508" i="1"/>
  <c r="AY1508" i="1"/>
  <c r="AV1508" i="1"/>
  <c r="AS1508" i="1"/>
  <c r="AP1508" i="1"/>
  <c r="AM1508" i="1"/>
  <c r="AJ1508" i="1"/>
  <c r="AG1508" i="1"/>
  <c r="AD1508" i="1"/>
  <c r="AA1508" i="1"/>
  <c r="X1508" i="1"/>
  <c r="U1508" i="1"/>
  <c r="R1508" i="1"/>
  <c r="O1508" i="1"/>
  <c r="L1508" i="1"/>
  <c r="I1508" i="1"/>
  <c r="F1508" i="1"/>
  <c r="BT1506" i="1"/>
  <c r="BQ1506" i="1"/>
  <c r="BN1506" i="1"/>
  <c r="BK1506" i="1"/>
  <c r="BH1506" i="1"/>
  <c r="BE1506" i="1"/>
  <c r="BB1506" i="1"/>
  <c r="AY1506" i="1"/>
  <c r="AV1506" i="1"/>
  <c r="AS1506" i="1"/>
  <c r="AP1506" i="1"/>
  <c r="AM1506" i="1"/>
  <c r="AJ1506" i="1"/>
  <c r="AG1506" i="1"/>
  <c r="AD1506" i="1"/>
  <c r="AA1506" i="1"/>
  <c r="X1506" i="1"/>
  <c r="U1506" i="1"/>
  <c r="R1506" i="1"/>
  <c r="O1506" i="1"/>
  <c r="L1506" i="1"/>
  <c r="I1506" i="1"/>
  <c r="F1506" i="1"/>
  <c r="E1506" i="1"/>
  <c r="BT1504" i="1"/>
  <c r="BQ1504" i="1"/>
  <c r="BN1504" i="1"/>
  <c r="BK1504" i="1"/>
  <c r="BH1504" i="1"/>
  <c r="BE1504" i="1"/>
  <c r="BB1504" i="1"/>
  <c r="AY1504" i="1"/>
  <c r="AV1504" i="1"/>
  <c r="AS1504" i="1"/>
  <c r="AP1504" i="1"/>
  <c r="AM1504" i="1"/>
  <c r="AJ1504" i="1"/>
  <c r="AG1504" i="1"/>
  <c r="AD1504" i="1"/>
  <c r="AA1504" i="1"/>
  <c r="X1504" i="1"/>
  <c r="U1504" i="1"/>
  <c r="R1504" i="1"/>
  <c r="O1504" i="1"/>
  <c r="L1504" i="1"/>
  <c r="I1504" i="1"/>
  <c r="F1504" i="1"/>
  <c r="BT1503" i="1"/>
  <c r="BQ1503" i="1"/>
  <c r="BN1503" i="1"/>
  <c r="BK1503" i="1"/>
  <c r="BH1503" i="1"/>
  <c r="BE1503" i="1"/>
  <c r="BB1503" i="1"/>
  <c r="AY1503" i="1"/>
  <c r="AV1503" i="1"/>
  <c r="AS1503" i="1"/>
  <c r="AP1503" i="1"/>
  <c r="AM1503" i="1"/>
  <c r="AJ1503" i="1"/>
  <c r="AG1503" i="1"/>
  <c r="AD1503" i="1"/>
  <c r="AA1503" i="1"/>
  <c r="X1503" i="1"/>
  <c r="U1503" i="1"/>
  <c r="R1503" i="1"/>
  <c r="O1503" i="1"/>
  <c r="L1503" i="1"/>
  <c r="I1503" i="1"/>
  <c r="F1503" i="1"/>
  <c r="BT1502" i="1"/>
  <c r="BQ1502" i="1"/>
  <c r="BN1502" i="1"/>
  <c r="BK1502" i="1"/>
  <c r="BH1502" i="1"/>
  <c r="BE1502" i="1"/>
  <c r="BB1502" i="1"/>
  <c r="AY1502" i="1"/>
  <c r="AV1502" i="1"/>
  <c r="AS1502" i="1"/>
  <c r="AP1502" i="1"/>
  <c r="AM1502" i="1"/>
  <c r="AJ1502" i="1"/>
  <c r="AG1502" i="1"/>
  <c r="AD1502" i="1"/>
  <c r="AA1502" i="1"/>
  <c r="X1502" i="1"/>
  <c r="U1502" i="1"/>
  <c r="R1502" i="1"/>
  <c r="O1502" i="1"/>
  <c r="L1502" i="1"/>
  <c r="I1502" i="1"/>
  <c r="F1502" i="1"/>
  <c r="BT1501" i="1"/>
  <c r="BQ1501" i="1"/>
  <c r="BN1501" i="1"/>
  <c r="BK1501" i="1"/>
  <c r="BH1501" i="1"/>
  <c r="BE1501" i="1"/>
  <c r="BB1501" i="1"/>
  <c r="AY1501" i="1"/>
  <c r="AV1501" i="1"/>
  <c r="AS1501" i="1"/>
  <c r="AP1501" i="1"/>
  <c r="AM1501" i="1"/>
  <c r="AJ1501" i="1"/>
  <c r="AG1501" i="1"/>
  <c r="AD1501" i="1"/>
  <c r="AA1501" i="1"/>
  <c r="X1501" i="1"/>
  <c r="U1501" i="1"/>
  <c r="R1501" i="1"/>
  <c r="O1501" i="1"/>
  <c r="L1501" i="1"/>
  <c r="I1501" i="1"/>
  <c r="F1501" i="1"/>
  <c r="BT1500" i="1"/>
  <c r="BQ1500" i="1"/>
  <c r="BN1500" i="1"/>
  <c r="BK1500" i="1"/>
  <c r="BH1500" i="1"/>
  <c r="BE1500" i="1"/>
  <c r="BB1500" i="1"/>
  <c r="AY1500" i="1"/>
  <c r="AV1500" i="1"/>
  <c r="AS1500" i="1"/>
  <c r="AP1500" i="1"/>
  <c r="AM1500" i="1"/>
  <c r="AJ1500" i="1"/>
  <c r="AG1500" i="1"/>
  <c r="AD1500" i="1"/>
  <c r="AA1500" i="1"/>
  <c r="X1500" i="1"/>
  <c r="U1500" i="1"/>
  <c r="R1500" i="1"/>
  <c r="O1500" i="1"/>
  <c r="L1500" i="1"/>
  <c r="I1500" i="1"/>
  <c r="F1500" i="1"/>
  <c r="BT1499" i="1"/>
  <c r="BQ1499" i="1"/>
  <c r="BN1499" i="1"/>
  <c r="BK1499" i="1"/>
  <c r="BH1499" i="1"/>
  <c r="BE1499" i="1"/>
  <c r="BB1499" i="1"/>
  <c r="AY1499" i="1"/>
  <c r="AV1499" i="1"/>
  <c r="AS1499" i="1"/>
  <c r="AP1499" i="1"/>
  <c r="AM1499" i="1"/>
  <c r="AJ1499" i="1"/>
  <c r="AG1499" i="1"/>
  <c r="AD1499" i="1"/>
  <c r="AA1499" i="1"/>
  <c r="X1499" i="1"/>
  <c r="U1499" i="1"/>
  <c r="R1499" i="1"/>
  <c r="O1499" i="1"/>
  <c r="L1499" i="1"/>
  <c r="I1499" i="1"/>
  <c r="F1499" i="1"/>
  <c r="BT1498" i="1"/>
  <c r="BQ1498" i="1"/>
  <c r="BN1498" i="1"/>
  <c r="BK1498" i="1"/>
  <c r="BH1498" i="1"/>
  <c r="BE1498" i="1"/>
  <c r="BB1498" i="1"/>
  <c r="AY1498" i="1"/>
  <c r="AV1498" i="1"/>
  <c r="AS1498" i="1"/>
  <c r="AP1498" i="1"/>
  <c r="AM1498" i="1"/>
  <c r="AJ1498" i="1"/>
  <c r="AG1498" i="1"/>
  <c r="AD1498" i="1"/>
  <c r="AA1498" i="1"/>
  <c r="X1498" i="1"/>
  <c r="U1498" i="1"/>
  <c r="R1498" i="1"/>
  <c r="O1498" i="1"/>
  <c r="L1498" i="1"/>
  <c r="I1498" i="1"/>
  <c r="F1498" i="1"/>
  <c r="BV1497" i="1"/>
  <c r="BU1497" i="1"/>
  <c r="BS1497" i="1"/>
  <c r="BR1497" i="1"/>
  <c r="BP1497" i="1"/>
  <c r="BO1497" i="1"/>
  <c r="BM1497" i="1"/>
  <c r="BL1497" i="1"/>
  <c r="BJ1497" i="1"/>
  <c r="BI1497" i="1"/>
  <c r="BG1497" i="1"/>
  <c r="BF1497" i="1"/>
  <c r="BD1497" i="1"/>
  <c r="BC1497" i="1"/>
  <c r="BA1497" i="1"/>
  <c r="AZ1497" i="1"/>
  <c r="AX1497" i="1"/>
  <c r="AW1497" i="1"/>
  <c r="AU1497" i="1"/>
  <c r="AT1497" i="1"/>
  <c r="AR1497" i="1"/>
  <c r="AQ1497" i="1"/>
  <c r="AO1497" i="1"/>
  <c r="AN1497" i="1"/>
  <c r="AL1497" i="1"/>
  <c r="AK1497" i="1"/>
  <c r="AI1497" i="1"/>
  <c r="AH1497" i="1"/>
  <c r="AF1497" i="1"/>
  <c r="AE1497" i="1"/>
  <c r="AC1497" i="1"/>
  <c r="AB1497" i="1"/>
  <c r="Z1497" i="1"/>
  <c r="Y1497" i="1"/>
  <c r="W1497" i="1"/>
  <c r="V1497" i="1"/>
  <c r="T1497" i="1"/>
  <c r="S1497" i="1"/>
  <c r="Q1497" i="1"/>
  <c r="P1497" i="1"/>
  <c r="N1497" i="1"/>
  <c r="M1497" i="1"/>
  <c r="K1497" i="1"/>
  <c r="J1497" i="1"/>
  <c r="H1497" i="1"/>
  <c r="G1497" i="1"/>
  <c r="E1497" i="1"/>
  <c r="E1499" i="1" s="1"/>
  <c r="E1500" i="1" s="1"/>
  <c r="E1501" i="1" s="1"/>
  <c r="E1502" i="1" s="1"/>
  <c r="E1503" i="1" s="1"/>
  <c r="E1504" i="1" s="1"/>
  <c r="BT1495" i="1"/>
  <c r="BQ1495" i="1"/>
  <c r="BN1495" i="1"/>
  <c r="BK1495" i="1"/>
  <c r="BH1495" i="1"/>
  <c r="BE1495" i="1"/>
  <c r="BB1495" i="1"/>
  <c r="AY1495" i="1"/>
  <c r="AV1495" i="1"/>
  <c r="AS1495" i="1"/>
  <c r="AP1495" i="1"/>
  <c r="AM1495" i="1"/>
  <c r="AJ1495" i="1"/>
  <c r="AG1495" i="1"/>
  <c r="AD1495" i="1"/>
  <c r="AA1495" i="1"/>
  <c r="X1495" i="1"/>
  <c r="U1495" i="1"/>
  <c r="R1495" i="1"/>
  <c r="O1495" i="1"/>
  <c r="L1495" i="1"/>
  <c r="I1495" i="1"/>
  <c r="F1495" i="1"/>
  <c r="BV1494" i="1"/>
  <c r="BU1494" i="1"/>
  <c r="BQ1494" i="1"/>
  <c r="BN1494" i="1"/>
  <c r="BK1494" i="1"/>
  <c r="BH1494" i="1"/>
  <c r="BE1494" i="1"/>
  <c r="BB1494" i="1"/>
  <c r="AY1494" i="1"/>
  <c r="AX1494" i="1"/>
  <c r="AW1494" i="1"/>
  <c r="AS1494" i="1"/>
  <c r="AP1494" i="1"/>
  <c r="AM1494" i="1"/>
  <c r="AJ1494" i="1"/>
  <c r="AG1494" i="1"/>
  <c r="AD1494" i="1"/>
  <c r="AA1494" i="1"/>
  <c r="X1494" i="1"/>
  <c r="U1494" i="1"/>
  <c r="R1494" i="1"/>
  <c r="O1494" i="1"/>
  <c r="L1494" i="1"/>
  <c r="I1494" i="1"/>
  <c r="F1494" i="1"/>
  <c r="E1494" i="1"/>
  <c r="E1495" i="1" s="1"/>
  <c r="BT1493" i="1"/>
  <c r="BQ1493" i="1"/>
  <c r="BN1493" i="1"/>
  <c r="BK1493" i="1"/>
  <c r="BH1493" i="1"/>
  <c r="BE1493" i="1"/>
  <c r="BB1493" i="1"/>
  <c r="AY1493" i="1"/>
  <c r="AV1493" i="1"/>
  <c r="AS1493" i="1"/>
  <c r="AP1493" i="1"/>
  <c r="AM1493" i="1"/>
  <c r="AJ1493" i="1"/>
  <c r="AG1493" i="1"/>
  <c r="AD1493" i="1"/>
  <c r="AA1493" i="1"/>
  <c r="X1493" i="1"/>
  <c r="U1493" i="1"/>
  <c r="R1493" i="1"/>
  <c r="O1493" i="1"/>
  <c r="L1493" i="1"/>
  <c r="I1493" i="1"/>
  <c r="F1493" i="1"/>
  <c r="B1493" i="1"/>
  <c r="B1494" i="1" s="1"/>
  <c r="B1495" i="1" s="1"/>
  <c r="B1497" i="1" s="1"/>
  <c r="B1498" i="1" s="1"/>
  <c r="B1499" i="1" s="1"/>
  <c r="B1500" i="1" s="1"/>
  <c r="B1501" i="1" s="1"/>
  <c r="B1502" i="1" s="1"/>
  <c r="B1503" i="1" s="1"/>
  <c r="B1504" i="1" s="1"/>
  <c r="B1506" i="1" s="1"/>
  <c r="A1492" i="1"/>
  <c r="BT1489" i="1"/>
  <c r="BQ1489" i="1"/>
  <c r="BN1489" i="1"/>
  <c r="BK1489" i="1"/>
  <c r="BH1489" i="1"/>
  <c r="BE1489" i="1"/>
  <c r="BB1489" i="1"/>
  <c r="AY1489" i="1"/>
  <c r="AV1489" i="1"/>
  <c r="AS1489" i="1"/>
  <c r="AP1489" i="1"/>
  <c r="AM1489" i="1"/>
  <c r="AJ1489" i="1"/>
  <c r="AG1489" i="1"/>
  <c r="AD1489" i="1"/>
  <c r="AA1489" i="1"/>
  <c r="X1489" i="1"/>
  <c r="U1489" i="1"/>
  <c r="R1489" i="1"/>
  <c r="O1489" i="1"/>
  <c r="L1489" i="1"/>
  <c r="I1489" i="1"/>
  <c r="F1489" i="1"/>
  <c r="BT1488" i="1"/>
  <c r="BQ1488" i="1"/>
  <c r="BN1488" i="1"/>
  <c r="BK1488" i="1"/>
  <c r="BH1488" i="1"/>
  <c r="BE1488" i="1"/>
  <c r="BB1488" i="1"/>
  <c r="AY1488" i="1"/>
  <c r="AV1488" i="1"/>
  <c r="AS1488" i="1"/>
  <c r="AP1488" i="1"/>
  <c r="AM1488" i="1"/>
  <c r="AJ1488" i="1"/>
  <c r="AG1488" i="1"/>
  <c r="AD1488" i="1"/>
  <c r="AA1488" i="1"/>
  <c r="X1488" i="1"/>
  <c r="U1488" i="1"/>
  <c r="R1488" i="1"/>
  <c r="O1488" i="1"/>
  <c r="L1488" i="1"/>
  <c r="I1488" i="1"/>
  <c r="F1488" i="1"/>
  <c r="BT1487" i="1"/>
  <c r="BQ1487" i="1"/>
  <c r="BN1487" i="1"/>
  <c r="BK1487" i="1"/>
  <c r="BH1487" i="1"/>
  <c r="BE1487" i="1"/>
  <c r="BB1487" i="1"/>
  <c r="AY1487" i="1"/>
  <c r="AV1487" i="1"/>
  <c r="AS1487" i="1"/>
  <c r="AP1487" i="1"/>
  <c r="AM1487" i="1"/>
  <c r="AJ1487" i="1"/>
  <c r="AG1487" i="1"/>
  <c r="AD1487" i="1"/>
  <c r="AA1487" i="1"/>
  <c r="X1487" i="1"/>
  <c r="U1487" i="1"/>
  <c r="R1487" i="1"/>
  <c r="O1487" i="1"/>
  <c r="L1487" i="1"/>
  <c r="I1487" i="1"/>
  <c r="F1487" i="1"/>
  <c r="BT1485" i="1"/>
  <c r="BQ1485" i="1"/>
  <c r="BN1485" i="1"/>
  <c r="BK1485" i="1"/>
  <c r="BH1485" i="1"/>
  <c r="BE1485" i="1"/>
  <c r="BB1485" i="1"/>
  <c r="AY1485" i="1"/>
  <c r="AV1485" i="1"/>
  <c r="AS1485" i="1"/>
  <c r="AP1485" i="1"/>
  <c r="AM1485" i="1"/>
  <c r="AJ1485" i="1"/>
  <c r="AG1485" i="1"/>
  <c r="AD1485" i="1"/>
  <c r="AA1485" i="1"/>
  <c r="X1485" i="1"/>
  <c r="U1485" i="1"/>
  <c r="R1485" i="1"/>
  <c r="O1485" i="1"/>
  <c r="L1485" i="1"/>
  <c r="I1485" i="1"/>
  <c r="F1485" i="1"/>
  <c r="BT1484" i="1"/>
  <c r="BQ1484" i="1"/>
  <c r="BN1484" i="1"/>
  <c r="BK1484" i="1"/>
  <c r="BH1484" i="1"/>
  <c r="BE1484" i="1"/>
  <c r="BB1484" i="1"/>
  <c r="AY1484" i="1"/>
  <c r="AV1484" i="1"/>
  <c r="AS1484" i="1"/>
  <c r="AP1484" i="1"/>
  <c r="AM1484" i="1"/>
  <c r="AJ1484" i="1"/>
  <c r="AG1484" i="1"/>
  <c r="AD1484" i="1"/>
  <c r="AA1484" i="1"/>
  <c r="X1484" i="1"/>
  <c r="U1484" i="1"/>
  <c r="R1484" i="1"/>
  <c r="O1484" i="1"/>
  <c r="L1484" i="1"/>
  <c r="I1484" i="1"/>
  <c r="F1484" i="1"/>
  <c r="BT1482" i="1"/>
  <c r="BQ1482" i="1"/>
  <c r="BN1482" i="1"/>
  <c r="BK1482" i="1"/>
  <c r="BH1482" i="1"/>
  <c r="BE1482" i="1"/>
  <c r="BB1482" i="1"/>
  <c r="AY1482" i="1"/>
  <c r="AV1482" i="1"/>
  <c r="AS1482" i="1"/>
  <c r="AP1482" i="1"/>
  <c r="AM1482" i="1"/>
  <c r="AJ1482" i="1"/>
  <c r="AG1482" i="1"/>
  <c r="AD1482" i="1"/>
  <c r="AA1482" i="1"/>
  <c r="X1482" i="1"/>
  <c r="U1482" i="1"/>
  <c r="R1482" i="1"/>
  <c r="O1482" i="1"/>
  <c r="L1482" i="1"/>
  <c r="I1482" i="1"/>
  <c r="F1482" i="1"/>
  <c r="E1482" i="1"/>
  <c r="BT1480" i="1"/>
  <c r="BQ1480" i="1"/>
  <c r="BN1480" i="1"/>
  <c r="BK1480" i="1"/>
  <c r="BH1480" i="1"/>
  <c r="BE1480" i="1"/>
  <c r="BB1480" i="1"/>
  <c r="AY1480" i="1"/>
  <c r="AV1480" i="1"/>
  <c r="AS1480" i="1"/>
  <c r="AP1480" i="1"/>
  <c r="AM1480" i="1"/>
  <c r="AJ1480" i="1"/>
  <c r="AG1480" i="1"/>
  <c r="AD1480" i="1"/>
  <c r="AA1480" i="1"/>
  <c r="X1480" i="1"/>
  <c r="U1480" i="1"/>
  <c r="R1480" i="1"/>
  <c r="O1480" i="1"/>
  <c r="L1480" i="1"/>
  <c r="I1480" i="1"/>
  <c r="F1480" i="1"/>
  <c r="BT1479" i="1"/>
  <c r="BQ1479" i="1"/>
  <c r="BN1479" i="1"/>
  <c r="BK1479" i="1"/>
  <c r="BH1479" i="1"/>
  <c r="BE1479" i="1"/>
  <c r="BB1479" i="1"/>
  <c r="AY1479" i="1"/>
  <c r="AV1479" i="1"/>
  <c r="AS1479" i="1"/>
  <c r="AP1479" i="1"/>
  <c r="AM1479" i="1"/>
  <c r="AJ1479" i="1"/>
  <c r="AG1479" i="1"/>
  <c r="AD1479" i="1"/>
  <c r="AA1479" i="1"/>
  <c r="X1479" i="1"/>
  <c r="U1479" i="1"/>
  <c r="R1479" i="1"/>
  <c r="O1479" i="1"/>
  <c r="L1479" i="1"/>
  <c r="I1479" i="1"/>
  <c r="F1479" i="1"/>
  <c r="BT1478" i="1"/>
  <c r="BQ1478" i="1"/>
  <c r="BN1478" i="1"/>
  <c r="BK1478" i="1"/>
  <c r="BH1478" i="1"/>
  <c r="BE1478" i="1"/>
  <c r="BB1478" i="1"/>
  <c r="AY1478" i="1"/>
  <c r="AV1478" i="1"/>
  <c r="AS1478" i="1"/>
  <c r="AP1478" i="1"/>
  <c r="AM1478" i="1"/>
  <c r="AJ1478" i="1"/>
  <c r="AG1478" i="1"/>
  <c r="AD1478" i="1"/>
  <c r="AA1478" i="1"/>
  <c r="X1478" i="1"/>
  <c r="U1478" i="1"/>
  <c r="R1478" i="1"/>
  <c r="O1478" i="1"/>
  <c r="L1478" i="1"/>
  <c r="I1478" i="1"/>
  <c r="F1478" i="1"/>
  <c r="BT1477" i="1"/>
  <c r="BQ1477" i="1"/>
  <c r="BN1477" i="1"/>
  <c r="BK1477" i="1"/>
  <c r="BH1477" i="1"/>
  <c r="BE1477" i="1"/>
  <c r="BB1477" i="1"/>
  <c r="AY1477" i="1"/>
  <c r="AV1477" i="1"/>
  <c r="AS1477" i="1"/>
  <c r="AP1477" i="1"/>
  <c r="AM1477" i="1"/>
  <c r="AJ1477" i="1"/>
  <c r="AG1477" i="1"/>
  <c r="AD1477" i="1"/>
  <c r="AA1477" i="1"/>
  <c r="X1477" i="1"/>
  <c r="U1477" i="1"/>
  <c r="R1477" i="1"/>
  <c r="O1477" i="1"/>
  <c r="L1477" i="1"/>
  <c r="I1477" i="1"/>
  <c r="F1477" i="1"/>
  <c r="BT1476" i="1"/>
  <c r="BQ1476" i="1"/>
  <c r="BN1476" i="1"/>
  <c r="BK1476" i="1"/>
  <c r="BH1476" i="1"/>
  <c r="BE1476" i="1"/>
  <c r="BB1476" i="1"/>
  <c r="AY1476" i="1"/>
  <c r="AV1476" i="1"/>
  <c r="AS1476" i="1"/>
  <c r="AP1476" i="1"/>
  <c r="AM1476" i="1"/>
  <c r="AJ1476" i="1"/>
  <c r="AG1476" i="1"/>
  <c r="AD1476" i="1"/>
  <c r="AA1476" i="1"/>
  <c r="X1476" i="1"/>
  <c r="U1476" i="1"/>
  <c r="R1476" i="1"/>
  <c r="O1476" i="1"/>
  <c r="L1476" i="1"/>
  <c r="I1476" i="1"/>
  <c r="F1476" i="1"/>
  <c r="BT1475" i="1"/>
  <c r="BQ1475" i="1"/>
  <c r="BN1475" i="1"/>
  <c r="BK1475" i="1"/>
  <c r="BH1475" i="1"/>
  <c r="BE1475" i="1"/>
  <c r="BB1475" i="1"/>
  <c r="AY1475" i="1"/>
  <c r="AV1475" i="1"/>
  <c r="AS1475" i="1"/>
  <c r="AP1475" i="1"/>
  <c r="AM1475" i="1"/>
  <c r="AJ1475" i="1"/>
  <c r="AG1475" i="1"/>
  <c r="AD1475" i="1"/>
  <c r="AA1475" i="1"/>
  <c r="X1475" i="1"/>
  <c r="U1475" i="1"/>
  <c r="R1475" i="1"/>
  <c r="O1475" i="1"/>
  <c r="L1475" i="1"/>
  <c r="I1475" i="1"/>
  <c r="F1475" i="1"/>
  <c r="BT1474" i="1"/>
  <c r="BQ1474" i="1"/>
  <c r="BN1474" i="1"/>
  <c r="BK1474" i="1"/>
  <c r="BH1474" i="1"/>
  <c r="BE1474" i="1"/>
  <c r="BB1474" i="1"/>
  <c r="AY1474" i="1"/>
  <c r="AV1474" i="1"/>
  <c r="AS1474" i="1"/>
  <c r="AP1474" i="1"/>
  <c r="AM1474" i="1"/>
  <c r="AJ1474" i="1"/>
  <c r="AG1474" i="1"/>
  <c r="AD1474" i="1"/>
  <c r="AA1474" i="1"/>
  <c r="X1474" i="1"/>
  <c r="U1474" i="1"/>
  <c r="R1474" i="1"/>
  <c r="O1474" i="1"/>
  <c r="L1474" i="1"/>
  <c r="I1474" i="1"/>
  <c r="F1474" i="1"/>
  <c r="BV1473" i="1"/>
  <c r="BU1473" i="1"/>
  <c r="BS1473" i="1"/>
  <c r="BR1473" i="1"/>
  <c r="BP1473" i="1"/>
  <c r="BO1473" i="1"/>
  <c r="BM1473" i="1"/>
  <c r="BL1473" i="1"/>
  <c r="BJ1473" i="1"/>
  <c r="BI1473" i="1"/>
  <c r="BG1473" i="1"/>
  <c r="BF1473" i="1"/>
  <c r="BD1473" i="1"/>
  <c r="BC1473" i="1"/>
  <c r="BA1473" i="1"/>
  <c r="AZ1473" i="1"/>
  <c r="AX1473" i="1"/>
  <c r="AW1473" i="1"/>
  <c r="AU1473" i="1"/>
  <c r="AT1473" i="1"/>
  <c r="AR1473" i="1"/>
  <c r="AQ1473" i="1"/>
  <c r="AO1473" i="1"/>
  <c r="AN1473" i="1"/>
  <c r="AL1473" i="1"/>
  <c r="AK1473" i="1"/>
  <c r="AI1473" i="1"/>
  <c r="AH1473" i="1"/>
  <c r="AF1473" i="1"/>
  <c r="AE1473" i="1"/>
  <c r="AC1473" i="1"/>
  <c r="AB1473" i="1"/>
  <c r="Z1473" i="1"/>
  <c r="Y1473" i="1"/>
  <c r="W1473" i="1"/>
  <c r="V1473" i="1"/>
  <c r="T1473" i="1"/>
  <c r="S1473" i="1"/>
  <c r="Q1473" i="1"/>
  <c r="P1473" i="1"/>
  <c r="N1473" i="1"/>
  <c r="M1473" i="1"/>
  <c r="K1473" i="1"/>
  <c r="J1473" i="1"/>
  <c r="H1473" i="1"/>
  <c r="G1473" i="1"/>
  <c r="E1473" i="1"/>
  <c r="E1475" i="1" s="1"/>
  <c r="E1476" i="1" s="1"/>
  <c r="E1477" i="1" s="1"/>
  <c r="E1478" i="1" s="1"/>
  <c r="E1479" i="1" s="1"/>
  <c r="E1480" i="1" s="1"/>
  <c r="BT1471" i="1"/>
  <c r="BQ1471" i="1"/>
  <c r="BN1471" i="1"/>
  <c r="BK1471" i="1"/>
  <c r="BH1471" i="1"/>
  <c r="BE1471" i="1"/>
  <c r="BB1471" i="1"/>
  <c r="AY1471" i="1"/>
  <c r="AV1471" i="1"/>
  <c r="AS1471" i="1"/>
  <c r="AP1471" i="1"/>
  <c r="AM1471" i="1"/>
  <c r="AJ1471" i="1"/>
  <c r="AG1471" i="1"/>
  <c r="AD1471" i="1"/>
  <c r="AA1471" i="1"/>
  <c r="X1471" i="1"/>
  <c r="U1471" i="1"/>
  <c r="R1471" i="1"/>
  <c r="O1471" i="1"/>
  <c r="L1471" i="1"/>
  <c r="I1471" i="1"/>
  <c r="F1471" i="1"/>
  <c r="BT1470" i="1"/>
  <c r="BQ1470" i="1"/>
  <c r="BN1470" i="1"/>
  <c r="BK1470" i="1"/>
  <c r="BH1470" i="1"/>
  <c r="BE1470" i="1"/>
  <c r="BB1470" i="1"/>
  <c r="AY1470" i="1"/>
  <c r="AV1470" i="1"/>
  <c r="AS1470" i="1"/>
  <c r="AP1470" i="1"/>
  <c r="AM1470" i="1"/>
  <c r="AJ1470" i="1"/>
  <c r="AG1470" i="1"/>
  <c r="AD1470" i="1"/>
  <c r="AA1470" i="1"/>
  <c r="X1470" i="1"/>
  <c r="U1470" i="1"/>
  <c r="R1470" i="1"/>
  <c r="O1470" i="1"/>
  <c r="L1470" i="1"/>
  <c r="I1470" i="1"/>
  <c r="F1470" i="1"/>
  <c r="E1470" i="1"/>
  <c r="E1471" i="1" s="1"/>
  <c r="BT1469" i="1"/>
  <c r="BQ1469" i="1"/>
  <c r="BN1469" i="1"/>
  <c r="BK1469" i="1"/>
  <c r="BH1469" i="1"/>
  <c r="BE1469" i="1"/>
  <c r="BB1469" i="1"/>
  <c r="AY1469" i="1"/>
  <c r="AV1469" i="1"/>
  <c r="AS1469" i="1"/>
  <c r="AP1469" i="1"/>
  <c r="AM1469" i="1"/>
  <c r="AJ1469" i="1"/>
  <c r="AG1469" i="1"/>
  <c r="AD1469" i="1"/>
  <c r="AA1469" i="1"/>
  <c r="X1469" i="1"/>
  <c r="U1469" i="1"/>
  <c r="R1469" i="1"/>
  <c r="O1469" i="1"/>
  <c r="L1469" i="1"/>
  <c r="I1469" i="1"/>
  <c r="F1469" i="1"/>
  <c r="B1469" i="1"/>
  <c r="B1470" i="1" s="1"/>
  <c r="B1471" i="1" s="1"/>
  <c r="B1473" i="1" s="1"/>
  <c r="B1474" i="1" s="1"/>
  <c r="B1475" i="1" s="1"/>
  <c r="B1476" i="1" s="1"/>
  <c r="B1477" i="1" s="1"/>
  <c r="B1478" i="1" s="1"/>
  <c r="B1479" i="1" s="1"/>
  <c r="B1480" i="1" s="1"/>
  <c r="B1482" i="1" s="1"/>
  <c r="A1468" i="1"/>
  <c r="BT1465" i="1"/>
  <c r="BQ1465" i="1"/>
  <c r="BN1465" i="1"/>
  <c r="BK1465" i="1"/>
  <c r="BH1465" i="1"/>
  <c r="BE1465" i="1"/>
  <c r="BB1465" i="1"/>
  <c r="AY1465" i="1"/>
  <c r="AV1465" i="1"/>
  <c r="AS1465" i="1"/>
  <c r="AP1465" i="1"/>
  <c r="AM1465" i="1"/>
  <c r="AJ1465" i="1"/>
  <c r="AG1465" i="1"/>
  <c r="AD1465" i="1"/>
  <c r="AA1465" i="1"/>
  <c r="X1465" i="1"/>
  <c r="U1465" i="1"/>
  <c r="R1465" i="1"/>
  <c r="O1465" i="1"/>
  <c r="L1465" i="1"/>
  <c r="I1465" i="1"/>
  <c r="F1465" i="1"/>
  <c r="BT1464" i="1"/>
  <c r="BQ1464" i="1"/>
  <c r="BN1464" i="1"/>
  <c r="BK1464" i="1"/>
  <c r="BH1464" i="1"/>
  <c r="BE1464" i="1"/>
  <c r="BB1464" i="1"/>
  <c r="AY1464" i="1"/>
  <c r="AV1464" i="1"/>
  <c r="AS1464" i="1"/>
  <c r="AP1464" i="1"/>
  <c r="AM1464" i="1"/>
  <c r="AJ1464" i="1"/>
  <c r="AG1464" i="1"/>
  <c r="AD1464" i="1"/>
  <c r="AA1464" i="1"/>
  <c r="X1464" i="1"/>
  <c r="U1464" i="1"/>
  <c r="R1464" i="1"/>
  <c r="O1464" i="1"/>
  <c r="L1464" i="1"/>
  <c r="I1464" i="1"/>
  <c r="F1464" i="1"/>
  <c r="BT1463" i="1"/>
  <c r="BQ1463" i="1"/>
  <c r="BN1463" i="1"/>
  <c r="BK1463" i="1"/>
  <c r="BH1463" i="1"/>
  <c r="BE1463" i="1"/>
  <c r="BB1463" i="1"/>
  <c r="AY1463" i="1"/>
  <c r="AV1463" i="1"/>
  <c r="AS1463" i="1"/>
  <c r="AP1463" i="1"/>
  <c r="AM1463" i="1"/>
  <c r="AJ1463" i="1"/>
  <c r="AG1463" i="1"/>
  <c r="AD1463" i="1"/>
  <c r="AA1463" i="1"/>
  <c r="X1463" i="1"/>
  <c r="U1463" i="1"/>
  <c r="R1463" i="1"/>
  <c r="O1463" i="1"/>
  <c r="L1463" i="1"/>
  <c r="I1463" i="1"/>
  <c r="F1463" i="1"/>
  <c r="BT1461" i="1"/>
  <c r="BQ1461" i="1"/>
  <c r="BN1461" i="1"/>
  <c r="BK1461" i="1"/>
  <c r="BH1461" i="1"/>
  <c r="BE1461" i="1"/>
  <c r="BB1461" i="1"/>
  <c r="AY1461" i="1"/>
  <c r="AV1461" i="1"/>
  <c r="AS1461" i="1"/>
  <c r="AP1461" i="1"/>
  <c r="AM1461" i="1"/>
  <c r="AJ1461" i="1"/>
  <c r="AG1461" i="1"/>
  <c r="AD1461" i="1"/>
  <c r="AA1461" i="1"/>
  <c r="X1461" i="1"/>
  <c r="U1461" i="1"/>
  <c r="R1461" i="1"/>
  <c r="O1461" i="1"/>
  <c r="L1461" i="1"/>
  <c r="I1461" i="1"/>
  <c r="F1461" i="1"/>
  <c r="BT1460" i="1"/>
  <c r="BQ1460" i="1"/>
  <c r="BN1460" i="1"/>
  <c r="BK1460" i="1"/>
  <c r="BH1460" i="1"/>
  <c r="BE1460" i="1"/>
  <c r="BB1460" i="1"/>
  <c r="AY1460" i="1"/>
  <c r="AV1460" i="1"/>
  <c r="AS1460" i="1"/>
  <c r="AP1460" i="1"/>
  <c r="AM1460" i="1"/>
  <c r="AJ1460" i="1"/>
  <c r="AG1460" i="1"/>
  <c r="AD1460" i="1"/>
  <c r="AA1460" i="1"/>
  <c r="X1460" i="1"/>
  <c r="U1460" i="1"/>
  <c r="R1460" i="1"/>
  <c r="O1460" i="1"/>
  <c r="L1460" i="1"/>
  <c r="I1460" i="1"/>
  <c r="F1460" i="1"/>
  <c r="BT1458" i="1"/>
  <c r="BQ1458" i="1"/>
  <c r="BN1458" i="1"/>
  <c r="BK1458" i="1"/>
  <c r="BH1458" i="1"/>
  <c r="BE1458" i="1"/>
  <c r="BB1458" i="1"/>
  <c r="AY1458" i="1"/>
  <c r="AV1458" i="1"/>
  <c r="AS1458" i="1"/>
  <c r="AP1458" i="1"/>
  <c r="AM1458" i="1"/>
  <c r="AJ1458" i="1"/>
  <c r="AG1458" i="1"/>
  <c r="AD1458" i="1"/>
  <c r="AA1458" i="1"/>
  <c r="X1458" i="1"/>
  <c r="U1458" i="1"/>
  <c r="R1458" i="1"/>
  <c r="O1458" i="1"/>
  <c r="L1458" i="1"/>
  <c r="I1458" i="1"/>
  <c r="F1458" i="1"/>
  <c r="E1458" i="1"/>
  <c r="BT1456" i="1"/>
  <c r="BQ1456" i="1"/>
  <c r="BN1456" i="1"/>
  <c r="BK1456" i="1"/>
  <c r="BH1456" i="1"/>
  <c r="BE1456" i="1"/>
  <c r="BB1456" i="1"/>
  <c r="AY1456" i="1"/>
  <c r="AV1456" i="1"/>
  <c r="AS1456" i="1"/>
  <c r="AP1456" i="1"/>
  <c r="AM1456" i="1"/>
  <c r="AJ1456" i="1"/>
  <c r="AG1456" i="1"/>
  <c r="AD1456" i="1"/>
  <c r="AA1456" i="1"/>
  <c r="X1456" i="1"/>
  <c r="U1456" i="1"/>
  <c r="R1456" i="1"/>
  <c r="O1456" i="1"/>
  <c r="L1456" i="1"/>
  <c r="I1456" i="1"/>
  <c r="F1456" i="1"/>
  <c r="BT1455" i="1"/>
  <c r="BQ1455" i="1"/>
  <c r="BN1455" i="1"/>
  <c r="BK1455" i="1"/>
  <c r="BH1455" i="1"/>
  <c r="BE1455" i="1"/>
  <c r="BB1455" i="1"/>
  <c r="AY1455" i="1"/>
  <c r="AV1455" i="1"/>
  <c r="AS1455" i="1"/>
  <c r="AP1455" i="1"/>
  <c r="AM1455" i="1"/>
  <c r="AJ1455" i="1"/>
  <c r="AG1455" i="1"/>
  <c r="AD1455" i="1"/>
  <c r="AA1455" i="1"/>
  <c r="X1455" i="1"/>
  <c r="U1455" i="1"/>
  <c r="R1455" i="1"/>
  <c r="O1455" i="1"/>
  <c r="L1455" i="1"/>
  <c r="I1455" i="1"/>
  <c r="F1455" i="1"/>
  <c r="BT1454" i="1"/>
  <c r="BQ1454" i="1"/>
  <c r="BN1454" i="1"/>
  <c r="BK1454" i="1"/>
  <c r="BH1454" i="1"/>
  <c r="BE1454" i="1"/>
  <c r="BB1454" i="1"/>
  <c r="AY1454" i="1"/>
  <c r="AV1454" i="1"/>
  <c r="AS1454" i="1"/>
  <c r="AP1454" i="1"/>
  <c r="AM1454" i="1"/>
  <c r="AJ1454" i="1"/>
  <c r="AG1454" i="1"/>
  <c r="AD1454" i="1"/>
  <c r="AA1454" i="1"/>
  <c r="X1454" i="1"/>
  <c r="U1454" i="1"/>
  <c r="R1454" i="1"/>
  <c r="O1454" i="1"/>
  <c r="L1454" i="1"/>
  <c r="I1454" i="1"/>
  <c r="F1454" i="1"/>
  <c r="BT1453" i="1"/>
  <c r="BQ1453" i="1"/>
  <c r="BN1453" i="1"/>
  <c r="BK1453" i="1"/>
  <c r="BH1453" i="1"/>
  <c r="BE1453" i="1"/>
  <c r="BB1453" i="1"/>
  <c r="AY1453" i="1"/>
  <c r="AV1453" i="1"/>
  <c r="AS1453" i="1"/>
  <c r="AP1453" i="1"/>
  <c r="AM1453" i="1"/>
  <c r="AJ1453" i="1"/>
  <c r="AG1453" i="1"/>
  <c r="AD1453" i="1"/>
  <c r="AA1453" i="1"/>
  <c r="X1453" i="1"/>
  <c r="U1453" i="1"/>
  <c r="R1453" i="1"/>
  <c r="O1453" i="1"/>
  <c r="L1453" i="1"/>
  <c r="I1453" i="1"/>
  <c r="F1453" i="1"/>
  <c r="BT1452" i="1"/>
  <c r="BQ1452" i="1"/>
  <c r="BN1452" i="1"/>
  <c r="BK1452" i="1"/>
  <c r="BH1452" i="1"/>
  <c r="BE1452" i="1"/>
  <c r="BB1452" i="1"/>
  <c r="AY1452" i="1"/>
  <c r="AV1452" i="1"/>
  <c r="AS1452" i="1"/>
  <c r="AP1452" i="1"/>
  <c r="AM1452" i="1"/>
  <c r="AJ1452" i="1"/>
  <c r="AG1452" i="1"/>
  <c r="AD1452" i="1"/>
  <c r="AA1452" i="1"/>
  <c r="X1452" i="1"/>
  <c r="U1452" i="1"/>
  <c r="R1452" i="1"/>
  <c r="O1452" i="1"/>
  <c r="L1452" i="1"/>
  <c r="I1452" i="1"/>
  <c r="F1452" i="1"/>
  <c r="BT1451" i="1"/>
  <c r="BQ1451" i="1"/>
  <c r="BN1451" i="1"/>
  <c r="BK1451" i="1"/>
  <c r="BH1451" i="1"/>
  <c r="BE1451" i="1"/>
  <c r="BB1451" i="1"/>
  <c r="AY1451" i="1"/>
  <c r="AV1451" i="1"/>
  <c r="AS1451" i="1"/>
  <c r="AP1451" i="1"/>
  <c r="AM1451" i="1"/>
  <c r="AJ1451" i="1"/>
  <c r="AG1451" i="1"/>
  <c r="AD1451" i="1"/>
  <c r="AA1451" i="1"/>
  <c r="X1451" i="1"/>
  <c r="U1451" i="1"/>
  <c r="R1451" i="1"/>
  <c r="O1451" i="1"/>
  <c r="L1451" i="1"/>
  <c r="I1451" i="1"/>
  <c r="F1451" i="1"/>
  <c r="BT1450" i="1"/>
  <c r="BQ1450" i="1"/>
  <c r="BN1450" i="1"/>
  <c r="BK1450" i="1"/>
  <c r="BH1450" i="1"/>
  <c r="BE1450" i="1"/>
  <c r="BB1450" i="1"/>
  <c r="AY1450" i="1"/>
  <c r="AV1450" i="1"/>
  <c r="AS1450" i="1"/>
  <c r="AP1450" i="1"/>
  <c r="AM1450" i="1"/>
  <c r="AJ1450" i="1"/>
  <c r="AG1450" i="1"/>
  <c r="AD1450" i="1"/>
  <c r="AA1450" i="1"/>
  <c r="X1450" i="1"/>
  <c r="U1450" i="1"/>
  <c r="R1450" i="1"/>
  <c r="O1450" i="1"/>
  <c r="L1450" i="1"/>
  <c r="I1450" i="1"/>
  <c r="F1450" i="1"/>
  <c r="BV1449" i="1"/>
  <c r="BU1449" i="1"/>
  <c r="BS1449" i="1"/>
  <c r="BR1449" i="1"/>
  <c r="BP1449" i="1"/>
  <c r="BO1449" i="1"/>
  <c r="BM1449" i="1"/>
  <c r="BL1449" i="1"/>
  <c r="BJ1449" i="1"/>
  <c r="BI1449" i="1"/>
  <c r="BG1449" i="1"/>
  <c r="BF1449" i="1"/>
  <c r="BD1449" i="1"/>
  <c r="BC1449" i="1"/>
  <c r="BA1449" i="1"/>
  <c r="AZ1449" i="1"/>
  <c r="AX1449" i="1"/>
  <c r="AW1449" i="1"/>
  <c r="AU1449" i="1"/>
  <c r="AT1449" i="1"/>
  <c r="AR1449" i="1"/>
  <c r="AQ1449" i="1"/>
  <c r="AO1449" i="1"/>
  <c r="AN1449" i="1"/>
  <c r="AL1449" i="1"/>
  <c r="AK1449" i="1"/>
  <c r="AI1449" i="1"/>
  <c r="AH1449" i="1"/>
  <c r="AF1449" i="1"/>
  <c r="AE1449" i="1"/>
  <c r="AC1449" i="1"/>
  <c r="AB1449" i="1"/>
  <c r="Z1449" i="1"/>
  <c r="Y1449" i="1"/>
  <c r="W1449" i="1"/>
  <c r="V1449" i="1"/>
  <c r="T1449" i="1"/>
  <c r="S1449" i="1"/>
  <c r="Q1449" i="1"/>
  <c r="P1449" i="1"/>
  <c r="N1449" i="1"/>
  <c r="M1449" i="1"/>
  <c r="K1449" i="1"/>
  <c r="J1449" i="1"/>
  <c r="H1449" i="1"/>
  <c r="G1449" i="1"/>
  <c r="E1449" i="1"/>
  <c r="E1451" i="1" s="1"/>
  <c r="E1452" i="1" s="1"/>
  <c r="E1453" i="1" s="1"/>
  <c r="E1454" i="1" s="1"/>
  <c r="E1455" i="1" s="1"/>
  <c r="E1456" i="1" s="1"/>
  <c r="BT1447" i="1"/>
  <c r="BQ1447" i="1"/>
  <c r="BN1447" i="1"/>
  <c r="BK1447" i="1"/>
  <c r="BH1447" i="1"/>
  <c r="BE1447" i="1"/>
  <c r="BB1447" i="1"/>
  <c r="AY1447" i="1"/>
  <c r="AV1447" i="1"/>
  <c r="AS1447" i="1"/>
  <c r="AP1447" i="1"/>
  <c r="AM1447" i="1"/>
  <c r="AJ1447" i="1"/>
  <c r="AG1447" i="1"/>
  <c r="AD1447" i="1"/>
  <c r="AA1447" i="1"/>
  <c r="X1447" i="1"/>
  <c r="U1447" i="1"/>
  <c r="R1447" i="1"/>
  <c r="O1447" i="1"/>
  <c r="L1447" i="1"/>
  <c r="I1447" i="1"/>
  <c r="F1447" i="1"/>
  <c r="BT1446" i="1"/>
  <c r="BQ1446" i="1"/>
  <c r="BN1446" i="1"/>
  <c r="BK1446" i="1"/>
  <c r="BH1446" i="1"/>
  <c r="BE1446" i="1"/>
  <c r="BB1446" i="1"/>
  <c r="AY1446" i="1"/>
  <c r="AV1446" i="1"/>
  <c r="AS1446" i="1"/>
  <c r="AP1446" i="1"/>
  <c r="AM1446" i="1"/>
  <c r="AJ1446" i="1"/>
  <c r="AG1446" i="1"/>
  <c r="AD1446" i="1"/>
  <c r="AA1446" i="1"/>
  <c r="X1446" i="1"/>
  <c r="U1446" i="1"/>
  <c r="R1446" i="1"/>
  <c r="O1446" i="1"/>
  <c r="L1446" i="1"/>
  <c r="I1446" i="1"/>
  <c r="F1446" i="1"/>
  <c r="E1446" i="1"/>
  <c r="E1447" i="1" s="1"/>
  <c r="BT1445" i="1"/>
  <c r="BQ1445" i="1"/>
  <c r="BN1445" i="1"/>
  <c r="BK1445" i="1"/>
  <c r="BH1445" i="1"/>
  <c r="BE1445" i="1"/>
  <c r="BB1445" i="1"/>
  <c r="AY1445" i="1"/>
  <c r="AV1445" i="1"/>
  <c r="AS1445" i="1"/>
  <c r="AP1445" i="1"/>
  <c r="AM1445" i="1"/>
  <c r="AJ1445" i="1"/>
  <c r="AG1445" i="1"/>
  <c r="AD1445" i="1"/>
  <c r="AA1445" i="1"/>
  <c r="X1445" i="1"/>
  <c r="U1445" i="1"/>
  <c r="R1445" i="1"/>
  <c r="O1445" i="1"/>
  <c r="L1445" i="1"/>
  <c r="I1445" i="1"/>
  <c r="F1445" i="1"/>
  <c r="B1445" i="1"/>
  <c r="B1446" i="1" s="1"/>
  <c r="B1447" i="1" s="1"/>
  <c r="B1449" i="1" s="1"/>
  <c r="B1450" i="1" s="1"/>
  <c r="B1451" i="1" s="1"/>
  <c r="B1452" i="1" s="1"/>
  <c r="B1453" i="1" s="1"/>
  <c r="B1454" i="1" s="1"/>
  <c r="B1455" i="1" s="1"/>
  <c r="B1456" i="1" s="1"/>
  <c r="B1458" i="1" s="1"/>
  <c r="A1444" i="1"/>
  <c r="BT1441" i="1"/>
  <c r="BQ1441" i="1"/>
  <c r="BN1441" i="1"/>
  <c r="BK1441" i="1"/>
  <c r="BH1441" i="1"/>
  <c r="BE1441" i="1"/>
  <c r="BB1441" i="1"/>
  <c r="AY1441" i="1"/>
  <c r="AV1441" i="1"/>
  <c r="AS1441" i="1"/>
  <c r="AP1441" i="1"/>
  <c r="AM1441" i="1"/>
  <c r="AJ1441" i="1"/>
  <c r="AG1441" i="1"/>
  <c r="AD1441" i="1"/>
  <c r="AA1441" i="1"/>
  <c r="X1441" i="1"/>
  <c r="U1441" i="1"/>
  <c r="R1441" i="1"/>
  <c r="O1441" i="1"/>
  <c r="L1441" i="1"/>
  <c r="I1441" i="1"/>
  <c r="F1441" i="1"/>
  <c r="BT1440" i="1"/>
  <c r="BQ1440" i="1"/>
  <c r="BN1440" i="1"/>
  <c r="BK1440" i="1"/>
  <c r="BH1440" i="1"/>
  <c r="BE1440" i="1"/>
  <c r="BB1440" i="1"/>
  <c r="AY1440" i="1"/>
  <c r="AV1440" i="1"/>
  <c r="AS1440" i="1"/>
  <c r="AP1440" i="1"/>
  <c r="AM1440" i="1"/>
  <c r="AJ1440" i="1"/>
  <c r="AG1440" i="1"/>
  <c r="AD1440" i="1"/>
  <c r="AA1440" i="1"/>
  <c r="X1440" i="1"/>
  <c r="U1440" i="1"/>
  <c r="R1440" i="1"/>
  <c r="O1440" i="1"/>
  <c r="L1440" i="1"/>
  <c r="I1440" i="1"/>
  <c r="F1440" i="1"/>
  <c r="BT1439" i="1"/>
  <c r="BQ1439" i="1"/>
  <c r="BN1439" i="1"/>
  <c r="BK1439" i="1"/>
  <c r="BH1439" i="1"/>
  <c r="BE1439" i="1"/>
  <c r="BB1439" i="1"/>
  <c r="AY1439" i="1"/>
  <c r="AV1439" i="1"/>
  <c r="AS1439" i="1"/>
  <c r="AP1439" i="1"/>
  <c r="AM1439" i="1"/>
  <c r="AJ1439" i="1"/>
  <c r="AG1439" i="1"/>
  <c r="AD1439" i="1"/>
  <c r="AA1439" i="1"/>
  <c r="X1439" i="1"/>
  <c r="U1439" i="1"/>
  <c r="R1439" i="1"/>
  <c r="O1439" i="1"/>
  <c r="L1439" i="1"/>
  <c r="I1439" i="1"/>
  <c r="F1439" i="1"/>
  <c r="BT1437" i="1"/>
  <c r="BQ1437" i="1"/>
  <c r="BN1437" i="1"/>
  <c r="BK1437" i="1"/>
  <c r="BH1437" i="1"/>
  <c r="BE1437" i="1"/>
  <c r="BB1437" i="1"/>
  <c r="AY1437" i="1"/>
  <c r="AV1437" i="1"/>
  <c r="AS1437" i="1"/>
  <c r="AP1437" i="1"/>
  <c r="AM1437" i="1"/>
  <c r="AJ1437" i="1"/>
  <c r="AG1437" i="1"/>
  <c r="AD1437" i="1"/>
  <c r="AA1437" i="1"/>
  <c r="X1437" i="1"/>
  <c r="U1437" i="1"/>
  <c r="R1437" i="1"/>
  <c r="O1437" i="1"/>
  <c r="L1437" i="1"/>
  <c r="I1437" i="1"/>
  <c r="F1437" i="1"/>
  <c r="BT1436" i="1"/>
  <c r="BQ1436" i="1"/>
  <c r="BN1436" i="1"/>
  <c r="BK1436" i="1"/>
  <c r="BH1436" i="1"/>
  <c r="BE1436" i="1"/>
  <c r="BB1436" i="1"/>
  <c r="AY1436" i="1"/>
  <c r="AV1436" i="1"/>
  <c r="AS1436" i="1"/>
  <c r="AP1436" i="1"/>
  <c r="AM1436" i="1"/>
  <c r="AJ1436" i="1"/>
  <c r="AG1436" i="1"/>
  <c r="AD1436" i="1"/>
  <c r="AA1436" i="1"/>
  <c r="X1436" i="1"/>
  <c r="U1436" i="1"/>
  <c r="R1436" i="1"/>
  <c r="O1436" i="1"/>
  <c r="L1436" i="1"/>
  <c r="I1436" i="1"/>
  <c r="F1436" i="1"/>
  <c r="BT1434" i="1"/>
  <c r="BQ1434" i="1"/>
  <c r="BN1434" i="1"/>
  <c r="BK1434" i="1"/>
  <c r="BH1434" i="1"/>
  <c r="BE1434" i="1"/>
  <c r="BB1434" i="1"/>
  <c r="AY1434" i="1"/>
  <c r="AV1434" i="1"/>
  <c r="AS1434" i="1"/>
  <c r="AP1434" i="1"/>
  <c r="AM1434" i="1"/>
  <c r="AJ1434" i="1"/>
  <c r="AG1434" i="1"/>
  <c r="AD1434" i="1"/>
  <c r="AA1434" i="1"/>
  <c r="X1434" i="1"/>
  <c r="U1434" i="1"/>
  <c r="R1434" i="1"/>
  <c r="O1434" i="1"/>
  <c r="L1434" i="1"/>
  <c r="I1434" i="1"/>
  <c r="F1434" i="1"/>
  <c r="E1434" i="1"/>
  <c r="BT1432" i="1"/>
  <c r="BQ1432" i="1"/>
  <c r="BN1432" i="1"/>
  <c r="BK1432" i="1"/>
  <c r="BH1432" i="1"/>
  <c r="BE1432" i="1"/>
  <c r="BB1432" i="1"/>
  <c r="AY1432" i="1"/>
  <c r="AV1432" i="1"/>
  <c r="AS1432" i="1"/>
  <c r="AP1432" i="1"/>
  <c r="AM1432" i="1"/>
  <c r="AJ1432" i="1"/>
  <c r="AG1432" i="1"/>
  <c r="AD1432" i="1"/>
  <c r="AA1432" i="1"/>
  <c r="X1432" i="1"/>
  <c r="U1432" i="1"/>
  <c r="R1432" i="1"/>
  <c r="O1432" i="1"/>
  <c r="L1432" i="1"/>
  <c r="I1432" i="1"/>
  <c r="F1432" i="1"/>
  <c r="BT1431" i="1"/>
  <c r="BQ1431" i="1"/>
  <c r="BN1431" i="1"/>
  <c r="BK1431" i="1"/>
  <c r="BH1431" i="1"/>
  <c r="BE1431" i="1"/>
  <c r="BB1431" i="1"/>
  <c r="AY1431" i="1"/>
  <c r="AV1431" i="1"/>
  <c r="AS1431" i="1"/>
  <c r="AP1431" i="1"/>
  <c r="AM1431" i="1"/>
  <c r="AJ1431" i="1"/>
  <c r="AG1431" i="1"/>
  <c r="AD1431" i="1"/>
  <c r="AA1431" i="1"/>
  <c r="X1431" i="1"/>
  <c r="U1431" i="1"/>
  <c r="R1431" i="1"/>
  <c r="O1431" i="1"/>
  <c r="L1431" i="1"/>
  <c r="I1431" i="1"/>
  <c r="F1431" i="1"/>
  <c r="BT1430" i="1"/>
  <c r="BQ1430" i="1"/>
  <c r="BN1430" i="1"/>
  <c r="BK1430" i="1"/>
  <c r="BH1430" i="1"/>
  <c r="BE1430" i="1"/>
  <c r="BB1430" i="1"/>
  <c r="AY1430" i="1"/>
  <c r="AV1430" i="1"/>
  <c r="AS1430" i="1"/>
  <c r="AP1430" i="1"/>
  <c r="AM1430" i="1"/>
  <c r="AJ1430" i="1"/>
  <c r="AG1430" i="1"/>
  <c r="AD1430" i="1"/>
  <c r="AA1430" i="1"/>
  <c r="X1430" i="1"/>
  <c r="U1430" i="1"/>
  <c r="R1430" i="1"/>
  <c r="O1430" i="1"/>
  <c r="L1430" i="1"/>
  <c r="I1430" i="1"/>
  <c r="F1430" i="1"/>
  <c r="BT1429" i="1"/>
  <c r="BQ1429" i="1"/>
  <c r="BN1429" i="1"/>
  <c r="BK1429" i="1"/>
  <c r="BH1429" i="1"/>
  <c r="BE1429" i="1"/>
  <c r="BB1429" i="1"/>
  <c r="AY1429" i="1"/>
  <c r="AV1429" i="1"/>
  <c r="AS1429" i="1"/>
  <c r="AP1429" i="1"/>
  <c r="AM1429" i="1"/>
  <c r="AJ1429" i="1"/>
  <c r="AG1429" i="1"/>
  <c r="AD1429" i="1"/>
  <c r="AA1429" i="1"/>
  <c r="X1429" i="1"/>
  <c r="U1429" i="1"/>
  <c r="R1429" i="1"/>
  <c r="O1429" i="1"/>
  <c r="L1429" i="1"/>
  <c r="I1429" i="1"/>
  <c r="F1429" i="1"/>
  <c r="BT1428" i="1"/>
  <c r="BQ1428" i="1"/>
  <c r="BN1428" i="1"/>
  <c r="BK1428" i="1"/>
  <c r="BH1428" i="1"/>
  <c r="BE1428" i="1"/>
  <c r="BB1428" i="1"/>
  <c r="AY1428" i="1"/>
  <c r="AV1428" i="1"/>
  <c r="AS1428" i="1"/>
  <c r="AP1428" i="1"/>
  <c r="AM1428" i="1"/>
  <c r="AJ1428" i="1"/>
  <c r="AG1428" i="1"/>
  <c r="AD1428" i="1"/>
  <c r="AA1428" i="1"/>
  <c r="X1428" i="1"/>
  <c r="U1428" i="1"/>
  <c r="R1428" i="1"/>
  <c r="O1428" i="1"/>
  <c r="L1428" i="1"/>
  <c r="I1428" i="1"/>
  <c r="F1428" i="1"/>
  <c r="BT1427" i="1"/>
  <c r="BQ1427" i="1"/>
  <c r="BN1427" i="1"/>
  <c r="BK1427" i="1"/>
  <c r="BH1427" i="1"/>
  <c r="BE1427" i="1"/>
  <c r="BB1427" i="1"/>
  <c r="AY1427" i="1"/>
  <c r="AV1427" i="1"/>
  <c r="AS1427" i="1"/>
  <c r="AP1427" i="1"/>
  <c r="AM1427" i="1"/>
  <c r="AJ1427" i="1"/>
  <c r="AG1427" i="1"/>
  <c r="AD1427" i="1"/>
  <c r="AA1427" i="1"/>
  <c r="X1427" i="1"/>
  <c r="U1427" i="1"/>
  <c r="R1427" i="1"/>
  <c r="O1427" i="1"/>
  <c r="L1427" i="1"/>
  <c r="I1427" i="1"/>
  <c r="F1427" i="1"/>
  <c r="BT1426" i="1"/>
  <c r="BQ1426" i="1"/>
  <c r="BN1426" i="1"/>
  <c r="BK1426" i="1"/>
  <c r="BH1426" i="1"/>
  <c r="BE1426" i="1"/>
  <c r="BB1426" i="1"/>
  <c r="AY1426" i="1"/>
  <c r="AV1426" i="1"/>
  <c r="AS1426" i="1"/>
  <c r="AP1426" i="1"/>
  <c r="AM1426" i="1"/>
  <c r="AJ1426" i="1"/>
  <c r="AG1426" i="1"/>
  <c r="AD1426" i="1"/>
  <c r="AA1426" i="1"/>
  <c r="X1426" i="1"/>
  <c r="U1426" i="1"/>
  <c r="R1426" i="1"/>
  <c r="O1426" i="1"/>
  <c r="L1426" i="1"/>
  <c r="I1426" i="1"/>
  <c r="F1426" i="1"/>
  <c r="BV1425" i="1"/>
  <c r="BU1425" i="1"/>
  <c r="BS1425" i="1"/>
  <c r="BR1425" i="1"/>
  <c r="BP1425" i="1"/>
  <c r="BO1425" i="1"/>
  <c r="BM1425" i="1"/>
  <c r="BL1425" i="1"/>
  <c r="BJ1425" i="1"/>
  <c r="BI1425" i="1"/>
  <c r="BG1425" i="1"/>
  <c r="BF1425" i="1"/>
  <c r="BD1425" i="1"/>
  <c r="BC1425" i="1"/>
  <c r="BA1425" i="1"/>
  <c r="AZ1425" i="1"/>
  <c r="AX1425" i="1"/>
  <c r="AW1425" i="1"/>
  <c r="AU1425" i="1"/>
  <c r="AT1425" i="1"/>
  <c r="AR1425" i="1"/>
  <c r="AQ1425" i="1"/>
  <c r="AO1425" i="1"/>
  <c r="AN1425" i="1"/>
  <c r="AL1425" i="1"/>
  <c r="AK1425" i="1"/>
  <c r="AI1425" i="1"/>
  <c r="AH1425" i="1"/>
  <c r="AF1425" i="1"/>
  <c r="AE1425" i="1"/>
  <c r="AC1425" i="1"/>
  <c r="AB1425" i="1"/>
  <c r="Z1425" i="1"/>
  <c r="Y1425" i="1"/>
  <c r="W1425" i="1"/>
  <c r="V1425" i="1"/>
  <c r="T1425" i="1"/>
  <c r="S1425" i="1"/>
  <c r="Q1425" i="1"/>
  <c r="P1425" i="1"/>
  <c r="N1425" i="1"/>
  <c r="M1425" i="1"/>
  <c r="K1425" i="1"/>
  <c r="J1425" i="1"/>
  <c r="H1425" i="1"/>
  <c r="G1425" i="1"/>
  <c r="E1425" i="1"/>
  <c r="E1427" i="1" s="1"/>
  <c r="E1428" i="1" s="1"/>
  <c r="E1429" i="1" s="1"/>
  <c r="E1430" i="1" s="1"/>
  <c r="E1431" i="1" s="1"/>
  <c r="E1432" i="1" s="1"/>
  <c r="BT1423" i="1"/>
  <c r="BQ1423" i="1"/>
  <c r="BN1423" i="1"/>
  <c r="BK1423" i="1"/>
  <c r="BH1423" i="1"/>
  <c r="BE1423" i="1"/>
  <c r="BB1423" i="1"/>
  <c r="AY1423" i="1"/>
  <c r="AV1423" i="1"/>
  <c r="AS1423" i="1"/>
  <c r="AP1423" i="1"/>
  <c r="AM1423" i="1"/>
  <c r="AJ1423" i="1"/>
  <c r="AG1423" i="1"/>
  <c r="AD1423" i="1"/>
  <c r="AA1423" i="1"/>
  <c r="X1423" i="1"/>
  <c r="U1423" i="1"/>
  <c r="R1423" i="1"/>
  <c r="O1423" i="1"/>
  <c r="L1423" i="1"/>
  <c r="I1423" i="1"/>
  <c r="F1423" i="1"/>
  <c r="BT1422" i="1"/>
  <c r="BQ1422" i="1"/>
  <c r="BN1422" i="1"/>
  <c r="BK1422" i="1"/>
  <c r="BH1422" i="1"/>
  <c r="BE1422" i="1"/>
  <c r="BB1422" i="1"/>
  <c r="AY1422" i="1"/>
  <c r="AV1422" i="1"/>
  <c r="AS1422" i="1"/>
  <c r="AP1422" i="1"/>
  <c r="AM1422" i="1"/>
  <c r="AJ1422" i="1"/>
  <c r="AG1422" i="1"/>
  <c r="AD1422" i="1"/>
  <c r="AA1422" i="1"/>
  <c r="X1422" i="1"/>
  <c r="U1422" i="1"/>
  <c r="R1422" i="1"/>
  <c r="O1422" i="1"/>
  <c r="L1422" i="1"/>
  <c r="I1422" i="1"/>
  <c r="F1422" i="1"/>
  <c r="E1422" i="1"/>
  <c r="E1423" i="1" s="1"/>
  <c r="BT1421" i="1"/>
  <c r="BQ1421" i="1"/>
  <c r="BN1421" i="1"/>
  <c r="BK1421" i="1"/>
  <c r="BH1421" i="1"/>
  <c r="BE1421" i="1"/>
  <c r="BB1421" i="1"/>
  <c r="AY1421" i="1"/>
  <c r="AV1421" i="1"/>
  <c r="AS1421" i="1"/>
  <c r="AP1421" i="1"/>
  <c r="AM1421" i="1"/>
  <c r="AJ1421" i="1"/>
  <c r="AG1421" i="1"/>
  <c r="AD1421" i="1"/>
  <c r="AA1421" i="1"/>
  <c r="X1421" i="1"/>
  <c r="U1421" i="1"/>
  <c r="R1421" i="1"/>
  <c r="O1421" i="1"/>
  <c r="L1421" i="1"/>
  <c r="I1421" i="1"/>
  <c r="F1421" i="1"/>
  <c r="B1421" i="1"/>
  <c r="B1422" i="1" s="1"/>
  <c r="B1423" i="1" s="1"/>
  <c r="B1425" i="1" s="1"/>
  <c r="B1426" i="1" s="1"/>
  <c r="B1427" i="1" s="1"/>
  <c r="B1428" i="1" s="1"/>
  <c r="B1429" i="1" s="1"/>
  <c r="B1430" i="1" s="1"/>
  <c r="B1431" i="1" s="1"/>
  <c r="B1432" i="1" s="1"/>
  <c r="B1434" i="1" s="1"/>
  <c r="A1420" i="1"/>
  <c r="BT1417" i="1"/>
  <c r="BQ1417" i="1"/>
  <c r="BN1417" i="1"/>
  <c r="BK1417" i="1"/>
  <c r="BH1417" i="1"/>
  <c r="BE1417" i="1"/>
  <c r="BB1417" i="1"/>
  <c r="AY1417" i="1"/>
  <c r="AV1417" i="1"/>
  <c r="AS1417" i="1"/>
  <c r="AP1417" i="1"/>
  <c r="AM1417" i="1"/>
  <c r="AJ1417" i="1"/>
  <c r="AG1417" i="1"/>
  <c r="AD1417" i="1"/>
  <c r="AA1417" i="1"/>
  <c r="X1417" i="1"/>
  <c r="U1417" i="1"/>
  <c r="R1417" i="1"/>
  <c r="O1417" i="1"/>
  <c r="L1417" i="1"/>
  <c r="I1417" i="1"/>
  <c r="F1417" i="1"/>
  <c r="BT1416" i="1"/>
  <c r="BQ1416" i="1"/>
  <c r="BN1416" i="1"/>
  <c r="BK1416" i="1"/>
  <c r="BH1416" i="1"/>
  <c r="BE1416" i="1"/>
  <c r="BB1416" i="1"/>
  <c r="AY1416" i="1"/>
  <c r="AV1416" i="1"/>
  <c r="AS1416" i="1"/>
  <c r="AP1416" i="1"/>
  <c r="AM1416" i="1"/>
  <c r="AJ1416" i="1"/>
  <c r="AG1416" i="1"/>
  <c r="AD1416" i="1"/>
  <c r="AA1416" i="1"/>
  <c r="X1416" i="1"/>
  <c r="U1416" i="1"/>
  <c r="R1416" i="1"/>
  <c r="O1416" i="1"/>
  <c r="L1416" i="1"/>
  <c r="I1416" i="1"/>
  <c r="F1416" i="1"/>
  <c r="BT1415" i="1"/>
  <c r="BQ1415" i="1"/>
  <c r="BN1415" i="1"/>
  <c r="BK1415" i="1"/>
  <c r="BH1415" i="1"/>
  <c r="BE1415" i="1"/>
  <c r="BB1415" i="1"/>
  <c r="AY1415" i="1"/>
  <c r="AV1415" i="1"/>
  <c r="AS1415" i="1"/>
  <c r="AP1415" i="1"/>
  <c r="AM1415" i="1"/>
  <c r="AJ1415" i="1"/>
  <c r="AG1415" i="1"/>
  <c r="AD1415" i="1"/>
  <c r="AA1415" i="1"/>
  <c r="X1415" i="1"/>
  <c r="U1415" i="1"/>
  <c r="R1415" i="1"/>
  <c r="O1415" i="1"/>
  <c r="L1415" i="1"/>
  <c r="I1415" i="1"/>
  <c r="F1415" i="1"/>
  <c r="BT1413" i="1"/>
  <c r="BQ1413" i="1"/>
  <c r="BN1413" i="1"/>
  <c r="BK1413" i="1"/>
  <c r="BH1413" i="1"/>
  <c r="BE1413" i="1"/>
  <c r="BB1413" i="1"/>
  <c r="AY1413" i="1"/>
  <c r="AV1413" i="1"/>
  <c r="AS1413" i="1"/>
  <c r="AP1413" i="1"/>
  <c r="AM1413" i="1"/>
  <c r="AJ1413" i="1"/>
  <c r="AG1413" i="1"/>
  <c r="AD1413" i="1"/>
  <c r="AA1413" i="1"/>
  <c r="X1413" i="1"/>
  <c r="U1413" i="1"/>
  <c r="R1413" i="1"/>
  <c r="O1413" i="1"/>
  <c r="L1413" i="1"/>
  <c r="I1413" i="1"/>
  <c r="F1413" i="1"/>
  <c r="BT1412" i="1"/>
  <c r="BQ1412" i="1"/>
  <c r="BN1412" i="1"/>
  <c r="BK1412" i="1"/>
  <c r="BH1412" i="1"/>
  <c r="BE1412" i="1"/>
  <c r="BB1412" i="1"/>
  <c r="AY1412" i="1"/>
  <c r="AV1412" i="1"/>
  <c r="AS1412" i="1"/>
  <c r="AP1412" i="1"/>
  <c r="AM1412" i="1"/>
  <c r="AJ1412" i="1"/>
  <c r="AG1412" i="1"/>
  <c r="AD1412" i="1"/>
  <c r="AA1412" i="1"/>
  <c r="X1412" i="1"/>
  <c r="U1412" i="1"/>
  <c r="R1412" i="1"/>
  <c r="O1412" i="1"/>
  <c r="L1412" i="1"/>
  <c r="I1412" i="1"/>
  <c r="F1412" i="1"/>
  <c r="BT1410" i="1"/>
  <c r="BQ1410" i="1"/>
  <c r="BN1410" i="1"/>
  <c r="BK1410" i="1"/>
  <c r="BH1410" i="1"/>
  <c r="BE1410" i="1"/>
  <c r="BB1410" i="1"/>
  <c r="AY1410" i="1"/>
  <c r="AV1410" i="1"/>
  <c r="AS1410" i="1"/>
  <c r="AP1410" i="1"/>
  <c r="AM1410" i="1"/>
  <c r="AJ1410" i="1"/>
  <c r="AG1410" i="1"/>
  <c r="AD1410" i="1"/>
  <c r="AA1410" i="1"/>
  <c r="X1410" i="1"/>
  <c r="U1410" i="1"/>
  <c r="R1410" i="1"/>
  <c r="O1410" i="1"/>
  <c r="L1410" i="1"/>
  <c r="I1410" i="1"/>
  <c r="F1410" i="1"/>
  <c r="E1410" i="1"/>
  <c r="BT1408" i="1"/>
  <c r="BQ1408" i="1"/>
  <c r="BN1408" i="1"/>
  <c r="BK1408" i="1"/>
  <c r="BH1408" i="1"/>
  <c r="BE1408" i="1"/>
  <c r="BB1408" i="1"/>
  <c r="AY1408" i="1"/>
  <c r="AV1408" i="1"/>
  <c r="AS1408" i="1"/>
  <c r="AP1408" i="1"/>
  <c r="AM1408" i="1"/>
  <c r="AJ1408" i="1"/>
  <c r="AG1408" i="1"/>
  <c r="AD1408" i="1"/>
  <c r="AA1408" i="1"/>
  <c r="X1408" i="1"/>
  <c r="U1408" i="1"/>
  <c r="R1408" i="1"/>
  <c r="O1408" i="1"/>
  <c r="L1408" i="1"/>
  <c r="I1408" i="1"/>
  <c r="F1408" i="1"/>
  <c r="BT1407" i="1"/>
  <c r="BQ1407" i="1"/>
  <c r="BN1407" i="1"/>
  <c r="BK1407" i="1"/>
  <c r="BH1407" i="1"/>
  <c r="BE1407" i="1"/>
  <c r="BB1407" i="1"/>
  <c r="AY1407" i="1"/>
  <c r="AV1407" i="1"/>
  <c r="AS1407" i="1"/>
  <c r="AP1407" i="1"/>
  <c r="AM1407" i="1"/>
  <c r="AJ1407" i="1"/>
  <c r="AG1407" i="1"/>
  <c r="AD1407" i="1"/>
  <c r="AA1407" i="1"/>
  <c r="X1407" i="1"/>
  <c r="U1407" i="1"/>
  <c r="R1407" i="1"/>
  <c r="O1407" i="1"/>
  <c r="L1407" i="1"/>
  <c r="I1407" i="1"/>
  <c r="F1407" i="1"/>
  <c r="BT1406" i="1"/>
  <c r="BQ1406" i="1"/>
  <c r="BN1406" i="1"/>
  <c r="BK1406" i="1"/>
  <c r="BH1406" i="1"/>
  <c r="BE1406" i="1"/>
  <c r="BB1406" i="1"/>
  <c r="AY1406" i="1"/>
  <c r="AV1406" i="1"/>
  <c r="AS1406" i="1"/>
  <c r="AP1406" i="1"/>
  <c r="AM1406" i="1"/>
  <c r="AJ1406" i="1"/>
  <c r="AG1406" i="1"/>
  <c r="AD1406" i="1"/>
  <c r="AA1406" i="1"/>
  <c r="X1406" i="1"/>
  <c r="U1406" i="1"/>
  <c r="R1406" i="1"/>
  <c r="O1406" i="1"/>
  <c r="L1406" i="1"/>
  <c r="I1406" i="1"/>
  <c r="F1406" i="1"/>
  <c r="BT1405" i="1"/>
  <c r="BQ1405" i="1"/>
  <c r="BN1405" i="1"/>
  <c r="BK1405" i="1"/>
  <c r="BH1405" i="1"/>
  <c r="BE1405" i="1"/>
  <c r="BB1405" i="1"/>
  <c r="AY1405" i="1"/>
  <c r="AV1405" i="1"/>
  <c r="AS1405" i="1"/>
  <c r="AP1405" i="1"/>
  <c r="AM1405" i="1"/>
  <c r="AJ1405" i="1"/>
  <c r="AG1405" i="1"/>
  <c r="AD1405" i="1"/>
  <c r="AA1405" i="1"/>
  <c r="X1405" i="1"/>
  <c r="U1405" i="1"/>
  <c r="R1405" i="1"/>
  <c r="O1405" i="1"/>
  <c r="L1405" i="1"/>
  <c r="I1405" i="1"/>
  <c r="F1405" i="1"/>
  <c r="BT1404" i="1"/>
  <c r="BQ1404" i="1"/>
  <c r="BN1404" i="1"/>
  <c r="BK1404" i="1"/>
  <c r="BH1404" i="1"/>
  <c r="BE1404" i="1"/>
  <c r="BB1404" i="1"/>
  <c r="AY1404" i="1"/>
  <c r="AV1404" i="1"/>
  <c r="AS1404" i="1"/>
  <c r="AP1404" i="1"/>
  <c r="AM1404" i="1"/>
  <c r="AJ1404" i="1"/>
  <c r="AG1404" i="1"/>
  <c r="AD1404" i="1"/>
  <c r="AA1404" i="1"/>
  <c r="X1404" i="1"/>
  <c r="U1404" i="1"/>
  <c r="R1404" i="1"/>
  <c r="O1404" i="1"/>
  <c r="L1404" i="1"/>
  <c r="I1404" i="1"/>
  <c r="F1404" i="1"/>
  <c r="BT1403" i="1"/>
  <c r="BQ1403" i="1"/>
  <c r="BN1403" i="1"/>
  <c r="BK1403" i="1"/>
  <c r="BH1403" i="1"/>
  <c r="BE1403" i="1"/>
  <c r="BB1403" i="1"/>
  <c r="AY1403" i="1"/>
  <c r="AV1403" i="1"/>
  <c r="AS1403" i="1"/>
  <c r="AP1403" i="1"/>
  <c r="AM1403" i="1"/>
  <c r="AJ1403" i="1"/>
  <c r="AG1403" i="1"/>
  <c r="AD1403" i="1"/>
  <c r="AA1403" i="1"/>
  <c r="X1403" i="1"/>
  <c r="U1403" i="1"/>
  <c r="R1403" i="1"/>
  <c r="O1403" i="1"/>
  <c r="L1403" i="1"/>
  <c r="I1403" i="1"/>
  <c r="F1403" i="1"/>
  <c r="BT1402" i="1"/>
  <c r="BQ1402" i="1"/>
  <c r="BN1402" i="1"/>
  <c r="BK1402" i="1"/>
  <c r="BH1402" i="1"/>
  <c r="BE1402" i="1"/>
  <c r="BB1402" i="1"/>
  <c r="AY1402" i="1"/>
  <c r="AV1402" i="1"/>
  <c r="AS1402" i="1"/>
  <c r="AP1402" i="1"/>
  <c r="AM1402" i="1"/>
  <c r="AJ1402" i="1"/>
  <c r="AG1402" i="1"/>
  <c r="AD1402" i="1"/>
  <c r="AA1402" i="1"/>
  <c r="X1402" i="1"/>
  <c r="U1402" i="1"/>
  <c r="R1402" i="1"/>
  <c r="O1402" i="1"/>
  <c r="L1402" i="1"/>
  <c r="I1402" i="1"/>
  <c r="F1402" i="1"/>
  <c r="BV1401" i="1"/>
  <c r="BU1401" i="1"/>
  <c r="BS1401" i="1"/>
  <c r="BR1401" i="1"/>
  <c r="BP1401" i="1"/>
  <c r="BO1401" i="1"/>
  <c r="BM1401" i="1"/>
  <c r="BL1401" i="1"/>
  <c r="BJ1401" i="1"/>
  <c r="BI1401" i="1"/>
  <c r="BG1401" i="1"/>
  <c r="BF1401" i="1"/>
  <c r="BD1401" i="1"/>
  <c r="BC1401" i="1"/>
  <c r="BA1401" i="1"/>
  <c r="AZ1401" i="1"/>
  <c r="AX1401" i="1"/>
  <c r="AW1401" i="1"/>
  <c r="AU1401" i="1"/>
  <c r="AT1401" i="1"/>
  <c r="AR1401" i="1"/>
  <c r="AQ1401" i="1"/>
  <c r="AO1401" i="1"/>
  <c r="AN1401" i="1"/>
  <c r="AL1401" i="1"/>
  <c r="AK1401" i="1"/>
  <c r="AI1401" i="1"/>
  <c r="AH1401" i="1"/>
  <c r="AF1401" i="1"/>
  <c r="AE1401" i="1"/>
  <c r="AC1401" i="1"/>
  <c r="AB1401" i="1"/>
  <c r="Z1401" i="1"/>
  <c r="Y1401" i="1"/>
  <c r="W1401" i="1"/>
  <c r="V1401" i="1"/>
  <c r="T1401" i="1"/>
  <c r="S1401" i="1"/>
  <c r="Q1401" i="1"/>
  <c r="P1401" i="1"/>
  <c r="N1401" i="1"/>
  <c r="M1401" i="1"/>
  <c r="K1401" i="1"/>
  <c r="J1401" i="1"/>
  <c r="H1401" i="1"/>
  <c r="G1401" i="1"/>
  <c r="E1401" i="1"/>
  <c r="E1403" i="1" s="1"/>
  <c r="E1404" i="1" s="1"/>
  <c r="E1405" i="1" s="1"/>
  <c r="E1406" i="1" s="1"/>
  <c r="E1407" i="1" s="1"/>
  <c r="E1408" i="1" s="1"/>
  <c r="BT1399" i="1"/>
  <c r="BQ1399" i="1"/>
  <c r="BN1399" i="1"/>
  <c r="BK1399" i="1"/>
  <c r="BH1399" i="1"/>
  <c r="BE1399" i="1"/>
  <c r="BB1399" i="1"/>
  <c r="AY1399" i="1"/>
  <c r="AV1399" i="1"/>
  <c r="AS1399" i="1"/>
  <c r="AP1399" i="1"/>
  <c r="AM1399" i="1"/>
  <c r="AJ1399" i="1"/>
  <c r="AG1399" i="1"/>
  <c r="AD1399" i="1"/>
  <c r="AA1399" i="1"/>
  <c r="X1399" i="1"/>
  <c r="U1399" i="1"/>
  <c r="R1399" i="1"/>
  <c r="O1399" i="1"/>
  <c r="L1399" i="1"/>
  <c r="I1399" i="1"/>
  <c r="F1399" i="1"/>
  <c r="BT1398" i="1"/>
  <c r="BQ1398" i="1"/>
  <c r="BN1398" i="1"/>
  <c r="BK1398" i="1"/>
  <c r="BH1398" i="1"/>
  <c r="BE1398" i="1"/>
  <c r="BB1398" i="1"/>
  <c r="AY1398" i="1"/>
  <c r="AV1398" i="1"/>
  <c r="AS1398" i="1"/>
  <c r="AP1398" i="1"/>
  <c r="AM1398" i="1"/>
  <c r="AJ1398" i="1"/>
  <c r="AG1398" i="1"/>
  <c r="AD1398" i="1"/>
  <c r="AA1398" i="1"/>
  <c r="X1398" i="1"/>
  <c r="U1398" i="1"/>
  <c r="R1398" i="1"/>
  <c r="O1398" i="1"/>
  <c r="L1398" i="1"/>
  <c r="I1398" i="1"/>
  <c r="F1398" i="1"/>
  <c r="E1398" i="1"/>
  <c r="E1399" i="1" s="1"/>
  <c r="BT1397" i="1"/>
  <c r="BQ1397" i="1"/>
  <c r="BN1397" i="1"/>
  <c r="BK1397" i="1"/>
  <c r="BH1397" i="1"/>
  <c r="BE1397" i="1"/>
  <c r="BB1397" i="1"/>
  <c r="AY1397" i="1"/>
  <c r="AV1397" i="1"/>
  <c r="AS1397" i="1"/>
  <c r="AP1397" i="1"/>
  <c r="AM1397" i="1"/>
  <c r="AJ1397" i="1"/>
  <c r="AG1397" i="1"/>
  <c r="AD1397" i="1"/>
  <c r="AA1397" i="1"/>
  <c r="X1397" i="1"/>
  <c r="U1397" i="1"/>
  <c r="R1397" i="1"/>
  <c r="O1397" i="1"/>
  <c r="L1397" i="1"/>
  <c r="I1397" i="1"/>
  <c r="F1397" i="1"/>
  <c r="B1397" i="1"/>
  <c r="B1398" i="1" s="1"/>
  <c r="B1399" i="1" s="1"/>
  <c r="B1401" i="1" s="1"/>
  <c r="B1402" i="1" s="1"/>
  <c r="B1403" i="1" s="1"/>
  <c r="B1404" i="1" s="1"/>
  <c r="B1405" i="1" s="1"/>
  <c r="B1406" i="1" s="1"/>
  <c r="B1407" i="1" s="1"/>
  <c r="B1408" i="1" s="1"/>
  <c r="B1410" i="1" s="1"/>
  <c r="A1396" i="1"/>
  <c r="BT1393" i="1"/>
  <c r="BQ1393" i="1"/>
  <c r="BN1393" i="1"/>
  <c r="BK1393" i="1"/>
  <c r="BH1393" i="1"/>
  <c r="BE1393" i="1"/>
  <c r="BB1393" i="1"/>
  <c r="AY1393" i="1"/>
  <c r="AV1393" i="1"/>
  <c r="AS1393" i="1"/>
  <c r="AP1393" i="1"/>
  <c r="AM1393" i="1"/>
  <c r="AJ1393" i="1"/>
  <c r="AG1393" i="1"/>
  <c r="AD1393" i="1"/>
  <c r="AA1393" i="1"/>
  <c r="X1393" i="1"/>
  <c r="U1393" i="1"/>
  <c r="R1393" i="1"/>
  <c r="O1393" i="1"/>
  <c r="L1393" i="1"/>
  <c r="I1393" i="1"/>
  <c r="F1393" i="1"/>
  <c r="BT1392" i="1"/>
  <c r="BQ1392" i="1"/>
  <c r="BN1392" i="1"/>
  <c r="BK1392" i="1"/>
  <c r="BH1392" i="1"/>
  <c r="BE1392" i="1"/>
  <c r="BB1392" i="1"/>
  <c r="AY1392" i="1"/>
  <c r="AV1392" i="1"/>
  <c r="AS1392" i="1"/>
  <c r="AP1392" i="1"/>
  <c r="AM1392" i="1"/>
  <c r="AJ1392" i="1"/>
  <c r="AG1392" i="1"/>
  <c r="AD1392" i="1"/>
  <c r="AA1392" i="1"/>
  <c r="X1392" i="1"/>
  <c r="U1392" i="1"/>
  <c r="R1392" i="1"/>
  <c r="O1392" i="1"/>
  <c r="L1392" i="1"/>
  <c r="I1392" i="1"/>
  <c r="F1392" i="1"/>
  <c r="BT1391" i="1"/>
  <c r="BQ1391" i="1"/>
  <c r="BN1391" i="1"/>
  <c r="BK1391" i="1"/>
  <c r="BH1391" i="1"/>
  <c r="BE1391" i="1"/>
  <c r="BB1391" i="1"/>
  <c r="AY1391" i="1"/>
  <c r="AV1391" i="1"/>
  <c r="AS1391" i="1"/>
  <c r="AP1391" i="1"/>
  <c r="AM1391" i="1"/>
  <c r="AJ1391" i="1"/>
  <c r="AG1391" i="1"/>
  <c r="AD1391" i="1"/>
  <c r="AA1391" i="1"/>
  <c r="X1391" i="1"/>
  <c r="U1391" i="1"/>
  <c r="R1391" i="1"/>
  <c r="O1391" i="1"/>
  <c r="L1391" i="1"/>
  <c r="I1391" i="1"/>
  <c r="F1391" i="1"/>
  <c r="BT1389" i="1"/>
  <c r="BQ1389" i="1"/>
  <c r="BN1389" i="1"/>
  <c r="BK1389" i="1"/>
  <c r="BH1389" i="1"/>
  <c r="BE1389" i="1"/>
  <c r="BB1389" i="1"/>
  <c r="AY1389" i="1"/>
  <c r="AV1389" i="1"/>
  <c r="AS1389" i="1"/>
  <c r="AP1389" i="1"/>
  <c r="AM1389" i="1"/>
  <c r="AJ1389" i="1"/>
  <c r="AG1389" i="1"/>
  <c r="AD1389" i="1"/>
  <c r="AA1389" i="1"/>
  <c r="X1389" i="1"/>
  <c r="U1389" i="1"/>
  <c r="R1389" i="1"/>
  <c r="O1389" i="1"/>
  <c r="L1389" i="1"/>
  <c r="I1389" i="1"/>
  <c r="F1389" i="1"/>
  <c r="BT1388" i="1"/>
  <c r="BQ1388" i="1"/>
  <c r="BN1388" i="1"/>
  <c r="BK1388" i="1"/>
  <c r="BH1388" i="1"/>
  <c r="BE1388" i="1"/>
  <c r="BB1388" i="1"/>
  <c r="AY1388" i="1"/>
  <c r="AV1388" i="1"/>
  <c r="AS1388" i="1"/>
  <c r="AP1388" i="1"/>
  <c r="AM1388" i="1"/>
  <c r="AJ1388" i="1"/>
  <c r="AG1388" i="1"/>
  <c r="AD1388" i="1"/>
  <c r="AA1388" i="1"/>
  <c r="X1388" i="1"/>
  <c r="U1388" i="1"/>
  <c r="R1388" i="1"/>
  <c r="O1388" i="1"/>
  <c r="L1388" i="1"/>
  <c r="I1388" i="1"/>
  <c r="F1388" i="1"/>
  <c r="BT1386" i="1"/>
  <c r="BQ1386" i="1"/>
  <c r="BN1386" i="1"/>
  <c r="BK1386" i="1"/>
  <c r="BH1386" i="1"/>
  <c r="BE1386" i="1"/>
  <c r="BB1386" i="1"/>
  <c r="AY1386" i="1"/>
  <c r="AV1386" i="1"/>
  <c r="AS1386" i="1"/>
  <c r="AP1386" i="1"/>
  <c r="AM1386" i="1"/>
  <c r="AJ1386" i="1"/>
  <c r="AG1386" i="1"/>
  <c r="AD1386" i="1"/>
  <c r="AA1386" i="1"/>
  <c r="X1386" i="1"/>
  <c r="U1386" i="1"/>
  <c r="R1386" i="1"/>
  <c r="O1386" i="1"/>
  <c r="L1386" i="1"/>
  <c r="I1386" i="1"/>
  <c r="F1386" i="1"/>
  <c r="E1386" i="1"/>
  <c r="BT1384" i="1"/>
  <c r="BQ1384" i="1"/>
  <c r="BN1384" i="1"/>
  <c r="BK1384" i="1"/>
  <c r="BH1384" i="1"/>
  <c r="BE1384" i="1"/>
  <c r="BB1384" i="1"/>
  <c r="AY1384" i="1"/>
  <c r="AV1384" i="1"/>
  <c r="AS1384" i="1"/>
  <c r="AP1384" i="1"/>
  <c r="AM1384" i="1"/>
  <c r="AJ1384" i="1"/>
  <c r="AG1384" i="1"/>
  <c r="AD1384" i="1"/>
  <c r="AA1384" i="1"/>
  <c r="X1384" i="1"/>
  <c r="U1384" i="1"/>
  <c r="R1384" i="1"/>
  <c r="O1384" i="1"/>
  <c r="L1384" i="1"/>
  <c r="I1384" i="1"/>
  <c r="F1384" i="1"/>
  <c r="BT1383" i="1"/>
  <c r="BQ1383" i="1"/>
  <c r="BN1383" i="1"/>
  <c r="BK1383" i="1"/>
  <c r="BH1383" i="1"/>
  <c r="BE1383" i="1"/>
  <c r="BB1383" i="1"/>
  <c r="AY1383" i="1"/>
  <c r="AV1383" i="1"/>
  <c r="AS1383" i="1"/>
  <c r="AP1383" i="1"/>
  <c r="AM1383" i="1"/>
  <c r="AJ1383" i="1"/>
  <c r="AG1383" i="1"/>
  <c r="AD1383" i="1"/>
  <c r="AA1383" i="1"/>
  <c r="X1383" i="1"/>
  <c r="U1383" i="1"/>
  <c r="R1383" i="1"/>
  <c r="O1383" i="1"/>
  <c r="L1383" i="1"/>
  <c r="I1383" i="1"/>
  <c r="F1383" i="1"/>
  <c r="BT1382" i="1"/>
  <c r="BQ1382" i="1"/>
  <c r="BN1382" i="1"/>
  <c r="BK1382" i="1"/>
  <c r="BH1382" i="1"/>
  <c r="BE1382" i="1"/>
  <c r="BB1382" i="1"/>
  <c r="AY1382" i="1"/>
  <c r="AV1382" i="1"/>
  <c r="AS1382" i="1"/>
  <c r="AP1382" i="1"/>
  <c r="AM1382" i="1"/>
  <c r="AJ1382" i="1"/>
  <c r="AG1382" i="1"/>
  <c r="AD1382" i="1"/>
  <c r="AA1382" i="1"/>
  <c r="X1382" i="1"/>
  <c r="U1382" i="1"/>
  <c r="R1382" i="1"/>
  <c r="O1382" i="1"/>
  <c r="L1382" i="1"/>
  <c r="I1382" i="1"/>
  <c r="F1382" i="1"/>
  <c r="BT1381" i="1"/>
  <c r="BQ1381" i="1"/>
  <c r="BN1381" i="1"/>
  <c r="BK1381" i="1"/>
  <c r="BH1381" i="1"/>
  <c r="BE1381" i="1"/>
  <c r="BB1381" i="1"/>
  <c r="AY1381" i="1"/>
  <c r="AV1381" i="1"/>
  <c r="AS1381" i="1"/>
  <c r="AP1381" i="1"/>
  <c r="AM1381" i="1"/>
  <c r="AJ1381" i="1"/>
  <c r="AG1381" i="1"/>
  <c r="AD1381" i="1"/>
  <c r="AA1381" i="1"/>
  <c r="X1381" i="1"/>
  <c r="U1381" i="1"/>
  <c r="R1381" i="1"/>
  <c r="O1381" i="1"/>
  <c r="L1381" i="1"/>
  <c r="I1381" i="1"/>
  <c r="F1381" i="1"/>
  <c r="BT1380" i="1"/>
  <c r="BQ1380" i="1"/>
  <c r="BN1380" i="1"/>
  <c r="BK1380" i="1"/>
  <c r="BH1380" i="1"/>
  <c r="BE1380" i="1"/>
  <c r="BB1380" i="1"/>
  <c r="AY1380" i="1"/>
  <c r="AV1380" i="1"/>
  <c r="AS1380" i="1"/>
  <c r="AP1380" i="1"/>
  <c r="AM1380" i="1"/>
  <c r="AJ1380" i="1"/>
  <c r="AG1380" i="1"/>
  <c r="AD1380" i="1"/>
  <c r="AA1380" i="1"/>
  <c r="X1380" i="1"/>
  <c r="U1380" i="1"/>
  <c r="R1380" i="1"/>
  <c r="O1380" i="1"/>
  <c r="L1380" i="1"/>
  <c r="I1380" i="1"/>
  <c r="F1380" i="1"/>
  <c r="BT1379" i="1"/>
  <c r="BQ1379" i="1"/>
  <c r="BN1379" i="1"/>
  <c r="BK1379" i="1"/>
  <c r="BH1379" i="1"/>
  <c r="BE1379" i="1"/>
  <c r="BB1379" i="1"/>
  <c r="AY1379" i="1"/>
  <c r="AV1379" i="1"/>
  <c r="AS1379" i="1"/>
  <c r="AP1379" i="1"/>
  <c r="AM1379" i="1"/>
  <c r="AJ1379" i="1"/>
  <c r="AG1379" i="1"/>
  <c r="AD1379" i="1"/>
  <c r="AA1379" i="1"/>
  <c r="X1379" i="1"/>
  <c r="U1379" i="1"/>
  <c r="R1379" i="1"/>
  <c r="O1379" i="1"/>
  <c r="L1379" i="1"/>
  <c r="I1379" i="1"/>
  <c r="F1379" i="1"/>
  <c r="BT1378" i="1"/>
  <c r="BQ1378" i="1"/>
  <c r="BN1378" i="1"/>
  <c r="BK1378" i="1"/>
  <c r="BH1378" i="1"/>
  <c r="BE1378" i="1"/>
  <c r="BB1378" i="1"/>
  <c r="AY1378" i="1"/>
  <c r="AV1378" i="1"/>
  <c r="AS1378" i="1"/>
  <c r="AP1378" i="1"/>
  <c r="AM1378" i="1"/>
  <c r="AJ1378" i="1"/>
  <c r="AG1378" i="1"/>
  <c r="AD1378" i="1"/>
  <c r="AA1378" i="1"/>
  <c r="X1378" i="1"/>
  <c r="U1378" i="1"/>
  <c r="R1378" i="1"/>
  <c r="O1378" i="1"/>
  <c r="L1378" i="1"/>
  <c r="I1378" i="1"/>
  <c r="F1378" i="1"/>
  <c r="BV1377" i="1"/>
  <c r="BU1377" i="1"/>
  <c r="BS1377" i="1"/>
  <c r="BR1377" i="1"/>
  <c r="BP1377" i="1"/>
  <c r="BO1377" i="1"/>
  <c r="BM1377" i="1"/>
  <c r="BL1377" i="1"/>
  <c r="BJ1377" i="1"/>
  <c r="BI1377" i="1"/>
  <c r="BG1377" i="1"/>
  <c r="BF1377" i="1"/>
  <c r="BD1377" i="1"/>
  <c r="BC1377" i="1"/>
  <c r="BA1377" i="1"/>
  <c r="AZ1377" i="1"/>
  <c r="AX1377" i="1"/>
  <c r="AW1377" i="1"/>
  <c r="AU1377" i="1"/>
  <c r="AT1377" i="1"/>
  <c r="AR1377" i="1"/>
  <c r="AQ1377" i="1"/>
  <c r="AO1377" i="1"/>
  <c r="AN1377" i="1"/>
  <c r="AL1377" i="1"/>
  <c r="AK1377" i="1"/>
  <c r="AI1377" i="1"/>
  <c r="AH1377" i="1"/>
  <c r="AF1377" i="1"/>
  <c r="AE1377" i="1"/>
  <c r="AC1377" i="1"/>
  <c r="AB1377" i="1"/>
  <c r="Z1377" i="1"/>
  <c r="Y1377" i="1"/>
  <c r="W1377" i="1"/>
  <c r="V1377" i="1"/>
  <c r="T1377" i="1"/>
  <c r="S1377" i="1"/>
  <c r="Q1377" i="1"/>
  <c r="P1377" i="1"/>
  <c r="N1377" i="1"/>
  <c r="M1377" i="1"/>
  <c r="K1377" i="1"/>
  <c r="J1377" i="1"/>
  <c r="H1377" i="1"/>
  <c r="G1377" i="1"/>
  <c r="E1377" i="1"/>
  <c r="E1379" i="1" s="1"/>
  <c r="E1380" i="1" s="1"/>
  <c r="E1381" i="1" s="1"/>
  <c r="E1382" i="1" s="1"/>
  <c r="E1383" i="1" s="1"/>
  <c r="E1384" i="1" s="1"/>
  <c r="BT1375" i="1"/>
  <c r="BQ1375" i="1"/>
  <c r="BN1375" i="1"/>
  <c r="BK1375" i="1"/>
  <c r="BH1375" i="1"/>
  <c r="BE1375" i="1"/>
  <c r="BB1375" i="1"/>
  <c r="AY1375" i="1"/>
  <c r="AV1375" i="1"/>
  <c r="AS1375" i="1"/>
  <c r="AP1375" i="1"/>
  <c r="AM1375" i="1"/>
  <c r="AJ1375" i="1"/>
  <c r="AG1375" i="1"/>
  <c r="AD1375" i="1"/>
  <c r="AA1375" i="1"/>
  <c r="X1375" i="1"/>
  <c r="U1375" i="1"/>
  <c r="R1375" i="1"/>
  <c r="O1375" i="1"/>
  <c r="L1375" i="1"/>
  <c r="I1375" i="1"/>
  <c r="F1375" i="1"/>
  <c r="BT1374" i="1"/>
  <c r="BQ1374" i="1"/>
  <c r="BN1374" i="1"/>
  <c r="BK1374" i="1"/>
  <c r="BH1374" i="1"/>
  <c r="BE1374" i="1"/>
  <c r="BB1374" i="1"/>
  <c r="AY1374" i="1"/>
  <c r="AV1374" i="1"/>
  <c r="AS1374" i="1"/>
  <c r="AP1374" i="1"/>
  <c r="AM1374" i="1"/>
  <c r="AJ1374" i="1"/>
  <c r="AG1374" i="1"/>
  <c r="AD1374" i="1"/>
  <c r="AA1374" i="1"/>
  <c r="X1374" i="1"/>
  <c r="U1374" i="1"/>
  <c r="R1374" i="1"/>
  <c r="O1374" i="1"/>
  <c r="L1374" i="1"/>
  <c r="I1374" i="1"/>
  <c r="F1374" i="1"/>
  <c r="E1374" i="1"/>
  <c r="E1375" i="1" s="1"/>
  <c r="BT1373" i="1"/>
  <c r="BQ1373" i="1"/>
  <c r="BN1373" i="1"/>
  <c r="BK1373" i="1"/>
  <c r="BH1373" i="1"/>
  <c r="BE1373" i="1"/>
  <c r="BB1373" i="1"/>
  <c r="AY1373" i="1"/>
  <c r="AV1373" i="1"/>
  <c r="AS1373" i="1"/>
  <c r="AP1373" i="1"/>
  <c r="AM1373" i="1"/>
  <c r="AJ1373" i="1"/>
  <c r="AG1373" i="1"/>
  <c r="AD1373" i="1"/>
  <c r="AA1373" i="1"/>
  <c r="X1373" i="1"/>
  <c r="U1373" i="1"/>
  <c r="R1373" i="1"/>
  <c r="O1373" i="1"/>
  <c r="L1373" i="1"/>
  <c r="I1373" i="1"/>
  <c r="F1373" i="1"/>
  <c r="B1373" i="1"/>
  <c r="B1374" i="1" s="1"/>
  <c r="B1375" i="1" s="1"/>
  <c r="B1377" i="1" s="1"/>
  <c r="B1378" i="1" s="1"/>
  <c r="B1379" i="1" s="1"/>
  <c r="B1380" i="1" s="1"/>
  <c r="B1381" i="1" s="1"/>
  <c r="B1382" i="1" s="1"/>
  <c r="B1383" i="1" s="1"/>
  <c r="B1384" i="1" s="1"/>
  <c r="B1386" i="1" s="1"/>
  <c r="A1372" i="1"/>
  <c r="BT1369" i="1"/>
  <c r="BQ1369" i="1"/>
  <c r="BN1369" i="1"/>
  <c r="BK1369" i="1"/>
  <c r="BH1369" i="1"/>
  <c r="BE1369" i="1"/>
  <c r="BB1369" i="1"/>
  <c r="AY1369" i="1"/>
  <c r="AV1369" i="1"/>
  <c r="AS1369" i="1"/>
  <c r="AP1369" i="1"/>
  <c r="AM1369" i="1"/>
  <c r="AJ1369" i="1"/>
  <c r="AG1369" i="1"/>
  <c r="AD1369" i="1"/>
  <c r="AA1369" i="1"/>
  <c r="X1369" i="1"/>
  <c r="U1369" i="1"/>
  <c r="R1369" i="1"/>
  <c r="O1369" i="1"/>
  <c r="L1369" i="1"/>
  <c r="I1369" i="1"/>
  <c r="F1369" i="1"/>
  <c r="BT1368" i="1"/>
  <c r="BQ1368" i="1"/>
  <c r="BN1368" i="1"/>
  <c r="BK1368" i="1"/>
  <c r="BH1368" i="1"/>
  <c r="BE1368" i="1"/>
  <c r="BB1368" i="1"/>
  <c r="AY1368" i="1"/>
  <c r="AV1368" i="1"/>
  <c r="AS1368" i="1"/>
  <c r="AP1368" i="1"/>
  <c r="AM1368" i="1"/>
  <c r="AJ1368" i="1"/>
  <c r="AG1368" i="1"/>
  <c r="AD1368" i="1"/>
  <c r="AA1368" i="1"/>
  <c r="X1368" i="1"/>
  <c r="U1368" i="1"/>
  <c r="R1368" i="1"/>
  <c r="O1368" i="1"/>
  <c r="L1368" i="1"/>
  <c r="I1368" i="1"/>
  <c r="F1368" i="1"/>
  <c r="BT1367" i="1"/>
  <c r="BQ1367" i="1"/>
  <c r="BN1367" i="1"/>
  <c r="BK1367" i="1"/>
  <c r="BH1367" i="1"/>
  <c r="BE1367" i="1"/>
  <c r="BB1367" i="1"/>
  <c r="AY1367" i="1"/>
  <c r="AV1367" i="1"/>
  <c r="AS1367" i="1"/>
  <c r="AP1367" i="1"/>
  <c r="AM1367" i="1"/>
  <c r="AJ1367" i="1"/>
  <c r="AG1367" i="1"/>
  <c r="AD1367" i="1"/>
  <c r="AA1367" i="1"/>
  <c r="X1367" i="1"/>
  <c r="U1367" i="1"/>
  <c r="R1367" i="1"/>
  <c r="O1367" i="1"/>
  <c r="L1367" i="1"/>
  <c r="I1367" i="1"/>
  <c r="F1367" i="1"/>
  <c r="BT1365" i="1"/>
  <c r="BQ1365" i="1"/>
  <c r="BN1365" i="1"/>
  <c r="BK1365" i="1"/>
  <c r="BH1365" i="1"/>
  <c r="BE1365" i="1"/>
  <c r="BB1365" i="1"/>
  <c r="AY1365" i="1"/>
  <c r="AV1365" i="1"/>
  <c r="AS1365" i="1"/>
  <c r="AP1365" i="1"/>
  <c r="AM1365" i="1"/>
  <c r="AJ1365" i="1"/>
  <c r="AG1365" i="1"/>
  <c r="AD1365" i="1"/>
  <c r="AA1365" i="1"/>
  <c r="X1365" i="1"/>
  <c r="U1365" i="1"/>
  <c r="R1365" i="1"/>
  <c r="O1365" i="1"/>
  <c r="L1365" i="1"/>
  <c r="I1365" i="1"/>
  <c r="F1365" i="1"/>
  <c r="BT1364" i="1"/>
  <c r="BQ1364" i="1"/>
  <c r="BN1364" i="1"/>
  <c r="BK1364" i="1"/>
  <c r="BH1364" i="1"/>
  <c r="BE1364" i="1"/>
  <c r="BB1364" i="1"/>
  <c r="AY1364" i="1"/>
  <c r="AV1364" i="1"/>
  <c r="AS1364" i="1"/>
  <c r="AP1364" i="1"/>
  <c r="AM1364" i="1"/>
  <c r="AJ1364" i="1"/>
  <c r="AG1364" i="1"/>
  <c r="AD1364" i="1"/>
  <c r="AA1364" i="1"/>
  <c r="X1364" i="1"/>
  <c r="U1364" i="1"/>
  <c r="R1364" i="1"/>
  <c r="O1364" i="1"/>
  <c r="L1364" i="1"/>
  <c r="I1364" i="1"/>
  <c r="F1364" i="1"/>
  <c r="BT1362" i="1"/>
  <c r="BQ1362" i="1"/>
  <c r="BN1362" i="1"/>
  <c r="BK1362" i="1"/>
  <c r="BH1362" i="1"/>
  <c r="BE1362" i="1"/>
  <c r="BB1362" i="1"/>
  <c r="AY1362" i="1"/>
  <c r="AV1362" i="1"/>
  <c r="AS1362" i="1"/>
  <c r="AP1362" i="1"/>
  <c r="AM1362" i="1"/>
  <c r="AJ1362" i="1"/>
  <c r="AG1362" i="1"/>
  <c r="AD1362" i="1"/>
  <c r="AA1362" i="1"/>
  <c r="X1362" i="1"/>
  <c r="U1362" i="1"/>
  <c r="R1362" i="1"/>
  <c r="O1362" i="1"/>
  <c r="L1362" i="1"/>
  <c r="I1362" i="1"/>
  <c r="F1362" i="1"/>
  <c r="E1362" i="1"/>
  <c r="BT1360" i="1"/>
  <c r="BQ1360" i="1"/>
  <c r="BN1360" i="1"/>
  <c r="BK1360" i="1"/>
  <c r="BH1360" i="1"/>
  <c r="BE1360" i="1"/>
  <c r="BB1360" i="1"/>
  <c r="AY1360" i="1"/>
  <c r="AV1360" i="1"/>
  <c r="AS1360" i="1"/>
  <c r="AP1360" i="1"/>
  <c r="AM1360" i="1"/>
  <c r="AJ1360" i="1"/>
  <c r="AG1360" i="1"/>
  <c r="AD1360" i="1"/>
  <c r="AA1360" i="1"/>
  <c r="X1360" i="1"/>
  <c r="U1360" i="1"/>
  <c r="R1360" i="1"/>
  <c r="O1360" i="1"/>
  <c r="L1360" i="1"/>
  <c r="I1360" i="1"/>
  <c r="F1360" i="1"/>
  <c r="BT1359" i="1"/>
  <c r="BQ1359" i="1"/>
  <c r="BN1359" i="1"/>
  <c r="BK1359" i="1"/>
  <c r="BH1359" i="1"/>
  <c r="BE1359" i="1"/>
  <c r="BB1359" i="1"/>
  <c r="AY1359" i="1"/>
  <c r="AV1359" i="1"/>
  <c r="AS1359" i="1"/>
  <c r="AP1359" i="1"/>
  <c r="AM1359" i="1"/>
  <c r="AJ1359" i="1"/>
  <c r="AG1359" i="1"/>
  <c r="AD1359" i="1"/>
  <c r="AA1359" i="1"/>
  <c r="X1359" i="1"/>
  <c r="U1359" i="1"/>
  <c r="R1359" i="1"/>
  <c r="O1359" i="1"/>
  <c r="L1359" i="1"/>
  <c r="I1359" i="1"/>
  <c r="F1359" i="1"/>
  <c r="BT1358" i="1"/>
  <c r="BQ1358" i="1"/>
  <c r="BN1358" i="1"/>
  <c r="BK1358" i="1"/>
  <c r="BH1358" i="1"/>
  <c r="BE1358" i="1"/>
  <c r="BB1358" i="1"/>
  <c r="AY1358" i="1"/>
  <c r="AV1358" i="1"/>
  <c r="AS1358" i="1"/>
  <c r="AP1358" i="1"/>
  <c r="AM1358" i="1"/>
  <c r="AJ1358" i="1"/>
  <c r="AG1358" i="1"/>
  <c r="AD1358" i="1"/>
  <c r="AA1358" i="1"/>
  <c r="X1358" i="1"/>
  <c r="U1358" i="1"/>
  <c r="R1358" i="1"/>
  <c r="O1358" i="1"/>
  <c r="L1358" i="1"/>
  <c r="I1358" i="1"/>
  <c r="F1358" i="1"/>
  <c r="BT1357" i="1"/>
  <c r="BQ1357" i="1"/>
  <c r="BN1357" i="1"/>
  <c r="BK1357" i="1"/>
  <c r="BH1357" i="1"/>
  <c r="BE1357" i="1"/>
  <c r="BB1357" i="1"/>
  <c r="AY1357" i="1"/>
  <c r="AV1357" i="1"/>
  <c r="AS1357" i="1"/>
  <c r="AP1357" i="1"/>
  <c r="AM1357" i="1"/>
  <c r="AJ1357" i="1"/>
  <c r="AG1357" i="1"/>
  <c r="AD1357" i="1"/>
  <c r="AA1357" i="1"/>
  <c r="X1357" i="1"/>
  <c r="U1357" i="1"/>
  <c r="R1357" i="1"/>
  <c r="O1357" i="1"/>
  <c r="L1357" i="1"/>
  <c r="I1357" i="1"/>
  <c r="F1357" i="1"/>
  <c r="BT1356" i="1"/>
  <c r="BQ1356" i="1"/>
  <c r="BN1356" i="1"/>
  <c r="BK1356" i="1"/>
  <c r="BH1356" i="1"/>
  <c r="BE1356" i="1"/>
  <c r="BB1356" i="1"/>
  <c r="AY1356" i="1"/>
  <c r="AV1356" i="1"/>
  <c r="AS1356" i="1"/>
  <c r="AP1356" i="1"/>
  <c r="AM1356" i="1"/>
  <c r="AJ1356" i="1"/>
  <c r="AG1356" i="1"/>
  <c r="AD1356" i="1"/>
  <c r="AA1356" i="1"/>
  <c r="X1356" i="1"/>
  <c r="U1356" i="1"/>
  <c r="R1356" i="1"/>
  <c r="O1356" i="1"/>
  <c r="L1356" i="1"/>
  <c r="I1356" i="1"/>
  <c r="F1356" i="1"/>
  <c r="BT1355" i="1"/>
  <c r="BQ1355" i="1"/>
  <c r="BN1355" i="1"/>
  <c r="BK1355" i="1"/>
  <c r="BH1355" i="1"/>
  <c r="BE1355" i="1"/>
  <c r="BB1355" i="1"/>
  <c r="AY1355" i="1"/>
  <c r="AV1355" i="1"/>
  <c r="AS1355" i="1"/>
  <c r="AP1355" i="1"/>
  <c r="AM1355" i="1"/>
  <c r="AJ1355" i="1"/>
  <c r="AG1355" i="1"/>
  <c r="AD1355" i="1"/>
  <c r="AA1355" i="1"/>
  <c r="X1355" i="1"/>
  <c r="U1355" i="1"/>
  <c r="R1355" i="1"/>
  <c r="O1355" i="1"/>
  <c r="L1355" i="1"/>
  <c r="I1355" i="1"/>
  <c r="F1355" i="1"/>
  <c r="BT1354" i="1"/>
  <c r="BQ1354" i="1"/>
  <c r="BN1354" i="1"/>
  <c r="BK1354" i="1"/>
  <c r="BH1354" i="1"/>
  <c r="BE1354" i="1"/>
  <c r="BB1354" i="1"/>
  <c r="AY1354" i="1"/>
  <c r="AV1354" i="1"/>
  <c r="AS1354" i="1"/>
  <c r="AP1354" i="1"/>
  <c r="AM1354" i="1"/>
  <c r="AJ1354" i="1"/>
  <c r="AG1354" i="1"/>
  <c r="AD1354" i="1"/>
  <c r="AA1354" i="1"/>
  <c r="X1354" i="1"/>
  <c r="U1354" i="1"/>
  <c r="R1354" i="1"/>
  <c r="O1354" i="1"/>
  <c r="L1354" i="1"/>
  <c r="I1354" i="1"/>
  <c r="F1354" i="1"/>
  <c r="BV1353" i="1"/>
  <c r="BU1353" i="1"/>
  <c r="BS1353" i="1"/>
  <c r="BR1353" i="1"/>
  <c r="BP1353" i="1"/>
  <c r="BO1353" i="1"/>
  <c r="BM1353" i="1"/>
  <c r="BL1353" i="1"/>
  <c r="BJ1353" i="1"/>
  <c r="BI1353" i="1"/>
  <c r="BG1353" i="1"/>
  <c r="BF1353" i="1"/>
  <c r="BD1353" i="1"/>
  <c r="BC1353" i="1"/>
  <c r="BA1353" i="1"/>
  <c r="AZ1353" i="1"/>
  <c r="AX1353" i="1"/>
  <c r="AW1353" i="1"/>
  <c r="AU1353" i="1"/>
  <c r="AT1353" i="1"/>
  <c r="AR1353" i="1"/>
  <c r="AQ1353" i="1"/>
  <c r="AO1353" i="1"/>
  <c r="AN1353" i="1"/>
  <c r="AL1353" i="1"/>
  <c r="AK1353" i="1"/>
  <c r="AI1353" i="1"/>
  <c r="AH1353" i="1"/>
  <c r="AF1353" i="1"/>
  <c r="AE1353" i="1"/>
  <c r="AC1353" i="1"/>
  <c r="AB1353" i="1"/>
  <c r="Z1353" i="1"/>
  <c r="Y1353" i="1"/>
  <c r="W1353" i="1"/>
  <c r="V1353" i="1"/>
  <c r="T1353" i="1"/>
  <c r="S1353" i="1"/>
  <c r="Q1353" i="1"/>
  <c r="P1353" i="1"/>
  <c r="N1353" i="1"/>
  <c r="M1353" i="1"/>
  <c r="K1353" i="1"/>
  <c r="J1353" i="1"/>
  <c r="H1353" i="1"/>
  <c r="G1353" i="1"/>
  <c r="E1353" i="1"/>
  <c r="E1355" i="1" s="1"/>
  <c r="E1356" i="1" s="1"/>
  <c r="E1357" i="1" s="1"/>
  <c r="E1358" i="1" s="1"/>
  <c r="E1359" i="1" s="1"/>
  <c r="E1360" i="1" s="1"/>
  <c r="BV1351" i="1"/>
  <c r="BU1351" i="1"/>
  <c r="BS1351" i="1"/>
  <c r="BR1351" i="1"/>
  <c r="BP1351" i="1"/>
  <c r="BO1351" i="1"/>
  <c r="BK1351" i="1"/>
  <c r="BH1351" i="1"/>
  <c r="BE1351" i="1"/>
  <c r="BB1351" i="1"/>
  <c r="AY1351" i="1"/>
  <c r="AV1351" i="1"/>
  <c r="AS1351" i="1"/>
  <c r="AP1351" i="1"/>
  <c r="AM1351" i="1"/>
  <c r="AJ1351" i="1"/>
  <c r="AG1351" i="1"/>
  <c r="AD1351" i="1"/>
  <c r="AA1351" i="1"/>
  <c r="X1351" i="1"/>
  <c r="U1351" i="1"/>
  <c r="R1351" i="1"/>
  <c r="O1351" i="1"/>
  <c r="L1351" i="1"/>
  <c r="I1351" i="1"/>
  <c r="F1351" i="1"/>
  <c r="BV1350" i="1"/>
  <c r="BU1350" i="1"/>
  <c r="BS1350" i="1"/>
  <c r="BR1350" i="1"/>
  <c r="BP1350" i="1"/>
  <c r="BO1350" i="1"/>
  <c r="BK1350" i="1"/>
  <c r="BH1350" i="1"/>
  <c r="BE1350" i="1"/>
  <c r="BB1350" i="1"/>
  <c r="AY1350" i="1"/>
  <c r="AV1350" i="1"/>
  <c r="AS1350" i="1"/>
  <c r="AP1350" i="1"/>
  <c r="AM1350" i="1"/>
  <c r="AJ1350" i="1"/>
  <c r="AG1350" i="1"/>
  <c r="AD1350" i="1"/>
  <c r="AA1350" i="1"/>
  <c r="X1350" i="1"/>
  <c r="U1350" i="1"/>
  <c r="R1350" i="1"/>
  <c r="O1350" i="1"/>
  <c r="L1350" i="1"/>
  <c r="I1350" i="1"/>
  <c r="F1350" i="1"/>
  <c r="E1350" i="1"/>
  <c r="E1351" i="1" s="1"/>
  <c r="BV1349" i="1"/>
  <c r="BU1349" i="1"/>
  <c r="BS1349" i="1"/>
  <c r="BR1349" i="1"/>
  <c r="BP1349" i="1"/>
  <c r="BO1349" i="1"/>
  <c r="BK1349" i="1"/>
  <c r="BH1349" i="1"/>
  <c r="BE1349" i="1"/>
  <c r="BB1349" i="1"/>
  <c r="AY1349" i="1"/>
  <c r="AV1349" i="1"/>
  <c r="AS1349" i="1"/>
  <c r="AP1349" i="1"/>
  <c r="AM1349" i="1"/>
  <c r="AJ1349" i="1"/>
  <c r="AG1349" i="1"/>
  <c r="AD1349" i="1"/>
  <c r="AA1349" i="1"/>
  <c r="X1349" i="1"/>
  <c r="U1349" i="1"/>
  <c r="R1349" i="1"/>
  <c r="O1349" i="1"/>
  <c r="L1349" i="1"/>
  <c r="I1349" i="1"/>
  <c r="F1349" i="1"/>
  <c r="B1349" i="1"/>
  <c r="B1350" i="1" s="1"/>
  <c r="B1351" i="1" s="1"/>
  <c r="B1353" i="1" s="1"/>
  <c r="B1354" i="1" s="1"/>
  <c r="B1355" i="1" s="1"/>
  <c r="B1356" i="1" s="1"/>
  <c r="B1357" i="1" s="1"/>
  <c r="B1358" i="1" s="1"/>
  <c r="B1359" i="1" s="1"/>
  <c r="B1360" i="1" s="1"/>
  <c r="B1362" i="1" s="1"/>
  <c r="A1348" i="1"/>
  <c r="BT1345" i="1"/>
  <c r="BQ1345" i="1"/>
  <c r="BN1345" i="1"/>
  <c r="BK1345" i="1"/>
  <c r="BH1345" i="1"/>
  <c r="BE1345" i="1"/>
  <c r="BB1345" i="1"/>
  <c r="AY1345" i="1"/>
  <c r="AV1345" i="1"/>
  <c r="AS1345" i="1"/>
  <c r="AP1345" i="1"/>
  <c r="AM1345" i="1"/>
  <c r="AJ1345" i="1"/>
  <c r="AG1345" i="1"/>
  <c r="AD1345" i="1"/>
  <c r="AA1345" i="1"/>
  <c r="X1345" i="1"/>
  <c r="U1345" i="1"/>
  <c r="R1345" i="1"/>
  <c r="O1345" i="1"/>
  <c r="L1345" i="1"/>
  <c r="I1345" i="1"/>
  <c r="F1345" i="1"/>
  <c r="BT1344" i="1"/>
  <c r="BQ1344" i="1"/>
  <c r="BN1344" i="1"/>
  <c r="BK1344" i="1"/>
  <c r="BH1344" i="1"/>
  <c r="BE1344" i="1"/>
  <c r="BB1344" i="1"/>
  <c r="AY1344" i="1"/>
  <c r="AV1344" i="1"/>
  <c r="AS1344" i="1"/>
  <c r="AP1344" i="1"/>
  <c r="AM1344" i="1"/>
  <c r="AJ1344" i="1"/>
  <c r="AG1344" i="1"/>
  <c r="AD1344" i="1"/>
  <c r="AA1344" i="1"/>
  <c r="X1344" i="1"/>
  <c r="U1344" i="1"/>
  <c r="R1344" i="1"/>
  <c r="O1344" i="1"/>
  <c r="L1344" i="1"/>
  <c r="I1344" i="1"/>
  <c r="F1344" i="1"/>
  <c r="BT1343" i="1"/>
  <c r="BQ1343" i="1"/>
  <c r="BN1343" i="1"/>
  <c r="BK1343" i="1"/>
  <c r="BH1343" i="1"/>
  <c r="BE1343" i="1"/>
  <c r="BB1343" i="1"/>
  <c r="AY1343" i="1"/>
  <c r="AV1343" i="1"/>
  <c r="AS1343" i="1"/>
  <c r="AP1343" i="1"/>
  <c r="AM1343" i="1"/>
  <c r="AJ1343" i="1"/>
  <c r="AG1343" i="1"/>
  <c r="AD1343" i="1"/>
  <c r="AA1343" i="1"/>
  <c r="X1343" i="1"/>
  <c r="U1343" i="1"/>
  <c r="R1343" i="1"/>
  <c r="O1343" i="1"/>
  <c r="L1343" i="1"/>
  <c r="I1343" i="1"/>
  <c r="F1343" i="1"/>
  <c r="BT1341" i="1"/>
  <c r="BQ1341" i="1"/>
  <c r="BN1341" i="1"/>
  <c r="BK1341" i="1"/>
  <c r="BH1341" i="1"/>
  <c r="BE1341" i="1"/>
  <c r="BB1341" i="1"/>
  <c r="AY1341" i="1"/>
  <c r="AV1341" i="1"/>
  <c r="AS1341" i="1"/>
  <c r="AP1341" i="1"/>
  <c r="AM1341" i="1"/>
  <c r="AJ1341" i="1"/>
  <c r="AG1341" i="1"/>
  <c r="AD1341" i="1"/>
  <c r="AA1341" i="1"/>
  <c r="X1341" i="1"/>
  <c r="U1341" i="1"/>
  <c r="R1341" i="1"/>
  <c r="O1341" i="1"/>
  <c r="L1341" i="1"/>
  <c r="I1341" i="1"/>
  <c r="F1341" i="1"/>
  <c r="BT1340" i="1"/>
  <c r="BQ1340" i="1"/>
  <c r="BN1340" i="1"/>
  <c r="BK1340" i="1"/>
  <c r="BH1340" i="1"/>
  <c r="BE1340" i="1"/>
  <c r="BB1340" i="1"/>
  <c r="AY1340" i="1"/>
  <c r="AV1340" i="1"/>
  <c r="AS1340" i="1"/>
  <c r="AP1340" i="1"/>
  <c r="AM1340" i="1"/>
  <c r="AJ1340" i="1"/>
  <c r="AG1340" i="1"/>
  <c r="AD1340" i="1"/>
  <c r="AA1340" i="1"/>
  <c r="X1340" i="1"/>
  <c r="U1340" i="1"/>
  <c r="R1340" i="1"/>
  <c r="O1340" i="1"/>
  <c r="L1340" i="1"/>
  <c r="I1340" i="1"/>
  <c r="F1340" i="1"/>
  <c r="BT1338" i="1"/>
  <c r="BQ1338" i="1"/>
  <c r="BN1338" i="1"/>
  <c r="BK1338" i="1"/>
  <c r="BH1338" i="1"/>
  <c r="BE1338" i="1"/>
  <c r="BB1338" i="1"/>
  <c r="AY1338" i="1"/>
  <c r="AV1338" i="1"/>
  <c r="AS1338" i="1"/>
  <c r="AP1338" i="1"/>
  <c r="AM1338" i="1"/>
  <c r="AJ1338" i="1"/>
  <c r="AG1338" i="1"/>
  <c r="AD1338" i="1"/>
  <c r="AA1338" i="1"/>
  <c r="X1338" i="1"/>
  <c r="U1338" i="1"/>
  <c r="R1338" i="1"/>
  <c r="O1338" i="1"/>
  <c r="L1338" i="1"/>
  <c r="I1338" i="1"/>
  <c r="F1338" i="1"/>
  <c r="E1338" i="1"/>
  <c r="BT1336" i="1"/>
  <c r="BQ1336" i="1"/>
  <c r="BN1336" i="1"/>
  <c r="BK1336" i="1"/>
  <c r="BH1336" i="1"/>
  <c r="BE1336" i="1"/>
  <c r="BB1336" i="1"/>
  <c r="AY1336" i="1"/>
  <c r="AV1336" i="1"/>
  <c r="AS1336" i="1"/>
  <c r="AP1336" i="1"/>
  <c r="AM1336" i="1"/>
  <c r="AJ1336" i="1"/>
  <c r="AG1336" i="1"/>
  <c r="AD1336" i="1"/>
  <c r="AA1336" i="1"/>
  <c r="X1336" i="1"/>
  <c r="U1336" i="1"/>
  <c r="R1336" i="1"/>
  <c r="O1336" i="1"/>
  <c r="L1336" i="1"/>
  <c r="I1336" i="1"/>
  <c r="F1336" i="1"/>
  <c r="BT1335" i="1"/>
  <c r="BQ1335" i="1"/>
  <c r="BN1335" i="1"/>
  <c r="BK1335" i="1"/>
  <c r="BH1335" i="1"/>
  <c r="BE1335" i="1"/>
  <c r="BB1335" i="1"/>
  <c r="AY1335" i="1"/>
  <c r="AV1335" i="1"/>
  <c r="AS1335" i="1"/>
  <c r="AP1335" i="1"/>
  <c r="AM1335" i="1"/>
  <c r="AJ1335" i="1"/>
  <c r="AG1335" i="1"/>
  <c r="AD1335" i="1"/>
  <c r="AA1335" i="1"/>
  <c r="X1335" i="1"/>
  <c r="U1335" i="1"/>
  <c r="R1335" i="1"/>
  <c r="O1335" i="1"/>
  <c r="L1335" i="1"/>
  <c r="I1335" i="1"/>
  <c r="F1335" i="1"/>
  <c r="BT1334" i="1"/>
  <c r="BQ1334" i="1"/>
  <c r="BN1334" i="1"/>
  <c r="BK1334" i="1"/>
  <c r="BH1334" i="1"/>
  <c r="BE1334" i="1"/>
  <c r="BB1334" i="1"/>
  <c r="AY1334" i="1"/>
  <c r="AV1334" i="1"/>
  <c r="AS1334" i="1"/>
  <c r="AP1334" i="1"/>
  <c r="AM1334" i="1"/>
  <c r="AJ1334" i="1"/>
  <c r="AG1334" i="1"/>
  <c r="AD1334" i="1"/>
  <c r="AA1334" i="1"/>
  <c r="X1334" i="1"/>
  <c r="U1334" i="1"/>
  <c r="R1334" i="1"/>
  <c r="O1334" i="1"/>
  <c r="L1334" i="1"/>
  <c r="I1334" i="1"/>
  <c r="F1334" i="1"/>
  <c r="BT1333" i="1"/>
  <c r="BQ1333" i="1"/>
  <c r="BN1333" i="1"/>
  <c r="BK1333" i="1"/>
  <c r="BH1333" i="1"/>
  <c r="BE1333" i="1"/>
  <c r="BB1333" i="1"/>
  <c r="AY1333" i="1"/>
  <c r="AV1333" i="1"/>
  <c r="AS1333" i="1"/>
  <c r="AP1333" i="1"/>
  <c r="AM1333" i="1"/>
  <c r="AJ1333" i="1"/>
  <c r="AG1333" i="1"/>
  <c r="AD1333" i="1"/>
  <c r="AA1333" i="1"/>
  <c r="X1333" i="1"/>
  <c r="U1333" i="1"/>
  <c r="R1333" i="1"/>
  <c r="O1333" i="1"/>
  <c r="L1333" i="1"/>
  <c r="I1333" i="1"/>
  <c r="F1333" i="1"/>
  <c r="BT1332" i="1"/>
  <c r="BQ1332" i="1"/>
  <c r="BN1332" i="1"/>
  <c r="BK1332" i="1"/>
  <c r="BH1332" i="1"/>
  <c r="BE1332" i="1"/>
  <c r="BB1332" i="1"/>
  <c r="AY1332" i="1"/>
  <c r="AV1332" i="1"/>
  <c r="AS1332" i="1"/>
  <c r="AP1332" i="1"/>
  <c r="AM1332" i="1"/>
  <c r="AJ1332" i="1"/>
  <c r="AG1332" i="1"/>
  <c r="AD1332" i="1"/>
  <c r="AA1332" i="1"/>
  <c r="X1332" i="1"/>
  <c r="U1332" i="1"/>
  <c r="R1332" i="1"/>
  <c r="O1332" i="1"/>
  <c r="L1332" i="1"/>
  <c r="I1332" i="1"/>
  <c r="F1332" i="1"/>
  <c r="BT1331" i="1"/>
  <c r="BQ1331" i="1"/>
  <c r="BN1331" i="1"/>
  <c r="BK1331" i="1"/>
  <c r="BH1331" i="1"/>
  <c r="BE1331" i="1"/>
  <c r="BB1331" i="1"/>
  <c r="AY1331" i="1"/>
  <c r="AV1331" i="1"/>
  <c r="AS1331" i="1"/>
  <c r="AP1331" i="1"/>
  <c r="AM1331" i="1"/>
  <c r="AJ1331" i="1"/>
  <c r="AG1331" i="1"/>
  <c r="AD1331" i="1"/>
  <c r="AA1331" i="1"/>
  <c r="X1331" i="1"/>
  <c r="U1331" i="1"/>
  <c r="R1331" i="1"/>
  <c r="O1331" i="1"/>
  <c r="L1331" i="1"/>
  <c r="I1331" i="1"/>
  <c r="F1331" i="1"/>
  <c r="BT1330" i="1"/>
  <c r="BQ1330" i="1"/>
  <c r="BN1330" i="1"/>
  <c r="BK1330" i="1"/>
  <c r="BH1330" i="1"/>
  <c r="BE1330" i="1"/>
  <c r="BB1330" i="1"/>
  <c r="AY1330" i="1"/>
  <c r="AV1330" i="1"/>
  <c r="AS1330" i="1"/>
  <c r="AP1330" i="1"/>
  <c r="AM1330" i="1"/>
  <c r="AJ1330" i="1"/>
  <c r="AG1330" i="1"/>
  <c r="AD1330" i="1"/>
  <c r="AA1330" i="1"/>
  <c r="X1330" i="1"/>
  <c r="U1330" i="1"/>
  <c r="R1330" i="1"/>
  <c r="O1330" i="1"/>
  <c r="L1330" i="1"/>
  <c r="I1330" i="1"/>
  <c r="F1330" i="1"/>
  <c r="BV1329" i="1"/>
  <c r="BU1329" i="1"/>
  <c r="BS1329" i="1"/>
  <c r="BR1329" i="1"/>
  <c r="BP1329" i="1"/>
  <c r="BO1329" i="1"/>
  <c r="BM1329" i="1"/>
  <c r="BL1329" i="1"/>
  <c r="BJ1329" i="1"/>
  <c r="BI1329" i="1"/>
  <c r="BG1329" i="1"/>
  <c r="BF1329" i="1"/>
  <c r="BD1329" i="1"/>
  <c r="BC1329" i="1"/>
  <c r="BA1329" i="1"/>
  <c r="AZ1329" i="1"/>
  <c r="AX1329" i="1"/>
  <c r="AW1329" i="1"/>
  <c r="AU1329" i="1"/>
  <c r="AT1329" i="1"/>
  <c r="AR1329" i="1"/>
  <c r="AQ1329" i="1"/>
  <c r="AO1329" i="1"/>
  <c r="AN1329" i="1"/>
  <c r="AL1329" i="1"/>
  <c r="AK1329" i="1"/>
  <c r="AI1329" i="1"/>
  <c r="AH1329" i="1"/>
  <c r="AF1329" i="1"/>
  <c r="AE1329" i="1"/>
  <c r="AC1329" i="1"/>
  <c r="AB1329" i="1"/>
  <c r="Z1329" i="1"/>
  <c r="Y1329" i="1"/>
  <c r="W1329" i="1"/>
  <c r="V1329" i="1"/>
  <c r="T1329" i="1"/>
  <c r="S1329" i="1"/>
  <c r="Q1329" i="1"/>
  <c r="P1329" i="1"/>
  <c r="N1329" i="1"/>
  <c r="M1329" i="1"/>
  <c r="K1329" i="1"/>
  <c r="J1329" i="1"/>
  <c r="H1329" i="1"/>
  <c r="G1329" i="1"/>
  <c r="E1329" i="1"/>
  <c r="E1331" i="1" s="1"/>
  <c r="E1332" i="1" s="1"/>
  <c r="E1333" i="1" s="1"/>
  <c r="E1334" i="1" s="1"/>
  <c r="E1335" i="1" s="1"/>
  <c r="E1336" i="1" s="1"/>
  <c r="BT1327" i="1"/>
  <c r="BQ1327" i="1"/>
  <c r="BN1327" i="1"/>
  <c r="BK1327" i="1"/>
  <c r="BH1327" i="1"/>
  <c r="BE1327" i="1"/>
  <c r="BB1327" i="1"/>
  <c r="AY1327" i="1"/>
  <c r="AV1327" i="1"/>
  <c r="AS1327" i="1"/>
  <c r="AP1327" i="1"/>
  <c r="AM1327" i="1"/>
  <c r="AJ1327" i="1"/>
  <c r="AG1327" i="1"/>
  <c r="AD1327" i="1"/>
  <c r="AA1327" i="1"/>
  <c r="X1327" i="1"/>
  <c r="U1327" i="1"/>
  <c r="R1327" i="1"/>
  <c r="O1327" i="1"/>
  <c r="L1327" i="1"/>
  <c r="I1327" i="1"/>
  <c r="F1327" i="1"/>
  <c r="BT1326" i="1"/>
  <c r="BQ1326" i="1"/>
  <c r="BN1326" i="1"/>
  <c r="BK1326" i="1"/>
  <c r="BH1326" i="1"/>
  <c r="BE1326" i="1"/>
  <c r="BB1326" i="1"/>
  <c r="AY1326" i="1"/>
  <c r="AV1326" i="1"/>
  <c r="AS1326" i="1"/>
  <c r="AP1326" i="1"/>
  <c r="AM1326" i="1"/>
  <c r="AJ1326" i="1"/>
  <c r="AG1326" i="1"/>
  <c r="AD1326" i="1"/>
  <c r="AA1326" i="1"/>
  <c r="X1326" i="1"/>
  <c r="U1326" i="1"/>
  <c r="R1326" i="1"/>
  <c r="O1326" i="1"/>
  <c r="L1326" i="1"/>
  <c r="I1326" i="1"/>
  <c r="F1326" i="1"/>
  <c r="E1326" i="1"/>
  <c r="E1327" i="1" s="1"/>
  <c r="BT1325" i="1"/>
  <c r="BQ1325" i="1"/>
  <c r="BN1325" i="1"/>
  <c r="BK1325" i="1"/>
  <c r="BH1325" i="1"/>
  <c r="BE1325" i="1"/>
  <c r="BB1325" i="1"/>
  <c r="AY1325" i="1"/>
  <c r="AV1325" i="1"/>
  <c r="AS1325" i="1"/>
  <c r="AP1325" i="1"/>
  <c r="AM1325" i="1"/>
  <c r="AJ1325" i="1"/>
  <c r="AG1325" i="1"/>
  <c r="AD1325" i="1"/>
  <c r="AA1325" i="1"/>
  <c r="X1325" i="1"/>
  <c r="U1325" i="1"/>
  <c r="R1325" i="1"/>
  <c r="O1325" i="1"/>
  <c r="L1325" i="1"/>
  <c r="I1325" i="1"/>
  <c r="F1325" i="1"/>
  <c r="B1325" i="1"/>
  <c r="B1326" i="1" s="1"/>
  <c r="B1327" i="1" s="1"/>
  <c r="B1329" i="1" s="1"/>
  <c r="B1330" i="1" s="1"/>
  <c r="B1331" i="1" s="1"/>
  <c r="B1332" i="1" s="1"/>
  <c r="B1333" i="1" s="1"/>
  <c r="B1334" i="1" s="1"/>
  <c r="B1335" i="1" s="1"/>
  <c r="B1336" i="1" s="1"/>
  <c r="B1338" i="1" s="1"/>
  <c r="A1324" i="1"/>
  <c r="BT1321" i="1"/>
  <c r="BQ1321" i="1"/>
  <c r="BN1321" i="1"/>
  <c r="BK1321" i="1"/>
  <c r="BH1321" i="1"/>
  <c r="BE1321" i="1"/>
  <c r="BB1321" i="1"/>
  <c r="AY1321" i="1"/>
  <c r="AV1321" i="1"/>
  <c r="AS1321" i="1"/>
  <c r="AP1321" i="1"/>
  <c r="AM1321" i="1"/>
  <c r="AJ1321" i="1"/>
  <c r="AG1321" i="1"/>
  <c r="AD1321" i="1"/>
  <c r="AA1321" i="1"/>
  <c r="X1321" i="1"/>
  <c r="U1321" i="1"/>
  <c r="R1321" i="1"/>
  <c r="O1321" i="1"/>
  <c r="L1321" i="1"/>
  <c r="I1321" i="1"/>
  <c r="F1321" i="1"/>
  <c r="BT1320" i="1"/>
  <c r="BQ1320" i="1"/>
  <c r="BN1320" i="1"/>
  <c r="BK1320" i="1"/>
  <c r="BH1320" i="1"/>
  <c r="BE1320" i="1"/>
  <c r="BB1320" i="1"/>
  <c r="AY1320" i="1"/>
  <c r="AV1320" i="1"/>
  <c r="AS1320" i="1"/>
  <c r="AP1320" i="1"/>
  <c r="AM1320" i="1"/>
  <c r="AJ1320" i="1"/>
  <c r="AG1320" i="1"/>
  <c r="AD1320" i="1"/>
  <c r="AA1320" i="1"/>
  <c r="X1320" i="1"/>
  <c r="U1320" i="1"/>
  <c r="R1320" i="1"/>
  <c r="O1320" i="1"/>
  <c r="L1320" i="1"/>
  <c r="I1320" i="1"/>
  <c r="F1320" i="1"/>
  <c r="BT1319" i="1"/>
  <c r="BQ1319" i="1"/>
  <c r="BN1319" i="1"/>
  <c r="BK1319" i="1"/>
  <c r="BH1319" i="1"/>
  <c r="BE1319" i="1"/>
  <c r="BB1319" i="1"/>
  <c r="AY1319" i="1"/>
  <c r="AV1319" i="1"/>
  <c r="AS1319" i="1"/>
  <c r="AP1319" i="1"/>
  <c r="AM1319" i="1"/>
  <c r="AJ1319" i="1"/>
  <c r="AG1319" i="1"/>
  <c r="AD1319" i="1"/>
  <c r="AA1319" i="1"/>
  <c r="X1319" i="1"/>
  <c r="U1319" i="1"/>
  <c r="R1319" i="1"/>
  <c r="O1319" i="1"/>
  <c r="L1319" i="1"/>
  <c r="I1319" i="1"/>
  <c r="F1319" i="1"/>
  <c r="BT1317" i="1"/>
  <c r="BQ1317" i="1"/>
  <c r="BN1317" i="1"/>
  <c r="BK1317" i="1"/>
  <c r="BH1317" i="1"/>
  <c r="BE1317" i="1"/>
  <c r="BB1317" i="1"/>
  <c r="AY1317" i="1"/>
  <c r="AV1317" i="1"/>
  <c r="AS1317" i="1"/>
  <c r="AP1317" i="1"/>
  <c r="AM1317" i="1"/>
  <c r="AJ1317" i="1"/>
  <c r="AG1317" i="1"/>
  <c r="AD1317" i="1"/>
  <c r="AA1317" i="1"/>
  <c r="X1317" i="1"/>
  <c r="U1317" i="1"/>
  <c r="R1317" i="1"/>
  <c r="O1317" i="1"/>
  <c r="L1317" i="1"/>
  <c r="I1317" i="1"/>
  <c r="F1317" i="1"/>
  <c r="BT1316" i="1"/>
  <c r="BQ1316" i="1"/>
  <c r="BN1316" i="1"/>
  <c r="BK1316" i="1"/>
  <c r="BH1316" i="1"/>
  <c r="BE1316" i="1"/>
  <c r="BB1316" i="1"/>
  <c r="AY1316" i="1"/>
  <c r="AV1316" i="1"/>
  <c r="AS1316" i="1"/>
  <c r="AP1316" i="1"/>
  <c r="AM1316" i="1"/>
  <c r="AJ1316" i="1"/>
  <c r="AG1316" i="1"/>
  <c r="AD1316" i="1"/>
  <c r="AA1316" i="1"/>
  <c r="X1316" i="1"/>
  <c r="U1316" i="1"/>
  <c r="R1316" i="1"/>
  <c r="O1316" i="1"/>
  <c r="L1316" i="1"/>
  <c r="I1316" i="1"/>
  <c r="F1316" i="1"/>
  <c r="BT1314" i="1"/>
  <c r="BQ1314" i="1"/>
  <c r="BN1314" i="1"/>
  <c r="BK1314" i="1"/>
  <c r="BH1314" i="1"/>
  <c r="BE1314" i="1"/>
  <c r="BB1314" i="1"/>
  <c r="AY1314" i="1"/>
  <c r="AV1314" i="1"/>
  <c r="AS1314" i="1"/>
  <c r="AP1314" i="1"/>
  <c r="AM1314" i="1"/>
  <c r="AJ1314" i="1"/>
  <c r="AG1314" i="1"/>
  <c r="AD1314" i="1"/>
  <c r="AA1314" i="1"/>
  <c r="X1314" i="1"/>
  <c r="U1314" i="1"/>
  <c r="R1314" i="1"/>
  <c r="O1314" i="1"/>
  <c r="L1314" i="1"/>
  <c r="I1314" i="1"/>
  <c r="F1314" i="1"/>
  <c r="E1314" i="1"/>
  <c r="BT1312" i="1"/>
  <c r="BQ1312" i="1"/>
  <c r="BN1312" i="1"/>
  <c r="BK1312" i="1"/>
  <c r="BH1312" i="1"/>
  <c r="BE1312" i="1"/>
  <c r="BB1312" i="1"/>
  <c r="AY1312" i="1"/>
  <c r="AV1312" i="1"/>
  <c r="AS1312" i="1"/>
  <c r="AP1312" i="1"/>
  <c r="AM1312" i="1"/>
  <c r="AJ1312" i="1"/>
  <c r="AG1312" i="1"/>
  <c r="AD1312" i="1"/>
  <c r="AA1312" i="1"/>
  <c r="X1312" i="1"/>
  <c r="U1312" i="1"/>
  <c r="R1312" i="1"/>
  <c r="O1312" i="1"/>
  <c r="L1312" i="1"/>
  <c r="I1312" i="1"/>
  <c r="F1312" i="1"/>
  <c r="BT1311" i="1"/>
  <c r="BQ1311" i="1"/>
  <c r="BN1311" i="1"/>
  <c r="BK1311" i="1"/>
  <c r="BH1311" i="1"/>
  <c r="BE1311" i="1"/>
  <c r="BB1311" i="1"/>
  <c r="AY1311" i="1"/>
  <c r="AV1311" i="1"/>
  <c r="AS1311" i="1"/>
  <c r="AP1311" i="1"/>
  <c r="AM1311" i="1"/>
  <c r="AJ1311" i="1"/>
  <c r="AG1311" i="1"/>
  <c r="AD1311" i="1"/>
  <c r="AA1311" i="1"/>
  <c r="X1311" i="1"/>
  <c r="U1311" i="1"/>
  <c r="R1311" i="1"/>
  <c r="O1311" i="1"/>
  <c r="L1311" i="1"/>
  <c r="I1311" i="1"/>
  <c r="F1311" i="1"/>
  <c r="BT1310" i="1"/>
  <c r="BQ1310" i="1"/>
  <c r="BN1310" i="1"/>
  <c r="BK1310" i="1"/>
  <c r="BH1310" i="1"/>
  <c r="BE1310" i="1"/>
  <c r="BB1310" i="1"/>
  <c r="AY1310" i="1"/>
  <c r="AV1310" i="1"/>
  <c r="AS1310" i="1"/>
  <c r="AP1310" i="1"/>
  <c r="AM1310" i="1"/>
  <c r="AJ1310" i="1"/>
  <c r="AG1310" i="1"/>
  <c r="AD1310" i="1"/>
  <c r="AA1310" i="1"/>
  <c r="X1310" i="1"/>
  <c r="U1310" i="1"/>
  <c r="R1310" i="1"/>
  <c r="O1310" i="1"/>
  <c r="L1310" i="1"/>
  <c r="I1310" i="1"/>
  <c r="F1310" i="1"/>
  <c r="BT1309" i="1"/>
  <c r="BQ1309" i="1"/>
  <c r="BN1309" i="1"/>
  <c r="BK1309" i="1"/>
  <c r="BH1309" i="1"/>
  <c r="BE1309" i="1"/>
  <c r="BB1309" i="1"/>
  <c r="AY1309" i="1"/>
  <c r="AV1309" i="1"/>
  <c r="AS1309" i="1"/>
  <c r="AP1309" i="1"/>
  <c r="AM1309" i="1"/>
  <c r="AJ1309" i="1"/>
  <c r="AG1309" i="1"/>
  <c r="AD1309" i="1"/>
  <c r="AA1309" i="1"/>
  <c r="X1309" i="1"/>
  <c r="U1309" i="1"/>
  <c r="R1309" i="1"/>
  <c r="O1309" i="1"/>
  <c r="L1309" i="1"/>
  <c r="I1309" i="1"/>
  <c r="F1309" i="1"/>
  <c r="BT1308" i="1"/>
  <c r="BQ1308" i="1"/>
  <c r="BN1308" i="1"/>
  <c r="BK1308" i="1"/>
  <c r="BH1308" i="1"/>
  <c r="BE1308" i="1"/>
  <c r="BB1308" i="1"/>
  <c r="AY1308" i="1"/>
  <c r="AV1308" i="1"/>
  <c r="AS1308" i="1"/>
  <c r="AP1308" i="1"/>
  <c r="AM1308" i="1"/>
  <c r="AJ1308" i="1"/>
  <c r="AG1308" i="1"/>
  <c r="AD1308" i="1"/>
  <c r="AA1308" i="1"/>
  <c r="X1308" i="1"/>
  <c r="U1308" i="1"/>
  <c r="R1308" i="1"/>
  <c r="O1308" i="1"/>
  <c r="L1308" i="1"/>
  <c r="I1308" i="1"/>
  <c r="F1308" i="1"/>
  <c r="BT1307" i="1"/>
  <c r="BQ1307" i="1"/>
  <c r="BN1307" i="1"/>
  <c r="BK1307" i="1"/>
  <c r="BH1307" i="1"/>
  <c r="BE1307" i="1"/>
  <c r="BB1307" i="1"/>
  <c r="AY1307" i="1"/>
  <c r="AV1307" i="1"/>
  <c r="AS1307" i="1"/>
  <c r="AP1307" i="1"/>
  <c r="AM1307" i="1"/>
  <c r="AJ1307" i="1"/>
  <c r="AG1307" i="1"/>
  <c r="AD1307" i="1"/>
  <c r="AA1307" i="1"/>
  <c r="X1307" i="1"/>
  <c r="U1307" i="1"/>
  <c r="R1307" i="1"/>
  <c r="O1307" i="1"/>
  <c r="L1307" i="1"/>
  <c r="I1307" i="1"/>
  <c r="F1307" i="1"/>
  <c r="BT1306" i="1"/>
  <c r="BQ1306" i="1"/>
  <c r="BN1306" i="1"/>
  <c r="BK1306" i="1"/>
  <c r="BH1306" i="1"/>
  <c r="BE1306" i="1"/>
  <c r="BB1306" i="1"/>
  <c r="AY1306" i="1"/>
  <c r="AV1306" i="1"/>
  <c r="AS1306" i="1"/>
  <c r="AP1306" i="1"/>
  <c r="AM1306" i="1"/>
  <c r="AJ1306" i="1"/>
  <c r="AG1306" i="1"/>
  <c r="AD1306" i="1"/>
  <c r="AA1306" i="1"/>
  <c r="X1306" i="1"/>
  <c r="U1306" i="1"/>
  <c r="R1306" i="1"/>
  <c r="O1306" i="1"/>
  <c r="L1306" i="1"/>
  <c r="I1306" i="1"/>
  <c r="F1306" i="1"/>
  <c r="BV1305" i="1"/>
  <c r="BU1305" i="1"/>
  <c r="BS1305" i="1"/>
  <c r="BR1305" i="1"/>
  <c r="BP1305" i="1"/>
  <c r="BO1305" i="1"/>
  <c r="BM1305" i="1"/>
  <c r="BL1305" i="1"/>
  <c r="BJ1305" i="1"/>
  <c r="BI1305" i="1"/>
  <c r="BG1305" i="1"/>
  <c r="BF1305" i="1"/>
  <c r="BD1305" i="1"/>
  <c r="BC1305" i="1"/>
  <c r="BA1305" i="1"/>
  <c r="AZ1305" i="1"/>
  <c r="AX1305" i="1"/>
  <c r="AW1305" i="1"/>
  <c r="AU1305" i="1"/>
  <c r="AT1305" i="1"/>
  <c r="AR1305" i="1"/>
  <c r="AQ1305" i="1"/>
  <c r="AO1305" i="1"/>
  <c r="AN1305" i="1"/>
  <c r="AL1305" i="1"/>
  <c r="AK1305" i="1"/>
  <c r="AI1305" i="1"/>
  <c r="AH1305" i="1"/>
  <c r="AF1305" i="1"/>
  <c r="AE1305" i="1"/>
  <c r="AC1305" i="1"/>
  <c r="AB1305" i="1"/>
  <c r="Z1305" i="1"/>
  <c r="Y1305" i="1"/>
  <c r="W1305" i="1"/>
  <c r="V1305" i="1"/>
  <c r="T1305" i="1"/>
  <c r="S1305" i="1"/>
  <c r="Q1305" i="1"/>
  <c r="P1305" i="1"/>
  <c r="N1305" i="1"/>
  <c r="M1305" i="1"/>
  <c r="K1305" i="1"/>
  <c r="J1305" i="1"/>
  <c r="H1305" i="1"/>
  <c r="G1305" i="1"/>
  <c r="E1305" i="1"/>
  <c r="E1307" i="1" s="1"/>
  <c r="E1308" i="1" s="1"/>
  <c r="E1309" i="1" s="1"/>
  <c r="E1310" i="1" s="1"/>
  <c r="E1311" i="1" s="1"/>
  <c r="E1312" i="1" s="1"/>
  <c r="BT1303" i="1"/>
  <c r="BQ1303" i="1"/>
  <c r="BN1303" i="1"/>
  <c r="BK1303" i="1"/>
  <c r="BH1303" i="1"/>
  <c r="BE1303" i="1"/>
  <c r="BB1303" i="1"/>
  <c r="AY1303" i="1"/>
  <c r="AV1303" i="1"/>
  <c r="AS1303" i="1"/>
  <c r="AP1303" i="1"/>
  <c r="AM1303" i="1"/>
  <c r="AJ1303" i="1"/>
  <c r="AG1303" i="1"/>
  <c r="AD1303" i="1"/>
  <c r="AA1303" i="1"/>
  <c r="X1303" i="1"/>
  <c r="U1303" i="1"/>
  <c r="R1303" i="1"/>
  <c r="O1303" i="1"/>
  <c r="L1303" i="1"/>
  <c r="I1303" i="1"/>
  <c r="F1303" i="1"/>
  <c r="BT1302" i="1"/>
  <c r="BQ1302" i="1"/>
  <c r="BN1302" i="1"/>
  <c r="BK1302" i="1"/>
  <c r="BH1302" i="1"/>
  <c r="BE1302" i="1"/>
  <c r="BB1302" i="1"/>
  <c r="AY1302" i="1"/>
  <c r="AV1302" i="1"/>
  <c r="AS1302" i="1"/>
  <c r="AP1302" i="1"/>
  <c r="AM1302" i="1"/>
  <c r="AJ1302" i="1"/>
  <c r="AG1302" i="1"/>
  <c r="AD1302" i="1"/>
  <c r="AA1302" i="1"/>
  <c r="X1302" i="1"/>
  <c r="U1302" i="1"/>
  <c r="R1302" i="1"/>
  <c r="O1302" i="1"/>
  <c r="L1302" i="1"/>
  <c r="I1302" i="1"/>
  <c r="F1302" i="1"/>
  <c r="E1302" i="1"/>
  <c r="E1303" i="1" s="1"/>
  <c r="BT1301" i="1"/>
  <c r="BQ1301" i="1"/>
  <c r="BN1301" i="1"/>
  <c r="BK1301" i="1"/>
  <c r="BH1301" i="1"/>
  <c r="BE1301" i="1"/>
  <c r="BB1301" i="1"/>
  <c r="AY1301" i="1"/>
  <c r="AV1301" i="1"/>
  <c r="AS1301" i="1"/>
  <c r="AP1301" i="1"/>
  <c r="AM1301" i="1"/>
  <c r="AJ1301" i="1"/>
  <c r="AG1301" i="1"/>
  <c r="AD1301" i="1"/>
  <c r="AA1301" i="1"/>
  <c r="X1301" i="1"/>
  <c r="U1301" i="1"/>
  <c r="R1301" i="1"/>
  <c r="O1301" i="1"/>
  <c r="L1301" i="1"/>
  <c r="I1301" i="1"/>
  <c r="F1301" i="1"/>
  <c r="B1301" i="1"/>
  <c r="B1302" i="1" s="1"/>
  <c r="B1303" i="1" s="1"/>
  <c r="B1305" i="1" s="1"/>
  <c r="B1306" i="1" s="1"/>
  <c r="B1307" i="1" s="1"/>
  <c r="B1308" i="1" s="1"/>
  <c r="B1309" i="1" s="1"/>
  <c r="B1310" i="1" s="1"/>
  <c r="B1311" i="1" s="1"/>
  <c r="B1312" i="1" s="1"/>
  <c r="B1314" i="1" s="1"/>
  <c r="A1300" i="1"/>
  <c r="BT1297" i="1"/>
  <c r="BQ1297" i="1"/>
  <c r="BN1297" i="1"/>
  <c r="BK1297" i="1"/>
  <c r="BH1297" i="1"/>
  <c r="BE1297" i="1"/>
  <c r="BB1297" i="1"/>
  <c r="AY1297" i="1"/>
  <c r="AV1297" i="1"/>
  <c r="AS1297" i="1"/>
  <c r="AP1297" i="1"/>
  <c r="AM1297" i="1"/>
  <c r="AJ1297" i="1"/>
  <c r="AG1297" i="1"/>
  <c r="AD1297" i="1"/>
  <c r="AA1297" i="1"/>
  <c r="X1297" i="1"/>
  <c r="U1297" i="1"/>
  <c r="R1297" i="1"/>
  <c r="O1297" i="1"/>
  <c r="L1297" i="1"/>
  <c r="I1297" i="1"/>
  <c r="F1297" i="1"/>
  <c r="BT1296" i="1"/>
  <c r="BQ1296" i="1"/>
  <c r="BN1296" i="1"/>
  <c r="BK1296" i="1"/>
  <c r="BH1296" i="1"/>
  <c r="BE1296" i="1"/>
  <c r="BB1296" i="1"/>
  <c r="AY1296" i="1"/>
  <c r="AV1296" i="1"/>
  <c r="AS1296" i="1"/>
  <c r="AP1296" i="1"/>
  <c r="AM1296" i="1"/>
  <c r="AJ1296" i="1"/>
  <c r="AG1296" i="1"/>
  <c r="AD1296" i="1"/>
  <c r="AA1296" i="1"/>
  <c r="X1296" i="1"/>
  <c r="U1296" i="1"/>
  <c r="R1296" i="1"/>
  <c r="O1296" i="1"/>
  <c r="L1296" i="1"/>
  <c r="I1296" i="1"/>
  <c r="F1296" i="1"/>
  <c r="BT1295" i="1"/>
  <c r="BQ1295" i="1"/>
  <c r="BN1295" i="1"/>
  <c r="BK1295" i="1"/>
  <c r="BH1295" i="1"/>
  <c r="BE1295" i="1"/>
  <c r="BB1295" i="1"/>
  <c r="AY1295" i="1"/>
  <c r="AV1295" i="1"/>
  <c r="AS1295" i="1"/>
  <c r="AP1295" i="1"/>
  <c r="AM1295" i="1"/>
  <c r="AJ1295" i="1"/>
  <c r="AG1295" i="1"/>
  <c r="AD1295" i="1"/>
  <c r="AA1295" i="1"/>
  <c r="X1295" i="1"/>
  <c r="U1295" i="1"/>
  <c r="R1295" i="1"/>
  <c r="O1295" i="1"/>
  <c r="L1295" i="1"/>
  <c r="I1295" i="1"/>
  <c r="F1295" i="1"/>
  <c r="BT1293" i="1"/>
  <c r="BQ1293" i="1"/>
  <c r="BN1293" i="1"/>
  <c r="BK1293" i="1"/>
  <c r="BH1293" i="1"/>
  <c r="BE1293" i="1"/>
  <c r="BB1293" i="1"/>
  <c r="AY1293" i="1"/>
  <c r="AV1293" i="1"/>
  <c r="AS1293" i="1"/>
  <c r="AP1293" i="1"/>
  <c r="AM1293" i="1"/>
  <c r="AJ1293" i="1"/>
  <c r="AG1293" i="1"/>
  <c r="AD1293" i="1"/>
  <c r="AA1293" i="1"/>
  <c r="X1293" i="1"/>
  <c r="U1293" i="1"/>
  <c r="R1293" i="1"/>
  <c r="O1293" i="1"/>
  <c r="L1293" i="1"/>
  <c r="I1293" i="1"/>
  <c r="F1293" i="1"/>
  <c r="BT1292" i="1"/>
  <c r="BQ1292" i="1"/>
  <c r="BN1292" i="1"/>
  <c r="BK1292" i="1"/>
  <c r="BH1292" i="1"/>
  <c r="BE1292" i="1"/>
  <c r="BB1292" i="1"/>
  <c r="AY1292" i="1"/>
  <c r="AV1292" i="1"/>
  <c r="AS1292" i="1"/>
  <c r="AP1292" i="1"/>
  <c r="AM1292" i="1"/>
  <c r="AJ1292" i="1"/>
  <c r="AG1292" i="1"/>
  <c r="AD1292" i="1"/>
  <c r="AA1292" i="1"/>
  <c r="X1292" i="1"/>
  <c r="U1292" i="1"/>
  <c r="R1292" i="1"/>
  <c r="O1292" i="1"/>
  <c r="L1292" i="1"/>
  <c r="I1292" i="1"/>
  <c r="F1292" i="1"/>
  <c r="BT1290" i="1"/>
  <c r="BQ1290" i="1"/>
  <c r="BN1290" i="1"/>
  <c r="BK1290" i="1"/>
  <c r="BH1290" i="1"/>
  <c r="BE1290" i="1"/>
  <c r="BB1290" i="1"/>
  <c r="AY1290" i="1"/>
  <c r="AV1290" i="1"/>
  <c r="AS1290" i="1"/>
  <c r="AP1290" i="1"/>
  <c r="AM1290" i="1"/>
  <c r="AJ1290" i="1"/>
  <c r="AG1290" i="1"/>
  <c r="AD1290" i="1"/>
  <c r="AA1290" i="1"/>
  <c r="X1290" i="1"/>
  <c r="U1290" i="1"/>
  <c r="R1290" i="1"/>
  <c r="O1290" i="1"/>
  <c r="L1290" i="1"/>
  <c r="I1290" i="1"/>
  <c r="F1290" i="1"/>
  <c r="E1290" i="1"/>
  <c r="BT1288" i="1"/>
  <c r="BQ1288" i="1"/>
  <c r="BN1288" i="1"/>
  <c r="BK1288" i="1"/>
  <c r="BH1288" i="1"/>
  <c r="BE1288" i="1"/>
  <c r="BB1288" i="1"/>
  <c r="AY1288" i="1"/>
  <c r="AV1288" i="1"/>
  <c r="AS1288" i="1"/>
  <c r="AP1288" i="1"/>
  <c r="AM1288" i="1"/>
  <c r="AJ1288" i="1"/>
  <c r="AG1288" i="1"/>
  <c r="AD1288" i="1"/>
  <c r="AA1288" i="1"/>
  <c r="X1288" i="1"/>
  <c r="U1288" i="1"/>
  <c r="R1288" i="1"/>
  <c r="O1288" i="1"/>
  <c r="L1288" i="1"/>
  <c r="I1288" i="1"/>
  <c r="F1288" i="1"/>
  <c r="BT1287" i="1"/>
  <c r="BQ1287" i="1"/>
  <c r="BN1287" i="1"/>
  <c r="BK1287" i="1"/>
  <c r="BH1287" i="1"/>
  <c r="BE1287" i="1"/>
  <c r="BB1287" i="1"/>
  <c r="AY1287" i="1"/>
  <c r="AV1287" i="1"/>
  <c r="AS1287" i="1"/>
  <c r="AP1287" i="1"/>
  <c r="AM1287" i="1"/>
  <c r="AJ1287" i="1"/>
  <c r="AG1287" i="1"/>
  <c r="AD1287" i="1"/>
  <c r="AA1287" i="1"/>
  <c r="X1287" i="1"/>
  <c r="U1287" i="1"/>
  <c r="R1287" i="1"/>
  <c r="O1287" i="1"/>
  <c r="L1287" i="1"/>
  <c r="I1287" i="1"/>
  <c r="F1287" i="1"/>
  <c r="BT1286" i="1"/>
  <c r="BQ1286" i="1"/>
  <c r="BN1286" i="1"/>
  <c r="BK1286" i="1"/>
  <c r="BH1286" i="1"/>
  <c r="BE1286" i="1"/>
  <c r="BB1286" i="1"/>
  <c r="AY1286" i="1"/>
  <c r="AV1286" i="1"/>
  <c r="AS1286" i="1"/>
  <c r="AP1286" i="1"/>
  <c r="AM1286" i="1"/>
  <c r="AJ1286" i="1"/>
  <c r="AG1286" i="1"/>
  <c r="AD1286" i="1"/>
  <c r="AA1286" i="1"/>
  <c r="X1286" i="1"/>
  <c r="U1286" i="1"/>
  <c r="R1286" i="1"/>
  <c r="O1286" i="1"/>
  <c r="L1286" i="1"/>
  <c r="I1286" i="1"/>
  <c r="F1286" i="1"/>
  <c r="BT1285" i="1"/>
  <c r="BQ1285" i="1"/>
  <c r="BN1285" i="1"/>
  <c r="BK1285" i="1"/>
  <c r="BH1285" i="1"/>
  <c r="BE1285" i="1"/>
  <c r="BB1285" i="1"/>
  <c r="AY1285" i="1"/>
  <c r="AV1285" i="1"/>
  <c r="AS1285" i="1"/>
  <c r="AP1285" i="1"/>
  <c r="AM1285" i="1"/>
  <c r="AJ1285" i="1"/>
  <c r="AG1285" i="1"/>
  <c r="AD1285" i="1"/>
  <c r="AA1285" i="1"/>
  <c r="X1285" i="1"/>
  <c r="U1285" i="1"/>
  <c r="R1285" i="1"/>
  <c r="O1285" i="1"/>
  <c r="L1285" i="1"/>
  <c r="I1285" i="1"/>
  <c r="F1285" i="1"/>
  <c r="BT1284" i="1"/>
  <c r="BQ1284" i="1"/>
  <c r="BN1284" i="1"/>
  <c r="BK1284" i="1"/>
  <c r="BH1284" i="1"/>
  <c r="BE1284" i="1"/>
  <c r="BB1284" i="1"/>
  <c r="AY1284" i="1"/>
  <c r="AV1284" i="1"/>
  <c r="AS1284" i="1"/>
  <c r="AP1284" i="1"/>
  <c r="AM1284" i="1"/>
  <c r="AJ1284" i="1"/>
  <c r="AG1284" i="1"/>
  <c r="AD1284" i="1"/>
  <c r="AA1284" i="1"/>
  <c r="X1284" i="1"/>
  <c r="U1284" i="1"/>
  <c r="R1284" i="1"/>
  <c r="O1284" i="1"/>
  <c r="L1284" i="1"/>
  <c r="I1284" i="1"/>
  <c r="F1284" i="1"/>
  <c r="BT1283" i="1"/>
  <c r="BQ1283" i="1"/>
  <c r="BN1283" i="1"/>
  <c r="BK1283" i="1"/>
  <c r="BH1283" i="1"/>
  <c r="BE1283" i="1"/>
  <c r="BB1283" i="1"/>
  <c r="AY1283" i="1"/>
  <c r="AV1283" i="1"/>
  <c r="AS1283" i="1"/>
  <c r="AP1283" i="1"/>
  <c r="AM1283" i="1"/>
  <c r="AJ1283" i="1"/>
  <c r="AG1283" i="1"/>
  <c r="AD1283" i="1"/>
  <c r="AA1283" i="1"/>
  <c r="X1283" i="1"/>
  <c r="U1283" i="1"/>
  <c r="R1283" i="1"/>
  <c r="O1283" i="1"/>
  <c r="L1283" i="1"/>
  <c r="I1283" i="1"/>
  <c r="F1283" i="1"/>
  <c r="BT1282" i="1"/>
  <c r="BQ1282" i="1"/>
  <c r="BN1282" i="1"/>
  <c r="BK1282" i="1"/>
  <c r="BH1282" i="1"/>
  <c r="BE1282" i="1"/>
  <c r="BB1282" i="1"/>
  <c r="AY1282" i="1"/>
  <c r="AV1282" i="1"/>
  <c r="AS1282" i="1"/>
  <c r="AP1282" i="1"/>
  <c r="AM1282" i="1"/>
  <c r="AJ1282" i="1"/>
  <c r="AG1282" i="1"/>
  <c r="AD1282" i="1"/>
  <c r="AA1282" i="1"/>
  <c r="X1282" i="1"/>
  <c r="U1282" i="1"/>
  <c r="R1282" i="1"/>
  <c r="O1282" i="1"/>
  <c r="L1282" i="1"/>
  <c r="I1282" i="1"/>
  <c r="F1282" i="1"/>
  <c r="BV1281" i="1"/>
  <c r="BU1281" i="1"/>
  <c r="BS1281" i="1"/>
  <c r="BR1281" i="1"/>
  <c r="BP1281" i="1"/>
  <c r="BO1281" i="1"/>
  <c r="BM1281" i="1"/>
  <c r="BL1281" i="1"/>
  <c r="BJ1281" i="1"/>
  <c r="BI1281" i="1"/>
  <c r="BG1281" i="1"/>
  <c r="BF1281" i="1"/>
  <c r="BD1281" i="1"/>
  <c r="BC1281" i="1"/>
  <c r="BA1281" i="1"/>
  <c r="AZ1281" i="1"/>
  <c r="AX1281" i="1"/>
  <c r="AW1281" i="1"/>
  <c r="AU1281" i="1"/>
  <c r="AT1281" i="1"/>
  <c r="AR1281" i="1"/>
  <c r="AQ1281" i="1"/>
  <c r="AO1281" i="1"/>
  <c r="AN1281" i="1"/>
  <c r="AL1281" i="1"/>
  <c r="AK1281" i="1"/>
  <c r="AI1281" i="1"/>
  <c r="AH1281" i="1"/>
  <c r="AF1281" i="1"/>
  <c r="AE1281" i="1"/>
  <c r="AC1281" i="1"/>
  <c r="AB1281" i="1"/>
  <c r="Z1281" i="1"/>
  <c r="Y1281" i="1"/>
  <c r="W1281" i="1"/>
  <c r="V1281" i="1"/>
  <c r="T1281" i="1"/>
  <c r="S1281" i="1"/>
  <c r="Q1281" i="1"/>
  <c r="P1281" i="1"/>
  <c r="N1281" i="1"/>
  <c r="M1281" i="1"/>
  <c r="K1281" i="1"/>
  <c r="J1281" i="1"/>
  <c r="H1281" i="1"/>
  <c r="G1281" i="1"/>
  <c r="E1281" i="1"/>
  <c r="E1283" i="1" s="1"/>
  <c r="E1284" i="1" s="1"/>
  <c r="E1285" i="1" s="1"/>
  <c r="E1286" i="1" s="1"/>
  <c r="E1287" i="1" s="1"/>
  <c r="E1288" i="1" s="1"/>
  <c r="BT1279" i="1"/>
  <c r="BQ1279" i="1"/>
  <c r="BN1279" i="1"/>
  <c r="BK1279" i="1"/>
  <c r="BH1279" i="1"/>
  <c r="BE1279" i="1"/>
  <c r="BB1279" i="1"/>
  <c r="AY1279" i="1"/>
  <c r="AV1279" i="1"/>
  <c r="AS1279" i="1"/>
  <c r="AP1279" i="1"/>
  <c r="AM1279" i="1"/>
  <c r="AJ1279" i="1"/>
  <c r="AG1279" i="1"/>
  <c r="AD1279" i="1"/>
  <c r="AA1279" i="1"/>
  <c r="X1279" i="1"/>
  <c r="U1279" i="1"/>
  <c r="R1279" i="1"/>
  <c r="O1279" i="1"/>
  <c r="L1279" i="1"/>
  <c r="I1279" i="1"/>
  <c r="F1279" i="1"/>
  <c r="BT1278" i="1"/>
  <c r="BQ1278" i="1"/>
  <c r="BN1278" i="1"/>
  <c r="BK1278" i="1"/>
  <c r="BH1278" i="1"/>
  <c r="BE1278" i="1"/>
  <c r="BB1278" i="1"/>
  <c r="AY1278" i="1"/>
  <c r="AV1278" i="1"/>
  <c r="AS1278" i="1"/>
  <c r="AP1278" i="1"/>
  <c r="AM1278" i="1"/>
  <c r="AJ1278" i="1"/>
  <c r="AG1278" i="1"/>
  <c r="AD1278" i="1"/>
  <c r="AA1278" i="1"/>
  <c r="X1278" i="1"/>
  <c r="U1278" i="1"/>
  <c r="R1278" i="1"/>
  <c r="O1278" i="1"/>
  <c r="L1278" i="1"/>
  <c r="I1278" i="1"/>
  <c r="F1278" i="1"/>
  <c r="E1278" i="1"/>
  <c r="E1279" i="1" s="1"/>
  <c r="BT1277" i="1"/>
  <c r="BQ1277" i="1"/>
  <c r="BN1277" i="1"/>
  <c r="BK1277" i="1"/>
  <c r="BH1277" i="1"/>
  <c r="BE1277" i="1"/>
  <c r="BB1277" i="1"/>
  <c r="AY1277" i="1"/>
  <c r="AV1277" i="1"/>
  <c r="AS1277" i="1"/>
  <c r="AP1277" i="1"/>
  <c r="AM1277" i="1"/>
  <c r="AJ1277" i="1"/>
  <c r="AG1277" i="1"/>
  <c r="AD1277" i="1"/>
  <c r="AA1277" i="1"/>
  <c r="X1277" i="1"/>
  <c r="U1277" i="1"/>
  <c r="R1277" i="1"/>
  <c r="O1277" i="1"/>
  <c r="L1277" i="1"/>
  <c r="I1277" i="1"/>
  <c r="F1277" i="1"/>
  <c r="B1277" i="1"/>
  <c r="B1278" i="1" s="1"/>
  <c r="B1279" i="1" s="1"/>
  <c r="B1281" i="1" s="1"/>
  <c r="B1282" i="1" s="1"/>
  <c r="B1283" i="1" s="1"/>
  <c r="B1284" i="1" s="1"/>
  <c r="B1285" i="1" s="1"/>
  <c r="B1286" i="1" s="1"/>
  <c r="B1287" i="1" s="1"/>
  <c r="B1288" i="1" s="1"/>
  <c r="B1290" i="1" s="1"/>
  <c r="A1276" i="1"/>
  <c r="BT1273" i="1"/>
  <c r="BQ1273" i="1"/>
  <c r="BN1273" i="1"/>
  <c r="BK1273" i="1"/>
  <c r="BH1273" i="1"/>
  <c r="BE1273" i="1"/>
  <c r="BB1273" i="1"/>
  <c r="AY1273" i="1"/>
  <c r="AV1273" i="1"/>
  <c r="AS1273" i="1"/>
  <c r="AP1273" i="1"/>
  <c r="AM1273" i="1"/>
  <c r="AJ1273" i="1"/>
  <c r="AG1273" i="1"/>
  <c r="AD1273" i="1"/>
  <c r="AA1273" i="1"/>
  <c r="X1273" i="1"/>
  <c r="U1273" i="1"/>
  <c r="R1273" i="1"/>
  <c r="O1273" i="1"/>
  <c r="L1273" i="1"/>
  <c r="I1273" i="1"/>
  <c r="F1273" i="1"/>
  <c r="BT1272" i="1"/>
  <c r="BQ1272" i="1"/>
  <c r="BN1272" i="1"/>
  <c r="BK1272" i="1"/>
  <c r="BH1272" i="1"/>
  <c r="BE1272" i="1"/>
  <c r="BB1272" i="1"/>
  <c r="AY1272" i="1"/>
  <c r="AV1272" i="1"/>
  <c r="AS1272" i="1"/>
  <c r="AP1272" i="1"/>
  <c r="AM1272" i="1"/>
  <c r="AJ1272" i="1"/>
  <c r="AG1272" i="1"/>
  <c r="AD1272" i="1"/>
  <c r="AA1272" i="1"/>
  <c r="X1272" i="1"/>
  <c r="U1272" i="1"/>
  <c r="R1272" i="1"/>
  <c r="O1272" i="1"/>
  <c r="L1272" i="1"/>
  <c r="I1272" i="1"/>
  <c r="F1272" i="1"/>
  <c r="BT1271" i="1"/>
  <c r="BQ1271" i="1"/>
  <c r="BN1271" i="1"/>
  <c r="BK1271" i="1"/>
  <c r="BH1271" i="1"/>
  <c r="BE1271" i="1"/>
  <c r="BB1271" i="1"/>
  <c r="AY1271" i="1"/>
  <c r="AV1271" i="1"/>
  <c r="AS1271" i="1"/>
  <c r="AP1271" i="1"/>
  <c r="AM1271" i="1"/>
  <c r="AJ1271" i="1"/>
  <c r="AG1271" i="1"/>
  <c r="AD1271" i="1"/>
  <c r="AA1271" i="1"/>
  <c r="X1271" i="1"/>
  <c r="U1271" i="1"/>
  <c r="R1271" i="1"/>
  <c r="O1271" i="1"/>
  <c r="L1271" i="1"/>
  <c r="I1271" i="1"/>
  <c r="F1271" i="1"/>
  <c r="BT1269" i="1"/>
  <c r="BQ1269" i="1"/>
  <c r="BN1269" i="1"/>
  <c r="BK1269" i="1"/>
  <c r="BH1269" i="1"/>
  <c r="BE1269" i="1"/>
  <c r="BB1269" i="1"/>
  <c r="AY1269" i="1"/>
  <c r="AV1269" i="1"/>
  <c r="AS1269" i="1"/>
  <c r="AP1269" i="1"/>
  <c r="AM1269" i="1"/>
  <c r="AJ1269" i="1"/>
  <c r="AG1269" i="1"/>
  <c r="AD1269" i="1"/>
  <c r="AA1269" i="1"/>
  <c r="X1269" i="1"/>
  <c r="U1269" i="1"/>
  <c r="R1269" i="1"/>
  <c r="O1269" i="1"/>
  <c r="L1269" i="1"/>
  <c r="I1269" i="1"/>
  <c r="F1269" i="1"/>
  <c r="BT1268" i="1"/>
  <c r="BQ1268" i="1"/>
  <c r="BN1268" i="1"/>
  <c r="BK1268" i="1"/>
  <c r="BH1268" i="1"/>
  <c r="BE1268" i="1"/>
  <c r="BB1268" i="1"/>
  <c r="AY1268" i="1"/>
  <c r="AV1268" i="1"/>
  <c r="AS1268" i="1"/>
  <c r="AP1268" i="1"/>
  <c r="AM1268" i="1"/>
  <c r="AJ1268" i="1"/>
  <c r="AG1268" i="1"/>
  <c r="AD1268" i="1"/>
  <c r="AA1268" i="1"/>
  <c r="X1268" i="1"/>
  <c r="U1268" i="1"/>
  <c r="R1268" i="1"/>
  <c r="O1268" i="1"/>
  <c r="L1268" i="1"/>
  <c r="I1268" i="1"/>
  <c r="F1268" i="1"/>
  <c r="BT1266" i="1"/>
  <c r="BQ1266" i="1"/>
  <c r="BN1266" i="1"/>
  <c r="BK1266" i="1"/>
  <c r="BH1266" i="1"/>
  <c r="BE1266" i="1"/>
  <c r="BB1266" i="1"/>
  <c r="AY1266" i="1"/>
  <c r="AV1266" i="1"/>
  <c r="AS1266" i="1"/>
  <c r="AP1266" i="1"/>
  <c r="AM1266" i="1"/>
  <c r="AJ1266" i="1"/>
  <c r="AG1266" i="1"/>
  <c r="AD1266" i="1"/>
  <c r="AA1266" i="1"/>
  <c r="X1266" i="1"/>
  <c r="U1266" i="1"/>
  <c r="R1266" i="1"/>
  <c r="O1266" i="1"/>
  <c r="L1266" i="1"/>
  <c r="I1266" i="1"/>
  <c r="F1266" i="1"/>
  <c r="E1266" i="1"/>
  <c r="BT1264" i="1"/>
  <c r="BQ1264" i="1"/>
  <c r="BN1264" i="1"/>
  <c r="BK1264" i="1"/>
  <c r="BH1264" i="1"/>
  <c r="BE1264" i="1"/>
  <c r="BB1264" i="1"/>
  <c r="AY1264" i="1"/>
  <c r="AV1264" i="1"/>
  <c r="AS1264" i="1"/>
  <c r="AP1264" i="1"/>
  <c r="AM1264" i="1"/>
  <c r="AJ1264" i="1"/>
  <c r="AG1264" i="1"/>
  <c r="AD1264" i="1"/>
  <c r="AA1264" i="1"/>
  <c r="X1264" i="1"/>
  <c r="U1264" i="1"/>
  <c r="R1264" i="1"/>
  <c r="O1264" i="1"/>
  <c r="L1264" i="1"/>
  <c r="I1264" i="1"/>
  <c r="F1264" i="1"/>
  <c r="BT1263" i="1"/>
  <c r="BQ1263" i="1"/>
  <c r="BN1263" i="1"/>
  <c r="BK1263" i="1"/>
  <c r="BH1263" i="1"/>
  <c r="BE1263" i="1"/>
  <c r="BB1263" i="1"/>
  <c r="AY1263" i="1"/>
  <c r="AV1263" i="1"/>
  <c r="AS1263" i="1"/>
  <c r="AP1263" i="1"/>
  <c r="AM1263" i="1"/>
  <c r="AJ1263" i="1"/>
  <c r="AG1263" i="1"/>
  <c r="AD1263" i="1"/>
  <c r="AA1263" i="1"/>
  <c r="X1263" i="1"/>
  <c r="U1263" i="1"/>
  <c r="R1263" i="1"/>
  <c r="O1263" i="1"/>
  <c r="L1263" i="1"/>
  <c r="I1263" i="1"/>
  <c r="F1263" i="1"/>
  <c r="BT1262" i="1"/>
  <c r="BQ1262" i="1"/>
  <c r="BN1262" i="1"/>
  <c r="BK1262" i="1"/>
  <c r="BH1262" i="1"/>
  <c r="BE1262" i="1"/>
  <c r="BB1262" i="1"/>
  <c r="AY1262" i="1"/>
  <c r="AV1262" i="1"/>
  <c r="AS1262" i="1"/>
  <c r="AP1262" i="1"/>
  <c r="AM1262" i="1"/>
  <c r="AJ1262" i="1"/>
  <c r="AG1262" i="1"/>
  <c r="AD1262" i="1"/>
  <c r="AA1262" i="1"/>
  <c r="X1262" i="1"/>
  <c r="U1262" i="1"/>
  <c r="R1262" i="1"/>
  <c r="O1262" i="1"/>
  <c r="L1262" i="1"/>
  <c r="I1262" i="1"/>
  <c r="F1262" i="1"/>
  <c r="BT1261" i="1"/>
  <c r="BQ1261" i="1"/>
  <c r="BN1261" i="1"/>
  <c r="BK1261" i="1"/>
  <c r="BH1261" i="1"/>
  <c r="BE1261" i="1"/>
  <c r="BB1261" i="1"/>
  <c r="AY1261" i="1"/>
  <c r="AV1261" i="1"/>
  <c r="AS1261" i="1"/>
  <c r="AP1261" i="1"/>
  <c r="AM1261" i="1"/>
  <c r="AJ1261" i="1"/>
  <c r="AG1261" i="1"/>
  <c r="AD1261" i="1"/>
  <c r="AA1261" i="1"/>
  <c r="X1261" i="1"/>
  <c r="U1261" i="1"/>
  <c r="R1261" i="1"/>
  <c r="O1261" i="1"/>
  <c r="L1261" i="1"/>
  <c r="I1261" i="1"/>
  <c r="F1261" i="1"/>
  <c r="BT1260" i="1"/>
  <c r="BQ1260" i="1"/>
  <c r="BN1260" i="1"/>
  <c r="BK1260" i="1"/>
  <c r="BH1260" i="1"/>
  <c r="BE1260" i="1"/>
  <c r="BB1260" i="1"/>
  <c r="AY1260" i="1"/>
  <c r="AV1260" i="1"/>
  <c r="AS1260" i="1"/>
  <c r="AP1260" i="1"/>
  <c r="AM1260" i="1"/>
  <c r="AJ1260" i="1"/>
  <c r="AG1260" i="1"/>
  <c r="AD1260" i="1"/>
  <c r="AA1260" i="1"/>
  <c r="X1260" i="1"/>
  <c r="U1260" i="1"/>
  <c r="R1260" i="1"/>
  <c r="O1260" i="1"/>
  <c r="L1260" i="1"/>
  <c r="I1260" i="1"/>
  <c r="F1260" i="1"/>
  <c r="BT1259" i="1"/>
  <c r="BQ1259" i="1"/>
  <c r="BN1259" i="1"/>
  <c r="BK1259" i="1"/>
  <c r="BH1259" i="1"/>
  <c r="BE1259" i="1"/>
  <c r="BB1259" i="1"/>
  <c r="AY1259" i="1"/>
  <c r="AV1259" i="1"/>
  <c r="AS1259" i="1"/>
  <c r="AP1259" i="1"/>
  <c r="AM1259" i="1"/>
  <c r="AJ1259" i="1"/>
  <c r="AG1259" i="1"/>
  <c r="AD1259" i="1"/>
  <c r="AA1259" i="1"/>
  <c r="X1259" i="1"/>
  <c r="U1259" i="1"/>
  <c r="R1259" i="1"/>
  <c r="O1259" i="1"/>
  <c r="L1259" i="1"/>
  <c r="I1259" i="1"/>
  <c r="F1259" i="1"/>
  <c r="BT1258" i="1"/>
  <c r="BQ1258" i="1"/>
  <c r="BN1258" i="1"/>
  <c r="BK1258" i="1"/>
  <c r="BH1258" i="1"/>
  <c r="BE1258" i="1"/>
  <c r="BB1258" i="1"/>
  <c r="AY1258" i="1"/>
  <c r="AV1258" i="1"/>
  <c r="AS1258" i="1"/>
  <c r="AP1258" i="1"/>
  <c r="AM1258" i="1"/>
  <c r="AJ1258" i="1"/>
  <c r="AG1258" i="1"/>
  <c r="AD1258" i="1"/>
  <c r="AA1258" i="1"/>
  <c r="X1258" i="1"/>
  <c r="U1258" i="1"/>
  <c r="R1258" i="1"/>
  <c r="O1258" i="1"/>
  <c r="L1258" i="1"/>
  <c r="I1258" i="1"/>
  <c r="F1258" i="1"/>
  <c r="BV1257" i="1"/>
  <c r="BU1257" i="1"/>
  <c r="BS1257" i="1"/>
  <c r="BR1257" i="1"/>
  <c r="BP1257" i="1"/>
  <c r="BO1257" i="1"/>
  <c r="BM1257" i="1"/>
  <c r="BL1257" i="1"/>
  <c r="BJ1257" i="1"/>
  <c r="BI1257" i="1"/>
  <c r="BG1257" i="1"/>
  <c r="BF1257" i="1"/>
  <c r="BD1257" i="1"/>
  <c r="BC1257" i="1"/>
  <c r="BA1257" i="1"/>
  <c r="AZ1257" i="1"/>
  <c r="AX1257" i="1"/>
  <c r="AW1257" i="1"/>
  <c r="AU1257" i="1"/>
  <c r="AT1257" i="1"/>
  <c r="AR1257" i="1"/>
  <c r="AQ1257" i="1"/>
  <c r="AO1257" i="1"/>
  <c r="AN1257" i="1"/>
  <c r="AL1257" i="1"/>
  <c r="AK1257" i="1"/>
  <c r="AI1257" i="1"/>
  <c r="AH1257" i="1"/>
  <c r="AF1257" i="1"/>
  <c r="AE1257" i="1"/>
  <c r="AC1257" i="1"/>
  <c r="AB1257" i="1"/>
  <c r="Z1257" i="1"/>
  <c r="Y1257" i="1"/>
  <c r="W1257" i="1"/>
  <c r="V1257" i="1"/>
  <c r="T1257" i="1"/>
  <c r="S1257" i="1"/>
  <c r="Q1257" i="1"/>
  <c r="P1257" i="1"/>
  <c r="N1257" i="1"/>
  <c r="M1257" i="1"/>
  <c r="K1257" i="1"/>
  <c r="J1257" i="1"/>
  <c r="H1257" i="1"/>
  <c r="G1257" i="1"/>
  <c r="E1257" i="1"/>
  <c r="E1259" i="1" s="1"/>
  <c r="E1260" i="1" s="1"/>
  <c r="E1261" i="1" s="1"/>
  <c r="E1262" i="1" s="1"/>
  <c r="E1263" i="1" s="1"/>
  <c r="E1264" i="1" s="1"/>
  <c r="BT1255" i="1"/>
  <c r="BQ1255" i="1"/>
  <c r="BN1255" i="1"/>
  <c r="BK1255" i="1"/>
  <c r="BH1255" i="1"/>
  <c r="BE1255" i="1"/>
  <c r="BB1255" i="1"/>
  <c r="AY1255" i="1"/>
  <c r="AV1255" i="1"/>
  <c r="AS1255" i="1"/>
  <c r="AP1255" i="1"/>
  <c r="AM1255" i="1"/>
  <c r="AJ1255" i="1"/>
  <c r="AG1255" i="1"/>
  <c r="AD1255" i="1"/>
  <c r="AA1255" i="1"/>
  <c r="X1255" i="1"/>
  <c r="U1255" i="1"/>
  <c r="R1255" i="1"/>
  <c r="O1255" i="1"/>
  <c r="L1255" i="1"/>
  <c r="I1255" i="1"/>
  <c r="F1255" i="1"/>
  <c r="BT1254" i="1"/>
  <c r="BQ1254" i="1"/>
  <c r="BN1254" i="1"/>
  <c r="BK1254" i="1"/>
  <c r="BH1254" i="1"/>
  <c r="BE1254" i="1"/>
  <c r="BB1254" i="1"/>
  <c r="AY1254" i="1"/>
  <c r="AV1254" i="1"/>
  <c r="AS1254" i="1"/>
  <c r="AP1254" i="1"/>
  <c r="AM1254" i="1"/>
  <c r="AJ1254" i="1"/>
  <c r="AG1254" i="1"/>
  <c r="AD1254" i="1"/>
  <c r="AA1254" i="1"/>
  <c r="X1254" i="1"/>
  <c r="U1254" i="1"/>
  <c r="R1254" i="1"/>
  <c r="O1254" i="1"/>
  <c r="L1254" i="1"/>
  <c r="I1254" i="1"/>
  <c r="F1254" i="1"/>
  <c r="E1254" i="1"/>
  <c r="E1255" i="1" s="1"/>
  <c r="BT1253" i="1"/>
  <c r="BQ1253" i="1"/>
  <c r="BN1253" i="1"/>
  <c r="BK1253" i="1"/>
  <c r="BH1253" i="1"/>
  <c r="BE1253" i="1"/>
  <c r="BB1253" i="1"/>
  <c r="AY1253" i="1"/>
  <c r="AV1253" i="1"/>
  <c r="AS1253" i="1"/>
  <c r="AP1253" i="1"/>
  <c r="AM1253" i="1"/>
  <c r="AJ1253" i="1"/>
  <c r="AG1253" i="1"/>
  <c r="AD1253" i="1"/>
  <c r="AA1253" i="1"/>
  <c r="X1253" i="1"/>
  <c r="U1253" i="1"/>
  <c r="R1253" i="1"/>
  <c r="O1253" i="1"/>
  <c r="L1253" i="1"/>
  <c r="I1253" i="1"/>
  <c r="F1253" i="1"/>
  <c r="B1253" i="1"/>
  <c r="B1254" i="1" s="1"/>
  <c r="B1255" i="1" s="1"/>
  <c r="B1257" i="1" s="1"/>
  <c r="B1258" i="1" s="1"/>
  <c r="B1259" i="1" s="1"/>
  <c r="B1260" i="1" s="1"/>
  <c r="B1261" i="1" s="1"/>
  <c r="B1262" i="1" s="1"/>
  <c r="B1263" i="1" s="1"/>
  <c r="B1264" i="1" s="1"/>
  <c r="B1266" i="1" s="1"/>
  <c r="A1252" i="1"/>
  <c r="BT1249" i="1"/>
  <c r="BQ1249" i="1"/>
  <c r="BN1249" i="1"/>
  <c r="BK1249" i="1"/>
  <c r="BH1249" i="1"/>
  <c r="BE1249" i="1"/>
  <c r="BB1249" i="1"/>
  <c r="AY1249" i="1"/>
  <c r="AV1249" i="1"/>
  <c r="AS1249" i="1"/>
  <c r="AP1249" i="1"/>
  <c r="AM1249" i="1"/>
  <c r="AJ1249" i="1"/>
  <c r="AG1249" i="1"/>
  <c r="AD1249" i="1"/>
  <c r="AA1249" i="1"/>
  <c r="X1249" i="1"/>
  <c r="U1249" i="1"/>
  <c r="R1249" i="1"/>
  <c r="O1249" i="1"/>
  <c r="L1249" i="1"/>
  <c r="I1249" i="1"/>
  <c r="F1249" i="1"/>
  <c r="BT1248" i="1"/>
  <c r="BQ1248" i="1"/>
  <c r="BN1248" i="1"/>
  <c r="BK1248" i="1"/>
  <c r="BH1248" i="1"/>
  <c r="BE1248" i="1"/>
  <c r="BB1248" i="1"/>
  <c r="AY1248" i="1"/>
  <c r="AV1248" i="1"/>
  <c r="AS1248" i="1"/>
  <c r="AP1248" i="1"/>
  <c r="AM1248" i="1"/>
  <c r="AJ1248" i="1"/>
  <c r="AG1248" i="1"/>
  <c r="AD1248" i="1"/>
  <c r="AA1248" i="1"/>
  <c r="X1248" i="1"/>
  <c r="U1248" i="1"/>
  <c r="R1248" i="1"/>
  <c r="O1248" i="1"/>
  <c r="L1248" i="1"/>
  <c r="I1248" i="1"/>
  <c r="F1248" i="1"/>
  <c r="BT1247" i="1"/>
  <c r="BQ1247" i="1"/>
  <c r="BN1247" i="1"/>
  <c r="BK1247" i="1"/>
  <c r="BH1247" i="1"/>
  <c r="BE1247" i="1"/>
  <c r="BB1247" i="1"/>
  <c r="AY1247" i="1"/>
  <c r="AV1247" i="1"/>
  <c r="AS1247" i="1"/>
  <c r="AP1247" i="1"/>
  <c r="AM1247" i="1"/>
  <c r="AJ1247" i="1"/>
  <c r="AG1247" i="1"/>
  <c r="AD1247" i="1"/>
  <c r="AA1247" i="1"/>
  <c r="X1247" i="1"/>
  <c r="U1247" i="1"/>
  <c r="R1247" i="1"/>
  <c r="O1247" i="1"/>
  <c r="L1247" i="1"/>
  <c r="I1247" i="1"/>
  <c r="F1247" i="1"/>
  <c r="BT1245" i="1"/>
  <c r="BQ1245" i="1"/>
  <c r="BN1245" i="1"/>
  <c r="BK1245" i="1"/>
  <c r="BH1245" i="1"/>
  <c r="BE1245" i="1"/>
  <c r="BB1245" i="1"/>
  <c r="AY1245" i="1"/>
  <c r="AV1245" i="1"/>
  <c r="AS1245" i="1"/>
  <c r="AP1245" i="1"/>
  <c r="AM1245" i="1"/>
  <c r="AJ1245" i="1"/>
  <c r="AG1245" i="1"/>
  <c r="AD1245" i="1"/>
  <c r="AA1245" i="1"/>
  <c r="X1245" i="1"/>
  <c r="U1245" i="1"/>
  <c r="R1245" i="1"/>
  <c r="O1245" i="1"/>
  <c r="L1245" i="1"/>
  <c r="I1245" i="1"/>
  <c r="F1245" i="1"/>
  <c r="BT1244" i="1"/>
  <c r="BQ1244" i="1"/>
  <c r="BN1244" i="1"/>
  <c r="BK1244" i="1"/>
  <c r="BH1244" i="1"/>
  <c r="BE1244" i="1"/>
  <c r="BB1244" i="1"/>
  <c r="AY1244" i="1"/>
  <c r="AV1244" i="1"/>
  <c r="AS1244" i="1"/>
  <c r="AP1244" i="1"/>
  <c r="AM1244" i="1"/>
  <c r="AJ1244" i="1"/>
  <c r="AG1244" i="1"/>
  <c r="AD1244" i="1"/>
  <c r="AA1244" i="1"/>
  <c r="X1244" i="1"/>
  <c r="U1244" i="1"/>
  <c r="R1244" i="1"/>
  <c r="O1244" i="1"/>
  <c r="L1244" i="1"/>
  <c r="I1244" i="1"/>
  <c r="F1244" i="1"/>
  <c r="BT1242" i="1"/>
  <c r="BQ1242" i="1"/>
  <c r="BN1242" i="1"/>
  <c r="BK1242" i="1"/>
  <c r="BH1242" i="1"/>
  <c r="BE1242" i="1"/>
  <c r="BB1242" i="1"/>
  <c r="AY1242" i="1"/>
  <c r="AV1242" i="1"/>
  <c r="AS1242" i="1"/>
  <c r="AP1242" i="1"/>
  <c r="AM1242" i="1"/>
  <c r="AJ1242" i="1"/>
  <c r="AG1242" i="1"/>
  <c r="AD1242" i="1"/>
  <c r="AA1242" i="1"/>
  <c r="X1242" i="1"/>
  <c r="U1242" i="1"/>
  <c r="R1242" i="1"/>
  <c r="O1242" i="1"/>
  <c r="L1242" i="1"/>
  <c r="I1242" i="1"/>
  <c r="F1242" i="1"/>
  <c r="E1242" i="1"/>
  <c r="BT1240" i="1"/>
  <c r="BQ1240" i="1"/>
  <c r="BN1240" i="1"/>
  <c r="BK1240" i="1"/>
  <c r="BH1240" i="1"/>
  <c r="BE1240" i="1"/>
  <c r="BB1240" i="1"/>
  <c r="AY1240" i="1"/>
  <c r="AV1240" i="1"/>
  <c r="AS1240" i="1"/>
  <c r="AP1240" i="1"/>
  <c r="AM1240" i="1"/>
  <c r="AJ1240" i="1"/>
  <c r="AG1240" i="1"/>
  <c r="AD1240" i="1"/>
  <c r="AA1240" i="1"/>
  <c r="X1240" i="1"/>
  <c r="U1240" i="1"/>
  <c r="R1240" i="1"/>
  <c r="O1240" i="1"/>
  <c r="L1240" i="1"/>
  <c r="I1240" i="1"/>
  <c r="F1240" i="1"/>
  <c r="BT1239" i="1"/>
  <c r="BQ1239" i="1"/>
  <c r="BN1239" i="1"/>
  <c r="BK1239" i="1"/>
  <c r="BH1239" i="1"/>
  <c r="BE1239" i="1"/>
  <c r="BB1239" i="1"/>
  <c r="AY1239" i="1"/>
  <c r="AV1239" i="1"/>
  <c r="AS1239" i="1"/>
  <c r="AP1239" i="1"/>
  <c r="AM1239" i="1"/>
  <c r="AJ1239" i="1"/>
  <c r="AG1239" i="1"/>
  <c r="AD1239" i="1"/>
  <c r="AA1239" i="1"/>
  <c r="X1239" i="1"/>
  <c r="U1239" i="1"/>
  <c r="R1239" i="1"/>
  <c r="O1239" i="1"/>
  <c r="L1239" i="1"/>
  <c r="I1239" i="1"/>
  <c r="F1239" i="1"/>
  <c r="BT1238" i="1"/>
  <c r="BQ1238" i="1"/>
  <c r="BN1238" i="1"/>
  <c r="BK1238" i="1"/>
  <c r="BH1238" i="1"/>
  <c r="BE1238" i="1"/>
  <c r="BB1238" i="1"/>
  <c r="AY1238" i="1"/>
  <c r="AV1238" i="1"/>
  <c r="AS1238" i="1"/>
  <c r="AP1238" i="1"/>
  <c r="AM1238" i="1"/>
  <c r="AJ1238" i="1"/>
  <c r="AG1238" i="1"/>
  <c r="AD1238" i="1"/>
  <c r="AA1238" i="1"/>
  <c r="X1238" i="1"/>
  <c r="U1238" i="1"/>
  <c r="R1238" i="1"/>
  <c r="O1238" i="1"/>
  <c r="L1238" i="1"/>
  <c r="I1238" i="1"/>
  <c r="F1238" i="1"/>
  <c r="BT1237" i="1"/>
  <c r="BQ1237" i="1"/>
  <c r="BN1237" i="1"/>
  <c r="BK1237" i="1"/>
  <c r="BH1237" i="1"/>
  <c r="BE1237" i="1"/>
  <c r="BB1237" i="1"/>
  <c r="AY1237" i="1"/>
  <c r="AV1237" i="1"/>
  <c r="AS1237" i="1"/>
  <c r="AP1237" i="1"/>
  <c r="AM1237" i="1"/>
  <c r="AJ1237" i="1"/>
  <c r="AG1237" i="1"/>
  <c r="AD1237" i="1"/>
  <c r="AA1237" i="1"/>
  <c r="X1237" i="1"/>
  <c r="U1237" i="1"/>
  <c r="R1237" i="1"/>
  <c r="O1237" i="1"/>
  <c r="L1237" i="1"/>
  <c r="I1237" i="1"/>
  <c r="F1237" i="1"/>
  <c r="BT1236" i="1"/>
  <c r="BQ1236" i="1"/>
  <c r="BN1236" i="1"/>
  <c r="BK1236" i="1"/>
  <c r="BH1236" i="1"/>
  <c r="BE1236" i="1"/>
  <c r="BB1236" i="1"/>
  <c r="AY1236" i="1"/>
  <c r="AV1236" i="1"/>
  <c r="AS1236" i="1"/>
  <c r="AP1236" i="1"/>
  <c r="AM1236" i="1"/>
  <c r="AJ1236" i="1"/>
  <c r="AG1236" i="1"/>
  <c r="AD1236" i="1"/>
  <c r="AA1236" i="1"/>
  <c r="X1236" i="1"/>
  <c r="U1236" i="1"/>
  <c r="R1236" i="1"/>
  <c r="O1236" i="1"/>
  <c r="L1236" i="1"/>
  <c r="I1236" i="1"/>
  <c r="F1236" i="1"/>
  <c r="BT1235" i="1"/>
  <c r="BQ1235" i="1"/>
  <c r="BN1235" i="1"/>
  <c r="BK1235" i="1"/>
  <c r="BH1235" i="1"/>
  <c r="BE1235" i="1"/>
  <c r="BB1235" i="1"/>
  <c r="AY1235" i="1"/>
  <c r="AV1235" i="1"/>
  <c r="AS1235" i="1"/>
  <c r="AP1235" i="1"/>
  <c r="AM1235" i="1"/>
  <c r="AJ1235" i="1"/>
  <c r="AG1235" i="1"/>
  <c r="AD1235" i="1"/>
  <c r="AA1235" i="1"/>
  <c r="X1235" i="1"/>
  <c r="U1235" i="1"/>
  <c r="R1235" i="1"/>
  <c r="O1235" i="1"/>
  <c r="L1235" i="1"/>
  <c r="I1235" i="1"/>
  <c r="F1235" i="1"/>
  <c r="BT1234" i="1"/>
  <c r="BQ1234" i="1"/>
  <c r="BN1234" i="1"/>
  <c r="BK1234" i="1"/>
  <c r="BH1234" i="1"/>
  <c r="BE1234" i="1"/>
  <c r="BB1234" i="1"/>
  <c r="AY1234" i="1"/>
  <c r="AV1234" i="1"/>
  <c r="AS1234" i="1"/>
  <c r="AP1234" i="1"/>
  <c r="AM1234" i="1"/>
  <c r="AJ1234" i="1"/>
  <c r="AG1234" i="1"/>
  <c r="AD1234" i="1"/>
  <c r="AA1234" i="1"/>
  <c r="X1234" i="1"/>
  <c r="U1234" i="1"/>
  <c r="R1234" i="1"/>
  <c r="O1234" i="1"/>
  <c r="L1234" i="1"/>
  <c r="I1234" i="1"/>
  <c r="F1234" i="1"/>
  <c r="BV1233" i="1"/>
  <c r="BU1233" i="1"/>
  <c r="BS1233" i="1"/>
  <c r="BR1233" i="1"/>
  <c r="BP1233" i="1"/>
  <c r="BO1233" i="1"/>
  <c r="BM1233" i="1"/>
  <c r="BL1233" i="1"/>
  <c r="BJ1233" i="1"/>
  <c r="BI1233" i="1"/>
  <c r="BG1233" i="1"/>
  <c r="BF1233" i="1"/>
  <c r="BD1233" i="1"/>
  <c r="BC1233" i="1"/>
  <c r="BA1233" i="1"/>
  <c r="AZ1233" i="1"/>
  <c r="AX1233" i="1"/>
  <c r="AW1233" i="1"/>
  <c r="AU1233" i="1"/>
  <c r="AT1233" i="1"/>
  <c r="AR1233" i="1"/>
  <c r="AQ1233" i="1"/>
  <c r="AO1233" i="1"/>
  <c r="AN1233" i="1"/>
  <c r="AL1233" i="1"/>
  <c r="AK1233" i="1"/>
  <c r="AI1233" i="1"/>
  <c r="AH1233" i="1"/>
  <c r="AF1233" i="1"/>
  <c r="AE1233" i="1"/>
  <c r="AC1233" i="1"/>
  <c r="AB1233" i="1"/>
  <c r="Z1233" i="1"/>
  <c r="Y1233" i="1"/>
  <c r="W1233" i="1"/>
  <c r="V1233" i="1"/>
  <c r="T1233" i="1"/>
  <c r="S1233" i="1"/>
  <c r="Q1233" i="1"/>
  <c r="P1233" i="1"/>
  <c r="N1233" i="1"/>
  <c r="M1233" i="1"/>
  <c r="K1233" i="1"/>
  <c r="J1233" i="1"/>
  <c r="H1233" i="1"/>
  <c r="G1233" i="1"/>
  <c r="E1233" i="1"/>
  <c r="E1235" i="1" s="1"/>
  <c r="E1236" i="1" s="1"/>
  <c r="E1237" i="1" s="1"/>
  <c r="E1238" i="1" s="1"/>
  <c r="E1239" i="1" s="1"/>
  <c r="E1240" i="1" s="1"/>
  <c r="BT1231" i="1"/>
  <c r="BQ1231" i="1"/>
  <c r="BN1231" i="1"/>
  <c r="BK1231" i="1"/>
  <c r="BH1231" i="1"/>
  <c r="BE1231" i="1"/>
  <c r="BB1231" i="1"/>
  <c r="AY1231" i="1"/>
  <c r="AV1231" i="1"/>
  <c r="AS1231" i="1"/>
  <c r="AP1231" i="1"/>
  <c r="AM1231" i="1"/>
  <c r="AJ1231" i="1"/>
  <c r="AG1231" i="1"/>
  <c r="AD1231" i="1"/>
  <c r="AA1231" i="1"/>
  <c r="X1231" i="1"/>
  <c r="U1231" i="1"/>
  <c r="R1231" i="1"/>
  <c r="O1231" i="1"/>
  <c r="L1231" i="1"/>
  <c r="I1231" i="1"/>
  <c r="F1231" i="1"/>
  <c r="BT1230" i="1"/>
  <c r="BQ1230" i="1"/>
  <c r="BN1230" i="1"/>
  <c r="BK1230" i="1"/>
  <c r="BH1230" i="1"/>
  <c r="BE1230" i="1"/>
  <c r="BB1230" i="1"/>
  <c r="AY1230" i="1"/>
  <c r="AV1230" i="1"/>
  <c r="AS1230" i="1"/>
  <c r="AP1230" i="1"/>
  <c r="AM1230" i="1"/>
  <c r="AJ1230" i="1"/>
  <c r="AG1230" i="1"/>
  <c r="AD1230" i="1"/>
  <c r="AA1230" i="1"/>
  <c r="X1230" i="1"/>
  <c r="U1230" i="1"/>
  <c r="R1230" i="1"/>
  <c r="O1230" i="1"/>
  <c r="L1230" i="1"/>
  <c r="I1230" i="1"/>
  <c r="F1230" i="1"/>
  <c r="E1230" i="1"/>
  <c r="E1231" i="1" s="1"/>
  <c r="BT1229" i="1"/>
  <c r="BQ1229" i="1"/>
  <c r="BN1229" i="1"/>
  <c r="BK1229" i="1"/>
  <c r="BH1229" i="1"/>
  <c r="BE1229" i="1"/>
  <c r="BB1229" i="1"/>
  <c r="AY1229" i="1"/>
  <c r="AV1229" i="1"/>
  <c r="AS1229" i="1"/>
  <c r="AP1229" i="1"/>
  <c r="AM1229" i="1"/>
  <c r="AJ1229" i="1"/>
  <c r="AG1229" i="1"/>
  <c r="AD1229" i="1"/>
  <c r="AA1229" i="1"/>
  <c r="X1229" i="1"/>
  <c r="U1229" i="1"/>
  <c r="R1229" i="1"/>
  <c r="O1229" i="1"/>
  <c r="L1229" i="1"/>
  <c r="I1229" i="1"/>
  <c r="F1229" i="1"/>
  <c r="B1229" i="1"/>
  <c r="B1230" i="1" s="1"/>
  <c r="B1231" i="1" s="1"/>
  <c r="B1233" i="1" s="1"/>
  <c r="B1234" i="1" s="1"/>
  <c r="B1235" i="1" s="1"/>
  <c r="B1236" i="1" s="1"/>
  <c r="B1237" i="1" s="1"/>
  <c r="B1238" i="1" s="1"/>
  <c r="B1239" i="1" s="1"/>
  <c r="B1240" i="1" s="1"/>
  <c r="B1242" i="1" s="1"/>
  <c r="A1228" i="1"/>
  <c r="BT1225" i="1"/>
  <c r="BQ1225" i="1"/>
  <c r="BN1225" i="1"/>
  <c r="BK1225" i="1"/>
  <c r="BH1225" i="1"/>
  <c r="BE1225" i="1"/>
  <c r="BB1225" i="1"/>
  <c r="AY1225" i="1"/>
  <c r="AV1225" i="1"/>
  <c r="AS1225" i="1"/>
  <c r="AP1225" i="1"/>
  <c r="AM1225" i="1"/>
  <c r="AJ1225" i="1"/>
  <c r="AG1225" i="1"/>
  <c r="AD1225" i="1"/>
  <c r="AA1225" i="1"/>
  <c r="X1225" i="1"/>
  <c r="U1225" i="1"/>
  <c r="R1225" i="1"/>
  <c r="O1225" i="1"/>
  <c r="L1225" i="1"/>
  <c r="I1225" i="1"/>
  <c r="F1225" i="1"/>
  <c r="BT1224" i="1"/>
  <c r="BQ1224" i="1"/>
  <c r="BN1224" i="1"/>
  <c r="BK1224" i="1"/>
  <c r="BH1224" i="1"/>
  <c r="BE1224" i="1"/>
  <c r="BB1224" i="1"/>
  <c r="AY1224" i="1"/>
  <c r="AV1224" i="1"/>
  <c r="AS1224" i="1"/>
  <c r="AP1224" i="1"/>
  <c r="AM1224" i="1"/>
  <c r="AJ1224" i="1"/>
  <c r="AG1224" i="1"/>
  <c r="AD1224" i="1"/>
  <c r="AA1224" i="1"/>
  <c r="X1224" i="1"/>
  <c r="U1224" i="1"/>
  <c r="R1224" i="1"/>
  <c r="O1224" i="1"/>
  <c r="L1224" i="1"/>
  <c r="I1224" i="1"/>
  <c r="F1224" i="1"/>
  <c r="BT1223" i="1"/>
  <c r="BQ1223" i="1"/>
  <c r="BN1223" i="1"/>
  <c r="BK1223" i="1"/>
  <c r="BH1223" i="1"/>
  <c r="BE1223" i="1"/>
  <c r="BB1223" i="1"/>
  <c r="AY1223" i="1"/>
  <c r="AV1223" i="1"/>
  <c r="AS1223" i="1"/>
  <c r="AP1223" i="1"/>
  <c r="AM1223" i="1"/>
  <c r="AJ1223" i="1"/>
  <c r="AG1223" i="1"/>
  <c r="AD1223" i="1"/>
  <c r="AA1223" i="1"/>
  <c r="X1223" i="1"/>
  <c r="U1223" i="1"/>
  <c r="R1223" i="1"/>
  <c r="O1223" i="1"/>
  <c r="L1223" i="1"/>
  <c r="I1223" i="1"/>
  <c r="F1223" i="1"/>
  <c r="BT1221" i="1"/>
  <c r="BQ1221" i="1"/>
  <c r="BN1221" i="1"/>
  <c r="BK1221" i="1"/>
  <c r="BH1221" i="1"/>
  <c r="BE1221" i="1"/>
  <c r="BB1221" i="1"/>
  <c r="AY1221" i="1"/>
  <c r="AV1221" i="1"/>
  <c r="AS1221" i="1"/>
  <c r="AP1221" i="1"/>
  <c r="AM1221" i="1"/>
  <c r="AJ1221" i="1"/>
  <c r="AG1221" i="1"/>
  <c r="AD1221" i="1"/>
  <c r="AA1221" i="1"/>
  <c r="X1221" i="1"/>
  <c r="U1221" i="1"/>
  <c r="R1221" i="1"/>
  <c r="O1221" i="1"/>
  <c r="L1221" i="1"/>
  <c r="I1221" i="1"/>
  <c r="F1221" i="1"/>
  <c r="BT1220" i="1"/>
  <c r="BQ1220" i="1"/>
  <c r="BN1220" i="1"/>
  <c r="BK1220" i="1"/>
  <c r="BH1220" i="1"/>
  <c r="BE1220" i="1"/>
  <c r="BB1220" i="1"/>
  <c r="AY1220" i="1"/>
  <c r="AV1220" i="1"/>
  <c r="AS1220" i="1"/>
  <c r="AP1220" i="1"/>
  <c r="AM1220" i="1"/>
  <c r="AJ1220" i="1"/>
  <c r="AG1220" i="1"/>
  <c r="AD1220" i="1"/>
  <c r="AA1220" i="1"/>
  <c r="X1220" i="1"/>
  <c r="U1220" i="1"/>
  <c r="R1220" i="1"/>
  <c r="O1220" i="1"/>
  <c r="L1220" i="1"/>
  <c r="I1220" i="1"/>
  <c r="F1220" i="1"/>
  <c r="BT1218" i="1"/>
  <c r="BQ1218" i="1"/>
  <c r="BN1218" i="1"/>
  <c r="BK1218" i="1"/>
  <c r="BH1218" i="1"/>
  <c r="BE1218" i="1"/>
  <c r="BB1218" i="1"/>
  <c r="AY1218" i="1"/>
  <c r="AV1218" i="1"/>
  <c r="AS1218" i="1"/>
  <c r="AP1218" i="1"/>
  <c r="AM1218" i="1"/>
  <c r="AJ1218" i="1"/>
  <c r="AG1218" i="1"/>
  <c r="AD1218" i="1"/>
  <c r="AA1218" i="1"/>
  <c r="X1218" i="1"/>
  <c r="U1218" i="1"/>
  <c r="R1218" i="1"/>
  <c r="O1218" i="1"/>
  <c r="L1218" i="1"/>
  <c r="I1218" i="1"/>
  <c r="F1218" i="1"/>
  <c r="E1218" i="1"/>
  <c r="BT1216" i="1"/>
  <c r="BQ1216" i="1"/>
  <c r="BN1216" i="1"/>
  <c r="BK1216" i="1"/>
  <c r="BH1216" i="1"/>
  <c r="BE1216" i="1"/>
  <c r="BB1216" i="1"/>
  <c r="AY1216" i="1"/>
  <c r="AV1216" i="1"/>
  <c r="AS1216" i="1"/>
  <c r="AP1216" i="1"/>
  <c r="AM1216" i="1"/>
  <c r="AJ1216" i="1"/>
  <c r="AG1216" i="1"/>
  <c r="AD1216" i="1"/>
  <c r="AA1216" i="1"/>
  <c r="X1216" i="1"/>
  <c r="U1216" i="1"/>
  <c r="R1216" i="1"/>
  <c r="O1216" i="1"/>
  <c r="L1216" i="1"/>
  <c r="I1216" i="1"/>
  <c r="F1216" i="1"/>
  <c r="BT1215" i="1"/>
  <c r="BQ1215" i="1"/>
  <c r="BN1215" i="1"/>
  <c r="BK1215" i="1"/>
  <c r="BH1215" i="1"/>
  <c r="BE1215" i="1"/>
  <c r="BB1215" i="1"/>
  <c r="AY1215" i="1"/>
  <c r="AV1215" i="1"/>
  <c r="AS1215" i="1"/>
  <c r="AP1215" i="1"/>
  <c r="AM1215" i="1"/>
  <c r="AJ1215" i="1"/>
  <c r="AG1215" i="1"/>
  <c r="AD1215" i="1"/>
  <c r="AA1215" i="1"/>
  <c r="X1215" i="1"/>
  <c r="U1215" i="1"/>
  <c r="R1215" i="1"/>
  <c r="O1215" i="1"/>
  <c r="L1215" i="1"/>
  <c r="I1215" i="1"/>
  <c r="F1215" i="1"/>
  <c r="BT1214" i="1"/>
  <c r="BQ1214" i="1"/>
  <c r="BN1214" i="1"/>
  <c r="BK1214" i="1"/>
  <c r="BH1214" i="1"/>
  <c r="BE1214" i="1"/>
  <c r="BB1214" i="1"/>
  <c r="AY1214" i="1"/>
  <c r="AV1214" i="1"/>
  <c r="AS1214" i="1"/>
  <c r="AP1214" i="1"/>
  <c r="AM1214" i="1"/>
  <c r="AJ1214" i="1"/>
  <c r="AG1214" i="1"/>
  <c r="AD1214" i="1"/>
  <c r="AA1214" i="1"/>
  <c r="X1214" i="1"/>
  <c r="U1214" i="1"/>
  <c r="R1214" i="1"/>
  <c r="O1214" i="1"/>
  <c r="L1214" i="1"/>
  <c r="I1214" i="1"/>
  <c r="F1214" i="1"/>
  <c r="BT1213" i="1"/>
  <c r="BQ1213" i="1"/>
  <c r="BN1213" i="1"/>
  <c r="BK1213" i="1"/>
  <c r="BH1213" i="1"/>
  <c r="BE1213" i="1"/>
  <c r="BB1213" i="1"/>
  <c r="AY1213" i="1"/>
  <c r="AV1213" i="1"/>
  <c r="AS1213" i="1"/>
  <c r="AP1213" i="1"/>
  <c r="AM1213" i="1"/>
  <c r="AJ1213" i="1"/>
  <c r="AG1213" i="1"/>
  <c r="AD1213" i="1"/>
  <c r="AA1213" i="1"/>
  <c r="X1213" i="1"/>
  <c r="U1213" i="1"/>
  <c r="R1213" i="1"/>
  <c r="O1213" i="1"/>
  <c r="L1213" i="1"/>
  <c r="I1213" i="1"/>
  <c r="F1213" i="1"/>
  <c r="BT1212" i="1"/>
  <c r="BQ1212" i="1"/>
  <c r="BN1212" i="1"/>
  <c r="BK1212" i="1"/>
  <c r="BH1212" i="1"/>
  <c r="BE1212" i="1"/>
  <c r="BB1212" i="1"/>
  <c r="AY1212" i="1"/>
  <c r="AV1212" i="1"/>
  <c r="AS1212" i="1"/>
  <c r="AP1212" i="1"/>
  <c r="AM1212" i="1"/>
  <c r="AJ1212" i="1"/>
  <c r="AG1212" i="1"/>
  <c r="AD1212" i="1"/>
  <c r="AA1212" i="1"/>
  <c r="X1212" i="1"/>
  <c r="U1212" i="1"/>
  <c r="R1212" i="1"/>
  <c r="O1212" i="1"/>
  <c r="L1212" i="1"/>
  <c r="I1212" i="1"/>
  <c r="F1212" i="1"/>
  <c r="BT1211" i="1"/>
  <c r="BQ1211" i="1"/>
  <c r="BN1211" i="1"/>
  <c r="BK1211" i="1"/>
  <c r="BH1211" i="1"/>
  <c r="BE1211" i="1"/>
  <c r="BB1211" i="1"/>
  <c r="AY1211" i="1"/>
  <c r="AV1211" i="1"/>
  <c r="AS1211" i="1"/>
  <c r="AP1211" i="1"/>
  <c r="AM1211" i="1"/>
  <c r="AJ1211" i="1"/>
  <c r="AG1211" i="1"/>
  <c r="AD1211" i="1"/>
  <c r="AA1211" i="1"/>
  <c r="X1211" i="1"/>
  <c r="U1211" i="1"/>
  <c r="R1211" i="1"/>
  <c r="O1211" i="1"/>
  <c r="L1211" i="1"/>
  <c r="I1211" i="1"/>
  <c r="F1211" i="1"/>
  <c r="BT1210" i="1"/>
  <c r="BQ1210" i="1"/>
  <c r="BN1210" i="1"/>
  <c r="BK1210" i="1"/>
  <c r="BH1210" i="1"/>
  <c r="BE1210" i="1"/>
  <c r="BB1210" i="1"/>
  <c r="AY1210" i="1"/>
  <c r="AV1210" i="1"/>
  <c r="AS1210" i="1"/>
  <c r="AP1210" i="1"/>
  <c r="AM1210" i="1"/>
  <c r="AJ1210" i="1"/>
  <c r="AG1210" i="1"/>
  <c r="AD1210" i="1"/>
  <c r="AA1210" i="1"/>
  <c r="X1210" i="1"/>
  <c r="U1210" i="1"/>
  <c r="R1210" i="1"/>
  <c r="O1210" i="1"/>
  <c r="L1210" i="1"/>
  <c r="I1210" i="1"/>
  <c r="F1210" i="1"/>
  <c r="BV1209" i="1"/>
  <c r="BU1209" i="1"/>
  <c r="BS1209" i="1"/>
  <c r="BR1209" i="1"/>
  <c r="BP1209" i="1"/>
  <c r="BO1209" i="1"/>
  <c r="BM1209" i="1"/>
  <c r="BL1209" i="1"/>
  <c r="BJ1209" i="1"/>
  <c r="BI1209" i="1"/>
  <c r="BG1209" i="1"/>
  <c r="BF1209" i="1"/>
  <c r="BD1209" i="1"/>
  <c r="BC1209" i="1"/>
  <c r="BA1209" i="1"/>
  <c r="AZ1209" i="1"/>
  <c r="AX1209" i="1"/>
  <c r="AW1209" i="1"/>
  <c r="AU1209" i="1"/>
  <c r="AT1209" i="1"/>
  <c r="AR1209" i="1"/>
  <c r="AQ1209" i="1"/>
  <c r="AO1209" i="1"/>
  <c r="AN1209" i="1"/>
  <c r="AL1209" i="1"/>
  <c r="AK1209" i="1"/>
  <c r="AI1209" i="1"/>
  <c r="AH1209" i="1"/>
  <c r="AF1209" i="1"/>
  <c r="AE1209" i="1"/>
  <c r="AC1209" i="1"/>
  <c r="AB1209" i="1"/>
  <c r="Z1209" i="1"/>
  <c r="Y1209" i="1"/>
  <c r="W1209" i="1"/>
  <c r="V1209" i="1"/>
  <c r="T1209" i="1"/>
  <c r="S1209" i="1"/>
  <c r="Q1209" i="1"/>
  <c r="P1209" i="1"/>
  <c r="N1209" i="1"/>
  <c r="M1209" i="1"/>
  <c r="K1209" i="1"/>
  <c r="J1209" i="1"/>
  <c r="H1209" i="1"/>
  <c r="G1209" i="1"/>
  <c r="E1209" i="1"/>
  <c r="E1211" i="1" s="1"/>
  <c r="E1212" i="1" s="1"/>
  <c r="E1213" i="1" s="1"/>
  <c r="E1214" i="1" s="1"/>
  <c r="E1215" i="1" s="1"/>
  <c r="E1216" i="1" s="1"/>
  <c r="BT1207" i="1"/>
  <c r="BQ1207" i="1"/>
  <c r="BN1207" i="1"/>
  <c r="BK1207" i="1"/>
  <c r="BH1207" i="1"/>
  <c r="BE1207" i="1"/>
  <c r="BB1207" i="1"/>
  <c r="AY1207" i="1"/>
  <c r="AV1207" i="1"/>
  <c r="AS1207" i="1"/>
  <c r="AP1207" i="1"/>
  <c r="AM1207" i="1"/>
  <c r="AJ1207" i="1"/>
  <c r="AG1207" i="1"/>
  <c r="AD1207" i="1"/>
  <c r="AA1207" i="1"/>
  <c r="X1207" i="1"/>
  <c r="U1207" i="1"/>
  <c r="R1207" i="1"/>
  <c r="O1207" i="1"/>
  <c r="L1207" i="1"/>
  <c r="I1207" i="1"/>
  <c r="F1207" i="1"/>
  <c r="BT1206" i="1"/>
  <c r="BQ1206" i="1"/>
  <c r="BN1206" i="1"/>
  <c r="BK1206" i="1"/>
  <c r="BH1206" i="1"/>
  <c r="BE1206" i="1"/>
  <c r="BB1206" i="1"/>
  <c r="AY1206" i="1"/>
  <c r="AV1206" i="1"/>
  <c r="AS1206" i="1"/>
  <c r="AP1206" i="1"/>
  <c r="AM1206" i="1"/>
  <c r="AJ1206" i="1"/>
  <c r="AG1206" i="1"/>
  <c r="AD1206" i="1"/>
  <c r="AA1206" i="1"/>
  <c r="X1206" i="1"/>
  <c r="U1206" i="1"/>
  <c r="R1206" i="1"/>
  <c r="O1206" i="1"/>
  <c r="L1206" i="1"/>
  <c r="I1206" i="1"/>
  <c r="F1206" i="1"/>
  <c r="E1206" i="1"/>
  <c r="E1207" i="1" s="1"/>
  <c r="BT1205" i="1"/>
  <c r="BQ1205" i="1"/>
  <c r="BN1205" i="1"/>
  <c r="BK1205" i="1"/>
  <c r="BH1205" i="1"/>
  <c r="BE1205" i="1"/>
  <c r="BB1205" i="1"/>
  <c r="AY1205" i="1"/>
  <c r="AV1205" i="1"/>
  <c r="AS1205" i="1"/>
  <c r="AP1205" i="1"/>
  <c r="AM1205" i="1"/>
  <c r="AJ1205" i="1"/>
  <c r="AG1205" i="1"/>
  <c r="AD1205" i="1"/>
  <c r="AA1205" i="1"/>
  <c r="X1205" i="1"/>
  <c r="U1205" i="1"/>
  <c r="R1205" i="1"/>
  <c r="O1205" i="1"/>
  <c r="L1205" i="1"/>
  <c r="I1205" i="1"/>
  <c r="F1205" i="1"/>
  <c r="B1205" i="1"/>
  <c r="B1206" i="1" s="1"/>
  <c r="B1207" i="1" s="1"/>
  <c r="B1209" i="1" s="1"/>
  <c r="B1210" i="1" s="1"/>
  <c r="B1211" i="1" s="1"/>
  <c r="B1212" i="1" s="1"/>
  <c r="B1213" i="1" s="1"/>
  <c r="B1214" i="1" s="1"/>
  <c r="B1215" i="1" s="1"/>
  <c r="B1216" i="1" s="1"/>
  <c r="B1218" i="1" s="1"/>
  <c r="A1204" i="1"/>
  <c r="BT1201" i="1"/>
  <c r="BQ1201" i="1"/>
  <c r="BN1201" i="1"/>
  <c r="BK1201" i="1"/>
  <c r="BH1201" i="1"/>
  <c r="BE1201" i="1"/>
  <c r="BB1201" i="1"/>
  <c r="AY1201" i="1"/>
  <c r="AV1201" i="1"/>
  <c r="AS1201" i="1"/>
  <c r="AP1201" i="1"/>
  <c r="AM1201" i="1"/>
  <c r="AJ1201" i="1"/>
  <c r="AG1201" i="1"/>
  <c r="AD1201" i="1"/>
  <c r="AA1201" i="1"/>
  <c r="X1201" i="1"/>
  <c r="U1201" i="1"/>
  <c r="R1201" i="1"/>
  <c r="O1201" i="1"/>
  <c r="L1201" i="1"/>
  <c r="I1201" i="1"/>
  <c r="F1201" i="1"/>
  <c r="BT1200" i="1"/>
  <c r="BQ1200" i="1"/>
  <c r="BN1200" i="1"/>
  <c r="BK1200" i="1"/>
  <c r="BH1200" i="1"/>
  <c r="BE1200" i="1"/>
  <c r="BB1200" i="1"/>
  <c r="AY1200" i="1"/>
  <c r="AV1200" i="1"/>
  <c r="AS1200" i="1"/>
  <c r="AP1200" i="1"/>
  <c r="AM1200" i="1"/>
  <c r="AJ1200" i="1"/>
  <c r="AG1200" i="1"/>
  <c r="AD1200" i="1"/>
  <c r="AA1200" i="1"/>
  <c r="X1200" i="1"/>
  <c r="U1200" i="1"/>
  <c r="R1200" i="1"/>
  <c r="O1200" i="1"/>
  <c r="L1200" i="1"/>
  <c r="I1200" i="1"/>
  <c r="F1200" i="1"/>
  <c r="BT1199" i="1"/>
  <c r="BQ1199" i="1"/>
  <c r="BN1199" i="1"/>
  <c r="BK1199" i="1"/>
  <c r="BH1199" i="1"/>
  <c r="BE1199" i="1"/>
  <c r="BB1199" i="1"/>
  <c r="AY1199" i="1"/>
  <c r="AV1199" i="1"/>
  <c r="AS1199" i="1"/>
  <c r="AP1199" i="1"/>
  <c r="AM1199" i="1"/>
  <c r="AJ1199" i="1"/>
  <c r="AG1199" i="1"/>
  <c r="AD1199" i="1"/>
  <c r="AA1199" i="1"/>
  <c r="X1199" i="1"/>
  <c r="U1199" i="1"/>
  <c r="R1199" i="1"/>
  <c r="O1199" i="1"/>
  <c r="L1199" i="1"/>
  <c r="I1199" i="1"/>
  <c r="F1199" i="1"/>
  <c r="BT1197" i="1"/>
  <c r="BQ1197" i="1"/>
  <c r="BN1197" i="1"/>
  <c r="BK1197" i="1"/>
  <c r="BH1197" i="1"/>
  <c r="BE1197" i="1"/>
  <c r="BB1197" i="1"/>
  <c r="AY1197" i="1"/>
  <c r="AV1197" i="1"/>
  <c r="AS1197" i="1"/>
  <c r="AP1197" i="1"/>
  <c r="AM1197" i="1"/>
  <c r="AJ1197" i="1"/>
  <c r="AG1197" i="1"/>
  <c r="AD1197" i="1"/>
  <c r="AA1197" i="1"/>
  <c r="X1197" i="1"/>
  <c r="U1197" i="1"/>
  <c r="R1197" i="1"/>
  <c r="O1197" i="1"/>
  <c r="L1197" i="1"/>
  <c r="I1197" i="1"/>
  <c r="F1197" i="1"/>
  <c r="BT1196" i="1"/>
  <c r="BQ1196" i="1"/>
  <c r="BN1196" i="1"/>
  <c r="BK1196" i="1"/>
  <c r="BH1196" i="1"/>
  <c r="BE1196" i="1"/>
  <c r="BB1196" i="1"/>
  <c r="AY1196" i="1"/>
  <c r="AV1196" i="1"/>
  <c r="AS1196" i="1"/>
  <c r="AP1196" i="1"/>
  <c r="AM1196" i="1"/>
  <c r="AJ1196" i="1"/>
  <c r="AG1196" i="1"/>
  <c r="AD1196" i="1"/>
  <c r="AA1196" i="1"/>
  <c r="X1196" i="1"/>
  <c r="U1196" i="1"/>
  <c r="R1196" i="1"/>
  <c r="O1196" i="1"/>
  <c r="L1196" i="1"/>
  <c r="I1196" i="1"/>
  <c r="F1196" i="1"/>
  <c r="BT1194" i="1"/>
  <c r="BQ1194" i="1"/>
  <c r="BN1194" i="1"/>
  <c r="BK1194" i="1"/>
  <c r="BH1194" i="1"/>
  <c r="BE1194" i="1"/>
  <c r="BB1194" i="1"/>
  <c r="AY1194" i="1"/>
  <c r="AV1194" i="1"/>
  <c r="AS1194" i="1"/>
  <c r="AP1194" i="1"/>
  <c r="AM1194" i="1"/>
  <c r="AJ1194" i="1"/>
  <c r="AG1194" i="1"/>
  <c r="AD1194" i="1"/>
  <c r="AA1194" i="1"/>
  <c r="X1194" i="1"/>
  <c r="U1194" i="1"/>
  <c r="R1194" i="1"/>
  <c r="O1194" i="1"/>
  <c r="L1194" i="1"/>
  <c r="I1194" i="1"/>
  <c r="F1194" i="1"/>
  <c r="E1194" i="1"/>
  <c r="BT1192" i="1"/>
  <c r="BQ1192" i="1"/>
  <c r="BN1192" i="1"/>
  <c r="BK1192" i="1"/>
  <c r="BH1192" i="1"/>
  <c r="BE1192" i="1"/>
  <c r="BB1192" i="1"/>
  <c r="AY1192" i="1"/>
  <c r="AV1192" i="1"/>
  <c r="AS1192" i="1"/>
  <c r="AP1192" i="1"/>
  <c r="AM1192" i="1"/>
  <c r="AJ1192" i="1"/>
  <c r="AG1192" i="1"/>
  <c r="AD1192" i="1"/>
  <c r="AA1192" i="1"/>
  <c r="X1192" i="1"/>
  <c r="U1192" i="1"/>
  <c r="R1192" i="1"/>
  <c r="O1192" i="1"/>
  <c r="L1192" i="1"/>
  <c r="I1192" i="1"/>
  <c r="F1192" i="1"/>
  <c r="BT1191" i="1"/>
  <c r="BQ1191" i="1"/>
  <c r="BN1191" i="1"/>
  <c r="BK1191" i="1"/>
  <c r="BH1191" i="1"/>
  <c r="BE1191" i="1"/>
  <c r="BB1191" i="1"/>
  <c r="AY1191" i="1"/>
  <c r="AV1191" i="1"/>
  <c r="AS1191" i="1"/>
  <c r="AP1191" i="1"/>
  <c r="AM1191" i="1"/>
  <c r="AJ1191" i="1"/>
  <c r="AG1191" i="1"/>
  <c r="AD1191" i="1"/>
  <c r="AA1191" i="1"/>
  <c r="X1191" i="1"/>
  <c r="U1191" i="1"/>
  <c r="R1191" i="1"/>
  <c r="O1191" i="1"/>
  <c r="L1191" i="1"/>
  <c r="I1191" i="1"/>
  <c r="F1191" i="1"/>
  <c r="BT1190" i="1"/>
  <c r="BQ1190" i="1"/>
  <c r="BN1190" i="1"/>
  <c r="BK1190" i="1"/>
  <c r="BH1190" i="1"/>
  <c r="BE1190" i="1"/>
  <c r="BB1190" i="1"/>
  <c r="AY1190" i="1"/>
  <c r="AV1190" i="1"/>
  <c r="AS1190" i="1"/>
  <c r="AP1190" i="1"/>
  <c r="AM1190" i="1"/>
  <c r="AJ1190" i="1"/>
  <c r="AG1190" i="1"/>
  <c r="AD1190" i="1"/>
  <c r="AA1190" i="1"/>
  <c r="X1190" i="1"/>
  <c r="U1190" i="1"/>
  <c r="R1190" i="1"/>
  <c r="O1190" i="1"/>
  <c r="L1190" i="1"/>
  <c r="I1190" i="1"/>
  <c r="F1190" i="1"/>
  <c r="BT1189" i="1"/>
  <c r="BQ1189" i="1"/>
  <c r="BN1189" i="1"/>
  <c r="BK1189" i="1"/>
  <c r="BH1189" i="1"/>
  <c r="BE1189" i="1"/>
  <c r="BB1189" i="1"/>
  <c r="AY1189" i="1"/>
  <c r="AV1189" i="1"/>
  <c r="AS1189" i="1"/>
  <c r="AP1189" i="1"/>
  <c r="AM1189" i="1"/>
  <c r="AJ1189" i="1"/>
  <c r="AG1189" i="1"/>
  <c r="AD1189" i="1"/>
  <c r="AA1189" i="1"/>
  <c r="X1189" i="1"/>
  <c r="U1189" i="1"/>
  <c r="R1189" i="1"/>
  <c r="O1189" i="1"/>
  <c r="L1189" i="1"/>
  <c r="I1189" i="1"/>
  <c r="F1189" i="1"/>
  <c r="BT1188" i="1"/>
  <c r="BQ1188" i="1"/>
  <c r="BN1188" i="1"/>
  <c r="BK1188" i="1"/>
  <c r="BH1188" i="1"/>
  <c r="BE1188" i="1"/>
  <c r="BB1188" i="1"/>
  <c r="AY1188" i="1"/>
  <c r="AV1188" i="1"/>
  <c r="AS1188" i="1"/>
  <c r="AP1188" i="1"/>
  <c r="AM1188" i="1"/>
  <c r="AJ1188" i="1"/>
  <c r="AG1188" i="1"/>
  <c r="AD1188" i="1"/>
  <c r="AA1188" i="1"/>
  <c r="X1188" i="1"/>
  <c r="U1188" i="1"/>
  <c r="R1188" i="1"/>
  <c r="O1188" i="1"/>
  <c r="L1188" i="1"/>
  <c r="I1188" i="1"/>
  <c r="F1188" i="1"/>
  <c r="BT1187" i="1"/>
  <c r="BQ1187" i="1"/>
  <c r="BN1187" i="1"/>
  <c r="BK1187" i="1"/>
  <c r="BH1187" i="1"/>
  <c r="BE1187" i="1"/>
  <c r="BB1187" i="1"/>
  <c r="AY1187" i="1"/>
  <c r="AV1187" i="1"/>
  <c r="AS1187" i="1"/>
  <c r="AP1187" i="1"/>
  <c r="AM1187" i="1"/>
  <c r="AJ1187" i="1"/>
  <c r="AG1187" i="1"/>
  <c r="AD1187" i="1"/>
  <c r="AA1187" i="1"/>
  <c r="X1187" i="1"/>
  <c r="U1187" i="1"/>
  <c r="R1187" i="1"/>
  <c r="O1187" i="1"/>
  <c r="L1187" i="1"/>
  <c r="I1187" i="1"/>
  <c r="F1187" i="1"/>
  <c r="BT1186" i="1"/>
  <c r="BQ1186" i="1"/>
  <c r="BN1186" i="1"/>
  <c r="BK1186" i="1"/>
  <c r="BH1186" i="1"/>
  <c r="BE1186" i="1"/>
  <c r="BB1186" i="1"/>
  <c r="AY1186" i="1"/>
  <c r="AV1186" i="1"/>
  <c r="AS1186" i="1"/>
  <c r="AP1186" i="1"/>
  <c r="AM1186" i="1"/>
  <c r="AJ1186" i="1"/>
  <c r="AG1186" i="1"/>
  <c r="AD1186" i="1"/>
  <c r="AA1186" i="1"/>
  <c r="X1186" i="1"/>
  <c r="U1186" i="1"/>
  <c r="R1186" i="1"/>
  <c r="O1186" i="1"/>
  <c r="L1186" i="1"/>
  <c r="I1186" i="1"/>
  <c r="F1186" i="1"/>
  <c r="BV1185" i="1"/>
  <c r="BU1185" i="1"/>
  <c r="BS1185" i="1"/>
  <c r="BR1185" i="1"/>
  <c r="BP1185" i="1"/>
  <c r="BO1185" i="1"/>
  <c r="BM1185" i="1"/>
  <c r="BL1185" i="1"/>
  <c r="BJ1185" i="1"/>
  <c r="BI1185" i="1"/>
  <c r="BG1185" i="1"/>
  <c r="BF1185" i="1"/>
  <c r="BD1185" i="1"/>
  <c r="BC1185" i="1"/>
  <c r="BA1185" i="1"/>
  <c r="AZ1185" i="1"/>
  <c r="AX1185" i="1"/>
  <c r="AW1185" i="1"/>
  <c r="AU1185" i="1"/>
  <c r="AT1185" i="1"/>
  <c r="AR1185" i="1"/>
  <c r="AQ1185" i="1"/>
  <c r="AO1185" i="1"/>
  <c r="AN1185" i="1"/>
  <c r="AL1185" i="1"/>
  <c r="AK1185" i="1"/>
  <c r="AI1185" i="1"/>
  <c r="AH1185" i="1"/>
  <c r="AF1185" i="1"/>
  <c r="AE1185" i="1"/>
  <c r="AC1185" i="1"/>
  <c r="AB1185" i="1"/>
  <c r="Z1185" i="1"/>
  <c r="Y1185" i="1"/>
  <c r="W1185" i="1"/>
  <c r="V1185" i="1"/>
  <c r="T1185" i="1"/>
  <c r="S1185" i="1"/>
  <c r="Q1185" i="1"/>
  <c r="P1185" i="1"/>
  <c r="N1185" i="1"/>
  <c r="M1185" i="1"/>
  <c r="K1185" i="1"/>
  <c r="J1185" i="1"/>
  <c r="H1185" i="1"/>
  <c r="G1185" i="1"/>
  <c r="E1185" i="1"/>
  <c r="E1187" i="1" s="1"/>
  <c r="E1188" i="1" s="1"/>
  <c r="E1189" i="1" s="1"/>
  <c r="E1190" i="1" s="1"/>
  <c r="E1191" i="1" s="1"/>
  <c r="E1192" i="1" s="1"/>
  <c r="BT1183" i="1"/>
  <c r="BQ1183" i="1"/>
  <c r="BN1183" i="1"/>
  <c r="BK1183" i="1"/>
  <c r="BH1183" i="1"/>
  <c r="BE1183" i="1"/>
  <c r="BB1183" i="1"/>
  <c r="AY1183" i="1"/>
  <c r="AV1183" i="1"/>
  <c r="AS1183" i="1"/>
  <c r="AP1183" i="1"/>
  <c r="AM1183" i="1"/>
  <c r="AJ1183" i="1"/>
  <c r="AG1183" i="1"/>
  <c r="AD1183" i="1"/>
  <c r="AA1183" i="1"/>
  <c r="X1183" i="1"/>
  <c r="U1183" i="1"/>
  <c r="R1183" i="1"/>
  <c r="O1183" i="1"/>
  <c r="L1183" i="1"/>
  <c r="I1183" i="1"/>
  <c r="F1183" i="1"/>
  <c r="BT1182" i="1"/>
  <c r="BQ1182" i="1"/>
  <c r="BN1182" i="1"/>
  <c r="BK1182" i="1"/>
  <c r="BH1182" i="1"/>
  <c r="BE1182" i="1"/>
  <c r="BB1182" i="1"/>
  <c r="AY1182" i="1"/>
  <c r="AV1182" i="1"/>
  <c r="AS1182" i="1"/>
  <c r="AP1182" i="1"/>
  <c r="AM1182" i="1"/>
  <c r="AJ1182" i="1"/>
  <c r="AG1182" i="1"/>
  <c r="AD1182" i="1"/>
  <c r="AA1182" i="1"/>
  <c r="X1182" i="1"/>
  <c r="U1182" i="1"/>
  <c r="R1182" i="1"/>
  <c r="O1182" i="1"/>
  <c r="L1182" i="1"/>
  <c r="I1182" i="1"/>
  <c r="F1182" i="1"/>
  <c r="E1182" i="1"/>
  <c r="E1183" i="1" s="1"/>
  <c r="BT1181" i="1"/>
  <c r="BQ1181" i="1"/>
  <c r="BN1181" i="1"/>
  <c r="BK1181" i="1"/>
  <c r="BH1181" i="1"/>
  <c r="BE1181" i="1"/>
  <c r="BB1181" i="1"/>
  <c r="AY1181" i="1"/>
  <c r="AV1181" i="1"/>
  <c r="AS1181" i="1"/>
  <c r="AP1181" i="1"/>
  <c r="AM1181" i="1"/>
  <c r="AJ1181" i="1"/>
  <c r="AG1181" i="1"/>
  <c r="AD1181" i="1"/>
  <c r="AA1181" i="1"/>
  <c r="X1181" i="1"/>
  <c r="U1181" i="1"/>
  <c r="R1181" i="1"/>
  <c r="O1181" i="1"/>
  <c r="L1181" i="1"/>
  <c r="I1181" i="1"/>
  <c r="F1181" i="1"/>
  <c r="B1181" i="1"/>
  <c r="B1182" i="1" s="1"/>
  <c r="B1183" i="1" s="1"/>
  <c r="B1185" i="1" s="1"/>
  <c r="B1186" i="1" s="1"/>
  <c r="B1187" i="1" s="1"/>
  <c r="B1188" i="1" s="1"/>
  <c r="B1189" i="1" s="1"/>
  <c r="B1190" i="1" s="1"/>
  <c r="B1191" i="1" s="1"/>
  <c r="B1192" i="1" s="1"/>
  <c r="B1194" i="1" s="1"/>
  <c r="A1180" i="1"/>
  <c r="BT1177" i="1"/>
  <c r="BQ1177" i="1"/>
  <c r="BN1177" i="1"/>
  <c r="BK1177" i="1"/>
  <c r="BH1177" i="1"/>
  <c r="BE1177" i="1"/>
  <c r="BB1177" i="1"/>
  <c r="AY1177" i="1"/>
  <c r="AV1177" i="1"/>
  <c r="AS1177" i="1"/>
  <c r="AP1177" i="1"/>
  <c r="AM1177" i="1"/>
  <c r="AJ1177" i="1"/>
  <c r="AG1177" i="1"/>
  <c r="AD1177" i="1"/>
  <c r="AA1177" i="1"/>
  <c r="X1177" i="1"/>
  <c r="U1177" i="1"/>
  <c r="R1177" i="1"/>
  <c r="O1177" i="1"/>
  <c r="L1177" i="1"/>
  <c r="I1177" i="1"/>
  <c r="F1177" i="1"/>
  <c r="BT1176" i="1"/>
  <c r="BQ1176" i="1"/>
  <c r="BN1176" i="1"/>
  <c r="BK1176" i="1"/>
  <c r="BH1176" i="1"/>
  <c r="BE1176" i="1"/>
  <c r="BB1176" i="1"/>
  <c r="AY1176" i="1"/>
  <c r="AV1176" i="1"/>
  <c r="AS1176" i="1"/>
  <c r="AP1176" i="1"/>
  <c r="AM1176" i="1"/>
  <c r="AJ1176" i="1"/>
  <c r="AG1176" i="1"/>
  <c r="AD1176" i="1"/>
  <c r="AA1176" i="1"/>
  <c r="X1176" i="1"/>
  <c r="U1176" i="1"/>
  <c r="R1176" i="1"/>
  <c r="O1176" i="1"/>
  <c r="L1176" i="1"/>
  <c r="I1176" i="1"/>
  <c r="F1176" i="1"/>
  <c r="BT1175" i="1"/>
  <c r="BQ1175" i="1"/>
  <c r="BN1175" i="1"/>
  <c r="BK1175" i="1"/>
  <c r="BH1175" i="1"/>
  <c r="BE1175" i="1"/>
  <c r="BB1175" i="1"/>
  <c r="AY1175" i="1"/>
  <c r="AV1175" i="1"/>
  <c r="AS1175" i="1"/>
  <c r="AP1175" i="1"/>
  <c r="AM1175" i="1"/>
  <c r="AJ1175" i="1"/>
  <c r="AG1175" i="1"/>
  <c r="AD1175" i="1"/>
  <c r="AA1175" i="1"/>
  <c r="X1175" i="1"/>
  <c r="U1175" i="1"/>
  <c r="R1175" i="1"/>
  <c r="O1175" i="1"/>
  <c r="L1175" i="1"/>
  <c r="I1175" i="1"/>
  <c r="F1175" i="1"/>
  <c r="BT1173" i="1"/>
  <c r="BQ1173" i="1"/>
  <c r="BN1173" i="1"/>
  <c r="BK1173" i="1"/>
  <c r="BH1173" i="1"/>
  <c r="BE1173" i="1"/>
  <c r="BB1173" i="1"/>
  <c r="AY1173" i="1"/>
  <c r="AV1173" i="1"/>
  <c r="AS1173" i="1"/>
  <c r="AP1173" i="1"/>
  <c r="AM1173" i="1"/>
  <c r="AJ1173" i="1"/>
  <c r="AG1173" i="1"/>
  <c r="AD1173" i="1"/>
  <c r="AA1173" i="1"/>
  <c r="X1173" i="1"/>
  <c r="U1173" i="1"/>
  <c r="R1173" i="1"/>
  <c r="O1173" i="1"/>
  <c r="L1173" i="1"/>
  <c r="I1173" i="1"/>
  <c r="F1173" i="1"/>
  <c r="BT1172" i="1"/>
  <c r="BQ1172" i="1"/>
  <c r="BN1172" i="1"/>
  <c r="BK1172" i="1"/>
  <c r="BH1172" i="1"/>
  <c r="BE1172" i="1"/>
  <c r="BB1172" i="1"/>
  <c r="AY1172" i="1"/>
  <c r="AV1172" i="1"/>
  <c r="AS1172" i="1"/>
  <c r="AP1172" i="1"/>
  <c r="AM1172" i="1"/>
  <c r="AJ1172" i="1"/>
  <c r="AG1172" i="1"/>
  <c r="AD1172" i="1"/>
  <c r="AA1172" i="1"/>
  <c r="X1172" i="1"/>
  <c r="U1172" i="1"/>
  <c r="R1172" i="1"/>
  <c r="O1172" i="1"/>
  <c r="L1172" i="1"/>
  <c r="I1172" i="1"/>
  <c r="F1172" i="1"/>
  <c r="BT1170" i="1"/>
  <c r="BQ1170" i="1"/>
  <c r="BN1170" i="1"/>
  <c r="BK1170" i="1"/>
  <c r="BH1170" i="1"/>
  <c r="BE1170" i="1"/>
  <c r="BB1170" i="1"/>
  <c r="AY1170" i="1"/>
  <c r="AV1170" i="1"/>
  <c r="AS1170" i="1"/>
  <c r="AP1170" i="1"/>
  <c r="AM1170" i="1"/>
  <c r="AJ1170" i="1"/>
  <c r="AG1170" i="1"/>
  <c r="AD1170" i="1"/>
  <c r="AA1170" i="1"/>
  <c r="X1170" i="1"/>
  <c r="U1170" i="1"/>
  <c r="R1170" i="1"/>
  <c r="O1170" i="1"/>
  <c r="L1170" i="1"/>
  <c r="I1170" i="1"/>
  <c r="F1170" i="1"/>
  <c r="E1170" i="1"/>
  <c r="BT1168" i="1"/>
  <c r="BQ1168" i="1"/>
  <c r="BN1168" i="1"/>
  <c r="BK1168" i="1"/>
  <c r="BH1168" i="1"/>
  <c r="BE1168" i="1"/>
  <c r="BB1168" i="1"/>
  <c r="AY1168" i="1"/>
  <c r="AV1168" i="1"/>
  <c r="AS1168" i="1"/>
  <c r="AP1168" i="1"/>
  <c r="AM1168" i="1"/>
  <c r="AJ1168" i="1"/>
  <c r="AG1168" i="1"/>
  <c r="AD1168" i="1"/>
  <c r="AA1168" i="1"/>
  <c r="X1168" i="1"/>
  <c r="U1168" i="1"/>
  <c r="R1168" i="1"/>
  <c r="O1168" i="1"/>
  <c r="L1168" i="1"/>
  <c r="I1168" i="1"/>
  <c r="F1168" i="1"/>
  <c r="BT1167" i="1"/>
  <c r="BQ1167" i="1"/>
  <c r="BN1167" i="1"/>
  <c r="BK1167" i="1"/>
  <c r="BH1167" i="1"/>
  <c r="BE1167" i="1"/>
  <c r="BB1167" i="1"/>
  <c r="AY1167" i="1"/>
  <c r="AV1167" i="1"/>
  <c r="AS1167" i="1"/>
  <c r="AP1167" i="1"/>
  <c r="AM1167" i="1"/>
  <c r="AJ1167" i="1"/>
  <c r="AG1167" i="1"/>
  <c r="AD1167" i="1"/>
  <c r="AA1167" i="1"/>
  <c r="X1167" i="1"/>
  <c r="U1167" i="1"/>
  <c r="R1167" i="1"/>
  <c r="O1167" i="1"/>
  <c r="L1167" i="1"/>
  <c r="I1167" i="1"/>
  <c r="F1167" i="1"/>
  <c r="BT1166" i="1"/>
  <c r="BQ1166" i="1"/>
  <c r="BN1166" i="1"/>
  <c r="BK1166" i="1"/>
  <c r="BH1166" i="1"/>
  <c r="BE1166" i="1"/>
  <c r="BB1166" i="1"/>
  <c r="AY1166" i="1"/>
  <c r="AV1166" i="1"/>
  <c r="AS1166" i="1"/>
  <c r="AP1166" i="1"/>
  <c r="AM1166" i="1"/>
  <c r="AJ1166" i="1"/>
  <c r="AG1166" i="1"/>
  <c r="AD1166" i="1"/>
  <c r="AA1166" i="1"/>
  <c r="X1166" i="1"/>
  <c r="U1166" i="1"/>
  <c r="R1166" i="1"/>
  <c r="O1166" i="1"/>
  <c r="L1166" i="1"/>
  <c r="I1166" i="1"/>
  <c r="F1166" i="1"/>
  <c r="BT1165" i="1"/>
  <c r="BQ1165" i="1"/>
  <c r="BN1165" i="1"/>
  <c r="BK1165" i="1"/>
  <c r="BH1165" i="1"/>
  <c r="BE1165" i="1"/>
  <c r="BB1165" i="1"/>
  <c r="AY1165" i="1"/>
  <c r="AV1165" i="1"/>
  <c r="AS1165" i="1"/>
  <c r="AP1165" i="1"/>
  <c r="AM1165" i="1"/>
  <c r="AJ1165" i="1"/>
  <c r="AG1165" i="1"/>
  <c r="AD1165" i="1"/>
  <c r="AA1165" i="1"/>
  <c r="X1165" i="1"/>
  <c r="U1165" i="1"/>
  <c r="R1165" i="1"/>
  <c r="O1165" i="1"/>
  <c r="L1165" i="1"/>
  <c r="I1165" i="1"/>
  <c r="F1165" i="1"/>
  <c r="BT1164" i="1"/>
  <c r="BQ1164" i="1"/>
  <c r="BN1164" i="1"/>
  <c r="BK1164" i="1"/>
  <c r="BH1164" i="1"/>
  <c r="BE1164" i="1"/>
  <c r="BB1164" i="1"/>
  <c r="AY1164" i="1"/>
  <c r="AV1164" i="1"/>
  <c r="AS1164" i="1"/>
  <c r="AP1164" i="1"/>
  <c r="AM1164" i="1"/>
  <c r="AJ1164" i="1"/>
  <c r="AG1164" i="1"/>
  <c r="AD1164" i="1"/>
  <c r="AA1164" i="1"/>
  <c r="X1164" i="1"/>
  <c r="U1164" i="1"/>
  <c r="R1164" i="1"/>
  <c r="O1164" i="1"/>
  <c r="L1164" i="1"/>
  <c r="I1164" i="1"/>
  <c r="F1164" i="1"/>
  <c r="BT1163" i="1"/>
  <c r="BQ1163" i="1"/>
  <c r="BN1163" i="1"/>
  <c r="BK1163" i="1"/>
  <c r="BH1163" i="1"/>
  <c r="BE1163" i="1"/>
  <c r="BB1163" i="1"/>
  <c r="AY1163" i="1"/>
  <c r="AV1163" i="1"/>
  <c r="AS1163" i="1"/>
  <c r="AP1163" i="1"/>
  <c r="AM1163" i="1"/>
  <c r="AJ1163" i="1"/>
  <c r="AG1163" i="1"/>
  <c r="AD1163" i="1"/>
  <c r="AA1163" i="1"/>
  <c r="X1163" i="1"/>
  <c r="U1163" i="1"/>
  <c r="R1163" i="1"/>
  <c r="O1163" i="1"/>
  <c r="L1163" i="1"/>
  <c r="I1163" i="1"/>
  <c r="F1163" i="1"/>
  <c r="BT1162" i="1"/>
  <c r="BQ1162" i="1"/>
  <c r="BN1162" i="1"/>
  <c r="BK1162" i="1"/>
  <c r="BH1162" i="1"/>
  <c r="BE1162" i="1"/>
  <c r="BB1162" i="1"/>
  <c r="AY1162" i="1"/>
  <c r="AV1162" i="1"/>
  <c r="AS1162" i="1"/>
  <c r="AP1162" i="1"/>
  <c r="AM1162" i="1"/>
  <c r="AJ1162" i="1"/>
  <c r="AG1162" i="1"/>
  <c r="AD1162" i="1"/>
  <c r="AA1162" i="1"/>
  <c r="X1162" i="1"/>
  <c r="U1162" i="1"/>
  <c r="R1162" i="1"/>
  <c r="O1162" i="1"/>
  <c r="L1162" i="1"/>
  <c r="I1162" i="1"/>
  <c r="F1162" i="1"/>
  <c r="BV1161" i="1"/>
  <c r="BU1161" i="1"/>
  <c r="BS1161" i="1"/>
  <c r="BR1161" i="1"/>
  <c r="BP1161" i="1"/>
  <c r="BO1161" i="1"/>
  <c r="BM1161" i="1"/>
  <c r="BL1161" i="1"/>
  <c r="BJ1161" i="1"/>
  <c r="BI1161" i="1"/>
  <c r="BG1161" i="1"/>
  <c r="BF1161" i="1"/>
  <c r="BD1161" i="1"/>
  <c r="BC1161" i="1"/>
  <c r="BA1161" i="1"/>
  <c r="AZ1161" i="1"/>
  <c r="AX1161" i="1"/>
  <c r="AW1161" i="1"/>
  <c r="AU1161" i="1"/>
  <c r="AT1161" i="1"/>
  <c r="AR1161" i="1"/>
  <c r="AQ1161" i="1"/>
  <c r="AO1161" i="1"/>
  <c r="AN1161" i="1"/>
  <c r="AL1161" i="1"/>
  <c r="AK1161" i="1"/>
  <c r="AI1161" i="1"/>
  <c r="AH1161" i="1"/>
  <c r="AF1161" i="1"/>
  <c r="AE1161" i="1"/>
  <c r="AC1161" i="1"/>
  <c r="AB1161" i="1"/>
  <c r="Z1161" i="1"/>
  <c r="Y1161" i="1"/>
  <c r="W1161" i="1"/>
  <c r="V1161" i="1"/>
  <c r="T1161" i="1"/>
  <c r="S1161" i="1"/>
  <c r="Q1161" i="1"/>
  <c r="P1161" i="1"/>
  <c r="N1161" i="1"/>
  <c r="M1161" i="1"/>
  <c r="K1161" i="1"/>
  <c r="J1161" i="1"/>
  <c r="H1161" i="1"/>
  <c r="G1161" i="1"/>
  <c r="E1161" i="1"/>
  <c r="E1163" i="1" s="1"/>
  <c r="E1164" i="1" s="1"/>
  <c r="E1165" i="1" s="1"/>
  <c r="E1166" i="1" s="1"/>
  <c r="E1167" i="1" s="1"/>
  <c r="E1168" i="1" s="1"/>
  <c r="BT1159" i="1"/>
  <c r="BQ1159" i="1"/>
  <c r="BN1159" i="1"/>
  <c r="BK1159" i="1"/>
  <c r="BH1159" i="1"/>
  <c r="BE1159" i="1"/>
  <c r="BB1159" i="1"/>
  <c r="AY1159" i="1"/>
  <c r="AV1159" i="1"/>
  <c r="AS1159" i="1"/>
  <c r="AP1159" i="1"/>
  <c r="AM1159" i="1"/>
  <c r="AJ1159" i="1"/>
  <c r="AG1159" i="1"/>
  <c r="AD1159" i="1"/>
  <c r="AA1159" i="1"/>
  <c r="X1159" i="1"/>
  <c r="U1159" i="1"/>
  <c r="R1159" i="1"/>
  <c r="O1159" i="1"/>
  <c r="L1159" i="1"/>
  <c r="I1159" i="1"/>
  <c r="F1159" i="1"/>
  <c r="BT1158" i="1"/>
  <c r="BQ1158" i="1"/>
  <c r="BN1158" i="1"/>
  <c r="BK1158" i="1"/>
  <c r="BH1158" i="1"/>
  <c r="BE1158" i="1"/>
  <c r="BB1158" i="1"/>
  <c r="AY1158" i="1"/>
  <c r="AV1158" i="1"/>
  <c r="AS1158" i="1"/>
  <c r="AP1158" i="1"/>
  <c r="AM1158" i="1"/>
  <c r="AJ1158" i="1"/>
  <c r="AG1158" i="1"/>
  <c r="AD1158" i="1"/>
  <c r="AA1158" i="1"/>
  <c r="X1158" i="1"/>
  <c r="U1158" i="1"/>
  <c r="R1158" i="1"/>
  <c r="O1158" i="1"/>
  <c r="L1158" i="1"/>
  <c r="I1158" i="1"/>
  <c r="F1158" i="1"/>
  <c r="E1158" i="1"/>
  <c r="E1159" i="1" s="1"/>
  <c r="BT1157" i="1"/>
  <c r="BQ1157" i="1"/>
  <c r="BN1157" i="1"/>
  <c r="BK1157" i="1"/>
  <c r="BH1157" i="1"/>
  <c r="BE1157" i="1"/>
  <c r="BB1157" i="1"/>
  <c r="AY1157" i="1"/>
  <c r="AV1157" i="1"/>
  <c r="AS1157" i="1"/>
  <c r="AP1157" i="1"/>
  <c r="AM1157" i="1"/>
  <c r="AJ1157" i="1"/>
  <c r="AG1157" i="1"/>
  <c r="AD1157" i="1"/>
  <c r="AA1157" i="1"/>
  <c r="X1157" i="1"/>
  <c r="U1157" i="1"/>
  <c r="R1157" i="1"/>
  <c r="O1157" i="1"/>
  <c r="L1157" i="1"/>
  <c r="I1157" i="1"/>
  <c r="F1157" i="1"/>
  <c r="B1157" i="1"/>
  <c r="B1158" i="1" s="1"/>
  <c r="B1159" i="1" s="1"/>
  <c r="B1161" i="1" s="1"/>
  <c r="B1162" i="1" s="1"/>
  <c r="B1163" i="1" s="1"/>
  <c r="B1164" i="1" s="1"/>
  <c r="B1165" i="1" s="1"/>
  <c r="B1166" i="1" s="1"/>
  <c r="B1167" i="1" s="1"/>
  <c r="B1168" i="1" s="1"/>
  <c r="B1170" i="1" s="1"/>
  <c r="A1156" i="1"/>
  <c r="BT1153" i="1"/>
  <c r="BQ1153" i="1"/>
  <c r="BN1153" i="1"/>
  <c r="BK1153" i="1"/>
  <c r="BH1153" i="1"/>
  <c r="BE1153" i="1"/>
  <c r="BB1153" i="1"/>
  <c r="AY1153" i="1"/>
  <c r="AV1153" i="1"/>
  <c r="AS1153" i="1"/>
  <c r="AP1153" i="1"/>
  <c r="AM1153" i="1"/>
  <c r="AJ1153" i="1"/>
  <c r="AG1153" i="1"/>
  <c r="AD1153" i="1"/>
  <c r="AA1153" i="1"/>
  <c r="X1153" i="1"/>
  <c r="U1153" i="1"/>
  <c r="R1153" i="1"/>
  <c r="O1153" i="1"/>
  <c r="L1153" i="1"/>
  <c r="I1153" i="1"/>
  <c r="F1153" i="1"/>
  <c r="BT1152" i="1"/>
  <c r="BQ1152" i="1"/>
  <c r="BN1152" i="1"/>
  <c r="BK1152" i="1"/>
  <c r="BH1152" i="1"/>
  <c r="BE1152" i="1"/>
  <c r="BB1152" i="1"/>
  <c r="AY1152" i="1"/>
  <c r="AV1152" i="1"/>
  <c r="AS1152" i="1"/>
  <c r="AP1152" i="1"/>
  <c r="AM1152" i="1"/>
  <c r="AJ1152" i="1"/>
  <c r="AG1152" i="1"/>
  <c r="AD1152" i="1"/>
  <c r="AA1152" i="1"/>
  <c r="X1152" i="1"/>
  <c r="U1152" i="1"/>
  <c r="R1152" i="1"/>
  <c r="O1152" i="1"/>
  <c r="L1152" i="1"/>
  <c r="I1152" i="1"/>
  <c r="F1152" i="1"/>
  <c r="BT1151" i="1"/>
  <c r="BQ1151" i="1"/>
  <c r="BN1151" i="1"/>
  <c r="BK1151" i="1"/>
  <c r="BH1151" i="1"/>
  <c r="BE1151" i="1"/>
  <c r="BB1151" i="1"/>
  <c r="AY1151" i="1"/>
  <c r="AV1151" i="1"/>
  <c r="AS1151" i="1"/>
  <c r="AP1151" i="1"/>
  <c r="AM1151" i="1"/>
  <c r="AJ1151" i="1"/>
  <c r="AG1151" i="1"/>
  <c r="AD1151" i="1"/>
  <c r="AA1151" i="1"/>
  <c r="X1151" i="1"/>
  <c r="U1151" i="1"/>
  <c r="R1151" i="1"/>
  <c r="O1151" i="1"/>
  <c r="L1151" i="1"/>
  <c r="I1151" i="1"/>
  <c r="F1151" i="1"/>
  <c r="BT1149" i="1"/>
  <c r="BQ1149" i="1"/>
  <c r="BN1149" i="1"/>
  <c r="BK1149" i="1"/>
  <c r="BH1149" i="1"/>
  <c r="BE1149" i="1"/>
  <c r="BB1149" i="1"/>
  <c r="AY1149" i="1"/>
  <c r="AV1149" i="1"/>
  <c r="AS1149" i="1"/>
  <c r="AP1149" i="1"/>
  <c r="AM1149" i="1"/>
  <c r="AJ1149" i="1"/>
  <c r="AG1149" i="1"/>
  <c r="AD1149" i="1"/>
  <c r="AA1149" i="1"/>
  <c r="X1149" i="1"/>
  <c r="U1149" i="1"/>
  <c r="R1149" i="1"/>
  <c r="O1149" i="1"/>
  <c r="L1149" i="1"/>
  <c r="I1149" i="1"/>
  <c r="F1149" i="1"/>
  <c r="BT1148" i="1"/>
  <c r="BQ1148" i="1"/>
  <c r="BN1148" i="1"/>
  <c r="BK1148" i="1"/>
  <c r="BH1148" i="1"/>
  <c r="BE1148" i="1"/>
  <c r="BB1148" i="1"/>
  <c r="AY1148" i="1"/>
  <c r="AV1148" i="1"/>
  <c r="AS1148" i="1"/>
  <c r="AP1148" i="1"/>
  <c r="AM1148" i="1"/>
  <c r="AJ1148" i="1"/>
  <c r="AG1148" i="1"/>
  <c r="AD1148" i="1"/>
  <c r="AA1148" i="1"/>
  <c r="X1148" i="1"/>
  <c r="U1148" i="1"/>
  <c r="R1148" i="1"/>
  <c r="O1148" i="1"/>
  <c r="L1148" i="1"/>
  <c r="I1148" i="1"/>
  <c r="F1148" i="1"/>
  <c r="BT1146" i="1"/>
  <c r="BQ1146" i="1"/>
  <c r="BN1146" i="1"/>
  <c r="BK1146" i="1"/>
  <c r="BH1146" i="1"/>
  <c r="BE1146" i="1"/>
  <c r="BB1146" i="1"/>
  <c r="AY1146" i="1"/>
  <c r="AV1146" i="1"/>
  <c r="AS1146" i="1"/>
  <c r="AP1146" i="1"/>
  <c r="AM1146" i="1"/>
  <c r="AJ1146" i="1"/>
  <c r="AG1146" i="1"/>
  <c r="AD1146" i="1"/>
  <c r="AA1146" i="1"/>
  <c r="X1146" i="1"/>
  <c r="U1146" i="1"/>
  <c r="R1146" i="1"/>
  <c r="O1146" i="1"/>
  <c r="L1146" i="1"/>
  <c r="I1146" i="1"/>
  <c r="F1146" i="1"/>
  <c r="E1146" i="1"/>
  <c r="BT1144" i="1"/>
  <c r="BQ1144" i="1"/>
  <c r="BN1144" i="1"/>
  <c r="BK1144" i="1"/>
  <c r="BH1144" i="1"/>
  <c r="BE1144" i="1"/>
  <c r="BB1144" i="1"/>
  <c r="AY1144" i="1"/>
  <c r="AV1144" i="1"/>
  <c r="AS1144" i="1"/>
  <c r="AP1144" i="1"/>
  <c r="AM1144" i="1"/>
  <c r="AJ1144" i="1"/>
  <c r="AG1144" i="1"/>
  <c r="AD1144" i="1"/>
  <c r="AA1144" i="1"/>
  <c r="X1144" i="1"/>
  <c r="U1144" i="1"/>
  <c r="R1144" i="1"/>
  <c r="O1144" i="1"/>
  <c r="L1144" i="1"/>
  <c r="I1144" i="1"/>
  <c r="F1144" i="1"/>
  <c r="BT1143" i="1"/>
  <c r="BQ1143" i="1"/>
  <c r="BN1143" i="1"/>
  <c r="BK1143" i="1"/>
  <c r="BH1143" i="1"/>
  <c r="BE1143" i="1"/>
  <c r="BB1143" i="1"/>
  <c r="AY1143" i="1"/>
  <c r="AV1143" i="1"/>
  <c r="AS1143" i="1"/>
  <c r="AP1143" i="1"/>
  <c r="AM1143" i="1"/>
  <c r="AJ1143" i="1"/>
  <c r="AG1143" i="1"/>
  <c r="AD1143" i="1"/>
  <c r="AA1143" i="1"/>
  <c r="X1143" i="1"/>
  <c r="U1143" i="1"/>
  <c r="R1143" i="1"/>
  <c r="O1143" i="1"/>
  <c r="L1143" i="1"/>
  <c r="I1143" i="1"/>
  <c r="F1143" i="1"/>
  <c r="BT1142" i="1"/>
  <c r="BQ1142" i="1"/>
  <c r="BN1142" i="1"/>
  <c r="BK1142" i="1"/>
  <c r="BH1142" i="1"/>
  <c r="BE1142" i="1"/>
  <c r="BB1142" i="1"/>
  <c r="AY1142" i="1"/>
  <c r="AV1142" i="1"/>
  <c r="AS1142" i="1"/>
  <c r="AP1142" i="1"/>
  <c r="AM1142" i="1"/>
  <c r="AJ1142" i="1"/>
  <c r="AG1142" i="1"/>
  <c r="AD1142" i="1"/>
  <c r="AA1142" i="1"/>
  <c r="X1142" i="1"/>
  <c r="U1142" i="1"/>
  <c r="R1142" i="1"/>
  <c r="O1142" i="1"/>
  <c r="L1142" i="1"/>
  <c r="I1142" i="1"/>
  <c r="F1142" i="1"/>
  <c r="BT1141" i="1"/>
  <c r="BQ1141" i="1"/>
  <c r="BN1141" i="1"/>
  <c r="BK1141" i="1"/>
  <c r="BH1141" i="1"/>
  <c r="BE1141" i="1"/>
  <c r="BB1141" i="1"/>
  <c r="AY1141" i="1"/>
  <c r="AV1141" i="1"/>
  <c r="AS1141" i="1"/>
  <c r="AP1141" i="1"/>
  <c r="AM1141" i="1"/>
  <c r="AJ1141" i="1"/>
  <c r="AG1141" i="1"/>
  <c r="AD1141" i="1"/>
  <c r="AA1141" i="1"/>
  <c r="X1141" i="1"/>
  <c r="U1141" i="1"/>
  <c r="R1141" i="1"/>
  <c r="O1141" i="1"/>
  <c r="L1141" i="1"/>
  <c r="I1141" i="1"/>
  <c r="F1141" i="1"/>
  <c r="BT1140" i="1"/>
  <c r="BQ1140" i="1"/>
  <c r="BN1140" i="1"/>
  <c r="BK1140" i="1"/>
  <c r="BH1140" i="1"/>
  <c r="BE1140" i="1"/>
  <c r="BB1140" i="1"/>
  <c r="AY1140" i="1"/>
  <c r="AV1140" i="1"/>
  <c r="AS1140" i="1"/>
  <c r="AP1140" i="1"/>
  <c r="AM1140" i="1"/>
  <c r="AJ1140" i="1"/>
  <c r="AG1140" i="1"/>
  <c r="AD1140" i="1"/>
  <c r="AA1140" i="1"/>
  <c r="X1140" i="1"/>
  <c r="U1140" i="1"/>
  <c r="R1140" i="1"/>
  <c r="O1140" i="1"/>
  <c r="L1140" i="1"/>
  <c r="I1140" i="1"/>
  <c r="F1140" i="1"/>
  <c r="BT1139" i="1"/>
  <c r="BQ1139" i="1"/>
  <c r="BN1139" i="1"/>
  <c r="BK1139" i="1"/>
  <c r="BH1139" i="1"/>
  <c r="BE1139" i="1"/>
  <c r="BB1139" i="1"/>
  <c r="AY1139" i="1"/>
  <c r="AV1139" i="1"/>
  <c r="AS1139" i="1"/>
  <c r="AP1139" i="1"/>
  <c r="AM1139" i="1"/>
  <c r="AJ1139" i="1"/>
  <c r="AG1139" i="1"/>
  <c r="AD1139" i="1"/>
  <c r="AA1139" i="1"/>
  <c r="X1139" i="1"/>
  <c r="U1139" i="1"/>
  <c r="R1139" i="1"/>
  <c r="O1139" i="1"/>
  <c r="L1139" i="1"/>
  <c r="I1139" i="1"/>
  <c r="F1139" i="1"/>
  <c r="BT1138" i="1"/>
  <c r="BQ1138" i="1"/>
  <c r="BN1138" i="1"/>
  <c r="BK1138" i="1"/>
  <c r="BH1138" i="1"/>
  <c r="BE1138" i="1"/>
  <c r="BB1138" i="1"/>
  <c r="AY1138" i="1"/>
  <c r="AV1138" i="1"/>
  <c r="AS1138" i="1"/>
  <c r="AP1138" i="1"/>
  <c r="AM1138" i="1"/>
  <c r="AJ1138" i="1"/>
  <c r="AG1138" i="1"/>
  <c r="AD1138" i="1"/>
  <c r="AA1138" i="1"/>
  <c r="X1138" i="1"/>
  <c r="U1138" i="1"/>
  <c r="R1138" i="1"/>
  <c r="O1138" i="1"/>
  <c r="L1138" i="1"/>
  <c r="I1138" i="1"/>
  <c r="F1138" i="1"/>
  <c r="BV1137" i="1"/>
  <c r="BU1137" i="1"/>
  <c r="BS1137" i="1"/>
  <c r="BR1137" i="1"/>
  <c r="BP1137" i="1"/>
  <c r="BO1137" i="1"/>
  <c r="BM1137" i="1"/>
  <c r="BL1137" i="1"/>
  <c r="BJ1137" i="1"/>
  <c r="BI1137" i="1"/>
  <c r="BG1137" i="1"/>
  <c r="BF1137" i="1"/>
  <c r="BD1137" i="1"/>
  <c r="BC1137" i="1"/>
  <c r="BA1137" i="1"/>
  <c r="AZ1137" i="1"/>
  <c r="AX1137" i="1"/>
  <c r="AW1137" i="1"/>
  <c r="AU1137" i="1"/>
  <c r="AT1137" i="1"/>
  <c r="AR1137" i="1"/>
  <c r="AQ1137" i="1"/>
  <c r="AO1137" i="1"/>
  <c r="AN1137" i="1"/>
  <c r="AL1137" i="1"/>
  <c r="AK1137" i="1"/>
  <c r="AI1137" i="1"/>
  <c r="AH1137" i="1"/>
  <c r="AF1137" i="1"/>
  <c r="AE1137" i="1"/>
  <c r="AC1137" i="1"/>
  <c r="AB1137" i="1"/>
  <c r="Z1137" i="1"/>
  <c r="Y1137" i="1"/>
  <c r="W1137" i="1"/>
  <c r="V1137" i="1"/>
  <c r="T1137" i="1"/>
  <c r="S1137" i="1"/>
  <c r="Q1137" i="1"/>
  <c r="P1137" i="1"/>
  <c r="N1137" i="1"/>
  <c r="M1137" i="1"/>
  <c r="K1137" i="1"/>
  <c r="J1137" i="1"/>
  <c r="H1137" i="1"/>
  <c r="G1137" i="1"/>
  <c r="E1137" i="1"/>
  <c r="E1139" i="1" s="1"/>
  <c r="E1140" i="1" s="1"/>
  <c r="E1141" i="1" s="1"/>
  <c r="E1142" i="1" s="1"/>
  <c r="E1143" i="1" s="1"/>
  <c r="E1144" i="1" s="1"/>
  <c r="BT1135" i="1"/>
  <c r="BQ1135" i="1"/>
  <c r="BN1135" i="1"/>
  <c r="BK1135" i="1"/>
  <c r="BH1135" i="1"/>
  <c r="BE1135" i="1"/>
  <c r="BB1135" i="1"/>
  <c r="AY1135" i="1"/>
  <c r="AV1135" i="1"/>
  <c r="AS1135" i="1"/>
  <c r="AP1135" i="1"/>
  <c r="AM1135" i="1"/>
  <c r="AJ1135" i="1"/>
  <c r="AG1135" i="1"/>
  <c r="AD1135" i="1"/>
  <c r="AA1135" i="1"/>
  <c r="X1135" i="1"/>
  <c r="U1135" i="1"/>
  <c r="R1135" i="1"/>
  <c r="O1135" i="1"/>
  <c r="L1135" i="1"/>
  <c r="I1135" i="1"/>
  <c r="F1135" i="1"/>
  <c r="BT1134" i="1"/>
  <c r="BQ1134" i="1"/>
  <c r="BN1134" i="1"/>
  <c r="BK1134" i="1"/>
  <c r="BH1134" i="1"/>
  <c r="BE1134" i="1"/>
  <c r="BB1134" i="1"/>
  <c r="AY1134" i="1"/>
  <c r="AV1134" i="1"/>
  <c r="AS1134" i="1"/>
  <c r="AP1134" i="1"/>
  <c r="AM1134" i="1"/>
  <c r="AJ1134" i="1"/>
  <c r="AG1134" i="1"/>
  <c r="AD1134" i="1"/>
  <c r="AA1134" i="1"/>
  <c r="X1134" i="1"/>
  <c r="U1134" i="1"/>
  <c r="R1134" i="1"/>
  <c r="O1134" i="1"/>
  <c r="L1134" i="1"/>
  <c r="I1134" i="1"/>
  <c r="F1134" i="1"/>
  <c r="E1134" i="1"/>
  <c r="E1135" i="1" s="1"/>
  <c r="BT1133" i="1"/>
  <c r="BQ1133" i="1"/>
  <c r="BN1133" i="1"/>
  <c r="BK1133" i="1"/>
  <c r="BH1133" i="1"/>
  <c r="BE1133" i="1"/>
  <c r="BB1133" i="1"/>
  <c r="AY1133" i="1"/>
  <c r="AV1133" i="1"/>
  <c r="AS1133" i="1"/>
  <c r="AP1133" i="1"/>
  <c r="AM1133" i="1"/>
  <c r="AJ1133" i="1"/>
  <c r="AG1133" i="1"/>
  <c r="AD1133" i="1"/>
  <c r="AA1133" i="1"/>
  <c r="X1133" i="1"/>
  <c r="U1133" i="1"/>
  <c r="R1133" i="1"/>
  <c r="O1133" i="1"/>
  <c r="L1133" i="1"/>
  <c r="I1133" i="1"/>
  <c r="F1133" i="1"/>
  <c r="B1133" i="1"/>
  <c r="B1134" i="1" s="1"/>
  <c r="B1135" i="1" s="1"/>
  <c r="B1137" i="1" s="1"/>
  <c r="B1138" i="1" s="1"/>
  <c r="B1139" i="1" s="1"/>
  <c r="B1140" i="1" s="1"/>
  <c r="B1141" i="1" s="1"/>
  <c r="B1142" i="1" s="1"/>
  <c r="B1143" i="1" s="1"/>
  <c r="B1144" i="1" s="1"/>
  <c r="B1146" i="1" s="1"/>
  <c r="A1132" i="1"/>
  <c r="BT1129" i="1"/>
  <c r="BQ1129" i="1"/>
  <c r="BN1129" i="1"/>
  <c r="BK1129" i="1"/>
  <c r="BH1129" i="1"/>
  <c r="BE1129" i="1"/>
  <c r="BB1129" i="1"/>
  <c r="AY1129" i="1"/>
  <c r="AV1129" i="1"/>
  <c r="AS1129" i="1"/>
  <c r="AP1129" i="1"/>
  <c r="AM1129" i="1"/>
  <c r="AJ1129" i="1"/>
  <c r="AG1129" i="1"/>
  <c r="AD1129" i="1"/>
  <c r="AA1129" i="1"/>
  <c r="X1129" i="1"/>
  <c r="U1129" i="1"/>
  <c r="R1129" i="1"/>
  <c r="O1129" i="1"/>
  <c r="L1129" i="1"/>
  <c r="I1129" i="1"/>
  <c r="F1129" i="1"/>
  <c r="BT1128" i="1"/>
  <c r="BQ1128" i="1"/>
  <c r="BN1128" i="1"/>
  <c r="BK1128" i="1"/>
  <c r="BH1128" i="1"/>
  <c r="BE1128" i="1"/>
  <c r="BB1128" i="1"/>
  <c r="AY1128" i="1"/>
  <c r="AV1128" i="1"/>
  <c r="AS1128" i="1"/>
  <c r="AP1128" i="1"/>
  <c r="AM1128" i="1"/>
  <c r="AJ1128" i="1"/>
  <c r="AG1128" i="1"/>
  <c r="AD1128" i="1"/>
  <c r="AA1128" i="1"/>
  <c r="X1128" i="1"/>
  <c r="U1128" i="1"/>
  <c r="R1128" i="1"/>
  <c r="O1128" i="1"/>
  <c r="L1128" i="1"/>
  <c r="I1128" i="1"/>
  <c r="F1128" i="1"/>
  <c r="BT1127" i="1"/>
  <c r="BQ1127" i="1"/>
  <c r="BN1127" i="1"/>
  <c r="BK1127" i="1"/>
  <c r="BH1127" i="1"/>
  <c r="BE1127" i="1"/>
  <c r="BB1127" i="1"/>
  <c r="AY1127" i="1"/>
  <c r="AV1127" i="1"/>
  <c r="AS1127" i="1"/>
  <c r="AP1127" i="1"/>
  <c r="AM1127" i="1"/>
  <c r="AJ1127" i="1"/>
  <c r="AG1127" i="1"/>
  <c r="AD1127" i="1"/>
  <c r="AA1127" i="1"/>
  <c r="X1127" i="1"/>
  <c r="U1127" i="1"/>
  <c r="R1127" i="1"/>
  <c r="O1127" i="1"/>
  <c r="L1127" i="1"/>
  <c r="I1127" i="1"/>
  <c r="F1127" i="1"/>
  <c r="BT1125" i="1"/>
  <c r="BQ1125" i="1"/>
  <c r="BN1125" i="1"/>
  <c r="BK1125" i="1"/>
  <c r="BH1125" i="1"/>
  <c r="BE1125" i="1"/>
  <c r="BB1125" i="1"/>
  <c r="AY1125" i="1"/>
  <c r="AV1125" i="1"/>
  <c r="AS1125" i="1"/>
  <c r="AP1125" i="1"/>
  <c r="AM1125" i="1"/>
  <c r="AJ1125" i="1"/>
  <c r="AG1125" i="1"/>
  <c r="AD1125" i="1"/>
  <c r="AA1125" i="1"/>
  <c r="X1125" i="1"/>
  <c r="U1125" i="1"/>
  <c r="R1125" i="1"/>
  <c r="O1125" i="1"/>
  <c r="L1125" i="1"/>
  <c r="I1125" i="1"/>
  <c r="F1125" i="1"/>
  <c r="BT1124" i="1"/>
  <c r="BQ1124" i="1"/>
  <c r="BN1124" i="1"/>
  <c r="BK1124" i="1"/>
  <c r="BH1124" i="1"/>
  <c r="BE1124" i="1"/>
  <c r="BB1124" i="1"/>
  <c r="AY1124" i="1"/>
  <c r="AV1124" i="1"/>
  <c r="AS1124" i="1"/>
  <c r="AP1124" i="1"/>
  <c r="AM1124" i="1"/>
  <c r="AJ1124" i="1"/>
  <c r="AG1124" i="1"/>
  <c r="AD1124" i="1"/>
  <c r="AA1124" i="1"/>
  <c r="X1124" i="1"/>
  <c r="U1124" i="1"/>
  <c r="R1124" i="1"/>
  <c r="O1124" i="1"/>
  <c r="L1124" i="1"/>
  <c r="I1124" i="1"/>
  <c r="F1124" i="1"/>
  <c r="BT1122" i="1"/>
  <c r="BQ1122" i="1"/>
  <c r="BN1122" i="1"/>
  <c r="BK1122" i="1"/>
  <c r="BH1122" i="1"/>
  <c r="BE1122" i="1"/>
  <c r="BB1122" i="1"/>
  <c r="AY1122" i="1"/>
  <c r="AV1122" i="1"/>
  <c r="AS1122" i="1"/>
  <c r="AP1122" i="1"/>
  <c r="AM1122" i="1"/>
  <c r="AJ1122" i="1"/>
  <c r="AG1122" i="1"/>
  <c r="AD1122" i="1"/>
  <c r="AA1122" i="1"/>
  <c r="X1122" i="1"/>
  <c r="U1122" i="1"/>
  <c r="R1122" i="1"/>
  <c r="O1122" i="1"/>
  <c r="L1122" i="1"/>
  <c r="I1122" i="1"/>
  <c r="F1122" i="1"/>
  <c r="E1122" i="1"/>
  <c r="BT1120" i="1"/>
  <c r="BQ1120" i="1"/>
  <c r="BN1120" i="1"/>
  <c r="BK1120" i="1"/>
  <c r="BH1120" i="1"/>
  <c r="BE1120" i="1"/>
  <c r="BB1120" i="1"/>
  <c r="AY1120" i="1"/>
  <c r="AV1120" i="1"/>
  <c r="AS1120" i="1"/>
  <c r="AP1120" i="1"/>
  <c r="AM1120" i="1"/>
  <c r="AJ1120" i="1"/>
  <c r="AG1120" i="1"/>
  <c r="AD1120" i="1"/>
  <c r="AA1120" i="1"/>
  <c r="X1120" i="1"/>
  <c r="U1120" i="1"/>
  <c r="R1120" i="1"/>
  <c r="O1120" i="1"/>
  <c r="L1120" i="1"/>
  <c r="I1120" i="1"/>
  <c r="F1120" i="1"/>
  <c r="BT1119" i="1"/>
  <c r="BQ1119" i="1"/>
  <c r="BN1119" i="1"/>
  <c r="BK1119" i="1"/>
  <c r="BH1119" i="1"/>
  <c r="BE1119" i="1"/>
  <c r="BB1119" i="1"/>
  <c r="AY1119" i="1"/>
  <c r="AV1119" i="1"/>
  <c r="AS1119" i="1"/>
  <c r="AP1119" i="1"/>
  <c r="AM1119" i="1"/>
  <c r="AJ1119" i="1"/>
  <c r="AG1119" i="1"/>
  <c r="AD1119" i="1"/>
  <c r="AA1119" i="1"/>
  <c r="X1119" i="1"/>
  <c r="U1119" i="1"/>
  <c r="R1119" i="1"/>
  <c r="O1119" i="1"/>
  <c r="L1119" i="1"/>
  <c r="I1119" i="1"/>
  <c r="F1119" i="1"/>
  <c r="BT1118" i="1"/>
  <c r="BQ1118" i="1"/>
  <c r="BN1118" i="1"/>
  <c r="BK1118" i="1"/>
  <c r="BH1118" i="1"/>
  <c r="BE1118" i="1"/>
  <c r="BB1118" i="1"/>
  <c r="AY1118" i="1"/>
  <c r="AV1118" i="1"/>
  <c r="AS1118" i="1"/>
  <c r="AP1118" i="1"/>
  <c r="AM1118" i="1"/>
  <c r="AJ1118" i="1"/>
  <c r="AG1118" i="1"/>
  <c r="AD1118" i="1"/>
  <c r="AA1118" i="1"/>
  <c r="X1118" i="1"/>
  <c r="U1118" i="1"/>
  <c r="R1118" i="1"/>
  <c r="O1118" i="1"/>
  <c r="L1118" i="1"/>
  <c r="I1118" i="1"/>
  <c r="F1118" i="1"/>
  <c r="BT1117" i="1"/>
  <c r="BQ1117" i="1"/>
  <c r="BN1117" i="1"/>
  <c r="BK1117" i="1"/>
  <c r="BH1117" i="1"/>
  <c r="BE1117" i="1"/>
  <c r="BB1117" i="1"/>
  <c r="AY1117" i="1"/>
  <c r="AV1117" i="1"/>
  <c r="AS1117" i="1"/>
  <c r="AP1117" i="1"/>
  <c r="AM1117" i="1"/>
  <c r="AJ1117" i="1"/>
  <c r="AG1117" i="1"/>
  <c r="AD1117" i="1"/>
  <c r="AA1117" i="1"/>
  <c r="X1117" i="1"/>
  <c r="U1117" i="1"/>
  <c r="R1117" i="1"/>
  <c r="O1117" i="1"/>
  <c r="L1117" i="1"/>
  <c r="I1117" i="1"/>
  <c r="F1117" i="1"/>
  <c r="BT1116" i="1"/>
  <c r="BQ1116" i="1"/>
  <c r="BN1116" i="1"/>
  <c r="BK1116" i="1"/>
  <c r="BH1116" i="1"/>
  <c r="BE1116" i="1"/>
  <c r="BB1116" i="1"/>
  <c r="AY1116" i="1"/>
  <c r="AV1116" i="1"/>
  <c r="AS1116" i="1"/>
  <c r="AP1116" i="1"/>
  <c r="AM1116" i="1"/>
  <c r="AJ1116" i="1"/>
  <c r="AG1116" i="1"/>
  <c r="AD1116" i="1"/>
  <c r="AA1116" i="1"/>
  <c r="X1116" i="1"/>
  <c r="U1116" i="1"/>
  <c r="R1116" i="1"/>
  <c r="O1116" i="1"/>
  <c r="L1116" i="1"/>
  <c r="I1116" i="1"/>
  <c r="F1116" i="1"/>
  <c r="BT1115" i="1"/>
  <c r="BQ1115" i="1"/>
  <c r="BN1115" i="1"/>
  <c r="BK1115" i="1"/>
  <c r="BH1115" i="1"/>
  <c r="BE1115" i="1"/>
  <c r="BB1115" i="1"/>
  <c r="AY1115" i="1"/>
  <c r="AV1115" i="1"/>
  <c r="AS1115" i="1"/>
  <c r="AP1115" i="1"/>
  <c r="AM1115" i="1"/>
  <c r="AJ1115" i="1"/>
  <c r="AG1115" i="1"/>
  <c r="AD1115" i="1"/>
  <c r="AA1115" i="1"/>
  <c r="X1115" i="1"/>
  <c r="U1115" i="1"/>
  <c r="R1115" i="1"/>
  <c r="O1115" i="1"/>
  <c r="L1115" i="1"/>
  <c r="I1115" i="1"/>
  <c r="F1115" i="1"/>
  <c r="BT1114" i="1"/>
  <c r="BQ1114" i="1"/>
  <c r="BN1114" i="1"/>
  <c r="BK1114" i="1"/>
  <c r="BH1114" i="1"/>
  <c r="BE1114" i="1"/>
  <c r="BB1114" i="1"/>
  <c r="AY1114" i="1"/>
  <c r="AV1114" i="1"/>
  <c r="AS1114" i="1"/>
  <c r="AP1114" i="1"/>
  <c r="AM1114" i="1"/>
  <c r="AJ1114" i="1"/>
  <c r="AG1114" i="1"/>
  <c r="AD1114" i="1"/>
  <c r="AA1114" i="1"/>
  <c r="X1114" i="1"/>
  <c r="U1114" i="1"/>
  <c r="R1114" i="1"/>
  <c r="O1114" i="1"/>
  <c r="L1114" i="1"/>
  <c r="I1114" i="1"/>
  <c r="F1114" i="1"/>
  <c r="BV1113" i="1"/>
  <c r="BU1113" i="1"/>
  <c r="BS1113" i="1"/>
  <c r="BR1113" i="1"/>
  <c r="BP1113" i="1"/>
  <c r="BO1113" i="1"/>
  <c r="BM1113" i="1"/>
  <c r="BL1113" i="1"/>
  <c r="BJ1113" i="1"/>
  <c r="BI1113" i="1"/>
  <c r="BG1113" i="1"/>
  <c r="BF1113" i="1"/>
  <c r="BD1113" i="1"/>
  <c r="BC1113" i="1"/>
  <c r="BA1113" i="1"/>
  <c r="AZ1113" i="1"/>
  <c r="AX1113" i="1"/>
  <c r="AW1113" i="1"/>
  <c r="AU1113" i="1"/>
  <c r="AT1113" i="1"/>
  <c r="AR1113" i="1"/>
  <c r="AQ1113" i="1"/>
  <c r="AO1113" i="1"/>
  <c r="AN1113" i="1"/>
  <c r="AL1113" i="1"/>
  <c r="AK1113" i="1"/>
  <c r="AI1113" i="1"/>
  <c r="AH1113" i="1"/>
  <c r="AF1113" i="1"/>
  <c r="AE1113" i="1"/>
  <c r="AC1113" i="1"/>
  <c r="AB1113" i="1"/>
  <c r="Z1113" i="1"/>
  <c r="Y1113" i="1"/>
  <c r="W1113" i="1"/>
  <c r="V1113" i="1"/>
  <c r="T1113" i="1"/>
  <c r="S1113" i="1"/>
  <c r="Q1113" i="1"/>
  <c r="P1113" i="1"/>
  <c r="N1113" i="1"/>
  <c r="M1113" i="1"/>
  <c r="K1113" i="1"/>
  <c r="J1113" i="1"/>
  <c r="H1113" i="1"/>
  <c r="G1113" i="1"/>
  <c r="E1113" i="1"/>
  <c r="E1115" i="1" s="1"/>
  <c r="E1116" i="1" s="1"/>
  <c r="E1117" i="1" s="1"/>
  <c r="E1118" i="1" s="1"/>
  <c r="E1119" i="1" s="1"/>
  <c r="E1120" i="1" s="1"/>
  <c r="BT1111" i="1"/>
  <c r="BQ1111" i="1"/>
  <c r="BN1111" i="1"/>
  <c r="BK1111" i="1"/>
  <c r="BH1111" i="1"/>
  <c r="BE1111" i="1"/>
  <c r="BB1111" i="1"/>
  <c r="AY1111" i="1"/>
  <c r="AV1111" i="1"/>
  <c r="AS1111" i="1"/>
  <c r="AP1111" i="1"/>
  <c r="AM1111" i="1"/>
  <c r="AJ1111" i="1"/>
  <c r="AG1111" i="1"/>
  <c r="AD1111" i="1"/>
  <c r="AA1111" i="1"/>
  <c r="X1111" i="1"/>
  <c r="U1111" i="1"/>
  <c r="R1111" i="1"/>
  <c r="O1111" i="1"/>
  <c r="L1111" i="1"/>
  <c r="I1111" i="1"/>
  <c r="F1111" i="1"/>
  <c r="BT1110" i="1"/>
  <c r="BQ1110" i="1"/>
  <c r="BN1110" i="1"/>
  <c r="BK1110" i="1"/>
  <c r="BH1110" i="1"/>
  <c r="BE1110" i="1"/>
  <c r="BB1110" i="1"/>
  <c r="AY1110" i="1"/>
  <c r="AV1110" i="1"/>
  <c r="AS1110" i="1"/>
  <c r="AP1110" i="1"/>
  <c r="AM1110" i="1"/>
  <c r="AJ1110" i="1"/>
  <c r="AG1110" i="1"/>
  <c r="AD1110" i="1"/>
  <c r="AA1110" i="1"/>
  <c r="X1110" i="1"/>
  <c r="U1110" i="1"/>
  <c r="R1110" i="1"/>
  <c r="O1110" i="1"/>
  <c r="L1110" i="1"/>
  <c r="I1110" i="1"/>
  <c r="F1110" i="1"/>
  <c r="E1110" i="1"/>
  <c r="E1111" i="1" s="1"/>
  <c r="BT1109" i="1"/>
  <c r="BQ1109" i="1"/>
  <c r="BN1109" i="1"/>
  <c r="BK1109" i="1"/>
  <c r="BH1109" i="1"/>
  <c r="BE1109" i="1"/>
  <c r="BB1109" i="1"/>
  <c r="AY1109" i="1"/>
  <c r="AV1109" i="1"/>
  <c r="AS1109" i="1"/>
  <c r="AP1109" i="1"/>
  <c r="AM1109" i="1"/>
  <c r="AJ1109" i="1"/>
  <c r="AG1109" i="1"/>
  <c r="AD1109" i="1"/>
  <c r="AA1109" i="1"/>
  <c r="X1109" i="1"/>
  <c r="U1109" i="1"/>
  <c r="R1109" i="1"/>
  <c r="O1109" i="1"/>
  <c r="L1109" i="1"/>
  <c r="I1109" i="1"/>
  <c r="F1109" i="1"/>
  <c r="B1109" i="1"/>
  <c r="B1110" i="1" s="1"/>
  <c r="B1111" i="1" s="1"/>
  <c r="B1113" i="1" s="1"/>
  <c r="B1114" i="1" s="1"/>
  <c r="B1115" i="1" s="1"/>
  <c r="B1116" i="1" s="1"/>
  <c r="B1117" i="1" s="1"/>
  <c r="B1118" i="1" s="1"/>
  <c r="B1119" i="1" s="1"/>
  <c r="B1120" i="1" s="1"/>
  <c r="B1122" i="1" s="1"/>
  <c r="D1108" i="1"/>
  <c r="D1113" i="1" s="1"/>
  <c r="A1108" i="1"/>
  <c r="BT1105" i="1"/>
  <c r="BQ1105" i="1"/>
  <c r="BN1105" i="1"/>
  <c r="BK1105" i="1"/>
  <c r="BH1105" i="1"/>
  <c r="BE1105" i="1"/>
  <c r="BB1105" i="1"/>
  <c r="AY1105" i="1"/>
  <c r="AV1105" i="1"/>
  <c r="AS1105" i="1"/>
  <c r="AP1105" i="1"/>
  <c r="AM1105" i="1"/>
  <c r="AJ1105" i="1"/>
  <c r="AG1105" i="1"/>
  <c r="AD1105" i="1"/>
  <c r="AA1105" i="1"/>
  <c r="X1105" i="1"/>
  <c r="U1105" i="1"/>
  <c r="R1105" i="1"/>
  <c r="O1105" i="1"/>
  <c r="L1105" i="1"/>
  <c r="I1105" i="1"/>
  <c r="F1105" i="1"/>
  <c r="BT1104" i="1"/>
  <c r="BQ1104" i="1"/>
  <c r="BN1104" i="1"/>
  <c r="BK1104" i="1"/>
  <c r="BH1104" i="1"/>
  <c r="BE1104" i="1"/>
  <c r="BB1104" i="1"/>
  <c r="AY1104" i="1"/>
  <c r="AV1104" i="1"/>
  <c r="AS1104" i="1"/>
  <c r="AP1104" i="1"/>
  <c r="AM1104" i="1"/>
  <c r="AJ1104" i="1"/>
  <c r="AG1104" i="1"/>
  <c r="AD1104" i="1"/>
  <c r="AA1104" i="1"/>
  <c r="X1104" i="1"/>
  <c r="U1104" i="1"/>
  <c r="R1104" i="1"/>
  <c r="O1104" i="1"/>
  <c r="L1104" i="1"/>
  <c r="I1104" i="1"/>
  <c r="F1104" i="1"/>
  <c r="BT1103" i="1"/>
  <c r="BQ1103" i="1"/>
  <c r="BN1103" i="1"/>
  <c r="BK1103" i="1"/>
  <c r="BH1103" i="1"/>
  <c r="BE1103" i="1"/>
  <c r="BB1103" i="1"/>
  <c r="AY1103" i="1"/>
  <c r="AV1103" i="1"/>
  <c r="AS1103" i="1"/>
  <c r="AP1103" i="1"/>
  <c r="AM1103" i="1"/>
  <c r="AJ1103" i="1"/>
  <c r="AG1103" i="1"/>
  <c r="AD1103" i="1"/>
  <c r="AA1103" i="1"/>
  <c r="X1103" i="1"/>
  <c r="U1103" i="1"/>
  <c r="R1103" i="1"/>
  <c r="O1103" i="1"/>
  <c r="L1103" i="1"/>
  <c r="I1103" i="1"/>
  <c r="F1103" i="1"/>
  <c r="BT1101" i="1"/>
  <c r="BQ1101" i="1"/>
  <c r="BN1101" i="1"/>
  <c r="BK1101" i="1"/>
  <c r="BH1101" i="1"/>
  <c r="BE1101" i="1"/>
  <c r="BB1101" i="1"/>
  <c r="AY1101" i="1"/>
  <c r="AV1101" i="1"/>
  <c r="AS1101" i="1"/>
  <c r="AP1101" i="1"/>
  <c r="AM1101" i="1"/>
  <c r="AJ1101" i="1"/>
  <c r="AG1101" i="1"/>
  <c r="AD1101" i="1"/>
  <c r="AA1101" i="1"/>
  <c r="X1101" i="1"/>
  <c r="U1101" i="1"/>
  <c r="R1101" i="1"/>
  <c r="O1101" i="1"/>
  <c r="L1101" i="1"/>
  <c r="I1101" i="1"/>
  <c r="F1101" i="1"/>
  <c r="BT1100" i="1"/>
  <c r="BQ1100" i="1"/>
  <c r="BN1100" i="1"/>
  <c r="BK1100" i="1"/>
  <c r="BH1100" i="1"/>
  <c r="BE1100" i="1"/>
  <c r="BB1100" i="1"/>
  <c r="AY1100" i="1"/>
  <c r="AV1100" i="1"/>
  <c r="AS1100" i="1"/>
  <c r="AP1100" i="1"/>
  <c r="AM1100" i="1"/>
  <c r="AJ1100" i="1"/>
  <c r="AG1100" i="1"/>
  <c r="AD1100" i="1"/>
  <c r="AA1100" i="1"/>
  <c r="X1100" i="1"/>
  <c r="U1100" i="1"/>
  <c r="R1100" i="1"/>
  <c r="O1100" i="1"/>
  <c r="L1100" i="1"/>
  <c r="I1100" i="1"/>
  <c r="F1100" i="1"/>
  <c r="BT1098" i="1"/>
  <c r="BQ1098" i="1"/>
  <c r="BN1098" i="1"/>
  <c r="BK1098" i="1"/>
  <c r="BH1098" i="1"/>
  <c r="BE1098" i="1"/>
  <c r="BB1098" i="1"/>
  <c r="AY1098" i="1"/>
  <c r="AV1098" i="1"/>
  <c r="AS1098" i="1"/>
  <c r="AP1098" i="1"/>
  <c r="AM1098" i="1"/>
  <c r="AJ1098" i="1"/>
  <c r="AG1098" i="1"/>
  <c r="AD1098" i="1"/>
  <c r="AA1098" i="1"/>
  <c r="X1098" i="1"/>
  <c r="U1098" i="1"/>
  <c r="R1098" i="1"/>
  <c r="O1098" i="1"/>
  <c r="L1098" i="1"/>
  <c r="I1098" i="1"/>
  <c r="F1098" i="1"/>
  <c r="E1098" i="1"/>
  <c r="BT1096" i="1"/>
  <c r="BQ1096" i="1"/>
  <c r="BN1096" i="1"/>
  <c r="BK1096" i="1"/>
  <c r="BH1096" i="1"/>
  <c r="BE1096" i="1"/>
  <c r="BB1096" i="1"/>
  <c r="AY1096" i="1"/>
  <c r="AV1096" i="1"/>
  <c r="AS1096" i="1"/>
  <c r="AP1096" i="1"/>
  <c r="AM1096" i="1"/>
  <c r="AJ1096" i="1"/>
  <c r="AG1096" i="1"/>
  <c r="AD1096" i="1"/>
  <c r="AA1096" i="1"/>
  <c r="X1096" i="1"/>
  <c r="U1096" i="1"/>
  <c r="R1096" i="1"/>
  <c r="O1096" i="1"/>
  <c r="L1096" i="1"/>
  <c r="I1096" i="1"/>
  <c r="F1096" i="1"/>
  <c r="BT1095" i="1"/>
  <c r="BQ1095" i="1"/>
  <c r="BN1095" i="1"/>
  <c r="BK1095" i="1"/>
  <c r="BH1095" i="1"/>
  <c r="BE1095" i="1"/>
  <c r="BB1095" i="1"/>
  <c r="AY1095" i="1"/>
  <c r="AV1095" i="1"/>
  <c r="AS1095" i="1"/>
  <c r="AP1095" i="1"/>
  <c r="AM1095" i="1"/>
  <c r="AJ1095" i="1"/>
  <c r="AG1095" i="1"/>
  <c r="AD1095" i="1"/>
  <c r="AA1095" i="1"/>
  <c r="X1095" i="1"/>
  <c r="U1095" i="1"/>
  <c r="R1095" i="1"/>
  <c r="O1095" i="1"/>
  <c r="L1095" i="1"/>
  <c r="I1095" i="1"/>
  <c r="F1095" i="1"/>
  <c r="BT1094" i="1"/>
  <c r="BQ1094" i="1"/>
  <c r="BN1094" i="1"/>
  <c r="BK1094" i="1"/>
  <c r="BH1094" i="1"/>
  <c r="BE1094" i="1"/>
  <c r="BB1094" i="1"/>
  <c r="AY1094" i="1"/>
  <c r="AV1094" i="1"/>
  <c r="AS1094" i="1"/>
  <c r="AP1094" i="1"/>
  <c r="AM1094" i="1"/>
  <c r="AJ1094" i="1"/>
  <c r="AG1094" i="1"/>
  <c r="AD1094" i="1"/>
  <c r="AA1094" i="1"/>
  <c r="X1094" i="1"/>
  <c r="U1094" i="1"/>
  <c r="R1094" i="1"/>
  <c r="O1094" i="1"/>
  <c r="L1094" i="1"/>
  <c r="I1094" i="1"/>
  <c r="F1094" i="1"/>
  <c r="BT1093" i="1"/>
  <c r="BQ1093" i="1"/>
  <c r="BN1093" i="1"/>
  <c r="BK1093" i="1"/>
  <c r="BH1093" i="1"/>
  <c r="BE1093" i="1"/>
  <c r="BB1093" i="1"/>
  <c r="AY1093" i="1"/>
  <c r="AV1093" i="1"/>
  <c r="AS1093" i="1"/>
  <c r="AP1093" i="1"/>
  <c r="AM1093" i="1"/>
  <c r="AJ1093" i="1"/>
  <c r="AG1093" i="1"/>
  <c r="AD1093" i="1"/>
  <c r="AA1093" i="1"/>
  <c r="X1093" i="1"/>
  <c r="U1093" i="1"/>
  <c r="R1093" i="1"/>
  <c r="O1093" i="1"/>
  <c r="L1093" i="1"/>
  <c r="I1093" i="1"/>
  <c r="F1093" i="1"/>
  <c r="BT1092" i="1"/>
  <c r="BQ1092" i="1"/>
  <c r="BN1092" i="1"/>
  <c r="BK1092" i="1"/>
  <c r="BH1092" i="1"/>
  <c r="BE1092" i="1"/>
  <c r="BB1092" i="1"/>
  <c r="AY1092" i="1"/>
  <c r="AV1092" i="1"/>
  <c r="AS1092" i="1"/>
  <c r="AP1092" i="1"/>
  <c r="AM1092" i="1"/>
  <c r="AJ1092" i="1"/>
  <c r="AG1092" i="1"/>
  <c r="AD1092" i="1"/>
  <c r="AA1092" i="1"/>
  <c r="X1092" i="1"/>
  <c r="U1092" i="1"/>
  <c r="R1092" i="1"/>
  <c r="O1092" i="1"/>
  <c r="L1092" i="1"/>
  <c r="I1092" i="1"/>
  <c r="F1092" i="1"/>
  <c r="BT1091" i="1"/>
  <c r="BQ1091" i="1"/>
  <c r="BN1091" i="1"/>
  <c r="BK1091" i="1"/>
  <c r="BH1091" i="1"/>
  <c r="BE1091" i="1"/>
  <c r="BB1091" i="1"/>
  <c r="AY1091" i="1"/>
  <c r="AV1091" i="1"/>
  <c r="AS1091" i="1"/>
  <c r="AP1091" i="1"/>
  <c r="AM1091" i="1"/>
  <c r="AJ1091" i="1"/>
  <c r="AG1091" i="1"/>
  <c r="AD1091" i="1"/>
  <c r="AA1091" i="1"/>
  <c r="X1091" i="1"/>
  <c r="U1091" i="1"/>
  <c r="R1091" i="1"/>
  <c r="O1091" i="1"/>
  <c r="L1091" i="1"/>
  <c r="I1091" i="1"/>
  <c r="F1091" i="1"/>
  <c r="BT1090" i="1"/>
  <c r="BQ1090" i="1"/>
  <c r="BN1090" i="1"/>
  <c r="BK1090" i="1"/>
  <c r="BH1090" i="1"/>
  <c r="BE1090" i="1"/>
  <c r="BB1090" i="1"/>
  <c r="AY1090" i="1"/>
  <c r="AV1090" i="1"/>
  <c r="AS1090" i="1"/>
  <c r="AP1090" i="1"/>
  <c r="AM1090" i="1"/>
  <c r="AJ1090" i="1"/>
  <c r="AG1090" i="1"/>
  <c r="AD1090" i="1"/>
  <c r="AA1090" i="1"/>
  <c r="X1090" i="1"/>
  <c r="U1090" i="1"/>
  <c r="R1090" i="1"/>
  <c r="O1090" i="1"/>
  <c r="L1090" i="1"/>
  <c r="I1090" i="1"/>
  <c r="F1090" i="1"/>
  <c r="BV1089" i="1"/>
  <c r="BU1089" i="1"/>
  <c r="BS1089" i="1"/>
  <c r="BR1089" i="1"/>
  <c r="BP1089" i="1"/>
  <c r="BO1089" i="1"/>
  <c r="BM1089" i="1"/>
  <c r="BL1089" i="1"/>
  <c r="BJ1089" i="1"/>
  <c r="BI1089" i="1"/>
  <c r="BG1089" i="1"/>
  <c r="BF1089" i="1"/>
  <c r="BD1089" i="1"/>
  <c r="BC1089" i="1"/>
  <c r="BA1089" i="1"/>
  <c r="AZ1089" i="1"/>
  <c r="AX1089" i="1"/>
  <c r="AW1089" i="1"/>
  <c r="AU1089" i="1"/>
  <c r="AT1089" i="1"/>
  <c r="AR1089" i="1"/>
  <c r="AQ1089" i="1"/>
  <c r="AO1089" i="1"/>
  <c r="AN1089" i="1"/>
  <c r="AL1089" i="1"/>
  <c r="AK1089" i="1"/>
  <c r="AI1089" i="1"/>
  <c r="AH1089" i="1"/>
  <c r="AF1089" i="1"/>
  <c r="AE1089" i="1"/>
  <c r="AC1089" i="1"/>
  <c r="AB1089" i="1"/>
  <c r="Z1089" i="1"/>
  <c r="Y1089" i="1"/>
  <c r="W1089" i="1"/>
  <c r="V1089" i="1"/>
  <c r="T1089" i="1"/>
  <c r="S1089" i="1"/>
  <c r="Q1089" i="1"/>
  <c r="P1089" i="1"/>
  <c r="N1089" i="1"/>
  <c r="M1089" i="1"/>
  <c r="K1089" i="1"/>
  <c r="J1089" i="1"/>
  <c r="H1089" i="1"/>
  <c r="G1089" i="1"/>
  <c r="E1089" i="1"/>
  <c r="E1091" i="1" s="1"/>
  <c r="E1092" i="1" s="1"/>
  <c r="E1093" i="1" s="1"/>
  <c r="E1094" i="1" s="1"/>
  <c r="E1095" i="1" s="1"/>
  <c r="E1096" i="1" s="1"/>
  <c r="BT1087" i="1"/>
  <c r="BQ1087" i="1"/>
  <c r="BN1087" i="1"/>
  <c r="BK1087" i="1"/>
  <c r="BH1087" i="1"/>
  <c r="BE1087" i="1"/>
  <c r="BB1087" i="1"/>
  <c r="AY1087" i="1"/>
  <c r="AV1087" i="1"/>
  <c r="AS1087" i="1"/>
  <c r="AP1087" i="1"/>
  <c r="AM1087" i="1"/>
  <c r="AJ1087" i="1"/>
  <c r="AG1087" i="1"/>
  <c r="AD1087" i="1"/>
  <c r="AA1087" i="1"/>
  <c r="X1087" i="1"/>
  <c r="U1087" i="1"/>
  <c r="R1087" i="1"/>
  <c r="O1087" i="1"/>
  <c r="L1087" i="1"/>
  <c r="I1087" i="1"/>
  <c r="F1087" i="1"/>
  <c r="BT1086" i="1"/>
  <c r="BQ1086" i="1"/>
  <c r="BN1086" i="1"/>
  <c r="BK1086" i="1"/>
  <c r="BH1086" i="1"/>
  <c r="BE1086" i="1"/>
  <c r="BB1086" i="1"/>
  <c r="AY1086" i="1"/>
  <c r="AV1086" i="1"/>
  <c r="AS1086" i="1"/>
  <c r="AP1086" i="1"/>
  <c r="AM1086" i="1"/>
  <c r="AJ1086" i="1"/>
  <c r="AG1086" i="1"/>
  <c r="AD1086" i="1"/>
  <c r="AA1086" i="1"/>
  <c r="X1086" i="1"/>
  <c r="U1086" i="1"/>
  <c r="R1086" i="1"/>
  <c r="O1086" i="1"/>
  <c r="L1086" i="1"/>
  <c r="I1086" i="1"/>
  <c r="F1086" i="1"/>
  <c r="E1086" i="1"/>
  <c r="E1087" i="1" s="1"/>
  <c r="BT1085" i="1"/>
  <c r="BQ1085" i="1"/>
  <c r="BN1085" i="1"/>
  <c r="BK1085" i="1"/>
  <c r="BH1085" i="1"/>
  <c r="BE1085" i="1"/>
  <c r="BB1085" i="1"/>
  <c r="AY1085" i="1"/>
  <c r="AV1085" i="1"/>
  <c r="AS1085" i="1"/>
  <c r="AP1085" i="1"/>
  <c r="AM1085" i="1"/>
  <c r="AJ1085" i="1"/>
  <c r="AG1085" i="1"/>
  <c r="AD1085" i="1"/>
  <c r="AA1085" i="1"/>
  <c r="X1085" i="1"/>
  <c r="U1085" i="1"/>
  <c r="R1085" i="1"/>
  <c r="O1085" i="1"/>
  <c r="L1085" i="1"/>
  <c r="I1085" i="1"/>
  <c r="F1085" i="1"/>
  <c r="B1085" i="1"/>
  <c r="B1086" i="1" s="1"/>
  <c r="B1087" i="1" s="1"/>
  <c r="B1089" i="1" s="1"/>
  <c r="B1090" i="1" s="1"/>
  <c r="B1091" i="1" s="1"/>
  <c r="B1092" i="1" s="1"/>
  <c r="B1093" i="1" s="1"/>
  <c r="B1094" i="1" s="1"/>
  <c r="B1095" i="1" s="1"/>
  <c r="B1096" i="1" s="1"/>
  <c r="B1098" i="1" s="1"/>
  <c r="A1084" i="1"/>
  <c r="BT1081" i="1"/>
  <c r="BQ1081" i="1"/>
  <c r="BN1081" i="1"/>
  <c r="BK1081" i="1"/>
  <c r="BH1081" i="1"/>
  <c r="BE1081" i="1"/>
  <c r="BB1081" i="1"/>
  <c r="AY1081" i="1"/>
  <c r="AV1081" i="1"/>
  <c r="AS1081" i="1"/>
  <c r="AP1081" i="1"/>
  <c r="AM1081" i="1"/>
  <c r="AJ1081" i="1"/>
  <c r="AG1081" i="1"/>
  <c r="AD1081" i="1"/>
  <c r="AA1081" i="1"/>
  <c r="X1081" i="1"/>
  <c r="U1081" i="1"/>
  <c r="R1081" i="1"/>
  <c r="O1081" i="1"/>
  <c r="L1081" i="1"/>
  <c r="I1081" i="1"/>
  <c r="F1081" i="1"/>
  <c r="BT1080" i="1"/>
  <c r="BQ1080" i="1"/>
  <c r="BN1080" i="1"/>
  <c r="BK1080" i="1"/>
  <c r="BH1080" i="1"/>
  <c r="BE1080" i="1"/>
  <c r="BB1080" i="1"/>
  <c r="AY1080" i="1"/>
  <c r="AV1080" i="1"/>
  <c r="AS1080" i="1"/>
  <c r="AP1080" i="1"/>
  <c r="AM1080" i="1"/>
  <c r="AJ1080" i="1"/>
  <c r="AG1080" i="1"/>
  <c r="AD1080" i="1"/>
  <c r="AA1080" i="1"/>
  <c r="X1080" i="1"/>
  <c r="U1080" i="1"/>
  <c r="R1080" i="1"/>
  <c r="O1080" i="1"/>
  <c r="L1080" i="1"/>
  <c r="I1080" i="1"/>
  <c r="F1080" i="1"/>
  <c r="BT1079" i="1"/>
  <c r="BQ1079" i="1"/>
  <c r="BN1079" i="1"/>
  <c r="BK1079" i="1"/>
  <c r="BH1079" i="1"/>
  <c r="BE1079" i="1"/>
  <c r="BB1079" i="1"/>
  <c r="AY1079" i="1"/>
  <c r="AV1079" i="1"/>
  <c r="AS1079" i="1"/>
  <c r="AP1079" i="1"/>
  <c r="AM1079" i="1"/>
  <c r="AJ1079" i="1"/>
  <c r="AG1079" i="1"/>
  <c r="AD1079" i="1"/>
  <c r="AA1079" i="1"/>
  <c r="X1079" i="1"/>
  <c r="U1079" i="1"/>
  <c r="R1079" i="1"/>
  <c r="O1079" i="1"/>
  <c r="L1079" i="1"/>
  <c r="I1079" i="1"/>
  <c r="F1079" i="1"/>
  <c r="BT1077" i="1"/>
  <c r="BQ1077" i="1"/>
  <c r="BN1077" i="1"/>
  <c r="BK1077" i="1"/>
  <c r="BH1077" i="1"/>
  <c r="BE1077" i="1"/>
  <c r="BB1077" i="1"/>
  <c r="AY1077" i="1"/>
  <c r="AV1077" i="1"/>
  <c r="AS1077" i="1"/>
  <c r="AP1077" i="1"/>
  <c r="AM1077" i="1"/>
  <c r="AJ1077" i="1"/>
  <c r="AG1077" i="1"/>
  <c r="AD1077" i="1"/>
  <c r="AA1077" i="1"/>
  <c r="X1077" i="1"/>
  <c r="U1077" i="1"/>
  <c r="R1077" i="1"/>
  <c r="O1077" i="1"/>
  <c r="L1077" i="1"/>
  <c r="I1077" i="1"/>
  <c r="F1077" i="1"/>
  <c r="BT1076" i="1"/>
  <c r="BQ1076" i="1"/>
  <c r="BN1076" i="1"/>
  <c r="BK1076" i="1"/>
  <c r="BH1076" i="1"/>
  <c r="BE1076" i="1"/>
  <c r="BB1076" i="1"/>
  <c r="AY1076" i="1"/>
  <c r="AV1076" i="1"/>
  <c r="AS1076" i="1"/>
  <c r="AP1076" i="1"/>
  <c r="AM1076" i="1"/>
  <c r="AJ1076" i="1"/>
  <c r="AG1076" i="1"/>
  <c r="AD1076" i="1"/>
  <c r="AA1076" i="1"/>
  <c r="X1076" i="1"/>
  <c r="U1076" i="1"/>
  <c r="R1076" i="1"/>
  <c r="O1076" i="1"/>
  <c r="L1076" i="1"/>
  <c r="I1076" i="1"/>
  <c r="F1076" i="1"/>
  <c r="BT1074" i="1"/>
  <c r="BQ1074" i="1"/>
  <c r="BN1074" i="1"/>
  <c r="BK1074" i="1"/>
  <c r="BH1074" i="1"/>
  <c r="BE1074" i="1"/>
  <c r="BB1074" i="1"/>
  <c r="AY1074" i="1"/>
  <c r="AV1074" i="1"/>
  <c r="AS1074" i="1"/>
  <c r="AP1074" i="1"/>
  <c r="AM1074" i="1"/>
  <c r="AJ1074" i="1"/>
  <c r="AG1074" i="1"/>
  <c r="AD1074" i="1"/>
  <c r="AA1074" i="1"/>
  <c r="X1074" i="1"/>
  <c r="U1074" i="1"/>
  <c r="R1074" i="1"/>
  <c r="O1074" i="1"/>
  <c r="L1074" i="1"/>
  <c r="I1074" i="1"/>
  <c r="F1074" i="1"/>
  <c r="E1074" i="1"/>
  <c r="BT1072" i="1"/>
  <c r="BQ1072" i="1"/>
  <c r="BN1072" i="1"/>
  <c r="BK1072" i="1"/>
  <c r="BH1072" i="1"/>
  <c r="BE1072" i="1"/>
  <c r="BB1072" i="1"/>
  <c r="AY1072" i="1"/>
  <c r="AV1072" i="1"/>
  <c r="AS1072" i="1"/>
  <c r="AP1072" i="1"/>
  <c r="AM1072" i="1"/>
  <c r="AJ1072" i="1"/>
  <c r="AG1072" i="1"/>
  <c r="AD1072" i="1"/>
  <c r="AA1072" i="1"/>
  <c r="X1072" i="1"/>
  <c r="U1072" i="1"/>
  <c r="R1072" i="1"/>
  <c r="O1072" i="1"/>
  <c r="L1072" i="1"/>
  <c r="I1072" i="1"/>
  <c r="F1072" i="1"/>
  <c r="BT1071" i="1"/>
  <c r="BQ1071" i="1"/>
  <c r="BN1071" i="1"/>
  <c r="BK1071" i="1"/>
  <c r="BH1071" i="1"/>
  <c r="BE1071" i="1"/>
  <c r="BB1071" i="1"/>
  <c r="AY1071" i="1"/>
  <c r="AV1071" i="1"/>
  <c r="AS1071" i="1"/>
  <c r="AP1071" i="1"/>
  <c r="AM1071" i="1"/>
  <c r="AJ1071" i="1"/>
  <c r="AG1071" i="1"/>
  <c r="AD1071" i="1"/>
  <c r="AA1071" i="1"/>
  <c r="X1071" i="1"/>
  <c r="U1071" i="1"/>
  <c r="R1071" i="1"/>
  <c r="O1071" i="1"/>
  <c r="L1071" i="1"/>
  <c r="I1071" i="1"/>
  <c r="F1071" i="1"/>
  <c r="BT1070" i="1"/>
  <c r="BQ1070" i="1"/>
  <c r="BN1070" i="1"/>
  <c r="BK1070" i="1"/>
  <c r="BH1070" i="1"/>
  <c r="BE1070" i="1"/>
  <c r="BB1070" i="1"/>
  <c r="AY1070" i="1"/>
  <c r="AV1070" i="1"/>
  <c r="AS1070" i="1"/>
  <c r="AP1070" i="1"/>
  <c r="AM1070" i="1"/>
  <c r="AJ1070" i="1"/>
  <c r="AG1070" i="1"/>
  <c r="AD1070" i="1"/>
  <c r="AA1070" i="1"/>
  <c r="X1070" i="1"/>
  <c r="U1070" i="1"/>
  <c r="R1070" i="1"/>
  <c r="O1070" i="1"/>
  <c r="L1070" i="1"/>
  <c r="I1070" i="1"/>
  <c r="F1070" i="1"/>
  <c r="BT1069" i="1"/>
  <c r="BQ1069" i="1"/>
  <c r="BN1069" i="1"/>
  <c r="BK1069" i="1"/>
  <c r="BH1069" i="1"/>
  <c r="BE1069" i="1"/>
  <c r="BB1069" i="1"/>
  <c r="AY1069" i="1"/>
  <c r="AV1069" i="1"/>
  <c r="AS1069" i="1"/>
  <c r="AP1069" i="1"/>
  <c r="AM1069" i="1"/>
  <c r="AJ1069" i="1"/>
  <c r="AG1069" i="1"/>
  <c r="AD1069" i="1"/>
  <c r="AA1069" i="1"/>
  <c r="X1069" i="1"/>
  <c r="U1069" i="1"/>
  <c r="R1069" i="1"/>
  <c r="O1069" i="1"/>
  <c r="L1069" i="1"/>
  <c r="I1069" i="1"/>
  <c r="F1069" i="1"/>
  <c r="BT1068" i="1"/>
  <c r="BQ1068" i="1"/>
  <c r="BN1068" i="1"/>
  <c r="BK1068" i="1"/>
  <c r="BH1068" i="1"/>
  <c r="BE1068" i="1"/>
  <c r="BB1068" i="1"/>
  <c r="AY1068" i="1"/>
  <c r="AV1068" i="1"/>
  <c r="AS1068" i="1"/>
  <c r="AP1068" i="1"/>
  <c r="AM1068" i="1"/>
  <c r="AJ1068" i="1"/>
  <c r="AG1068" i="1"/>
  <c r="AD1068" i="1"/>
  <c r="AA1068" i="1"/>
  <c r="X1068" i="1"/>
  <c r="U1068" i="1"/>
  <c r="R1068" i="1"/>
  <c r="O1068" i="1"/>
  <c r="L1068" i="1"/>
  <c r="I1068" i="1"/>
  <c r="F1068" i="1"/>
  <c r="BT1067" i="1"/>
  <c r="BQ1067" i="1"/>
  <c r="BN1067" i="1"/>
  <c r="BK1067" i="1"/>
  <c r="BH1067" i="1"/>
  <c r="BE1067" i="1"/>
  <c r="BB1067" i="1"/>
  <c r="AY1067" i="1"/>
  <c r="AV1067" i="1"/>
  <c r="AS1067" i="1"/>
  <c r="AP1067" i="1"/>
  <c r="AM1067" i="1"/>
  <c r="AJ1067" i="1"/>
  <c r="AG1067" i="1"/>
  <c r="AD1067" i="1"/>
  <c r="AA1067" i="1"/>
  <c r="X1067" i="1"/>
  <c r="U1067" i="1"/>
  <c r="R1067" i="1"/>
  <c r="O1067" i="1"/>
  <c r="L1067" i="1"/>
  <c r="I1067" i="1"/>
  <c r="F1067" i="1"/>
  <c r="BT1066" i="1"/>
  <c r="BQ1066" i="1"/>
  <c r="BN1066" i="1"/>
  <c r="BK1066" i="1"/>
  <c r="BH1066" i="1"/>
  <c r="BE1066" i="1"/>
  <c r="BB1066" i="1"/>
  <c r="AY1066" i="1"/>
  <c r="AV1066" i="1"/>
  <c r="AS1066" i="1"/>
  <c r="AP1066" i="1"/>
  <c r="AM1066" i="1"/>
  <c r="AJ1066" i="1"/>
  <c r="AG1066" i="1"/>
  <c r="AD1066" i="1"/>
  <c r="AA1066" i="1"/>
  <c r="X1066" i="1"/>
  <c r="U1066" i="1"/>
  <c r="R1066" i="1"/>
  <c r="O1066" i="1"/>
  <c r="L1066" i="1"/>
  <c r="I1066" i="1"/>
  <c r="F1066" i="1"/>
  <c r="BV1065" i="1"/>
  <c r="BU1065" i="1"/>
  <c r="BS1065" i="1"/>
  <c r="BR1065" i="1"/>
  <c r="BP1065" i="1"/>
  <c r="BO1065" i="1"/>
  <c r="BM1065" i="1"/>
  <c r="BL1065" i="1"/>
  <c r="BJ1065" i="1"/>
  <c r="BI1065" i="1"/>
  <c r="BG1065" i="1"/>
  <c r="BF1065" i="1"/>
  <c r="BD1065" i="1"/>
  <c r="BC1065" i="1"/>
  <c r="BA1065" i="1"/>
  <c r="AZ1065" i="1"/>
  <c r="AX1065" i="1"/>
  <c r="AW1065" i="1"/>
  <c r="AU1065" i="1"/>
  <c r="AT1065" i="1"/>
  <c r="AR1065" i="1"/>
  <c r="AQ1065" i="1"/>
  <c r="AO1065" i="1"/>
  <c r="AN1065" i="1"/>
  <c r="AL1065" i="1"/>
  <c r="AK1065" i="1"/>
  <c r="AI1065" i="1"/>
  <c r="AH1065" i="1"/>
  <c r="AF1065" i="1"/>
  <c r="AE1065" i="1"/>
  <c r="AC1065" i="1"/>
  <c r="AB1065" i="1"/>
  <c r="Z1065" i="1"/>
  <c r="Y1065" i="1"/>
  <c r="W1065" i="1"/>
  <c r="V1065" i="1"/>
  <c r="T1065" i="1"/>
  <c r="S1065" i="1"/>
  <c r="Q1065" i="1"/>
  <c r="P1065" i="1"/>
  <c r="N1065" i="1"/>
  <c r="M1065" i="1"/>
  <c r="K1065" i="1"/>
  <c r="J1065" i="1"/>
  <c r="H1065" i="1"/>
  <c r="G1065" i="1"/>
  <c r="E1065" i="1"/>
  <c r="E1067" i="1" s="1"/>
  <c r="E1068" i="1" s="1"/>
  <c r="E1069" i="1" s="1"/>
  <c r="E1070" i="1" s="1"/>
  <c r="E1071" i="1" s="1"/>
  <c r="E1072" i="1" s="1"/>
  <c r="BT1063" i="1"/>
  <c r="BQ1063" i="1"/>
  <c r="BN1063" i="1"/>
  <c r="BK1063" i="1"/>
  <c r="BH1063" i="1"/>
  <c r="BE1063" i="1"/>
  <c r="BB1063" i="1"/>
  <c r="AY1063" i="1"/>
  <c r="AV1063" i="1"/>
  <c r="AS1063" i="1"/>
  <c r="AP1063" i="1"/>
  <c r="AM1063" i="1"/>
  <c r="AJ1063" i="1"/>
  <c r="AG1063" i="1"/>
  <c r="AD1063" i="1"/>
  <c r="AA1063" i="1"/>
  <c r="X1063" i="1"/>
  <c r="U1063" i="1"/>
  <c r="R1063" i="1"/>
  <c r="O1063" i="1"/>
  <c r="L1063" i="1"/>
  <c r="I1063" i="1"/>
  <c r="F1063" i="1"/>
  <c r="BT1062" i="1"/>
  <c r="BQ1062" i="1"/>
  <c r="BN1062" i="1"/>
  <c r="BK1062" i="1"/>
  <c r="BH1062" i="1"/>
  <c r="BE1062" i="1"/>
  <c r="BB1062" i="1"/>
  <c r="AY1062" i="1"/>
  <c r="AV1062" i="1"/>
  <c r="AS1062" i="1"/>
  <c r="AP1062" i="1"/>
  <c r="AM1062" i="1"/>
  <c r="AJ1062" i="1"/>
  <c r="AG1062" i="1"/>
  <c r="AD1062" i="1"/>
  <c r="AA1062" i="1"/>
  <c r="X1062" i="1"/>
  <c r="U1062" i="1"/>
  <c r="R1062" i="1"/>
  <c r="O1062" i="1"/>
  <c r="L1062" i="1"/>
  <c r="I1062" i="1"/>
  <c r="F1062" i="1"/>
  <c r="E1062" i="1"/>
  <c r="E1063" i="1" s="1"/>
  <c r="BT1061" i="1"/>
  <c r="BQ1061" i="1"/>
  <c r="BN1061" i="1"/>
  <c r="BK1061" i="1"/>
  <c r="BH1061" i="1"/>
  <c r="BE1061" i="1"/>
  <c r="BB1061" i="1"/>
  <c r="AY1061" i="1"/>
  <c r="AV1061" i="1"/>
  <c r="AS1061" i="1"/>
  <c r="AP1061" i="1"/>
  <c r="AM1061" i="1"/>
  <c r="AJ1061" i="1"/>
  <c r="AG1061" i="1"/>
  <c r="AD1061" i="1"/>
  <c r="AA1061" i="1"/>
  <c r="X1061" i="1"/>
  <c r="U1061" i="1"/>
  <c r="R1061" i="1"/>
  <c r="O1061" i="1"/>
  <c r="L1061" i="1"/>
  <c r="I1061" i="1"/>
  <c r="F1061" i="1"/>
  <c r="B1061" i="1"/>
  <c r="B1062" i="1" s="1"/>
  <c r="B1063" i="1" s="1"/>
  <c r="B1065" i="1" s="1"/>
  <c r="B1066" i="1" s="1"/>
  <c r="B1067" i="1" s="1"/>
  <c r="B1068" i="1" s="1"/>
  <c r="B1069" i="1" s="1"/>
  <c r="B1070" i="1" s="1"/>
  <c r="B1071" i="1" s="1"/>
  <c r="B1072" i="1" s="1"/>
  <c r="B1074" i="1" s="1"/>
  <c r="A1060" i="1"/>
  <c r="BT1057" i="1"/>
  <c r="BQ1057" i="1"/>
  <c r="BN1057" i="1"/>
  <c r="BK1057" i="1"/>
  <c r="BH1057" i="1"/>
  <c r="BE1057" i="1"/>
  <c r="BB1057" i="1"/>
  <c r="AY1057" i="1"/>
  <c r="AV1057" i="1"/>
  <c r="AS1057" i="1"/>
  <c r="AP1057" i="1"/>
  <c r="AM1057" i="1"/>
  <c r="AJ1057" i="1"/>
  <c r="AG1057" i="1"/>
  <c r="AD1057" i="1"/>
  <c r="AA1057" i="1"/>
  <c r="X1057" i="1"/>
  <c r="U1057" i="1"/>
  <c r="R1057" i="1"/>
  <c r="O1057" i="1"/>
  <c r="L1057" i="1"/>
  <c r="I1057" i="1"/>
  <c r="F1057" i="1"/>
  <c r="BT1056" i="1"/>
  <c r="BQ1056" i="1"/>
  <c r="BN1056" i="1"/>
  <c r="BK1056" i="1"/>
  <c r="BH1056" i="1"/>
  <c r="BE1056" i="1"/>
  <c r="BB1056" i="1"/>
  <c r="AY1056" i="1"/>
  <c r="AV1056" i="1"/>
  <c r="AS1056" i="1"/>
  <c r="AP1056" i="1"/>
  <c r="AM1056" i="1"/>
  <c r="AJ1056" i="1"/>
  <c r="AG1056" i="1"/>
  <c r="AD1056" i="1"/>
  <c r="AA1056" i="1"/>
  <c r="X1056" i="1"/>
  <c r="U1056" i="1"/>
  <c r="R1056" i="1"/>
  <c r="O1056" i="1"/>
  <c r="L1056" i="1"/>
  <c r="I1056" i="1"/>
  <c r="F1056" i="1"/>
  <c r="BT1055" i="1"/>
  <c r="BQ1055" i="1"/>
  <c r="BN1055" i="1"/>
  <c r="BK1055" i="1"/>
  <c r="BH1055" i="1"/>
  <c r="BE1055" i="1"/>
  <c r="BB1055" i="1"/>
  <c r="AY1055" i="1"/>
  <c r="AV1055" i="1"/>
  <c r="AS1055" i="1"/>
  <c r="AP1055" i="1"/>
  <c r="AM1055" i="1"/>
  <c r="AJ1055" i="1"/>
  <c r="AG1055" i="1"/>
  <c r="AD1055" i="1"/>
  <c r="AA1055" i="1"/>
  <c r="X1055" i="1"/>
  <c r="U1055" i="1"/>
  <c r="R1055" i="1"/>
  <c r="O1055" i="1"/>
  <c r="L1055" i="1"/>
  <c r="I1055" i="1"/>
  <c r="F1055" i="1"/>
  <c r="BT1053" i="1"/>
  <c r="BQ1053" i="1"/>
  <c r="BN1053" i="1"/>
  <c r="BK1053" i="1"/>
  <c r="BH1053" i="1"/>
  <c r="BE1053" i="1"/>
  <c r="BB1053" i="1"/>
  <c r="AY1053" i="1"/>
  <c r="AV1053" i="1"/>
  <c r="AS1053" i="1"/>
  <c r="AP1053" i="1"/>
  <c r="AM1053" i="1"/>
  <c r="AJ1053" i="1"/>
  <c r="AG1053" i="1"/>
  <c r="AD1053" i="1"/>
  <c r="AA1053" i="1"/>
  <c r="X1053" i="1"/>
  <c r="U1053" i="1"/>
  <c r="R1053" i="1"/>
  <c r="O1053" i="1"/>
  <c r="L1053" i="1"/>
  <c r="I1053" i="1"/>
  <c r="F1053" i="1"/>
  <c r="BT1052" i="1"/>
  <c r="BQ1052" i="1"/>
  <c r="BN1052" i="1"/>
  <c r="BK1052" i="1"/>
  <c r="BH1052" i="1"/>
  <c r="BE1052" i="1"/>
  <c r="BB1052" i="1"/>
  <c r="AY1052" i="1"/>
  <c r="AV1052" i="1"/>
  <c r="AS1052" i="1"/>
  <c r="AP1052" i="1"/>
  <c r="AM1052" i="1"/>
  <c r="AJ1052" i="1"/>
  <c r="AG1052" i="1"/>
  <c r="AD1052" i="1"/>
  <c r="AA1052" i="1"/>
  <c r="X1052" i="1"/>
  <c r="U1052" i="1"/>
  <c r="R1052" i="1"/>
  <c r="O1052" i="1"/>
  <c r="L1052" i="1"/>
  <c r="I1052" i="1"/>
  <c r="F1052" i="1"/>
  <c r="BT1050" i="1"/>
  <c r="BQ1050" i="1"/>
  <c r="BN1050" i="1"/>
  <c r="BK1050" i="1"/>
  <c r="BH1050" i="1"/>
  <c r="BE1050" i="1"/>
  <c r="BB1050" i="1"/>
  <c r="AY1050" i="1"/>
  <c r="AV1050" i="1"/>
  <c r="AS1050" i="1"/>
  <c r="AP1050" i="1"/>
  <c r="AM1050" i="1"/>
  <c r="AJ1050" i="1"/>
  <c r="AG1050" i="1"/>
  <c r="AD1050" i="1"/>
  <c r="AA1050" i="1"/>
  <c r="X1050" i="1"/>
  <c r="U1050" i="1"/>
  <c r="R1050" i="1"/>
  <c r="O1050" i="1"/>
  <c r="L1050" i="1"/>
  <c r="I1050" i="1"/>
  <c r="F1050" i="1"/>
  <c r="E1050" i="1"/>
  <c r="BT1048" i="1"/>
  <c r="BQ1048" i="1"/>
  <c r="BN1048" i="1"/>
  <c r="BK1048" i="1"/>
  <c r="BH1048" i="1"/>
  <c r="BE1048" i="1"/>
  <c r="BB1048" i="1"/>
  <c r="AY1048" i="1"/>
  <c r="AV1048" i="1"/>
  <c r="AS1048" i="1"/>
  <c r="AP1048" i="1"/>
  <c r="AM1048" i="1"/>
  <c r="AJ1048" i="1"/>
  <c r="AG1048" i="1"/>
  <c r="AD1048" i="1"/>
  <c r="AA1048" i="1"/>
  <c r="X1048" i="1"/>
  <c r="U1048" i="1"/>
  <c r="R1048" i="1"/>
  <c r="O1048" i="1"/>
  <c r="L1048" i="1"/>
  <c r="I1048" i="1"/>
  <c r="F1048" i="1"/>
  <c r="BT1047" i="1"/>
  <c r="BQ1047" i="1"/>
  <c r="BN1047" i="1"/>
  <c r="BK1047" i="1"/>
  <c r="BH1047" i="1"/>
  <c r="BE1047" i="1"/>
  <c r="BB1047" i="1"/>
  <c r="AY1047" i="1"/>
  <c r="AV1047" i="1"/>
  <c r="AS1047" i="1"/>
  <c r="AP1047" i="1"/>
  <c r="AM1047" i="1"/>
  <c r="AJ1047" i="1"/>
  <c r="AG1047" i="1"/>
  <c r="AD1047" i="1"/>
  <c r="AA1047" i="1"/>
  <c r="X1047" i="1"/>
  <c r="U1047" i="1"/>
  <c r="R1047" i="1"/>
  <c r="O1047" i="1"/>
  <c r="L1047" i="1"/>
  <c r="I1047" i="1"/>
  <c r="F1047" i="1"/>
  <c r="BT1046" i="1"/>
  <c r="BQ1046" i="1"/>
  <c r="BN1046" i="1"/>
  <c r="BK1046" i="1"/>
  <c r="BH1046" i="1"/>
  <c r="BE1046" i="1"/>
  <c r="BB1046" i="1"/>
  <c r="AY1046" i="1"/>
  <c r="AV1046" i="1"/>
  <c r="AS1046" i="1"/>
  <c r="AP1046" i="1"/>
  <c r="AM1046" i="1"/>
  <c r="AJ1046" i="1"/>
  <c r="AG1046" i="1"/>
  <c r="AD1046" i="1"/>
  <c r="AA1046" i="1"/>
  <c r="X1046" i="1"/>
  <c r="U1046" i="1"/>
  <c r="R1046" i="1"/>
  <c r="O1046" i="1"/>
  <c r="L1046" i="1"/>
  <c r="I1046" i="1"/>
  <c r="F1046" i="1"/>
  <c r="BT1045" i="1"/>
  <c r="BQ1045" i="1"/>
  <c r="BN1045" i="1"/>
  <c r="BK1045" i="1"/>
  <c r="BH1045" i="1"/>
  <c r="BE1045" i="1"/>
  <c r="BB1045" i="1"/>
  <c r="AY1045" i="1"/>
  <c r="AV1045" i="1"/>
  <c r="AS1045" i="1"/>
  <c r="AP1045" i="1"/>
  <c r="AM1045" i="1"/>
  <c r="AJ1045" i="1"/>
  <c r="AG1045" i="1"/>
  <c r="AD1045" i="1"/>
  <c r="AA1045" i="1"/>
  <c r="X1045" i="1"/>
  <c r="U1045" i="1"/>
  <c r="R1045" i="1"/>
  <c r="O1045" i="1"/>
  <c r="L1045" i="1"/>
  <c r="I1045" i="1"/>
  <c r="F1045" i="1"/>
  <c r="BT1044" i="1"/>
  <c r="BQ1044" i="1"/>
  <c r="BN1044" i="1"/>
  <c r="BK1044" i="1"/>
  <c r="BH1044" i="1"/>
  <c r="BE1044" i="1"/>
  <c r="BB1044" i="1"/>
  <c r="AY1044" i="1"/>
  <c r="AV1044" i="1"/>
  <c r="AS1044" i="1"/>
  <c r="AP1044" i="1"/>
  <c r="AM1044" i="1"/>
  <c r="AJ1044" i="1"/>
  <c r="AG1044" i="1"/>
  <c r="AD1044" i="1"/>
  <c r="AA1044" i="1"/>
  <c r="X1044" i="1"/>
  <c r="U1044" i="1"/>
  <c r="R1044" i="1"/>
  <c r="O1044" i="1"/>
  <c r="L1044" i="1"/>
  <c r="I1044" i="1"/>
  <c r="F1044" i="1"/>
  <c r="BT1043" i="1"/>
  <c r="BQ1043" i="1"/>
  <c r="BN1043" i="1"/>
  <c r="BK1043" i="1"/>
  <c r="BH1043" i="1"/>
  <c r="BE1043" i="1"/>
  <c r="BB1043" i="1"/>
  <c r="AY1043" i="1"/>
  <c r="AV1043" i="1"/>
  <c r="AS1043" i="1"/>
  <c r="AP1043" i="1"/>
  <c r="AM1043" i="1"/>
  <c r="AJ1043" i="1"/>
  <c r="AG1043" i="1"/>
  <c r="AD1043" i="1"/>
  <c r="AA1043" i="1"/>
  <c r="X1043" i="1"/>
  <c r="U1043" i="1"/>
  <c r="R1043" i="1"/>
  <c r="O1043" i="1"/>
  <c r="L1043" i="1"/>
  <c r="I1043" i="1"/>
  <c r="F1043" i="1"/>
  <c r="BT1042" i="1"/>
  <c r="BQ1042" i="1"/>
  <c r="BN1042" i="1"/>
  <c r="BK1042" i="1"/>
  <c r="BH1042" i="1"/>
  <c r="BE1042" i="1"/>
  <c r="BB1042" i="1"/>
  <c r="AY1042" i="1"/>
  <c r="AV1042" i="1"/>
  <c r="AS1042" i="1"/>
  <c r="AP1042" i="1"/>
  <c r="AM1042" i="1"/>
  <c r="AJ1042" i="1"/>
  <c r="AG1042" i="1"/>
  <c r="AD1042" i="1"/>
  <c r="AA1042" i="1"/>
  <c r="X1042" i="1"/>
  <c r="U1042" i="1"/>
  <c r="R1042" i="1"/>
  <c r="O1042" i="1"/>
  <c r="L1042" i="1"/>
  <c r="I1042" i="1"/>
  <c r="F1042" i="1"/>
  <c r="BV1041" i="1"/>
  <c r="BU1041" i="1"/>
  <c r="BS1041" i="1"/>
  <c r="BR1041" i="1"/>
  <c r="BP1041" i="1"/>
  <c r="BO1041" i="1"/>
  <c r="BM1041" i="1"/>
  <c r="BL1041" i="1"/>
  <c r="BJ1041" i="1"/>
  <c r="BI1041" i="1"/>
  <c r="BG1041" i="1"/>
  <c r="BF1041" i="1"/>
  <c r="BD1041" i="1"/>
  <c r="BC1041" i="1"/>
  <c r="BA1041" i="1"/>
  <c r="AZ1041" i="1"/>
  <c r="AX1041" i="1"/>
  <c r="AW1041" i="1"/>
  <c r="AU1041" i="1"/>
  <c r="AT1041" i="1"/>
  <c r="AR1041" i="1"/>
  <c r="AQ1041" i="1"/>
  <c r="AO1041" i="1"/>
  <c r="AN1041" i="1"/>
  <c r="AL1041" i="1"/>
  <c r="AK1041" i="1"/>
  <c r="AI1041" i="1"/>
  <c r="AH1041" i="1"/>
  <c r="AF1041" i="1"/>
  <c r="AE1041" i="1"/>
  <c r="AC1041" i="1"/>
  <c r="AB1041" i="1"/>
  <c r="Z1041" i="1"/>
  <c r="Y1041" i="1"/>
  <c r="W1041" i="1"/>
  <c r="V1041" i="1"/>
  <c r="T1041" i="1"/>
  <c r="S1041" i="1"/>
  <c r="Q1041" i="1"/>
  <c r="P1041" i="1"/>
  <c r="N1041" i="1"/>
  <c r="M1041" i="1"/>
  <c r="K1041" i="1"/>
  <c r="J1041" i="1"/>
  <c r="H1041" i="1"/>
  <c r="G1041" i="1"/>
  <c r="E1041" i="1"/>
  <c r="E1043" i="1" s="1"/>
  <c r="E1044" i="1" s="1"/>
  <c r="E1045" i="1" s="1"/>
  <c r="E1046" i="1" s="1"/>
  <c r="E1047" i="1" s="1"/>
  <c r="E1048" i="1" s="1"/>
  <c r="BT1039" i="1"/>
  <c r="BQ1039" i="1"/>
  <c r="BN1039" i="1"/>
  <c r="BK1039" i="1"/>
  <c r="BH1039" i="1"/>
  <c r="BE1039" i="1"/>
  <c r="BB1039" i="1"/>
  <c r="AY1039" i="1"/>
  <c r="AV1039" i="1"/>
  <c r="AS1039" i="1"/>
  <c r="AP1039" i="1"/>
  <c r="AM1039" i="1"/>
  <c r="AJ1039" i="1"/>
  <c r="AG1039" i="1"/>
  <c r="AD1039" i="1"/>
  <c r="AA1039" i="1"/>
  <c r="X1039" i="1"/>
  <c r="U1039" i="1"/>
  <c r="R1039" i="1"/>
  <c r="O1039" i="1"/>
  <c r="L1039" i="1"/>
  <c r="I1039" i="1"/>
  <c r="F1039" i="1"/>
  <c r="BT1038" i="1"/>
  <c r="BQ1038" i="1"/>
  <c r="BN1038" i="1"/>
  <c r="BK1038" i="1"/>
  <c r="BH1038" i="1"/>
  <c r="BE1038" i="1"/>
  <c r="BB1038" i="1"/>
  <c r="AY1038" i="1"/>
  <c r="AV1038" i="1"/>
  <c r="AS1038" i="1"/>
  <c r="AP1038" i="1"/>
  <c r="AM1038" i="1"/>
  <c r="AJ1038" i="1"/>
  <c r="AG1038" i="1"/>
  <c r="AD1038" i="1"/>
  <c r="AA1038" i="1"/>
  <c r="X1038" i="1"/>
  <c r="U1038" i="1"/>
  <c r="R1038" i="1"/>
  <c r="O1038" i="1"/>
  <c r="L1038" i="1"/>
  <c r="I1038" i="1"/>
  <c r="F1038" i="1"/>
  <c r="E1038" i="1"/>
  <c r="E1039" i="1" s="1"/>
  <c r="BT1037" i="1"/>
  <c r="BQ1037" i="1"/>
  <c r="BN1037" i="1"/>
  <c r="BK1037" i="1"/>
  <c r="BH1037" i="1"/>
  <c r="BE1037" i="1"/>
  <c r="BB1037" i="1"/>
  <c r="AY1037" i="1"/>
  <c r="AV1037" i="1"/>
  <c r="AS1037" i="1"/>
  <c r="AP1037" i="1"/>
  <c r="AM1037" i="1"/>
  <c r="AJ1037" i="1"/>
  <c r="AG1037" i="1"/>
  <c r="AD1037" i="1"/>
  <c r="AA1037" i="1"/>
  <c r="X1037" i="1"/>
  <c r="U1037" i="1"/>
  <c r="R1037" i="1"/>
  <c r="O1037" i="1"/>
  <c r="L1037" i="1"/>
  <c r="I1037" i="1"/>
  <c r="F1037" i="1"/>
  <c r="B1037" i="1"/>
  <c r="B1038" i="1" s="1"/>
  <c r="B1039" i="1" s="1"/>
  <c r="B1041" i="1" s="1"/>
  <c r="B1042" i="1" s="1"/>
  <c r="B1043" i="1" s="1"/>
  <c r="B1044" i="1" s="1"/>
  <c r="B1045" i="1" s="1"/>
  <c r="B1046" i="1" s="1"/>
  <c r="B1047" i="1" s="1"/>
  <c r="B1048" i="1" s="1"/>
  <c r="B1050" i="1" s="1"/>
  <c r="A1036" i="1"/>
  <c r="BT1033" i="1"/>
  <c r="BQ1033" i="1"/>
  <c r="BN1033" i="1"/>
  <c r="BK1033" i="1"/>
  <c r="BH1033" i="1"/>
  <c r="BE1033" i="1"/>
  <c r="BB1033" i="1"/>
  <c r="AY1033" i="1"/>
  <c r="AV1033" i="1"/>
  <c r="AS1033" i="1"/>
  <c r="AP1033" i="1"/>
  <c r="AM1033" i="1"/>
  <c r="AJ1033" i="1"/>
  <c r="AG1033" i="1"/>
  <c r="AD1033" i="1"/>
  <c r="AA1033" i="1"/>
  <c r="X1033" i="1"/>
  <c r="U1033" i="1"/>
  <c r="R1033" i="1"/>
  <c r="O1033" i="1"/>
  <c r="L1033" i="1"/>
  <c r="I1033" i="1"/>
  <c r="F1033" i="1"/>
  <c r="BT1032" i="1"/>
  <c r="BQ1032" i="1"/>
  <c r="BN1032" i="1"/>
  <c r="BK1032" i="1"/>
  <c r="BH1032" i="1"/>
  <c r="BE1032" i="1"/>
  <c r="BB1032" i="1"/>
  <c r="AY1032" i="1"/>
  <c r="AV1032" i="1"/>
  <c r="AS1032" i="1"/>
  <c r="AP1032" i="1"/>
  <c r="AM1032" i="1"/>
  <c r="AJ1032" i="1"/>
  <c r="AG1032" i="1"/>
  <c r="AD1032" i="1"/>
  <c r="AA1032" i="1"/>
  <c r="X1032" i="1"/>
  <c r="U1032" i="1"/>
  <c r="R1032" i="1"/>
  <c r="O1032" i="1"/>
  <c r="L1032" i="1"/>
  <c r="I1032" i="1"/>
  <c r="F1032" i="1"/>
  <c r="BT1031" i="1"/>
  <c r="BQ1031" i="1"/>
  <c r="BN1031" i="1"/>
  <c r="BK1031" i="1"/>
  <c r="BH1031" i="1"/>
  <c r="BE1031" i="1"/>
  <c r="BB1031" i="1"/>
  <c r="AY1031" i="1"/>
  <c r="AV1031" i="1"/>
  <c r="AS1031" i="1"/>
  <c r="AP1031" i="1"/>
  <c r="AM1031" i="1"/>
  <c r="AJ1031" i="1"/>
  <c r="AG1031" i="1"/>
  <c r="AD1031" i="1"/>
  <c r="AA1031" i="1"/>
  <c r="X1031" i="1"/>
  <c r="U1031" i="1"/>
  <c r="R1031" i="1"/>
  <c r="O1031" i="1"/>
  <c r="L1031" i="1"/>
  <c r="I1031" i="1"/>
  <c r="F1031" i="1"/>
  <c r="BT1029" i="1"/>
  <c r="BQ1029" i="1"/>
  <c r="BN1029" i="1"/>
  <c r="BK1029" i="1"/>
  <c r="BH1029" i="1"/>
  <c r="BE1029" i="1"/>
  <c r="BB1029" i="1"/>
  <c r="AY1029" i="1"/>
  <c r="AV1029" i="1"/>
  <c r="AS1029" i="1"/>
  <c r="AP1029" i="1"/>
  <c r="AM1029" i="1"/>
  <c r="AJ1029" i="1"/>
  <c r="AG1029" i="1"/>
  <c r="AD1029" i="1"/>
  <c r="AA1029" i="1"/>
  <c r="X1029" i="1"/>
  <c r="U1029" i="1"/>
  <c r="R1029" i="1"/>
  <c r="O1029" i="1"/>
  <c r="L1029" i="1"/>
  <c r="I1029" i="1"/>
  <c r="F1029" i="1"/>
  <c r="BT1028" i="1"/>
  <c r="BQ1028" i="1"/>
  <c r="BN1028" i="1"/>
  <c r="BK1028" i="1"/>
  <c r="BH1028" i="1"/>
  <c r="BE1028" i="1"/>
  <c r="BB1028" i="1"/>
  <c r="AY1028" i="1"/>
  <c r="AV1028" i="1"/>
  <c r="AS1028" i="1"/>
  <c r="AP1028" i="1"/>
  <c r="AM1028" i="1"/>
  <c r="AJ1028" i="1"/>
  <c r="AG1028" i="1"/>
  <c r="AD1028" i="1"/>
  <c r="AA1028" i="1"/>
  <c r="X1028" i="1"/>
  <c r="U1028" i="1"/>
  <c r="R1028" i="1"/>
  <c r="O1028" i="1"/>
  <c r="L1028" i="1"/>
  <c r="I1028" i="1"/>
  <c r="F1028" i="1"/>
  <c r="BT1026" i="1"/>
  <c r="BQ1026" i="1"/>
  <c r="BN1026" i="1"/>
  <c r="BK1026" i="1"/>
  <c r="BH1026" i="1"/>
  <c r="BE1026" i="1"/>
  <c r="BB1026" i="1"/>
  <c r="AY1026" i="1"/>
  <c r="AV1026" i="1"/>
  <c r="AS1026" i="1"/>
  <c r="AP1026" i="1"/>
  <c r="AM1026" i="1"/>
  <c r="AJ1026" i="1"/>
  <c r="AG1026" i="1"/>
  <c r="AD1026" i="1"/>
  <c r="AA1026" i="1"/>
  <c r="X1026" i="1"/>
  <c r="U1026" i="1"/>
  <c r="R1026" i="1"/>
  <c r="O1026" i="1"/>
  <c r="L1026" i="1"/>
  <c r="I1026" i="1"/>
  <c r="F1026" i="1"/>
  <c r="E1026" i="1"/>
  <c r="BT1024" i="1"/>
  <c r="BQ1024" i="1"/>
  <c r="BN1024" i="1"/>
  <c r="BK1024" i="1"/>
  <c r="BH1024" i="1"/>
  <c r="BE1024" i="1"/>
  <c r="BB1024" i="1"/>
  <c r="AY1024" i="1"/>
  <c r="AV1024" i="1"/>
  <c r="AS1024" i="1"/>
  <c r="AP1024" i="1"/>
  <c r="AM1024" i="1"/>
  <c r="AJ1024" i="1"/>
  <c r="AG1024" i="1"/>
  <c r="AD1024" i="1"/>
  <c r="AA1024" i="1"/>
  <c r="X1024" i="1"/>
  <c r="U1024" i="1"/>
  <c r="R1024" i="1"/>
  <c r="O1024" i="1"/>
  <c r="L1024" i="1"/>
  <c r="I1024" i="1"/>
  <c r="F1024" i="1"/>
  <c r="BT1023" i="1"/>
  <c r="BQ1023" i="1"/>
  <c r="BN1023" i="1"/>
  <c r="BK1023" i="1"/>
  <c r="BH1023" i="1"/>
  <c r="BE1023" i="1"/>
  <c r="BB1023" i="1"/>
  <c r="AY1023" i="1"/>
  <c r="AV1023" i="1"/>
  <c r="AS1023" i="1"/>
  <c r="AP1023" i="1"/>
  <c r="AM1023" i="1"/>
  <c r="AJ1023" i="1"/>
  <c r="AG1023" i="1"/>
  <c r="AD1023" i="1"/>
  <c r="AA1023" i="1"/>
  <c r="X1023" i="1"/>
  <c r="U1023" i="1"/>
  <c r="R1023" i="1"/>
  <c r="O1023" i="1"/>
  <c r="L1023" i="1"/>
  <c r="I1023" i="1"/>
  <c r="F1023" i="1"/>
  <c r="BT1022" i="1"/>
  <c r="BQ1022" i="1"/>
  <c r="BN1022" i="1"/>
  <c r="BK1022" i="1"/>
  <c r="BH1022" i="1"/>
  <c r="BE1022" i="1"/>
  <c r="BB1022" i="1"/>
  <c r="AY1022" i="1"/>
  <c r="AV1022" i="1"/>
  <c r="AS1022" i="1"/>
  <c r="AP1022" i="1"/>
  <c r="AM1022" i="1"/>
  <c r="AJ1022" i="1"/>
  <c r="AG1022" i="1"/>
  <c r="AD1022" i="1"/>
  <c r="AA1022" i="1"/>
  <c r="X1022" i="1"/>
  <c r="U1022" i="1"/>
  <c r="R1022" i="1"/>
  <c r="O1022" i="1"/>
  <c r="L1022" i="1"/>
  <c r="I1022" i="1"/>
  <c r="F1022" i="1"/>
  <c r="BT1021" i="1"/>
  <c r="BQ1021" i="1"/>
  <c r="BN1021" i="1"/>
  <c r="BK1021" i="1"/>
  <c r="BH1021" i="1"/>
  <c r="BE1021" i="1"/>
  <c r="BB1021" i="1"/>
  <c r="AY1021" i="1"/>
  <c r="AV1021" i="1"/>
  <c r="AS1021" i="1"/>
  <c r="AP1021" i="1"/>
  <c r="AM1021" i="1"/>
  <c r="AJ1021" i="1"/>
  <c r="AG1021" i="1"/>
  <c r="AD1021" i="1"/>
  <c r="AA1021" i="1"/>
  <c r="X1021" i="1"/>
  <c r="U1021" i="1"/>
  <c r="R1021" i="1"/>
  <c r="O1021" i="1"/>
  <c r="L1021" i="1"/>
  <c r="I1021" i="1"/>
  <c r="F1021" i="1"/>
  <c r="BT1020" i="1"/>
  <c r="BQ1020" i="1"/>
  <c r="BN1020" i="1"/>
  <c r="BK1020" i="1"/>
  <c r="BH1020" i="1"/>
  <c r="BE1020" i="1"/>
  <c r="BB1020" i="1"/>
  <c r="AY1020" i="1"/>
  <c r="AV1020" i="1"/>
  <c r="AS1020" i="1"/>
  <c r="AP1020" i="1"/>
  <c r="AM1020" i="1"/>
  <c r="AJ1020" i="1"/>
  <c r="AG1020" i="1"/>
  <c r="AD1020" i="1"/>
  <c r="AA1020" i="1"/>
  <c r="X1020" i="1"/>
  <c r="U1020" i="1"/>
  <c r="R1020" i="1"/>
  <c r="O1020" i="1"/>
  <c r="L1020" i="1"/>
  <c r="I1020" i="1"/>
  <c r="F1020" i="1"/>
  <c r="BT1019" i="1"/>
  <c r="BQ1019" i="1"/>
  <c r="BN1019" i="1"/>
  <c r="BK1019" i="1"/>
  <c r="BH1019" i="1"/>
  <c r="BE1019" i="1"/>
  <c r="BB1019" i="1"/>
  <c r="AY1019" i="1"/>
  <c r="AV1019" i="1"/>
  <c r="AS1019" i="1"/>
  <c r="AP1019" i="1"/>
  <c r="AM1019" i="1"/>
  <c r="AJ1019" i="1"/>
  <c r="AG1019" i="1"/>
  <c r="AD1019" i="1"/>
  <c r="AA1019" i="1"/>
  <c r="X1019" i="1"/>
  <c r="U1019" i="1"/>
  <c r="R1019" i="1"/>
  <c r="O1019" i="1"/>
  <c r="L1019" i="1"/>
  <c r="I1019" i="1"/>
  <c r="F1019" i="1"/>
  <c r="BT1018" i="1"/>
  <c r="BQ1018" i="1"/>
  <c r="BN1018" i="1"/>
  <c r="BK1018" i="1"/>
  <c r="BH1018" i="1"/>
  <c r="BE1018" i="1"/>
  <c r="BB1018" i="1"/>
  <c r="AY1018" i="1"/>
  <c r="AV1018" i="1"/>
  <c r="AS1018" i="1"/>
  <c r="AP1018" i="1"/>
  <c r="AM1018" i="1"/>
  <c r="AJ1018" i="1"/>
  <c r="AG1018" i="1"/>
  <c r="AD1018" i="1"/>
  <c r="AA1018" i="1"/>
  <c r="X1018" i="1"/>
  <c r="U1018" i="1"/>
  <c r="R1018" i="1"/>
  <c r="O1018" i="1"/>
  <c r="L1018" i="1"/>
  <c r="I1018" i="1"/>
  <c r="F1018" i="1"/>
  <c r="BV1017" i="1"/>
  <c r="BU1017" i="1"/>
  <c r="BS1017" i="1"/>
  <c r="BR1017" i="1"/>
  <c r="BP1017" i="1"/>
  <c r="BO1017" i="1"/>
  <c r="BM1017" i="1"/>
  <c r="BL1017" i="1"/>
  <c r="BJ1017" i="1"/>
  <c r="BI1017" i="1"/>
  <c r="BG1017" i="1"/>
  <c r="BF1017" i="1"/>
  <c r="BD1017" i="1"/>
  <c r="BC1017" i="1"/>
  <c r="BA1017" i="1"/>
  <c r="AZ1017" i="1"/>
  <c r="AX1017" i="1"/>
  <c r="AW1017" i="1"/>
  <c r="AU1017" i="1"/>
  <c r="AT1017" i="1"/>
  <c r="AR1017" i="1"/>
  <c r="AQ1017" i="1"/>
  <c r="AO1017" i="1"/>
  <c r="AN1017" i="1"/>
  <c r="AL1017" i="1"/>
  <c r="AK1017" i="1"/>
  <c r="AI1017" i="1"/>
  <c r="AH1017" i="1"/>
  <c r="AF1017" i="1"/>
  <c r="AE1017" i="1"/>
  <c r="AC1017" i="1"/>
  <c r="AB1017" i="1"/>
  <c r="Z1017" i="1"/>
  <c r="Y1017" i="1"/>
  <c r="W1017" i="1"/>
  <c r="V1017" i="1"/>
  <c r="T1017" i="1"/>
  <c r="S1017" i="1"/>
  <c r="Q1017" i="1"/>
  <c r="P1017" i="1"/>
  <c r="N1017" i="1"/>
  <c r="M1017" i="1"/>
  <c r="K1017" i="1"/>
  <c r="J1017" i="1"/>
  <c r="H1017" i="1"/>
  <c r="G1017" i="1"/>
  <c r="E1017" i="1"/>
  <c r="E1019" i="1" s="1"/>
  <c r="E1020" i="1" s="1"/>
  <c r="E1021" i="1" s="1"/>
  <c r="E1022" i="1" s="1"/>
  <c r="E1023" i="1" s="1"/>
  <c r="E1024" i="1" s="1"/>
  <c r="BT1015" i="1"/>
  <c r="BQ1015" i="1"/>
  <c r="BN1015" i="1"/>
  <c r="BK1015" i="1"/>
  <c r="BH1015" i="1"/>
  <c r="BE1015" i="1"/>
  <c r="BB1015" i="1"/>
  <c r="AY1015" i="1"/>
  <c r="AV1015" i="1"/>
  <c r="AS1015" i="1"/>
  <c r="AP1015" i="1"/>
  <c r="AM1015" i="1"/>
  <c r="AJ1015" i="1"/>
  <c r="AG1015" i="1"/>
  <c r="AD1015" i="1"/>
  <c r="AA1015" i="1"/>
  <c r="X1015" i="1"/>
  <c r="U1015" i="1"/>
  <c r="R1015" i="1"/>
  <c r="O1015" i="1"/>
  <c r="L1015" i="1"/>
  <c r="I1015" i="1"/>
  <c r="F1015" i="1"/>
  <c r="BT1014" i="1"/>
  <c r="BQ1014" i="1"/>
  <c r="BN1014" i="1"/>
  <c r="BK1014" i="1"/>
  <c r="BH1014" i="1"/>
  <c r="BE1014" i="1"/>
  <c r="BB1014" i="1"/>
  <c r="AY1014" i="1"/>
  <c r="AV1014" i="1"/>
  <c r="AS1014" i="1"/>
  <c r="AP1014" i="1"/>
  <c r="AM1014" i="1"/>
  <c r="AJ1014" i="1"/>
  <c r="AG1014" i="1"/>
  <c r="AD1014" i="1"/>
  <c r="AA1014" i="1"/>
  <c r="X1014" i="1"/>
  <c r="U1014" i="1"/>
  <c r="R1014" i="1"/>
  <c r="O1014" i="1"/>
  <c r="L1014" i="1"/>
  <c r="I1014" i="1"/>
  <c r="F1014" i="1"/>
  <c r="E1014" i="1"/>
  <c r="E1015" i="1" s="1"/>
  <c r="BT1013" i="1"/>
  <c r="BQ1013" i="1"/>
  <c r="BN1013" i="1"/>
  <c r="BK1013" i="1"/>
  <c r="BH1013" i="1"/>
  <c r="BE1013" i="1"/>
  <c r="BB1013" i="1"/>
  <c r="AY1013" i="1"/>
  <c r="AV1013" i="1"/>
  <c r="AS1013" i="1"/>
  <c r="AP1013" i="1"/>
  <c r="AM1013" i="1"/>
  <c r="AJ1013" i="1"/>
  <c r="AG1013" i="1"/>
  <c r="AD1013" i="1"/>
  <c r="AA1013" i="1"/>
  <c r="X1013" i="1"/>
  <c r="U1013" i="1"/>
  <c r="R1013" i="1"/>
  <c r="O1013" i="1"/>
  <c r="L1013" i="1"/>
  <c r="I1013" i="1"/>
  <c r="F1013" i="1"/>
  <c r="B1013" i="1"/>
  <c r="B1014" i="1" s="1"/>
  <c r="B1015" i="1" s="1"/>
  <c r="B1017" i="1" s="1"/>
  <c r="B1018" i="1" s="1"/>
  <c r="B1019" i="1" s="1"/>
  <c r="B1020" i="1" s="1"/>
  <c r="B1021" i="1" s="1"/>
  <c r="B1022" i="1" s="1"/>
  <c r="B1023" i="1" s="1"/>
  <c r="B1024" i="1" s="1"/>
  <c r="B1026" i="1" s="1"/>
  <c r="A1012" i="1"/>
  <c r="BT1009" i="1"/>
  <c r="BQ1009" i="1"/>
  <c r="BN1009" i="1"/>
  <c r="BK1009" i="1"/>
  <c r="BH1009" i="1"/>
  <c r="BE1009" i="1"/>
  <c r="BB1009" i="1"/>
  <c r="AY1009" i="1"/>
  <c r="AV1009" i="1"/>
  <c r="AS1009" i="1"/>
  <c r="AP1009" i="1"/>
  <c r="AM1009" i="1"/>
  <c r="AJ1009" i="1"/>
  <c r="AG1009" i="1"/>
  <c r="AD1009" i="1"/>
  <c r="AA1009" i="1"/>
  <c r="X1009" i="1"/>
  <c r="U1009" i="1"/>
  <c r="R1009" i="1"/>
  <c r="O1009" i="1"/>
  <c r="L1009" i="1"/>
  <c r="I1009" i="1"/>
  <c r="F1009" i="1"/>
  <c r="BT1008" i="1"/>
  <c r="BQ1008" i="1"/>
  <c r="BN1008" i="1"/>
  <c r="BK1008" i="1"/>
  <c r="BH1008" i="1"/>
  <c r="BE1008" i="1"/>
  <c r="BB1008" i="1"/>
  <c r="AY1008" i="1"/>
  <c r="AV1008" i="1"/>
  <c r="AS1008" i="1"/>
  <c r="AP1008" i="1"/>
  <c r="AM1008" i="1"/>
  <c r="AJ1008" i="1"/>
  <c r="AG1008" i="1"/>
  <c r="AD1008" i="1"/>
  <c r="AA1008" i="1"/>
  <c r="X1008" i="1"/>
  <c r="U1008" i="1"/>
  <c r="R1008" i="1"/>
  <c r="O1008" i="1"/>
  <c r="L1008" i="1"/>
  <c r="I1008" i="1"/>
  <c r="F1008" i="1"/>
  <c r="BT1007" i="1"/>
  <c r="BQ1007" i="1"/>
  <c r="BN1007" i="1"/>
  <c r="BK1007" i="1"/>
  <c r="BH1007" i="1"/>
  <c r="BE1007" i="1"/>
  <c r="BB1007" i="1"/>
  <c r="AY1007" i="1"/>
  <c r="AV1007" i="1"/>
  <c r="AS1007" i="1"/>
  <c r="AP1007" i="1"/>
  <c r="AM1007" i="1"/>
  <c r="AJ1007" i="1"/>
  <c r="AG1007" i="1"/>
  <c r="AD1007" i="1"/>
  <c r="AA1007" i="1"/>
  <c r="X1007" i="1"/>
  <c r="U1007" i="1"/>
  <c r="R1007" i="1"/>
  <c r="O1007" i="1"/>
  <c r="L1007" i="1"/>
  <c r="I1007" i="1"/>
  <c r="F1007" i="1"/>
  <c r="BT1005" i="1"/>
  <c r="BQ1005" i="1"/>
  <c r="BN1005" i="1"/>
  <c r="BK1005" i="1"/>
  <c r="BH1005" i="1"/>
  <c r="BE1005" i="1"/>
  <c r="BB1005" i="1"/>
  <c r="AY1005" i="1"/>
  <c r="AV1005" i="1"/>
  <c r="AS1005" i="1"/>
  <c r="AP1005" i="1"/>
  <c r="AM1005" i="1"/>
  <c r="AJ1005" i="1"/>
  <c r="AG1005" i="1"/>
  <c r="AD1005" i="1"/>
  <c r="AA1005" i="1"/>
  <c r="X1005" i="1"/>
  <c r="U1005" i="1"/>
  <c r="R1005" i="1"/>
  <c r="O1005" i="1"/>
  <c r="L1005" i="1"/>
  <c r="I1005" i="1"/>
  <c r="F1005" i="1"/>
  <c r="BT1004" i="1"/>
  <c r="BQ1004" i="1"/>
  <c r="BN1004" i="1"/>
  <c r="BK1004" i="1"/>
  <c r="BH1004" i="1"/>
  <c r="BE1004" i="1"/>
  <c r="BB1004" i="1"/>
  <c r="AY1004" i="1"/>
  <c r="AV1004" i="1"/>
  <c r="AS1004" i="1"/>
  <c r="AP1004" i="1"/>
  <c r="AM1004" i="1"/>
  <c r="AJ1004" i="1"/>
  <c r="AG1004" i="1"/>
  <c r="AD1004" i="1"/>
  <c r="AA1004" i="1"/>
  <c r="X1004" i="1"/>
  <c r="U1004" i="1"/>
  <c r="R1004" i="1"/>
  <c r="O1004" i="1"/>
  <c r="L1004" i="1"/>
  <c r="I1004" i="1"/>
  <c r="F1004" i="1"/>
  <c r="BT1002" i="1"/>
  <c r="BQ1002" i="1"/>
  <c r="BN1002" i="1"/>
  <c r="BK1002" i="1"/>
  <c r="BH1002" i="1"/>
  <c r="BE1002" i="1"/>
  <c r="BB1002" i="1"/>
  <c r="AY1002" i="1"/>
  <c r="AV1002" i="1"/>
  <c r="AS1002" i="1"/>
  <c r="AP1002" i="1"/>
  <c r="AM1002" i="1"/>
  <c r="AJ1002" i="1"/>
  <c r="AG1002" i="1"/>
  <c r="AD1002" i="1"/>
  <c r="AA1002" i="1"/>
  <c r="X1002" i="1"/>
  <c r="U1002" i="1"/>
  <c r="R1002" i="1"/>
  <c r="O1002" i="1"/>
  <c r="L1002" i="1"/>
  <c r="I1002" i="1"/>
  <c r="F1002" i="1"/>
  <c r="E1002" i="1"/>
  <c r="BT1000" i="1"/>
  <c r="BQ1000" i="1"/>
  <c r="BN1000" i="1"/>
  <c r="BK1000" i="1"/>
  <c r="BH1000" i="1"/>
  <c r="BE1000" i="1"/>
  <c r="BB1000" i="1"/>
  <c r="AY1000" i="1"/>
  <c r="AV1000" i="1"/>
  <c r="AS1000" i="1"/>
  <c r="AP1000" i="1"/>
  <c r="AM1000" i="1"/>
  <c r="AJ1000" i="1"/>
  <c r="AG1000" i="1"/>
  <c r="AD1000" i="1"/>
  <c r="AA1000" i="1"/>
  <c r="X1000" i="1"/>
  <c r="U1000" i="1"/>
  <c r="R1000" i="1"/>
  <c r="O1000" i="1"/>
  <c r="L1000" i="1"/>
  <c r="I1000" i="1"/>
  <c r="F1000" i="1"/>
  <c r="BT999" i="1"/>
  <c r="BQ999" i="1"/>
  <c r="BN999" i="1"/>
  <c r="BK999" i="1"/>
  <c r="BH999" i="1"/>
  <c r="BE999" i="1"/>
  <c r="BB999" i="1"/>
  <c r="AY999" i="1"/>
  <c r="AV999" i="1"/>
  <c r="AS999" i="1"/>
  <c r="AP999" i="1"/>
  <c r="AM999" i="1"/>
  <c r="AJ999" i="1"/>
  <c r="AG999" i="1"/>
  <c r="AD999" i="1"/>
  <c r="AA999" i="1"/>
  <c r="X999" i="1"/>
  <c r="U999" i="1"/>
  <c r="R999" i="1"/>
  <c r="O999" i="1"/>
  <c r="L999" i="1"/>
  <c r="I999" i="1"/>
  <c r="F999" i="1"/>
  <c r="BT998" i="1"/>
  <c r="BQ998" i="1"/>
  <c r="BN998" i="1"/>
  <c r="BK998" i="1"/>
  <c r="BH998" i="1"/>
  <c r="BE998" i="1"/>
  <c r="BB998" i="1"/>
  <c r="AY998" i="1"/>
  <c r="AV998" i="1"/>
  <c r="AS998" i="1"/>
  <c r="AP998" i="1"/>
  <c r="AM998" i="1"/>
  <c r="AJ998" i="1"/>
  <c r="AG998" i="1"/>
  <c r="AD998" i="1"/>
  <c r="AA998" i="1"/>
  <c r="X998" i="1"/>
  <c r="U998" i="1"/>
  <c r="R998" i="1"/>
  <c r="O998" i="1"/>
  <c r="L998" i="1"/>
  <c r="I998" i="1"/>
  <c r="F998" i="1"/>
  <c r="BT997" i="1"/>
  <c r="BQ997" i="1"/>
  <c r="BN997" i="1"/>
  <c r="BK997" i="1"/>
  <c r="BH997" i="1"/>
  <c r="BE997" i="1"/>
  <c r="BB997" i="1"/>
  <c r="AY997" i="1"/>
  <c r="AV997" i="1"/>
  <c r="AS997" i="1"/>
  <c r="AP997" i="1"/>
  <c r="AM997" i="1"/>
  <c r="AJ997" i="1"/>
  <c r="AG997" i="1"/>
  <c r="AD997" i="1"/>
  <c r="AA997" i="1"/>
  <c r="X997" i="1"/>
  <c r="U997" i="1"/>
  <c r="R997" i="1"/>
  <c r="O997" i="1"/>
  <c r="L997" i="1"/>
  <c r="I997" i="1"/>
  <c r="F997" i="1"/>
  <c r="BT996" i="1"/>
  <c r="BQ996" i="1"/>
  <c r="BN996" i="1"/>
  <c r="BK996" i="1"/>
  <c r="BH996" i="1"/>
  <c r="BE996" i="1"/>
  <c r="BB996" i="1"/>
  <c r="AY996" i="1"/>
  <c r="AV996" i="1"/>
  <c r="AS996" i="1"/>
  <c r="AP996" i="1"/>
  <c r="AM996" i="1"/>
  <c r="AJ996" i="1"/>
  <c r="AG996" i="1"/>
  <c r="AD996" i="1"/>
  <c r="AA996" i="1"/>
  <c r="X996" i="1"/>
  <c r="U996" i="1"/>
  <c r="R996" i="1"/>
  <c r="O996" i="1"/>
  <c r="L996" i="1"/>
  <c r="I996" i="1"/>
  <c r="F996" i="1"/>
  <c r="BT995" i="1"/>
  <c r="BQ995" i="1"/>
  <c r="BN995" i="1"/>
  <c r="BK995" i="1"/>
  <c r="BH995" i="1"/>
  <c r="BE995" i="1"/>
  <c r="BB995" i="1"/>
  <c r="AY995" i="1"/>
  <c r="AV995" i="1"/>
  <c r="AS995" i="1"/>
  <c r="AP995" i="1"/>
  <c r="AM995" i="1"/>
  <c r="AJ995" i="1"/>
  <c r="AG995" i="1"/>
  <c r="AD995" i="1"/>
  <c r="AA995" i="1"/>
  <c r="X995" i="1"/>
  <c r="U995" i="1"/>
  <c r="R995" i="1"/>
  <c r="O995" i="1"/>
  <c r="L995" i="1"/>
  <c r="I995" i="1"/>
  <c r="F995" i="1"/>
  <c r="BT994" i="1"/>
  <c r="BQ994" i="1"/>
  <c r="BN994" i="1"/>
  <c r="BK994" i="1"/>
  <c r="BH994" i="1"/>
  <c r="BE994" i="1"/>
  <c r="BB994" i="1"/>
  <c r="AY994" i="1"/>
  <c r="AV994" i="1"/>
  <c r="AS994" i="1"/>
  <c r="AP994" i="1"/>
  <c r="AM994" i="1"/>
  <c r="AJ994" i="1"/>
  <c r="AG994" i="1"/>
  <c r="AD994" i="1"/>
  <c r="AA994" i="1"/>
  <c r="X994" i="1"/>
  <c r="U994" i="1"/>
  <c r="R994" i="1"/>
  <c r="O994" i="1"/>
  <c r="L994" i="1"/>
  <c r="I994" i="1"/>
  <c r="F994" i="1"/>
  <c r="BV993" i="1"/>
  <c r="BU993" i="1"/>
  <c r="BS993" i="1"/>
  <c r="BR993" i="1"/>
  <c r="BP993" i="1"/>
  <c r="BO993" i="1"/>
  <c r="BM993" i="1"/>
  <c r="BL993" i="1"/>
  <c r="BJ993" i="1"/>
  <c r="BI993" i="1"/>
  <c r="BG993" i="1"/>
  <c r="BF993" i="1"/>
  <c r="BD993" i="1"/>
  <c r="BC993" i="1"/>
  <c r="BA993" i="1"/>
  <c r="AZ993" i="1"/>
  <c r="AX993" i="1"/>
  <c r="AW993" i="1"/>
  <c r="AU993" i="1"/>
  <c r="AT993" i="1"/>
  <c r="AR993" i="1"/>
  <c r="AQ993" i="1"/>
  <c r="AO993" i="1"/>
  <c r="AN993" i="1"/>
  <c r="AL993" i="1"/>
  <c r="AK993" i="1"/>
  <c r="AI993" i="1"/>
  <c r="AH993" i="1"/>
  <c r="AF993" i="1"/>
  <c r="AE993" i="1"/>
  <c r="AC993" i="1"/>
  <c r="AB993" i="1"/>
  <c r="Z993" i="1"/>
  <c r="Y993" i="1"/>
  <c r="W993" i="1"/>
  <c r="V993" i="1"/>
  <c r="T993" i="1"/>
  <c r="S993" i="1"/>
  <c r="Q993" i="1"/>
  <c r="P993" i="1"/>
  <c r="N993" i="1"/>
  <c r="M993" i="1"/>
  <c r="K993" i="1"/>
  <c r="J993" i="1"/>
  <c r="H993" i="1"/>
  <c r="G993" i="1"/>
  <c r="E993" i="1"/>
  <c r="E995" i="1" s="1"/>
  <c r="E996" i="1" s="1"/>
  <c r="E997" i="1" s="1"/>
  <c r="E998" i="1" s="1"/>
  <c r="E999" i="1" s="1"/>
  <c r="E1000" i="1" s="1"/>
  <c r="BT991" i="1"/>
  <c r="BQ991" i="1"/>
  <c r="BN991" i="1"/>
  <c r="BK991" i="1"/>
  <c r="BH991" i="1"/>
  <c r="BE991" i="1"/>
  <c r="BB991" i="1"/>
  <c r="AY991" i="1"/>
  <c r="AV991" i="1"/>
  <c r="AS991" i="1"/>
  <c r="AP991" i="1"/>
  <c r="AM991" i="1"/>
  <c r="AJ991" i="1"/>
  <c r="AG991" i="1"/>
  <c r="AD991" i="1"/>
  <c r="AA991" i="1"/>
  <c r="X991" i="1"/>
  <c r="U991" i="1"/>
  <c r="R991" i="1"/>
  <c r="O991" i="1"/>
  <c r="L991" i="1"/>
  <c r="I991" i="1"/>
  <c r="F991" i="1"/>
  <c r="BT990" i="1"/>
  <c r="BQ990" i="1"/>
  <c r="BN990" i="1"/>
  <c r="BK990" i="1"/>
  <c r="BH990" i="1"/>
  <c r="BE990" i="1"/>
  <c r="BB990" i="1"/>
  <c r="AY990" i="1"/>
  <c r="AV990" i="1"/>
  <c r="AS990" i="1"/>
  <c r="AP990" i="1"/>
  <c r="AM990" i="1"/>
  <c r="AJ990" i="1"/>
  <c r="AG990" i="1"/>
  <c r="AD990" i="1"/>
  <c r="AA990" i="1"/>
  <c r="X990" i="1"/>
  <c r="U990" i="1"/>
  <c r="R990" i="1"/>
  <c r="O990" i="1"/>
  <c r="L990" i="1"/>
  <c r="I990" i="1"/>
  <c r="F990" i="1"/>
  <c r="E990" i="1"/>
  <c r="E991" i="1" s="1"/>
  <c r="BT989" i="1"/>
  <c r="BQ989" i="1"/>
  <c r="BN989" i="1"/>
  <c r="BK989" i="1"/>
  <c r="BH989" i="1"/>
  <c r="BE989" i="1"/>
  <c r="BB989" i="1"/>
  <c r="AY989" i="1"/>
  <c r="AV989" i="1"/>
  <c r="AS989" i="1"/>
  <c r="AP989" i="1"/>
  <c r="AM989" i="1"/>
  <c r="AJ989" i="1"/>
  <c r="AG989" i="1"/>
  <c r="AD989" i="1"/>
  <c r="AA989" i="1"/>
  <c r="X989" i="1"/>
  <c r="U989" i="1"/>
  <c r="R989" i="1"/>
  <c r="O989" i="1"/>
  <c r="L989" i="1"/>
  <c r="I989" i="1"/>
  <c r="F989" i="1"/>
  <c r="B989" i="1"/>
  <c r="B990" i="1" s="1"/>
  <c r="B991" i="1" s="1"/>
  <c r="B993" i="1" s="1"/>
  <c r="B994" i="1" s="1"/>
  <c r="B995" i="1" s="1"/>
  <c r="B996" i="1" s="1"/>
  <c r="B997" i="1" s="1"/>
  <c r="B998" i="1" s="1"/>
  <c r="B999" i="1" s="1"/>
  <c r="B1000" i="1" s="1"/>
  <c r="B1002" i="1" s="1"/>
  <c r="A988" i="1"/>
  <c r="BT985" i="1"/>
  <c r="BQ985" i="1"/>
  <c r="BN985" i="1"/>
  <c r="BK985" i="1"/>
  <c r="BH985" i="1"/>
  <c r="BE985" i="1"/>
  <c r="BB985" i="1"/>
  <c r="AY985" i="1"/>
  <c r="AV985" i="1"/>
  <c r="AS985" i="1"/>
  <c r="AP985" i="1"/>
  <c r="AM985" i="1"/>
  <c r="AJ985" i="1"/>
  <c r="AG985" i="1"/>
  <c r="AD985" i="1"/>
  <c r="AA985" i="1"/>
  <c r="X985" i="1"/>
  <c r="U985" i="1"/>
  <c r="R985" i="1"/>
  <c r="O985" i="1"/>
  <c r="L985" i="1"/>
  <c r="I985" i="1"/>
  <c r="F985" i="1"/>
  <c r="BT984" i="1"/>
  <c r="BQ984" i="1"/>
  <c r="BN984" i="1"/>
  <c r="BK984" i="1"/>
  <c r="BH984" i="1"/>
  <c r="BE984" i="1"/>
  <c r="BB984" i="1"/>
  <c r="AY984" i="1"/>
  <c r="AV984" i="1"/>
  <c r="AS984" i="1"/>
  <c r="AP984" i="1"/>
  <c r="AM984" i="1"/>
  <c r="AJ984" i="1"/>
  <c r="AG984" i="1"/>
  <c r="AD984" i="1"/>
  <c r="AA984" i="1"/>
  <c r="X984" i="1"/>
  <c r="U984" i="1"/>
  <c r="R984" i="1"/>
  <c r="O984" i="1"/>
  <c r="L984" i="1"/>
  <c r="I984" i="1"/>
  <c r="F984" i="1"/>
  <c r="BT983" i="1"/>
  <c r="BQ983" i="1"/>
  <c r="BN983" i="1"/>
  <c r="BK983" i="1"/>
  <c r="BH983" i="1"/>
  <c r="BE983" i="1"/>
  <c r="BB983" i="1"/>
  <c r="AY983" i="1"/>
  <c r="AV983" i="1"/>
  <c r="AS983" i="1"/>
  <c r="AP983" i="1"/>
  <c r="AM983" i="1"/>
  <c r="AJ983" i="1"/>
  <c r="AG983" i="1"/>
  <c r="AD983" i="1"/>
  <c r="AA983" i="1"/>
  <c r="X983" i="1"/>
  <c r="U983" i="1"/>
  <c r="R983" i="1"/>
  <c r="O983" i="1"/>
  <c r="L983" i="1"/>
  <c r="I983" i="1"/>
  <c r="F983" i="1"/>
  <c r="BT981" i="1"/>
  <c r="BQ981" i="1"/>
  <c r="BN981" i="1"/>
  <c r="BK981" i="1"/>
  <c r="BH981" i="1"/>
  <c r="BE981" i="1"/>
  <c r="BB981" i="1"/>
  <c r="AY981" i="1"/>
  <c r="AV981" i="1"/>
  <c r="AS981" i="1"/>
  <c r="AP981" i="1"/>
  <c r="AM981" i="1"/>
  <c r="AJ981" i="1"/>
  <c r="AG981" i="1"/>
  <c r="AD981" i="1"/>
  <c r="AA981" i="1"/>
  <c r="X981" i="1"/>
  <c r="U981" i="1"/>
  <c r="R981" i="1"/>
  <c r="O981" i="1"/>
  <c r="L981" i="1"/>
  <c r="I981" i="1"/>
  <c r="F981" i="1"/>
  <c r="BT980" i="1"/>
  <c r="BQ980" i="1"/>
  <c r="BN980" i="1"/>
  <c r="BK980" i="1"/>
  <c r="BH980" i="1"/>
  <c r="BE980" i="1"/>
  <c r="BB980" i="1"/>
  <c r="AY980" i="1"/>
  <c r="AV980" i="1"/>
  <c r="AS980" i="1"/>
  <c r="AP980" i="1"/>
  <c r="AM980" i="1"/>
  <c r="AJ980" i="1"/>
  <c r="AG980" i="1"/>
  <c r="AD980" i="1"/>
  <c r="AA980" i="1"/>
  <c r="X980" i="1"/>
  <c r="U980" i="1"/>
  <c r="R980" i="1"/>
  <c r="O980" i="1"/>
  <c r="L980" i="1"/>
  <c r="I980" i="1"/>
  <c r="F980" i="1"/>
  <c r="BT978" i="1"/>
  <c r="BQ978" i="1"/>
  <c r="BN978" i="1"/>
  <c r="BK978" i="1"/>
  <c r="BH978" i="1"/>
  <c r="BE978" i="1"/>
  <c r="BB978" i="1"/>
  <c r="AY978" i="1"/>
  <c r="AV978" i="1"/>
  <c r="AS978" i="1"/>
  <c r="AP978" i="1"/>
  <c r="AM978" i="1"/>
  <c r="AJ978" i="1"/>
  <c r="AG978" i="1"/>
  <c r="AD978" i="1"/>
  <c r="AA978" i="1"/>
  <c r="X978" i="1"/>
  <c r="U978" i="1"/>
  <c r="R978" i="1"/>
  <c r="O978" i="1"/>
  <c r="L978" i="1"/>
  <c r="I978" i="1"/>
  <c r="F978" i="1"/>
  <c r="E978" i="1"/>
  <c r="BT976" i="1"/>
  <c r="BQ976" i="1"/>
  <c r="BN976" i="1"/>
  <c r="BK976" i="1"/>
  <c r="BH976" i="1"/>
  <c r="BE976" i="1"/>
  <c r="BB976" i="1"/>
  <c r="AY976" i="1"/>
  <c r="AV976" i="1"/>
  <c r="AS976" i="1"/>
  <c r="AP976" i="1"/>
  <c r="AM976" i="1"/>
  <c r="AJ976" i="1"/>
  <c r="AG976" i="1"/>
  <c r="AD976" i="1"/>
  <c r="AA976" i="1"/>
  <c r="X976" i="1"/>
  <c r="U976" i="1"/>
  <c r="R976" i="1"/>
  <c r="O976" i="1"/>
  <c r="L976" i="1"/>
  <c r="I976" i="1"/>
  <c r="F976" i="1"/>
  <c r="BT975" i="1"/>
  <c r="BQ975" i="1"/>
  <c r="BN975" i="1"/>
  <c r="BK975" i="1"/>
  <c r="BH975" i="1"/>
  <c r="BE975" i="1"/>
  <c r="BB975" i="1"/>
  <c r="AY975" i="1"/>
  <c r="AV975" i="1"/>
  <c r="AS975" i="1"/>
  <c r="AP975" i="1"/>
  <c r="AM975" i="1"/>
  <c r="AJ975" i="1"/>
  <c r="AG975" i="1"/>
  <c r="AD975" i="1"/>
  <c r="AA975" i="1"/>
  <c r="X975" i="1"/>
  <c r="U975" i="1"/>
  <c r="R975" i="1"/>
  <c r="O975" i="1"/>
  <c r="L975" i="1"/>
  <c r="I975" i="1"/>
  <c r="F975" i="1"/>
  <c r="BT974" i="1"/>
  <c r="BQ974" i="1"/>
  <c r="BN974" i="1"/>
  <c r="BK974" i="1"/>
  <c r="BH974" i="1"/>
  <c r="BE974" i="1"/>
  <c r="BB974" i="1"/>
  <c r="AY974" i="1"/>
  <c r="AV974" i="1"/>
  <c r="AS974" i="1"/>
  <c r="AP974" i="1"/>
  <c r="AM974" i="1"/>
  <c r="AJ974" i="1"/>
  <c r="AG974" i="1"/>
  <c r="AD974" i="1"/>
  <c r="AA974" i="1"/>
  <c r="X974" i="1"/>
  <c r="U974" i="1"/>
  <c r="R974" i="1"/>
  <c r="O974" i="1"/>
  <c r="L974" i="1"/>
  <c r="I974" i="1"/>
  <c r="F974" i="1"/>
  <c r="BT973" i="1"/>
  <c r="BQ973" i="1"/>
  <c r="BN973" i="1"/>
  <c r="BK973" i="1"/>
  <c r="BH973" i="1"/>
  <c r="BE973" i="1"/>
  <c r="BB973" i="1"/>
  <c r="AY973" i="1"/>
  <c r="AV973" i="1"/>
  <c r="AS973" i="1"/>
  <c r="AP973" i="1"/>
  <c r="AM973" i="1"/>
  <c r="AJ973" i="1"/>
  <c r="AG973" i="1"/>
  <c r="AD973" i="1"/>
  <c r="AA973" i="1"/>
  <c r="X973" i="1"/>
  <c r="U973" i="1"/>
  <c r="R973" i="1"/>
  <c r="O973" i="1"/>
  <c r="L973" i="1"/>
  <c r="I973" i="1"/>
  <c r="F973" i="1"/>
  <c r="BT972" i="1"/>
  <c r="BQ972" i="1"/>
  <c r="BN972" i="1"/>
  <c r="BK972" i="1"/>
  <c r="BH972" i="1"/>
  <c r="BE972" i="1"/>
  <c r="BB972" i="1"/>
  <c r="AY972" i="1"/>
  <c r="AV972" i="1"/>
  <c r="AS972" i="1"/>
  <c r="AP972" i="1"/>
  <c r="AM972" i="1"/>
  <c r="AJ972" i="1"/>
  <c r="AG972" i="1"/>
  <c r="AD972" i="1"/>
  <c r="AA972" i="1"/>
  <c r="X972" i="1"/>
  <c r="U972" i="1"/>
  <c r="R972" i="1"/>
  <c r="O972" i="1"/>
  <c r="L972" i="1"/>
  <c r="I972" i="1"/>
  <c r="F972" i="1"/>
  <c r="BT971" i="1"/>
  <c r="BQ971" i="1"/>
  <c r="BN971" i="1"/>
  <c r="BK971" i="1"/>
  <c r="BH971" i="1"/>
  <c r="BE971" i="1"/>
  <c r="BB971" i="1"/>
  <c r="AY971" i="1"/>
  <c r="AV971" i="1"/>
  <c r="AS971" i="1"/>
  <c r="AP971" i="1"/>
  <c r="AM971" i="1"/>
  <c r="AJ971" i="1"/>
  <c r="AG971" i="1"/>
  <c r="AD971" i="1"/>
  <c r="AA971" i="1"/>
  <c r="X971" i="1"/>
  <c r="U971" i="1"/>
  <c r="R971" i="1"/>
  <c r="O971" i="1"/>
  <c r="L971" i="1"/>
  <c r="I971" i="1"/>
  <c r="F971" i="1"/>
  <c r="BT970" i="1"/>
  <c r="BQ970" i="1"/>
  <c r="BN970" i="1"/>
  <c r="BK970" i="1"/>
  <c r="BH970" i="1"/>
  <c r="BE970" i="1"/>
  <c r="BB970" i="1"/>
  <c r="AY970" i="1"/>
  <c r="AV970" i="1"/>
  <c r="AS970" i="1"/>
  <c r="AP970" i="1"/>
  <c r="AM970" i="1"/>
  <c r="AJ970" i="1"/>
  <c r="AG970" i="1"/>
  <c r="AD970" i="1"/>
  <c r="AA970" i="1"/>
  <c r="X970" i="1"/>
  <c r="U970" i="1"/>
  <c r="R970" i="1"/>
  <c r="O970" i="1"/>
  <c r="L970" i="1"/>
  <c r="I970" i="1"/>
  <c r="F970" i="1"/>
  <c r="BV969" i="1"/>
  <c r="BU969" i="1"/>
  <c r="BS969" i="1"/>
  <c r="BR969" i="1"/>
  <c r="BP969" i="1"/>
  <c r="BO969" i="1"/>
  <c r="BM969" i="1"/>
  <c r="BL969" i="1"/>
  <c r="BJ969" i="1"/>
  <c r="BI969" i="1"/>
  <c r="BG969" i="1"/>
  <c r="BF969" i="1"/>
  <c r="BD969" i="1"/>
  <c r="BC969" i="1"/>
  <c r="BA969" i="1"/>
  <c r="AZ969" i="1"/>
  <c r="AX969" i="1"/>
  <c r="AW969" i="1"/>
  <c r="AU969" i="1"/>
  <c r="AT969" i="1"/>
  <c r="AR969" i="1"/>
  <c r="AQ969" i="1"/>
  <c r="AO969" i="1"/>
  <c r="AN969" i="1"/>
  <c r="AL969" i="1"/>
  <c r="AK969" i="1"/>
  <c r="AI969" i="1"/>
  <c r="AH969" i="1"/>
  <c r="AF969" i="1"/>
  <c r="AE969" i="1"/>
  <c r="AC969" i="1"/>
  <c r="AB969" i="1"/>
  <c r="Z969" i="1"/>
  <c r="Y969" i="1"/>
  <c r="W969" i="1"/>
  <c r="V969" i="1"/>
  <c r="T969" i="1"/>
  <c r="S969" i="1"/>
  <c r="Q969" i="1"/>
  <c r="P969" i="1"/>
  <c r="N969" i="1"/>
  <c r="M969" i="1"/>
  <c r="K969" i="1"/>
  <c r="J969" i="1"/>
  <c r="H969" i="1"/>
  <c r="G969" i="1"/>
  <c r="E969" i="1"/>
  <c r="E971" i="1" s="1"/>
  <c r="E972" i="1" s="1"/>
  <c r="E973" i="1" s="1"/>
  <c r="E974" i="1" s="1"/>
  <c r="E975" i="1" s="1"/>
  <c r="E976" i="1" s="1"/>
  <c r="BT967" i="1"/>
  <c r="BQ967" i="1"/>
  <c r="BN967" i="1"/>
  <c r="BK967" i="1"/>
  <c r="BH967" i="1"/>
  <c r="BE967" i="1"/>
  <c r="BB967" i="1"/>
  <c r="AY967" i="1"/>
  <c r="AV967" i="1"/>
  <c r="AS967" i="1"/>
  <c r="AP967" i="1"/>
  <c r="AM967" i="1"/>
  <c r="AJ967" i="1"/>
  <c r="AG967" i="1"/>
  <c r="AD967" i="1"/>
  <c r="AA967" i="1"/>
  <c r="X967" i="1"/>
  <c r="U967" i="1"/>
  <c r="R967" i="1"/>
  <c r="O967" i="1"/>
  <c r="L967" i="1"/>
  <c r="I967" i="1"/>
  <c r="F967" i="1"/>
  <c r="BT966" i="1"/>
  <c r="BQ966" i="1"/>
  <c r="BN966" i="1"/>
  <c r="BK966" i="1"/>
  <c r="BH966" i="1"/>
  <c r="BE966" i="1"/>
  <c r="BB966" i="1"/>
  <c r="AY966" i="1"/>
  <c r="AV966" i="1"/>
  <c r="AS966" i="1"/>
  <c r="AP966" i="1"/>
  <c r="AM966" i="1"/>
  <c r="AJ966" i="1"/>
  <c r="AG966" i="1"/>
  <c r="AD966" i="1"/>
  <c r="AA966" i="1"/>
  <c r="X966" i="1"/>
  <c r="U966" i="1"/>
  <c r="R966" i="1"/>
  <c r="O966" i="1"/>
  <c r="L966" i="1"/>
  <c r="I966" i="1"/>
  <c r="F966" i="1"/>
  <c r="E966" i="1"/>
  <c r="E967" i="1" s="1"/>
  <c r="BT965" i="1"/>
  <c r="BQ965" i="1"/>
  <c r="BN965" i="1"/>
  <c r="BK965" i="1"/>
  <c r="BH965" i="1"/>
  <c r="BE965" i="1"/>
  <c r="BB965" i="1"/>
  <c r="AY965" i="1"/>
  <c r="AV965" i="1"/>
  <c r="AS965" i="1"/>
  <c r="AP965" i="1"/>
  <c r="AM965" i="1"/>
  <c r="AJ965" i="1"/>
  <c r="AG965" i="1"/>
  <c r="AD965" i="1"/>
  <c r="AA965" i="1"/>
  <c r="X965" i="1"/>
  <c r="U965" i="1"/>
  <c r="R965" i="1"/>
  <c r="O965" i="1"/>
  <c r="L965" i="1"/>
  <c r="I965" i="1"/>
  <c r="F965" i="1"/>
  <c r="B965" i="1"/>
  <c r="B966" i="1" s="1"/>
  <c r="B967" i="1" s="1"/>
  <c r="B969" i="1" s="1"/>
  <c r="B970" i="1" s="1"/>
  <c r="B971" i="1" s="1"/>
  <c r="B972" i="1" s="1"/>
  <c r="B973" i="1" s="1"/>
  <c r="B974" i="1" s="1"/>
  <c r="B975" i="1" s="1"/>
  <c r="B976" i="1" s="1"/>
  <c r="B978" i="1" s="1"/>
  <c r="A964" i="1"/>
  <c r="BT961" i="1"/>
  <c r="BQ961" i="1"/>
  <c r="BN961" i="1"/>
  <c r="BK961" i="1"/>
  <c r="BH961" i="1"/>
  <c r="BE961" i="1"/>
  <c r="BB961" i="1"/>
  <c r="AY961" i="1"/>
  <c r="AV961" i="1"/>
  <c r="AS961" i="1"/>
  <c r="AP961" i="1"/>
  <c r="AM961" i="1"/>
  <c r="AJ961" i="1"/>
  <c r="AG961" i="1"/>
  <c r="AD961" i="1"/>
  <c r="AA961" i="1"/>
  <c r="X961" i="1"/>
  <c r="U961" i="1"/>
  <c r="R961" i="1"/>
  <c r="O961" i="1"/>
  <c r="L961" i="1"/>
  <c r="I961" i="1"/>
  <c r="F961" i="1"/>
  <c r="BT960" i="1"/>
  <c r="BQ960" i="1"/>
  <c r="BN960" i="1"/>
  <c r="BK960" i="1"/>
  <c r="BH960" i="1"/>
  <c r="BE960" i="1"/>
  <c r="BB960" i="1"/>
  <c r="AY960" i="1"/>
  <c r="AV960" i="1"/>
  <c r="AS960" i="1"/>
  <c r="AP960" i="1"/>
  <c r="AM960" i="1"/>
  <c r="AJ960" i="1"/>
  <c r="AG960" i="1"/>
  <c r="AD960" i="1"/>
  <c r="AA960" i="1"/>
  <c r="X960" i="1"/>
  <c r="U960" i="1"/>
  <c r="R960" i="1"/>
  <c r="O960" i="1"/>
  <c r="L960" i="1"/>
  <c r="I960" i="1"/>
  <c r="F960" i="1"/>
  <c r="BT959" i="1"/>
  <c r="BQ959" i="1"/>
  <c r="BN959" i="1"/>
  <c r="BK959" i="1"/>
  <c r="BH959" i="1"/>
  <c r="BE959" i="1"/>
  <c r="BB959" i="1"/>
  <c r="AY959" i="1"/>
  <c r="AV959" i="1"/>
  <c r="AS959" i="1"/>
  <c r="AP959" i="1"/>
  <c r="AM959" i="1"/>
  <c r="AJ959" i="1"/>
  <c r="AG959" i="1"/>
  <c r="AD959" i="1"/>
  <c r="AA959" i="1"/>
  <c r="X959" i="1"/>
  <c r="U959" i="1"/>
  <c r="R959" i="1"/>
  <c r="O959" i="1"/>
  <c r="L959" i="1"/>
  <c r="I959" i="1"/>
  <c r="F959" i="1"/>
  <c r="BT957" i="1"/>
  <c r="BQ957" i="1"/>
  <c r="BN957" i="1"/>
  <c r="BK957" i="1"/>
  <c r="BH957" i="1"/>
  <c r="BE957" i="1"/>
  <c r="BB957" i="1"/>
  <c r="AY957" i="1"/>
  <c r="AV957" i="1"/>
  <c r="AS957" i="1"/>
  <c r="AP957" i="1"/>
  <c r="AM957" i="1"/>
  <c r="AJ957" i="1"/>
  <c r="AG957" i="1"/>
  <c r="AD957" i="1"/>
  <c r="AA957" i="1"/>
  <c r="X957" i="1"/>
  <c r="U957" i="1"/>
  <c r="R957" i="1"/>
  <c r="O957" i="1"/>
  <c r="L957" i="1"/>
  <c r="I957" i="1"/>
  <c r="F957" i="1"/>
  <c r="BT956" i="1"/>
  <c r="BQ956" i="1"/>
  <c r="BN956" i="1"/>
  <c r="BK956" i="1"/>
  <c r="BH956" i="1"/>
  <c r="BE956" i="1"/>
  <c r="BB956" i="1"/>
  <c r="AY956" i="1"/>
  <c r="AV956" i="1"/>
  <c r="AS956" i="1"/>
  <c r="AP956" i="1"/>
  <c r="AM956" i="1"/>
  <c r="AJ956" i="1"/>
  <c r="AG956" i="1"/>
  <c r="AD956" i="1"/>
  <c r="AA956" i="1"/>
  <c r="X956" i="1"/>
  <c r="U956" i="1"/>
  <c r="R956" i="1"/>
  <c r="O956" i="1"/>
  <c r="L956" i="1"/>
  <c r="I956" i="1"/>
  <c r="F956" i="1"/>
  <c r="BT954" i="1"/>
  <c r="BQ954" i="1"/>
  <c r="BN954" i="1"/>
  <c r="BK954" i="1"/>
  <c r="BH954" i="1"/>
  <c r="BE954" i="1"/>
  <c r="BB954" i="1"/>
  <c r="AY954" i="1"/>
  <c r="AV954" i="1"/>
  <c r="AS954" i="1"/>
  <c r="AP954" i="1"/>
  <c r="AM954" i="1"/>
  <c r="AJ954" i="1"/>
  <c r="AG954" i="1"/>
  <c r="AD954" i="1"/>
  <c r="AA954" i="1"/>
  <c r="X954" i="1"/>
  <c r="U954" i="1"/>
  <c r="R954" i="1"/>
  <c r="O954" i="1"/>
  <c r="L954" i="1"/>
  <c r="I954" i="1"/>
  <c r="F954" i="1"/>
  <c r="E954" i="1"/>
  <c r="BT952" i="1"/>
  <c r="BQ952" i="1"/>
  <c r="BN952" i="1"/>
  <c r="BK952" i="1"/>
  <c r="BH952" i="1"/>
  <c r="BE952" i="1"/>
  <c r="BB952" i="1"/>
  <c r="AY952" i="1"/>
  <c r="AV952" i="1"/>
  <c r="AS952" i="1"/>
  <c r="AP952" i="1"/>
  <c r="AM952" i="1"/>
  <c r="AJ952" i="1"/>
  <c r="AG952" i="1"/>
  <c r="AD952" i="1"/>
  <c r="AA952" i="1"/>
  <c r="X952" i="1"/>
  <c r="U952" i="1"/>
  <c r="R952" i="1"/>
  <c r="O952" i="1"/>
  <c r="L952" i="1"/>
  <c r="I952" i="1"/>
  <c r="F952" i="1"/>
  <c r="BT951" i="1"/>
  <c r="BQ951" i="1"/>
  <c r="BN951" i="1"/>
  <c r="BK951" i="1"/>
  <c r="BH951" i="1"/>
  <c r="BE951" i="1"/>
  <c r="BB951" i="1"/>
  <c r="AY951" i="1"/>
  <c r="AV951" i="1"/>
  <c r="AS951" i="1"/>
  <c r="AP951" i="1"/>
  <c r="AM951" i="1"/>
  <c r="AJ951" i="1"/>
  <c r="AG951" i="1"/>
  <c r="AD951" i="1"/>
  <c r="AA951" i="1"/>
  <c r="X951" i="1"/>
  <c r="U951" i="1"/>
  <c r="R951" i="1"/>
  <c r="O951" i="1"/>
  <c r="L951" i="1"/>
  <c r="I951" i="1"/>
  <c r="F951" i="1"/>
  <c r="BT950" i="1"/>
  <c r="BQ950" i="1"/>
  <c r="BN950" i="1"/>
  <c r="BK950" i="1"/>
  <c r="BH950" i="1"/>
  <c r="BE950" i="1"/>
  <c r="BB950" i="1"/>
  <c r="AY950" i="1"/>
  <c r="AV950" i="1"/>
  <c r="AS950" i="1"/>
  <c r="AP950" i="1"/>
  <c r="AM950" i="1"/>
  <c r="AJ950" i="1"/>
  <c r="AG950" i="1"/>
  <c r="AD950" i="1"/>
  <c r="AA950" i="1"/>
  <c r="X950" i="1"/>
  <c r="U950" i="1"/>
  <c r="R950" i="1"/>
  <c r="O950" i="1"/>
  <c r="L950" i="1"/>
  <c r="I950" i="1"/>
  <c r="F950" i="1"/>
  <c r="BT949" i="1"/>
  <c r="BQ949" i="1"/>
  <c r="BN949" i="1"/>
  <c r="BK949" i="1"/>
  <c r="BH949" i="1"/>
  <c r="BE949" i="1"/>
  <c r="BB949" i="1"/>
  <c r="AY949" i="1"/>
  <c r="AV949" i="1"/>
  <c r="AS949" i="1"/>
  <c r="AP949" i="1"/>
  <c r="AM949" i="1"/>
  <c r="AJ949" i="1"/>
  <c r="AG949" i="1"/>
  <c r="AD949" i="1"/>
  <c r="AA949" i="1"/>
  <c r="X949" i="1"/>
  <c r="U949" i="1"/>
  <c r="R949" i="1"/>
  <c r="O949" i="1"/>
  <c r="L949" i="1"/>
  <c r="I949" i="1"/>
  <c r="F949" i="1"/>
  <c r="BT948" i="1"/>
  <c r="BQ948" i="1"/>
  <c r="BN948" i="1"/>
  <c r="BK948" i="1"/>
  <c r="BH948" i="1"/>
  <c r="BE948" i="1"/>
  <c r="BB948" i="1"/>
  <c r="AY948" i="1"/>
  <c r="AV948" i="1"/>
  <c r="AS948" i="1"/>
  <c r="AP948" i="1"/>
  <c r="AM948" i="1"/>
  <c r="AJ948" i="1"/>
  <c r="AG948" i="1"/>
  <c r="AD948" i="1"/>
  <c r="AA948" i="1"/>
  <c r="X948" i="1"/>
  <c r="U948" i="1"/>
  <c r="R948" i="1"/>
  <c r="O948" i="1"/>
  <c r="L948" i="1"/>
  <c r="I948" i="1"/>
  <c r="F948" i="1"/>
  <c r="BT947" i="1"/>
  <c r="BQ947" i="1"/>
  <c r="BN947" i="1"/>
  <c r="BK947" i="1"/>
  <c r="BH947" i="1"/>
  <c r="BE947" i="1"/>
  <c r="BB947" i="1"/>
  <c r="AY947" i="1"/>
  <c r="AV947" i="1"/>
  <c r="AS947" i="1"/>
  <c r="AP947" i="1"/>
  <c r="AM947" i="1"/>
  <c r="AJ947" i="1"/>
  <c r="AG947" i="1"/>
  <c r="AD947" i="1"/>
  <c r="AA947" i="1"/>
  <c r="X947" i="1"/>
  <c r="U947" i="1"/>
  <c r="R947" i="1"/>
  <c r="O947" i="1"/>
  <c r="L947" i="1"/>
  <c r="I947" i="1"/>
  <c r="F947" i="1"/>
  <c r="BT946" i="1"/>
  <c r="BQ946" i="1"/>
  <c r="BN946" i="1"/>
  <c r="BK946" i="1"/>
  <c r="BH946" i="1"/>
  <c r="BE946" i="1"/>
  <c r="BB946" i="1"/>
  <c r="AY946" i="1"/>
  <c r="AV946" i="1"/>
  <c r="AS946" i="1"/>
  <c r="AP946" i="1"/>
  <c r="AM946" i="1"/>
  <c r="AJ946" i="1"/>
  <c r="AG946" i="1"/>
  <c r="AD946" i="1"/>
  <c r="AA946" i="1"/>
  <c r="X946" i="1"/>
  <c r="U946" i="1"/>
  <c r="R946" i="1"/>
  <c r="O946" i="1"/>
  <c r="L946" i="1"/>
  <c r="I946" i="1"/>
  <c r="F946" i="1"/>
  <c r="BV945" i="1"/>
  <c r="BU945" i="1"/>
  <c r="BS945" i="1"/>
  <c r="BR945" i="1"/>
  <c r="BP945" i="1"/>
  <c r="BO945" i="1"/>
  <c r="BM945" i="1"/>
  <c r="BL945" i="1"/>
  <c r="BJ945" i="1"/>
  <c r="BI945" i="1"/>
  <c r="BG945" i="1"/>
  <c r="BF945" i="1"/>
  <c r="BD945" i="1"/>
  <c r="BC945" i="1"/>
  <c r="BA945" i="1"/>
  <c r="AZ945" i="1"/>
  <c r="AX945" i="1"/>
  <c r="AW945" i="1"/>
  <c r="AU945" i="1"/>
  <c r="AT945" i="1"/>
  <c r="AR945" i="1"/>
  <c r="AQ945" i="1"/>
  <c r="AO945" i="1"/>
  <c r="AN945" i="1"/>
  <c r="AL945" i="1"/>
  <c r="AK945" i="1"/>
  <c r="AI945" i="1"/>
  <c r="AH945" i="1"/>
  <c r="AF945" i="1"/>
  <c r="AE945" i="1"/>
  <c r="AC945" i="1"/>
  <c r="AB945" i="1"/>
  <c r="Z945" i="1"/>
  <c r="Y945" i="1"/>
  <c r="W945" i="1"/>
  <c r="V945" i="1"/>
  <c r="T945" i="1"/>
  <c r="S945" i="1"/>
  <c r="Q945" i="1"/>
  <c r="P945" i="1"/>
  <c r="N945" i="1"/>
  <c r="M945" i="1"/>
  <c r="K945" i="1"/>
  <c r="J945" i="1"/>
  <c r="H945" i="1"/>
  <c r="G945" i="1"/>
  <c r="E945" i="1"/>
  <c r="E947" i="1" s="1"/>
  <c r="E948" i="1" s="1"/>
  <c r="E949" i="1" s="1"/>
  <c r="E950" i="1" s="1"/>
  <c r="E951" i="1" s="1"/>
  <c r="E952" i="1" s="1"/>
  <c r="BT943" i="1"/>
  <c r="BQ943" i="1"/>
  <c r="BN943" i="1"/>
  <c r="BK943" i="1"/>
  <c r="BH943" i="1"/>
  <c r="BE943" i="1"/>
  <c r="BB943" i="1"/>
  <c r="AY943" i="1"/>
  <c r="AV943" i="1"/>
  <c r="AS943" i="1"/>
  <c r="AP943" i="1"/>
  <c r="AM943" i="1"/>
  <c r="AJ943" i="1"/>
  <c r="AG943" i="1"/>
  <c r="AD943" i="1"/>
  <c r="AA943" i="1"/>
  <c r="X943" i="1"/>
  <c r="U943" i="1"/>
  <c r="R943" i="1"/>
  <c r="O943" i="1"/>
  <c r="L943" i="1"/>
  <c r="I943" i="1"/>
  <c r="F943" i="1"/>
  <c r="BT942" i="1"/>
  <c r="BQ942" i="1"/>
  <c r="BN942" i="1"/>
  <c r="BK942" i="1"/>
  <c r="BH942" i="1"/>
  <c r="BE942" i="1"/>
  <c r="BB942" i="1"/>
  <c r="AY942" i="1"/>
  <c r="AV942" i="1"/>
  <c r="AS942" i="1"/>
  <c r="AP942" i="1"/>
  <c r="AM942" i="1"/>
  <c r="AJ942" i="1"/>
  <c r="AG942" i="1"/>
  <c r="AD942" i="1"/>
  <c r="AA942" i="1"/>
  <c r="X942" i="1"/>
  <c r="U942" i="1"/>
  <c r="R942" i="1"/>
  <c r="O942" i="1"/>
  <c r="L942" i="1"/>
  <c r="I942" i="1"/>
  <c r="F942" i="1"/>
  <c r="E942" i="1"/>
  <c r="E943" i="1" s="1"/>
  <c r="BT941" i="1"/>
  <c r="BQ941" i="1"/>
  <c r="BN941" i="1"/>
  <c r="BK941" i="1"/>
  <c r="BH941" i="1"/>
  <c r="BE941" i="1"/>
  <c r="BB941" i="1"/>
  <c r="AY941" i="1"/>
  <c r="AV941" i="1"/>
  <c r="AS941" i="1"/>
  <c r="AP941" i="1"/>
  <c r="AM941" i="1"/>
  <c r="AJ941" i="1"/>
  <c r="AG941" i="1"/>
  <c r="AD941" i="1"/>
  <c r="AA941" i="1"/>
  <c r="X941" i="1"/>
  <c r="U941" i="1"/>
  <c r="R941" i="1"/>
  <c r="O941" i="1"/>
  <c r="L941" i="1"/>
  <c r="I941" i="1"/>
  <c r="F941" i="1"/>
  <c r="B941" i="1"/>
  <c r="B942" i="1" s="1"/>
  <c r="B943" i="1" s="1"/>
  <c r="B945" i="1" s="1"/>
  <c r="B946" i="1" s="1"/>
  <c r="B947" i="1" s="1"/>
  <c r="B948" i="1" s="1"/>
  <c r="B949" i="1" s="1"/>
  <c r="B950" i="1" s="1"/>
  <c r="B951" i="1" s="1"/>
  <c r="B952" i="1" s="1"/>
  <c r="B954" i="1" s="1"/>
  <c r="A940" i="1"/>
  <c r="BT937" i="1"/>
  <c r="BQ937" i="1"/>
  <c r="BN937" i="1"/>
  <c r="BK937" i="1"/>
  <c r="BH937" i="1"/>
  <c r="BE937" i="1"/>
  <c r="BB937" i="1"/>
  <c r="AY937" i="1"/>
  <c r="AV937" i="1"/>
  <c r="AS937" i="1"/>
  <c r="AP937" i="1"/>
  <c r="AM937" i="1"/>
  <c r="AJ937" i="1"/>
  <c r="AG937" i="1"/>
  <c r="AD937" i="1"/>
  <c r="AA937" i="1"/>
  <c r="X937" i="1"/>
  <c r="U937" i="1"/>
  <c r="R937" i="1"/>
  <c r="O937" i="1"/>
  <c r="L937" i="1"/>
  <c r="I937" i="1"/>
  <c r="F937" i="1"/>
  <c r="BT936" i="1"/>
  <c r="BQ936" i="1"/>
  <c r="BN936" i="1"/>
  <c r="BK936" i="1"/>
  <c r="BH936" i="1"/>
  <c r="BE936" i="1"/>
  <c r="BB936" i="1"/>
  <c r="AY936" i="1"/>
  <c r="AV936" i="1"/>
  <c r="AS936" i="1"/>
  <c r="AP936" i="1"/>
  <c r="AM936" i="1"/>
  <c r="AJ936" i="1"/>
  <c r="AG936" i="1"/>
  <c r="AD936" i="1"/>
  <c r="AA936" i="1"/>
  <c r="X936" i="1"/>
  <c r="U936" i="1"/>
  <c r="R936" i="1"/>
  <c r="O936" i="1"/>
  <c r="L936" i="1"/>
  <c r="I936" i="1"/>
  <c r="F936" i="1"/>
  <c r="BT935" i="1"/>
  <c r="BQ935" i="1"/>
  <c r="BN935" i="1"/>
  <c r="BK935" i="1"/>
  <c r="BH935" i="1"/>
  <c r="BE935" i="1"/>
  <c r="BB935" i="1"/>
  <c r="AY935" i="1"/>
  <c r="AV935" i="1"/>
  <c r="AS935" i="1"/>
  <c r="AP935" i="1"/>
  <c r="AM935" i="1"/>
  <c r="AJ935" i="1"/>
  <c r="AG935" i="1"/>
  <c r="AD935" i="1"/>
  <c r="AA935" i="1"/>
  <c r="X935" i="1"/>
  <c r="U935" i="1"/>
  <c r="R935" i="1"/>
  <c r="O935" i="1"/>
  <c r="L935" i="1"/>
  <c r="I935" i="1"/>
  <c r="F935" i="1"/>
  <c r="BT933" i="1"/>
  <c r="BQ933" i="1"/>
  <c r="BN933" i="1"/>
  <c r="BK933" i="1"/>
  <c r="BH933" i="1"/>
  <c r="BE933" i="1"/>
  <c r="BB933" i="1"/>
  <c r="AY933" i="1"/>
  <c r="AV933" i="1"/>
  <c r="AS933" i="1"/>
  <c r="AP933" i="1"/>
  <c r="AM933" i="1"/>
  <c r="AJ933" i="1"/>
  <c r="AG933" i="1"/>
  <c r="AD933" i="1"/>
  <c r="AA933" i="1"/>
  <c r="X933" i="1"/>
  <c r="U933" i="1"/>
  <c r="R933" i="1"/>
  <c r="O933" i="1"/>
  <c r="L933" i="1"/>
  <c r="I933" i="1"/>
  <c r="F933" i="1"/>
  <c r="BT932" i="1"/>
  <c r="BQ932" i="1"/>
  <c r="BN932" i="1"/>
  <c r="BK932" i="1"/>
  <c r="BH932" i="1"/>
  <c r="BE932" i="1"/>
  <c r="BB932" i="1"/>
  <c r="AY932" i="1"/>
  <c r="AV932" i="1"/>
  <c r="AS932" i="1"/>
  <c r="AP932" i="1"/>
  <c r="AM932" i="1"/>
  <c r="AJ932" i="1"/>
  <c r="AG932" i="1"/>
  <c r="AD932" i="1"/>
  <c r="AA932" i="1"/>
  <c r="X932" i="1"/>
  <c r="U932" i="1"/>
  <c r="R932" i="1"/>
  <c r="O932" i="1"/>
  <c r="L932" i="1"/>
  <c r="I932" i="1"/>
  <c r="F932" i="1"/>
  <c r="BT930" i="1"/>
  <c r="BQ930" i="1"/>
  <c r="BN930" i="1"/>
  <c r="BK930" i="1"/>
  <c r="BH930" i="1"/>
  <c r="BE930" i="1"/>
  <c r="BB930" i="1"/>
  <c r="AY930" i="1"/>
  <c r="AV930" i="1"/>
  <c r="AS930" i="1"/>
  <c r="AP930" i="1"/>
  <c r="AM930" i="1"/>
  <c r="AJ930" i="1"/>
  <c r="AG930" i="1"/>
  <c r="AD930" i="1"/>
  <c r="AA930" i="1"/>
  <c r="X930" i="1"/>
  <c r="U930" i="1"/>
  <c r="R930" i="1"/>
  <c r="O930" i="1"/>
  <c r="L930" i="1"/>
  <c r="I930" i="1"/>
  <c r="F930" i="1"/>
  <c r="E930" i="1"/>
  <c r="BT928" i="1"/>
  <c r="BQ928" i="1"/>
  <c r="BN928" i="1"/>
  <c r="BK928" i="1"/>
  <c r="BH928" i="1"/>
  <c r="BE928" i="1"/>
  <c r="BB928" i="1"/>
  <c r="AY928" i="1"/>
  <c r="AV928" i="1"/>
  <c r="AS928" i="1"/>
  <c r="AP928" i="1"/>
  <c r="AM928" i="1"/>
  <c r="AJ928" i="1"/>
  <c r="AG928" i="1"/>
  <c r="AD928" i="1"/>
  <c r="AA928" i="1"/>
  <c r="X928" i="1"/>
  <c r="U928" i="1"/>
  <c r="R928" i="1"/>
  <c r="O928" i="1"/>
  <c r="L928" i="1"/>
  <c r="I928" i="1"/>
  <c r="F928" i="1"/>
  <c r="BT927" i="1"/>
  <c r="BQ927" i="1"/>
  <c r="BN927" i="1"/>
  <c r="BK927" i="1"/>
  <c r="BH927" i="1"/>
  <c r="BE927" i="1"/>
  <c r="BB927" i="1"/>
  <c r="AY927" i="1"/>
  <c r="AV927" i="1"/>
  <c r="AS927" i="1"/>
  <c r="AP927" i="1"/>
  <c r="AM927" i="1"/>
  <c r="AJ927" i="1"/>
  <c r="AG927" i="1"/>
  <c r="AD927" i="1"/>
  <c r="AA927" i="1"/>
  <c r="X927" i="1"/>
  <c r="U927" i="1"/>
  <c r="R927" i="1"/>
  <c r="O927" i="1"/>
  <c r="L927" i="1"/>
  <c r="I927" i="1"/>
  <c r="F927" i="1"/>
  <c r="BT926" i="1"/>
  <c r="BQ926" i="1"/>
  <c r="BN926" i="1"/>
  <c r="BK926" i="1"/>
  <c r="BH926" i="1"/>
  <c r="BE926" i="1"/>
  <c r="BB926" i="1"/>
  <c r="AY926" i="1"/>
  <c r="AV926" i="1"/>
  <c r="AS926" i="1"/>
  <c r="AP926" i="1"/>
  <c r="AM926" i="1"/>
  <c r="AJ926" i="1"/>
  <c r="AG926" i="1"/>
  <c r="AD926" i="1"/>
  <c r="AA926" i="1"/>
  <c r="X926" i="1"/>
  <c r="U926" i="1"/>
  <c r="R926" i="1"/>
  <c r="O926" i="1"/>
  <c r="L926" i="1"/>
  <c r="I926" i="1"/>
  <c r="F926" i="1"/>
  <c r="BT925" i="1"/>
  <c r="BQ925" i="1"/>
  <c r="BN925" i="1"/>
  <c r="BK925" i="1"/>
  <c r="BH925" i="1"/>
  <c r="BE925" i="1"/>
  <c r="BB925" i="1"/>
  <c r="AY925" i="1"/>
  <c r="AV925" i="1"/>
  <c r="AS925" i="1"/>
  <c r="AP925" i="1"/>
  <c r="AM925" i="1"/>
  <c r="AJ925" i="1"/>
  <c r="AG925" i="1"/>
  <c r="AD925" i="1"/>
  <c r="AA925" i="1"/>
  <c r="X925" i="1"/>
  <c r="U925" i="1"/>
  <c r="R925" i="1"/>
  <c r="O925" i="1"/>
  <c r="L925" i="1"/>
  <c r="I925" i="1"/>
  <c r="F925" i="1"/>
  <c r="BT924" i="1"/>
  <c r="BQ924" i="1"/>
  <c r="BN924" i="1"/>
  <c r="BK924" i="1"/>
  <c r="BH924" i="1"/>
  <c r="BE924" i="1"/>
  <c r="BB924" i="1"/>
  <c r="AY924" i="1"/>
  <c r="AV924" i="1"/>
  <c r="AS924" i="1"/>
  <c r="AP924" i="1"/>
  <c r="AM924" i="1"/>
  <c r="AJ924" i="1"/>
  <c r="AG924" i="1"/>
  <c r="AD924" i="1"/>
  <c r="AA924" i="1"/>
  <c r="X924" i="1"/>
  <c r="U924" i="1"/>
  <c r="R924" i="1"/>
  <c r="O924" i="1"/>
  <c r="L924" i="1"/>
  <c r="I924" i="1"/>
  <c r="F924" i="1"/>
  <c r="BT923" i="1"/>
  <c r="BQ923" i="1"/>
  <c r="BN923" i="1"/>
  <c r="BK923" i="1"/>
  <c r="BH923" i="1"/>
  <c r="BE923" i="1"/>
  <c r="BB923" i="1"/>
  <c r="AY923" i="1"/>
  <c r="AV923" i="1"/>
  <c r="AS923" i="1"/>
  <c r="AP923" i="1"/>
  <c r="AM923" i="1"/>
  <c r="AJ923" i="1"/>
  <c r="AG923" i="1"/>
  <c r="AD923" i="1"/>
  <c r="AA923" i="1"/>
  <c r="X923" i="1"/>
  <c r="U923" i="1"/>
  <c r="R923" i="1"/>
  <c r="O923" i="1"/>
  <c r="L923" i="1"/>
  <c r="I923" i="1"/>
  <c r="F923" i="1"/>
  <c r="BT922" i="1"/>
  <c r="BQ922" i="1"/>
  <c r="BN922" i="1"/>
  <c r="BK922" i="1"/>
  <c r="BH922" i="1"/>
  <c r="BE922" i="1"/>
  <c r="BB922" i="1"/>
  <c r="AY922" i="1"/>
  <c r="AV922" i="1"/>
  <c r="AS922" i="1"/>
  <c r="AP922" i="1"/>
  <c r="AM922" i="1"/>
  <c r="AJ922" i="1"/>
  <c r="AG922" i="1"/>
  <c r="AD922" i="1"/>
  <c r="AA922" i="1"/>
  <c r="X922" i="1"/>
  <c r="U922" i="1"/>
  <c r="R922" i="1"/>
  <c r="O922" i="1"/>
  <c r="L922" i="1"/>
  <c r="I922" i="1"/>
  <c r="F922" i="1"/>
  <c r="BV921" i="1"/>
  <c r="BU921" i="1"/>
  <c r="BS921" i="1"/>
  <c r="BR921" i="1"/>
  <c r="BP921" i="1"/>
  <c r="BO921" i="1"/>
  <c r="BM921" i="1"/>
  <c r="BL921" i="1"/>
  <c r="BJ921" i="1"/>
  <c r="BI921" i="1"/>
  <c r="BG921" i="1"/>
  <c r="BF921" i="1"/>
  <c r="BD921" i="1"/>
  <c r="BC921" i="1"/>
  <c r="BA921" i="1"/>
  <c r="AZ921" i="1"/>
  <c r="AX921" i="1"/>
  <c r="AW921" i="1"/>
  <c r="AU921" i="1"/>
  <c r="AT921" i="1"/>
  <c r="AR921" i="1"/>
  <c r="AQ921" i="1"/>
  <c r="AO921" i="1"/>
  <c r="AN921" i="1"/>
  <c r="AL921" i="1"/>
  <c r="AK921" i="1"/>
  <c r="AI921" i="1"/>
  <c r="AH921" i="1"/>
  <c r="AF921" i="1"/>
  <c r="AE921" i="1"/>
  <c r="AC921" i="1"/>
  <c r="AB921" i="1"/>
  <c r="Z921" i="1"/>
  <c r="Y921" i="1"/>
  <c r="W921" i="1"/>
  <c r="V921" i="1"/>
  <c r="T921" i="1"/>
  <c r="S921" i="1"/>
  <c r="Q921" i="1"/>
  <c r="P921" i="1"/>
  <c r="N921" i="1"/>
  <c r="M921" i="1"/>
  <c r="K921" i="1"/>
  <c r="J921" i="1"/>
  <c r="H921" i="1"/>
  <c r="G921" i="1"/>
  <c r="E921" i="1"/>
  <c r="E923" i="1" s="1"/>
  <c r="E924" i="1" s="1"/>
  <c r="E925" i="1" s="1"/>
  <c r="E926" i="1" s="1"/>
  <c r="E927" i="1" s="1"/>
  <c r="E928" i="1" s="1"/>
  <c r="BT919" i="1"/>
  <c r="BQ919" i="1"/>
  <c r="BN919" i="1"/>
  <c r="BK919" i="1"/>
  <c r="BH919" i="1"/>
  <c r="BE919" i="1"/>
  <c r="BB919" i="1"/>
  <c r="AY919" i="1"/>
  <c r="AV919" i="1"/>
  <c r="AS919" i="1"/>
  <c r="AP919" i="1"/>
  <c r="AM919" i="1"/>
  <c r="AJ919" i="1"/>
  <c r="AG919" i="1"/>
  <c r="AD919" i="1"/>
  <c r="AA919" i="1"/>
  <c r="X919" i="1"/>
  <c r="U919" i="1"/>
  <c r="R919" i="1"/>
  <c r="O919" i="1"/>
  <c r="L919" i="1"/>
  <c r="I919" i="1"/>
  <c r="F919" i="1"/>
  <c r="BU918" i="1"/>
  <c r="BT918" i="1" s="1"/>
  <c r="BQ918" i="1"/>
  <c r="BN918" i="1"/>
  <c r="BK918" i="1"/>
  <c r="BH918" i="1"/>
  <c r="BE918" i="1"/>
  <c r="BB918" i="1"/>
  <c r="AY918" i="1"/>
  <c r="AV918" i="1"/>
  <c r="AS918" i="1"/>
  <c r="AP918" i="1"/>
  <c r="AM918" i="1"/>
  <c r="AJ918" i="1"/>
  <c r="AG918" i="1"/>
  <c r="AD918" i="1"/>
  <c r="AA918" i="1"/>
  <c r="X918" i="1"/>
  <c r="U918" i="1"/>
  <c r="R918" i="1"/>
  <c r="O918" i="1"/>
  <c r="L918" i="1"/>
  <c r="I918" i="1"/>
  <c r="F918" i="1"/>
  <c r="E918" i="1"/>
  <c r="E919" i="1" s="1"/>
  <c r="BT917" i="1"/>
  <c r="BQ917" i="1"/>
  <c r="BN917" i="1"/>
  <c r="BK917" i="1"/>
  <c r="BH917" i="1"/>
  <c r="BE917" i="1"/>
  <c r="BB917" i="1"/>
  <c r="AY917" i="1"/>
  <c r="AV917" i="1"/>
  <c r="AS917" i="1"/>
  <c r="AP917" i="1"/>
  <c r="AM917" i="1"/>
  <c r="AJ917" i="1"/>
  <c r="AG917" i="1"/>
  <c r="AD917" i="1"/>
  <c r="AA917" i="1"/>
  <c r="X917" i="1"/>
  <c r="U917" i="1"/>
  <c r="R917" i="1"/>
  <c r="O917" i="1"/>
  <c r="L917" i="1"/>
  <c r="I917" i="1"/>
  <c r="F917" i="1"/>
  <c r="B917" i="1"/>
  <c r="B918" i="1" s="1"/>
  <c r="B919" i="1" s="1"/>
  <c r="B921" i="1" s="1"/>
  <c r="B922" i="1" s="1"/>
  <c r="B923" i="1" s="1"/>
  <c r="B924" i="1" s="1"/>
  <c r="B925" i="1" s="1"/>
  <c r="B926" i="1" s="1"/>
  <c r="B927" i="1" s="1"/>
  <c r="B928" i="1" s="1"/>
  <c r="B930" i="1" s="1"/>
  <c r="A916" i="1"/>
  <c r="BT913" i="1"/>
  <c r="BQ913" i="1"/>
  <c r="BN913" i="1"/>
  <c r="BK913" i="1"/>
  <c r="BH913" i="1"/>
  <c r="BE913" i="1"/>
  <c r="BB913" i="1"/>
  <c r="AY913" i="1"/>
  <c r="AV913" i="1"/>
  <c r="AS913" i="1"/>
  <c r="AP913" i="1"/>
  <c r="AM913" i="1"/>
  <c r="AJ913" i="1"/>
  <c r="AG913" i="1"/>
  <c r="AD913" i="1"/>
  <c r="AA913" i="1"/>
  <c r="X913" i="1"/>
  <c r="U913" i="1"/>
  <c r="R913" i="1"/>
  <c r="O913" i="1"/>
  <c r="L913" i="1"/>
  <c r="I913" i="1"/>
  <c r="F913" i="1"/>
  <c r="BT912" i="1"/>
  <c r="BQ912" i="1"/>
  <c r="BN912" i="1"/>
  <c r="BK912" i="1"/>
  <c r="BH912" i="1"/>
  <c r="BE912" i="1"/>
  <c r="BB912" i="1"/>
  <c r="AY912" i="1"/>
  <c r="AV912" i="1"/>
  <c r="AS912" i="1"/>
  <c r="AP912" i="1"/>
  <c r="AM912" i="1"/>
  <c r="AJ912" i="1"/>
  <c r="AG912" i="1"/>
  <c r="AD912" i="1"/>
  <c r="AA912" i="1"/>
  <c r="X912" i="1"/>
  <c r="U912" i="1"/>
  <c r="R912" i="1"/>
  <c r="O912" i="1"/>
  <c r="L912" i="1"/>
  <c r="I912" i="1"/>
  <c r="F912" i="1"/>
  <c r="BT911" i="1"/>
  <c r="BQ911" i="1"/>
  <c r="BN911" i="1"/>
  <c r="BK911" i="1"/>
  <c r="BH911" i="1"/>
  <c r="BE911" i="1"/>
  <c r="BB911" i="1"/>
  <c r="AY911" i="1"/>
  <c r="AV911" i="1"/>
  <c r="AS911" i="1"/>
  <c r="AP911" i="1"/>
  <c r="AM911" i="1"/>
  <c r="AJ911" i="1"/>
  <c r="AG911" i="1"/>
  <c r="AD911" i="1"/>
  <c r="AA911" i="1"/>
  <c r="X911" i="1"/>
  <c r="U911" i="1"/>
  <c r="R911" i="1"/>
  <c r="O911" i="1"/>
  <c r="L911" i="1"/>
  <c r="I911" i="1"/>
  <c r="F911" i="1"/>
  <c r="BT909" i="1"/>
  <c r="BQ909" i="1"/>
  <c r="BN909" i="1"/>
  <c r="BK909" i="1"/>
  <c r="BH909" i="1"/>
  <c r="BE909" i="1"/>
  <c r="BB909" i="1"/>
  <c r="AY909" i="1"/>
  <c r="AV909" i="1"/>
  <c r="AS909" i="1"/>
  <c r="AP909" i="1"/>
  <c r="AM909" i="1"/>
  <c r="AJ909" i="1"/>
  <c r="AG909" i="1"/>
  <c r="AD909" i="1"/>
  <c r="AA909" i="1"/>
  <c r="X909" i="1"/>
  <c r="U909" i="1"/>
  <c r="R909" i="1"/>
  <c r="O909" i="1"/>
  <c r="L909" i="1"/>
  <c r="I909" i="1"/>
  <c r="F909" i="1"/>
  <c r="BT908" i="1"/>
  <c r="BQ908" i="1"/>
  <c r="BN908" i="1"/>
  <c r="BK908" i="1"/>
  <c r="BH908" i="1"/>
  <c r="BE908" i="1"/>
  <c r="BB908" i="1"/>
  <c r="AY908" i="1"/>
  <c r="AV908" i="1"/>
  <c r="AS908" i="1"/>
  <c r="AP908" i="1"/>
  <c r="AM908" i="1"/>
  <c r="AJ908" i="1"/>
  <c r="AG908" i="1"/>
  <c r="AD908" i="1"/>
  <c r="AA908" i="1"/>
  <c r="X908" i="1"/>
  <c r="U908" i="1"/>
  <c r="R908" i="1"/>
  <c r="O908" i="1"/>
  <c r="L908" i="1"/>
  <c r="I908" i="1"/>
  <c r="F908" i="1"/>
  <c r="BT906" i="1"/>
  <c r="BQ906" i="1"/>
  <c r="BN906" i="1"/>
  <c r="BK906" i="1"/>
  <c r="BH906" i="1"/>
  <c r="BE906" i="1"/>
  <c r="BB906" i="1"/>
  <c r="AY906" i="1"/>
  <c r="AV906" i="1"/>
  <c r="AS906" i="1"/>
  <c r="AP906" i="1"/>
  <c r="AM906" i="1"/>
  <c r="AJ906" i="1"/>
  <c r="AG906" i="1"/>
  <c r="AD906" i="1"/>
  <c r="AA906" i="1"/>
  <c r="X906" i="1"/>
  <c r="U906" i="1"/>
  <c r="R906" i="1"/>
  <c r="O906" i="1"/>
  <c r="L906" i="1"/>
  <c r="I906" i="1"/>
  <c r="F906" i="1"/>
  <c r="E906" i="1"/>
  <c r="BT904" i="1"/>
  <c r="BQ904" i="1"/>
  <c r="BN904" i="1"/>
  <c r="BK904" i="1"/>
  <c r="BH904" i="1"/>
  <c r="BE904" i="1"/>
  <c r="BB904" i="1"/>
  <c r="AY904" i="1"/>
  <c r="AV904" i="1"/>
  <c r="AS904" i="1"/>
  <c r="AP904" i="1"/>
  <c r="AM904" i="1"/>
  <c r="AJ904" i="1"/>
  <c r="AG904" i="1"/>
  <c r="AD904" i="1"/>
  <c r="AA904" i="1"/>
  <c r="X904" i="1"/>
  <c r="U904" i="1"/>
  <c r="R904" i="1"/>
  <c r="O904" i="1"/>
  <c r="L904" i="1"/>
  <c r="I904" i="1"/>
  <c r="F904" i="1"/>
  <c r="BT903" i="1"/>
  <c r="BQ903" i="1"/>
  <c r="BN903" i="1"/>
  <c r="BK903" i="1"/>
  <c r="BH903" i="1"/>
  <c r="BE903" i="1"/>
  <c r="BB903" i="1"/>
  <c r="AY903" i="1"/>
  <c r="AV903" i="1"/>
  <c r="AS903" i="1"/>
  <c r="AP903" i="1"/>
  <c r="AM903" i="1"/>
  <c r="AJ903" i="1"/>
  <c r="AG903" i="1"/>
  <c r="AD903" i="1"/>
  <c r="AA903" i="1"/>
  <c r="X903" i="1"/>
  <c r="U903" i="1"/>
  <c r="R903" i="1"/>
  <c r="O903" i="1"/>
  <c r="L903" i="1"/>
  <c r="I903" i="1"/>
  <c r="F903" i="1"/>
  <c r="BT902" i="1"/>
  <c r="BQ902" i="1"/>
  <c r="BN902" i="1"/>
  <c r="BK902" i="1"/>
  <c r="BH902" i="1"/>
  <c r="BE902" i="1"/>
  <c r="BB902" i="1"/>
  <c r="AY902" i="1"/>
  <c r="AV902" i="1"/>
  <c r="AS902" i="1"/>
  <c r="AP902" i="1"/>
  <c r="AM902" i="1"/>
  <c r="AJ902" i="1"/>
  <c r="AG902" i="1"/>
  <c r="AD902" i="1"/>
  <c r="AA902" i="1"/>
  <c r="X902" i="1"/>
  <c r="U902" i="1"/>
  <c r="R902" i="1"/>
  <c r="O902" i="1"/>
  <c r="L902" i="1"/>
  <c r="I902" i="1"/>
  <c r="F902" i="1"/>
  <c r="BT901" i="1"/>
  <c r="BQ901" i="1"/>
  <c r="BN901" i="1"/>
  <c r="BK901" i="1"/>
  <c r="BH901" i="1"/>
  <c r="BE901" i="1"/>
  <c r="BB901" i="1"/>
  <c r="AY901" i="1"/>
  <c r="AV901" i="1"/>
  <c r="AS901" i="1"/>
  <c r="AP901" i="1"/>
  <c r="AM901" i="1"/>
  <c r="AJ901" i="1"/>
  <c r="AG901" i="1"/>
  <c r="AD901" i="1"/>
  <c r="AA901" i="1"/>
  <c r="X901" i="1"/>
  <c r="U901" i="1"/>
  <c r="R901" i="1"/>
  <c r="O901" i="1"/>
  <c r="L901" i="1"/>
  <c r="I901" i="1"/>
  <c r="F901" i="1"/>
  <c r="BT900" i="1"/>
  <c r="BQ900" i="1"/>
  <c r="BN900" i="1"/>
  <c r="BK900" i="1"/>
  <c r="BH900" i="1"/>
  <c r="BE900" i="1"/>
  <c r="BB900" i="1"/>
  <c r="AY900" i="1"/>
  <c r="AV900" i="1"/>
  <c r="AS900" i="1"/>
  <c r="AP900" i="1"/>
  <c r="AM900" i="1"/>
  <c r="AJ900" i="1"/>
  <c r="AG900" i="1"/>
  <c r="AD900" i="1"/>
  <c r="AA900" i="1"/>
  <c r="X900" i="1"/>
  <c r="U900" i="1"/>
  <c r="R900" i="1"/>
  <c r="O900" i="1"/>
  <c r="L900" i="1"/>
  <c r="I900" i="1"/>
  <c r="F900" i="1"/>
  <c r="BT899" i="1"/>
  <c r="BQ899" i="1"/>
  <c r="BN899" i="1"/>
  <c r="BK899" i="1"/>
  <c r="BH899" i="1"/>
  <c r="BE899" i="1"/>
  <c r="BB899" i="1"/>
  <c r="AY899" i="1"/>
  <c r="AV899" i="1"/>
  <c r="AS899" i="1"/>
  <c r="AP899" i="1"/>
  <c r="AM899" i="1"/>
  <c r="AJ899" i="1"/>
  <c r="AG899" i="1"/>
  <c r="AD899" i="1"/>
  <c r="AA899" i="1"/>
  <c r="X899" i="1"/>
  <c r="U899" i="1"/>
  <c r="R899" i="1"/>
  <c r="O899" i="1"/>
  <c r="L899" i="1"/>
  <c r="I899" i="1"/>
  <c r="F899" i="1"/>
  <c r="BT898" i="1"/>
  <c r="BQ898" i="1"/>
  <c r="BN898" i="1"/>
  <c r="BK898" i="1"/>
  <c r="BH898" i="1"/>
  <c r="BE898" i="1"/>
  <c r="BB898" i="1"/>
  <c r="AY898" i="1"/>
  <c r="AV898" i="1"/>
  <c r="AS898" i="1"/>
  <c r="AP898" i="1"/>
  <c r="AM898" i="1"/>
  <c r="AJ898" i="1"/>
  <c r="AG898" i="1"/>
  <c r="AD898" i="1"/>
  <c r="AA898" i="1"/>
  <c r="X898" i="1"/>
  <c r="U898" i="1"/>
  <c r="R898" i="1"/>
  <c r="O898" i="1"/>
  <c r="L898" i="1"/>
  <c r="I898" i="1"/>
  <c r="F898" i="1"/>
  <c r="BV897" i="1"/>
  <c r="BU897" i="1"/>
  <c r="BS897" i="1"/>
  <c r="BR897" i="1"/>
  <c r="BP897" i="1"/>
  <c r="BO897" i="1"/>
  <c r="BM897" i="1"/>
  <c r="BL897" i="1"/>
  <c r="BJ897" i="1"/>
  <c r="BI897" i="1"/>
  <c r="BG897" i="1"/>
  <c r="BF897" i="1"/>
  <c r="BD897" i="1"/>
  <c r="BC897" i="1"/>
  <c r="BA897" i="1"/>
  <c r="AZ897" i="1"/>
  <c r="AX897" i="1"/>
  <c r="AW897" i="1"/>
  <c r="AU897" i="1"/>
  <c r="AT897" i="1"/>
  <c r="AR897" i="1"/>
  <c r="AQ897" i="1"/>
  <c r="AO897" i="1"/>
  <c r="AN897" i="1"/>
  <c r="AL897" i="1"/>
  <c r="AK897" i="1"/>
  <c r="AI897" i="1"/>
  <c r="AH897" i="1"/>
  <c r="AF897" i="1"/>
  <c r="AE897" i="1"/>
  <c r="AC897" i="1"/>
  <c r="AB897" i="1"/>
  <c r="Z897" i="1"/>
  <c r="Y897" i="1"/>
  <c r="W897" i="1"/>
  <c r="V897" i="1"/>
  <c r="T897" i="1"/>
  <c r="S897" i="1"/>
  <c r="Q897" i="1"/>
  <c r="P897" i="1"/>
  <c r="N897" i="1"/>
  <c r="M897" i="1"/>
  <c r="K897" i="1"/>
  <c r="J897" i="1"/>
  <c r="H897" i="1"/>
  <c r="G897" i="1"/>
  <c r="E897" i="1"/>
  <c r="E899" i="1" s="1"/>
  <c r="E900" i="1" s="1"/>
  <c r="E901" i="1" s="1"/>
  <c r="E902" i="1" s="1"/>
  <c r="E903" i="1" s="1"/>
  <c r="E904" i="1" s="1"/>
  <c r="BT895" i="1"/>
  <c r="BQ895" i="1"/>
  <c r="BN895" i="1"/>
  <c r="BK895" i="1"/>
  <c r="BH895" i="1"/>
  <c r="BE895" i="1"/>
  <c r="BB895" i="1"/>
  <c r="AY895" i="1"/>
  <c r="AV895" i="1"/>
  <c r="AS895" i="1"/>
  <c r="AP895" i="1"/>
  <c r="AM895" i="1"/>
  <c r="AJ895" i="1"/>
  <c r="AG895" i="1"/>
  <c r="AD895" i="1"/>
  <c r="AA895" i="1"/>
  <c r="X895" i="1"/>
  <c r="U895" i="1"/>
  <c r="R895" i="1"/>
  <c r="O895" i="1"/>
  <c r="L895" i="1"/>
  <c r="I895" i="1"/>
  <c r="F895" i="1"/>
  <c r="BT894" i="1"/>
  <c r="BQ894" i="1"/>
  <c r="BN894" i="1"/>
  <c r="BK894" i="1"/>
  <c r="BH894" i="1"/>
  <c r="BE894" i="1"/>
  <c r="BB894" i="1"/>
  <c r="AY894" i="1"/>
  <c r="AV894" i="1"/>
  <c r="AS894" i="1"/>
  <c r="AP894" i="1"/>
  <c r="AM894" i="1"/>
  <c r="AJ894" i="1"/>
  <c r="AG894" i="1"/>
  <c r="AD894" i="1"/>
  <c r="AA894" i="1"/>
  <c r="X894" i="1"/>
  <c r="U894" i="1"/>
  <c r="R894" i="1"/>
  <c r="O894" i="1"/>
  <c r="L894" i="1"/>
  <c r="I894" i="1"/>
  <c r="F894" i="1"/>
  <c r="E894" i="1"/>
  <c r="E895" i="1" s="1"/>
  <c r="BT893" i="1"/>
  <c r="BQ893" i="1"/>
  <c r="BN893" i="1"/>
  <c r="BK893" i="1"/>
  <c r="BH893" i="1"/>
  <c r="BE893" i="1"/>
  <c r="BB893" i="1"/>
  <c r="AY893" i="1"/>
  <c r="AV893" i="1"/>
  <c r="AS893" i="1"/>
  <c r="AP893" i="1"/>
  <c r="AM893" i="1"/>
  <c r="AJ893" i="1"/>
  <c r="AG893" i="1"/>
  <c r="AD893" i="1"/>
  <c r="AA893" i="1"/>
  <c r="X893" i="1"/>
  <c r="U893" i="1"/>
  <c r="R893" i="1"/>
  <c r="O893" i="1"/>
  <c r="L893" i="1"/>
  <c r="I893" i="1"/>
  <c r="F893" i="1"/>
  <c r="B893" i="1"/>
  <c r="B894" i="1" s="1"/>
  <c r="B895" i="1" s="1"/>
  <c r="B897" i="1" s="1"/>
  <c r="B898" i="1" s="1"/>
  <c r="B899" i="1" s="1"/>
  <c r="B900" i="1" s="1"/>
  <c r="B901" i="1" s="1"/>
  <c r="B902" i="1" s="1"/>
  <c r="B903" i="1" s="1"/>
  <c r="B904" i="1" s="1"/>
  <c r="B906" i="1" s="1"/>
  <c r="A892" i="1"/>
  <c r="BT889" i="1"/>
  <c r="BQ889" i="1"/>
  <c r="BN889" i="1"/>
  <c r="BK889" i="1"/>
  <c r="BH889" i="1"/>
  <c r="BE889" i="1"/>
  <c r="BB889" i="1"/>
  <c r="AY889" i="1"/>
  <c r="AV889" i="1"/>
  <c r="AS889" i="1"/>
  <c r="AP889" i="1"/>
  <c r="AM889" i="1"/>
  <c r="AJ889" i="1"/>
  <c r="AG889" i="1"/>
  <c r="AD889" i="1"/>
  <c r="AA889" i="1"/>
  <c r="X889" i="1"/>
  <c r="U889" i="1"/>
  <c r="R889" i="1"/>
  <c r="O889" i="1"/>
  <c r="L889" i="1"/>
  <c r="I889" i="1"/>
  <c r="F889" i="1"/>
  <c r="BT888" i="1"/>
  <c r="BQ888" i="1"/>
  <c r="BN888" i="1"/>
  <c r="BK888" i="1"/>
  <c r="BH888" i="1"/>
  <c r="BE888" i="1"/>
  <c r="BB888" i="1"/>
  <c r="AY888" i="1"/>
  <c r="AV888" i="1"/>
  <c r="AS888" i="1"/>
  <c r="AP888" i="1"/>
  <c r="AM888" i="1"/>
  <c r="AJ888" i="1"/>
  <c r="AG888" i="1"/>
  <c r="AD888" i="1"/>
  <c r="AA888" i="1"/>
  <c r="X888" i="1"/>
  <c r="U888" i="1"/>
  <c r="R888" i="1"/>
  <c r="O888" i="1"/>
  <c r="L888" i="1"/>
  <c r="I888" i="1"/>
  <c r="F888" i="1"/>
  <c r="BT887" i="1"/>
  <c r="BQ887" i="1"/>
  <c r="BN887" i="1"/>
  <c r="BK887" i="1"/>
  <c r="BH887" i="1"/>
  <c r="BE887" i="1"/>
  <c r="BB887" i="1"/>
  <c r="AY887" i="1"/>
  <c r="AV887" i="1"/>
  <c r="AS887" i="1"/>
  <c r="AP887" i="1"/>
  <c r="AM887" i="1"/>
  <c r="AJ887" i="1"/>
  <c r="AG887" i="1"/>
  <c r="AD887" i="1"/>
  <c r="AA887" i="1"/>
  <c r="X887" i="1"/>
  <c r="U887" i="1"/>
  <c r="R887" i="1"/>
  <c r="O887" i="1"/>
  <c r="L887" i="1"/>
  <c r="I887" i="1"/>
  <c r="F887" i="1"/>
  <c r="BT885" i="1"/>
  <c r="BQ885" i="1"/>
  <c r="BN885" i="1"/>
  <c r="BK885" i="1"/>
  <c r="BH885" i="1"/>
  <c r="BE885" i="1"/>
  <c r="BB885" i="1"/>
  <c r="AY885" i="1"/>
  <c r="AV885" i="1"/>
  <c r="AS885" i="1"/>
  <c r="AP885" i="1"/>
  <c r="AM885" i="1"/>
  <c r="AJ885" i="1"/>
  <c r="AG885" i="1"/>
  <c r="AD885" i="1"/>
  <c r="AA885" i="1"/>
  <c r="X885" i="1"/>
  <c r="U885" i="1"/>
  <c r="R885" i="1"/>
  <c r="O885" i="1"/>
  <c r="L885" i="1"/>
  <c r="I885" i="1"/>
  <c r="F885" i="1"/>
  <c r="BT884" i="1"/>
  <c r="BQ884" i="1"/>
  <c r="BN884" i="1"/>
  <c r="BK884" i="1"/>
  <c r="BH884" i="1"/>
  <c r="BE884" i="1"/>
  <c r="BB884" i="1"/>
  <c r="AY884" i="1"/>
  <c r="AV884" i="1"/>
  <c r="AS884" i="1"/>
  <c r="AP884" i="1"/>
  <c r="AM884" i="1"/>
  <c r="AJ884" i="1"/>
  <c r="AG884" i="1"/>
  <c r="AD884" i="1"/>
  <c r="AA884" i="1"/>
  <c r="X884" i="1"/>
  <c r="U884" i="1"/>
  <c r="R884" i="1"/>
  <c r="O884" i="1"/>
  <c r="L884" i="1"/>
  <c r="I884" i="1"/>
  <c r="F884" i="1"/>
  <c r="BT882" i="1"/>
  <c r="BQ882" i="1"/>
  <c r="BN882" i="1"/>
  <c r="BK882" i="1"/>
  <c r="BH882" i="1"/>
  <c r="BE882" i="1"/>
  <c r="BB882" i="1"/>
  <c r="AY882" i="1"/>
  <c r="AV882" i="1"/>
  <c r="AS882" i="1"/>
  <c r="AP882" i="1"/>
  <c r="AM882" i="1"/>
  <c r="AJ882" i="1"/>
  <c r="AG882" i="1"/>
  <c r="AD882" i="1"/>
  <c r="AA882" i="1"/>
  <c r="X882" i="1"/>
  <c r="U882" i="1"/>
  <c r="R882" i="1"/>
  <c r="O882" i="1"/>
  <c r="L882" i="1"/>
  <c r="I882" i="1"/>
  <c r="F882" i="1"/>
  <c r="E882" i="1"/>
  <c r="BT880" i="1"/>
  <c r="BQ880" i="1"/>
  <c r="BN880" i="1"/>
  <c r="BK880" i="1"/>
  <c r="BH880" i="1"/>
  <c r="BE880" i="1"/>
  <c r="BB880" i="1"/>
  <c r="AY880" i="1"/>
  <c r="AV880" i="1"/>
  <c r="AS880" i="1"/>
  <c r="AP880" i="1"/>
  <c r="AM880" i="1"/>
  <c r="AJ880" i="1"/>
  <c r="AG880" i="1"/>
  <c r="AD880" i="1"/>
  <c r="AA880" i="1"/>
  <c r="X880" i="1"/>
  <c r="U880" i="1"/>
  <c r="R880" i="1"/>
  <c r="O880" i="1"/>
  <c r="L880" i="1"/>
  <c r="I880" i="1"/>
  <c r="F880" i="1"/>
  <c r="BT879" i="1"/>
  <c r="BQ879" i="1"/>
  <c r="BN879" i="1"/>
  <c r="BK879" i="1"/>
  <c r="BH879" i="1"/>
  <c r="BE879" i="1"/>
  <c r="BB879" i="1"/>
  <c r="AY879" i="1"/>
  <c r="AV879" i="1"/>
  <c r="AS879" i="1"/>
  <c r="AP879" i="1"/>
  <c r="AM879" i="1"/>
  <c r="AJ879" i="1"/>
  <c r="AG879" i="1"/>
  <c r="AD879" i="1"/>
  <c r="AA879" i="1"/>
  <c r="X879" i="1"/>
  <c r="U879" i="1"/>
  <c r="R879" i="1"/>
  <c r="O879" i="1"/>
  <c r="L879" i="1"/>
  <c r="I879" i="1"/>
  <c r="F879" i="1"/>
  <c r="BT878" i="1"/>
  <c r="BQ878" i="1"/>
  <c r="BN878" i="1"/>
  <c r="BK878" i="1"/>
  <c r="BH878" i="1"/>
  <c r="BE878" i="1"/>
  <c r="BB878" i="1"/>
  <c r="AY878" i="1"/>
  <c r="AV878" i="1"/>
  <c r="AS878" i="1"/>
  <c r="AP878" i="1"/>
  <c r="AM878" i="1"/>
  <c r="AJ878" i="1"/>
  <c r="AG878" i="1"/>
  <c r="AD878" i="1"/>
  <c r="AA878" i="1"/>
  <c r="X878" i="1"/>
  <c r="U878" i="1"/>
  <c r="R878" i="1"/>
  <c r="O878" i="1"/>
  <c r="L878" i="1"/>
  <c r="I878" i="1"/>
  <c r="F878" i="1"/>
  <c r="BT877" i="1"/>
  <c r="BQ877" i="1"/>
  <c r="BN877" i="1"/>
  <c r="BK877" i="1"/>
  <c r="BH877" i="1"/>
  <c r="BE877" i="1"/>
  <c r="BB877" i="1"/>
  <c r="AY877" i="1"/>
  <c r="AV877" i="1"/>
  <c r="AS877" i="1"/>
  <c r="AP877" i="1"/>
  <c r="AM877" i="1"/>
  <c r="AJ877" i="1"/>
  <c r="AG877" i="1"/>
  <c r="AD877" i="1"/>
  <c r="AA877" i="1"/>
  <c r="X877" i="1"/>
  <c r="U877" i="1"/>
  <c r="R877" i="1"/>
  <c r="O877" i="1"/>
  <c r="L877" i="1"/>
  <c r="I877" i="1"/>
  <c r="F877" i="1"/>
  <c r="BT876" i="1"/>
  <c r="BQ876" i="1"/>
  <c r="BN876" i="1"/>
  <c r="BK876" i="1"/>
  <c r="BH876" i="1"/>
  <c r="BE876" i="1"/>
  <c r="BB876" i="1"/>
  <c r="AY876" i="1"/>
  <c r="AV876" i="1"/>
  <c r="AS876" i="1"/>
  <c r="AP876" i="1"/>
  <c r="AM876" i="1"/>
  <c r="AJ876" i="1"/>
  <c r="AG876" i="1"/>
  <c r="AD876" i="1"/>
  <c r="AA876" i="1"/>
  <c r="X876" i="1"/>
  <c r="U876" i="1"/>
  <c r="R876" i="1"/>
  <c r="O876" i="1"/>
  <c r="L876" i="1"/>
  <c r="I876" i="1"/>
  <c r="F876" i="1"/>
  <c r="BT875" i="1"/>
  <c r="BQ875" i="1"/>
  <c r="BN875" i="1"/>
  <c r="BK875" i="1"/>
  <c r="BH875" i="1"/>
  <c r="BE875" i="1"/>
  <c r="BB875" i="1"/>
  <c r="AY875" i="1"/>
  <c r="AV875" i="1"/>
  <c r="AS875" i="1"/>
  <c r="AP875" i="1"/>
  <c r="AM875" i="1"/>
  <c r="AJ875" i="1"/>
  <c r="AG875" i="1"/>
  <c r="AD875" i="1"/>
  <c r="AA875" i="1"/>
  <c r="X875" i="1"/>
  <c r="U875" i="1"/>
  <c r="R875" i="1"/>
  <c r="O875" i="1"/>
  <c r="L875" i="1"/>
  <c r="I875" i="1"/>
  <c r="F875" i="1"/>
  <c r="BT874" i="1"/>
  <c r="BQ874" i="1"/>
  <c r="BN874" i="1"/>
  <c r="BK874" i="1"/>
  <c r="BH874" i="1"/>
  <c r="BE874" i="1"/>
  <c r="BB874" i="1"/>
  <c r="AY874" i="1"/>
  <c r="AV874" i="1"/>
  <c r="AS874" i="1"/>
  <c r="AP874" i="1"/>
  <c r="AM874" i="1"/>
  <c r="AJ874" i="1"/>
  <c r="AG874" i="1"/>
  <c r="AD874" i="1"/>
  <c r="AA874" i="1"/>
  <c r="X874" i="1"/>
  <c r="U874" i="1"/>
  <c r="R874" i="1"/>
  <c r="O874" i="1"/>
  <c r="L874" i="1"/>
  <c r="I874" i="1"/>
  <c r="F874" i="1"/>
  <c r="BV873" i="1"/>
  <c r="BU873" i="1"/>
  <c r="BS873" i="1"/>
  <c r="BR873" i="1"/>
  <c r="BP873" i="1"/>
  <c r="BO873" i="1"/>
  <c r="BM873" i="1"/>
  <c r="BL873" i="1"/>
  <c r="BJ873" i="1"/>
  <c r="BI873" i="1"/>
  <c r="BG873" i="1"/>
  <c r="BF873" i="1"/>
  <c r="BD873" i="1"/>
  <c r="BC873" i="1"/>
  <c r="BA873" i="1"/>
  <c r="AZ873" i="1"/>
  <c r="AX873" i="1"/>
  <c r="AW873" i="1"/>
  <c r="AU873" i="1"/>
  <c r="AT873" i="1"/>
  <c r="AR873" i="1"/>
  <c r="AQ873" i="1"/>
  <c r="AO873" i="1"/>
  <c r="AN873" i="1"/>
  <c r="AL873" i="1"/>
  <c r="AK873" i="1"/>
  <c r="AI873" i="1"/>
  <c r="AH873" i="1"/>
  <c r="AF873" i="1"/>
  <c r="AE873" i="1"/>
  <c r="AC873" i="1"/>
  <c r="AB873" i="1"/>
  <c r="Z873" i="1"/>
  <c r="Y873" i="1"/>
  <c r="W873" i="1"/>
  <c r="V873" i="1"/>
  <c r="T873" i="1"/>
  <c r="S873" i="1"/>
  <c r="Q873" i="1"/>
  <c r="P873" i="1"/>
  <c r="N873" i="1"/>
  <c r="M873" i="1"/>
  <c r="K873" i="1"/>
  <c r="J873" i="1"/>
  <c r="H873" i="1"/>
  <c r="G873" i="1"/>
  <c r="E873" i="1"/>
  <c r="E875" i="1" s="1"/>
  <c r="E876" i="1" s="1"/>
  <c r="E877" i="1" s="1"/>
  <c r="E878" i="1" s="1"/>
  <c r="E879" i="1" s="1"/>
  <c r="E880" i="1" s="1"/>
  <c r="BT871" i="1"/>
  <c r="BQ871" i="1"/>
  <c r="BN871" i="1"/>
  <c r="BK871" i="1"/>
  <c r="BH871" i="1"/>
  <c r="BE871" i="1"/>
  <c r="BB871" i="1"/>
  <c r="AY871" i="1"/>
  <c r="AV871" i="1"/>
  <c r="AS871" i="1"/>
  <c r="AP871" i="1"/>
  <c r="AM871" i="1"/>
  <c r="AJ871" i="1"/>
  <c r="AG871" i="1"/>
  <c r="AD871" i="1"/>
  <c r="AA871" i="1"/>
  <c r="X871" i="1"/>
  <c r="U871" i="1"/>
  <c r="R871" i="1"/>
  <c r="O871" i="1"/>
  <c r="L871" i="1"/>
  <c r="I871" i="1"/>
  <c r="F871" i="1"/>
  <c r="BT870" i="1"/>
  <c r="BQ870" i="1"/>
  <c r="BN870" i="1"/>
  <c r="BK870" i="1"/>
  <c r="BH870" i="1"/>
  <c r="BE870" i="1"/>
  <c r="BB870" i="1"/>
  <c r="AY870" i="1"/>
  <c r="AV870" i="1"/>
  <c r="AS870" i="1"/>
  <c r="AP870" i="1"/>
  <c r="AM870" i="1"/>
  <c r="AJ870" i="1"/>
  <c r="AG870" i="1"/>
  <c r="AD870" i="1"/>
  <c r="AA870" i="1"/>
  <c r="X870" i="1"/>
  <c r="U870" i="1"/>
  <c r="R870" i="1"/>
  <c r="O870" i="1"/>
  <c r="L870" i="1"/>
  <c r="I870" i="1"/>
  <c r="F870" i="1"/>
  <c r="E870" i="1"/>
  <c r="E871" i="1" s="1"/>
  <c r="BT869" i="1"/>
  <c r="BQ869" i="1"/>
  <c r="BN869" i="1"/>
  <c r="BK869" i="1"/>
  <c r="BH869" i="1"/>
  <c r="BE869" i="1"/>
  <c r="BB869" i="1"/>
  <c r="AY869" i="1"/>
  <c r="AV869" i="1"/>
  <c r="AS869" i="1"/>
  <c r="AP869" i="1"/>
  <c r="AM869" i="1"/>
  <c r="AJ869" i="1"/>
  <c r="AG869" i="1"/>
  <c r="AD869" i="1"/>
  <c r="AA869" i="1"/>
  <c r="X869" i="1"/>
  <c r="U869" i="1"/>
  <c r="R869" i="1"/>
  <c r="O869" i="1"/>
  <c r="L869" i="1"/>
  <c r="I869" i="1"/>
  <c r="F869" i="1"/>
  <c r="B869" i="1"/>
  <c r="B870" i="1" s="1"/>
  <c r="B871" i="1" s="1"/>
  <c r="B873" i="1" s="1"/>
  <c r="B874" i="1" s="1"/>
  <c r="B875" i="1" s="1"/>
  <c r="B876" i="1" s="1"/>
  <c r="B877" i="1" s="1"/>
  <c r="B878" i="1" s="1"/>
  <c r="B879" i="1" s="1"/>
  <c r="B880" i="1" s="1"/>
  <c r="B882" i="1" s="1"/>
  <c r="A868" i="1"/>
  <c r="BT865" i="1"/>
  <c r="BQ865" i="1"/>
  <c r="BN865" i="1"/>
  <c r="BK865" i="1"/>
  <c r="BH865" i="1"/>
  <c r="BE865" i="1"/>
  <c r="BB865" i="1"/>
  <c r="AY865" i="1"/>
  <c r="AV865" i="1"/>
  <c r="AS865" i="1"/>
  <c r="AP865" i="1"/>
  <c r="AM865" i="1"/>
  <c r="AJ865" i="1"/>
  <c r="AG865" i="1"/>
  <c r="AD865" i="1"/>
  <c r="AA865" i="1"/>
  <c r="X865" i="1"/>
  <c r="U865" i="1"/>
  <c r="R865" i="1"/>
  <c r="O865" i="1"/>
  <c r="L865" i="1"/>
  <c r="I865" i="1"/>
  <c r="F865" i="1"/>
  <c r="BT864" i="1"/>
  <c r="BQ864" i="1"/>
  <c r="BN864" i="1"/>
  <c r="BK864" i="1"/>
  <c r="BH864" i="1"/>
  <c r="BE864" i="1"/>
  <c r="BB864" i="1"/>
  <c r="AY864" i="1"/>
  <c r="AV864" i="1"/>
  <c r="AS864" i="1"/>
  <c r="AP864" i="1"/>
  <c r="AM864" i="1"/>
  <c r="AJ864" i="1"/>
  <c r="AG864" i="1"/>
  <c r="AD864" i="1"/>
  <c r="AA864" i="1"/>
  <c r="X864" i="1"/>
  <c r="U864" i="1"/>
  <c r="R864" i="1"/>
  <c r="O864" i="1"/>
  <c r="L864" i="1"/>
  <c r="I864" i="1"/>
  <c r="F864" i="1"/>
  <c r="BT863" i="1"/>
  <c r="BQ863" i="1"/>
  <c r="BN863" i="1"/>
  <c r="BK863" i="1"/>
  <c r="BH863" i="1"/>
  <c r="BE863" i="1"/>
  <c r="BB863" i="1"/>
  <c r="AY863" i="1"/>
  <c r="AV863" i="1"/>
  <c r="AS863" i="1"/>
  <c r="AP863" i="1"/>
  <c r="AM863" i="1"/>
  <c r="AJ863" i="1"/>
  <c r="AG863" i="1"/>
  <c r="AD863" i="1"/>
  <c r="AA863" i="1"/>
  <c r="X863" i="1"/>
  <c r="U863" i="1"/>
  <c r="R863" i="1"/>
  <c r="O863" i="1"/>
  <c r="L863" i="1"/>
  <c r="I863" i="1"/>
  <c r="F863" i="1"/>
  <c r="BT861" i="1"/>
  <c r="BQ861" i="1"/>
  <c r="BN861" i="1"/>
  <c r="BK861" i="1"/>
  <c r="BH861" i="1"/>
  <c r="BE861" i="1"/>
  <c r="BB861" i="1"/>
  <c r="AY861" i="1"/>
  <c r="AV861" i="1"/>
  <c r="AS861" i="1"/>
  <c r="AP861" i="1"/>
  <c r="AM861" i="1"/>
  <c r="AJ861" i="1"/>
  <c r="AG861" i="1"/>
  <c r="AD861" i="1"/>
  <c r="AA861" i="1"/>
  <c r="X861" i="1"/>
  <c r="U861" i="1"/>
  <c r="R861" i="1"/>
  <c r="O861" i="1"/>
  <c r="L861" i="1"/>
  <c r="I861" i="1"/>
  <c r="F861" i="1"/>
  <c r="BT860" i="1"/>
  <c r="BQ860" i="1"/>
  <c r="BN860" i="1"/>
  <c r="BK860" i="1"/>
  <c r="BH860" i="1"/>
  <c r="BE860" i="1"/>
  <c r="BB860" i="1"/>
  <c r="AY860" i="1"/>
  <c r="AV860" i="1"/>
  <c r="AS860" i="1"/>
  <c r="AP860" i="1"/>
  <c r="AM860" i="1"/>
  <c r="AJ860" i="1"/>
  <c r="AG860" i="1"/>
  <c r="AD860" i="1"/>
  <c r="AA860" i="1"/>
  <c r="X860" i="1"/>
  <c r="U860" i="1"/>
  <c r="R860" i="1"/>
  <c r="O860" i="1"/>
  <c r="L860" i="1"/>
  <c r="I860" i="1"/>
  <c r="F860" i="1"/>
  <c r="BT858" i="1"/>
  <c r="BQ858" i="1"/>
  <c r="BN858" i="1"/>
  <c r="BK858" i="1"/>
  <c r="BH858" i="1"/>
  <c r="BE858" i="1"/>
  <c r="BB858" i="1"/>
  <c r="AY858" i="1"/>
  <c r="AV858" i="1"/>
  <c r="AS858" i="1"/>
  <c r="AP858" i="1"/>
  <c r="AM858" i="1"/>
  <c r="AJ858" i="1"/>
  <c r="AG858" i="1"/>
  <c r="AD858" i="1"/>
  <c r="AA858" i="1"/>
  <c r="X858" i="1"/>
  <c r="U858" i="1"/>
  <c r="R858" i="1"/>
  <c r="O858" i="1"/>
  <c r="L858" i="1"/>
  <c r="I858" i="1"/>
  <c r="F858" i="1"/>
  <c r="E858" i="1"/>
  <c r="BT856" i="1"/>
  <c r="BQ856" i="1"/>
  <c r="BN856" i="1"/>
  <c r="BK856" i="1"/>
  <c r="BH856" i="1"/>
  <c r="BE856" i="1"/>
  <c r="BB856" i="1"/>
  <c r="AY856" i="1"/>
  <c r="AV856" i="1"/>
  <c r="AS856" i="1"/>
  <c r="AP856" i="1"/>
  <c r="AM856" i="1"/>
  <c r="AJ856" i="1"/>
  <c r="AG856" i="1"/>
  <c r="AD856" i="1"/>
  <c r="AA856" i="1"/>
  <c r="X856" i="1"/>
  <c r="U856" i="1"/>
  <c r="R856" i="1"/>
  <c r="O856" i="1"/>
  <c r="L856" i="1"/>
  <c r="I856" i="1"/>
  <c r="F856" i="1"/>
  <c r="BT855" i="1"/>
  <c r="BQ855" i="1"/>
  <c r="BN855" i="1"/>
  <c r="BK855" i="1"/>
  <c r="BH855" i="1"/>
  <c r="BE855" i="1"/>
  <c r="BB855" i="1"/>
  <c r="AY855" i="1"/>
  <c r="AV855" i="1"/>
  <c r="AS855" i="1"/>
  <c r="AP855" i="1"/>
  <c r="AM855" i="1"/>
  <c r="AJ855" i="1"/>
  <c r="AG855" i="1"/>
  <c r="AD855" i="1"/>
  <c r="AA855" i="1"/>
  <c r="X855" i="1"/>
  <c r="U855" i="1"/>
  <c r="R855" i="1"/>
  <c r="O855" i="1"/>
  <c r="L855" i="1"/>
  <c r="I855" i="1"/>
  <c r="F855" i="1"/>
  <c r="BT854" i="1"/>
  <c r="BQ854" i="1"/>
  <c r="BN854" i="1"/>
  <c r="BK854" i="1"/>
  <c r="BH854" i="1"/>
  <c r="BE854" i="1"/>
  <c r="BB854" i="1"/>
  <c r="AY854" i="1"/>
  <c r="AV854" i="1"/>
  <c r="AS854" i="1"/>
  <c r="AP854" i="1"/>
  <c r="AM854" i="1"/>
  <c r="AJ854" i="1"/>
  <c r="AG854" i="1"/>
  <c r="AD854" i="1"/>
  <c r="AA854" i="1"/>
  <c r="X854" i="1"/>
  <c r="U854" i="1"/>
  <c r="R854" i="1"/>
  <c r="O854" i="1"/>
  <c r="L854" i="1"/>
  <c r="I854" i="1"/>
  <c r="F854" i="1"/>
  <c r="BT853" i="1"/>
  <c r="BQ853" i="1"/>
  <c r="BN853" i="1"/>
  <c r="BK853" i="1"/>
  <c r="BH853" i="1"/>
  <c r="BE853" i="1"/>
  <c r="BB853" i="1"/>
  <c r="AY853" i="1"/>
  <c r="AV853" i="1"/>
  <c r="AS853" i="1"/>
  <c r="AP853" i="1"/>
  <c r="AM853" i="1"/>
  <c r="AJ853" i="1"/>
  <c r="AG853" i="1"/>
  <c r="AD853" i="1"/>
  <c r="AA853" i="1"/>
  <c r="X853" i="1"/>
  <c r="U853" i="1"/>
  <c r="R853" i="1"/>
  <c r="O853" i="1"/>
  <c r="L853" i="1"/>
  <c r="I853" i="1"/>
  <c r="F853" i="1"/>
  <c r="BT852" i="1"/>
  <c r="BQ852" i="1"/>
  <c r="BN852" i="1"/>
  <c r="BK852" i="1"/>
  <c r="BH852" i="1"/>
  <c r="BE852" i="1"/>
  <c r="BB852" i="1"/>
  <c r="AY852" i="1"/>
  <c r="AV852" i="1"/>
  <c r="AS852" i="1"/>
  <c r="AP852" i="1"/>
  <c r="AM852" i="1"/>
  <c r="AJ852" i="1"/>
  <c r="AG852" i="1"/>
  <c r="AD852" i="1"/>
  <c r="AA852" i="1"/>
  <c r="X852" i="1"/>
  <c r="U852" i="1"/>
  <c r="R852" i="1"/>
  <c r="O852" i="1"/>
  <c r="L852" i="1"/>
  <c r="I852" i="1"/>
  <c r="F852" i="1"/>
  <c r="BT851" i="1"/>
  <c r="BQ851" i="1"/>
  <c r="BN851" i="1"/>
  <c r="BK851" i="1"/>
  <c r="BH851" i="1"/>
  <c r="BE851" i="1"/>
  <c r="BB851" i="1"/>
  <c r="AY851" i="1"/>
  <c r="AV851" i="1"/>
  <c r="AS851" i="1"/>
  <c r="AP851" i="1"/>
  <c r="AM851" i="1"/>
  <c r="AJ851" i="1"/>
  <c r="AG851" i="1"/>
  <c r="AD851" i="1"/>
  <c r="AA851" i="1"/>
  <c r="X851" i="1"/>
  <c r="U851" i="1"/>
  <c r="R851" i="1"/>
  <c r="O851" i="1"/>
  <c r="L851" i="1"/>
  <c r="I851" i="1"/>
  <c r="F851" i="1"/>
  <c r="BT850" i="1"/>
  <c r="BQ850" i="1"/>
  <c r="BN850" i="1"/>
  <c r="BK850" i="1"/>
  <c r="BH850" i="1"/>
  <c r="BE850" i="1"/>
  <c r="BB850" i="1"/>
  <c r="AY850" i="1"/>
  <c r="AV850" i="1"/>
  <c r="AS850" i="1"/>
  <c r="AP850" i="1"/>
  <c r="AM850" i="1"/>
  <c r="AJ850" i="1"/>
  <c r="AG850" i="1"/>
  <c r="AD850" i="1"/>
  <c r="AA850" i="1"/>
  <c r="X850" i="1"/>
  <c r="U850" i="1"/>
  <c r="R850" i="1"/>
  <c r="O850" i="1"/>
  <c r="L850" i="1"/>
  <c r="I850" i="1"/>
  <c r="F850" i="1"/>
  <c r="BV849" i="1"/>
  <c r="BU849" i="1"/>
  <c r="BS849" i="1"/>
  <c r="BR849" i="1"/>
  <c r="BP849" i="1"/>
  <c r="BO849" i="1"/>
  <c r="BM849" i="1"/>
  <c r="BL849" i="1"/>
  <c r="BJ849" i="1"/>
  <c r="BI849" i="1"/>
  <c r="BG849" i="1"/>
  <c r="BF849" i="1"/>
  <c r="BD849" i="1"/>
  <c r="BC849" i="1"/>
  <c r="BA849" i="1"/>
  <c r="AZ849" i="1"/>
  <c r="AX849" i="1"/>
  <c r="AW849" i="1"/>
  <c r="AU849" i="1"/>
  <c r="AT849" i="1"/>
  <c r="AR849" i="1"/>
  <c r="AQ849" i="1"/>
  <c r="AO849" i="1"/>
  <c r="AN849" i="1"/>
  <c r="AL849" i="1"/>
  <c r="AK849" i="1"/>
  <c r="AI849" i="1"/>
  <c r="AH849" i="1"/>
  <c r="AF849" i="1"/>
  <c r="AE849" i="1"/>
  <c r="AC849" i="1"/>
  <c r="AB849" i="1"/>
  <c r="Z849" i="1"/>
  <c r="Y849" i="1"/>
  <c r="W849" i="1"/>
  <c r="V849" i="1"/>
  <c r="T849" i="1"/>
  <c r="S849" i="1"/>
  <c r="Q849" i="1"/>
  <c r="P849" i="1"/>
  <c r="N849" i="1"/>
  <c r="M849" i="1"/>
  <c r="K849" i="1"/>
  <c r="J849" i="1"/>
  <c r="H849" i="1"/>
  <c r="G849" i="1"/>
  <c r="E849" i="1"/>
  <c r="E851" i="1" s="1"/>
  <c r="E852" i="1" s="1"/>
  <c r="E853" i="1" s="1"/>
  <c r="E854" i="1" s="1"/>
  <c r="E855" i="1" s="1"/>
  <c r="E856" i="1" s="1"/>
  <c r="BT847" i="1"/>
  <c r="BQ847" i="1"/>
  <c r="BN847" i="1"/>
  <c r="BK847" i="1"/>
  <c r="BH847" i="1"/>
  <c r="BE847" i="1"/>
  <c r="BB847" i="1"/>
  <c r="AY847" i="1"/>
  <c r="AV847" i="1"/>
  <c r="AS847" i="1"/>
  <c r="AP847" i="1"/>
  <c r="AM847" i="1"/>
  <c r="AJ847" i="1"/>
  <c r="AG847" i="1"/>
  <c r="AD847" i="1"/>
  <c r="AA847" i="1"/>
  <c r="X847" i="1"/>
  <c r="U847" i="1"/>
  <c r="R847" i="1"/>
  <c r="O847" i="1"/>
  <c r="L847" i="1"/>
  <c r="I847" i="1"/>
  <c r="F847" i="1"/>
  <c r="BT846" i="1"/>
  <c r="BQ846" i="1"/>
  <c r="BN846" i="1"/>
  <c r="BK846" i="1"/>
  <c r="BH846" i="1"/>
  <c r="BE846" i="1"/>
  <c r="BB846" i="1"/>
  <c r="AY846" i="1"/>
  <c r="AV846" i="1"/>
  <c r="AS846" i="1"/>
  <c r="AP846" i="1"/>
  <c r="AM846" i="1"/>
  <c r="AJ846" i="1"/>
  <c r="AG846" i="1"/>
  <c r="AD846" i="1"/>
  <c r="AA846" i="1"/>
  <c r="X846" i="1"/>
  <c r="U846" i="1"/>
  <c r="R846" i="1"/>
  <c r="O846" i="1"/>
  <c r="L846" i="1"/>
  <c r="I846" i="1"/>
  <c r="F846" i="1"/>
  <c r="E846" i="1"/>
  <c r="E847" i="1" s="1"/>
  <c r="BT845" i="1"/>
  <c r="BQ845" i="1"/>
  <c r="BN845" i="1"/>
  <c r="BK845" i="1"/>
  <c r="BH845" i="1"/>
  <c r="BE845" i="1"/>
  <c r="BB845" i="1"/>
  <c r="AY845" i="1"/>
  <c r="AV845" i="1"/>
  <c r="AS845" i="1"/>
  <c r="AP845" i="1"/>
  <c r="AM845" i="1"/>
  <c r="AJ845" i="1"/>
  <c r="AG845" i="1"/>
  <c r="AD845" i="1"/>
  <c r="AA845" i="1"/>
  <c r="X845" i="1"/>
  <c r="U845" i="1"/>
  <c r="R845" i="1"/>
  <c r="O845" i="1"/>
  <c r="L845" i="1"/>
  <c r="I845" i="1"/>
  <c r="F845" i="1"/>
  <c r="B845" i="1"/>
  <c r="B846" i="1" s="1"/>
  <c r="B847" i="1" s="1"/>
  <c r="B849" i="1" s="1"/>
  <c r="B850" i="1" s="1"/>
  <c r="B851" i="1" s="1"/>
  <c r="B852" i="1" s="1"/>
  <c r="B853" i="1" s="1"/>
  <c r="B854" i="1" s="1"/>
  <c r="B855" i="1" s="1"/>
  <c r="B856" i="1" s="1"/>
  <c r="B858" i="1" s="1"/>
  <c r="A844" i="1"/>
  <c r="BT841" i="1"/>
  <c r="BQ841" i="1"/>
  <c r="BN841" i="1"/>
  <c r="BK841" i="1"/>
  <c r="BH841" i="1"/>
  <c r="BE841" i="1"/>
  <c r="BB841" i="1"/>
  <c r="AY841" i="1"/>
  <c r="AV841" i="1"/>
  <c r="AS841" i="1"/>
  <c r="AP841" i="1"/>
  <c r="AM841" i="1"/>
  <c r="AJ841" i="1"/>
  <c r="AG841" i="1"/>
  <c r="AD841" i="1"/>
  <c r="AA841" i="1"/>
  <c r="X841" i="1"/>
  <c r="U841" i="1"/>
  <c r="R841" i="1"/>
  <c r="O841" i="1"/>
  <c r="L841" i="1"/>
  <c r="I841" i="1"/>
  <c r="F841" i="1"/>
  <c r="BT840" i="1"/>
  <c r="BQ840" i="1"/>
  <c r="BN840" i="1"/>
  <c r="BK840" i="1"/>
  <c r="BH840" i="1"/>
  <c r="BE840" i="1"/>
  <c r="BB840" i="1"/>
  <c r="AY840" i="1"/>
  <c r="AV840" i="1"/>
  <c r="AS840" i="1"/>
  <c r="AP840" i="1"/>
  <c r="AM840" i="1"/>
  <c r="AJ840" i="1"/>
  <c r="AG840" i="1"/>
  <c r="AD840" i="1"/>
  <c r="AA840" i="1"/>
  <c r="X840" i="1"/>
  <c r="U840" i="1"/>
  <c r="R840" i="1"/>
  <c r="O840" i="1"/>
  <c r="L840" i="1"/>
  <c r="I840" i="1"/>
  <c r="F840" i="1"/>
  <c r="BT839" i="1"/>
  <c r="BQ839" i="1"/>
  <c r="BN839" i="1"/>
  <c r="BK839" i="1"/>
  <c r="BH839" i="1"/>
  <c r="BE839" i="1"/>
  <c r="BB839" i="1"/>
  <c r="AY839" i="1"/>
  <c r="AV839" i="1"/>
  <c r="AS839" i="1"/>
  <c r="AP839" i="1"/>
  <c r="AM839" i="1"/>
  <c r="AJ839" i="1"/>
  <c r="AG839" i="1"/>
  <c r="AD839" i="1"/>
  <c r="AA839" i="1"/>
  <c r="X839" i="1"/>
  <c r="U839" i="1"/>
  <c r="R839" i="1"/>
  <c r="O839" i="1"/>
  <c r="L839" i="1"/>
  <c r="I839" i="1"/>
  <c r="F839" i="1"/>
  <c r="BT837" i="1"/>
  <c r="BQ837" i="1"/>
  <c r="BN837" i="1"/>
  <c r="BK837" i="1"/>
  <c r="BH837" i="1"/>
  <c r="BE837" i="1"/>
  <c r="BB837" i="1"/>
  <c r="AY837" i="1"/>
  <c r="AV837" i="1"/>
  <c r="AS837" i="1"/>
  <c r="AP837" i="1"/>
  <c r="AM837" i="1"/>
  <c r="AJ837" i="1"/>
  <c r="AG837" i="1"/>
  <c r="AD837" i="1"/>
  <c r="AA837" i="1"/>
  <c r="X837" i="1"/>
  <c r="U837" i="1"/>
  <c r="R837" i="1"/>
  <c r="O837" i="1"/>
  <c r="L837" i="1"/>
  <c r="I837" i="1"/>
  <c r="F837" i="1"/>
  <c r="BT836" i="1"/>
  <c r="BQ836" i="1"/>
  <c r="BN836" i="1"/>
  <c r="BK836" i="1"/>
  <c r="BH836" i="1"/>
  <c r="BE836" i="1"/>
  <c r="BB836" i="1"/>
  <c r="AY836" i="1"/>
  <c r="AV836" i="1"/>
  <c r="AS836" i="1"/>
  <c r="AP836" i="1"/>
  <c r="AM836" i="1"/>
  <c r="AJ836" i="1"/>
  <c r="AG836" i="1"/>
  <c r="AD836" i="1"/>
  <c r="AA836" i="1"/>
  <c r="X836" i="1"/>
  <c r="U836" i="1"/>
  <c r="R836" i="1"/>
  <c r="O836" i="1"/>
  <c r="L836" i="1"/>
  <c r="I836" i="1"/>
  <c r="F836" i="1"/>
  <c r="BT834" i="1"/>
  <c r="BQ834" i="1"/>
  <c r="BN834" i="1"/>
  <c r="BK834" i="1"/>
  <c r="BH834" i="1"/>
  <c r="BE834" i="1"/>
  <c r="BB834" i="1"/>
  <c r="AY834" i="1"/>
  <c r="AV834" i="1"/>
  <c r="AS834" i="1"/>
  <c r="AP834" i="1"/>
  <c r="AM834" i="1"/>
  <c r="AJ834" i="1"/>
  <c r="AG834" i="1"/>
  <c r="AD834" i="1"/>
  <c r="AA834" i="1"/>
  <c r="X834" i="1"/>
  <c r="U834" i="1"/>
  <c r="R834" i="1"/>
  <c r="O834" i="1"/>
  <c r="L834" i="1"/>
  <c r="I834" i="1"/>
  <c r="F834" i="1"/>
  <c r="E834" i="1"/>
  <c r="BT832" i="1"/>
  <c r="BQ832" i="1"/>
  <c r="BN832" i="1"/>
  <c r="BK832" i="1"/>
  <c r="BH832" i="1"/>
  <c r="BE832" i="1"/>
  <c r="BB832" i="1"/>
  <c r="AY832" i="1"/>
  <c r="AV832" i="1"/>
  <c r="AS832" i="1"/>
  <c r="AP832" i="1"/>
  <c r="AM832" i="1"/>
  <c r="AJ832" i="1"/>
  <c r="AG832" i="1"/>
  <c r="AD832" i="1"/>
  <c r="AA832" i="1"/>
  <c r="X832" i="1"/>
  <c r="U832" i="1"/>
  <c r="R832" i="1"/>
  <c r="O832" i="1"/>
  <c r="L832" i="1"/>
  <c r="I832" i="1"/>
  <c r="F832" i="1"/>
  <c r="BT831" i="1"/>
  <c r="BQ831" i="1"/>
  <c r="BN831" i="1"/>
  <c r="BK831" i="1"/>
  <c r="BH831" i="1"/>
  <c r="BE831" i="1"/>
  <c r="BB831" i="1"/>
  <c r="AY831" i="1"/>
  <c r="AV831" i="1"/>
  <c r="AS831" i="1"/>
  <c r="AP831" i="1"/>
  <c r="AM831" i="1"/>
  <c r="AJ831" i="1"/>
  <c r="AG831" i="1"/>
  <c r="AD831" i="1"/>
  <c r="AA831" i="1"/>
  <c r="X831" i="1"/>
  <c r="U831" i="1"/>
  <c r="R831" i="1"/>
  <c r="O831" i="1"/>
  <c r="L831" i="1"/>
  <c r="I831" i="1"/>
  <c r="F831" i="1"/>
  <c r="BT830" i="1"/>
  <c r="BQ830" i="1"/>
  <c r="BN830" i="1"/>
  <c r="BK830" i="1"/>
  <c r="BH830" i="1"/>
  <c r="BE830" i="1"/>
  <c r="BB830" i="1"/>
  <c r="AY830" i="1"/>
  <c r="AV830" i="1"/>
  <c r="AS830" i="1"/>
  <c r="AP830" i="1"/>
  <c r="AM830" i="1"/>
  <c r="AJ830" i="1"/>
  <c r="AG830" i="1"/>
  <c r="AD830" i="1"/>
  <c r="AA830" i="1"/>
  <c r="X830" i="1"/>
  <c r="U830" i="1"/>
  <c r="R830" i="1"/>
  <c r="O830" i="1"/>
  <c r="L830" i="1"/>
  <c r="I830" i="1"/>
  <c r="F830" i="1"/>
  <c r="BT829" i="1"/>
  <c r="BQ829" i="1"/>
  <c r="BN829" i="1"/>
  <c r="BK829" i="1"/>
  <c r="BH829" i="1"/>
  <c r="BE829" i="1"/>
  <c r="BB829" i="1"/>
  <c r="AY829" i="1"/>
  <c r="AV829" i="1"/>
  <c r="AS829" i="1"/>
  <c r="AP829" i="1"/>
  <c r="AM829" i="1"/>
  <c r="AJ829" i="1"/>
  <c r="AG829" i="1"/>
  <c r="AD829" i="1"/>
  <c r="AA829" i="1"/>
  <c r="X829" i="1"/>
  <c r="U829" i="1"/>
  <c r="R829" i="1"/>
  <c r="O829" i="1"/>
  <c r="L829" i="1"/>
  <c r="I829" i="1"/>
  <c r="F829" i="1"/>
  <c r="BT828" i="1"/>
  <c r="BQ828" i="1"/>
  <c r="BN828" i="1"/>
  <c r="BK828" i="1"/>
  <c r="BH828" i="1"/>
  <c r="BE828" i="1"/>
  <c r="BB828" i="1"/>
  <c r="AY828" i="1"/>
  <c r="AV828" i="1"/>
  <c r="AS828" i="1"/>
  <c r="AP828" i="1"/>
  <c r="AM828" i="1"/>
  <c r="AJ828" i="1"/>
  <c r="AG828" i="1"/>
  <c r="AD828" i="1"/>
  <c r="AA828" i="1"/>
  <c r="X828" i="1"/>
  <c r="U828" i="1"/>
  <c r="R828" i="1"/>
  <c r="O828" i="1"/>
  <c r="L828" i="1"/>
  <c r="I828" i="1"/>
  <c r="F828" i="1"/>
  <c r="BT827" i="1"/>
  <c r="BQ827" i="1"/>
  <c r="BN827" i="1"/>
  <c r="BK827" i="1"/>
  <c r="BH827" i="1"/>
  <c r="BE827" i="1"/>
  <c r="BB827" i="1"/>
  <c r="AY827" i="1"/>
  <c r="AV827" i="1"/>
  <c r="AS827" i="1"/>
  <c r="AP827" i="1"/>
  <c r="AM827" i="1"/>
  <c r="AJ827" i="1"/>
  <c r="AG827" i="1"/>
  <c r="AD827" i="1"/>
  <c r="AA827" i="1"/>
  <c r="X827" i="1"/>
  <c r="U827" i="1"/>
  <c r="R827" i="1"/>
  <c r="O827" i="1"/>
  <c r="L827" i="1"/>
  <c r="I827" i="1"/>
  <c r="F827" i="1"/>
  <c r="BT826" i="1"/>
  <c r="BQ826" i="1"/>
  <c r="BN826" i="1"/>
  <c r="BK826" i="1"/>
  <c r="BH826" i="1"/>
  <c r="BE826" i="1"/>
  <c r="BB826" i="1"/>
  <c r="AY826" i="1"/>
  <c r="AV826" i="1"/>
  <c r="AS826" i="1"/>
  <c r="AP826" i="1"/>
  <c r="AM826" i="1"/>
  <c r="AJ826" i="1"/>
  <c r="AG826" i="1"/>
  <c r="AD826" i="1"/>
  <c r="AA826" i="1"/>
  <c r="X826" i="1"/>
  <c r="U826" i="1"/>
  <c r="R826" i="1"/>
  <c r="O826" i="1"/>
  <c r="L826" i="1"/>
  <c r="I826" i="1"/>
  <c r="F826" i="1"/>
  <c r="BV825" i="1"/>
  <c r="BU825" i="1"/>
  <c r="BS825" i="1"/>
  <c r="BR825" i="1"/>
  <c r="BP825" i="1"/>
  <c r="BO825" i="1"/>
  <c r="BM825" i="1"/>
  <c r="BL825" i="1"/>
  <c r="BJ825" i="1"/>
  <c r="BI825" i="1"/>
  <c r="BG825" i="1"/>
  <c r="BF825" i="1"/>
  <c r="BD825" i="1"/>
  <c r="BC825" i="1"/>
  <c r="BA825" i="1"/>
  <c r="AZ825" i="1"/>
  <c r="AX825" i="1"/>
  <c r="AW825" i="1"/>
  <c r="AU825" i="1"/>
  <c r="AT825" i="1"/>
  <c r="AR825" i="1"/>
  <c r="AQ825" i="1"/>
  <c r="AO825" i="1"/>
  <c r="AN825" i="1"/>
  <c r="AL825" i="1"/>
  <c r="AK825" i="1"/>
  <c r="AI825" i="1"/>
  <c r="AH825" i="1"/>
  <c r="AF825" i="1"/>
  <c r="AE825" i="1"/>
  <c r="AC825" i="1"/>
  <c r="AB825" i="1"/>
  <c r="Z825" i="1"/>
  <c r="Y825" i="1"/>
  <c r="W825" i="1"/>
  <c r="V825" i="1"/>
  <c r="T825" i="1"/>
  <c r="S825" i="1"/>
  <c r="Q825" i="1"/>
  <c r="P825" i="1"/>
  <c r="N825" i="1"/>
  <c r="M825" i="1"/>
  <c r="K825" i="1"/>
  <c r="J825" i="1"/>
  <c r="H825" i="1"/>
  <c r="G825" i="1"/>
  <c r="E825" i="1"/>
  <c r="E827" i="1" s="1"/>
  <c r="E828" i="1" s="1"/>
  <c r="E829" i="1" s="1"/>
  <c r="E830" i="1" s="1"/>
  <c r="E831" i="1" s="1"/>
  <c r="E832" i="1" s="1"/>
  <c r="BT823" i="1"/>
  <c r="BQ823" i="1"/>
  <c r="BN823" i="1"/>
  <c r="BK823" i="1"/>
  <c r="BH823" i="1"/>
  <c r="BE823" i="1"/>
  <c r="BB823" i="1"/>
  <c r="AY823" i="1"/>
  <c r="AV823" i="1"/>
  <c r="AS823" i="1"/>
  <c r="AP823" i="1"/>
  <c r="AM823" i="1"/>
  <c r="AJ823" i="1"/>
  <c r="AG823" i="1"/>
  <c r="AD823" i="1"/>
  <c r="AA823" i="1"/>
  <c r="X823" i="1"/>
  <c r="U823" i="1"/>
  <c r="R823" i="1"/>
  <c r="O823" i="1"/>
  <c r="L823" i="1"/>
  <c r="I823" i="1"/>
  <c r="F823" i="1"/>
  <c r="BT822" i="1"/>
  <c r="BQ822" i="1"/>
  <c r="BN822" i="1"/>
  <c r="BK822" i="1"/>
  <c r="BH822" i="1"/>
  <c r="BE822" i="1"/>
  <c r="BB822" i="1"/>
  <c r="AY822" i="1"/>
  <c r="AV822" i="1"/>
  <c r="AS822" i="1"/>
  <c r="AP822" i="1"/>
  <c r="AM822" i="1"/>
  <c r="AJ822" i="1"/>
  <c r="AG822" i="1"/>
  <c r="AD822" i="1"/>
  <c r="AA822" i="1"/>
  <c r="X822" i="1"/>
  <c r="U822" i="1"/>
  <c r="R822" i="1"/>
  <c r="O822" i="1"/>
  <c r="L822" i="1"/>
  <c r="I822" i="1"/>
  <c r="F822" i="1"/>
  <c r="E822" i="1"/>
  <c r="E823" i="1" s="1"/>
  <c r="BT821" i="1"/>
  <c r="BQ821" i="1"/>
  <c r="BN821" i="1"/>
  <c r="BK821" i="1"/>
  <c r="BH821" i="1"/>
  <c r="BE821" i="1"/>
  <c r="BB821" i="1"/>
  <c r="AY821" i="1"/>
  <c r="AV821" i="1"/>
  <c r="AS821" i="1"/>
  <c r="AP821" i="1"/>
  <c r="AM821" i="1"/>
  <c r="AJ821" i="1"/>
  <c r="AG821" i="1"/>
  <c r="AD821" i="1"/>
  <c r="AA821" i="1"/>
  <c r="X821" i="1"/>
  <c r="U821" i="1"/>
  <c r="R821" i="1"/>
  <c r="O821" i="1"/>
  <c r="L821" i="1"/>
  <c r="I821" i="1"/>
  <c r="F821" i="1"/>
  <c r="B821" i="1"/>
  <c r="B822" i="1" s="1"/>
  <c r="B823" i="1" s="1"/>
  <c r="B825" i="1" s="1"/>
  <c r="B826" i="1" s="1"/>
  <c r="B827" i="1" s="1"/>
  <c r="B828" i="1" s="1"/>
  <c r="B829" i="1" s="1"/>
  <c r="B830" i="1" s="1"/>
  <c r="B831" i="1" s="1"/>
  <c r="B832" i="1" s="1"/>
  <c r="B834" i="1" s="1"/>
  <c r="A820" i="1"/>
  <c r="BT817" i="1"/>
  <c r="BQ817" i="1"/>
  <c r="BN817" i="1"/>
  <c r="BK817" i="1"/>
  <c r="BH817" i="1"/>
  <c r="BE817" i="1"/>
  <c r="BB817" i="1"/>
  <c r="AY817" i="1"/>
  <c r="AV817" i="1"/>
  <c r="AS817" i="1"/>
  <c r="AP817" i="1"/>
  <c r="AM817" i="1"/>
  <c r="AJ817" i="1"/>
  <c r="AG817" i="1"/>
  <c r="AD817" i="1"/>
  <c r="AA817" i="1"/>
  <c r="X817" i="1"/>
  <c r="U817" i="1"/>
  <c r="R817" i="1"/>
  <c r="O817" i="1"/>
  <c r="L817" i="1"/>
  <c r="I817" i="1"/>
  <c r="F817" i="1"/>
  <c r="BT816" i="1"/>
  <c r="BQ816" i="1"/>
  <c r="BN816" i="1"/>
  <c r="BK816" i="1"/>
  <c r="BH816" i="1"/>
  <c r="BE816" i="1"/>
  <c r="BB816" i="1"/>
  <c r="AY816" i="1"/>
  <c r="AV816" i="1"/>
  <c r="AS816" i="1"/>
  <c r="AP816" i="1"/>
  <c r="AM816" i="1"/>
  <c r="AJ816" i="1"/>
  <c r="AG816" i="1"/>
  <c r="AD816" i="1"/>
  <c r="AA816" i="1"/>
  <c r="X816" i="1"/>
  <c r="U816" i="1"/>
  <c r="R816" i="1"/>
  <c r="O816" i="1"/>
  <c r="L816" i="1"/>
  <c r="I816" i="1"/>
  <c r="F816" i="1"/>
  <c r="BT815" i="1"/>
  <c r="BQ815" i="1"/>
  <c r="BN815" i="1"/>
  <c r="BK815" i="1"/>
  <c r="BH815" i="1"/>
  <c r="BE815" i="1"/>
  <c r="BB815" i="1"/>
  <c r="AY815" i="1"/>
  <c r="AV815" i="1"/>
  <c r="AS815" i="1"/>
  <c r="AP815" i="1"/>
  <c r="AM815" i="1"/>
  <c r="AJ815" i="1"/>
  <c r="AG815" i="1"/>
  <c r="AD815" i="1"/>
  <c r="AA815" i="1"/>
  <c r="X815" i="1"/>
  <c r="U815" i="1"/>
  <c r="R815" i="1"/>
  <c r="O815" i="1"/>
  <c r="L815" i="1"/>
  <c r="I815" i="1"/>
  <c r="F815" i="1"/>
  <c r="BT813" i="1"/>
  <c r="BQ813" i="1"/>
  <c r="BN813" i="1"/>
  <c r="BK813" i="1"/>
  <c r="BH813" i="1"/>
  <c r="BE813" i="1"/>
  <c r="BB813" i="1"/>
  <c r="AY813" i="1"/>
  <c r="AV813" i="1"/>
  <c r="AS813" i="1"/>
  <c r="AP813" i="1"/>
  <c r="AM813" i="1"/>
  <c r="AJ813" i="1"/>
  <c r="AG813" i="1"/>
  <c r="AD813" i="1"/>
  <c r="AA813" i="1"/>
  <c r="X813" i="1"/>
  <c r="U813" i="1"/>
  <c r="R813" i="1"/>
  <c r="O813" i="1"/>
  <c r="L813" i="1"/>
  <c r="I813" i="1"/>
  <c r="F813" i="1"/>
  <c r="BT812" i="1"/>
  <c r="BQ812" i="1"/>
  <c r="BN812" i="1"/>
  <c r="BK812" i="1"/>
  <c r="BH812" i="1"/>
  <c r="BE812" i="1"/>
  <c r="BB812" i="1"/>
  <c r="AY812" i="1"/>
  <c r="AV812" i="1"/>
  <c r="AS812" i="1"/>
  <c r="AP812" i="1"/>
  <c r="AM812" i="1"/>
  <c r="AJ812" i="1"/>
  <c r="AG812" i="1"/>
  <c r="AD812" i="1"/>
  <c r="AA812" i="1"/>
  <c r="X812" i="1"/>
  <c r="U812" i="1"/>
  <c r="R812" i="1"/>
  <c r="O812" i="1"/>
  <c r="L812" i="1"/>
  <c r="I812" i="1"/>
  <c r="F812" i="1"/>
  <c r="BT810" i="1"/>
  <c r="BQ810" i="1"/>
  <c r="BN810" i="1"/>
  <c r="BK810" i="1"/>
  <c r="BH810" i="1"/>
  <c r="BE810" i="1"/>
  <c r="BB810" i="1"/>
  <c r="AY810" i="1"/>
  <c r="AV810" i="1"/>
  <c r="AS810" i="1"/>
  <c r="AP810" i="1"/>
  <c r="AM810" i="1"/>
  <c r="AJ810" i="1"/>
  <c r="AG810" i="1"/>
  <c r="AD810" i="1"/>
  <c r="AA810" i="1"/>
  <c r="X810" i="1"/>
  <c r="U810" i="1"/>
  <c r="R810" i="1"/>
  <c r="O810" i="1"/>
  <c r="L810" i="1"/>
  <c r="I810" i="1"/>
  <c r="F810" i="1"/>
  <c r="E810" i="1"/>
  <c r="BT808" i="1"/>
  <c r="BQ808" i="1"/>
  <c r="BN808" i="1"/>
  <c r="BK808" i="1"/>
  <c r="BH808" i="1"/>
  <c r="BE808" i="1"/>
  <c r="BB808" i="1"/>
  <c r="AY808" i="1"/>
  <c r="AV808" i="1"/>
  <c r="AS808" i="1"/>
  <c r="AP808" i="1"/>
  <c r="AM808" i="1"/>
  <c r="AJ808" i="1"/>
  <c r="AG808" i="1"/>
  <c r="AD808" i="1"/>
  <c r="AA808" i="1"/>
  <c r="X808" i="1"/>
  <c r="U808" i="1"/>
  <c r="R808" i="1"/>
  <c r="O808" i="1"/>
  <c r="L808" i="1"/>
  <c r="I808" i="1"/>
  <c r="F808" i="1"/>
  <c r="BT807" i="1"/>
  <c r="BQ807" i="1"/>
  <c r="BN807" i="1"/>
  <c r="BK807" i="1"/>
  <c r="BH807" i="1"/>
  <c r="BE807" i="1"/>
  <c r="BB807" i="1"/>
  <c r="AY807" i="1"/>
  <c r="AV807" i="1"/>
  <c r="AS807" i="1"/>
  <c r="AP807" i="1"/>
  <c r="AM807" i="1"/>
  <c r="AJ807" i="1"/>
  <c r="AG807" i="1"/>
  <c r="AD807" i="1"/>
  <c r="AA807" i="1"/>
  <c r="X807" i="1"/>
  <c r="U807" i="1"/>
  <c r="R807" i="1"/>
  <c r="O807" i="1"/>
  <c r="L807" i="1"/>
  <c r="I807" i="1"/>
  <c r="F807" i="1"/>
  <c r="BT806" i="1"/>
  <c r="BQ806" i="1"/>
  <c r="BN806" i="1"/>
  <c r="BK806" i="1"/>
  <c r="BH806" i="1"/>
  <c r="BE806" i="1"/>
  <c r="BB806" i="1"/>
  <c r="AY806" i="1"/>
  <c r="AV806" i="1"/>
  <c r="AS806" i="1"/>
  <c r="AP806" i="1"/>
  <c r="AM806" i="1"/>
  <c r="AJ806" i="1"/>
  <c r="AG806" i="1"/>
  <c r="AD806" i="1"/>
  <c r="AA806" i="1"/>
  <c r="X806" i="1"/>
  <c r="U806" i="1"/>
  <c r="R806" i="1"/>
  <c r="O806" i="1"/>
  <c r="L806" i="1"/>
  <c r="I806" i="1"/>
  <c r="F806" i="1"/>
  <c r="BT805" i="1"/>
  <c r="BQ805" i="1"/>
  <c r="BN805" i="1"/>
  <c r="BK805" i="1"/>
  <c r="BH805" i="1"/>
  <c r="BE805" i="1"/>
  <c r="BB805" i="1"/>
  <c r="AY805" i="1"/>
  <c r="AV805" i="1"/>
  <c r="AS805" i="1"/>
  <c r="AP805" i="1"/>
  <c r="AM805" i="1"/>
  <c r="AJ805" i="1"/>
  <c r="AG805" i="1"/>
  <c r="AD805" i="1"/>
  <c r="AA805" i="1"/>
  <c r="X805" i="1"/>
  <c r="U805" i="1"/>
  <c r="R805" i="1"/>
  <c r="O805" i="1"/>
  <c r="L805" i="1"/>
  <c r="I805" i="1"/>
  <c r="F805" i="1"/>
  <c r="BT804" i="1"/>
  <c r="BQ804" i="1"/>
  <c r="BN804" i="1"/>
  <c r="BK804" i="1"/>
  <c r="BH804" i="1"/>
  <c r="BE804" i="1"/>
  <c r="BB804" i="1"/>
  <c r="AY804" i="1"/>
  <c r="AV804" i="1"/>
  <c r="AS804" i="1"/>
  <c r="AP804" i="1"/>
  <c r="AM804" i="1"/>
  <c r="AJ804" i="1"/>
  <c r="AG804" i="1"/>
  <c r="AD804" i="1"/>
  <c r="AA804" i="1"/>
  <c r="X804" i="1"/>
  <c r="U804" i="1"/>
  <c r="R804" i="1"/>
  <c r="O804" i="1"/>
  <c r="L804" i="1"/>
  <c r="I804" i="1"/>
  <c r="F804" i="1"/>
  <c r="BT803" i="1"/>
  <c r="BQ803" i="1"/>
  <c r="BN803" i="1"/>
  <c r="BK803" i="1"/>
  <c r="BH803" i="1"/>
  <c r="BE803" i="1"/>
  <c r="BB803" i="1"/>
  <c r="AY803" i="1"/>
  <c r="AV803" i="1"/>
  <c r="AS803" i="1"/>
  <c r="AP803" i="1"/>
  <c r="AM803" i="1"/>
  <c r="AJ803" i="1"/>
  <c r="AG803" i="1"/>
  <c r="AD803" i="1"/>
  <c r="AA803" i="1"/>
  <c r="X803" i="1"/>
  <c r="U803" i="1"/>
  <c r="R803" i="1"/>
  <c r="O803" i="1"/>
  <c r="L803" i="1"/>
  <c r="I803" i="1"/>
  <c r="F803" i="1"/>
  <c r="BT802" i="1"/>
  <c r="BQ802" i="1"/>
  <c r="BN802" i="1"/>
  <c r="BK802" i="1"/>
  <c r="BH802" i="1"/>
  <c r="BE802" i="1"/>
  <c r="BB802" i="1"/>
  <c r="AY802" i="1"/>
  <c r="AV802" i="1"/>
  <c r="AS802" i="1"/>
  <c r="AP802" i="1"/>
  <c r="AM802" i="1"/>
  <c r="AJ802" i="1"/>
  <c r="AG802" i="1"/>
  <c r="AD802" i="1"/>
  <c r="AA802" i="1"/>
  <c r="X802" i="1"/>
  <c r="U802" i="1"/>
  <c r="R802" i="1"/>
  <c r="O802" i="1"/>
  <c r="L802" i="1"/>
  <c r="I802" i="1"/>
  <c r="F802" i="1"/>
  <c r="BV801" i="1"/>
  <c r="BU801" i="1"/>
  <c r="BS801" i="1"/>
  <c r="BR801" i="1"/>
  <c r="BP801" i="1"/>
  <c r="BO801" i="1"/>
  <c r="BM801" i="1"/>
  <c r="BL801" i="1"/>
  <c r="BJ801" i="1"/>
  <c r="BI801" i="1"/>
  <c r="BG801" i="1"/>
  <c r="BF801" i="1"/>
  <c r="BD801" i="1"/>
  <c r="BC801" i="1"/>
  <c r="BA801" i="1"/>
  <c r="AZ801" i="1"/>
  <c r="AX801" i="1"/>
  <c r="AW801" i="1"/>
  <c r="AU801" i="1"/>
  <c r="AT801" i="1"/>
  <c r="AR801" i="1"/>
  <c r="AQ801" i="1"/>
  <c r="AO801" i="1"/>
  <c r="AN801" i="1"/>
  <c r="AL801" i="1"/>
  <c r="AK801" i="1"/>
  <c r="AI801" i="1"/>
  <c r="AH801" i="1"/>
  <c r="AF801" i="1"/>
  <c r="AE801" i="1"/>
  <c r="AC801" i="1"/>
  <c r="AB801" i="1"/>
  <c r="Z801" i="1"/>
  <c r="Y801" i="1"/>
  <c r="W801" i="1"/>
  <c r="V801" i="1"/>
  <c r="T801" i="1"/>
  <c r="S801" i="1"/>
  <c r="Q801" i="1"/>
  <c r="P801" i="1"/>
  <c r="N801" i="1"/>
  <c r="M801" i="1"/>
  <c r="K801" i="1"/>
  <c r="J801" i="1"/>
  <c r="H801" i="1"/>
  <c r="G801" i="1"/>
  <c r="E801" i="1"/>
  <c r="E803" i="1" s="1"/>
  <c r="E804" i="1" s="1"/>
  <c r="E805" i="1" s="1"/>
  <c r="E806" i="1" s="1"/>
  <c r="E807" i="1" s="1"/>
  <c r="E808" i="1" s="1"/>
  <c r="BB800" i="1"/>
  <c r="BT799" i="1"/>
  <c r="BQ799" i="1"/>
  <c r="BN799" i="1"/>
  <c r="BK799" i="1"/>
  <c r="BH799" i="1"/>
  <c r="BE799" i="1"/>
  <c r="BB799" i="1"/>
  <c r="AY799" i="1"/>
  <c r="AV799" i="1"/>
  <c r="AS799" i="1"/>
  <c r="AP799" i="1"/>
  <c r="AM799" i="1"/>
  <c r="AJ799" i="1"/>
  <c r="AG799" i="1"/>
  <c r="AD799" i="1"/>
  <c r="AA799" i="1"/>
  <c r="X799" i="1"/>
  <c r="U799" i="1"/>
  <c r="R799" i="1"/>
  <c r="O799" i="1"/>
  <c r="L799" i="1"/>
  <c r="I799" i="1"/>
  <c r="F799" i="1"/>
  <c r="BT798" i="1"/>
  <c r="BQ798" i="1"/>
  <c r="BN798" i="1"/>
  <c r="BK798" i="1"/>
  <c r="BH798" i="1"/>
  <c r="BE798" i="1"/>
  <c r="BB798" i="1"/>
  <c r="AY798" i="1"/>
  <c r="AV798" i="1"/>
  <c r="AS798" i="1"/>
  <c r="AP798" i="1"/>
  <c r="AM798" i="1"/>
  <c r="AJ798" i="1"/>
  <c r="AG798" i="1"/>
  <c r="AD798" i="1"/>
  <c r="AA798" i="1"/>
  <c r="X798" i="1"/>
  <c r="U798" i="1"/>
  <c r="R798" i="1"/>
  <c r="O798" i="1"/>
  <c r="L798" i="1"/>
  <c r="I798" i="1"/>
  <c r="F798" i="1"/>
  <c r="E798" i="1"/>
  <c r="E799" i="1" s="1"/>
  <c r="BT797" i="1"/>
  <c r="BQ797" i="1"/>
  <c r="BN797" i="1"/>
  <c r="BK797" i="1"/>
  <c r="BH797" i="1"/>
  <c r="BE797" i="1"/>
  <c r="BD797" i="1"/>
  <c r="BC797" i="1"/>
  <c r="AY797" i="1"/>
  <c r="AV797" i="1"/>
  <c r="AS797" i="1"/>
  <c r="AP797" i="1"/>
  <c r="AM797" i="1"/>
  <c r="AJ797" i="1"/>
  <c r="AG797" i="1"/>
  <c r="AD797" i="1"/>
  <c r="AA797" i="1"/>
  <c r="X797" i="1"/>
  <c r="U797" i="1"/>
  <c r="R797" i="1"/>
  <c r="O797" i="1"/>
  <c r="L797" i="1"/>
  <c r="I797" i="1"/>
  <c r="F797" i="1"/>
  <c r="B797" i="1"/>
  <c r="B798" i="1" s="1"/>
  <c r="B799" i="1" s="1"/>
  <c r="B801" i="1" s="1"/>
  <c r="B802" i="1" s="1"/>
  <c r="B803" i="1" s="1"/>
  <c r="B804" i="1" s="1"/>
  <c r="B805" i="1" s="1"/>
  <c r="B806" i="1" s="1"/>
  <c r="B807" i="1" s="1"/>
  <c r="B808" i="1" s="1"/>
  <c r="B810" i="1" s="1"/>
  <c r="A796" i="1"/>
  <c r="BT793" i="1"/>
  <c r="BQ793" i="1"/>
  <c r="BN793" i="1"/>
  <c r="BK793" i="1"/>
  <c r="BH793" i="1"/>
  <c r="BE793" i="1"/>
  <c r="BB793" i="1"/>
  <c r="AY793" i="1"/>
  <c r="AV793" i="1"/>
  <c r="AS793" i="1"/>
  <c r="AP793" i="1"/>
  <c r="AM793" i="1"/>
  <c r="AJ793" i="1"/>
  <c r="AG793" i="1"/>
  <c r="AD793" i="1"/>
  <c r="AA793" i="1"/>
  <c r="X793" i="1"/>
  <c r="U793" i="1"/>
  <c r="R793" i="1"/>
  <c r="O793" i="1"/>
  <c r="L793" i="1"/>
  <c r="I793" i="1"/>
  <c r="F793" i="1"/>
  <c r="BT792" i="1"/>
  <c r="BQ792" i="1"/>
  <c r="BN792" i="1"/>
  <c r="BK792" i="1"/>
  <c r="BH792" i="1"/>
  <c r="BE792" i="1"/>
  <c r="BB792" i="1"/>
  <c r="AY792" i="1"/>
  <c r="AV792" i="1"/>
  <c r="AS792" i="1"/>
  <c r="AP792" i="1"/>
  <c r="AM792" i="1"/>
  <c r="AJ792" i="1"/>
  <c r="AG792" i="1"/>
  <c r="AD792" i="1"/>
  <c r="AA792" i="1"/>
  <c r="X792" i="1"/>
  <c r="U792" i="1"/>
  <c r="R792" i="1"/>
  <c r="O792" i="1"/>
  <c r="L792" i="1"/>
  <c r="I792" i="1"/>
  <c r="F792" i="1"/>
  <c r="BT791" i="1"/>
  <c r="BQ791" i="1"/>
  <c r="BN791" i="1"/>
  <c r="BK791" i="1"/>
  <c r="BH791" i="1"/>
  <c r="BE791" i="1"/>
  <c r="BB791" i="1"/>
  <c r="AY791" i="1"/>
  <c r="AV791" i="1"/>
  <c r="AS791" i="1"/>
  <c r="AP791" i="1"/>
  <c r="AM791" i="1"/>
  <c r="AJ791" i="1"/>
  <c r="AG791" i="1"/>
  <c r="AD791" i="1"/>
  <c r="AA791" i="1"/>
  <c r="X791" i="1"/>
  <c r="U791" i="1"/>
  <c r="R791" i="1"/>
  <c r="O791" i="1"/>
  <c r="L791" i="1"/>
  <c r="I791" i="1"/>
  <c r="F791" i="1"/>
  <c r="BT789" i="1"/>
  <c r="BQ789" i="1"/>
  <c r="BN789" i="1"/>
  <c r="BK789" i="1"/>
  <c r="BH789" i="1"/>
  <c r="BE789" i="1"/>
  <c r="BB789" i="1"/>
  <c r="AY789" i="1"/>
  <c r="AV789" i="1"/>
  <c r="AS789" i="1"/>
  <c r="AP789" i="1"/>
  <c r="AM789" i="1"/>
  <c r="AJ789" i="1"/>
  <c r="AG789" i="1"/>
  <c r="AD789" i="1"/>
  <c r="AA789" i="1"/>
  <c r="X789" i="1"/>
  <c r="U789" i="1"/>
  <c r="R789" i="1"/>
  <c r="O789" i="1"/>
  <c r="L789" i="1"/>
  <c r="I789" i="1"/>
  <c r="F789" i="1"/>
  <c r="BT788" i="1"/>
  <c r="BQ788" i="1"/>
  <c r="BN788" i="1"/>
  <c r="BK788" i="1"/>
  <c r="BH788" i="1"/>
  <c r="BE788" i="1"/>
  <c r="BB788" i="1"/>
  <c r="AY788" i="1"/>
  <c r="AV788" i="1"/>
  <c r="AS788" i="1"/>
  <c r="AP788" i="1"/>
  <c r="AM788" i="1"/>
  <c r="AJ788" i="1"/>
  <c r="AG788" i="1"/>
  <c r="AD788" i="1"/>
  <c r="AA788" i="1"/>
  <c r="X788" i="1"/>
  <c r="U788" i="1"/>
  <c r="R788" i="1"/>
  <c r="O788" i="1"/>
  <c r="L788" i="1"/>
  <c r="I788" i="1"/>
  <c r="F788" i="1"/>
  <c r="BT786" i="1"/>
  <c r="BQ786" i="1"/>
  <c r="BN786" i="1"/>
  <c r="BK786" i="1"/>
  <c r="BH786" i="1"/>
  <c r="BE786" i="1"/>
  <c r="BB786" i="1"/>
  <c r="AY786" i="1"/>
  <c r="AV786" i="1"/>
  <c r="AS786" i="1"/>
  <c r="AP786" i="1"/>
  <c r="AM786" i="1"/>
  <c r="AJ786" i="1"/>
  <c r="AG786" i="1"/>
  <c r="AD786" i="1"/>
  <c r="AA786" i="1"/>
  <c r="X786" i="1"/>
  <c r="U786" i="1"/>
  <c r="R786" i="1"/>
  <c r="O786" i="1"/>
  <c r="L786" i="1"/>
  <c r="I786" i="1"/>
  <c r="F786" i="1"/>
  <c r="E786" i="1"/>
  <c r="BT784" i="1"/>
  <c r="BQ784" i="1"/>
  <c r="BN784" i="1"/>
  <c r="BK784" i="1"/>
  <c r="BH784" i="1"/>
  <c r="BE784" i="1"/>
  <c r="BB784" i="1"/>
  <c r="AY784" i="1"/>
  <c r="AV784" i="1"/>
  <c r="AS784" i="1"/>
  <c r="AP784" i="1"/>
  <c r="AM784" i="1"/>
  <c r="AJ784" i="1"/>
  <c r="AG784" i="1"/>
  <c r="AD784" i="1"/>
  <c r="AA784" i="1"/>
  <c r="X784" i="1"/>
  <c r="U784" i="1"/>
  <c r="R784" i="1"/>
  <c r="O784" i="1"/>
  <c r="L784" i="1"/>
  <c r="I784" i="1"/>
  <c r="F784" i="1"/>
  <c r="BT783" i="1"/>
  <c r="BQ783" i="1"/>
  <c r="BN783" i="1"/>
  <c r="BK783" i="1"/>
  <c r="BH783" i="1"/>
  <c r="BE783" i="1"/>
  <c r="BB783" i="1"/>
  <c r="AY783" i="1"/>
  <c r="AV783" i="1"/>
  <c r="AS783" i="1"/>
  <c r="AP783" i="1"/>
  <c r="AM783" i="1"/>
  <c r="AJ783" i="1"/>
  <c r="AG783" i="1"/>
  <c r="AD783" i="1"/>
  <c r="AA783" i="1"/>
  <c r="X783" i="1"/>
  <c r="U783" i="1"/>
  <c r="R783" i="1"/>
  <c r="O783" i="1"/>
  <c r="L783" i="1"/>
  <c r="I783" i="1"/>
  <c r="F783" i="1"/>
  <c r="BT782" i="1"/>
  <c r="BQ782" i="1"/>
  <c r="BN782" i="1"/>
  <c r="BK782" i="1"/>
  <c r="BH782" i="1"/>
  <c r="BE782" i="1"/>
  <c r="BB782" i="1"/>
  <c r="AY782" i="1"/>
  <c r="AV782" i="1"/>
  <c r="AS782" i="1"/>
  <c r="AP782" i="1"/>
  <c r="AM782" i="1"/>
  <c r="AJ782" i="1"/>
  <c r="AG782" i="1"/>
  <c r="AD782" i="1"/>
  <c r="AA782" i="1"/>
  <c r="X782" i="1"/>
  <c r="U782" i="1"/>
  <c r="R782" i="1"/>
  <c r="O782" i="1"/>
  <c r="L782" i="1"/>
  <c r="I782" i="1"/>
  <c r="F782" i="1"/>
  <c r="BT781" i="1"/>
  <c r="BQ781" i="1"/>
  <c r="BN781" i="1"/>
  <c r="BK781" i="1"/>
  <c r="BH781" i="1"/>
  <c r="BE781" i="1"/>
  <c r="BB781" i="1"/>
  <c r="AY781" i="1"/>
  <c r="AV781" i="1"/>
  <c r="AS781" i="1"/>
  <c r="AP781" i="1"/>
  <c r="AM781" i="1"/>
  <c r="AJ781" i="1"/>
  <c r="AG781" i="1"/>
  <c r="AD781" i="1"/>
  <c r="AA781" i="1"/>
  <c r="X781" i="1"/>
  <c r="U781" i="1"/>
  <c r="R781" i="1"/>
  <c r="O781" i="1"/>
  <c r="L781" i="1"/>
  <c r="I781" i="1"/>
  <c r="F781" i="1"/>
  <c r="BT780" i="1"/>
  <c r="BQ780" i="1"/>
  <c r="BN780" i="1"/>
  <c r="BK780" i="1"/>
  <c r="BH780" i="1"/>
  <c r="BE780" i="1"/>
  <c r="BB780" i="1"/>
  <c r="AY780" i="1"/>
  <c r="AV780" i="1"/>
  <c r="AS780" i="1"/>
  <c r="AP780" i="1"/>
  <c r="AM780" i="1"/>
  <c r="AJ780" i="1"/>
  <c r="AG780" i="1"/>
  <c r="AD780" i="1"/>
  <c r="AA780" i="1"/>
  <c r="X780" i="1"/>
  <c r="U780" i="1"/>
  <c r="R780" i="1"/>
  <c r="O780" i="1"/>
  <c r="L780" i="1"/>
  <c r="I780" i="1"/>
  <c r="F780" i="1"/>
  <c r="BT779" i="1"/>
  <c r="BQ779" i="1"/>
  <c r="BN779" i="1"/>
  <c r="BK779" i="1"/>
  <c r="BH779" i="1"/>
  <c r="BE779" i="1"/>
  <c r="BB779" i="1"/>
  <c r="AY779" i="1"/>
  <c r="AV779" i="1"/>
  <c r="AS779" i="1"/>
  <c r="AP779" i="1"/>
  <c r="AM779" i="1"/>
  <c r="AJ779" i="1"/>
  <c r="AG779" i="1"/>
  <c r="AD779" i="1"/>
  <c r="AA779" i="1"/>
  <c r="X779" i="1"/>
  <c r="U779" i="1"/>
  <c r="R779" i="1"/>
  <c r="O779" i="1"/>
  <c r="L779" i="1"/>
  <c r="I779" i="1"/>
  <c r="F779" i="1"/>
  <c r="BT778" i="1"/>
  <c r="BQ778" i="1"/>
  <c r="BN778" i="1"/>
  <c r="BK778" i="1"/>
  <c r="BH778" i="1"/>
  <c r="BE778" i="1"/>
  <c r="BB778" i="1"/>
  <c r="AY778" i="1"/>
  <c r="AV778" i="1"/>
  <c r="AS778" i="1"/>
  <c r="AP778" i="1"/>
  <c r="AM778" i="1"/>
  <c r="AJ778" i="1"/>
  <c r="AG778" i="1"/>
  <c r="AD778" i="1"/>
  <c r="AA778" i="1"/>
  <c r="X778" i="1"/>
  <c r="U778" i="1"/>
  <c r="R778" i="1"/>
  <c r="O778" i="1"/>
  <c r="L778" i="1"/>
  <c r="I778" i="1"/>
  <c r="F778" i="1"/>
  <c r="BV777" i="1"/>
  <c r="BU777" i="1"/>
  <c r="BS777" i="1"/>
  <c r="BR777" i="1"/>
  <c r="BP777" i="1"/>
  <c r="BO777" i="1"/>
  <c r="BM777" i="1"/>
  <c r="BL777" i="1"/>
  <c r="BJ777" i="1"/>
  <c r="BI777" i="1"/>
  <c r="BG777" i="1"/>
  <c r="BF777" i="1"/>
  <c r="BD777" i="1"/>
  <c r="BC777" i="1"/>
  <c r="BA777" i="1"/>
  <c r="AZ777" i="1"/>
  <c r="AX777" i="1"/>
  <c r="AW777" i="1"/>
  <c r="AU777" i="1"/>
  <c r="AT777" i="1"/>
  <c r="AR777" i="1"/>
  <c r="AQ777" i="1"/>
  <c r="AO777" i="1"/>
  <c r="AN777" i="1"/>
  <c r="AL777" i="1"/>
  <c r="AK777" i="1"/>
  <c r="AI777" i="1"/>
  <c r="AH777" i="1"/>
  <c r="AF777" i="1"/>
  <c r="AE777" i="1"/>
  <c r="AC777" i="1"/>
  <c r="AB777" i="1"/>
  <c r="Z777" i="1"/>
  <c r="Y777" i="1"/>
  <c r="W777" i="1"/>
  <c r="V777" i="1"/>
  <c r="T777" i="1"/>
  <c r="S777" i="1"/>
  <c r="Q777" i="1"/>
  <c r="P777" i="1"/>
  <c r="N777" i="1"/>
  <c r="M777" i="1"/>
  <c r="K777" i="1"/>
  <c r="J777" i="1"/>
  <c r="H777" i="1"/>
  <c r="G777" i="1"/>
  <c r="E777" i="1"/>
  <c r="E779" i="1" s="1"/>
  <c r="E780" i="1" s="1"/>
  <c r="E781" i="1" s="1"/>
  <c r="E782" i="1" s="1"/>
  <c r="E783" i="1" s="1"/>
  <c r="E784" i="1" s="1"/>
  <c r="BT775" i="1"/>
  <c r="BQ775" i="1"/>
  <c r="BN775" i="1"/>
  <c r="BK775" i="1"/>
  <c r="BH775" i="1"/>
  <c r="BE775" i="1"/>
  <c r="BB775" i="1"/>
  <c r="AY775" i="1"/>
  <c r="AV775" i="1"/>
  <c r="AS775" i="1"/>
  <c r="AP775" i="1"/>
  <c r="AM775" i="1"/>
  <c r="AJ775" i="1"/>
  <c r="AG775" i="1"/>
  <c r="AD775" i="1"/>
  <c r="AA775" i="1"/>
  <c r="X775" i="1"/>
  <c r="U775" i="1"/>
  <c r="R775" i="1"/>
  <c r="O775" i="1"/>
  <c r="L775" i="1"/>
  <c r="I775" i="1"/>
  <c r="F775" i="1"/>
  <c r="BT774" i="1"/>
  <c r="BQ774" i="1"/>
  <c r="BN774" i="1"/>
  <c r="BK774" i="1"/>
  <c r="BH774" i="1"/>
  <c r="BE774" i="1"/>
  <c r="BB774" i="1"/>
  <c r="AY774" i="1"/>
  <c r="AV774" i="1"/>
  <c r="AS774" i="1"/>
  <c r="AP774" i="1"/>
  <c r="AM774" i="1"/>
  <c r="AJ774" i="1"/>
  <c r="AG774" i="1"/>
  <c r="AD774" i="1"/>
  <c r="AA774" i="1"/>
  <c r="X774" i="1"/>
  <c r="U774" i="1"/>
  <c r="R774" i="1"/>
  <c r="O774" i="1"/>
  <c r="L774" i="1"/>
  <c r="I774" i="1"/>
  <c r="F774" i="1"/>
  <c r="E774" i="1"/>
  <c r="E775" i="1" s="1"/>
  <c r="BT773" i="1"/>
  <c r="BQ773" i="1"/>
  <c r="BN773" i="1"/>
  <c r="BK773" i="1"/>
  <c r="BH773" i="1"/>
  <c r="BE773" i="1"/>
  <c r="BB773" i="1"/>
  <c r="AY773" i="1"/>
  <c r="AV773" i="1"/>
  <c r="AS773" i="1"/>
  <c r="AP773" i="1"/>
  <c r="AM773" i="1"/>
  <c r="AJ773" i="1"/>
  <c r="AG773" i="1"/>
  <c r="AD773" i="1"/>
  <c r="AA773" i="1"/>
  <c r="X773" i="1"/>
  <c r="U773" i="1"/>
  <c r="R773" i="1"/>
  <c r="O773" i="1"/>
  <c r="L773" i="1"/>
  <c r="I773" i="1"/>
  <c r="F773" i="1"/>
  <c r="B773" i="1"/>
  <c r="B774" i="1" s="1"/>
  <c r="B775" i="1" s="1"/>
  <c r="B777" i="1" s="1"/>
  <c r="B778" i="1" s="1"/>
  <c r="B779" i="1" s="1"/>
  <c r="B780" i="1" s="1"/>
  <c r="B781" i="1" s="1"/>
  <c r="B782" i="1" s="1"/>
  <c r="B783" i="1" s="1"/>
  <c r="B784" i="1" s="1"/>
  <c r="B786" i="1" s="1"/>
  <c r="A772" i="1"/>
  <c r="BT769" i="1"/>
  <c r="BQ769" i="1"/>
  <c r="BN769" i="1"/>
  <c r="BK769" i="1"/>
  <c r="BH769" i="1"/>
  <c r="BE769" i="1"/>
  <c r="BB769" i="1"/>
  <c r="AY769" i="1"/>
  <c r="AV769" i="1"/>
  <c r="AS769" i="1"/>
  <c r="AP769" i="1"/>
  <c r="AM769" i="1"/>
  <c r="AJ769" i="1"/>
  <c r="AG769" i="1"/>
  <c r="AD769" i="1"/>
  <c r="AA769" i="1"/>
  <c r="X769" i="1"/>
  <c r="U769" i="1"/>
  <c r="R769" i="1"/>
  <c r="O769" i="1"/>
  <c r="L769" i="1"/>
  <c r="I769" i="1"/>
  <c r="F769" i="1"/>
  <c r="BT768" i="1"/>
  <c r="BQ768" i="1"/>
  <c r="BN768" i="1"/>
  <c r="BK768" i="1"/>
  <c r="BH768" i="1"/>
  <c r="BE768" i="1"/>
  <c r="BB768" i="1"/>
  <c r="AY768" i="1"/>
  <c r="AV768" i="1"/>
  <c r="AS768" i="1"/>
  <c r="AP768" i="1"/>
  <c r="AM768" i="1"/>
  <c r="AJ768" i="1"/>
  <c r="AG768" i="1"/>
  <c r="AD768" i="1"/>
  <c r="AA768" i="1"/>
  <c r="X768" i="1"/>
  <c r="U768" i="1"/>
  <c r="R768" i="1"/>
  <c r="O768" i="1"/>
  <c r="L768" i="1"/>
  <c r="I768" i="1"/>
  <c r="F768" i="1"/>
  <c r="BT767" i="1"/>
  <c r="BQ767" i="1"/>
  <c r="BN767" i="1"/>
  <c r="BK767" i="1"/>
  <c r="BH767" i="1"/>
  <c r="BE767" i="1"/>
  <c r="BB767" i="1"/>
  <c r="AY767" i="1"/>
  <c r="AV767" i="1"/>
  <c r="AS767" i="1"/>
  <c r="AP767" i="1"/>
  <c r="AM767" i="1"/>
  <c r="AJ767" i="1"/>
  <c r="AG767" i="1"/>
  <c r="AD767" i="1"/>
  <c r="AA767" i="1"/>
  <c r="X767" i="1"/>
  <c r="U767" i="1"/>
  <c r="R767" i="1"/>
  <c r="O767" i="1"/>
  <c r="L767" i="1"/>
  <c r="I767" i="1"/>
  <c r="F767" i="1"/>
  <c r="BT765" i="1"/>
  <c r="BQ765" i="1"/>
  <c r="BN765" i="1"/>
  <c r="BK765" i="1"/>
  <c r="BH765" i="1"/>
  <c r="BE765" i="1"/>
  <c r="BB765" i="1"/>
  <c r="AY765" i="1"/>
  <c r="AV765" i="1"/>
  <c r="AS765" i="1"/>
  <c r="AP765" i="1"/>
  <c r="AM765" i="1"/>
  <c r="AJ765" i="1"/>
  <c r="AG765" i="1"/>
  <c r="AD765" i="1"/>
  <c r="AA765" i="1"/>
  <c r="X765" i="1"/>
  <c r="U765" i="1"/>
  <c r="R765" i="1"/>
  <c r="O765" i="1"/>
  <c r="L765" i="1"/>
  <c r="I765" i="1"/>
  <c r="F765" i="1"/>
  <c r="BT764" i="1"/>
  <c r="BQ764" i="1"/>
  <c r="BN764" i="1"/>
  <c r="BK764" i="1"/>
  <c r="BH764" i="1"/>
  <c r="BE764" i="1"/>
  <c r="BB764" i="1"/>
  <c r="AY764" i="1"/>
  <c r="AV764" i="1"/>
  <c r="AS764" i="1"/>
  <c r="AP764" i="1"/>
  <c r="AM764" i="1"/>
  <c r="AJ764" i="1"/>
  <c r="AG764" i="1"/>
  <c r="AD764" i="1"/>
  <c r="AA764" i="1"/>
  <c r="X764" i="1"/>
  <c r="U764" i="1"/>
  <c r="R764" i="1"/>
  <c r="O764" i="1"/>
  <c r="L764" i="1"/>
  <c r="I764" i="1"/>
  <c r="F764" i="1"/>
  <c r="BT762" i="1"/>
  <c r="BQ762" i="1"/>
  <c r="BN762" i="1"/>
  <c r="BK762" i="1"/>
  <c r="BH762" i="1"/>
  <c r="BE762" i="1"/>
  <c r="BB762" i="1"/>
  <c r="AY762" i="1"/>
  <c r="AV762" i="1"/>
  <c r="AS762" i="1"/>
  <c r="AP762" i="1"/>
  <c r="AM762" i="1"/>
  <c r="AJ762" i="1"/>
  <c r="AG762" i="1"/>
  <c r="AD762" i="1"/>
  <c r="AA762" i="1"/>
  <c r="X762" i="1"/>
  <c r="U762" i="1"/>
  <c r="R762" i="1"/>
  <c r="O762" i="1"/>
  <c r="L762" i="1"/>
  <c r="I762" i="1"/>
  <c r="F762" i="1"/>
  <c r="E762" i="1"/>
  <c r="BT760" i="1"/>
  <c r="BQ760" i="1"/>
  <c r="BN760" i="1"/>
  <c r="BK760" i="1"/>
  <c r="BH760" i="1"/>
  <c r="BE760" i="1"/>
  <c r="BB760" i="1"/>
  <c r="AY760" i="1"/>
  <c r="AV760" i="1"/>
  <c r="AS760" i="1"/>
  <c r="AP760" i="1"/>
  <c r="AM760" i="1"/>
  <c r="AJ760" i="1"/>
  <c r="AG760" i="1"/>
  <c r="AD760" i="1"/>
  <c r="AA760" i="1"/>
  <c r="X760" i="1"/>
  <c r="U760" i="1"/>
  <c r="R760" i="1"/>
  <c r="O760" i="1"/>
  <c r="L760" i="1"/>
  <c r="I760" i="1"/>
  <c r="F760" i="1"/>
  <c r="BT759" i="1"/>
  <c r="BQ759" i="1"/>
  <c r="BN759" i="1"/>
  <c r="BK759" i="1"/>
  <c r="BH759" i="1"/>
  <c r="BE759" i="1"/>
  <c r="BB759" i="1"/>
  <c r="AY759" i="1"/>
  <c r="AV759" i="1"/>
  <c r="AS759" i="1"/>
  <c r="AP759" i="1"/>
  <c r="AM759" i="1"/>
  <c r="AJ759" i="1"/>
  <c r="AG759" i="1"/>
  <c r="AD759" i="1"/>
  <c r="AA759" i="1"/>
  <c r="X759" i="1"/>
  <c r="U759" i="1"/>
  <c r="R759" i="1"/>
  <c r="O759" i="1"/>
  <c r="L759" i="1"/>
  <c r="I759" i="1"/>
  <c r="F759" i="1"/>
  <c r="BT758" i="1"/>
  <c r="BQ758" i="1"/>
  <c r="BN758" i="1"/>
  <c r="BK758" i="1"/>
  <c r="BH758" i="1"/>
  <c r="BE758" i="1"/>
  <c r="BB758" i="1"/>
  <c r="AY758" i="1"/>
  <c r="AV758" i="1"/>
  <c r="AS758" i="1"/>
  <c r="AP758" i="1"/>
  <c r="AM758" i="1"/>
  <c r="AJ758" i="1"/>
  <c r="AG758" i="1"/>
  <c r="AD758" i="1"/>
  <c r="AA758" i="1"/>
  <c r="X758" i="1"/>
  <c r="U758" i="1"/>
  <c r="R758" i="1"/>
  <c r="O758" i="1"/>
  <c r="L758" i="1"/>
  <c r="I758" i="1"/>
  <c r="F758" i="1"/>
  <c r="BT757" i="1"/>
  <c r="BQ757" i="1"/>
  <c r="BN757" i="1"/>
  <c r="BK757" i="1"/>
  <c r="BH757" i="1"/>
  <c r="BE757" i="1"/>
  <c r="BB757" i="1"/>
  <c r="AY757" i="1"/>
  <c r="AV757" i="1"/>
  <c r="AS757" i="1"/>
  <c r="AP757" i="1"/>
  <c r="AM757" i="1"/>
  <c r="AJ757" i="1"/>
  <c r="AG757" i="1"/>
  <c r="AD757" i="1"/>
  <c r="AA757" i="1"/>
  <c r="X757" i="1"/>
  <c r="U757" i="1"/>
  <c r="R757" i="1"/>
  <c r="O757" i="1"/>
  <c r="L757" i="1"/>
  <c r="I757" i="1"/>
  <c r="F757" i="1"/>
  <c r="BT756" i="1"/>
  <c r="BQ756" i="1"/>
  <c r="BN756" i="1"/>
  <c r="BK756" i="1"/>
  <c r="BH756" i="1"/>
  <c r="BE756" i="1"/>
  <c r="BB756" i="1"/>
  <c r="AY756" i="1"/>
  <c r="AV756" i="1"/>
  <c r="AS756" i="1"/>
  <c r="AP756" i="1"/>
  <c r="AM756" i="1"/>
  <c r="AJ756" i="1"/>
  <c r="AG756" i="1"/>
  <c r="AD756" i="1"/>
  <c r="AA756" i="1"/>
  <c r="X756" i="1"/>
  <c r="U756" i="1"/>
  <c r="R756" i="1"/>
  <c r="O756" i="1"/>
  <c r="L756" i="1"/>
  <c r="I756" i="1"/>
  <c r="F756" i="1"/>
  <c r="BT755" i="1"/>
  <c r="BQ755" i="1"/>
  <c r="BN755" i="1"/>
  <c r="BK755" i="1"/>
  <c r="BH755" i="1"/>
  <c r="BE755" i="1"/>
  <c r="BB755" i="1"/>
  <c r="AY755" i="1"/>
  <c r="AV755" i="1"/>
  <c r="AS755" i="1"/>
  <c r="AP755" i="1"/>
  <c r="AM755" i="1"/>
  <c r="AJ755" i="1"/>
  <c r="AG755" i="1"/>
  <c r="AD755" i="1"/>
  <c r="AA755" i="1"/>
  <c r="X755" i="1"/>
  <c r="U755" i="1"/>
  <c r="R755" i="1"/>
  <c r="O755" i="1"/>
  <c r="L755" i="1"/>
  <c r="I755" i="1"/>
  <c r="F755" i="1"/>
  <c r="BT754" i="1"/>
  <c r="BQ754" i="1"/>
  <c r="BN754" i="1"/>
  <c r="BK754" i="1"/>
  <c r="BH754" i="1"/>
  <c r="BE754" i="1"/>
  <c r="BB754" i="1"/>
  <c r="AY754" i="1"/>
  <c r="AV754" i="1"/>
  <c r="AS754" i="1"/>
  <c r="AP754" i="1"/>
  <c r="AM754" i="1"/>
  <c r="AJ754" i="1"/>
  <c r="AG754" i="1"/>
  <c r="AD754" i="1"/>
  <c r="AA754" i="1"/>
  <c r="X754" i="1"/>
  <c r="U754" i="1"/>
  <c r="R754" i="1"/>
  <c r="O754" i="1"/>
  <c r="L754" i="1"/>
  <c r="I754" i="1"/>
  <c r="F754" i="1"/>
  <c r="BV753" i="1"/>
  <c r="BU753" i="1"/>
  <c r="BS753" i="1"/>
  <c r="BR753" i="1"/>
  <c r="BP753" i="1"/>
  <c r="BO753" i="1"/>
  <c r="BM753" i="1"/>
  <c r="BL753" i="1"/>
  <c r="BJ753" i="1"/>
  <c r="BI753" i="1"/>
  <c r="BG753" i="1"/>
  <c r="BF753" i="1"/>
  <c r="BD753" i="1"/>
  <c r="BC753" i="1"/>
  <c r="BA753" i="1"/>
  <c r="AZ753" i="1"/>
  <c r="AX753" i="1"/>
  <c r="AW753" i="1"/>
  <c r="AU753" i="1"/>
  <c r="AT753" i="1"/>
  <c r="AR753" i="1"/>
  <c r="AQ753" i="1"/>
  <c r="AO753" i="1"/>
  <c r="AN753" i="1"/>
  <c r="AL753" i="1"/>
  <c r="AK753" i="1"/>
  <c r="AI753" i="1"/>
  <c r="AH753" i="1"/>
  <c r="AF753" i="1"/>
  <c r="AE753" i="1"/>
  <c r="AC753" i="1"/>
  <c r="AB753" i="1"/>
  <c r="Z753" i="1"/>
  <c r="Y753" i="1"/>
  <c r="W753" i="1"/>
  <c r="V753" i="1"/>
  <c r="T753" i="1"/>
  <c r="S753" i="1"/>
  <c r="Q753" i="1"/>
  <c r="P753" i="1"/>
  <c r="N753" i="1"/>
  <c r="M753" i="1"/>
  <c r="K753" i="1"/>
  <c r="J753" i="1"/>
  <c r="H753" i="1"/>
  <c r="G753" i="1"/>
  <c r="E753" i="1"/>
  <c r="E755" i="1" s="1"/>
  <c r="E756" i="1" s="1"/>
  <c r="E757" i="1" s="1"/>
  <c r="E758" i="1" s="1"/>
  <c r="E759" i="1" s="1"/>
  <c r="E760" i="1" s="1"/>
  <c r="BT751" i="1"/>
  <c r="BQ751" i="1"/>
  <c r="BN751" i="1"/>
  <c r="BK751" i="1"/>
  <c r="BH751" i="1"/>
  <c r="BE751" i="1"/>
  <c r="BB751" i="1"/>
  <c r="AY751" i="1"/>
  <c r="AV751" i="1"/>
  <c r="AS751" i="1"/>
  <c r="AP751" i="1"/>
  <c r="AM751" i="1"/>
  <c r="AJ751" i="1"/>
  <c r="AG751" i="1"/>
  <c r="AD751" i="1"/>
  <c r="AA751" i="1"/>
  <c r="X751" i="1"/>
  <c r="U751" i="1"/>
  <c r="R751" i="1"/>
  <c r="O751" i="1"/>
  <c r="L751" i="1"/>
  <c r="I751" i="1"/>
  <c r="F751" i="1"/>
  <c r="BT750" i="1"/>
  <c r="BQ750" i="1"/>
  <c r="BN750" i="1"/>
  <c r="BK750" i="1"/>
  <c r="BH750" i="1"/>
  <c r="BE750" i="1"/>
  <c r="BB750" i="1"/>
  <c r="AY750" i="1"/>
  <c r="AV750" i="1"/>
  <c r="AS750" i="1"/>
  <c r="AP750" i="1"/>
  <c r="AM750" i="1"/>
  <c r="AJ750" i="1"/>
  <c r="AG750" i="1"/>
  <c r="AD750" i="1"/>
  <c r="AA750" i="1"/>
  <c r="X750" i="1"/>
  <c r="U750" i="1"/>
  <c r="R750" i="1"/>
  <c r="O750" i="1"/>
  <c r="L750" i="1"/>
  <c r="I750" i="1"/>
  <c r="F750" i="1"/>
  <c r="E750" i="1"/>
  <c r="E751" i="1" s="1"/>
  <c r="BT749" i="1"/>
  <c r="BQ749" i="1"/>
  <c r="BN749" i="1"/>
  <c r="BK749" i="1"/>
  <c r="BH749" i="1"/>
  <c r="BE749" i="1"/>
  <c r="BB749" i="1"/>
  <c r="AY749" i="1"/>
  <c r="AV749" i="1"/>
  <c r="AS749" i="1"/>
  <c r="AP749" i="1"/>
  <c r="AM749" i="1"/>
  <c r="AJ749" i="1"/>
  <c r="AG749" i="1"/>
  <c r="AD749" i="1"/>
  <c r="AA749" i="1"/>
  <c r="X749" i="1"/>
  <c r="U749" i="1"/>
  <c r="R749" i="1"/>
  <c r="O749" i="1"/>
  <c r="L749" i="1"/>
  <c r="I749" i="1"/>
  <c r="F749" i="1"/>
  <c r="B749" i="1"/>
  <c r="B750" i="1" s="1"/>
  <c r="B751" i="1" s="1"/>
  <c r="B753" i="1" s="1"/>
  <c r="B754" i="1" s="1"/>
  <c r="B755" i="1" s="1"/>
  <c r="B756" i="1" s="1"/>
  <c r="B757" i="1" s="1"/>
  <c r="B758" i="1" s="1"/>
  <c r="B759" i="1" s="1"/>
  <c r="B760" i="1" s="1"/>
  <c r="B762" i="1" s="1"/>
  <c r="A748" i="1"/>
  <c r="BT745" i="1"/>
  <c r="BQ745" i="1"/>
  <c r="BN745" i="1"/>
  <c r="BK745" i="1"/>
  <c r="BH745" i="1"/>
  <c r="BE745" i="1"/>
  <c r="BB745" i="1"/>
  <c r="AY745" i="1"/>
  <c r="AV745" i="1"/>
  <c r="AS745" i="1"/>
  <c r="AP745" i="1"/>
  <c r="AM745" i="1"/>
  <c r="AJ745" i="1"/>
  <c r="AG745" i="1"/>
  <c r="AD745" i="1"/>
  <c r="AA745" i="1"/>
  <c r="X745" i="1"/>
  <c r="U745" i="1"/>
  <c r="R745" i="1"/>
  <c r="O745" i="1"/>
  <c r="L745" i="1"/>
  <c r="I745" i="1"/>
  <c r="F745" i="1"/>
  <c r="BT744" i="1"/>
  <c r="BQ744" i="1"/>
  <c r="BN744" i="1"/>
  <c r="BK744" i="1"/>
  <c r="BH744" i="1"/>
  <c r="BE744" i="1"/>
  <c r="BB744" i="1"/>
  <c r="AY744" i="1"/>
  <c r="AV744" i="1"/>
  <c r="AS744" i="1"/>
  <c r="AP744" i="1"/>
  <c r="AM744" i="1"/>
  <c r="AJ744" i="1"/>
  <c r="AG744" i="1"/>
  <c r="AD744" i="1"/>
  <c r="AA744" i="1"/>
  <c r="X744" i="1"/>
  <c r="U744" i="1"/>
  <c r="R744" i="1"/>
  <c r="O744" i="1"/>
  <c r="L744" i="1"/>
  <c r="I744" i="1"/>
  <c r="F744" i="1"/>
  <c r="BV743" i="1"/>
  <c r="BU743" i="1"/>
  <c r="BS743" i="1"/>
  <c r="BR743" i="1"/>
  <c r="BP743" i="1"/>
  <c r="BO743" i="1"/>
  <c r="BK743" i="1"/>
  <c r="BH743" i="1"/>
  <c r="BE743" i="1"/>
  <c r="BB743" i="1"/>
  <c r="BA743" i="1"/>
  <c r="AZ743" i="1"/>
  <c r="AV743" i="1"/>
  <c r="AS743" i="1"/>
  <c r="AP743" i="1"/>
  <c r="AM743" i="1"/>
  <c r="AJ743" i="1"/>
  <c r="AG743" i="1"/>
  <c r="AD743" i="1"/>
  <c r="AA743" i="1"/>
  <c r="X743" i="1"/>
  <c r="U743" i="1"/>
  <c r="R743" i="1"/>
  <c r="O743" i="1"/>
  <c r="L743" i="1"/>
  <c r="I743" i="1"/>
  <c r="F743" i="1"/>
  <c r="BT741" i="1"/>
  <c r="BQ741" i="1"/>
  <c r="BN741" i="1"/>
  <c r="BK741" i="1"/>
  <c r="BH741" i="1"/>
  <c r="BE741" i="1"/>
  <c r="BB741" i="1"/>
  <c r="AY741" i="1"/>
  <c r="AV741" i="1"/>
  <c r="AS741" i="1"/>
  <c r="AP741" i="1"/>
  <c r="AM741" i="1"/>
  <c r="AJ741" i="1"/>
  <c r="AG741" i="1"/>
  <c r="AD741" i="1"/>
  <c r="AA741" i="1"/>
  <c r="X741" i="1"/>
  <c r="U741" i="1"/>
  <c r="R741" i="1"/>
  <c r="O741" i="1"/>
  <c r="L741" i="1"/>
  <c r="I741" i="1"/>
  <c r="F741" i="1"/>
  <c r="BT740" i="1"/>
  <c r="BQ740" i="1"/>
  <c r="BN740" i="1"/>
  <c r="BK740" i="1"/>
  <c r="BH740" i="1"/>
  <c r="BE740" i="1"/>
  <c r="BB740" i="1"/>
  <c r="AY740" i="1"/>
  <c r="AV740" i="1"/>
  <c r="AS740" i="1"/>
  <c r="AP740" i="1"/>
  <c r="AM740" i="1"/>
  <c r="AJ740" i="1"/>
  <c r="AG740" i="1"/>
  <c r="AD740" i="1"/>
  <c r="AA740" i="1"/>
  <c r="X740" i="1"/>
  <c r="U740" i="1"/>
  <c r="R740" i="1"/>
  <c r="O740" i="1"/>
  <c r="L740" i="1"/>
  <c r="I740" i="1"/>
  <c r="F740" i="1"/>
  <c r="BT738" i="1"/>
  <c r="BQ738" i="1"/>
  <c r="BN738" i="1"/>
  <c r="BK738" i="1"/>
  <c r="BH738" i="1"/>
  <c r="BE738" i="1"/>
  <c r="BB738" i="1"/>
  <c r="AY738" i="1"/>
  <c r="AV738" i="1"/>
  <c r="AS738" i="1"/>
  <c r="AP738" i="1"/>
  <c r="AM738" i="1"/>
  <c r="AJ738" i="1"/>
  <c r="AG738" i="1"/>
  <c r="AD738" i="1"/>
  <c r="AA738" i="1"/>
  <c r="X738" i="1"/>
  <c r="U738" i="1"/>
  <c r="R738" i="1"/>
  <c r="O738" i="1"/>
  <c r="L738" i="1"/>
  <c r="I738" i="1"/>
  <c r="F738" i="1"/>
  <c r="E738" i="1"/>
  <c r="BT736" i="1"/>
  <c r="BQ736" i="1"/>
  <c r="BN736" i="1"/>
  <c r="BK736" i="1"/>
  <c r="BH736" i="1"/>
  <c r="BE736" i="1"/>
  <c r="BB736" i="1"/>
  <c r="AY736" i="1"/>
  <c r="AV736" i="1"/>
  <c r="AS736" i="1"/>
  <c r="AP736" i="1"/>
  <c r="AM736" i="1"/>
  <c r="AJ736" i="1"/>
  <c r="AG736" i="1"/>
  <c r="AD736" i="1"/>
  <c r="AA736" i="1"/>
  <c r="X736" i="1"/>
  <c r="U736" i="1"/>
  <c r="R736" i="1"/>
  <c r="O736" i="1"/>
  <c r="L736" i="1"/>
  <c r="I736" i="1"/>
  <c r="F736" i="1"/>
  <c r="BT735" i="1"/>
  <c r="BQ735" i="1"/>
  <c r="BN735" i="1"/>
  <c r="BK735" i="1"/>
  <c r="BH735" i="1"/>
  <c r="BE735" i="1"/>
  <c r="BB735" i="1"/>
  <c r="AY735" i="1"/>
  <c r="AV735" i="1"/>
  <c r="AS735" i="1"/>
  <c r="AP735" i="1"/>
  <c r="AM735" i="1"/>
  <c r="AJ735" i="1"/>
  <c r="AG735" i="1"/>
  <c r="AD735" i="1"/>
  <c r="AA735" i="1"/>
  <c r="X735" i="1"/>
  <c r="U735" i="1"/>
  <c r="R735" i="1"/>
  <c r="O735" i="1"/>
  <c r="L735" i="1"/>
  <c r="I735" i="1"/>
  <c r="F735" i="1"/>
  <c r="BT734" i="1"/>
  <c r="BQ734" i="1"/>
  <c r="BN734" i="1"/>
  <c r="BK734" i="1"/>
  <c r="BH734" i="1"/>
  <c r="BE734" i="1"/>
  <c r="BB734" i="1"/>
  <c r="AY734" i="1"/>
  <c r="AV734" i="1"/>
  <c r="AS734" i="1"/>
  <c r="AP734" i="1"/>
  <c r="AM734" i="1"/>
  <c r="AJ734" i="1"/>
  <c r="AG734" i="1"/>
  <c r="AD734" i="1"/>
  <c r="AA734" i="1"/>
  <c r="X734" i="1"/>
  <c r="U734" i="1"/>
  <c r="R734" i="1"/>
  <c r="O734" i="1"/>
  <c r="L734" i="1"/>
  <c r="I734" i="1"/>
  <c r="F734" i="1"/>
  <c r="BT733" i="1"/>
  <c r="BQ733" i="1"/>
  <c r="BN733" i="1"/>
  <c r="BK733" i="1"/>
  <c r="BH733" i="1"/>
  <c r="BE733" i="1"/>
  <c r="BB733" i="1"/>
  <c r="AY733" i="1"/>
  <c r="AV733" i="1"/>
  <c r="AS733" i="1"/>
  <c r="AP733" i="1"/>
  <c r="AM733" i="1"/>
  <c r="AJ733" i="1"/>
  <c r="AG733" i="1"/>
  <c r="AD733" i="1"/>
  <c r="AA733" i="1"/>
  <c r="X733" i="1"/>
  <c r="U733" i="1"/>
  <c r="R733" i="1"/>
  <c r="O733" i="1"/>
  <c r="L733" i="1"/>
  <c r="I733" i="1"/>
  <c r="F733" i="1"/>
  <c r="BT732" i="1"/>
  <c r="BQ732" i="1"/>
  <c r="BN732" i="1"/>
  <c r="BK732" i="1"/>
  <c r="BH732" i="1"/>
  <c r="BE732" i="1"/>
  <c r="BB732" i="1"/>
  <c r="AY732" i="1"/>
  <c r="AV732" i="1"/>
  <c r="AS732" i="1"/>
  <c r="AP732" i="1"/>
  <c r="AM732" i="1"/>
  <c r="AJ732" i="1"/>
  <c r="AG732" i="1"/>
  <c r="AD732" i="1"/>
  <c r="AA732" i="1"/>
  <c r="X732" i="1"/>
  <c r="U732" i="1"/>
  <c r="R732" i="1"/>
  <c r="O732" i="1"/>
  <c r="L732" i="1"/>
  <c r="I732" i="1"/>
  <c r="F732" i="1"/>
  <c r="BT731" i="1"/>
  <c r="BQ731" i="1"/>
  <c r="BN731" i="1"/>
  <c r="BK731" i="1"/>
  <c r="BH731" i="1"/>
  <c r="BE731" i="1"/>
  <c r="BB731" i="1"/>
  <c r="AY731" i="1"/>
  <c r="AV731" i="1"/>
  <c r="AS731" i="1"/>
  <c r="AP731" i="1"/>
  <c r="AM731" i="1"/>
  <c r="AJ731" i="1"/>
  <c r="AG731" i="1"/>
  <c r="AD731" i="1"/>
  <c r="AA731" i="1"/>
  <c r="X731" i="1"/>
  <c r="U731" i="1"/>
  <c r="R731" i="1"/>
  <c r="O731" i="1"/>
  <c r="L731" i="1"/>
  <c r="I731" i="1"/>
  <c r="F731" i="1"/>
  <c r="BT730" i="1"/>
  <c r="BQ730" i="1"/>
  <c r="BN730" i="1"/>
  <c r="BK730" i="1"/>
  <c r="BH730" i="1"/>
  <c r="BE730" i="1"/>
  <c r="BB730" i="1"/>
  <c r="AY730" i="1"/>
  <c r="AV730" i="1"/>
  <c r="AS730" i="1"/>
  <c r="AP730" i="1"/>
  <c r="AM730" i="1"/>
  <c r="AJ730" i="1"/>
  <c r="AG730" i="1"/>
  <c r="AD730" i="1"/>
  <c r="AA730" i="1"/>
  <c r="X730" i="1"/>
  <c r="U730" i="1"/>
  <c r="R730" i="1"/>
  <c r="O730" i="1"/>
  <c r="L730" i="1"/>
  <c r="I730" i="1"/>
  <c r="F730" i="1"/>
  <c r="BV729" i="1"/>
  <c r="BU729" i="1"/>
  <c r="BS729" i="1"/>
  <c r="BR729" i="1"/>
  <c r="BP729" i="1"/>
  <c r="BO729" i="1"/>
  <c r="BM729" i="1"/>
  <c r="BL729" i="1"/>
  <c r="BJ729" i="1"/>
  <c r="BI729" i="1"/>
  <c r="BG729" i="1"/>
  <c r="BF729" i="1"/>
  <c r="BD729" i="1"/>
  <c r="BC729" i="1"/>
  <c r="BA729" i="1"/>
  <c r="AZ729" i="1"/>
  <c r="AX729" i="1"/>
  <c r="AW729" i="1"/>
  <c r="AU729" i="1"/>
  <c r="AT729" i="1"/>
  <c r="AR729" i="1"/>
  <c r="AQ729" i="1"/>
  <c r="AO729" i="1"/>
  <c r="AN729" i="1"/>
  <c r="AL729" i="1"/>
  <c r="AK729" i="1"/>
  <c r="AI729" i="1"/>
  <c r="AH729" i="1"/>
  <c r="AF729" i="1"/>
  <c r="AE729" i="1"/>
  <c r="AC729" i="1"/>
  <c r="AB729" i="1"/>
  <c r="Z729" i="1"/>
  <c r="Y729" i="1"/>
  <c r="W729" i="1"/>
  <c r="V729" i="1"/>
  <c r="T729" i="1"/>
  <c r="S729" i="1"/>
  <c r="Q729" i="1"/>
  <c r="P729" i="1"/>
  <c r="N729" i="1"/>
  <c r="M729" i="1"/>
  <c r="K729" i="1"/>
  <c r="J729" i="1"/>
  <c r="H729" i="1"/>
  <c r="G729" i="1"/>
  <c r="E729" i="1"/>
  <c r="E731" i="1" s="1"/>
  <c r="E732" i="1" s="1"/>
  <c r="E733" i="1" s="1"/>
  <c r="E734" i="1" s="1"/>
  <c r="E735" i="1" s="1"/>
  <c r="E736" i="1" s="1"/>
  <c r="BT727" i="1"/>
  <c r="BQ727" i="1"/>
  <c r="BN727" i="1"/>
  <c r="BK727" i="1"/>
  <c r="BH727" i="1"/>
  <c r="BE727" i="1"/>
  <c r="BB727" i="1"/>
  <c r="AY727" i="1"/>
  <c r="AV727" i="1"/>
  <c r="AS727" i="1"/>
  <c r="AP727" i="1"/>
  <c r="AM727" i="1"/>
  <c r="AJ727" i="1"/>
  <c r="AG727" i="1"/>
  <c r="AD727" i="1"/>
  <c r="AA727" i="1"/>
  <c r="X727" i="1"/>
  <c r="U727" i="1"/>
  <c r="R727" i="1"/>
  <c r="O727" i="1"/>
  <c r="L727" i="1"/>
  <c r="I727" i="1"/>
  <c r="F727" i="1"/>
  <c r="BT726" i="1"/>
  <c r="BQ726" i="1"/>
  <c r="BN726" i="1"/>
  <c r="BK726" i="1"/>
  <c r="BH726" i="1"/>
  <c r="BE726" i="1"/>
  <c r="BB726" i="1"/>
  <c r="AY726" i="1"/>
  <c r="AV726" i="1"/>
  <c r="AS726" i="1"/>
  <c r="AP726" i="1"/>
  <c r="AM726" i="1"/>
  <c r="AJ726" i="1"/>
  <c r="AG726" i="1"/>
  <c r="AD726" i="1"/>
  <c r="AA726" i="1"/>
  <c r="X726" i="1"/>
  <c r="U726" i="1"/>
  <c r="R726" i="1"/>
  <c r="O726" i="1"/>
  <c r="L726" i="1"/>
  <c r="I726" i="1"/>
  <c r="F726" i="1"/>
  <c r="E726" i="1"/>
  <c r="E727" i="1" s="1"/>
  <c r="BT725" i="1"/>
  <c r="BQ725" i="1"/>
  <c r="BN725" i="1"/>
  <c r="BK725" i="1"/>
  <c r="BH725" i="1"/>
  <c r="BE725" i="1"/>
  <c r="BB725" i="1"/>
  <c r="AY725" i="1"/>
  <c r="AV725" i="1"/>
  <c r="AS725" i="1"/>
  <c r="AP725" i="1"/>
  <c r="AM725" i="1"/>
  <c r="AJ725" i="1"/>
  <c r="AG725" i="1"/>
  <c r="AD725" i="1"/>
  <c r="AA725" i="1"/>
  <c r="X725" i="1"/>
  <c r="U725" i="1"/>
  <c r="R725" i="1"/>
  <c r="O725" i="1"/>
  <c r="L725" i="1"/>
  <c r="I725" i="1"/>
  <c r="F725" i="1"/>
  <c r="B725" i="1"/>
  <c r="B726" i="1" s="1"/>
  <c r="B727" i="1" s="1"/>
  <c r="B729" i="1" s="1"/>
  <c r="B730" i="1" s="1"/>
  <c r="B731" i="1" s="1"/>
  <c r="B732" i="1" s="1"/>
  <c r="B733" i="1" s="1"/>
  <c r="B734" i="1" s="1"/>
  <c r="B735" i="1" s="1"/>
  <c r="B736" i="1" s="1"/>
  <c r="B738" i="1" s="1"/>
  <c r="D724" i="1"/>
  <c r="D729" i="1" s="1"/>
  <c r="A724" i="1"/>
  <c r="BT721" i="1"/>
  <c r="BQ721" i="1"/>
  <c r="BN721" i="1"/>
  <c r="BK721" i="1"/>
  <c r="BH721" i="1"/>
  <c r="BE721" i="1"/>
  <c r="BB721" i="1"/>
  <c r="AY721" i="1"/>
  <c r="AV721" i="1"/>
  <c r="AS721" i="1"/>
  <c r="AP721" i="1"/>
  <c r="AM721" i="1"/>
  <c r="AJ721" i="1"/>
  <c r="AG721" i="1"/>
  <c r="AD721" i="1"/>
  <c r="AA721" i="1"/>
  <c r="X721" i="1"/>
  <c r="U721" i="1"/>
  <c r="R721" i="1"/>
  <c r="O721" i="1"/>
  <c r="L721" i="1"/>
  <c r="I721" i="1"/>
  <c r="F721" i="1"/>
  <c r="BT720" i="1"/>
  <c r="BQ720" i="1"/>
  <c r="BN720" i="1"/>
  <c r="BK720" i="1"/>
  <c r="BH720" i="1"/>
  <c r="BE720" i="1"/>
  <c r="BB720" i="1"/>
  <c r="AY720" i="1"/>
  <c r="AV720" i="1"/>
  <c r="AS720" i="1"/>
  <c r="AP720" i="1"/>
  <c r="AM720" i="1"/>
  <c r="AJ720" i="1"/>
  <c r="AG720" i="1"/>
  <c r="AD720" i="1"/>
  <c r="AA720" i="1"/>
  <c r="X720" i="1"/>
  <c r="U720" i="1"/>
  <c r="R720" i="1"/>
  <c r="O720" i="1"/>
  <c r="L720" i="1"/>
  <c r="I720" i="1"/>
  <c r="F720" i="1"/>
  <c r="BT719" i="1"/>
  <c r="BQ719" i="1"/>
  <c r="BN719" i="1"/>
  <c r="BK719" i="1"/>
  <c r="BH719" i="1"/>
  <c r="BE719" i="1"/>
  <c r="BB719" i="1"/>
  <c r="AY719" i="1"/>
  <c r="AV719" i="1"/>
  <c r="AS719" i="1"/>
  <c r="AP719" i="1"/>
  <c r="AM719" i="1"/>
  <c r="AJ719" i="1"/>
  <c r="AG719" i="1"/>
  <c r="AD719" i="1"/>
  <c r="AA719" i="1"/>
  <c r="X719" i="1"/>
  <c r="U719" i="1"/>
  <c r="R719" i="1"/>
  <c r="O719" i="1"/>
  <c r="L719" i="1"/>
  <c r="I719" i="1"/>
  <c r="F719" i="1"/>
  <c r="BT717" i="1"/>
  <c r="BQ717" i="1"/>
  <c r="BN717" i="1"/>
  <c r="BK717" i="1"/>
  <c r="BH717" i="1"/>
  <c r="BE717" i="1"/>
  <c r="BB717" i="1"/>
  <c r="AY717" i="1"/>
  <c r="AV717" i="1"/>
  <c r="AS717" i="1"/>
  <c r="AP717" i="1"/>
  <c r="AM717" i="1"/>
  <c r="AJ717" i="1"/>
  <c r="AG717" i="1"/>
  <c r="AD717" i="1"/>
  <c r="AA717" i="1"/>
  <c r="X717" i="1"/>
  <c r="U717" i="1"/>
  <c r="R717" i="1"/>
  <c r="O717" i="1"/>
  <c r="L717" i="1"/>
  <c r="I717" i="1"/>
  <c r="F717" i="1"/>
  <c r="BT716" i="1"/>
  <c r="BQ716" i="1"/>
  <c r="BN716" i="1"/>
  <c r="BK716" i="1"/>
  <c r="BH716" i="1"/>
  <c r="BE716" i="1"/>
  <c r="BB716" i="1"/>
  <c r="AY716" i="1"/>
  <c r="AV716" i="1"/>
  <c r="AS716" i="1"/>
  <c r="AP716" i="1"/>
  <c r="AM716" i="1"/>
  <c r="AJ716" i="1"/>
  <c r="AG716" i="1"/>
  <c r="AD716" i="1"/>
  <c r="AA716" i="1"/>
  <c r="X716" i="1"/>
  <c r="U716" i="1"/>
  <c r="R716" i="1"/>
  <c r="O716" i="1"/>
  <c r="L716" i="1"/>
  <c r="I716" i="1"/>
  <c r="F716" i="1"/>
  <c r="BT714" i="1"/>
  <c r="BQ714" i="1"/>
  <c r="BN714" i="1"/>
  <c r="BK714" i="1"/>
  <c r="BH714" i="1"/>
  <c r="BE714" i="1"/>
  <c r="BB714" i="1"/>
  <c r="AY714" i="1"/>
  <c r="AV714" i="1"/>
  <c r="AS714" i="1"/>
  <c r="AP714" i="1"/>
  <c r="AM714" i="1"/>
  <c r="AJ714" i="1"/>
  <c r="AG714" i="1"/>
  <c r="AD714" i="1"/>
  <c r="AA714" i="1"/>
  <c r="X714" i="1"/>
  <c r="U714" i="1"/>
  <c r="R714" i="1"/>
  <c r="O714" i="1"/>
  <c r="L714" i="1"/>
  <c r="I714" i="1"/>
  <c r="F714" i="1"/>
  <c r="E714" i="1"/>
  <c r="BT712" i="1"/>
  <c r="BQ712" i="1"/>
  <c r="BN712" i="1"/>
  <c r="BK712" i="1"/>
  <c r="BH712" i="1"/>
  <c r="BE712" i="1"/>
  <c r="BB712" i="1"/>
  <c r="AY712" i="1"/>
  <c r="AV712" i="1"/>
  <c r="AS712" i="1"/>
  <c r="AP712" i="1"/>
  <c r="AM712" i="1"/>
  <c r="AJ712" i="1"/>
  <c r="AG712" i="1"/>
  <c r="AD712" i="1"/>
  <c r="AA712" i="1"/>
  <c r="X712" i="1"/>
  <c r="U712" i="1"/>
  <c r="R712" i="1"/>
  <c r="O712" i="1"/>
  <c r="L712" i="1"/>
  <c r="I712" i="1"/>
  <c r="F712" i="1"/>
  <c r="BT711" i="1"/>
  <c r="BQ711" i="1"/>
  <c r="BN711" i="1"/>
  <c r="BK711" i="1"/>
  <c r="BH711" i="1"/>
  <c r="BE711" i="1"/>
  <c r="BB711" i="1"/>
  <c r="AY711" i="1"/>
  <c r="AV711" i="1"/>
  <c r="AS711" i="1"/>
  <c r="AP711" i="1"/>
  <c r="AM711" i="1"/>
  <c r="AJ711" i="1"/>
  <c r="AG711" i="1"/>
  <c r="AD711" i="1"/>
  <c r="AA711" i="1"/>
  <c r="X711" i="1"/>
  <c r="U711" i="1"/>
  <c r="R711" i="1"/>
  <c r="O711" i="1"/>
  <c r="L711" i="1"/>
  <c r="I711" i="1"/>
  <c r="F711" i="1"/>
  <c r="BT710" i="1"/>
  <c r="BQ710" i="1"/>
  <c r="BN710" i="1"/>
  <c r="BK710" i="1"/>
  <c r="BH710" i="1"/>
  <c r="BE710" i="1"/>
  <c r="BB710" i="1"/>
  <c r="AY710" i="1"/>
  <c r="AV710" i="1"/>
  <c r="AS710" i="1"/>
  <c r="AP710" i="1"/>
  <c r="AM710" i="1"/>
  <c r="AJ710" i="1"/>
  <c r="AG710" i="1"/>
  <c r="AD710" i="1"/>
  <c r="AA710" i="1"/>
  <c r="X710" i="1"/>
  <c r="U710" i="1"/>
  <c r="R710" i="1"/>
  <c r="O710" i="1"/>
  <c r="L710" i="1"/>
  <c r="I710" i="1"/>
  <c r="F710" i="1"/>
  <c r="BT709" i="1"/>
  <c r="BQ709" i="1"/>
  <c r="BN709" i="1"/>
  <c r="BK709" i="1"/>
  <c r="BH709" i="1"/>
  <c r="BE709" i="1"/>
  <c r="BB709" i="1"/>
  <c r="AY709" i="1"/>
  <c r="AV709" i="1"/>
  <c r="AS709" i="1"/>
  <c r="AP709" i="1"/>
  <c r="AM709" i="1"/>
  <c r="AJ709" i="1"/>
  <c r="AG709" i="1"/>
  <c r="AD709" i="1"/>
  <c r="AA709" i="1"/>
  <c r="X709" i="1"/>
  <c r="U709" i="1"/>
  <c r="R709" i="1"/>
  <c r="O709" i="1"/>
  <c r="L709" i="1"/>
  <c r="I709" i="1"/>
  <c r="F709" i="1"/>
  <c r="BT708" i="1"/>
  <c r="BQ708" i="1"/>
  <c r="BN708" i="1"/>
  <c r="BK708" i="1"/>
  <c r="BH708" i="1"/>
  <c r="BE708" i="1"/>
  <c r="BB708" i="1"/>
  <c r="AY708" i="1"/>
  <c r="AV708" i="1"/>
  <c r="AS708" i="1"/>
  <c r="AP708" i="1"/>
  <c r="AM708" i="1"/>
  <c r="AJ708" i="1"/>
  <c r="AG708" i="1"/>
  <c r="AD708" i="1"/>
  <c r="AA708" i="1"/>
  <c r="X708" i="1"/>
  <c r="U708" i="1"/>
  <c r="R708" i="1"/>
  <c r="O708" i="1"/>
  <c r="L708" i="1"/>
  <c r="I708" i="1"/>
  <c r="F708" i="1"/>
  <c r="BT707" i="1"/>
  <c r="BQ707" i="1"/>
  <c r="BN707" i="1"/>
  <c r="BK707" i="1"/>
  <c r="BH707" i="1"/>
  <c r="BE707" i="1"/>
  <c r="BB707" i="1"/>
  <c r="AY707" i="1"/>
  <c r="AV707" i="1"/>
  <c r="AS707" i="1"/>
  <c r="AP707" i="1"/>
  <c r="AM707" i="1"/>
  <c r="AJ707" i="1"/>
  <c r="AG707" i="1"/>
  <c r="AD707" i="1"/>
  <c r="AA707" i="1"/>
  <c r="X707" i="1"/>
  <c r="U707" i="1"/>
  <c r="R707" i="1"/>
  <c r="O707" i="1"/>
  <c r="L707" i="1"/>
  <c r="I707" i="1"/>
  <c r="F707" i="1"/>
  <c r="BT706" i="1"/>
  <c r="BQ706" i="1"/>
  <c r="BN706" i="1"/>
  <c r="BK706" i="1"/>
  <c r="BH706" i="1"/>
  <c r="BE706" i="1"/>
  <c r="BB706" i="1"/>
  <c r="AY706" i="1"/>
  <c r="AV706" i="1"/>
  <c r="AS706" i="1"/>
  <c r="AP706" i="1"/>
  <c r="AM706" i="1"/>
  <c r="AJ706" i="1"/>
  <c r="AG706" i="1"/>
  <c r="AD706" i="1"/>
  <c r="AA706" i="1"/>
  <c r="X706" i="1"/>
  <c r="U706" i="1"/>
  <c r="R706" i="1"/>
  <c r="O706" i="1"/>
  <c r="L706" i="1"/>
  <c r="I706" i="1"/>
  <c r="F706" i="1"/>
  <c r="BV705" i="1"/>
  <c r="BU705" i="1"/>
  <c r="BS705" i="1"/>
  <c r="BR705" i="1"/>
  <c r="BP705" i="1"/>
  <c r="BO705" i="1"/>
  <c r="BM705" i="1"/>
  <c r="BL705" i="1"/>
  <c r="BJ705" i="1"/>
  <c r="BI705" i="1"/>
  <c r="BG705" i="1"/>
  <c r="BF705" i="1"/>
  <c r="BD705" i="1"/>
  <c r="BC705" i="1"/>
  <c r="BA705" i="1"/>
  <c r="AZ705" i="1"/>
  <c r="AX705" i="1"/>
  <c r="AW705" i="1"/>
  <c r="AU705" i="1"/>
  <c r="AT705" i="1"/>
  <c r="AR705" i="1"/>
  <c r="AQ705" i="1"/>
  <c r="AO705" i="1"/>
  <c r="AN705" i="1"/>
  <c r="AL705" i="1"/>
  <c r="AK705" i="1"/>
  <c r="AI705" i="1"/>
  <c r="AH705" i="1"/>
  <c r="AF705" i="1"/>
  <c r="AE705" i="1"/>
  <c r="AC705" i="1"/>
  <c r="AB705" i="1"/>
  <c r="Z705" i="1"/>
  <c r="Y705" i="1"/>
  <c r="W705" i="1"/>
  <c r="V705" i="1"/>
  <c r="T705" i="1"/>
  <c r="S705" i="1"/>
  <c r="Q705" i="1"/>
  <c r="P705" i="1"/>
  <c r="N705" i="1"/>
  <c r="M705" i="1"/>
  <c r="K705" i="1"/>
  <c r="J705" i="1"/>
  <c r="H705" i="1"/>
  <c r="G705" i="1"/>
  <c r="E705" i="1"/>
  <c r="E707" i="1" s="1"/>
  <c r="E708" i="1" s="1"/>
  <c r="E709" i="1" s="1"/>
  <c r="E710" i="1" s="1"/>
  <c r="E711" i="1" s="1"/>
  <c r="E712" i="1" s="1"/>
  <c r="BT703" i="1"/>
  <c r="BQ703" i="1"/>
  <c r="BN703" i="1"/>
  <c r="BK703" i="1"/>
  <c r="BH703" i="1"/>
  <c r="BE703" i="1"/>
  <c r="BB703" i="1"/>
  <c r="AY703" i="1"/>
  <c r="AV703" i="1"/>
  <c r="AS703" i="1"/>
  <c r="AP703" i="1"/>
  <c r="AM703" i="1"/>
  <c r="AJ703" i="1"/>
  <c r="AG703" i="1"/>
  <c r="AD703" i="1"/>
  <c r="AA703" i="1"/>
  <c r="X703" i="1"/>
  <c r="U703" i="1"/>
  <c r="R703" i="1"/>
  <c r="O703" i="1"/>
  <c r="L703" i="1"/>
  <c r="I703" i="1"/>
  <c r="F703" i="1"/>
  <c r="BT702" i="1"/>
  <c r="BQ702" i="1"/>
  <c r="BN702" i="1"/>
  <c r="BK702" i="1"/>
  <c r="BH702" i="1"/>
  <c r="BE702" i="1"/>
  <c r="BB702" i="1"/>
  <c r="AY702" i="1"/>
  <c r="AV702" i="1"/>
  <c r="AS702" i="1"/>
  <c r="AP702" i="1"/>
  <c r="AM702" i="1"/>
  <c r="AJ702" i="1"/>
  <c r="AG702" i="1"/>
  <c r="AD702" i="1"/>
  <c r="AA702" i="1"/>
  <c r="X702" i="1"/>
  <c r="U702" i="1"/>
  <c r="R702" i="1"/>
  <c r="O702" i="1"/>
  <c r="L702" i="1"/>
  <c r="I702" i="1"/>
  <c r="F702" i="1"/>
  <c r="E702" i="1"/>
  <c r="E703" i="1" s="1"/>
  <c r="BT701" i="1"/>
  <c r="BQ701" i="1"/>
  <c r="BN701" i="1"/>
  <c r="BK701" i="1"/>
  <c r="BH701" i="1"/>
  <c r="BE701" i="1"/>
  <c r="BB701" i="1"/>
  <c r="AY701" i="1"/>
  <c r="AV701" i="1"/>
  <c r="AS701" i="1"/>
  <c r="AP701" i="1"/>
  <c r="AM701" i="1"/>
  <c r="AJ701" i="1"/>
  <c r="AG701" i="1"/>
  <c r="AD701" i="1"/>
  <c r="AA701" i="1"/>
  <c r="X701" i="1"/>
  <c r="U701" i="1"/>
  <c r="R701" i="1"/>
  <c r="O701" i="1"/>
  <c r="L701" i="1"/>
  <c r="I701" i="1"/>
  <c r="F701" i="1"/>
  <c r="B701" i="1"/>
  <c r="B702" i="1" s="1"/>
  <c r="B703" i="1" s="1"/>
  <c r="B705" i="1" s="1"/>
  <c r="B706" i="1" s="1"/>
  <c r="B707" i="1" s="1"/>
  <c r="B708" i="1" s="1"/>
  <c r="B709" i="1" s="1"/>
  <c r="B710" i="1" s="1"/>
  <c r="B711" i="1" s="1"/>
  <c r="B712" i="1" s="1"/>
  <c r="B714" i="1" s="1"/>
  <c r="A700" i="1"/>
  <c r="BT697" i="1"/>
  <c r="BQ697" i="1"/>
  <c r="BN697" i="1"/>
  <c r="BK697" i="1"/>
  <c r="BH697" i="1"/>
  <c r="BE697" i="1"/>
  <c r="BB697" i="1"/>
  <c r="AY697" i="1"/>
  <c r="AV697" i="1"/>
  <c r="AS697" i="1"/>
  <c r="AP697" i="1"/>
  <c r="AM697" i="1"/>
  <c r="AJ697" i="1"/>
  <c r="AG697" i="1"/>
  <c r="AD697" i="1"/>
  <c r="AA697" i="1"/>
  <c r="X697" i="1"/>
  <c r="U697" i="1"/>
  <c r="R697" i="1"/>
  <c r="O697" i="1"/>
  <c r="L697" i="1"/>
  <c r="I697" i="1"/>
  <c r="F697" i="1"/>
  <c r="BT696" i="1"/>
  <c r="BQ696" i="1"/>
  <c r="BN696" i="1"/>
  <c r="BK696" i="1"/>
  <c r="BH696" i="1"/>
  <c r="BE696" i="1"/>
  <c r="BB696" i="1"/>
  <c r="AY696" i="1"/>
  <c r="AV696" i="1"/>
  <c r="AS696" i="1"/>
  <c r="AP696" i="1"/>
  <c r="AM696" i="1"/>
  <c r="AJ696" i="1"/>
  <c r="AG696" i="1"/>
  <c r="AD696" i="1"/>
  <c r="AA696" i="1"/>
  <c r="X696" i="1"/>
  <c r="U696" i="1"/>
  <c r="R696" i="1"/>
  <c r="O696" i="1"/>
  <c r="L696" i="1"/>
  <c r="I696" i="1"/>
  <c r="F696" i="1"/>
  <c r="BT695" i="1"/>
  <c r="BQ695" i="1"/>
  <c r="BN695" i="1"/>
  <c r="BK695" i="1"/>
  <c r="BH695" i="1"/>
  <c r="BE695" i="1"/>
  <c r="BB695" i="1"/>
  <c r="AY695" i="1"/>
  <c r="AV695" i="1"/>
  <c r="AS695" i="1"/>
  <c r="AP695" i="1"/>
  <c r="AM695" i="1"/>
  <c r="AJ695" i="1"/>
  <c r="AG695" i="1"/>
  <c r="AD695" i="1"/>
  <c r="AA695" i="1"/>
  <c r="X695" i="1"/>
  <c r="U695" i="1"/>
  <c r="R695" i="1"/>
  <c r="O695" i="1"/>
  <c r="L695" i="1"/>
  <c r="I695" i="1"/>
  <c r="F695" i="1"/>
  <c r="BT693" i="1"/>
  <c r="BQ693" i="1"/>
  <c r="BN693" i="1"/>
  <c r="BK693" i="1"/>
  <c r="BH693" i="1"/>
  <c r="BE693" i="1"/>
  <c r="BB693" i="1"/>
  <c r="AY693" i="1"/>
  <c r="AV693" i="1"/>
  <c r="AS693" i="1"/>
  <c r="AP693" i="1"/>
  <c r="AM693" i="1"/>
  <c r="AJ693" i="1"/>
  <c r="AG693" i="1"/>
  <c r="AD693" i="1"/>
  <c r="AA693" i="1"/>
  <c r="X693" i="1"/>
  <c r="U693" i="1"/>
  <c r="R693" i="1"/>
  <c r="O693" i="1"/>
  <c r="L693" i="1"/>
  <c r="I693" i="1"/>
  <c r="F693" i="1"/>
  <c r="BT692" i="1"/>
  <c r="BQ692" i="1"/>
  <c r="BN692" i="1"/>
  <c r="BK692" i="1"/>
  <c r="BH692" i="1"/>
  <c r="BE692" i="1"/>
  <c r="BB692" i="1"/>
  <c r="AY692" i="1"/>
  <c r="AV692" i="1"/>
  <c r="AS692" i="1"/>
  <c r="AP692" i="1"/>
  <c r="AM692" i="1"/>
  <c r="AJ692" i="1"/>
  <c r="AG692" i="1"/>
  <c r="AD692" i="1"/>
  <c r="AA692" i="1"/>
  <c r="X692" i="1"/>
  <c r="U692" i="1"/>
  <c r="R692" i="1"/>
  <c r="O692" i="1"/>
  <c r="L692" i="1"/>
  <c r="I692" i="1"/>
  <c r="F692" i="1"/>
  <c r="BT690" i="1"/>
  <c r="BQ690" i="1"/>
  <c r="BN690" i="1"/>
  <c r="BK690" i="1"/>
  <c r="BH690" i="1"/>
  <c r="BE690" i="1"/>
  <c r="BB690" i="1"/>
  <c r="AY690" i="1"/>
  <c r="AV690" i="1"/>
  <c r="AS690" i="1"/>
  <c r="AP690" i="1"/>
  <c r="AM690" i="1"/>
  <c r="AJ690" i="1"/>
  <c r="AG690" i="1"/>
  <c r="AD690" i="1"/>
  <c r="AA690" i="1"/>
  <c r="X690" i="1"/>
  <c r="U690" i="1"/>
  <c r="R690" i="1"/>
  <c r="O690" i="1"/>
  <c r="L690" i="1"/>
  <c r="I690" i="1"/>
  <c r="F690" i="1"/>
  <c r="E690" i="1"/>
  <c r="BT688" i="1"/>
  <c r="BQ688" i="1"/>
  <c r="BN688" i="1"/>
  <c r="BK688" i="1"/>
  <c r="BH688" i="1"/>
  <c r="BE688" i="1"/>
  <c r="BB688" i="1"/>
  <c r="AY688" i="1"/>
  <c r="AV688" i="1"/>
  <c r="AS688" i="1"/>
  <c r="AP688" i="1"/>
  <c r="AM688" i="1"/>
  <c r="AJ688" i="1"/>
  <c r="AG688" i="1"/>
  <c r="AD688" i="1"/>
  <c r="AA688" i="1"/>
  <c r="X688" i="1"/>
  <c r="U688" i="1"/>
  <c r="R688" i="1"/>
  <c r="O688" i="1"/>
  <c r="L688" i="1"/>
  <c r="I688" i="1"/>
  <c r="F688" i="1"/>
  <c r="BT687" i="1"/>
  <c r="BQ687" i="1"/>
  <c r="BN687" i="1"/>
  <c r="BK687" i="1"/>
  <c r="BH687" i="1"/>
  <c r="BE687" i="1"/>
  <c r="BB687" i="1"/>
  <c r="AY687" i="1"/>
  <c r="AV687" i="1"/>
  <c r="AS687" i="1"/>
  <c r="AP687" i="1"/>
  <c r="AM687" i="1"/>
  <c r="AJ687" i="1"/>
  <c r="AG687" i="1"/>
  <c r="AD687" i="1"/>
  <c r="AA687" i="1"/>
  <c r="X687" i="1"/>
  <c r="U687" i="1"/>
  <c r="R687" i="1"/>
  <c r="O687" i="1"/>
  <c r="L687" i="1"/>
  <c r="I687" i="1"/>
  <c r="F687" i="1"/>
  <c r="BT686" i="1"/>
  <c r="BQ686" i="1"/>
  <c r="BN686" i="1"/>
  <c r="BK686" i="1"/>
  <c r="BH686" i="1"/>
  <c r="BE686" i="1"/>
  <c r="BB686" i="1"/>
  <c r="AY686" i="1"/>
  <c r="AV686" i="1"/>
  <c r="AS686" i="1"/>
  <c r="AP686" i="1"/>
  <c r="AM686" i="1"/>
  <c r="AJ686" i="1"/>
  <c r="AG686" i="1"/>
  <c r="AD686" i="1"/>
  <c r="AA686" i="1"/>
  <c r="X686" i="1"/>
  <c r="U686" i="1"/>
  <c r="R686" i="1"/>
  <c r="O686" i="1"/>
  <c r="L686" i="1"/>
  <c r="I686" i="1"/>
  <c r="F686" i="1"/>
  <c r="BT685" i="1"/>
  <c r="BQ685" i="1"/>
  <c r="BN685" i="1"/>
  <c r="BK685" i="1"/>
  <c r="BH685" i="1"/>
  <c r="BE685" i="1"/>
  <c r="BB685" i="1"/>
  <c r="AY685" i="1"/>
  <c r="AV685" i="1"/>
  <c r="AS685" i="1"/>
  <c r="AP685" i="1"/>
  <c r="AM685" i="1"/>
  <c r="AJ685" i="1"/>
  <c r="AG685" i="1"/>
  <c r="AD685" i="1"/>
  <c r="AA685" i="1"/>
  <c r="X685" i="1"/>
  <c r="U685" i="1"/>
  <c r="R685" i="1"/>
  <c r="O685" i="1"/>
  <c r="L685" i="1"/>
  <c r="I685" i="1"/>
  <c r="F685" i="1"/>
  <c r="BT684" i="1"/>
  <c r="BQ684" i="1"/>
  <c r="BN684" i="1"/>
  <c r="BK684" i="1"/>
  <c r="BH684" i="1"/>
  <c r="BE684" i="1"/>
  <c r="BB684" i="1"/>
  <c r="AY684" i="1"/>
  <c r="AV684" i="1"/>
  <c r="AS684" i="1"/>
  <c r="AP684" i="1"/>
  <c r="AM684" i="1"/>
  <c r="AJ684" i="1"/>
  <c r="AG684" i="1"/>
  <c r="AD684" i="1"/>
  <c r="AA684" i="1"/>
  <c r="X684" i="1"/>
  <c r="U684" i="1"/>
  <c r="R684" i="1"/>
  <c r="O684" i="1"/>
  <c r="L684" i="1"/>
  <c r="I684" i="1"/>
  <c r="F684" i="1"/>
  <c r="BT683" i="1"/>
  <c r="BQ683" i="1"/>
  <c r="BN683" i="1"/>
  <c r="BK683" i="1"/>
  <c r="BH683" i="1"/>
  <c r="BE683" i="1"/>
  <c r="BB683" i="1"/>
  <c r="AY683" i="1"/>
  <c r="AV683" i="1"/>
  <c r="AS683" i="1"/>
  <c r="AP683" i="1"/>
  <c r="AM683" i="1"/>
  <c r="AJ683" i="1"/>
  <c r="AG683" i="1"/>
  <c r="AD683" i="1"/>
  <c r="AA683" i="1"/>
  <c r="X683" i="1"/>
  <c r="U683" i="1"/>
  <c r="R683" i="1"/>
  <c r="O683" i="1"/>
  <c r="L683" i="1"/>
  <c r="I683" i="1"/>
  <c r="F683" i="1"/>
  <c r="BT682" i="1"/>
  <c r="BQ682" i="1"/>
  <c r="BN682" i="1"/>
  <c r="BK682" i="1"/>
  <c r="BH682" i="1"/>
  <c r="BE682" i="1"/>
  <c r="BB682" i="1"/>
  <c r="AY682" i="1"/>
  <c r="AV682" i="1"/>
  <c r="AS682" i="1"/>
  <c r="AP682" i="1"/>
  <c r="AM682" i="1"/>
  <c r="AJ682" i="1"/>
  <c r="AG682" i="1"/>
  <c r="AD682" i="1"/>
  <c r="AA682" i="1"/>
  <c r="X682" i="1"/>
  <c r="U682" i="1"/>
  <c r="R682" i="1"/>
  <c r="O682" i="1"/>
  <c r="L682" i="1"/>
  <c r="I682" i="1"/>
  <c r="F682" i="1"/>
  <c r="BV681" i="1"/>
  <c r="BU681" i="1"/>
  <c r="BS681" i="1"/>
  <c r="BR681" i="1"/>
  <c r="BP681" i="1"/>
  <c r="BO681" i="1"/>
  <c r="BM681" i="1"/>
  <c r="BL681" i="1"/>
  <c r="BJ681" i="1"/>
  <c r="BI681" i="1"/>
  <c r="BG681" i="1"/>
  <c r="BF681" i="1"/>
  <c r="BD681" i="1"/>
  <c r="BC681" i="1"/>
  <c r="BA681" i="1"/>
  <c r="AZ681" i="1"/>
  <c r="AX681" i="1"/>
  <c r="AW681" i="1"/>
  <c r="AU681" i="1"/>
  <c r="AT681" i="1"/>
  <c r="AR681" i="1"/>
  <c r="AQ681" i="1"/>
  <c r="AO681" i="1"/>
  <c r="AN681" i="1"/>
  <c r="AL681" i="1"/>
  <c r="AK681" i="1"/>
  <c r="AI681" i="1"/>
  <c r="AH681" i="1"/>
  <c r="AF681" i="1"/>
  <c r="AE681" i="1"/>
  <c r="AC681" i="1"/>
  <c r="AB681" i="1"/>
  <c r="Z681" i="1"/>
  <c r="Y681" i="1"/>
  <c r="W681" i="1"/>
  <c r="V681" i="1"/>
  <c r="T681" i="1"/>
  <c r="S681" i="1"/>
  <c r="Q681" i="1"/>
  <c r="P681" i="1"/>
  <c r="N681" i="1"/>
  <c r="M681" i="1"/>
  <c r="K681" i="1"/>
  <c r="J681" i="1"/>
  <c r="H681" i="1"/>
  <c r="G681" i="1"/>
  <c r="E681" i="1"/>
  <c r="E683" i="1" s="1"/>
  <c r="E684" i="1" s="1"/>
  <c r="E685" i="1" s="1"/>
  <c r="E686" i="1" s="1"/>
  <c r="E687" i="1" s="1"/>
  <c r="E688" i="1" s="1"/>
  <c r="BT679" i="1"/>
  <c r="BQ679" i="1"/>
  <c r="BN679" i="1"/>
  <c r="BK679" i="1"/>
  <c r="BH679" i="1"/>
  <c r="BE679" i="1"/>
  <c r="BB679" i="1"/>
  <c r="AY679" i="1"/>
  <c r="AV679" i="1"/>
  <c r="AS679" i="1"/>
  <c r="AP679" i="1"/>
  <c r="AM679" i="1"/>
  <c r="AJ679" i="1"/>
  <c r="AG679" i="1"/>
  <c r="AD679" i="1"/>
  <c r="AA679" i="1"/>
  <c r="X679" i="1"/>
  <c r="U679" i="1"/>
  <c r="R679" i="1"/>
  <c r="O679" i="1"/>
  <c r="L679" i="1"/>
  <c r="I679" i="1"/>
  <c r="F679" i="1"/>
  <c r="BT678" i="1"/>
  <c r="BQ678" i="1"/>
  <c r="BN678" i="1"/>
  <c r="BK678" i="1"/>
  <c r="BH678" i="1"/>
  <c r="BE678" i="1"/>
  <c r="BB678" i="1"/>
  <c r="AY678" i="1"/>
  <c r="AV678" i="1"/>
  <c r="AS678" i="1"/>
  <c r="AP678" i="1"/>
  <c r="AM678" i="1"/>
  <c r="AJ678" i="1"/>
  <c r="AG678" i="1"/>
  <c r="AD678" i="1"/>
  <c r="AA678" i="1"/>
  <c r="X678" i="1"/>
  <c r="U678" i="1"/>
  <c r="R678" i="1"/>
  <c r="O678" i="1"/>
  <c r="L678" i="1"/>
  <c r="I678" i="1"/>
  <c r="F678" i="1"/>
  <c r="E678" i="1"/>
  <c r="E679" i="1" s="1"/>
  <c r="BT677" i="1"/>
  <c r="BQ677" i="1"/>
  <c r="BN677" i="1"/>
  <c r="BK677" i="1"/>
  <c r="BH677" i="1"/>
  <c r="BE677" i="1"/>
  <c r="BB677" i="1"/>
  <c r="AY677" i="1"/>
  <c r="AV677" i="1"/>
  <c r="AS677" i="1"/>
  <c r="AP677" i="1"/>
  <c r="AM677" i="1"/>
  <c r="AJ677" i="1"/>
  <c r="AG677" i="1"/>
  <c r="AD677" i="1"/>
  <c r="AA677" i="1"/>
  <c r="X677" i="1"/>
  <c r="U677" i="1"/>
  <c r="R677" i="1"/>
  <c r="O677" i="1"/>
  <c r="L677" i="1"/>
  <c r="I677" i="1"/>
  <c r="F677" i="1"/>
  <c r="B677" i="1"/>
  <c r="B678" i="1" s="1"/>
  <c r="B679" i="1" s="1"/>
  <c r="B681" i="1" s="1"/>
  <c r="B682" i="1" s="1"/>
  <c r="B683" i="1" s="1"/>
  <c r="B684" i="1" s="1"/>
  <c r="B685" i="1" s="1"/>
  <c r="B686" i="1" s="1"/>
  <c r="B687" i="1" s="1"/>
  <c r="B688" i="1" s="1"/>
  <c r="B690" i="1" s="1"/>
  <c r="A676" i="1"/>
  <c r="BT673" i="1"/>
  <c r="BQ673" i="1"/>
  <c r="BN673" i="1"/>
  <c r="BK673" i="1"/>
  <c r="BH673" i="1"/>
  <c r="BE673" i="1"/>
  <c r="BB673" i="1"/>
  <c r="AY673" i="1"/>
  <c r="AV673" i="1"/>
  <c r="AS673" i="1"/>
  <c r="AP673" i="1"/>
  <c r="AM673" i="1"/>
  <c r="AJ673" i="1"/>
  <c r="AG673" i="1"/>
  <c r="AD673" i="1"/>
  <c r="AA673" i="1"/>
  <c r="X673" i="1"/>
  <c r="U673" i="1"/>
  <c r="R673" i="1"/>
  <c r="O673" i="1"/>
  <c r="L673" i="1"/>
  <c r="I673" i="1"/>
  <c r="F673" i="1"/>
  <c r="BT672" i="1"/>
  <c r="BQ672" i="1"/>
  <c r="BN672" i="1"/>
  <c r="BK672" i="1"/>
  <c r="BH672" i="1"/>
  <c r="BE672" i="1"/>
  <c r="BB672" i="1"/>
  <c r="AY672" i="1"/>
  <c r="AV672" i="1"/>
  <c r="AS672" i="1"/>
  <c r="AP672" i="1"/>
  <c r="AM672" i="1"/>
  <c r="AJ672" i="1"/>
  <c r="AG672" i="1"/>
  <c r="AD672" i="1"/>
  <c r="AA672" i="1"/>
  <c r="X672" i="1"/>
  <c r="U672" i="1"/>
  <c r="R672" i="1"/>
  <c r="O672" i="1"/>
  <c r="L672" i="1"/>
  <c r="I672" i="1"/>
  <c r="F672" i="1"/>
  <c r="BT671" i="1"/>
  <c r="BQ671" i="1"/>
  <c r="BN671" i="1"/>
  <c r="BK671" i="1"/>
  <c r="BH671" i="1"/>
  <c r="BE671" i="1"/>
  <c r="BB671" i="1"/>
  <c r="AY671" i="1"/>
  <c r="AV671" i="1"/>
  <c r="AS671" i="1"/>
  <c r="AP671" i="1"/>
  <c r="AM671" i="1"/>
  <c r="AJ671" i="1"/>
  <c r="AG671" i="1"/>
  <c r="AD671" i="1"/>
  <c r="AA671" i="1"/>
  <c r="X671" i="1"/>
  <c r="U671" i="1"/>
  <c r="R671" i="1"/>
  <c r="O671" i="1"/>
  <c r="L671" i="1"/>
  <c r="I671" i="1"/>
  <c r="F671" i="1"/>
  <c r="BT669" i="1"/>
  <c r="BQ669" i="1"/>
  <c r="BN669" i="1"/>
  <c r="BK669" i="1"/>
  <c r="BH669" i="1"/>
  <c r="BE669" i="1"/>
  <c r="BB669" i="1"/>
  <c r="AY669" i="1"/>
  <c r="AV669" i="1"/>
  <c r="AS669" i="1"/>
  <c r="AP669" i="1"/>
  <c r="AM669" i="1"/>
  <c r="AJ669" i="1"/>
  <c r="AG669" i="1"/>
  <c r="AD669" i="1"/>
  <c r="AA669" i="1"/>
  <c r="X669" i="1"/>
  <c r="U669" i="1"/>
  <c r="R669" i="1"/>
  <c r="O669" i="1"/>
  <c r="L669" i="1"/>
  <c r="I669" i="1"/>
  <c r="F669" i="1"/>
  <c r="BT668" i="1"/>
  <c r="BQ668" i="1"/>
  <c r="BN668" i="1"/>
  <c r="BK668" i="1"/>
  <c r="BH668" i="1"/>
  <c r="BE668" i="1"/>
  <c r="BB668" i="1"/>
  <c r="AY668" i="1"/>
  <c r="AV668" i="1"/>
  <c r="AS668" i="1"/>
  <c r="AP668" i="1"/>
  <c r="AM668" i="1"/>
  <c r="AJ668" i="1"/>
  <c r="AG668" i="1"/>
  <c r="AD668" i="1"/>
  <c r="AA668" i="1"/>
  <c r="X668" i="1"/>
  <c r="U668" i="1"/>
  <c r="R668" i="1"/>
  <c r="O668" i="1"/>
  <c r="L668" i="1"/>
  <c r="I668" i="1"/>
  <c r="F668" i="1"/>
  <c r="BT666" i="1"/>
  <c r="BQ666" i="1"/>
  <c r="BN666" i="1"/>
  <c r="BK666" i="1"/>
  <c r="BH666" i="1"/>
  <c r="BE666" i="1"/>
  <c r="BB666" i="1"/>
  <c r="AY666" i="1"/>
  <c r="AV666" i="1"/>
  <c r="AS666" i="1"/>
  <c r="AP666" i="1"/>
  <c r="AM666" i="1"/>
  <c r="AJ666" i="1"/>
  <c r="AG666" i="1"/>
  <c r="AD666" i="1"/>
  <c r="AA666" i="1"/>
  <c r="X666" i="1"/>
  <c r="U666" i="1"/>
  <c r="R666" i="1"/>
  <c r="O666" i="1"/>
  <c r="L666" i="1"/>
  <c r="I666" i="1"/>
  <c r="F666" i="1"/>
  <c r="E666" i="1"/>
  <c r="BT664" i="1"/>
  <c r="BQ664" i="1"/>
  <c r="BN664" i="1"/>
  <c r="BK664" i="1"/>
  <c r="BH664" i="1"/>
  <c r="BE664" i="1"/>
  <c r="BB664" i="1"/>
  <c r="AY664" i="1"/>
  <c r="AV664" i="1"/>
  <c r="AS664" i="1"/>
  <c r="AP664" i="1"/>
  <c r="AM664" i="1"/>
  <c r="AJ664" i="1"/>
  <c r="AG664" i="1"/>
  <c r="AD664" i="1"/>
  <c r="AA664" i="1"/>
  <c r="X664" i="1"/>
  <c r="U664" i="1"/>
  <c r="R664" i="1"/>
  <c r="O664" i="1"/>
  <c r="L664" i="1"/>
  <c r="I664" i="1"/>
  <c r="F664" i="1"/>
  <c r="BT663" i="1"/>
  <c r="BQ663" i="1"/>
  <c r="BN663" i="1"/>
  <c r="BK663" i="1"/>
  <c r="BH663" i="1"/>
  <c r="BE663" i="1"/>
  <c r="BB663" i="1"/>
  <c r="AY663" i="1"/>
  <c r="AV663" i="1"/>
  <c r="AS663" i="1"/>
  <c r="AP663" i="1"/>
  <c r="AM663" i="1"/>
  <c r="AJ663" i="1"/>
  <c r="AG663" i="1"/>
  <c r="AD663" i="1"/>
  <c r="AA663" i="1"/>
  <c r="X663" i="1"/>
  <c r="U663" i="1"/>
  <c r="R663" i="1"/>
  <c r="O663" i="1"/>
  <c r="L663" i="1"/>
  <c r="I663" i="1"/>
  <c r="F663" i="1"/>
  <c r="BT662" i="1"/>
  <c r="BQ662" i="1"/>
  <c r="BN662" i="1"/>
  <c r="BK662" i="1"/>
  <c r="BH662" i="1"/>
  <c r="BE662" i="1"/>
  <c r="BB662" i="1"/>
  <c r="AY662" i="1"/>
  <c r="AV662" i="1"/>
  <c r="AS662" i="1"/>
  <c r="AP662" i="1"/>
  <c r="AM662" i="1"/>
  <c r="AJ662" i="1"/>
  <c r="AG662" i="1"/>
  <c r="AD662" i="1"/>
  <c r="AA662" i="1"/>
  <c r="X662" i="1"/>
  <c r="U662" i="1"/>
  <c r="R662" i="1"/>
  <c r="O662" i="1"/>
  <c r="L662" i="1"/>
  <c r="I662" i="1"/>
  <c r="F662" i="1"/>
  <c r="BT661" i="1"/>
  <c r="BQ661" i="1"/>
  <c r="BN661" i="1"/>
  <c r="BK661" i="1"/>
  <c r="BH661" i="1"/>
  <c r="BE661" i="1"/>
  <c r="BB661" i="1"/>
  <c r="AY661" i="1"/>
  <c r="AV661" i="1"/>
  <c r="AS661" i="1"/>
  <c r="AP661" i="1"/>
  <c r="AM661" i="1"/>
  <c r="AJ661" i="1"/>
  <c r="AG661" i="1"/>
  <c r="AD661" i="1"/>
  <c r="AA661" i="1"/>
  <c r="X661" i="1"/>
  <c r="U661" i="1"/>
  <c r="R661" i="1"/>
  <c r="O661" i="1"/>
  <c r="L661" i="1"/>
  <c r="I661" i="1"/>
  <c r="F661" i="1"/>
  <c r="BT660" i="1"/>
  <c r="BQ660" i="1"/>
  <c r="BN660" i="1"/>
  <c r="BK660" i="1"/>
  <c r="BH660" i="1"/>
  <c r="BE660" i="1"/>
  <c r="BB660" i="1"/>
  <c r="AY660" i="1"/>
  <c r="AV660" i="1"/>
  <c r="AS660" i="1"/>
  <c r="AP660" i="1"/>
  <c r="AM660" i="1"/>
  <c r="AJ660" i="1"/>
  <c r="AG660" i="1"/>
  <c r="AD660" i="1"/>
  <c r="AA660" i="1"/>
  <c r="X660" i="1"/>
  <c r="U660" i="1"/>
  <c r="R660" i="1"/>
  <c r="O660" i="1"/>
  <c r="L660" i="1"/>
  <c r="I660" i="1"/>
  <c r="F660" i="1"/>
  <c r="BT659" i="1"/>
  <c r="BQ659" i="1"/>
  <c r="BN659" i="1"/>
  <c r="BK659" i="1"/>
  <c r="BH659" i="1"/>
  <c r="BE659" i="1"/>
  <c r="BB659" i="1"/>
  <c r="AY659" i="1"/>
  <c r="AV659" i="1"/>
  <c r="AS659" i="1"/>
  <c r="AP659" i="1"/>
  <c r="AM659" i="1"/>
  <c r="AJ659" i="1"/>
  <c r="AG659" i="1"/>
  <c r="AD659" i="1"/>
  <c r="AA659" i="1"/>
  <c r="X659" i="1"/>
  <c r="U659" i="1"/>
  <c r="R659" i="1"/>
  <c r="O659" i="1"/>
  <c r="L659" i="1"/>
  <c r="I659" i="1"/>
  <c r="F659" i="1"/>
  <c r="BT658" i="1"/>
  <c r="BQ658" i="1"/>
  <c r="BN658" i="1"/>
  <c r="BK658" i="1"/>
  <c r="BH658" i="1"/>
  <c r="BE658" i="1"/>
  <c r="BB658" i="1"/>
  <c r="AY658" i="1"/>
  <c r="AV658" i="1"/>
  <c r="AS658" i="1"/>
  <c r="AP658" i="1"/>
  <c r="AM658" i="1"/>
  <c r="AJ658" i="1"/>
  <c r="AG658" i="1"/>
  <c r="AD658" i="1"/>
  <c r="AA658" i="1"/>
  <c r="X658" i="1"/>
  <c r="U658" i="1"/>
  <c r="R658" i="1"/>
  <c r="O658" i="1"/>
  <c r="L658" i="1"/>
  <c r="I658" i="1"/>
  <c r="F658" i="1"/>
  <c r="BV657" i="1"/>
  <c r="BU657" i="1"/>
  <c r="BS657" i="1"/>
  <c r="BR657" i="1"/>
  <c r="BP657" i="1"/>
  <c r="BO657" i="1"/>
  <c r="BM657" i="1"/>
  <c r="BL657" i="1"/>
  <c r="BJ657" i="1"/>
  <c r="BI657" i="1"/>
  <c r="BG657" i="1"/>
  <c r="BF657" i="1"/>
  <c r="BD657" i="1"/>
  <c r="BC657" i="1"/>
  <c r="BA657" i="1"/>
  <c r="AZ657" i="1"/>
  <c r="AX657" i="1"/>
  <c r="AW657" i="1"/>
  <c r="AU657" i="1"/>
  <c r="AT657" i="1"/>
  <c r="AR657" i="1"/>
  <c r="AQ657" i="1"/>
  <c r="AO657" i="1"/>
  <c r="AN657" i="1"/>
  <c r="AL657" i="1"/>
  <c r="AK657" i="1"/>
  <c r="AI657" i="1"/>
  <c r="AH657" i="1"/>
  <c r="AF657" i="1"/>
  <c r="AE657" i="1"/>
  <c r="AC657" i="1"/>
  <c r="AB657" i="1"/>
  <c r="Z657" i="1"/>
  <c r="Y657" i="1"/>
  <c r="W657" i="1"/>
  <c r="V657" i="1"/>
  <c r="T657" i="1"/>
  <c r="S657" i="1"/>
  <c r="Q657" i="1"/>
  <c r="P657" i="1"/>
  <c r="N657" i="1"/>
  <c r="M657" i="1"/>
  <c r="K657" i="1"/>
  <c r="J657" i="1"/>
  <c r="H657" i="1"/>
  <c r="G657" i="1"/>
  <c r="E657" i="1"/>
  <c r="E659" i="1" s="1"/>
  <c r="E660" i="1" s="1"/>
  <c r="E661" i="1" s="1"/>
  <c r="E662" i="1" s="1"/>
  <c r="E663" i="1" s="1"/>
  <c r="E664" i="1" s="1"/>
  <c r="BT655" i="1"/>
  <c r="BQ655" i="1"/>
  <c r="BN655" i="1"/>
  <c r="BK655" i="1"/>
  <c r="BH655" i="1"/>
  <c r="BE655" i="1"/>
  <c r="BB655" i="1"/>
  <c r="AY655" i="1"/>
  <c r="AV655" i="1"/>
  <c r="AS655" i="1"/>
  <c r="AP655" i="1"/>
  <c r="AM655" i="1"/>
  <c r="AJ655" i="1"/>
  <c r="AG655" i="1"/>
  <c r="AD655" i="1"/>
  <c r="AA655" i="1"/>
  <c r="X655" i="1"/>
  <c r="U655" i="1"/>
  <c r="R655" i="1"/>
  <c r="O655" i="1"/>
  <c r="L655" i="1"/>
  <c r="I655" i="1"/>
  <c r="F655" i="1"/>
  <c r="BT654" i="1"/>
  <c r="BQ654" i="1"/>
  <c r="BN654" i="1"/>
  <c r="BK654" i="1"/>
  <c r="BH654" i="1"/>
  <c r="BE654" i="1"/>
  <c r="BB654" i="1"/>
  <c r="AY654" i="1"/>
  <c r="AV654" i="1"/>
  <c r="AS654" i="1"/>
  <c r="AP654" i="1"/>
  <c r="AM654" i="1"/>
  <c r="AJ654" i="1"/>
  <c r="AG654" i="1"/>
  <c r="AD654" i="1"/>
  <c r="AA654" i="1"/>
  <c r="X654" i="1"/>
  <c r="U654" i="1"/>
  <c r="R654" i="1"/>
  <c r="O654" i="1"/>
  <c r="L654" i="1"/>
  <c r="I654" i="1"/>
  <c r="F654" i="1"/>
  <c r="E654" i="1"/>
  <c r="E655" i="1" s="1"/>
  <c r="BT653" i="1"/>
  <c r="BQ653" i="1"/>
  <c r="BN653" i="1"/>
  <c r="BK653" i="1"/>
  <c r="BH653" i="1"/>
  <c r="BE653" i="1"/>
  <c r="BB653" i="1"/>
  <c r="AY653" i="1"/>
  <c r="AV653" i="1"/>
  <c r="AS653" i="1"/>
  <c r="AP653" i="1"/>
  <c r="AM653" i="1"/>
  <c r="AJ653" i="1"/>
  <c r="AG653" i="1"/>
  <c r="AD653" i="1"/>
  <c r="AA653" i="1"/>
  <c r="X653" i="1"/>
  <c r="U653" i="1"/>
  <c r="R653" i="1"/>
  <c r="O653" i="1"/>
  <c r="L653" i="1"/>
  <c r="I653" i="1"/>
  <c r="F653" i="1"/>
  <c r="B653" i="1"/>
  <c r="B654" i="1" s="1"/>
  <c r="B655" i="1" s="1"/>
  <c r="B657" i="1" s="1"/>
  <c r="B658" i="1" s="1"/>
  <c r="B659" i="1" s="1"/>
  <c r="B660" i="1" s="1"/>
  <c r="B661" i="1" s="1"/>
  <c r="B662" i="1" s="1"/>
  <c r="B663" i="1" s="1"/>
  <c r="B664" i="1" s="1"/>
  <c r="B666" i="1" s="1"/>
  <c r="A652" i="1"/>
  <c r="BT649" i="1"/>
  <c r="BQ649" i="1"/>
  <c r="BN649" i="1"/>
  <c r="BK649" i="1"/>
  <c r="BH649" i="1"/>
  <c r="BE649" i="1"/>
  <c r="BB649" i="1"/>
  <c r="AY649" i="1"/>
  <c r="AV649" i="1"/>
  <c r="AS649" i="1"/>
  <c r="AP649" i="1"/>
  <c r="AM649" i="1"/>
  <c r="AJ649" i="1"/>
  <c r="AG649" i="1"/>
  <c r="AD649" i="1"/>
  <c r="AA649" i="1"/>
  <c r="X649" i="1"/>
  <c r="U649" i="1"/>
  <c r="R649" i="1"/>
  <c r="O649" i="1"/>
  <c r="L649" i="1"/>
  <c r="I649" i="1"/>
  <c r="F649" i="1"/>
  <c r="BT648" i="1"/>
  <c r="BQ648" i="1"/>
  <c r="BN648" i="1"/>
  <c r="BK648" i="1"/>
  <c r="BH648" i="1"/>
  <c r="BE648" i="1"/>
  <c r="BB648" i="1"/>
  <c r="AY648" i="1"/>
  <c r="AV648" i="1"/>
  <c r="AS648" i="1"/>
  <c r="AP648" i="1"/>
  <c r="AM648" i="1"/>
  <c r="AJ648" i="1"/>
  <c r="AG648" i="1"/>
  <c r="AD648" i="1"/>
  <c r="AA648" i="1"/>
  <c r="X648" i="1"/>
  <c r="U648" i="1"/>
  <c r="R648" i="1"/>
  <c r="O648" i="1"/>
  <c r="L648" i="1"/>
  <c r="I648" i="1"/>
  <c r="F648" i="1"/>
  <c r="BT647" i="1"/>
  <c r="BQ647" i="1"/>
  <c r="BN647" i="1"/>
  <c r="BK647" i="1"/>
  <c r="BH647" i="1"/>
  <c r="BE647" i="1"/>
  <c r="BB647" i="1"/>
  <c r="AY647" i="1"/>
  <c r="AV647" i="1"/>
  <c r="AS647" i="1"/>
  <c r="AP647" i="1"/>
  <c r="AM647" i="1"/>
  <c r="AJ647" i="1"/>
  <c r="AG647" i="1"/>
  <c r="AD647" i="1"/>
  <c r="AA647" i="1"/>
  <c r="X647" i="1"/>
  <c r="U647" i="1"/>
  <c r="R647" i="1"/>
  <c r="O647" i="1"/>
  <c r="L647" i="1"/>
  <c r="I647" i="1"/>
  <c r="F647" i="1"/>
  <c r="BT645" i="1"/>
  <c r="BQ645" i="1"/>
  <c r="BN645" i="1"/>
  <c r="BK645" i="1"/>
  <c r="BH645" i="1"/>
  <c r="BE645" i="1"/>
  <c r="BB645" i="1"/>
  <c r="AY645" i="1"/>
  <c r="AV645" i="1"/>
  <c r="AS645" i="1"/>
  <c r="AP645" i="1"/>
  <c r="AM645" i="1"/>
  <c r="AJ645" i="1"/>
  <c r="AG645" i="1"/>
  <c r="AD645" i="1"/>
  <c r="AA645" i="1"/>
  <c r="X645" i="1"/>
  <c r="U645" i="1"/>
  <c r="R645" i="1"/>
  <c r="O645" i="1"/>
  <c r="L645" i="1"/>
  <c r="I645" i="1"/>
  <c r="F645" i="1"/>
  <c r="BT644" i="1"/>
  <c r="BQ644" i="1"/>
  <c r="BN644" i="1"/>
  <c r="BK644" i="1"/>
  <c r="BH644" i="1"/>
  <c r="BE644" i="1"/>
  <c r="BB644" i="1"/>
  <c r="AY644" i="1"/>
  <c r="AV644" i="1"/>
  <c r="AS644" i="1"/>
  <c r="AP644" i="1"/>
  <c r="AM644" i="1"/>
  <c r="AJ644" i="1"/>
  <c r="AG644" i="1"/>
  <c r="AD644" i="1"/>
  <c r="AA644" i="1"/>
  <c r="X644" i="1"/>
  <c r="U644" i="1"/>
  <c r="R644" i="1"/>
  <c r="O644" i="1"/>
  <c r="L644" i="1"/>
  <c r="I644" i="1"/>
  <c r="F644" i="1"/>
  <c r="BT642" i="1"/>
  <c r="BQ642" i="1"/>
  <c r="BN642" i="1"/>
  <c r="BK642" i="1"/>
  <c r="BH642" i="1"/>
  <c r="BE642" i="1"/>
  <c r="BB642" i="1"/>
  <c r="AY642" i="1"/>
  <c r="AV642" i="1"/>
  <c r="AS642" i="1"/>
  <c r="AP642" i="1"/>
  <c r="AM642" i="1"/>
  <c r="AJ642" i="1"/>
  <c r="AG642" i="1"/>
  <c r="AD642" i="1"/>
  <c r="AA642" i="1"/>
  <c r="X642" i="1"/>
  <c r="U642" i="1"/>
  <c r="R642" i="1"/>
  <c r="O642" i="1"/>
  <c r="L642" i="1"/>
  <c r="I642" i="1"/>
  <c r="F642" i="1"/>
  <c r="E642" i="1"/>
  <c r="BT640" i="1"/>
  <c r="BQ640" i="1"/>
  <c r="BN640" i="1"/>
  <c r="BK640" i="1"/>
  <c r="BH640" i="1"/>
  <c r="BE640" i="1"/>
  <c r="BB640" i="1"/>
  <c r="AY640" i="1"/>
  <c r="AV640" i="1"/>
  <c r="AS640" i="1"/>
  <c r="AP640" i="1"/>
  <c r="AM640" i="1"/>
  <c r="AJ640" i="1"/>
  <c r="AG640" i="1"/>
  <c r="AD640" i="1"/>
  <c r="AA640" i="1"/>
  <c r="X640" i="1"/>
  <c r="U640" i="1"/>
  <c r="R640" i="1"/>
  <c r="O640" i="1"/>
  <c r="L640" i="1"/>
  <c r="I640" i="1"/>
  <c r="F640" i="1"/>
  <c r="BT639" i="1"/>
  <c r="BQ639" i="1"/>
  <c r="BN639" i="1"/>
  <c r="BK639" i="1"/>
  <c r="BH639" i="1"/>
  <c r="BE639" i="1"/>
  <c r="BB639" i="1"/>
  <c r="AY639" i="1"/>
  <c r="AV639" i="1"/>
  <c r="AS639" i="1"/>
  <c r="AP639" i="1"/>
  <c r="AM639" i="1"/>
  <c r="AJ639" i="1"/>
  <c r="AG639" i="1"/>
  <c r="AD639" i="1"/>
  <c r="AA639" i="1"/>
  <c r="X639" i="1"/>
  <c r="U639" i="1"/>
  <c r="R639" i="1"/>
  <c r="O639" i="1"/>
  <c r="L639" i="1"/>
  <c r="I639" i="1"/>
  <c r="F639" i="1"/>
  <c r="BT638" i="1"/>
  <c r="BQ638" i="1"/>
  <c r="BN638" i="1"/>
  <c r="BK638" i="1"/>
  <c r="BH638" i="1"/>
  <c r="BE638" i="1"/>
  <c r="BB638" i="1"/>
  <c r="AY638" i="1"/>
  <c r="AV638" i="1"/>
  <c r="AS638" i="1"/>
  <c r="AP638" i="1"/>
  <c r="AM638" i="1"/>
  <c r="AJ638" i="1"/>
  <c r="AG638" i="1"/>
  <c r="AD638" i="1"/>
  <c r="AA638" i="1"/>
  <c r="X638" i="1"/>
  <c r="U638" i="1"/>
  <c r="R638" i="1"/>
  <c r="O638" i="1"/>
  <c r="L638" i="1"/>
  <c r="I638" i="1"/>
  <c r="F638" i="1"/>
  <c r="BT637" i="1"/>
  <c r="BQ637" i="1"/>
  <c r="BN637" i="1"/>
  <c r="BK637" i="1"/>
  <c r="BH637" i="1"/>
  <c r="BE637" i="1"/>
  <c r="BB637" i="1"/>
  <c r="AY637" i="1"/>
  <c r="AV637" i="1"/>
  <c r="AS637" i="1"/>
  <c r="AP637" i="1"/>
  <c r="AM637" i="1"/>
  <c r="AJ637" i="1"/>
  <c r="AG637" i="1"/>
  <c r="AD637" i="1"/>
  <c r="AA637" i="1"/>
  <c r="X637" i="1"/>
  <c r="U637" i="1"/>
  <c r="R637" i="1"/>
  <c r="O637" i="1"/>
  <c r="L637" i="1"/>
  <c r="I637" i="1"/>
  <c r="F637" i="1"/>
  <c r="BT636" i="1"/>
  <c r="BQ636" i="1"/>
  <c r="BN636" i="1"/>
  <c r="BK636" i="1"/>
  <c r="BH636" i="1"/>
  <c r="BE636" i="1"/>
  <c r="BB636" i="1"/>
  <c r="AY636" i="1"/>
  <c r="AV636" i="1"/>
  <c r="AS636" i="1"/>
  <c r="AP636" i="1"/>
  <c r="AM636" i="1"/>
  <c r="AJ636" i="1"/>
  <c r="AG636" i="1"/>
  <c r="AD636" i="1"/>
  <c r="AA636" i="1"/>
  <c r="X636" i="1"/>
  <c r="U636" i="1"/>
  <c r="R636" i="1"/>
  <c r="O636" i="1"/>
  <c r="L636" i="1"/>
  <c r="I636" i="1"/>
  <c r="F636" i="1"/>
  <c r="BT635" i="1"/>
  <c r="BQ635" i="1"/>
  <c r="BN635" i="1"/>
  <c r="BK635" i="1"/>
  <c r="BH635" i="1"/>
  <c r="BE635" i="1"/>
  <c r="BB635" i="1"/>
  <c r="AY635" i="1"/>
  <c r="AV635" i="1"/>
  <c r="AS635" i="1"/>
  <c r="AP635" i="1"/>
  <c r="AM635" i="1"/>
  <c r="AJ635" i="1"/>
  <c r="AG635" i="1"/>
  <c r="AD635" i="1"/>
  <c r="AA635" i="1"/>
  <c r="X635" i="1"/>
  <c r="U635" i="1"/>
  <c r="R635" i="1"/>
  <c r="O635" i="1"/>
  <c r="L635" i="1"/>
  <c r="I635" i="1"/>
  <c r="F635" i="1"/>
  <c r="BT634" i="1"/>
  <c r="BQ634" i="1"/>
  <c r="BN634" i="1"/>
  <c r="BK634" i="1"/>
  <c r="BH634" i="1"/>
  <c r="BE634" i="1"/>
  <c r="BB634" i="1"/>
  <c r="AY634" i="1"/>
  <c r="AV634" i="1"/>
  <c r="AS634" i="1"/>
  <c r="AP634" i="1"/>
  <c r="AM634" i="1"/>
  <c r="AJ634" i="1"/>
  <c r="AG634" i="1"/>
  <c r="AD634" i="1"/>
  <c r="AA634" i="1"/>
  <c r="X634" i="1"/>
  <c r="U634" i="1"/>
  <c r="R634" i="1"/>
  <c r="O634" i="1"/>
  <c r="L634" i="1"/>
  <c r="I634" i="1"/>
  <c r="F634" i="1"/>
  <c r="BV633" i="1"/>
  <c r="BU633" i="1"/>
  <c r="BS633" i="1"/>
  <c r="BR633" i="1"/>
  <c r="BP633" i="1"/>
  <c r="BO633" i="1"/>
  <c r="BM633" i="1"/>
  <c r="BL633" i="1"/>
  <c r="BJ633" i="1"/>
  <c r="BI633" i="1"/>
  <c r="BG633" i="1"/>
  <c r="BF633" i="1"/>
  <c r="BD633" i="1"/>
  <c r="BC633" i="1"/>
  <c r="BA633" i="1"/>
  <c r="AZ633" i="1"/>
  <c r="AX633" i="1"/>
  <c r="AW633" i="1"/>
  <c r="AU633" i="1"/>
  <c r="AT633" i="1"/>
  <c r="AR633" i="1"/>
  <c r="AQ633" i="1"/>
  <c r="AO633" i="1"/>
  <c r="AN633" i="1"/>
  <c r="AL633" i="1"/>
  <c r="AK633" i="1"/>
  <c r="AI633" i="1"/>
  <c r="AH633" i="1"/>
  <c r="AF633" i="1"/>
  <c r="AE633" i="1"/>
  <c r="AC633" i="1"/>
  <c r="AB633" i="1"/>
  <c r="Z633" i="1"/>
  <c r="Y633" i="1"/>
  <c r="W633" i="1"/>
  <c r="V633" i="1"/>
  <c r="T633" i="1"/>
  <c r="S633" i="1"/>
  <c r="Q633" i="1"/>
  <c r="P633" i="1"/>
  <c r="N633" i="1"/>
  <c r="M633" i="1"/>
  <c r="K633" i="1"/>
  <c r="J633" i="1"/>
  <c r="H633" i="1"/>
  <c r="G633" i="1"/>
  <c r="E633" i="1"/>
  <c r="E635" i="1" s="1"/>
  <c r="E636" i="1" s="1"/>
  <c r="E637" i="1" s="1"/>
  <c r="E638" i="1" s="1"/>
  <c r="E639" i="1" s="1"/>
  <c r="E640" i="1" s="1"/>
  <c r="BT631" i="1"/>
  <c r="BQ631" i="1"/>
  <c r="BN631" i="1"/>
  <c r="BK631" i="1"/>
  <c r="BH631" i="1"/>
  <c r="BE631" i="1"/>
  <c r="BB631" i="1"/>
  <c r="AY631" i="1"/>
  <c r="AV631" i="1"/>
  <c r="AS631" i="1"/>
  <c r="AP631" i="1"/>
  <c r="AM631" i="1"/>
  <c r="AJ631" i="1"/>
  <c r="AG631" i="1"/>
  <c r="AD631" i="1"/>
  <c r="AA631" i="1"/>
  <c r="X631" i="1"/>
  <c r="U631" i="1"/>
  <c r="R631" i="1"/>
  <c r="O631" i="1"/>
  <c r="L631" i="1"/>
  <c r="I631" i="1"/>
  <c r="F631" i="1"/>
  <c r="BT630" i="1"/>
  <c r="BQ630" i="1"/>
  <c r="BN630" i="1"/>
  <c r="BK630" i="1"/>
  <c r="BH630" i="1"/>
  <c r="BE630" i="1"/>
  <c r="BB630" i="1"/>
  <c r="AY630" i="1"/>
  <c r="AV630" i="1"/>
  <c r="AS630" i="1"/>
  <c r="AP630" i="1"/>
  <c r="AM630" i="1"/>
  <c r="AJ630" i="1"/>
  <c r="AG630" i="1"/>
  <c r="AD630" i="1"/>
  <c r="AA630" i="1"/>
  <c r="X630" i="1"/>
  <c r="U630" i="1"/>
  <c r="R630" i="1"/>
  <c r="O630" i="1"/>
  <c r="L630" i="1"/>
  <c r="I630" i="1"/>
  <c r="F630" i="1"/>
  <c r="E630" i="1"/>
  <c r="E631" i="1" s="1"/>
  <c r="BT629" i="1"/>
  <c r="BQ629" i="1"/>
  <c r="BN629" i="1"/>
  <c r="BK629" i="1"/>
  <c r="BH629" i="1"/>
  <c r="BE629" i="1"/>
  <c r="BB629" i="1"/>
  <c r="AY629" i="1"/>
  <c r="AV629" i="1"/>
  <c r="AS629" i="1"/>
  <c r="AP629" i="1"/>
  <c r="AM629" i="1"/>
  <c r="AJ629" i="1"/>
  <c r="AG629" i="1"/>
  <c r="AD629" i="1"/>
  <c r="AA629" i="1"/>
  <c r="X629" i="1"/>
  <c r="U629" i="1"/>
  <c r="R629" i="1"/>
  <c r="O629" i="1"/>
  <c r="L629" i="1"/>
  <c r="I629" i="1"/>
  <c r="F629" i="1"/>
  <c r="B629" i="1"/>
  <c r="B630" i="1" s="1"/>
  <c r="B631" i="1" s="1"/>
  <c r="B633" i="1" s="1"/>
  <c r="B634" i="1" s="1"/>
  <c r="B635" i="1" s="1"/>
  <c r="B636" i="1" s="1"/>
  <c r="B637" i="1" s="1"/>
  <c r="B638" i="1" s="1"/>
  <c r="B639" i="1" s="1"/>
  <c r="B640" i="1" s="1"/>
  <c r="B642" i="1" s="1"/>
  <c r="A628" i="1"/>
  <c r="BT625" i="1"/>
  <c r="BQ625" i="1"/>
  <c r="BN625" i="1"/>
  <c r="BK625" i="1"/>
  <c r="BH625" i="1"/>
  <c r="BE625" i="1"/>
  <c r="BB625" i="1"/>
  <c r="AY625" i="1"/>
  <c r="AV625" i="1"/>
  <c r="AS625" i="1"/>
  <c r="AP625" i="1"/>
  <c r="AM625" i="1"/>
  <c r="AJ625" i="1"/>
  <c r="AG625" i="1"/>
  <c r="AD625" i="1"/>
  <c r="AA625" i="1"/>
  <c r="X625" i="1"/>
  <c r="U625" i="1"/>
  <c r="R625" i="1"/>
  <c r="O625" i="1"/>
  <c r="L625" i="1"/>
  <c r="I625" i="1"/>
  <c r="F625" i="1"/>
  <c r="BT624" i="1"/>
  <c r="BQ624" i="1"/>
  <c r="BN624" i="1"/>
  <c r="BK624" i="1"/>
  <c r="BH624" i="1"/>
  <c r="BE624" i="1"/>
  <c r="BB624" i="1"/>
  <c r="AY624" i="1"/>
  <c r="AV624" i="1"/>
  <c r="AS624" i="1"/>
  <c r="AP624" i="1"/>
  <c r="AM624" i="1"/>
  <c r="AJ624" i="1"/>
  <c r="AG624" i="1"/>
  <c r="AD624" i="1"/>
  <c r="AA624" i="1"/>
  <c r="X624" i="1"/>
  <c r="U624" i="1"/>
  <c r="R624" i="1"/>
  <c r="O624" i="1"/>
  <c r="L624" i="1"/>
  <c r="I624" i="1"/>
  <c r="F624" i="1"/>
  <c r="BT623" i="1"/>
  <c r="BQ623" i="1"/>
  <c r="BN623" i="1"/>
  <c r="BK623" i="1"/>
  <c r="BH623" i="1"/>
  <c r="BE623" i="1"/>
  <c r="BB623" i="1"/>
  <c r="AY623" i="1"/>
  <c r="AV623" i="1"/>
  <c r="AS623" i="1"/>
  <c r="AP623" i="1"/>
  <c r="AM623" i="1"/>
  <c r="AJ623" i="1"/>
  <c r="AG623" i="1"/>
  <c r="AD623" i="1"/>
  <c r="AA623" i="1"/>
  <c r="X623" i="1"/>
  <c r="U623" i="1"/>
  <c r="R623" i="1"/>
  <c r="O623" i="1"/>
  <c r="L623" i="1"/>
  <c r="I623" i="1"/>
  <c r="F623" i="1"/>
  <c r="BT621" i="1"/>
  <c r="BQ621" i="1"/>
  <c r="BN621" i="1"/>
  <c r="BK621" i="1"/>
  <c r="BH621" i="1"/>
  <c r="BE621" i="1"/>
  <c r="BB621" i="1"/>
  <c r="AY621" i="1"/>
  <c r="AV621" i="1"/>
  <c r="AS621" i="1"/>
  <c r="AP621" i="1"/>
  <c r="AM621" i="1"/>
  <c r="AJ621" i="1"/>
  <c r="AG621" i="1"/>
  <c r="AD621" i="1"/>
  <c r="AA621" i="1"/>
  <c r="X621" i="1"/>
  <c r="U621" i="1"/>
  <c r="R621" i="1"/>
  <c r="O621" i="1"/>
  <c r="L621" i="1"/>
  <c r="I621" i="1"/>
  <c r="F621" i="1"/>
  <c r="BT620" i="1"/>
  <c r="BQ620" i="1"/>
  <c r="BN620" i="1"/>
  <c r="BK620" i="1"/>
  <c r="BH620" i="1"/>
  <c r="BE620" i="1"/>
  <c r="BB620" i="1"/>
  <c r="AY620" i="1"/>
  <c r="AV620" i="1"/>
  <c r="AS620" i="1"/>
  <c r="AP620" i="1"/>
  <c r="AM620" i="1"/>
  <c r="AJ620" i="1"/>
  <c r="AG620" i="1"/>
  <c r="AD620" i="1"/>
  <c r="AA620" i="1"/>
  <c r="X620" i="1"/>
  <c r="U620" i="1"/>
  <c r="R620" i="1"/>
  <c r="O620" i="1"/>
  <c r="L620" i="1"/>
  <c r="I620" i="1"/>
  <c r="F620" i="1"/>
  <c r="BT618" i="1"/>
  <c r="BQ618" i="1"/>
  <c r="BN618" i="1"/>
  <c r="BK618" i="1"/>
  <c r="BH618" i="1"/>
  <c r="BE618" i="1"/>
  <c r="BB618" i="1"/>
  <c r="AY618" i="1"/>
  <c r="AV618" i="1"/>
  <c r="AS618" i="1"/>
  <c r="AP618" i="1"/>
  <c r="AM618" i="1"/>
  <c r="AJ618" i="1"/>
  <c r="AG618" i="1"/>
  <c r="AD618" i="1"/>
  <c r="AA618" i="1"/>
  <c r="X618" i="1"/>
  <c r="U618" i="1"/>
  <c r="R618" i="1"/>
  <c r="O618" i="1"/>
  <c r="L618" i="1"/>
  <c r="I618" i="1"/>
  <c r="F618" i="1"/>
  <c r="E618" i="1"/>
  <c r="BT616" i="1"/>
  <c r="BQ616" i="1"/>
  <c r="BN616" i="1"/>
  <c r="BK616" i="1"/>
  <c r="BH616" i="1"/>
  <c r="BE616" i="1"/>
  <c r="BB616" i="1"/>
  <c r="AY616" i="1"/>
  <c r="AV616" i="1"/>
  <c r="AS616" i="1"/>
  <c r="AP616" i="1"/>
  <c r="AM616" i="1"/>
  <c r="AJ616" i="1"/>
  <c r="AG616" i="1"/>
  <c r="AD616" i="1"/>
  <c r="AA616" i="1"/>
  <c r="X616" i="1"/>
  <c r="U616" i="1"/>
  <c r="R616" i="1"/>
  <c r="O616" i="1"/>
  <c r="L616" i="1"/>
  <c r="I616" i="1"/>
  <c r="F616" i="1"/>
  <c r="BT615" i="1"/>
  <c r="BQ615" i="1"/>
  <c r="BN615" i="1"/>
  <c r="BK615" i="1"/>
  <c r="BH615" i="1"/>
  <c r="BE615" i="1"/>
  <c r="BB615" i="1"/>
  <c r="AY615" i="1"/>
  <c r="AV615" i="1"/>
  <c r="AS615" i="1"/>
  <c r="AP615" i="1"/>
  <c r="AM615" i="1"/>
  <c r="AJ615" i="1"/>
  <c r="AG615" i="1"/>
  <c r="AD615" i="1"/>
  <c r="AA615" i="1"/>
  <c r="X615" i="1"/>
  <c r="U615" i="1"/>
  <c r="R615" i="1"/>
  <c r="O615" i="1"/>
  <c r="L615" i="1"/>
  <c r="I615" i="1"/>
  <c r="F615" i="1"/>
  <c r="BT614" i="1"/>
  <c r="BQ614" i="1"/>
  <c r="BN614" i="1"/>
  <c r="BK614" i="1"/>
  <c r="BH614" i="1"/>
  <c r="BE614" i="1"/>
  <c r="BB614" i="1"/>
  <c r="AY614" i="1"/>
  <c r="AV614" i="1"/>
  <c r="AS614" i="1"/>
  <c r="AP614" i="1"/>
  <c r="AM614" i="1"/>
  <c r="AJ614" i="1"/>
  <c r="AG614" i="1"/>
  <c r="AD614" i="1"/>
  <c r="AA614" i="1"/>
  <c r="X614" i="1"/>
  <c r="U614" i="1"/>
  <c r="R614" i="1"/>
  <c r="O614" i="1"/>
  <c r="L614" i="1"/>
  <c r="I614" i="1"/>
  <c r="F614" i="1"/>
  <c r="BT613" i="1"/>
  <c r="BQ613" i="1"/>
  <c r="BN613" i="1"/>
  <c r="BK613" i="1"/>
  <c r="BH613" i="1"/>
  <c r="BE613" i="1"/>
  <c r="BB613" i="1"/>
  <c r="AY613" i="1"/>
  <c r="AV613" i="1"/>
  <c r="AS613" i="1"/>
  <c r="AP613" i="1"/>
  <c r="AM613" i="1"/>
  <c r="AJ613" i="1"/>
  <c r="AG613" i="1"/>
  <c r="AD613" i="1"/>
  <c r="AA613" i="1"/>
  <c r="X613" i="1"/>
  <c r="U613" i="1"/>
  <c r="R613" i="1"/>
  <c r="O613" i="1"/>
  <c r="L613" i="1"/>
  <c r="I613" i="1"/>
  <c r="F613" i="1"/>
  <c r="BT612" i="1"/>
  <c r="BQ612" i="1"/>
  <c r="BN612" i="1"/>
  <c r="BK612" i="1"/>
  <c r="BH612" i="1"/>
  <c r="BE612" i="1"/>
  <c r="BB612" i="1"/>
  <c r="AY612" i="1"/>
  <c r="AV612" i="1"/>
  <c r="AS612" i="1"/>
  <c r="AP612" i="1"/>
  <c r="AM612" i="1"/>
  <c r="AJ612" i="1"/>
  <c r="AG612" i="1"/>
  <c r="AD612" i="1"/>
  <c r="AA612" i="1"/>
  <c r="X612" i="1"/>
  <c r="U612" i="1"/>
  <c r="R612" i="1"/>
  <c r="O612" i="1"/>
  <c r="L612" i="1"/>
  <c r="I612" i="1"/>
  <c r="F612" i="1"/>
  <c r="BT611" i="1"/>
  <c r="BQ611" i="1"/>
  <c r="BN611" i="1"/>
  <c r="BK611" i="1"/>
  <c r="BH611" i="1"/>
  <c r="BE611" i="1"/>
  <c r="BB611" i="1"/>
  <c r="AY611" i="1"/>
  <c r="AV611" i="1"/>
  <c r="AS611" i="1"/>
  <c r="AP611" i="1"/>
  <c r="AM611" i="1"/>
  <c r="AJ611" i="1"/>
  <c r="AG611" i="1"/>
  <c r="AD611" i="1"/>
  <c r="AA611" i="1"/>
  <c r="X611" i="1"/>
  <c r="U611" i="1"/>
  <c r="R611" i="1"/>
  <c r="O611" i="1"/>
  <c r="L611" i="1"/>
  <c r="I611" i="1"/>
  <c r="F611" i="1"/>
  <c r="BT610" i="1"/>
  <c r="BQ610" i="1"/>
  <c r="BN610" i="1"/>
  <c r="BK610" i="1"/>
  <c r="BH610" i="1"/>
  <c r="BE610" i="1"/>
  <c r="BB610" i="1"/>
  <c r="AY610" i="1"/>
  <c r="AV610" i="1"/>
  <c r="AS610" i="1"/>
  <c r="AP610" i="1"/>
  <c r="AM610" i="1"/>
  <c r="AJ610" i="1"/>
  <c r="AG610" i="1"/>
  <c r="AD610" i="1"/>
  <c r="AA610" i="1"/>
  <c r="X610" i="1"/>
  <c r="U610" i="1"/>
  <c r="R610" i="1"/>
  <c r="O610" i="1"/>
  <c r="L610" i="1"/>
  <c r="I610" i="1"/>
  <c r="F610" i="1"/>
  <c r="BV609" i="1"/>
  <c r="BU609" i="1"/>
  <c r="BS609" i="1"/>
  <c r="BR609" i="1"/>
  <c r="BP609" i="1"/>
  <c r="BO609" i="1"/>
  <c r="BM609" i="1"/>
  <c r="BL609" i="1"/>
  <c r="BJ609" i="1"/>
  <c r="BI609" i="1"/>
  <c r="BG609" i="1"/>
  <c r="BF609" i="1"/>
  <c r="BD609" i="1"/>
  <c r="BC609" i="1"/>
  <c r="BA609" i="1"/>
  <c r="AZ609" i="1"/>
  <c r="AX609" i="1"/>
  <c r="AW609" i="1"/>
  <c r="AU609" i="1"/>
  <c r="AT609" i="1"/>
  <c r="AR609" i="1"/>
  <c r="AQ609" i="1"/>
  <c r="AO609" i="1"/>
  <c r="AN609" i="1"/>
  <c r="AL609" i="1"/>
  <c r="AK609" i="1"/>
  <c r="AI609" i="1"/>
  <c r="AH609" i="1"/>
  <c r="AF609" i="1"/>
  <c r="AE609" i="1"/>
  <c r="AC609" i="1"/>
  <c r="AB609" i="1"/>
  <c r="Z609" i="1"/>
  <c r="Y609" i="1"/>
  <c r="W609" i="1"/>
  <c r="V609" i="1"/>
  <c r="T609" i="1"/>
  <c r="S609" i="1"/>
  <c r="Q609" i="1"/>
  <c r="P609" i="1"/>
  <c r="N609" i="1"/>
  <c r="M609" i="1"/>
  <c r="K609" i="1"/>
  <c r="J609" i="1"/>
  <c r="H609" i="1"/>
  <c r="G609" i="1"/>
  <c r="E609" i="1"/>
  <c r="E611" i="1" s="1"/>
  <c r="E612" i="1" s="1"/>
  <c r="E613" i="1" s="1"/>
  <c r="E614" i="1" s="1"/>
  <c r="E615" i="1" s="1"/>
  <c r="E616" i="1" s="1"/>
  <c r="BT607" i="1"/>
  <c r="BQ607" i="1"/>
  <c r="BN607" i="1"/>
  <c r="BK607" i="1"/>
  <c r="BH607" i="1"/>
  <c r="BE607" i="1"/>
  <c r="BB607" i="1"/>
  <c r="AY607" i="1"/>
  <c r="AV607" i="1"/>
  <c r="AS607" i="1"/>
  <c r="AP607" i="1"/>
  <c r="AM607" i="1"/>
  <c r="AJ607" i="1"/>
  <c r="AG607" i="1"/>
  <c r="AD607" i="1"/>
  <c r="AA607" i="1"/>
  <c r="X607" i="1"/>
  <c r="U607" i="1"/>
  <c r="R607" i="1"/>
  <c r="O607" i="1"/>
  <c r="L607" i="1"/>
  <c r="I607" i="1"/>
  <c r="F607" i="1"/>
  <c r="BT606" i="1"/>
  <c r="BQ606" i="1"/>
  <c r="BN606" i="1"/>
  <c r="BK606" i="1"/>
  <c r="BH606" i="1"/>
  <c r="BE606" i="1"/>
  <c r="BB606" i="1"/>
  <c r="AY606" i="1"/>
  <c r="AV606" i="1"/>
  <c r="AS606" i="1"/>
  <c r="AP606" i="1"/>
  <c r="AM606" i="1"/>
  <c r="AJ606" i="1"/>
  <c r="AG606" i="1"/>
  <c r="AD606" i="1"/>
  <c r="AA606" i="1"/>
  <c r="X606" i="1"/>
  <c r="U606" i="1"/>
  <c r="R606" i="1"/>
  <c r="O606" i="1"/>
  <c r="L606" i="1"/>
  <c r="I606" i="1"/>
  <c r="F606" i="1"/>
  <c r="E606" i="1"/>
  <c r="E607" i="1" s="1"/>
  <c r="BT605" i="1"/>
  <c r="BQ605" i="1"/>
  <c r="BN605" i="1"/>
  <c r="BK605" i="1"/>
  <c r="BH605" i="1"/>
  <c r="BE605" i="1"/>
  <c r="BB605" i="1"/>
  <c r="AY605" i="1"/>
  <c r="AV605" i="1"/>
  <c r="AS605" i="1"/>
  <c r="AP605" i="1"/>
  <c r="AM605" i="1"/>
  <c r="AJ605" i="1"/>
  <c r="AG605" i="1"/>
  <c r="AD605" i="1"/>
  <c r="AA605" i="1"/>
  <c r="X605" i="1"/>
  <c r="U605" i="1"/>
  <c r="R605" i="1"/>
  <c r="O605" i="1"/>
  <c r="L605" i="1"/>
  <c r="I605" i="1"/>
  <c r="F605" i="1"/>
  <c r="B605" i="1"/>
  <c r="B606" i="1" s="1"/>
  <c r="B607" i="1" s="1"/>
  <c r="B609" i="1" s="1"/>
  <c r="B610" i="1" s="1"/>
  <c r="B611" i="1" s="1"/>
  <c r="B612" i="1" s="1"/>
  <c r="B613" i="1" s="1"/>
  <c r="B614" i="1" s="1"/>
  <c r="B615" i="1" s="1"/>
  <c r="B616" i="1" s="1"/>
  <c r="B618" i="1" s="1"/>
  <c r="A604" i="1"/>
  <c r="BT601" i="1"/>
  <c r="BQ601" i="1"/>
  <c r="BN601" i="1"/>
  <c r="BK601" i="1"/>
  <c r="BH601" i="1"/>
  <c r="BE601" i="1"/>
  <c r="BB601" i="1"/>
  <c r="AY601" i="1"/>
  <c r="AV601" i="1"/>
  <c r="AS601" i="1"/>
  <c r="AP601" i="1"/>
  <c r="AM601" i="1"/>
  <c r="AJ601" i="1"/>
  <c r="AG601" i="1"/>
  <c r="AD601" i="1"/>
  <c r="AA601" i="1"/>
  <c r="X601" i="1"/>
  <c r="U601" i="1"/>
  <c r="R601" i="1"/>
  <c r="O601" i="1"/>
  <c r="L601" i="1"/>
  <c r="I601" i="1"/>
  <c r="F601" i="1"/>
  <c r="BT600" i="1"/>
  <c r="BQ600" i="1"/>
  <c r="BN600" i="1"/>
  <c r="BK600" i="1"/>
  <c r="BH600" i="1"/>
  <c r="BE600" i="1"/>
  <c r="BB600" i="1"/>
  <c r="AY600" i="1"/>
  <c r="AV600" i="1"/>
  <c r="AS600" i="1"/>
  <c r="AP600" i="1"/>
  <c r="AM600" i="1"/>
  <c r="AJ600" i="1"/>
  <c r="AG600" i="1"/>
  <c r="AD600" i="1"/>
  <c r="AA600" i="1"/>
  <c r="X600" i="1"/>
  <c r="U600" i="1"/>
  <c r="R600" i="1"/>
  <c r="O600" i="1"/>
  <c r="L600" i="1"/>
  <c r="I600" i="1"/>
  <c r="F600" i="1"/>
  <c r="BT599" i="1"/>
  <c r="BQ599" i="1"/>
  <c r="BN599" i="1"/>
  <c r="BK599" i="1"/>
  <c r="BH599" i="1"/>
  <c r="BE599" i="1"/>
  <c r="BB599" i="1"/>
  <c r="AY599" i="1"/>
  <c r="AV599" i="1"/>
  <c r="AS599" i="1"/>
  <c r="AP599" i="1"/>
  <c r="AM599" i="1"/>
  <c r="AJ599" i="1"/>
  <c r="AG599" i="1"/>
  <c r="AD599" i="1"/>
  <c r="AA599" i="1"/>
  <c r="X599" i="1"/>
  <c r="U599" i="1"/>
  <c r="R599" i="1"/>
  <c r="O599" i="1"/>
  <c r="L599" i="1"/>
  <c r="I599" i="1"/>
  <c r="F599" i="1"/>
  <c r="BT597" i="1"/>
  <c r="BQ597" i="1"/>
  <c r="BN597" i="1"/>
  <c r="BK597" i="1"/>
  <c r="BH597" i="1"/>
  <c r="BE597" i="1"/>
  <c r="BB597" i="1"/>
  <c r="AY597" i="1"/>
  <c r="AV597" i="1"/>
  <c r="AS597" i="1"/>
  <c r="AP597" i="1"/>
  <c r="AM597" i="1"/>
  <c r="AJ597" i="1"/>
  <c r="AG597" i="1"/>
  <c r="AD597" i="1"/>
  <c r="AA597" i="1"/>
  <c r="X597" i="1"/>
  <c r="U597" i="1"/>
  <c r="R597" i="1"/>
  <c r="O597" i="1"/>
  <c r="L597" i="1"/>
  <c r="I597" i="1"/>
  <c r="F597" i="1"/>
  <c r="BT596" i="1"/>
  <c r="BQ596" i="1"/>
  <c r="BN596" i="1"/>
  <c r="BK596" i="1"/>
  <c r="BH596" i="1"/>
  <c r="BE596" i="1"/>
  <c r="BB596" i="1"/>
  <c r="AY596" i="1"/>
  <c r="AV596" i="1"/>
  <c r="AS596" i="1"/>
  <c r="AP596" i="1"/>
  <c r="AM596" i="1"/>
  <c r="AJ596" i="1"/>
  <c r="AG596" i="1"/>
  <c r="AD596" i="1"/>
  <c r="AA596" i="1"/>
  <c r="X596" i="1"/>
  <c r="U596" i="1"/>
  <c r="R596" i="1"/>
  <c r="O596" i="1"/>
  <c r="L596" i="1"/>
  <c r="I596" i="1"/>
  <c r="F596" i="1"/>
  <c r="BT594" i="1"/>
  <c r="BQ594" i="1"/>
  <c r="BN594" i="1"/>
  <c r="BK594" i="1"/>
  <c r="BH594" i="1"/>
  <c r="BE594" i="1"/>
  <c r="BB594" i="1"/>
  <c r="AY594" i="1"/>
  <c r="AV594" i="1"/>
  <c r="AS594" i="1"/>
  <c r="AP594" i="1"/>
  <c r="AM594" i="1"/>
  <c r="AJ594" i="1"/>
  <c r="AG594" i="1"/>
  <c r="AD594" i="1"/>
  <c r="AA594" i="1"/>
  <c r="X594" i="1"/>
  <c r="U594" i="1"/>
  <c r="R594" i="1"/>
  <c r="O594" i="1"/>
  <c r="L594" i="1"/>
  <c r="I594" i="1"/>
  <c r="F594" i="1"/>
  <c r="E594" i="1"/>
  <c r="BT592" i="1"/>
  <c r="BQ592" i="1"/>
  <c r="BN592" i="1"/>
  <c r="BK592" i="1"/>
  <c r="BH592" i="1"/>
  <c r="BE592" i="1"/>
  <c r="BB592" i="1"/>
  <c r="AY592" i="1"/>
  <c r="AV592" i="1"/>
  <c r="AS592" i="1"/>
  <c r="AP592" i="1"/>
  <c r="AM592" i="1"/>
  <c r="AJ592" i="1"/>
  <c r="AG592" i="1"/>
  <c r="AD592" i="1"/>
  <c r="AA592" i="1"/>
  <c r="X592" i="1"/>
  <c r="U592" i="1"/>
  <c r="R592" i="1"/>
  <c r="O592" i="1"/>
  <c r="L592" i="1"/>
  <c r="I592" i="1"/>
  <c r="F592" i="1"/>
  <c r="BT591" i="1"/>
  <c r="BQ591" i="1"/>
  <c r="BN591" i="1"/>
  <c r="BK591" i="1"/>
  <c r="BH591" i="1"/>
  <c r="BE591" i="1"/>
  <c r="BB591" i="1"/>
  <c r="AY591" i="1"/>
  <c r="AV591" i="1"/>
  <c r="AS591" i="1"/>
  <c r="AP591" i="1"/>
  <c r="AM591" i="1"/>
  <c r="AJ591" i="1"/>
  <c r="AG591" i="1"/>
  <c r="AD591" i="1"/>
  <c r="AA591" i="1"/>
  <c r="X591" i="1"/>
  <c r="U591" i="1"/>
  <c r="R591" i="1"/>
  <c r="O591" i="1"/>
  <c r="L591" i="1"/>
  <c r="I591" i="1"/>
  <c r="F591" i="1"/>
  <c r="BT590" i="1"/>
  <c r="BQ590" i="1"/>
  <c r="BN590" i="1"/>
  <c r="BK590" i="1"/>
  <c r="BH590" i="1"/>
  <c r="BE590" i="1"/>
  <c r="BB590" i="1"/>
  <c r="AY590" i="1"/>
  <c r="AV590" i="1"/>
  <c r="AS590" i="1"/>
  <c r="AP590" i="1"/>
  <c r="AM590" i="1"/>
  <c r="AJ590" i="1"/>
  <c r="AG590" i="1"/>
  <c r="AD590" i="1"/>
  <c r="AA590" i="1"/>
  <c r="X590" i="1"/>
  <c r="U590" i="1"/>
  <c r="R590" i="1"/>
  <c r="O590" i="1"/>
  <c r="L590" i="1"/>
  <c r="I590" i="1"/>
  <c r="F590" i="1"/>
  <c r="BT589" i="1"/>
  <c r="BQ589" i="1"/>
  <c r="BN589" i="1"/>
  <c r="BK589" i="1"/>
  <c r="BH589" i="1"/>
  <c r="BE589" i="1"/>
  <c r="BB589" i="1"/>
  <c r="AY589" i="1"/>
  <c r="AV589" i="1"/>
  <c r="AS589" i="1"/>
  <c r="AP589" i="1"/>
  <c r="AM589" i="1"/>
  <c r="AJ589" i="1"/>
  <c r="AG589" i="1"/>
  <c r="AD589" i="1"/>
  <c r="AA589" i="1"/>
  <c r="X589" i="1"/>
  <c r="U589" i="1"/>
  <c r="R589" i="1"/>
  <c r="O589" i="1"/>
  <c r="L589" i="1"/>
  <c r="I589" i="1"/>
  <c r="F589" i="1"/>
  <c r="BT588" i="1"/>
  <c r="BQ588" i="1"/>
  <c r="BN588" i="1"/>
  <c r="BK588" i="1"/>
  <c r="BH588" i="1"/>
  <c r="BE588" i="1"/>
  <c r="BB588" i="1"/>
  <c r="AY588" i="1"/>
  <c r="AV588" i="1"/>
  <c r="AS588" i="1"/>
  <c r="AP588" i="1"/>
  <c r="AM588" i="1"/>
  <c r="AJ588" i="1"/>
  <c r="AG588" i="1"/>
  <c r="AD588" i="1"/>
  <c r="AA588" i="1"/>
  <c r="X588" i="1"/>
  <c r="U588" i="1"/>
  <c r="R588" i="1"/>
  <c r="O588" i="1"/>
  <c r="L588" i="1"/>
  <c r="I588" i="1"/>
  <c r="F588" i="1"/>
  <c r="BT587" i="1"/>
  <c r="BQ587" i="1"/>
  <c r="BN587" i="1"/>
  <c r="BK587" i="1"/>
  <c r="BH587" i="1"/>
  <c r="BE587" i="1"/>
  <c r="BB587" i="1"/>
  <c r="AY587" i="1"/>
  <c r="AV587" i="1"/>
  <c r="AS587" i="1"/>
  <c r="AP587" i="1"/>
  <c r="AM587" i="1"/>
  <c r="AJ587" i="1"/>
  <c r="AG587" i="1"/>
  <c r="AD587" i="1"/>
  <c r="AA587" i="1"/>
  <c r="X587" i="1"/>
  <c r="U587" i="1"/>
  <c r="R587" i="1"/>
  <c r="O587" i="1"/>
  <c r="L587" i="1"/>
  <c r="I587" i="1"/>
  <c r="F587" i="1"/>
  <c r="BT586" i="1"/>
  <c r="BQ586" i="1"/>
  <c r="BN586" i="1"/>
  <c r="BK586" i="1"/>
  <c r="BH586" i="1"/>
  <c r="BE586" i="1"/>
  <c r="BB586" i="1"/>
  <c r="AY586" i="1"/>
  <c r="AV586" i="1"/>
  <c r="AS586" i="1"/>
  <c r="AP586" i="1"/>
  <c r="AM586" i="1"/>
  <c r="AJ586" i="1"/>
  <c r="AG586" i="1"/>
  <c r="AD586" i="1"/>
  <c r="AA586" i="1"/>
  <c r="X586" i="1"/>
  <c r="U586" i="1"/>
  <c r="R586" i="1"/>
  <c r="O586" i="1"/>
  <c r="L586" i="1"/>
  <c r="I586" i="1"/>
  <c r="F586" i="1"/>
  <c r="BV585" i="1"/>
  <c r="BU585" i="1"/>
  <c r="BS585" i="1"/>
  <c r="BR585" i="1"/>
  <c r="BP585" i="1"/>
  <c r="BO585" i="1"/>
  <c r="BM585" i="1"/>
  <c r="BL585" i="1"/>
  <c r="BJ585" i="1"/>
  <c r="BI585" i="1"/>
  <c r="BG585" i="1"/>
  <c r="BF585" i="1"/>
  <c r="BD585" i="1"/>
  <c r="BC585" i="1"/>
  <c r="BA585" i="1"/>
  <c r="AZ585" i="1"/>
  <c r="AX585" i="1"/>
  <c r="AW585" i="1"/>
  <c r="AU585" i="1"/>
  <c r="AT585" i="1"/>
  <c r="AR585" i="1"/>
  <c r="AQ585" i="1"/>
  <c r="AO585" i="1"/>
  <c r="AN585" i="1"/>
  <c r="AL585" i="1"/>
  <c r="AK585" i="1"/>
  <c r="AI585" i="1"/>
  <c r="AH585" i="1"/>
  <c r="AF585" i="1"/>
  <c r="AE585" i="1"/>
  <c r="AC585" i="1"/>
  <c r="AB585" i="1"/>
  <c r="Z585" i="1"/>
  <c r="Y585" i="1"/>
  <c r="W585" i="1"/>
  <c r="V585" i="1"/>
  <c r="T585" i="1"/>
  <c r="S585" i="1"/>
  <c r="Q585" i="1"/>
  <c r="P585" i="1"/>
  <c r="N585" i="1"/>
  <c r="M585" i="1"/>
  <c r="K585" i="1"/>
  <c r="J585" i="1"/>
  <c r="H585" i="1"/>
  <c r="G585" i="1"/>
  <c r="E585" i="1"/>
  <c r="E587" i="1" s="1"/>
  <c r="E588" i="1" s="1"/>
  <c r="E589" i="1" s="1"/>
  <c r="E590" i="1" s="1"/>
  <c r="E591" i="1" s="1"/>
  <c r="E592" i="1" s="1"/>
  <c r="BT583" i="1"/>
  <c r="BQ583" i="1"/>
  <c r="BN583" i="1"/>
  <c r="BK583" i="1"/>
  <c r="BH583" i="1"/>
  <c r="BE583" i="1"/>
  <c r="BB583" i="1"/>
  <c r="AY583" i="1"/>
  <c r="AV583" i="1"/>
  <c r="AS583" i="1"/>
  <c r="AP583" i="1"/>
  <c r="AM583" i="1"/>
  <c r="AJ583" i="1"/>
  <c r="AG583" i="1"/>
  <c r="AD583" i="1"/>
  <c r="AA583" i="1"/>
  <c r="X583" i="1"/>
  <c r="U583" i="1"/>
  <c r="R583" i="1"/>
  <c r="O583" i="1"/>
  <c r="L583" i="1"/>
  <c r="I583" i="1"/>
  <c r="F583" i="1"/>
  <c r="BT582" i="1"/>
  <c r="BQ582" i="1"/>
  <c r="BN582" i="1"/>
  <c r="BK582" i="1"/>
  <c r="BH582" i="1"/>
  <c r="BE582" i="1"/>
  <c r="BB582" i="1"/>
  <c r="AY582" i="1"/>
  <c r="AV582" i="1"/>
  <c r="AS582" i="1"/>
  <c r="AP582" i="1"/>
  <c r="AM582" i="1"/>
  <c r="AJ582" i="1"/>
  <c r="AG582" i="1"/>
  <c r="AD582" i="1"/>
  <c r="AA582" i="1"/>
  <c r="X582" i="1"/>
  <c r="U582" i="1"/>
  <c r="R582" i="1"/>
  <c r="O582" i="1"/>
  <c r="L582" i="1"/>
  <c r="I582" i="1"/>
  <c r="F582" i="1"/>
  <c r="E582" i="1"/>
  <c r="E583" i="1" s="1"/>
  <c r="BT581" i="1"/>
  <c r="BQ581" i="1"/>
  <c r="BN581" i="1"/>
  <c r="BK581" i="1"/>
  <c r="BH581" i="1"/>
  <c r="BE581" i="1"/>
  <c r="BB581" i="1"/>
  <c r="AY581" i="1"/>
  <c r="AV581" i="1"/>
  <c r="AS581" i="1"/>
  <c r="AP581" i="1"/>
  <c r="AM581" i="1"/>
  <c r="AJ581" i="1"/>
  <c r="AG581" i="1"/>
  <c r="AD581" i="1"/>
  <c r="AA581" i="1"/>
  <c r="X581" i="1"/>
  <c r="U581" i="1"/>
  <c r="R581" i="1"/>
  <c r="O581" i="1"/>
  <c r="L581" i="1"/>
  <c r="I581" i="1"/>
  <c r="F581" i="1"/>
  <c r="B581" i="1"/>
  <c r="B582" i="1" s="1"/>
  <c r="B583" i="1" s="1"/>
  <c r="B585" i="1" s="1"/>
  <c r="B586" i="1" s="1"/>
  <c r="B587" i="1" s="1"/>
  <c r="B588" i="1" s="1"/>
  <c r="B589" i="1" s="1"/>
  <c r="B590" i="1" s="1"/>
  <c r="B591" i="1" s="1"/>
  <c r="B592" i="1" s="1"/>
  <c r="B594" i="1" s="1"/>
  <c r="A580" i="1"/>
  <c r="BT577" i="1"/>
  <c r="BQ577" i="1"/>
  <c r="BN577" i="1"/>
  <c r="BK577" i="1"/>
  <c r="BH577" i="1"/>
  <c r="BE577" i="1"/>
  <c r="BB577" i="1"/>
  <c r="AY577" i="1"/>
  <c r="AV577" i="1"/>
  <c r="AS577" i="1"/>
  <c r="AP577" i="1"/>
  <c r="AM577" i="1"/>
  <c r="AJ577" i="1"/>
  <c r="AG577" i="1"/>
  <c r="AD577" i="1"/>
  <c r="AA577" i="1"/>
  <c r="X577" i="1"/>
  <c r="U577" i="1"/>
  <c r="R577" i="1"/>
  <c r="O577" i="1"/>
  <c r="L577" i="1"/>
  <c r="I577" i="1"/>
  <c r="F577" i="1"/>
  <c r="BT576" i="1"/>
  <c r="BQ576" i="1"/>
  <c r="BN576" i="1"/>
  <c r="BK576" i="1"/>
  <c r="BH576" i="1"/>
  <c r="BE576" i="1"/>
  <c r="BB576" i="1"/>
  <c r="AY576" i="1"/>
  <c r="AV576" i="1"/>
  <c r="AS576" i="1"/>
  <c r="AP576" i="1"/>
  <c r="AM576" i="1"/>
  <c r="AJ576" i="1"/>
  <c r="AG576" i="1"/>
  <c r="AD576" i="1"/>
  <c r="AA576" i="1"/>
  <c r="X576" i="1"/>
  <c r="U576" i="1"/>
  <c r="R576" i="1"/>
  <c r="O576" i="1"/>
  <c r="L576" i="1"/>
  <c r="I576" i="1"/>
  <c r="F576" i="1"/>
  <c r="BT575" i="1"/>
  <c r="BQ575" i="1"/>
  <c r="BN575" i="1"/>
  <c r="BK575" i="1"/>
  <c r="BH575" i="1"/>
  <c r="BE575" i="1"/>
  <c r="BB575" i="1"/>
  <c r="AY575" i="1"/>
  <c r="AV575" i="1"/>
  <c r="AS575" i="1"/>
  <c r="AP575" i="1"/>
  <c r="AM575" i="1"/>
  <c r="AJ575" i="1"/>
  <c r="AG575" i="1"/>
  <c r="AD575" i="1"/>
  <c r="AA575" i="1"/>
  <c r="X575" i="1"/>
  <c r="U575" i="1"/>
  <c r="R575" i="1"/>
  <c r="O575" i="1"/>
  <c r="L575" i="1"/>
  <c r="I575" i="1"/>
  <c r="F575" i="1"/>
  <c r="BT573" i="1"/>
  <c r="BQ573" i="1"/>
  <c r="BN573" i="1"/>
  <c r="BK573" i="1"/>
  <c r="BH573" i="1"/>
  <c r="BE573" i="1"/>
  <c r="BB573" i="1"/>
  <c r="AY573" i="1"/>
  <c r="AV573" i="1"/>
  <c r="AS573" i="1"/>
  <c r="AP573" i="1"/>
  <c r="AM573" i="1"/>
  <c r="AJ573" i="1"/>
  <c r="AG573" i="1"/>
  <c r="AD573" i="1"/>
  <c r="AA573" i="1"/>
  <c r="X573" i="1"/>
  <c r="U573" i="1"/>
  <c r="R573" i="1"/>
  <c r="O573" i="1"/>
  <c r="L573" i="1"/>
  <c r="I573" i="1"/>
  <c r="F573" i="1"/>
  <c r="BT572" i="1"/>
  <c r="BQ572" i="1"/>
  <c r="BN572" i="1"/>
  <c r="BK572" i="1"/>
  <c r="BH572" i="1"/>
  <c r="BE572" i="1"/>
  <c r="BB572" i="1"/>
  <c r="AY572" i="1"/>
  <c r="AV572" i="1"/>
  <c r="AS572" i="1"/>
  <c r="AP572" i="1"/>
  <c r="AM572" i="1"/>
  <c r="AJ572" i="1"/>
  <c r="AG572" i="1"/>
  <c r="AD572" i="1"/>
  <c r="AA572" i="1"/>
  <c r="X572" i="1"/>
  <c r="U572" i="1"/>
  <c r="R572" i="1"/>
  <c r="O572" i="1"/>
  <c r="L572" i="1"/>
  <c r="I572" i="1"/>
  <c r="F572" i="1"/>
  <c r="BT570" i="1"/>
  <c r="BQ570" i="1"/>
  <c r="BN570" i="1"/>
  <c r="BK570" i="1"/>
  <c r="BH570" i="1"/>
  <c r="BE570" i="1"/>
  <c r="BB570" i="1"/>
  <c r="AY570" i="1"/>
  <c r="AV570" i="1"/>
  <c r="AS570" i="1"/>
  <c r="AP570" i="1"/>
  <c r="AM570" i="1"/>
  <c r="AJ570" i="1"/>
  <c r="AG570" i="1"/>
  <c r="AD570" i="1"/>
  <c r="AA570" i="1"/>
  <c r="X570" i="1"/>
  <c r="U570" i="1"/>
  <c r="R570" i="1"/>
  <c r="O570" i="1"/>
  <c r="L570" i="1"/>
  <c r="I570" i="1"/>
  <c r="F570" i="1"/>
  <c r="E570" i="1"/>
  <c r="BT568" i="1"/>
  <c r="BQ568" i="1"/>
  <c r="BN568" i="1"/>
  <c r="BK568" i="1"/>
  <c r="BH568" i="1"/>
  <c r="BE568" i="1"/>
  <c r="BB568" i="1"/>
  <c r="AY568" i="1"/>
  <c r="AV568" i="1"/>
  <c r="AS568" i="1"/>
  <c r="AP568" i="1"/>
  <c r="AM568" i="1"/>
  <c r="AJ568" i="1"/>
  <c r="AG568" i="1"/>
  <c r="AD568" i="1"/>
  <c r="AA568" i="1"/>
  <c r="X568" i="1"/>
  <c r="U568" i="1"/>
  <c r="R568" i="1"/>
  <c r="O568" i="1"/>
  <c r="L568" i="1"/>
  <c r="I568" i="1"/>
  <c r="F568" i="1"/>
  <c r="BT567" i="1"/>
  <c r="BQ567" i="1"/>
  <c r="BN567" i="1"/>
  <c r="BK567" i="1"/>
  <c r="BH567" i="1"/>
  <c r="BE567" i="1"/>
  <c r="BB567" i="1"/>
  <c r="AY567" i="1"/>
  <c r="AV567" i="1"/>
  <c r="AS567" i="1"/>
  <c r="AP567" i="1"/>
  <c r="AM567" i="1"/>
  <c r="AJ567" i="1"/>
  <c r="AG567" i="1"/>
  <c r="AD567" i="1"/>
  <c r="AA567" i="1"/>
  <c r="X567" i="1"/>
  <c r="U567" i="1"/>
  <c r="R567" i="1"/>
  <c r="O567" i="1"/>
  <c r="L567" i="1"/>
  <c r="I567" i="1"/>
  <c r="F567" i="1"/>
  <c r="BT566" i="1"/>
  <c r="BQ566" i="1"/>
  <c r="BN566" i="1"/>
  <c r="BK566" i="1"/>
  <c r="BH566" i="1"/>
  <c r="BE566" i="1"/>
  <c r="BB566" i="1"/>
  <c r="AY566" i="1"/>
  <c r="AV566" i="1"/>
  <c r="AS566" i="1"/>
  <c r="AP566" i="1"/>
  <c r="AM566" i="1"/>
  <c r="AJ566" i="1"/>
  <c r="AG566" i="1"/>
  <c r="AD566" i="1"/>
  <c r="AA566" i="1"/>
  <c r="X566" i="1"/>
  <c r="U566" i="1"/>
  <c r="R566" i="1"/>
  <c r="O566" i="1"/>
  <c r="L566" i="1"/>
  <c r="I566" i="1"/>
  <c r="F566" i="1"/>
  <c r="BT565" i="1"/>
  <c r="BQ565" i="1"/>
  <c r="BN565" i="1"/>
  <c r="BK565" i="1"/>
  <c r="BH565" i="1"/>
  <c r="BE565" i="1"/>
  <c r="BB565" i="1"/>
  <c r="AY565" i="1"/>
  <c r="AV565" i="1"/>
  <c r="AS565" i="1"/>
  <c r="AP565" i="1"/>
  <c r="AM565" i="1"/>
  <c r="AJ565" i="1"/>
  <c r="AG565" i="1"/>
  <c r="AD565" i="1"/>
  <c r="AA565" i="1"/>
  <c r="X565" i="1"/>
  <c r="U565" i="1"/>
  <c r="R565" i="1"/>
  <c r="O565" i="1"/>
  <c r="L565" i="1"/>
  <c r="I565" i="1"/>
  <c r="F565" i="1"/>
  <c r="BT564" i="1"/>
  <c r="BQ564" i="1"/>
  <c r="BN564" i="1"/>
  <c r="BK564" i="1"/>
  <c r="BH564" i="1"/>
  <c r="BE564" i="1"/>
  <c r="BB564" i="1"/>
  <c r="AY564" i="1"/>
  <c r="AV564" i="1"/>
  <c r="AS564" i="1"/>
  <c r="AP564" i="1"/>
  <c r="AM564" i="1"/>
  <c r="AJ564" i="1"/>
  <c r="AG564" i="1"/>
  <c r="AD564" i="1"/>
  <c r="AA564" i="1"/>
  <c r="X564" i="1"/>
  <c r="U564" i="1"/>
  <c r="R564" i="1"/>
  <c r="O564" i="1"/>
  <c r="L564" i="1"/>
  <c r="I564" i="1"/>
  <c r="F564" i="1"/>
  <c r="BT563" i="1"/>
  <c r="BQ563" i="1"/>
  <c r="BN563" i="1"/>
  <c r="BK563" i="1"/>
  <c r="BH563" i="1"/>
  <c r="BE563" i="1"/>
  <c r="BB563" i="1"/>
  <c r="AY563" i="1"/>
  <c r="AV563" i="1"/>
  <c r="AS563" i="1"/>
  <c r="AP563" i="1"/>
  <c r="AM563" i="1"/>
  <c r="AJ563" i="1"/>
  <c r="AG563" i="1"/>
  <c r="AD563" i="1"/>
  <c r="AA563" i="1"/>
  <c r="X563" i="1"/>
  <c r="U563" i="1"/>
  <c r="R563" i="1"/>
  <c r="O563" i="1"/>
  <c r="L563" i="1"/>
  <c r="I563" i="1"/>
  <c r="F563" i="1"/>
  <c r="BT562" i="1"/>
  <c r="BQ562" i="1"/>
  <c r="BN562" i="1"/>
  <c r="BK562" i="1"/>
  <c r="BH562" i="1"/>
  <c r="BE562" i="1"/>
  <c r="BB562" i="1"/>
  <c r="AY562" i="1"/>
  <c r="AV562" i="1"/>
  <c r="AS562" i="1"/>
  <c r="AP562" i="1"/>
  <c r="AM562" i="1"/>
  <c r="AJ562" i="1"/>
  <c r="AG562" i="1"/>
  <c r="AD562" i="1"/>
  <c r="AA562" i="1"/>
  <c r="X562" i="1"/>
  <c r="U562" i="1"/>
  <c r="R562" i="1"/>
  <c r="O562" i="1"/>
  <c r="L562" i="1"/>
  <c r="I562" i="1"/>
  <c r="F562" i="1"/>
  <c r="BV561" i="1"/>
  <c r="BU561" i="1"/>
  <c r="BS561" i="1"/>
  <c r="BR561" i="1"/>
  <c r="BP561" i="1"/>
  <c r="BO561" i="1"/>
  <c r="BM561" i="1"/>
  <c r="BL561" i="1"/>
  <c r="BJ561" i="1"/>
  <c r="BI561" i="1"/>
  <c r="BG561" i="1"/>
  <c r="BF561" i="1"/>
  <c r="BD561" i="1"/>
  <c r="BC561" i="1"/>
  <c r="BA561" i="1"/>
  <c r="AZ561" i="1"/>
  <c r="AX561" i="1"/>
  <c r="AW561" i="1"/>
  <c r="AU561" i="1"/>
  <c r="AT561" i="1"/>
  <c r="AR561" i="1"/>
  <c r="AQ561" i="1"/>
  <c r="AO561" i="1"/>
  <c r="AN561" i="1"/>
  <c r="AL561" i="1"/>
  <c r="AK561" i="1"/>
  <c r="AI561" i="1"/>
  <c r="AH561" i="1"/>
  <c r="AF561" i="1"/>
  <c r="AE561" i="1"/>
  <c r="AC561" i="1"/>
  <c r="AB561" i="1"/>
  <c r="Z561" i="1"/>
  <c r="Y561" i="1"/>
  <c r="W561" i="1"/>
  <c r="V561" i="1"/>
  <c r="T561" i="1"/>
  <c r="S561" i="1"/>
  <c r="Q561" i="1"/>
  <c r="P561" i="1"/>
  <c r="N561" i="1"/>
  <c r="M561" i="1"/>
  <c r="K561" i="1"/>
  <c r="J561" i="1"/>
  <c r="H561" i="1"/>
  <c r="G561" i="1"/>
  <c r="E561" i="1"/>
  <c r="E563" i="1" s="1"/>
  <c r="E564" i="1" s="1"/>
  <c r="E565" i="1" s="1"/>
  <c r="E566" i="1" s="1"/>
  <c r="E567" i="1" s="1"/>
  <c r="E568" i="1" s="1"/>
  <c r="BT559" i="1"/>
  <c r="BQ559" i="1"/>
  <c r="BN559" i="1"/>
  <c r="BK559" i="1"/>
  <c r="BH559" i="1"/>
  <c r="BE559" i="1"/>
  <c r="BB559" i="1"/>
  <c r="AY559" i="1"/>
  <c r="AV559" i="1"/>
  <c r="AS559" i="1"/>
  <c r="AP559" i="1"/>
  <c r="AM559" i="1"/>
  <c r="AJ559" i="1"/>
  <c r="AG559" i="1"/>
  <c r="AD559" i="1"/>
  <c r="AA559" i="1"/>
  <c r="X559" i="1"/>
  <c r="U559" i="1"/>
  <c r="R559" i="1"/>
  <c r="O559" i="1"/>
  <c r="L559" i="1"/>
  <c r="I559" i="1"/>
  <c r="F559" i="1"/>
  <c r="BT558" i="1"/>
  <c r="BQ558" i="1"/>
  <c r="BN558" i="1"/>
  <c r="BK558" i="1"/>
  <c r="BH558" i="1"/>
  <c r="BE558" i="1"/>
  <c r="BB558" i="1"/>
  <c r="AY558" i="1"/>
  <c r="AV558" i="1"/>
  <c r="AS558" i="1"/>
  <c r="AP558" i="1"/>
  <c r="AM558" i="1"/>
  <c r="AJ558" i="1"/>
  <c r="AG558" i="1"/>
  <c r="AD558" i="1"/>
  <c r="AA558" i="1"/>
  <c r="X558" i="1"/>
  <c r="U558" i="1"/>
  <c r="R558" i="1"/>
  <c r="O558" i="1"/>
  <c r="L558" i="1"/>
  <c r="I558" i="1"/>
  <c r="F558" i="1"/>
  <c r="E558" i="1"/>
  <c r="E559" i="1" s="1"/>
  <c r="BT557" i="1"/>
  <c r="BQ557" i="1"/>
  <c r="BN557" i="1"/>
  <c r="BK557" i="1"/>
  <c r="BH557" i="1"/>
  <c r="BE557" i="1"/>
  <c r="BB557" i="1"/>
  <c r="AY557" i="1"/>
  <c r="AV557" i="1"/>
  <c r="AS557" i="1"/>
  <c r="AP557" i="1"/>
  <c r="AM557" i="1"/>
  <c r="AJ557" i="1"/>
  <c r="AG557" i="1"/>
  <c r="AD557" i="1"/>
  <c r="AA557" i="1"/>
  <c r="X557" i="1"/>
  <c r="U557" i="1"/>
  <c r="R557" i="1"/>
  <c r="O557" i="1"/>
  <c r="L557" i="1"/>
  <c r="I557" i="1"/>
  <c r="F557" i="1"/>
  <c r="B557" i="1"/>
  <c r="B558" i="1" s="1"/>
  <c r="B559" i="1" s="1"/>
  <c r="B561" i="1" s="1"/>
  <c r="B562" i="1" s="1"/>
  <c r="B563" i="1" s="1"/>
  <c r="B564" i="1" s="1"/>
  <c r="B565" i="1" s="1"/>
  <c r="B566" i="1" s="1"/>
  <c r="B567" i="1" s="1"/>
  <c r="B568" i="1" s="1"/>
  <c r="B570" i="1" s="1"/>
  <c r="A556" i="1"/>
  <c r="BT553" i="1"/>
  <c r="BQ553" i="1"/>
  <c r="BN553" i="1"/>
  <c r="BK553" i="1"/>
  <c r="BH553" i="1"/>
  <c r="BE553" i="1"/>
  <c r="BB553" i="1"/>
  <c r="AY553" i="1"/>
  <c r="AV553" i="1"/>
  <c r="AS553" i="1"/>
  <c r="AP553" i="1"/>
  <c r="AM553" i="1"/>
  <c r="AJ553" i="1"/>
  <c r="AG553" i="1"/>
  <c r="AD553" i="1"/>
  <c r="AA553" i="1"/>
  <c r="X553" i="1"/>
  <c r="U553" i="1"/>
  <c r="R553" i="1"/>
  <c r="O553" i="1"/>
  <c r="L553" i="1"/>
  <c r="I553" i="1"/>
  <c r="F553" i="1"/>
  <c r="BT552" i="1"/>
  <c r="BQ552" i="1"/>
  <c r="BN552" i="1"/>
  <c r="BK552" i="1"/>
  <c r="BH552" i="1"/>
  <c r="BE552" i="1"/>
  <c r="BB552" i="1"/>
  <c r="AY552" i="1"/>
  <c r="AV552" i="1"/>
  <c r="AS552" i="1"/>
  <c r="AP552" i="1"/>
  <c r="AM552" i="1"/>
  <c r="AJ552" i="1"/>
  <c r="AG552" i="1"/>
  <c r="AD552" i="1"/>
  <c r="AA552" i="1"/>
  <c r="X552" i="1"/>
  <c r="U552" i="1"/>
  <c r="R552" i="1"/>
  <c r="O552" i="1"/>
  <c r="L552" i="1"/>
  <c r="I552" i="1"/>
  <c r="F552" i="1"/>
  <c r="BT551" i="1"/>
  <c r="BQ551" i="1"/>
  <c r="BN551" i="1"/>
  <c r="BK551" i="1"/>
  <c r="BH551" i="1"/>
  <c r="BE551" i="1"/>
  <c r="BB551" i="1"/>
  <c r="AY551" i="1"/>
  <c r="AV551" i="1"/>
  <c r="AS551" i="1"/>
  <c r="AP551" i="1"/>
  <c r="AM551" i="1"/>
  <c r="AJ551" i="1"/>
  <c r="AG551" i="1"/>
  <c r="AD551" i="1"/>
  <c r="AA551" i="1"/>
  <c r="X551" i="1"/>
  <c r="U551" i="1"/>
  <c r="R551" i="1"/>
  <c r="O551" i="1"/>
  <c r="L551" i="1"/>
  <c r="I551" i="1"/>
  <c r="F551" i="1"/>
  <c r="BT549" i="1"/>
  <c r="BQ549" i="1"/>
  <c r="BN549" i="1"/>
  <c r="BK549" i="1"/>
  <c r="BH549" i="1"/>
  <c r="BE549" i="1"/>
  <c r="BB549" i="1"/>
  <c r="AY549" i="1"/>
  <c r="AV549" i="1"/>
  <c r="AS549" i="1"/>
  <c r="AP549" i="1"/>
  <c r="AM549" i="1"/>
  <c r="AJ549" i="1"/>
  <c r="AG549" i="1"/>
  <c r="AD549" i="1"/>
  <c r="AA549" i="1"/>
  <c r="X549" i="1"/>
  <c r="U549" i="1"/>
  <c r="R549" i="1"/>
  <c r="O549" i="1"/>
  <c r="L549" i="1"/>
  <c r="I549" i="1"/>
  <c r="F549" i="1"/>
  <c r="BT548" i="1"/>
  <c r="BQ548" i="1"/>
  <c r="BN548" i="1"/>
  <c r="BK548" i="1"/>
  <c r="BH548" i="1"/>
  <c r="BE548" i="1"/>
  <c r="BB548" i="1"/>
  <c r="AY548" i="1"/>
  <c r="AV548" i="1"/>
  <c r="AS548" i="1"/>
  <c r="AP548" i="1"/>
  <c r="AM548" i="1"/>
  <c r="AJ548" i="1"/>
  <c r="AG548" i="1"/>
  <c r="AD548" i="1"/>
  <c r="AA548" i="1"/>
  <c r="X548" i="1"/>
  <c r="U548" i="1"/>
  <c r="R548" i="1"/>
  <c r="O548" i="1"/>
  <c r="L548" i="1"/>
  <c r="I548" i="1"/>
  <c r="F548" i="1"/>
  <c r="BT546" i="1"/>
  <c r="BQ546" i="1"/>
  <c r="BN546" i="1"/>
  <c r="BK546" i="1"/>
  <c r="BH546" i="1"/>
  <c r="BE546" i="1"/>
  <c r="BB546" i="1"/>
  <c r="AY546" i="1"/>
  <c r="AV546" i="1"/>
  <c r="AS546" i="1"/>
  <c r="AP546" i="1"/>
  <c r="AM546" i="1"/>
  <c r="AJ546" i="1"/>
  <c r="AG546" i="1"/>
  <c r="AD546" i="1"/>
  <c r="AA546" i="1"/>
  <c r="X546" i="1"/>
  <c r="U546" i="1"/>
  <c r="R546" i="1"/>
  <c r="O546" i="1"/>
  <c r="L546" i="1"/>
  <c r="I546" i="1"/>
  <c r="F546" i="1"/>
  <c r="E546" i="1"/>
  <c r="BT544" i="1"/>
  <c r="BQ544" i="1"/>
  <c r="BN544" i="1"/>
  <c r="BK544" i="1"/>
  <c r="BH544" i="1"/>
  <c r="BE544" i="1"/>
  <c r="BB544" i="1"/>
  <c r="AY544" i="1"/>
  <c r="AV544" i="1"/>
  <c r="AS544" i="1"/>
  <c r="AP544" i="1"/>
  <c r="AM544" i="1"/>
  <c r="AJ544" i="1"/>
  <c r="AG544" i="1"/>
  <c r="AD544" i="1"/>
  <c r="AA544" i="1"/>
  <c r="X544" i="1"/>
  <c r="U544" i="1"/>
  <c r="R544" i="1"/>
  <c r="O544" i="1"/>
  <c r="L544" i="1"/>
  <c r="I544" i="1"/>
  <c r="F544" i="1"/>
  <c r="BT543" i="1"/>
  <c r="BQ543" i="1"/>
  <c r="BN543" i="1"/>
  <c r="BK543" i="1"/>
  <c r="BH543" i="1"/>
  <c r="BE543" i="1"/>
  <c r="BB543" i="1"/>
  <c r="AY543" i="1"/>
  <c r="AV543" i="1"/>
  <c r="AS543" i="1"/>
  <c r="AP543" i="1"/>
  <c r="AM543" i="1"/>
  <c r="AJ543" i="1"/>
  <c r="AG543" i="1"/>
  <c r="AD543" i="1"/>
  <c r="AA543" i="1"/>
  <c r="X543" i="1"/>
  <c r="U543" i="1"/>
  <c r="R543" i="1"/>
  <c r="O543" i="1"/>
  <c r="L543" i="1"/>
  <c r="I543" i="1"/>
  <c r="F543" i="1"/>
  <c r="BT542" i="1"/>
  <c r="BQ542" i="1"/>
  <c r="BN542" i="1"/>
  <c r="BK542" i="1"/>
  <c r="BH542" i="1"/>
  <c r="BE542" i="1"/>
  <c r="BB542" i="1"/>
  <c r="AY542" i="1"/>
  <c r="AV542" i="1"/>
  <c r="AS542" i="1"/>
  <c r="AP542" i="1"/>
  <c r="AM542" i="1"/>
  <c r="AJ542" i="1"/>
  <c r="AG542" i="1"/>
  <c r="AD542" i="1"/>
  <c r="AA542" i="1"/>
  <c r="X542" i="1"/>
  <c r="U542" i="1"/>
  <c r="R542" i="1"/>
  <c r="O542" i="1"/>
  <c r="L542" i="1"/>
  <c r="I542" i="1"/>
  <c r="F542" i="1"/>
  <c r="BT541" i="1"/>
  <c r="BQ541" i="1"/>
  <c r="BN541" i="1"/>
  <c r="BK541" i="1"/>
  <c r="BH541" i="1"/>
  <c r="BE541" i="1"/>
  <c r="BB541" i="1"/>
  <c r="AY541" i="1"/>
  <c r="AV541" i="1"/>
  <c r="AS541" i="1"/>
  <c r="AP541" i="1"/>
  <c r="AM541" i="1"/>
  <c r="AJ541" i="1"/>
  <c r="AG541" i="1"/>
  <c r="AD541" i="1"/>
  <c r="AA541" i="1"/>
  <c r="X541" i="1"/>
  <c r="U541" i="1"/>
  <c r="R541" i="1"/>
  <c r="O541" i="1"/>
  <c r="L541" i="1"/>
  <c r="I541" i="1"/>
  <c r="F541" i="1"/>
  <c r="BT540" i="1"/>
  <c r="BQ540" i="1"/>
  <c r="BN540" i="1"/>
  <c r="BK540" i="1"/>
  <c r="BH540" i="1"/>
  <c r="BE540" i="1"/>
  <c r="BB540" i="1"/>
  <c r="AY540" i="1"/>
  <c r="AV540" i="1"/>
  <c r="AS540" i="1"/>
  <c r="AP540" i="1"/>
  <c r="AM540" i="1"/>
  <c r="AJ540" i="1"/>
  <c r="AG540" i="1"/>
  <c r="AD540" i="1"/>
  <c r="AA540" i="1"/>
  <c r="X540" i="1"/>
  <c r="U540" i="1"/>
  <c r="R540" i="1"/>
  <c r="O540" i="1"/>
  <c r="L540" i="1"/>
  <c r="I540" i="1"/>
  <c r="F540" i="1"/>
  <c r="BT539" i="1"/>
  <c r="BQ539" i="1"/>
  <c r="BN539" i="1"/>
  <c r="BK539" i="1"/>
  <c r="BH539" i="1"/>
  <c r="BE539" i="1"/>
  <c r="BB539" i="1"/>
  <c r="AY539" i="1"/>
  <c r="AV539" i="1"/>
  <c r="AS539" i="1"/>
  <c r="AP539" i="1"/>
  <c r="AM539" i="1"/>
  <c r="AJ539" i="1"/>
  <c r="AG539" i="1"/>
  <c r="AD539" i="1"/>
  <c r="AA539" i="1"/>
  <c r="X539" i="1"/>
  <c r="U539" i="1"/>
  <c r="R539" i="1"/>
  <c r="O539" i="1"/>
  <c r="L539" i="1"/>
  <c r="I539" i="1"/>
  <c r="F539" i="1"/>
  <c r="BT538" i="1"/>
  <c r="BQ538" i="1"/>
  <c r="BN538" i="1"/>
  <c r="BK538" i="1"/>
  <c r="BH538" i="1"/>
  <c r="BE538" i="1"/>
  <c r="BB538" i="1"/>
  <c r="AY538" i="1"/>
  <c r="AV538" i="1"/>
  <c r="AS538" i="1"/>
  <c r="AP538" i="1"/>
  <c r="AM538" i="1"/>
  <c r="AJ538" i="1"/>
  <c r="AG538" i="1"/>
  <c r="AD538" i="1"/>
  <c r="AA538" i="1"/>
  <c r="X538" i="1"/>
  <c r="U538" i="1"/>
  <c r="R538" i="1"/>
  <c r="O538" i="1"/>
  <c r="L538" i="1"/>
  <c r="I538" i="1"/>
  <c r="F538" i="1"/>
  <c r="BV537" i="1"/>
  <c r="BU537" i="1"/>
  <c r="BS537" i="1"/>
  <c r="BR537" i="1"/>
  <c r="BP537" i="1"/>
  <c r="BO537" i="1"/>
  <c r="BM537" i="1"/>
  <c r="BL537" i="1"/>
  <c r="BJ537" i="1"/>
  <c r="BI537" i="1"/>
  <c r="BG537" i="1"/>
  <c r="BF537" i="1"/>
  <c r="BD537" i="1"/>
  <c r="BC537" i="1"/>
  <c r="BA537" i="1"/>
  <c r="AZ537" i="1"/>
  <c r="AX537" i="1"/>
  <c r="AW537" i="1"/>
  <c r="AU537" i="1"/>
  <c r="AT537" i="1"/>
  <c r="AR537" i="1"/>
  <c r="AQ537" i="1"/>
  <c r="AO537" i="1"/>
  <c r="AN537" i="1"/>
  <c r="AL537" i="1"/>
  <c r="AK537" i="1"/>
  <c r="AI537" i="1"/>
  <c r="AH537" i="1"/>
  <c r="AF537" i="1"/>
  <c r="AE537" i="1"/>
  <c r="AC537" i="1"/>
  <c r="AB537" i="1"/>
  <c r="Z537" i="1"/>
  <c r="Y537" i="1"/>
  <c r="W537" i="1"/>
  <c r="V537" i="1"/>
  <c r="T537" i="1"/>
  <c r="S537" i="1"/>
  <c r="Q537" i="1"/>
  <c r="P537" i="1"/>
  <c r="N537" i="1"/>
  <c r="M537" i="1"/>
  <c r="K537" i="1"/>
  <c r="J537" i="1"/>
  <c r="H537" i="1"/>
  <c r="G537" i="1"/>
  <c r="E537" i="1"/>
  <c r="E539" i="1" s="1"/>
  <c r="E540" i="1" s="1"/>
  <c r="E541" i="1" s="1"/>
  <c r="E542" i="1" s="1"/>
  <c r="E543" i="1" s="1"/>
  <c r="E544" i="1" s="1"/>
  <c r="BT535" i="1"/>
  <c r="BQ535" i="1"/>
  <c r="BN535" i="1"/>
  <c r="BK535" i="1"/>
  <c r="BH535" i="1"/>
  <c r="BE535" i="1"/>
  <c r="BB535" i="1"/>
  <c r="AY535" i="1"/>
  <c r="AV535" i="1"/>
  <c r="AS535" i="1"/>
  <c r="AP535" i="1"/>
  <c r="AM535" i="1"/>
  <c r="AJ535" i="1"/>
  <c r="AG535" i="1"/>
  <c r="AD535" i="1"/>
  <c r="AA535" i="1"/>
  <c r="X535" i="1"/>
  <c r="U535" i="1"/>
  <c r="R535" i="1"/>
  <c r="O535" i="1"/>
  <c r="L535" i="1"/>
  <c r="I535" i="1"/>
  <c r="F535" i="1"/>
  <c r="BT534" i="1"/>
  <c r="BQ534" i="1"/>
  <c r="BN534" i="1"/>
  <c r="BK534" i="1"/>
  <c r="BH534" i="1"/>
  <c r="BE534" i="1"/>
  <c r="BB534" i="1"/>
  <c r="AY534" i="1"/>
  <c r="AV534" i="1"/>
  <c r="AS534" i="1"/>
  <c r="AP534" i="1"/>
  <c r="AM534" i="1"/>
  <c r="AJ534" i="1"/>
  <c r="AG534" i="1"/>
  <c r="AD534" i="1"/>
  <c r="AA534" i="1"/>
  <c r="X534" i="1"/>
  <c r="U534" i="1"/>
  <c r="R534" i="1"/>
  <c r="O534" i="1"/>
  <c r="L534" i="1"/>
  <c r="I534" i="1"/>
  <c r="F534" i="1"/>
  <c r="E534" i="1"/>
  <c r="E535" i="1" s="1"/>
  <c r="BT533" i="1"/>
  <c r="BQ533" i="1"/>
  <c r="BN533" i="1"/>
  <c r="BK533" i="1"/>
  <c r="BH533" i="1"/>
  <c r="BE533" i="1"/>
  <c r="BB533" i="1"/>
  <c r="AY533" i="1"/>
  <c r="AV533" i="1"/>
  <c r="AS533" i="1"/>
  <c r="AP533" i="1"/>
  <c r="AM533" i="1"/>
  <c r="AJ533" i="1"/>
  <c r="AG533" i="1"/>
  <c r="AD533" i="1"/>
  <c r="AA533" i="1"/>
  <c r="X533" i="1"/>
  <c r="U533" i="1"/>
  <c r="R533" i="1"/>
  <c r="O533" i="1"/>
  <c r="L533" i="1"/>
  <c r="I533" i="1"/>
  <c r="F533" i="1"/>
  <c r="B533" i="1"/>
  <c r="B534" i="1" s="1"/>
  <c r="B535" i="1" s="1"/>
  <c r="B537" i="1" s="1"/>
  <c r="B538" i="1" s="1"/>
  <c r="B539" i="1" s="1"/>
  <c r="B540" i="1" s="1"/>
  <c r="B541" i="1" s="1"/>
  <c r="B542" i="1" s="1"/>
  <c r="B543" i="1" s="1"/>
  <c r="B544" i="1" s="1"/>
  <c r="B546" i="1" s="1"/>
  <c r="A532" i="1"/>
  <c r="BT529" i="1"/>
  <c r="BQ529" i="1"/>
  <c r="BN529" i="1"/>
  <c r="BK529" i="1"/>
  <c r="BH529" i="1"/>
  <c r="BE529" i="1"/>
  <c r="BB529" i="1"/>
  <c r="AY529" i="1"/>
  <c r="AV529" i="1"/>
  <c r="AS529" i="1"/>
  <c r="AP529" i="1"/>
  <c r="AM529" i="1"/>
  <c r="AJ529" i="1"/>
  <c r="AG529" i="1"/>
  <c r="AD529" i="1"/>
  <c r="AA529" i="1"/>
  <c r="X529" i="1"/>
  <c r="U529" i="1"/>
  <c r="R529" i="1"/>
  <c r="O529" i="1"/>
  <c r="L529" i="1"/>
  <c r="I529" i="1"/>
  <c r="F529" i="1"/>
  <c r="BT528" i="1"/>
  <c r="BQ528" i="1"/>
  <c r="BN528" i="1"/>
  <c r="BK528" i="1"/>
  <c r="BH528" i="1"/>
  <c r="BE528" i="1"/>
  <c r="BB528" i="1"/>
  <c r="AY528" i="1"/>
  <c r="AV528" i="1"/>
  <c r="AS528" i="1"/>
  <c r="AP528" i="1"/>
  <c r="AM528" i="1"/>
  <c r="AJ528" i="1"/>
  <c r="AG528" i="1"/>
  <c r="AD528" i="1"/>
  <c r="AA528" i="1"/>
  <c r="X528" i="1"/>
  <c r="U528" i="1"/>
  <c r="R528" i="1"/>
  <c r="O528" i="1"/>
  <c r="L528" i="1"/>
  <c r="I528" i="1"/>
  <c r="F528" i="1"/>
  <c r="BT527" i="1"/>
  <c r="BQ527" i="1"/>
  <c r="BN527" i="1"/>
  <c r="BK527" i="1"/>
  <c r="BH527" i="1"/>
  <c r="BE527" i="1"/>
  <c r="BB527" i="1"/>
  <c r="AY527" i="1"/>
  <c r="AV527" i="1"/>
  <c r="AS527" i="1"/>
  <c r="AP527" i="1"/>
  <c r="AM527" i="1"/>
  <c r="AJ527" i="1"/>
  <c r="AG527" i="1"/>
  <c r="AD527" i="1"/>
  <c r="AA527" i="1"/>
  <c r="X527" i="1"/>
  <c r="U527" i="1"/>
  <c r="R527" i="1"/>
  <c r="O527" i="1"/>
  <c r="L527" i="1"/>
  <c r="I527" i="1"/>
  <c r="F527" i="1"/>
  <c r="BT525" i="1"/>
  <c r="BQ525" i="1"/>
  <c r="BN525" i="1"/>
  <c r="BK525" i="1"/>
  <c r="BH525" i="1"/>
  <c r="BE525" i="1"/>
  <c r="BB525" i="1"/>
  <c r="AY525" i="1"/>
  <c r="AV525" i="1"/>
  <c r="AS525" i="1"/>
  <c r="AP525" i="1"/>
  <c r="AM525" i="1"/>
  <c r="AJ525" i="1"/>
  <c r="AG525" i="1"/>
  <c r="AD525" i="1"/>
  <c r="AA525" i="1"/>
  <c r="X525" i="1"/>
  <c r="U525" i="1"/>
  <c r="R525" i="1"/>
  <c r="O525" i="1"/>
  <c r="L525" i="1"/>
  <c r="I525" i="1"/>
  <c r="F525" i="1"/>
  <c r="BT524" i="1"/>
  <c r="BQ524" i="1"/>
  <c r="BN524" i="1"/>
  <c r="BK524" i="1"/>
  <c r="BH524" i="1"/>
  <c r="BE524" i="1"/>
  <c r="BB524" i="1"/>
  <c r="AY524" i="1"/>
  <c r="AV524" i="1"/>
  <c r="AS524" i="1"/>
  <c r="AP524" i="1"/>
  <c r="AM524" i="1"/>
  <c r="AJ524" i="1"/>
  <c r="AG524" i="1"/>
  <c r="AD524" i="1"/>
  <c r="AA524" i="1"/>
  <c r="X524" i="1"/>
  <c r="U524" i="1"/>
  <c r="R524" i="1"/>
  <c r="O524" i="1"/>
  <c r="L524" i="1"/>
  <c r="I524" i="1"/>
  <c r="F524" i="1"/>
  <c r="BT522" i="1"/>
  <c r="BQ522" i="1"/>
  <c r="BN522" i="1"/>
  <c r="BK522" i="1"/>
  <c r="BH522" i="1"/>
  <c r="BE522" i="1"/>
  <c r="BB522" i="1"/>
  <c r="AY522" i="1"/>
  <c r="AV522" i="1"/>
  <c r="AS522" i="1"/>
  <c r="AP522" i="1"/>
  <c r="AM522" i="1"/>
  <c r="AJ522" i="1"/>
  <c r="AG522" i="1"/>
  <c r="AD522" i="1"/>
  <c r="AA522" i="1"/>
  <c r="X522" i="1"/>
  <c r="U522" i="1"/>
  <c r="R522" i="1"/>
  <c r="O522" i="1"/>
  <c r="L522" i="1"/>
  <c r="I522" i="1"/>
  <c r="F522" i="1"/>
  <c r="E522" i="1"/>
  <c r="BT520" i="1"/>
  <c r="BQ520" i="1"/>
  <c r="BN520" i="1"/>
  <c r="BK520" i="1"/>
  <c r="BH520" i="1"/>
  <c r="BE520" i="1"/>
  <c r="BB520" i="1"/>
  <c r="AY520" i="1"/>
  <c r="AV520" i="1"/>
  <c r="AS520" i="1"/>
  <c r="AP520" i="1"/>
  <c r="AM520" i="1"/>
  <c r="AJ520" i="1"/>
  <c r="AG520" i="1"/>
  <c r="AD520" i="1"/>
  <c r="AA520" i="1"/>
  <c r="X520" i="1"/>
  <c r="U520" i="1"/>
  <c r="R520" i="1"/>
  <c r="O520" i="1"/>
  <c r="L520" i="1"/>
  <c r="I520" i="1"/>
  <c r="F520" i="1"/>
  <c r="BT519" i="1"/>
  <c r="BQ519" i="1"/>
  <c r="BN519" i="1"/>
  <c r="BK519" i="1"/>
  <c r="BH519" i="1"/>
  <c r="BE519" i="1"/>
  <c r="BB519" i="1"/>
  <c r="AY519" i="1"/>
  <c r="AV519" i="1"/>
  <c r="AS519" i="1"/>
  <c r="AP519" i="1"/>
  <c r="AM519" i="1"/>
  <c r="AJ519" i="1"/>
  <c r="AG519" i="1"/>
  <c r="AD519" i="1"/>
  <c r="AA519" i="1"/>
  <c r="X519" i="1"/>
  <c r="U519" i="1"/>
  <c r="R519" i="1"/>
  <c r="O519" i="1"/>
  <c r="L519" i="1"/>
  <c r="I519" i="1"/>
  <c r="F519" i="1"/>
  <c r="BT518" i="1"/>
  <c r="BQ518" i="1"/>
  <c r="BN518" i="1"/>
  <c r="BK518" i="1"/>
  <c r="BH518" i="1"/>
  <c r="BE518" i="1"/>
  <c r="BB518" i="1"/>
  <c r="AY518" i="1"/>
  <c r="AV518" i="1"/>
  <c r="AS518" i="1"/>
  <c r="AP518" i="1"/>
  <c r="AM518" i="1"/>
  <c r="AJ518" i="1"/>
  <c r="AG518" i="1"/>
  <c r="AD518" i="1"/>
  <c r="AA518" i="1"/>
  <c r="X518" i="1"/>
  <c r="U518" i="1"/>
  <c r="R518" i="1"/>
  <c r="O518" i="1"/>
  <c r="L518" i="1"/>
  <c r="I518" i="1"/>
  <c r="F518" i="1"/>
  <c r="BT517" i="1"/>
  <c r="BQ517" i="1"/>
  <c r="BN517" i="1"/>
  <c r="BK517" i="1"/>
  <c r="BH517" i="1"/>
  <c r="BE517" i="1"/>
  <c r="BB517" i="1"/>
  <c r="AY517" i="1"/>
  <c r="AV517" i="1"/>
  <c r="AS517" i="1"/>
  <c r="AP517" i="1"/>
  <c r="AM517" i="1"/>
  <c r="AJ517" i="1"/>
  <c r="AG517" i="1"/>
  <c r="AD517" i="1"/>
  <c r="AA517" i="1"/>
  <c r="X517" i="1"/>
  <c r="U517" i="1"/>
  <c r="R517" i="1"/>
  <c r="O517" i="1"/>
  <c r="L517" i="1"/>
  <c r="I517" i="1"/>
  <c r="F517" i="1"/>
  <c r="BT516" i="1"/>
  <c r="BQ516" i="1"/>
  <c r="BN516" i="1"/>
  <c r="BK516" i="1"/>
  <c r="BH516" i="1"/>
  <c r="BE516" i="1"/>
  <c r="BB516" i="1"/>
  <c r="AY516" i="1"/>
  <c r="AV516" i="1"/>
  <c r="AS516" i="1"/>
  <c r="AP516" i="1"/>
  <c r="AM516" i="1"/>
  <c r="AJ516" i="1"/>
  <c r="AG516" i="1"/>
  <c r="AD516" i="1"/>
  <c r="AA516" i="1"/>
  <c r="X516" i="1"/>
  <c r="U516" i="1"/>
  <c r="R516" i="1"/>
  <c r="O516" i="1"/>
  <c r="L516" i="1"/>
  <c r="I516" i="1"/>
  <c r="F516" i="1"/>
  <c r="BT515" i="1"/>
  <c r="BQ515" i="1"/>
  <c r="BN515" i="1"/>
  <c r="BK515" i="1"/>
  <c r="BH515" i="1"/>
  <c r="BE515" i="1"/>
  <c r="BB515" i="1"/>
  <c r="AY515" i="1"/>
  <c r="AV515" i="1"/>
  <c r="AS515" i="1"/>
  <c r="AP515" i="1"/>
  <c r="AM515" i="1"/>
  <c r="AJ515" i="1"/>
  <c r="AG515" i="1"/>
  <c r="AD515" i="1"/>
  <c r="AA515" i="1"/>
  <c r="X515" i="1"/>
  <c r="U515" i="1"/>
  <c r="R515" i="1"/>
  <c r="O515" i="1"/>
  <c r="L515" i="1"/>
  <c r="I515" i="1"/>
  <c r="F515" i="1"/>
  <c r="BT514" i="1"/>
  <c r="BQ514" i="1"/>
  <c r="BN514" i="1"/>
  <c r="BK514" i="1"/>
  <c r="BH514" i="1"/>
  <c r="BE514" i="1"/>
  <c r="BB514" i="1"/>
  <c r="AY514" i="1"/>
  <c r="AV514" i="1"/>
  <c r="AS514" i="1"/>
  <c r="AP514" i="1"/>
  <c r="AM514" i="1"/>
  <c r="AJ514" i="1"/>
  <c r="AG514" i="1"/>
  <c r="AD514" i="1"/>
  <c r="AA514" i="1"/>
  <c r="X514" i="1"/>
  <c r="U514" i="1"/>
  <c r="R514" i="1"/>
  <c r="O514" i="1"/>
  <c r="L514" i="1"/>
  <c r="I514" i="1"/>
  <c r="F514" i="1"/>
  <c r="BV513" i="1"/>
  <c r="BU513" i="1"/>
  <c r="BS513" i="1"/>
  <c r="BR513" i="1"/>
  <c r="BP513" i="1"/>
  <c r="BO513" i="1"/>
  <c r="BM513" i="1"/>
  <c r="BL513" i="1"/>
  <c r="BJ513" i="1"/>
  <c r="BI513" i="1"/>
  <c r="BG513" i="1"/>
  <c r="BF513" i="1"/>
  <c r="BD513" i="1"/>
  <c r="BC513" i="1"/>
  <c r="BA513" i="1"/>
  <c r="AZ513" i="1"/>
  <c r="AX513" i="1"/>
  <c r="AW513" i="1"/>
  <c r="AU513" i="1"/>
  <c r="AT513" i="1"/>
  <c r="AR513" i="1"/>
  <c r="AQ513" i="1"/>
  <c r="AO513" i="1"/>
  <c r="AN513" i="1"/>
  <c r="AL513" i="1"/>
  <c r="AK513" i="1"/>
  <c r="AI513" i="1"/>
  <c r="AH513" i="1"/>
  <c r="AF513" i="1"/>
  <c r="AE513" i="1"/>
  <c r="AC513" i="1"/>
  <c r="AB513" i="1"/>
  <c r="Z513" i="1"/>
  <c r="Y513" i="1"/>
  <c r="W513" i="1"/>
  <c r="V513" i="1"/>
  <c r="T513" i="1"/>
  <c r="S513" i="1"/>
  <c r="Q513" i="1"/>
  <c r="P513" i="1"/>
  <c r="N513" i="1"/>
  <c r="M513" i="1"/>
  <c r="K513" i="1"/>
  <c r="J513" i="1"/>
  <c r="H513" i="1"/>
  <c r="G513" i="1"/>
  <c r="E513" i="1"/>
  <c r="E515" i="1" s="1"/>
  <c r="E516" i="1" s="1"/>
  <c r="E517" i="1" s="1"/>
  <c r="E518" i="1" s="1"/>
  <c r="E519" i="1" s="1"/>
  <c r="E520" i="1" s="1"/>
  <c r="BT511" i="1"/>
  <c r="BQ511" i="1"/>
  <c r="BN511" i="1"/>
  <c r="BK511" i="1"/>
  <c r="BH511" i="1"/>
  <c r="BE511" i="1"/>
  <c r="BB511" i="1"/>
  <c r="AY511" i="1"/>
  <c r="AV511" i="1"/>
  <c r="AS511" i="1"/>
  <c r="AP511" i="1"/>
  <c r="AM511" i="1"/>
  <c r="AJ511" i="1"/>
  <c r="AG511" i="1"/>
  <c r="AD511" i="1"/>
  <c r="AA511" i="1"/>
  <c r="X511" i="1"/>
  <c r="U511" i="1"/>
  <c r="R511" i="1"/>
  <c r="O511" i="1"/>
  <c r="L511" i="1"/>
  <c r="I511" i="1"/>
  <c r="F511" i="1"/>
  <c r="BT510" i="1"/>
  <c r="BQ510" i="1"/>
  <c r="BN510" i="1"/>
  <c r="BK510" i="1"/>
  <c r="BH510" i="1"/>
  <c r="BE510" i="1"/>
  <c r="BB510" i="1"/>
  <c r="AY510" i="1"/>
  <c r="AV510" i="1"/>
  <c r="AS510" i="1"/>
  <c r="AP510" i="1"/>
  <c r="AM510" i="1"/>
  <c r="AJ510" i="1"/>
  <c r="AG510" i="1"/>
  <c r="AD510" i="1"/>
  <c r="AA510" i="1"/>
  <c r="X510" i="1"/>
  <c r="U510" i="1"/>
  <c r="R510" i="1"/>
  <c r="O510" i="1"/>
  <c r="L510" i="1"/>
  <c r="I510" i="1"/>
  <c r="F510" i="1"/>
  <c r="E510" i="1"/>
  <c r="E511" i="1" s="1"/>
  <c r="BT509" i="1"/>
  <c r="BQ509" i="1"/>
  <c r="BN509" i="1"/>
  <c r="BK509" i="1"/>
  <c r="BH509" i="1"/>
  <c r="BE509" i="1"/>
  <c r="BB509" i="1"/>
  <c r="AY509" i="1"/>
  <c r="AV509" i="1"/>
  <c r="AS509" i="1"/>
  <c r="AP509" i="1"/>
  <c r="AM509" i="1"/>
  <c r="AJ509" i="1"/>
  <c r="AG509" i="1"/>
  <c r="AD509" i="1"/>
  <c r="AA509" i="1"/>
  <c r="X509" i="1"/>
  <c r="U509" i="1"/>
  <c r="R509" i="1"/>
  <c r="O509" i="1"/>
  <c r="L509" i="1"/>
  <c r="I509" i="1"/>
  <c r="F509" i="1"/>
  <c r="B509" i="1"/>
  <c r="B510" i="1" s="1"/>
  <c r="B511" i="1" s="1"/>
  <c r="B513" i="1" s="1"/>
  <c r="B514" i="1" s="1"/>
  <c r="B515" i="1" s="1"/>
  <c r="B516" i="1" s="1"/>
  <c r="B517" i="1" s="1"/>
  <c r="B518" i="1" s="1"/>
  <c r="B519" i="1" s="1"/>
  <c r="B520" i="1" s="1"/>
  <c r="B522" i="1" s="1"/>
  <c r="A508" i="1"/>
  <c r="BT505" i="1"/>
  <c r="BQ505" i="1"/>
  <c r="BN505" i="1"/>
  <c r="BK505" i="1"/>
  <c r="BH505" i="1"/>
  <c r="BE505" i="1"/>
  <c r="BB505" i="1"/>
  <c r="AY505" i="1"/>
  <c r="AV505" i="1"/>
  <c r="AS505" i="1"/>
  <c r="AP505" i="1"/>
  <c r="AM505" i="1"/>
  <c r="AJ505" i="1"/>
  <c r="AG505" i="1"/>
  <c r="AD505" i="1"/>
  <c r="AA505" i="1"/>
  <c r="X505" i="1"/>
  <c r="U505" i="1"/>
  <c r="R505" i="1"/>
  <c r="O505" i="1"/>
  <c r="L505" i="1"/>
  <c r="I505" i="1"/>
  <c r="F505" i="1"/>
  <c r="BT504" i="1"/>
  <c r="BQ504" i="1"/>
  <c r="BN504" i="1"/>
  <c r="BK504" i="1"/>
  <c r="BH504" i="1"/>
  <c r="BE504" i="1"/>
  <c r="BB504" i="1"/>
  <c r="AY504" i="1"/>
  <c r="AV504" i="1"/>
  <c r="AS504" i="1"/>
  <c r="AP504" i="1"/>
  <c r="AM504" i="1"/>
  <c r="AJ504" i="1"/>
  <c r="AG504" i="1"/>
  <c r="AD504" i="1"/>
  <c r="AA504" i="1"/>
  <c r="X504" i="1"/>
  <c r="U504" i="1"/>
  <c r="R504" i="1"/>
  <c r="O504" i="1"/>
  <c r="L504" i="1"/>
  <c r="I504" i="1"/>
  <c r="F504" i="1"/>
  <c r="BT503" i="1"/>
  <c r="BQ503" i="1"/>
  <c r="BN503" i="1"/>
  <c r="BK503" i="1"/>
  <c r="BH503" i="1"/>
  <c r="BE503" i="1"/>
  <c r="BB503" i="1"/>
  <c r="AY503" i="1"/>
  <c r="AV503" i="1"/>
  <c r="AS503" i="1"/>
  <c r="AP503" i="1"/>
  <c r="AM503" i="1"/>
  <c r="AJ503" i="1"/>
  <c r="AG503" i="1"/>
  <c r="AD503" i="1"/>
  <c r="AA503" i="1"/>
  <c r="X503" i="1"/>
  <c r="U503" i="1"/>
  <c r="T503" i="1"/>
  <c r="S503" i="1"/>
  <c r="O503" i="1"/>
  <c r="L503" i="1"/>
  <c r="I503" i="1"/>
  <c r="F503" i="1"/>
  <c r="BT501" i="1"/>
  <c r="BQ501" i="1"/>
  <c r="BN501" i="1"/>
  <c r="BK501" i="1"/>
  <c r="BH501" i="1"/>
  <c r="BE501" i="1"/>
  <c r="BB501" i="1"/>
  <c r="AY501" i="1"/>
  <c r="AV501" i="1"/>
  <c r="AS501" i="1"/>
  <c r="AP501" i="1"/>
  <c r="AM501" i="1"/>
  <c r="AJ501" i="1"/>
  <c r="AG501" i="1"/>
  <c r="AD501" i="1"/>
  <c r="AA501" i="1"/>
  <c r="X501" i="1"/>
  <c r="U501" i="1"/>
  <c r="R501" i="1"/>
  <c r="O501" i="1"/>
  <c r="L501" i="1"/>
  <c r="I501" i="1"/>
  <c r="F501" i="1"/>
  <c r="BT500" i="1"/>
  <c r="BQ500" i="1"/>
  <c r="BN500" i="1"/>
  <c r="BK500" i="1"/>
  <c r="BH500" i="1"/>
  <c r="BE500" i="1"/>
  <c r="BB500" i="1"/>
  <c r="AY500" i="1"/>
  <c r="AV500" i="1"/>
  <c r="AS500" i="1"/>
  <c r="AP500" i="1"/>
  <c r="AM500" i="1"/>
  <c r="AJ500" i="1"/>
  <c r="AG500" i="1"/>
  <c r="AD500" i="1"/>
  <c r="AA500" i="1"/>
  <c r="X500" i="1"/>
  <c r="U500" i="1"/>
  <c r="R500" i="1"/>
  <c r="O500" i="1"/>
  <c r="L500" i="1"/>
  <c r="I500" i="1"/>
  <c r="F500" i="1"/>
  <c r="BT498" i="1"/>
  <c r="BQ498" i="1"/>
  <c r="BN498" i="1"/>
  <c r="BK498" i="1"/>
  <c r="BH498" i="1"/>
  <c r="BE498" i="1"/>
  <c r="BB498" i="1"/>
  <c r="AY498" i="1"/>
  <c r="AV498" i="1"/>
  <c r="AS498" i="1"/>
  <c r="AP498" i="1"/>
  <c r="AM498" i="1"/>
  <c r="AJ498" i="1"/>
  <c r="AG498" i="1"/>
  <c r="AD498" i="1"/>
  <c r="AA498" i="1"/>
  <c r="X498" i="1"/>
  <c r="U498" i="1"/>
  <c r="R498" i="1"/>
  <c r="O498" i="1"/>
  <c r="L498" i="1"/>
  <c r="I498" i="1"/>
  <c r="F498" i="1"/>
  <c r="E498" i="1"/>
  <c r="BT496" i="1"/>
  <c r="BQ496" i="1"/>
  <c r="BN496" i="1"/>
  <c r="BK496" i="1"/>
  <c r="BH496" i="1"/>
  <c r="BE496" i="1"/>
  <c r="BB496" i="1"/>
  <c r="AY496" i="1"/>
  <c r="AV496" i="1"/>
  <c r="AS496" i="1"/>
  <c r="AP496" i="1"/>
  <c r="AM496" i="1"/>
  <c r="AJ496" i="1"/>
  <c r="AG496" i="1"/>
  <c r="AD496" i="1"/>
  <c r="AA496" i="1"/>
  <c r="X496" i="1"/>
  <c r="U496" i="1"/>
  <c r="R496" i="1"/>
  <c r="O496" i="1"/>
  <c r="L496" i="1"/>
  <c r="I496" i="1"/>
  <c r="F496" i="1"/>
  <c r="BT495" i="1"/>
  <c r="BQ495" i="1"/>
  <c r="BN495" i="1"/>
  <c r="BK495" i="1"/>
  <c r="BH495" i="1"/>
  <c r="BE495" i="1"/>
  <c r="BB495" i="1"/>
  <c r="AY495" i="1"/>
  <c r="AV495" i="1"/>
  <c r="AS495" i="1"/>
  <c r="AP495" i="1"/>
  <c r="AM495" i="1"/>
  <c r="AJ495" i="1"/>
  <c r="AG495" i="1"/>
  <c r="AD495" i="1"/>
  <c r="AA495" i="1"/>
  <c r="X495" i="1"/>
  <c r="U495" i="1"/>
  <c r="R495" i="1"/>
  <c r="O495" i="1"/>
  <c r="L495" i="1"/>
  <c r="I495" i="1"/>
  <c r="F495" i="1"/>
  <c r="BT494" i="1"/>
  <c r="BQ494" i="1"/>
  <c r="BN494" i="1"/>
  <c r="BK494" i="1"/>
  <c r="BH494" i="1"/>
  <c r="BE494" i="1"/>
  <c r="BB494" i="1"/>
  <c r="AY494" i="1"/>
  <c r="AV494" i="1"/>
  <c r="AS494" i="1"/>
  <c r="AP494" i="1"/>
  <c r="AM494" i="1"/>
  <c r="AJ494" i="1"/>
  <c r="AG494" i="1"/>
  <c r="AD494" i="1"/>
  <c r="AA494" i="1"/>
  <c r="X494" i="1"/>
  <c r="U494" i="1"/>
  <c r="R494" i="1"/>
  <c r="O494" i="1"/>
  <c r="L494" i="1"/>
  <c r="I494" i="1"/>
  <c r="F494" i="1"/>
  <c r="BT493" i="1"/>
  <c r="BQ493" i="1"/>
  <c r="BN493" i="1"/>
  <c r="BK493" i="1"/>
  <c r="BH493" i="1"/>
  <c r="BE493" i="1"/>
  <c r="BB493" i="1"/>
  <c r="AY493" i="1"/>
  <c r="AV493" i="1"/>
  <c r="AS493" i="1"/>
  <c r="AP493" i="1"/>
  <c r="AM493" i="1"/>
  <c r="AJ493" i="1"/>
  <c r="AG493" i="1"/>
  <c r="AD493" i="1"/>
  <c r="AA493" i="1"/>
  <c r="X493" i="1"/>
  <c r="U493" i="1"/>
  <c r="R493" i="1"/>
  <c r="O493" i="1"/>
  <c r="L493" i="1"/>
  <c r="I493" i="1"/>
  <c r="F493" i="1"/>
  <c r="BT492" i="1"/>
  <c r="BQ492" i="1"/>
  <c r="BN492" i="1"/>
  <c r="BK492" i="1"/>
  <c r="BH492" i="1"/>
  <c r="BE492" i="1"/>
  <c r="BB492" i="1"/>
  <c r="AY492" i="1"/>
  <c r="AV492" i="1"/>
  <c r="AS492" i="1"/>
  <c r="AP492" i="1"/>
  <c r="AM492" i="1"/>
  <c r="AJ492" i="1"/>
  <c r="AG492" i="1"/>
  <c r="AD492" i="1"/>
  <c r="AA492" i="1"/>
  <c r="X492" i="1"/>
  <c r="U492" i="1"/>
  <c r="R492" i="1"/>
  <c r="O492" i="1"/>
  <c r="L492" i="1"/>
  <c r="I492" i="1"/>
  <c r="F492" i="1"/>
  <c r="BT491" i="1"/>
  <c r="BQ491" i="1"/>
  <c r="BN491" i="1"/>
  <c r="BK491" i="1"/>
  <c r="BH491" i="1"/>
  <c r="BE491" i="1"/>
  <c r="BB491" i="1"/>
  <c r="AY491" i="1"/>
  <c r="AV491" i="1"/>
  <c r="AS491" i="1"/>
  <c r="AP491" i="1"/>
  <c r="AM491" i="1"/>
  <c r="AJ491" i="1"/>
  <c r="AG491" i="1"/>
  <c r="AD491" i="1"/>
  <c r="AA491" i="1"/>
  <c r="X491" i="1"/>
  <c r="U491" i="1"/>
  <c r="R491" i="1"/>
  <c r="O491" i="1"/>
  <c r="L491" i="1"/>
  <c r="I491" i="1"/>
  <c r="F491" i="1"/>
  <c r="BT490" i="1"/>
  <c r="BQ490" i="1"/>
  <c r="BN490" i="1"/>
  <c r="BK490" i="1"/>
  <c r="BH490" i="1"/>
  <c r="BE490" i="1"/>
  <c r="BB490" i="1"/>
  <c r="AY490" i="1"/>
  <c r="AV490" i="1"/>
  <c r="AS490" i="1"/>
  <c r="AP490" i="1"/>
  <c r="AM490" i="1"/>
  <c r="AJ490" i="1"/>
  <c r="AG490" i="1"/>
  <c r="AD490" i="1"/>
  <c r="AA490" i="1"/>
  <c r="X490" i="1"/>
  <c r="U490" i="1"/>
  <c r="R490" i="1"/>
  <c r="O490" i="1"/>
  <c r="L490" i="1"/>
  <c r="I490" i="1"/>
  <c r="F490" i="1"/>
  <c r="BV489" i="1"/>
  <c r="BU489" i="1"/>
  <c r="BS489" i="1"/>
  <c r="BR489" i="1"/>
  <c r="BP489" i="1"/>
  <c r="BO489" i="1"/>
  <c r="BM489" i="1"/>
  <c r="BL489" i="1"/>
  <c r="BJ489" i="1"/>
  <c r="BI489" i="1"/>
  <c r="BG489" i="1"/>
  <c r="BF489" i="1"/>
  <c r="BD489" i="1"/>
  <c r="BC489" i="1"/>
  <c r="BA489" i="1"/>
  <c r="AZ489" i="1"/>
  <c r="AX489" i="1"/>
  <c r="AW489" i="1"/>
  <c r="AU489" i="1"/>
  <c r="AT489" i="1"/>
  <c r="AR489" i="1"/>
  <c r="AQ489" i="1"/>
  <c r="AO489" i="1"/>
  <c r="AN489" i="1"/>
  <c r="AL489" i="1"/>
  <c r="AK489" i="1"/>
  <c r="AI489" i="1"/>
  <c r="AH489" i="1"/>
  <c r="AF489" i="1"/>
  <c r="AE489" i="1"/>
  <c r="AC489" i="1"/>
  <c r="AB489" i="1"/>
  <c r="Z489" i="1"/>
  <c r="Y489" i="1"/>
  <c r="W489" i="1"/>
  <c r="V489" i="1"/>
  <c r="T489" i="1"/>
  <c r="S489" i="1"/>
  <c r="Q489" i="1"/>
  <c r="P489" i="1"/>
  <c r="N489" i="1"/>
  <c r="M489" i="1"/>
  <c r="K489" i="1"/>
  <c r="J489" i="1"/>
  <c r="H489" i="1"/>
  <c r="G489" i="1"/>
  <c r="E489" i="1"/>
  <c r="E491" i="1" s="1"/>
  <c r="E492" i="1" s="1"/>
  <c r="E493" i="1" s="1"/>
  <c r="E494" i="1" s="1"/>
  <c r="E495" i="1" s="1"/>
  <c r="E496" i="1" s="1"/>
  <c r="BT487" i="1"/>
  <c r="BQ487" i="1"/>
  <c r="BN487" i="1"/>
  <c r="BK487" i="1"/>
  <c r="BH487" i="1"/>
  <c r="BE487" i="1"/>
  <c r="BB487" i="1"/>
  <c r="AY487" i="1"/>
  <c r="AV487" i="1"/>
  <c r="AS487" i="1"/>
  <c r="AP487" i="1"/>
  <c r="AM487" i="1"/>
  <c r="AJ487" i="1"/>
  <c r="AG487" i="1"/>
  <c r="AD487" i="1"/>
  <c r="AA487" i="1"/>
  <c r="X487" i="1"/>
  <c r="U487" i="1"/>
  <c r="R487" i="1"/>
  <c r="O487" i="1"/>
  <c r="L487" i="1"/>
  <c r="I487" i="1"/>
  <c r="F487" i="1"/>
  <c r="BT486" i="1"/>
  <c r="BQ486" i="1"/>
  <c r="BN486" i="1"/>
  <c r="BK486" i="1"/>
  <c r="BH486" i="1"/>
  <c r="BE486" i="1"/>
  <c r="BB486" i="1"/>
  <c r="AY486" i="1"/>
  <c r="AV486" i="1"/>
  <c r="AS486" i="1"/>
  <c r="AP486" i="1"/>
  <c r="AM486" i="1"/>
  <c r="AJ486" i="1"/>
  <c r="AG486" i="1"/>
  <c r="AD486" i="1"/>
  <c r="AA486" i="1"/>
  <c r="X486" i="1"/>
  <c r="U486" i="1"/>
  <c r="R486" i="1"/>
  <c r="O486" i="1"/>
  <c r="L486" i="1"/>
  <c r="I486" i="1"/>
  <c r="F486" i="1"/>
  <c r="E486" i="1"/>
  <c r="E487" i="1" s="1"/>
  <c r="BT485" i="1"/>
  <c r="BQ485" i="1"/>
  <c r="BN485" i="1"/>
  <c r="BK485" i="1"/>
  <c r="BH485" i="1"/>
  <c r="BE485" i="1"/>
  <c r="BB485" i="1"/>
  <c r="AY485" i="1"/>
  <c r="AV485" i="1"/>
  <c r="AS485" i="1"/>
  <c r="AP485" i="1"/>
  <c r="AM485" i="1"/>
  <c r="AJ485" i="1"/>
  <c r="AG485" i="1"/>
  <c r="AD485" i="1"/>
  <c r="AA485" i="1"/>
  <c r="X485" i="1"/>
  <c r="U485" i="1"/>
  <c r="R485" i="1"/>
  <c r="O485" i="1"/>
  <c r="L485" i="1"/>
  <c r="I485" i="1"/>
  <c r="F485" i="1"/>
  <c r="B485" i="1"/>
  <c r="B486" i="1" s="1"/>
  <c r="B487" i="1" s="1"/>
  <c r="B489" i="1" s="1"/>
  <c r="B490" i="1" s="1"/>
  <c r="B491" i="1" s="1"/>
  <c r="B492" i="1" s="1"/>
  <c r="B493" i="1" s="1"/>
  <c r="B494" i="1" s="1"/>
  <c r="B495" i="1" s="1"/>
  <c r="B496" i="1" s="1"/>
  <c r="B498" i="1" s="1"/>
  <c r="A484" i="1"/>
  <c r="BT481" i="1"/>
  <c r="BQ481" i="1"/>
  <c r="BN481" i="1"/>
  <c r="BK481" i="1"/>
  <c r="BH481" i="1"/>
  <c r="BE481" i="1"/>
  <c r="BB481" i="1"/>
  <c r="AY481" i="1"/>
  <c r="AV481" i="1"/>
  <c r="AS481" i="1"/>
  <c r="AP481" i="1"/>
  <c r="AM481" i="1"/>
  <c r="AJ481" i="1"/>
  <c r="AG481" i="1"/>
  <c r="AD481" i="1"/>
  <c r="AA481" i="1"/>
  <c r="X481" i="1"/>
  <c r="U481" i="1"/>
  <c r="R481" i="1"/>
  <c r="O481" i="1"/>
  <c r="L481" i="1"/>
  <c r="I481" i="1"/>
  <c r="F481" i="1"/>
  <c r="BT480" i="1"/>
  <c r="BQ480" i="1"/>
  <c r="BN480" i="1"/>
  <c r="BK480" i="1"/>
  <c r="BH480" i="1"/>
  <c r="BE480" i="1"/>
  <c r="BB480" i="1"/>
  <c r="AY480" i="1"/>
  <c r="AV480" i="1"/>
  <c r="AS480" i="1"/>
  <c r="AP480" i="1"/>
  <c r="AM480" i="1"/>
  <c r="AJ480" i="1"/>
  <c r="AG480" i="1"/>
  <c r="AD480" i="1"/>
  <c r="AA480" i="1"/>
  <c r="X480" i="1"/>
  <c r="U480" i="1"/>
  <c r="R480" i="1"/>
  <c r="O480" i="1"/>
  <c r="L480" i="1"/>
  <c r="I480" i="1"/>
  <c r="F480" i="1"/>
  <c r="BT479" i="1"/>
  <c r="BQ479" i="1"/>
  <c r="BN479" i="1"/>
  <c r="BK479" i="1"/>
  <c r="BH479" i="1"/>
  <c r="BE479" i="1"/>
  <c r="BB479" i="1"/>
  <c r="AY479" i="1"/>
  <c r="AV479" i="1"/>
  <c r="AS479" i="1"/>
  <c r="AP479" i="1"/>
  <c r="AM479" i="1"/>
  <c r="AJ479" i="1"/>
  <c r="AG479" i="1"/>
  <c r="AD479" i="1"/>
  <c r="AA479" i="1"/>
  <c r="X479" i="1"/>
  <c r="U479" i="1"/>
  <c r="R479" i="1"/>
  <c r="O479" i="1"/>
  <c r="L479" i="1"/>
  <c r="I479" i="1"/>
  <c r="F479" i="1"/>
  <c r="BT477" i="1"/>
  <c r="BQ477" i="1"/>
  <c r="BN477" i="1"/>
  <c r="BK477" i="1"/>
  <c r="BH477" i="1"/>
  <c r="BE477" i="1"/>
  <c r="BB477" i="1"/>
  <c r="AY477" i="1"/>
  <c r="AV477" i="1"/>
  <c r="AS477" i="1"/>
  <c r="AP477" i="1"/>
  <c r="AM477" i="1"/>
  <c r="AJ477" i="1"/>
  <c r="AG477" i="1"/>
  <c r="AD477" i="1"/>
  <c r="AA477" i="1"/>
  <c r="X477" i="1"/>
  <c r="U477" i="1"/>
  <c r="R477" i="1"/>
  <c r="O477" i="1"/>
  <c r="L477" i="1"/>
  <c r="I477" i="1"/>
  <c r="F477" i="1"/>
  <c r="BT476" i="1"/>
  <c r="BQ476" i="1"/>
  <c r="BN476" i="1"/>
  <c r="BK476" i="1"/>
  <c r="BH476" i="1"/>
  <c r="BE476" i="1"/>
  <c r="BB476" i="1"/>
  <c r="AY476" i="1"/>
  <c r="AV476" i="1"/>
  <c r="AS476" i="1"/>
  <c r="AP476" i="1"/>
  <c r="AM476" i="1"/>
  <c r="AJ476" i="1"/>
  <c r="AG476" i="1"/>
  <c r="AD476" i="1"/>
  <c r="AA476" i="1"/>
  <c r="X476" i="1"/>
  <c r="U476" i="1"/>
  <c r="R476" i="1"/>
  <c r="O476" i="1"/>
  <c r="L476" i="1"/>
  <c r="I476" i="1"/>
  <c r="F476" i="1"/>
  <c r="BT474" i="1"/>
  <c r="BQ474" i="1"/>
  <c r="BN474" i="1"/>
  <c r="BK474" i="1"/>
  <c r="BH474" i="1"/>
  <c r="BE474" i="1"/>
  <c r="BB474" i="1"/>
  <c r="AY474" i="1"/>
  <c r="AV474" i="1"/>
  <c r="AS474" i="1"/>
  <c r="AP474" i="1"/>
  <c r="AM474" i="1"/>
  <c r="AJ474" i="1"/>
  <c r="AG474" i="1"/>
  <c r="AD474" i="1"/>
  <c r="AA474" i="1"/>
  <c r="X474" i="1"/>
  <c r="U474" i="1"/>
  <c r="R474" i="1"/>
  <c r="O474" i="1"/>
  <c r="L474" i="1"/>
  <c r="I474" i="1"/>
  <c r="F474" i="1"/>
  <c r="E474" i="1"/>
  <c r="BT472" i="1"/>
  <c r="BQ472" i="1"/>
  <c r="BN472" i="1"/>
  <c r="BK472" i="1"/>
  <c r="BH472" i="1"/>
  <c r="BE472" i="1"/>
  <c r="BB472" i="1"/>
  <c r="AY472" i="1"/>
  <c r="AV472" i="1"/>
  <c r="AS472" i="1"/>
  <c r="AP472" i="1"/>
  <c r="AM472" i="1"/>
  <c r="AJ472" i="1"/>
  <c r="AG472" i="1"/>
  <c r="AD472" i="1"/>
  <c r="AA472" i="1"/>
  <c r="X472" i="1"/>
  <c r="U472" i="1"/>
  <c r="R472" i="1"/>
  <c r="O472" i="1"/>
  <c r="L472" i="1"/>
  <c r="I472" i="1"/>
  <c r="F472" i="1"/>
  <c r="BT471" i="1"/>
  <c r="BQ471" i="1"/>
  <c r="BN471" i="1"/>
  <c r="BK471" i="1"/>
  <c r="BH471" i="1"/>
  <c r="BE471" i="1"/>
  <c r="BB471" i="1"/>
  <c r="AY471" i="1"/>
  <c r="AV471" i="1"/>
  <c r="AS471" i="1"/>
  <c r="AP471" i="1"/>
  <c r="AM471" i="1"/>
  <c r="AJ471" i="1"/>
  <c r="AG471" i="1"/>
  <c r="AD471" i="1"/>
  <c r="AA471" i="1"/>
  <c r="X471" i="1"/>
  <c r="U471" i="1"/>
  <c r="R471" i="1"/>
  <c r="O471" i="1"/>
  <c r="L471" i="1"/>
  <c r="I471" i="1"/>
  <c r="F471" i="1"/>
  <c r="BT470" i="1"/>
  <c r="BQ470" i="1"/>
  <c r="BN470" i="1"/>
  <c r="BK470" i="1"/>
  <c r="BH470" i="1"/>
  <c r="BE470" i="1"/>
  <c r="BB470" i="1"/>
  <c r="AY470" i="1"/>
  <c r="AV470" i="1"/>
  <c r="AS470" i="1"/>
  <c r="AP470" i="1"/>
  <c r="AM470" i="1"/>
  <c r="AJ470" i="1"/>
  <c r="AG470" i="1"/>
  <c r="AD470" i="1"/>
  <c r="AA470" i="1"/>
  <c r="X470" i="1"/>
  <c r="U470" i="1"/>
  <c r="R470" i="1"/>
  <c r="O470" i="1"/>
  <c r="L470" i="1"/>
  <c r="I470" i="1"/>
  <c r="F470" i="1"/>
  <c r="BT469" i="1"/>
  <c r="BQ469" i="1"/>
  <c r="BN469" i="1"/>
  <c r="BK469" i="1"/>
  <c r="BH469" i="1"/>
  <c r="BE469" i="1"/>
  <c r="BB469" i="1"/>
  <c r="AY469" i="1"/>
  <c r="AV469" i="1"/>
  <c r="AS469" i="1"/>
  <c r="AP469" i="1"/>
  <c r="AM469" i="1"/>
  <c r="AJ469" i="1"/>
  <c r="AG469" i="1"/>
  <c r="AD469" i="1"/>
  <c r="AA469" i="1"/>
  <c r="X469" i="1"/>
  <c r="U469" i="1"/>
  <c r="R469" i="1"/>
  <c r="O469" i="1"/>
  <c r="L469" i="1"/>
  <c r="I469" i="1"/>
  <c r="F469" i="1"/>
  <c r="BT468" i="1"/>
  <c r="BQ468" i="1"/>
  <c r="BN468" i="1"/>
  <c r="BK468" i="1"/>
  <c r="BH468" i="1"/>
  <c r="BE468" i="1"/>
  <c r="BB468" i="1"/>
  <c r="AY468" i="1"/>
  <c r="AV468" i="1"/>
  <c r="AS468" i="1"/>
  <c r="AP468" i="1"/>
  <c r="AM468" i="1"/>
  <c r="AJ468" i="1"/>
  <c r="AG468" i="1"/>
  <c r="AD468" i="1"/>
  <c r="AA468" i="1"/>
  <c r="X468" i="1"/>
  <c r="U468" i="1"/>
  <c r="R468" i="1"/>
  <c r="O468" i="1"/>
  <c r="L468" i="1"/>
  <c r="I468" i="1"/>
  <c r="F468" i="1"/>
  <c r="BT467" i="1"/>
  <c r="BQ467" i="1"/>
  <c r="BN467" i="1"/>
  <c r="BK467" i="1"/>
  <c r="BH467" i="1"/>
  <c r="BE467" i="1"/>
  <c r="BB467" i="1"/>
  <c r="AY467" i="1"/>
  <c r="AV467" i="1"/>
  <c r="AS467" i="1"/>
  <c r="AP467" i="1"/>
  <c r="AM467" i="1"/>
  <c r="AJ467" i="1"/>
  <c r="AG467" i="1"/>
  <c r="AD467" i="1"/>
  <c r="AA467" i="1"/>
  <c r="X467" i="1"/>
  <c r="U467" i="1"/>
  <c r="R467" i="1"/>
  <c r="O467" i="1"/>
  <c r="L467" i="1"/>
  <c r="I467" i="1"/>
  <c r="F467" i="1"/>
  <c r="BT466" i="1"/>
  <c r="BQ466" i="1"/>
  <c r="BN466" i="1"/>
  <c r="BK466" i="1"/>
  <c r="BH466" i="1"/>
  <c r="BE466" i="1"/>
  <c r="BB466" i="1"/>
  <c r="AY466" i="1"/>
  <c r="AV466" i="1"/>
  <c r="AS466" i="1"/>
  <c r="AP466" i="1"/>
  <c r="AM466" i="1"/>
  <c r="AJ466" i="1"/>
  <c r="AG466" i="1"/>
  <c r="AD466" i="1"/>
  <c r="AA466" i="1"/>
  <c r="X466" i="1"/>
  <c r="U466" i="1"/>
  <c r="R466" i="1"/>
  <c r="O466" i="1"/>
  <c r="L466" i="1"/>
  <c r="I466" i="1"/>
  <c r="F466" i="1"/>
  <c r="BV465" i="1"/>
  <c r="BU465" i="1"/>
  <c r="BS465" i="1"/>
  <c r="BR465" i="1"/>
  <c r="BP465" i="1"/>
  <c r="BO465" i="1"/>
  <c r="BM465" i="1"/>
  <c r="BL465" i="1"/>
  <c r="BJ465" i="1"/>
  <c r="BI465" i="1"/>
  <c r="BG465" i="1"/>
  <c r="BF465" i="1"/>
  <c r="BD465" i="1"/>
  <c r="BC465" i="1"/>
  <c r="BA465" i="1"/>
  <c r="AZ465" i="1"/>
  <c r="AX465" i="1"/>
  <c r="AW465" i="1"/>
  <c r="AU465" i="1"/>
  <c r="AT465" i="1"/>
  <c r="AR465" i="1"/>
  <c r="AQ465" i="1"/>
  <c r="AO465" i="1"/>
  <c r="AN465" i="1"/>
  <c r="AL465" i="1"/>
  <c r="AK465" i="1"/>
  <c r="AI465" i="1"/>
  <c r="AH465" i="1"/>
  <c r="AF465" i="1"/>
  <c r="AE465" i="1"/>
  <c r="AC465" i="1"/>
  <c r="AB465" i="1"/>
  <c r="Z465" i="1"/>
  <c r="Y465" i="1"/>
  <c r="W465" i="1"/>
  <c r="V465" i="1"/>
  <c r="T465" i="1"/>
  <c r="S465" i="1"/>
  <c r="Q465" i="1"/>
  <c r="P465" i="1"/>
  <c r="N465" i="1"/>
  <c r="M465" i="1"/>
  <c r="K465" i="1"/>
  <c r="J465" i="1"/>
  <c r="H465" i="1"/>
  <c r="G465" i="1"/>
  <c r="E465" i="1"/>
  <c r="E467" i="1" s="1"/>
  <c r="E468" i="1" s="1"/>
  <c r="E469" i="1" s="1"/>
  <c r="E470" i="1" s="1"/>
  <c r="E471" i="1" s="1"/>
  <c r="E472" i="1" s="1"/>
  <c r="BT463" i="1"/>
  <c r="BQ463" i="1"/>
  <c r="BN463" i="1"/>
  <c r="BK463" i="1"/>
  <c r="BH463" i="1"/>
  <c r="BE463" i="1"/>
  <c r="BB463" i="1"/>
  <c r="AY463" i="1"/>
  <c r="AV463" i="1"/>
  <c r="AS463" i="1"/>
  <c r="AP463" i="1"/>
  <c r="AM463" i="1"/>
  <c r="AJ463" i="1"/>
  <c r="AG463" i="1"/>
  <c r="AD463" i="1"/>
  <c r="AA463" i="1"/>
  <c r="X463" i="1"/>
  <c r="U463" i="1"/>
  <c r="R463" i="1"/>
  <c r="O463" i="1"/>
  <c r="L463" i="1"/>
  <c r="I463" i="1"/>
  <c r="F463" i="1"/>
  <c r="BT462" i="1"/>
  <c r="BQ462" i="1"/>
  <c r="BN462" i="1"/>
  <c r="BK462" i="1"/>
  <c r="BH462" i="1"/>
  <c r="BE462" i="1"/>
  <c r="BB462" i="1"/>
  <c r="AY462" i="1"/>
  <c r="AV462" i="1"/>
  <c r="AS462" i="1"/>
  <c r="AP462" i="1"/>
  <c r="AM462" i="1"/>
  <c r="AJ462" i="1"/>
  <c r="AG462" i="1"/>
  <c r="AD462" i="1"/>
  <c r="AA462" i="1"/>
  <c r="X462" i="1"/>
  <c r="U462" i="1"/>
  <c r="R462" i="1"/>
  <c r="O462" i="1"/>
  <c r="L462" i="1"/>
  <c r="I462" i="1"/>
  <c r="F462" i="1"/>
  <c r="E462" i="1"/>
  <c r="E463" i="1" s="1"/>
  <c r="BT461" i="1"/>
  <c r="BQ461" i="1"/>
  <c r="BN461" i="1"/>
  <c r="BK461" i="1"/>
  <c r="BH461" i="1"/>
  <c r="BE461" i="1"/>
  <c r="BB461" i="1"/>
  <c r="AY461" i="1"/>
  <c r="AV461" i="1"/>
  <c r="AS461" i="1"/>
  <c r="AP461" i="1"/>
  <c r="AM461" i="1"/>
  <c r="AJ461" i="1"/>
  <c r="AG461" i="1"/>
  <c r="AD461" i="1"/>
  <c r="AC461" i="1"/>
  <c r="AB461" i="1"/>
  <c r="X461" i="1"/>
  <c r="U461" i="1"/>
  <c r="R461" i="1"/>
  <c r="O461" i="1"/>
  <c r="L461" i="1"/>
  <c r="I461" i="1"/>
  <c r="F461" i="1"/>
  <c r="B461" i="1"/>
  <c r="B462" i="1" s="1"/>
  <c r="B463" i="1" s="1"/>
  <c r="B465" i="1" s="1"/>
  <c r="B466" i="1" s="1"/>
  <c r="B467" i="1" s="1"/>
  <c r="B468" i="1" s="1"/>
  <c r="B469" i="1" s="1"/>
  <c r="B470" i="1" s="1"/>
  <c r="B471" i="1" s="1"/>
  <c r="B472" i="1" s="1"/>
  <c r="B474" i="1" s="1"/>
  <c r="A460" i="1"/>
  <c r="BT457" i="1"/>
  <c r="BQ457" i="1"/>
  <c r="BN457" i="1"/>
  <c r="BK457" i="1"/>
  <c r="BH457" i="1"/>
  <c r="BE457" i="1"/>
  <c r="BB457" i="1"/>
  <c r="AY457" i="1"/>
  <c r="AV457" i="1"/>
  <c r="AS457" i="1"/>
  <c r="AP457" i="1"/>
  <c r="AM457" i="1"/>
  <c r="AJ457" i="1"/>
  <c r="AG457" i="1"/>
  <c r="AD457" i="1"/>
  <c r="AA457" i="1"/>
  <c r="X457" i="1"/>
  <c r="U457" i="1"/>
  <c r="R457" i="1"/>
  <c r="O457" i="1"/>
  <c r="L457" i="1"/>
  <c r="I457" i="1"/>
  <c r="F457" i="1"/>
  <c r="BT456" i="1"/>
  <c r="BQ456" i="1"/>
  <c r="BN456" i="1"/>
  <c r="BK456" i="1"/>
  <c r="BH456" i="1"/>
  <c r="BE456" i="1"/>
  <c r="BB456" i="1"/>
  <c r="AY456" i="1"/>
  <c r="AV456" i="1"/>
  <c r="AS456" i="1"/>
  <c r="AP456" i="1"/>
  <c r="AM456" i="1"/>
  <c r="AJ456" i="1"/>
  <c r="AG456" i="1"/>
  <c r="AD456" i="1"/>
  <c r="AA456" i="1"/>
  <c r="X456" i="1"/>
  <c r="U456" i="1"/>
  <c r="R456" i="1"/>
  <c r="O456" i="1"/>
  <c r="L456" i="1"/>
  <c r="I456" i="1"/>
  <c r="F456" i="1"/>
  <c r="BT455" i="1"/>
  <c r="BQ455" i="1"/>
  <c r="BN455" i="1"/>
  <c r="BK455" i="1"/>
  <c r="BH455" i="1"/>
  <c r="BE455" i="1"/>
  <c r="BB455" i="1"/>
  <c r="AY455" i="1"/>
  <c r="AV455" i="1"/>
  <c r="AS455" i="1"/>
  <c r="AP455" i="1"/>
  <c r="AM455" i="1"/>
  <c r="AJ455" i="1"/>
  <c r="AG455" i="1"/>
  <c r="AD455" i="1"/>
  <c r="AA455" i="1"/>
  <c r="X455" i="1"/>
  <c r="U455" i="1"/>
  <c r="R455" i="1"/>
  <c r="O455" i="1"/>
  <c r="L455" i="1"/>
  <c r="I455" i="1"/>
  <c r="F455" i="1"/>
  <c r="BT453" i="1"/>
  <c r="BQ453" i="1"/>
  <c r="BN453" i="1"/>
  <c r="BK453" i="1"/>
  <c r="BH453" i="1"/>
  <c r="BE453" i="1"/>
  <c r="BB453" i="1"/>
  <c r="AY453" i="1"/>
  <c r="AV453" i="1"/>
  <c r="AS453" i="1"/>
  <c r="AP453" i="1"/>
  <c r="AM453" i="1"/>
  <c r="AJ453" i="1"/>
  <c r="AG453" i="1"/>
  <c r="AD453" i="1"/>
  <c r="AA453" i="1"/>
  <c r="X453" i="1"/>
  <c r="U453" i="1"/>
  <c r="R453" i="1"/>
  <c r="O453" i="1"/>
  <c r="L453" i="1"/>
  <c r="I453" i="1"/>
  <c r="F453" i="1"/>
  <c r="BT452" i="1"/>
  <c r="BQ452" i="1"/>
  <c r="BN452" i="1"/>
  <c r="BK452" i="1"/>
  <c r="BH452" i="1"/>
  <c r="BE452" i="1"/>
  <c r="BB452" i="1"/>
  <c r="AY452" i="1"/>
  <c r="AV452" i="1"/>
  <c r="AS452" i="1"/>
  <c r="AP452" i="1"/>
  <c r="AM452" i="1"/>
  <c r="AJ452" i="1"/>
  <c r="AG452" i="1"/>
  <c r="AD452" i="1"/>
  <c r="AA452" i="1"/>
  <c r="X452" i="1"/>
  <c r="U452" i="1"/>
  <c r="R452" i="1"/>
  <c r="O452" i="1"/>
  <c r="L452" i="1"/>
  <c r="I452" i="1"/>
  <c r="F452" i="1"/>
  <c r="BT450" i="1"/>
  <c r="BQ450" i="1"/>
  <c r="BN450" i="1"/>
  <c r="BK450" i="1"/>
  <c r="BH450" i="1"/>
  <c r="BE450" i="1"/>
  <c r="BB450" i="1"/>
  <c r="AY450" i="1"/>
  <c r="AV450" i="1"/>
  <c r="AS450" i="1"/>
  <c r="AP450" i="1"/>
  <c r="AM450" i="1"/>
  <c r="AJ450" i="1"/>
  <c r="AG450" i="1"/>
  <c r="AD450" i="1"/>
  <c r="AA450" i="1"/>
  <c r="X450" i="1"/>
  <c r="U450" i="1"/>
  <c r="R450" i="1"/>
  <c r="O450" i="1"/>
  <c r="L450" i="1"/>
  <c r="I450" i="1"/>
  <c r="F450" i="1"/>
  <c r="E450" i="1"/>
  <c r="BT448" i="1"/>
  <c r="BQ448" i="1"/>
  <c r="BN448" i="1"/>
  <c r="BK448" i="1"/>
  <c r="BH448" i="1"/>
  <c r="BE448" i="1"/>
  <c r="BB448" i="1"/>
  <c r="AY448" i="1"/>
  <c r="AV448" i="1"/>
  <c r="AS448" i="1"/>
  <c r="AP448" i="1"/>
  <c r="AM448" i="1"/>
  <c r="AJ448" i="1"/>
  <c r="AG448" i="1"/>
  <c r="AD448" i="1"/>
  <c r="AA448" i="1"/>
  <c r="X448" i="1"/>
  <c r="U448" i="1"/>
  <c r="R448" i="1"/>
  <c r="O448" i="1"/>
  <c r="L448" i="1"/>
  <c r="I448" i="1"/>
  <c r="F448" i="1"/>
  <c r="BT447" i="1"/>
  <c r="BQ447" i="1"/>
  <c r="BN447" i="1"/>
  <c r="BK447" i="1"/>
  <c r="BH447" i="1"/>
  <c r="BE447" i="1"/>
  <c r="BB447" i="1"/>
  <c r="AY447" i="1"/>
  <c r="AV447" i="1"/>
  <c r="AS447" i="1"/>
  <c r="AP447" i="1"/>
  <c r="AM447" i="1"/>
  <c r="AJ447" i="1"/>
  <c r="AG447" i="1"/>
  <c r="AD447" i="1"/>
  <c r="AA447" i="1"/>
  <c r="X447" i="1"/>
  <c r="U447" i="1"/>
  <c r="R447" i="1"/>
  <c r="O447" i="1"/>
  <c r="L447" i="1"/>
  <c r="I447" i="1"/>
  <c r="F447" i="1"/>
  <c r="BT446" i="1"/>
  <c r="BQ446" i="1"/>
  <c r="BN446" i="1"/>
  <c r="BK446" i="1"/>
  <c r="BH446" i="1"/>
  <c r="BE446" i="1"/>
  <c r="BB446" i="1"/>
  <c r="AY446" i="1"/>
  <c r="AV446" i="1"/>
  <c r="AS446" i="1"/>
  <c r="AP446" i="1"/>
  <c r="AM446" i="1"/>
  <c r="AJ446" i="1"/>
  <c r="AG446" i="1"/>
  <c r="AD446" i="1"/>
  <c r="AA446" i="1"/>
  <c r="X446" i="1"/>
  <c r="U446" i="1"/>
  <c r="R446" i="1"/>
  <c r="O446" i="1"/>
  <c r="L446" i="1"/>
  <c r="I446" i="1"/>
  <c r="F446" i="1"/>
  <c r="BT445" i="1"/>
  <c r="BQ445" i="1"/>
  <c r="BN445" i="1"/>
  <c r="BK445" i="1"/>
  <c r="BH445" i="1"/>
  <c r="BE445" i="1"/>
  <c r="BB445" i="1"/>
  <c r="AY445" i="1"/>
  <c r="AV445" i="1"/>
  <c r="AS445" i="1"/>
  <c r="AP445" i="1"/>
  <c r="AM445" i="1"/>
  <c r="AJ445" i="1"/>
  <c r="AG445" i="1"/>
  <c r="AD445" i="1"/>
  <c r="AA445" i="1"/>
  <c r="X445" i="1"/>
  <c r="U445" i="1"/>
  <c r="R445" i="1"/>
  <c r="O445" i="1"/>
  <c r="L445" i="1"/>
  <c r="I445" i="1"/>
  <c r="F445" i="1"/>
  <c r="BT444" i="1"/>
  <c r="BQ444" i="1"/>
  <c r="BN444" i="1"/>
  <c r="BK444" i="1"/>
  <c r="BH444" i="1"/>
  <c r="BE444" i="1"/>
  <c r="BB444" i="1"/>
  <c r="AY444" i="1"/>
  <c r="AV444" i="1"/>
  <c r="AS444" i="1"/>
  <c r="AP444" i="1"/>
  <c r="AM444" i="1"/>
  <c r="AJ444" i="1"/>
  <c r="AG444" i="1"/>
  <c r="AD444" i="1"/>
  <c r="AA444" i="1"/>
  <c r="X444" i="1"/>
  <c r="U444" i="1"/>
  <c r="R444" i="1"/>
  <c r="O444" i="1"/>
  <c r="L444" i="1"/>
  <c r="I444" i="1"/>
  <c r="F444" i="1"/>
  <c r="BT443" i="1"/>
  <c r="BQ443" i="1"/>
  <c r="BN443" i="1"/>
  <c r="BK443" i="1"/>
  <c r="BH443" i="1"/>
  <c r="BE443" i="1"/>
  <c r="BB443" i="1"/>
  <c r="AY443" i="1"/>
  <c r="AV443" i="1"/>
  <c r="AS443" i="1"/>
  <c r="AP443" i="1"/>
  <c r="AM443" i="1"/>
  <c r="AJ443" i="1"/>
  <c r="AG443" i="1"/>
  <c r="AD443" i="1"/>
  <c r="AA443" i="1"/>
  <c r="X443" i="1"/>
  <c r="U443" i="1"/>
  <c r="R443" i="1"/>
  <c r="O443" i="1"/>
  <c r="L443" i="1"/>
  <c r="I443" i="1"/>
  <c r="F443" i="1"/>
  <c r="BT442" i="1"/>
  <c r="BQ442" i="1"/>
  <c r="BN442" i="1"/>
  <c r="BK442" i="1"/>
  <c r="BH442" i="1"/>
  <c r="BE442" i="1"/>
  <c r="BB442" i="1"/>
  <c r="AY442" i="1"/>
  <c r="AV442" i="1"/>
  <c r="AS442" i="1"/>
  <c r="AP442" i="1"/>
  <c r="AM442" i="1"/>
  <c r="AJ442" i="1"/>
  <c r="AG442" i="1"/>
  <c r="AD442" i="1"/>
  <c r="AA442" i="1"/>
  <c r="X442" i="1"/>
  <c r="U442" i="1"/>
  <c r="R442" i="1"/>
  <c r="O442" i="1"/>
  <c r="L442" i="1"/>
  <c r="I442" i="1"/>
  <c r="F442" i="1"/>
  <c r="BV441" i="1"/>
  <c r="BU441" i="1"/>
  <c r="BS441" i="1"/>
  <c r="BR441" i="1"/>
  <c r="BP441" i="1"/>
  <c r="BO441" i="1"/>
  <c r="BM441" i="1"/>
  <c r="BL441" i="1"/>
  <c r="BJ441" i="1"/>
  <c r="BI441" i="1"/>
  <c r="BG441" i="1"/>
  <c r="BF441" i="1"/>
  <c r="BD441" i="1"/>
  <c r="BC441" i="1"/>
  <c r="BA441" i="1"/>
  <c r="AZ441" i="1"/>
  <c r="AX441" i="1"/>
  <c r="AW441" i="1"/>
  <c r="AU441" i="1"/>
  <c r="AT441" i="1"/>
  <c r="AR441" i="1"/>
  <c r="AQ441" i="1"/>
  <c r="AO441" i="1"/>
  <c r="AN441" i="1"/>
  <c r="AL441" i="1"/>
  <c r="AK441" i="1"/>
  <c r="AI441" i="1"/>
  <c r="AH441" i="1"/>
  <c r="AF441" i="1"/>
  <c r="AE441" i="1"/>
  <c r="AC441" i="1"/>
  <c r="AB441" i="1"/>
  <c r="Z441" i="1"/>
  <c r="Y441" i="1"/>
  <c r="W441" i="1"/>
  <c r="V441" i="1"/>
  <c r="T441" i="1"/>
  <c r="S441" i="1"/>
  <c r="Q441" i="1"/>
  <c r="P441" i="1"/>
  <c r="N441" i="1"/>
  <c r="M441" i="1"/>
  <c r="K441" i="1"/>
  <c r="J441" i="1"/>
  <c r="H441" i="1"/>
  <c r="G441" i="1"/>
  <c r="E441" i="1"/>
  <c r="E443" i="1" s="1"/>
  <c r="E444" i="1" s="1"/>
  <c r="E445" i="1" s="1"/>
  <c r="E446" i="1" s="1"/>
  <c r="E447" i="1" s="1"/>
  <c r="E448" i="1" s="1"/>
  <c r="BT439" i="1"/>
  <c r="BQ439" i="1"/>
  <c r="BN439" i="1"/>
  <c r="BK439" i="1"/>
  <c r="BH439" i="1"/>
  <c r="BE439" i="1"/>
  <c r="BB439" i="1"/>
  <c r="AY439" i="1"/>
  <c r="AV439" i="1"/>
  <c r="AS439" i="1"/>
  <c r="AP439" i="1"/>
  <c r="AM439" i="1"/>
  <c r="AJ439" i="1"/>
  <c r="AG439" i="1"/>
  <c r="AD439" i="1"/>
  <c r="AA439" i="1"/>
  <c r="X439" i="1"/>
  <c r="U439" i="1"/>
  <c r="R439" i="1"/>
  <c r="O439" i="1"/>
  <c r="L439" i="1"/>
  <c r="I439" i="1"/>
  <c r="F439" i="1"/>
  <c r="BT438" i="1"/>
  <c r="BQ438" i="1"/>
  <c r="BN438" i="1"/>
  <c r="BK438" i="1"/>
  <c r="BH438" i="1"/>
  <c r="BE438" i="1"/>
  <c r="BB438" i="1"/>
  <c r="AY438" i="1"/>
  <c r="AV438" i="1"/>
  <c r="AS438" i="1"/>
  <c r="AP438" i="1"/>
  <c r="AM438" i="1"/>
  <c r="AJ438" i="1"/>
  <c r="AG438" i="1"/>
  <c r="AD438" i="1"/>
  <c r="AA438" i="1"/>
  <c r="X438" i="1"/>
  <c r="U438" i="1"/>
  <c r="R438" i="1"/>
  <c r="O438" i="1"/>
  <c r="L438" i="1"/>
  <c r="I438" i="1"/>
  <c r="F438" i="1"/>
  <c r="E438" i="1"/>
  <c r="E439" i="1" s="1"/>
  <c r="BT437" i="1"/>
  <c r="BQ437" i="1"/>
  <c r="BN437" i="1"/>
  <c r="BK437" i="1"/>
  <c r="BH437" i="1"/>
  <c r="BE437" i="1"/>
  <c r="BB437" i="1"/>
  <c r="AY437" i="1"/>
  <c r="AV437" i="1"/>
  <c r="AS437" i="1"/>
  <c r="AP437" i="1"/>
  <c r="AM437" i="1"/>
  <c r="AJ437" i="1"/>
  <c r="AG437" i="1"/>
  <c r="AD437" i="1"/>
  <c r="AA437" i="1"/>
  <c r="X437" i="1"/>
  <c r="U437" i="1"/>
  <c r="R437" i="1"/>
  <c r="O437" i="1"/>
  <c r="L437" i="1"/>
  <c r="I437" i="1"/>
  <c r="F437" i="1"/>
  <c r="B437" i="1"/>
  <c r="B438" i="1" s="1"/>
  <c r="B439" i="1" s="1"/>
  <c r="B441" i="1" s="1"/>
  <c r="B442" i="1" s="1"/>
  <c r="B443" i="1" s="1"/>
  <c r="B444" i="1" s="1"/>
  <c r="B445" i="1" s="1"/>
  <c r="B446" i="1" s="1"/>
  <c r="B447" i="1" s="1"/>
  <c r="B448" i="1" s="1"/>
  <c r="B450" i="1" s="1"/>
  <c r="A436" i="1"/>
  <c r="BT433" i="1"/>
  <c r="BQ433" i="1"/>
  <c r="BN433" i="1"/>
  <c r="BK433" i="1"/>
  <c r="BH433" i="1"/>
  <c r="BE433" i="1"/>
  <c r="BB433" i="1"/>
  <c r="AY433" i="1"/>
  <c r="AV433" i="1"/>
  <c r="AS433" i="1"/>
  <c r="AP433" i="1"/>
  <c r="AM433" i="1"/>
  <c r="AJ433" i="1"/>
  <c r="AG433" i="1"/>
  <c r="AD433" i="1"/>
  <c r="AA433" i="1"/>
  <c r="X433" i="1"/>
  <c r="U433" i="1"/>
  <c r="R433" i="1"/>
  <c r="O433" i="1"/>
  <c r="L433" i="1"/>
  <c r="I433" i="1"/>
  <c r="F433" i="1"/>
  <c r="BT432" i="1"/>
  <c r="BQ432" i="1"/>
  <c r="BN432" i="1"/>
  <c r="BK432" i="1"/>
  <c r="BH432" i="1"/>
  <c r="BE432" i="1"/>
  <c r="BB432" i="1"/>
  <c r="AY432" i="1"/>
  <c r="AV432" i="1"/>
  <c r="AS432" i="1"/>
  <c r="AP432" i="1"/>
  <c r="AM432" i="1"/>
  <c r="AJ432" i="1"/>
  <c r="AG432" i="1"/>
  <c r="AD432" i="1"/>
  <c r="AA432" i="1"/>
  <c r="X432" i="1"/>
  <c r="U432" i="1"/>
  <c r="R432" i="1"/>
  <c r="O432" i="1"/>
  <c r="L432" i="1"/>
  <c r="I432" i="1"/>
  <c r="F432" i="1"/>
  <c r="BT431" i="1"/>
  <c r="BQ431" i="1"/>
  <c r="BN431" i="1"/>
  <c r="BK431" i="1"/>
  <c r="BH431" i="1"/>
  <c r="BE431" i="1"/>
  <c r="BB431" i="1"/>
  <c r="AY431" i="1"/>
  <c r="AV431" i="1"/>
  <c r="AS431" i="1"/>
  <c r="AP431" i="1"/>
  <c r="AM431" i="1"/>
  <c r="AJ431" i="1"/>
  <c r="AG431" i="1"/>
  <c r="AD431" i="1"/>
  <c r="AA431" i="1"/>
  <c r="X431" i="1"/>
  <c r="U431" i="1"/>
  <c r="R431" i="1"/>
  <c r="O431" i="1"/>
  <c r="L431" i="1"/>
  <c r="I431" i="1"/>
  <c r="F431" i="1"/>
  <c r="BT429" i="1"/>
  <c r="BQ429" i="1"/>
  <c r="BN429" i="1"/>
  <c r="BK429" i="1"/>
  <c r="BH429" i="1"/>
  <c r="BE429" i="1"/>
  <c r="BB429" i="1"/>
  <c r="AY429" i="1"/>
  <c r="AV429" i="1"/>
  <c r="AS429" i="1"/>
  <c r="AP429" i="1"/>
  <c r="AM429" i="1"/>
  <c r="AJ429" i="1"/>
  <c r="AG429" i="1"/>
  <c r="AD429" i="1"/>
  <c r="AA429" i="1"/>
  <c r="X429" i="1"/>
  <c r="U429" i="1"/>
  <c r="R429" i="1"/>
  <c r="O429" i="1"/>
  <c r="L429" i="1"/>
  <c r="I429" i="1"/>
  <c r="F429" i="1"/>
  <c r="BT428" i="1"/>
  <c r="BQ428" i="1"/>
  <c r="BN428" i="1"/>
  <c r="BK428" i="1"/>
  <c r="BH428" i="1"/>
  <c r="BE428" i="1"/>
  <c r="BB428" i="1"/>
  <c r="AY428" i="1"/>
  <c r="AV428" i="1"/>
  <c r="AS428" i="1"/>
  <c r="AP428" i="1"/>
  <c r="AM428" i="1"/>
  <c r="AJ428" i="1"/>
  <c r="AG428" i="1"/>
  <c r="AD428" i="1"/>
  <c r="AA428" i="1"/>
  <c r="X428" i="1"/>
  <c r="U428" i="1"/>
  <c r="R428" i="1"/>
  <c r="O428" i="1"/>
  <c r="L428" i="1"/>
  <c r="I428" i="1"/>
  <c r="F428" i="1"/>
  <c r="BT426" i="1"/>
  <c r="BQ426" i="1"/>
  <c r="BN426" i="1"/>
  <c r="BK426" i="1"/>
  <c r="BH426" i="1"/>
  <c r="BE426" i="1"/>
  <c r="BB426" i="1"/>
  <c r="AY426" i="1"/>
  <c r="AV426" i="1"/>
  <c r="AS426" i="1"/>
  <c r="AP426" i="1"/>
  <c r="AM426" i="1"/>
  <c r="AJ426" i="1"/>
  <c r="AG426" i="1"/>
  <c r="AD426" i="1"/>
  <c r="AA426" i="1"/>
  <c r="X426" i="1"/>
  <c r="U426" i="1"/>
  <c r="R426" i="1"/>
  <c r="O426" i="1"/>
  <c r="L426" i="1"/>
  <c r="I426" i="1"/>
  <c r="F426" i="1"/>
  <c r="E426" i="1"/>
  <c r="BT424" i="1"/>
  <c r="BQ424" i="1"/>
  <c r="BN424" i="1"/>
  <c r="BK424" i="1"/>
  <c r="BH424" i="1"/>
  <c r="BE424" i="1"/>
  <c r="BB424" i="1"/>
  <c r="AY424" i="1"/>
  <c r="AV424" i="1"/>
  <c r="AS424" i="1"/>
  <c r="AP424" i="1"/>
  <c r="AM424" i="1"/>
  <c r="AJ424" i="1"/>
  <c r="AG424" i="1"/>
  <c r="AD424" i="1"/>
  <c r="AA424" i="1"/>
  <c r="X424" i="1"/>
  <c r="U424" i="1"/>
  <c r="R424" i="1"/>
  <c r="O424" i="1"/>
  <c r="L424" i="1"/>
  <c r="I424" i="1"/>
  <c r="F424" i="1"/>
  <c r="BT423" i="1"/>
  <c r="BQ423" i="1"/>
  <c r="BN423" i="1"/>
  <c r="BK423" i="1"/>
  <c r="BH423" i="1"/>
  <c r="BE423" i="1"/>
  <c r="BB423" i="1"/>
  <c r="AY423" i="1"/>
  <c r="AV423" i="1"/>
  <c r="AS423" i="1"/>
  <c r="AP423" i="1"/>
  <c r="AM423" i="1"/>
  <c r="AJ423" i="1"/>
  <c r="AG423" i="1"/>
  <c r="AD423" i="1"/>
  <c r="AA423" i="1"/>
  <c r="X423" i="1"/>
  <c r="U423" i="1"/>
  <c r="R423" i="1"/>
  <c r="O423" i="1"/>
  <c r="L423" i="1"/>
  <c r="I423" i="1"/>
  <c r="F423" i="1"/>
  <c r="BT422" i="1"/>
  <c r="BQ422" i="1"/>
  <c r="BN422" i="1"/>
  <c r="BK422" i="1"/>
  <c r="BH422" i="1"/>
  <c r="BE422" i="1"/>
  <c r="BB422" i="1"/>
  <c r="AY422" i="1"/>
  <c r="AV422" i="1"/>
  <c r="AS422" i="1"/>
  <c r="AP422" i="1"/>
  <c r="AM422" i="1"/>
  <c r="AJ422" i="1"/>
  <c r="AG422" i="1"/>
  <c r="AD422" i="1"/>
  <c r="AA422" i="1"/>
  <c r="X422" i="1"/>
  <c r="U422" i="1"/>
  <c r="R422" i="1"/>
  <c r="O422" i="1"/>
  <c r="L422" i="1"/>
  <c r="I422" i="1"/>
  <c r="F422" i="1"/>
  <c r="BT421" i="1"/>
  <c r="BQ421" i="1"/>
  <c r="BN421" i="1"/>
  <c r="BK421" i="1"/>
  <c r="BH421" i="1"/>
  <c r="BE421" i="1"/>
  <c r="BB421" i="1"/>
  <c r="AY421" i="1"/>
  <c r="AV421" i="1"/>
  <c r="AS421" i="1"/>
  <c r="AP421" i="1"/>
  <c r="AM421" i="1"/>
  <c r="AJ421" i="1"/>
  <c r="AG421" i="1"/>
  <c r="AD421" i="1"/>
  <c r="AA421" i="1"/>
  <c r="X421" i="1"/>
  <c r="U421" i="1"/>
  <c r="R421" i="1"/>
  <c r="O421" i="1"/>
  <c r="L421" i="1"/>
  <c r="I421" i="1"/>
  <c r="F421" i="1"/>
  <c r="BT420" i="1"/>
  <c r="BQ420" i="1"/>
  <c r="BN420" i="1"/>
  <c r="BK420" i="1"/>
  <c r="BH420" i="1"/>
  <c r="BE420" i="1"/>
  <c r="BB420" i="1"/>
  <c r="AY420" i="1"/>
  <c r="AV420" i="1"/>
  <c r="AS420" i="1"/>
  <c r="AP420" i="1"/>
  <c r="AM420" i="1"/>
  <c r="AJ420" i="1"/>
  <c r="AG420" i="1"/>
  <c r="AD420" i="1"/>
  <c r="AA420" i="1"/>
  <c r="X420" i="1"/>
  <c r="U420" i="1"/>
  <c r="R420" i="1"/>
  <c r="O420" i="1"/>
  <c r="L420" i="1"/>
  <c r="I420" i="1"/>
  <c r="F420" i="1"/>
  <c r="BT419" i="1"/>
  <c r="BQ419" i="1"/>
  <c r="BN419" i="1"/>
  <c r="BK419" i="1"/>
  <c r="BH419" i="1"/>
  <c r="BE419" i="1"/>
  <c r="BB419" i="1"/>
  <c r="AY419" i="1"/>
  <c r="AV419" i="1"/>
  <c r="AS419" i="1"/>
  <c r="AP419" i="1"/>
  <c r="AM419" i="1"/>
  <c r="AJ419" i="1"/>
  <c r="AG419" i="1"/>
  <c r="AD419" i="1"/>
  <c r="AA419" i="1"/>
  <c r="X419" i="1"/>
  <c r="U419" i="1"/>
  <c r="R419" i="1"/>
  <c r="O419" i="1"/>
  <c r="L419" i="1"/>
  <c r="I419" i="1"/>
  <c r="F419" i="1"/>
  <c r="BT418" i="1"/>
  <c r="BQ418" i="1"/>
  <c r="BN418" i="1"/>
  <c r="BK418" i="1"/>
  <c r="BH418" i="1"/>
  <c r="BE418" i="1"/>
  <c r="BB418" i="1"/>
  <c r="AY418" i="1"/>
  <c r="AV418" i="1"/>
  <c r="AS418" i="1"/>
  <c r="AP418" i="1"/>
  <c r="AM418" i="1"/>
  <c r="AJ418" i="1"/>
  <c r="AG418" i="1"/>
  <c r="AD418" i="1"/>
  <c r="AA418" i="1"/>
  <c r="X418" i="1"/>
  <c r="U418" i="1"/>
  <c r="R418" i="1"/>
  <c r="O418" i="1"/>
  <c r="L418" i="1"/>
  <c r="I418" i="1"/>
  <c r="F418" i="1"/>
  <c r="BV417" i="1"/>
  <c r="BU417" i="1"/>
  <c r="BS417" i="1"/>
  <c r="BR417" i="1"/>
  <c r="BP417" i="1"/>
  <c r="BO417" i="1"/>
  <c r="BM417" i="1"/>
  <c r="BL417" i="1"/>
  <c r="BJ417" i="1"/>
  <c r="BI417" i="1"/>
  <c r="BG417" i="1"/>
  <c r="BF417" i="1"/>
  <c r="BD417" i="1"/>
  <c r="BC417" i="1"/>
  <c r="BA417" i="1"/>
  <c r="AZ417" i="1"/>
  <c r="AX417" i="1"/>
  <c r="AW417" i="1"/>
  <c r="AU417" i="1"/>
  <c r="AT417" i="1"/>
  <c r="AR417" i="1"/>
  <c r="AQ417" i="1"/>
  <c r="AO417" i="1"/>
  <c r="AN417" i="1"/>
  <c r="AL417" i="1"/>
  <c r="AK417" i="1"/>
  <c r="AI417" i="1"/>
  <c r="AH417" i="1"/>
  <c r="AF417" i="1"/>
  <c r="AE417" i="1"/>
  <c r="AC417" i="1"/>
  <c r="AB417" i="1"/>
  <c r="Z417" i="1"/>
  <c r="Y417" i="1"/>
  <c r="W417" i="1"/>
  <c r="V417" i="1"/>
  <c r="T417" i="1"/>
  <c r="S417" i="1"/>
  <c r="Q417" i="1"/>
  <c r="P417" i="1"/>
  <c r="N417" i="1"/>
  <c r="M417" i="1"/>
  <c r="K417" i="1"/>
  <c r="J417" i="1"/>
  <c r="H417" i="1"/>
  <c r="G417" i="1"/>
  <c r="E417" i="1"/>
  <c r="E419" i="1" s="1"/>
  <c r="E420" i="1" s="1"/>
  <c r="E421" i="1" s="1"/>
  <c r="E422" i="1" s="1"/>
  <c r="E423" i="1" s="1"/>
  <c r="E424" i="1" s="1"/>
  <c r="BT415" i="1"/>
  <c r="BQ415" i="1"/>
  <c r="BN415" i="1"/>
  <c r="BK415" i="1"/>
  <c r="BH415" i="1"/>
  <c r="BE415" i="1"/>
  <c r="BB415" i="1"/>
  <c r="AY415" i="1"/>
  <c r="AV415" i="1"/>
  <c r="AS415" i="1"/>
  <c r="AP415" i="1"/>
  <c r="AM415" i="1"/>
  <c r="AJ415" i="1"/>
  <c r="AG415" i="1"/>
  <c r="AD415" i="1"/>
  <c r="AA415" i="1"/>
  <c r="X415" i="1"/>
  <c r="U415" i="1"/>
  <c r="R415" i="1"/>
  <c r="O415" i="1"/>
  <c r="L415" i="1"/>
  <c r="I415" i="1"/>
  <c r="F415" i="1"/>
  <c r="BT414" i="1"/>
  <c r="BQ414" i="1"/>
  <c r="BN414" i="1"/>
  <c r="BK414" i="1"/>
  <c r="BH414" i="1"/>
  <c r="BE414" i="1"/>
  <c r="BB414" i="1"/>
  <c r="AY414" i="1"/>
  <c r="AV414" i="1"/>
  <c r="AS414" i="1"/>
  <c r="AP414" i="1"/>
  <c r="AM414" i="1"/>
  <c r="AJ414" i="1"/>
  <c r="AG414" i="1"/>
  <c r="AD414" i="1"/>
  <c r="AA414" i="1"/>
  <c r="X414" i="1"/>
  <c r="U414" i="1"/>
  <c r="R414" i="1"/>
  <c r="O414" i="1"/>
  <c r="L414" i="1"/>
  <c r="I414" i="1"/>
  <c r="F414" i="1"/>
  <c r="E414" i="1"/>
  <c r="E415" i="1" s="1"/>
  <c r="BT413" i="1"/>
  <c r="BQ413" i="1"/>
  <c r="BN413" i="1"/>
  <c r="BK413" i="1"/>
  <c r="BH413" i="1"/>
  <c r="BE413" i="1"/>
  <c r="BB413" i="1"/>
  <c r="AY413" i="1"/>
  <c r="AV413" i="1"/>
  <c r="AS413" i="1"/>
  <c r="AP413" i="1"/>
  <c r="AM413" i="1"/>
  <c r="AJ413" i="1"/>
  <c r="AG413" i="1"/>
  <c r="AD413" i="1"/>
  <c r="AA413" i="1"/>
  <c r="X413" i="1"/>
  <c r="U413" i="1"/>
  <c r="R413" i="1"/>
  <c r="O413" i="1"/>
  <c r="L413" i="1"/>
  <c r="I413" i="1"/>
  <c r="F413" i="1"/>
  <c r="B413" i="1"/>
  <c r="B414" i="1" s="1"/>
  <c r="B415" i="1" s="1"/>
  <c r="B417" i="1" s="1"/>
  <c r="B418" i="1" s="1"/>
  <c r="B419" i="1" s="1"/>
  <c r="B420" i="1" s="1"/>
  <c r="B421" i="1" s="1"/>
  <c r="B422" i="1" s="1"/>
  <c r="B423" i="1" s="1"/>
  <c r="B424" i="1" s="1"/>
  <c r="B426" i="1" s="1"/>
  <c r="A412" i="1"/>
  <c r="BT409" i="1"/>
  <c r="BQ409" i="1"/>
  <c r="BN409" i="1"/>
  <c r="BK409" i="1"/>
  <c r="BH409" i="1"/>
  <c r="BE409" i="1"/>
  <c r="BB409" i="1"/>
  <c r="AY409" i="1"/>
  <c r="AV409" i="1"/>
  <c r="AS409" i="1"/>
  <c r="AP409" i="1"/>
  <c r="AM409" i="1"/>
  <c r="AJ409" i="1"/>
  <c r="AG409" i="1"/>
  <c r="AD409" i="1"/>
  <c r="AA409" i="1"/>
  <c r="X409" i="1"/>
  <c r="U409" i="1"/>
  <c r="R409" i="1"/>
  <c r="O409" i="1"/>
  <c r="L409" i="1"/>
  <c r="I409" i="1"/>
  <c r="F409" i="1"/>
  <c r="BT408" i="1"/>
  <c r="BQ408" i="1"/>
  <c r="BN408" i="1"/>
  <c r="BK408" i="1"/>
  <c r="BH408" i="1"/>
  <c r="BE408" i="1"/>
  <c r="BB408" i="1"/>
  <c r="AY408" i="1"/>
  <c r="AV408" i="1"/>
  <c r="AS408" i="1"/>
  <c r="AP408" i="1"/>
  <c r="AM408" i="1"/>
  <c r="AJ408" i="1"/>
  <c r="AG408" i="1"/>
  <c r="AD408" i="1"/>
  <c r="AA408" i="1"/>
  <c r="X408" i="1"/>
  <c r="U408" i="1"/>
  <c r="R408" i="1"/>
  <c r="O408" i="1"/>
  <c r="L408" i="1"/>
  <c r="I408" i="1"/>
  <c r="F408" i="1"/>
  <c r="BT407" i="1"/>
  <c r="BQ407" i="1"/>
  <c r="BN407" i="1"/>
  <c r="BK407" i="1"/>
  <c r="BH407" i="1"/>
  <c r="BE407" i="1"/>
  <c r="BB407" i="1"/>
  <c r="AY407" i="1"/>
  <c r="AV407" i="1"/>
  <c r="AS407" i="1"/>
  <c r="AP407" i="1"/>
  <c r="AM407" i="1"/>
  <c r="AJ407" i="1"/>
  <c r="AG407" i="1"/>
  <c r="AD407" i="1"/>
  <c r="AA407" i="1"/>
  <c r="X407" i="1"/>
  <c r="U407" i="1"/>
  <c r="R407" i="1"/>
  <c r="O407" i="1"/>
  <c r="L407" i="1"/>
  <c r="I407" i="1"/>
  <c r="F407" i="1"/>
  <c r="BT405" i="1"/>
  <c r="BQ405" i="1"/>
  <c r="BN405" i="1"/>
  <c r="BK405" i="1"/>
  <c r="BH405" i="1"/>
  <c r="BE405" i="1"/>
  <c r="BB405" i="1"/>
  <c r="AY405" i="1"/>
  <c r="AV405" i="1"/>
  <c r="AS405" i="1"/>
  <c r="AP405" i="1"/>
  <c r="AM405" i="1"/>
  <c r="AJ405" i="1"/>
  <c r="AG405" i="1"/>
  <c r="AD405" i="1"/>
  <c r="AA405" i="1"/>
  <c r="X405" i="1"/>
  <c r="U405" i="1"/>
  <c r="R405" i="1"/>
  <c r="O405" i="1"/>
  <c r="L405" i="1"/>
  <c r="I405" i="1"/>
  <c r="F405" i="1"/>
  <c r="BT404" i="1"/>
  <c r="BQ404" i="1"/>
  <c r="BN404" i="1"/>
  <c r="BK404" i="1"/>
  <c r="BH404" i="1"/>
  <c r="BE404" i="1"/>
  <c r="BB404" i="1"/>
  <c r="AY404" i="1"/>
  <c r="AV404" i="1"/>
  <c r="AS404" i="1"/>
  <c r="AP404" i="1"/>
  <c r="AM404" i="1"/>
  <c r="AJ404" i="1"/>
  <c r="AG404" i="1"/>
  <c r="AD404" i="1"/>
  <c r="AA404" i="1"/>
  <c r="X404" i="1"/>
  <c r="U404" i="1"/>
  <c r="R404" i="1"/>
  <c r="O404" i="1"/>
  <c r="L404" i="1"/>
  <c r="I404" i="1"/>
  <c r="F404" i="1"/>
  <c r="BT402" i="1"/>
  <c r="BQ402" i="1"/>
  <c r="BN402" i="1"/>
  <c r="BK402" i="1"/>
  <c r="BH402" i="1"/>
  <c r="BE402" i="1"/>
  <c r="BB402" i="1"/>
  <c r="AY402" i="1"/>
  <c r="AV402" i="1"/>
  <c r="AS402" i="1"/>
  <c r="AP402" i="1"/>
  <c r="AM402" i="1"/>
  <c r="AJ402" i="1"/>
  <c r="AG402" i="1"/>
  <c r="AD402" i="1"/>
  <c r="AA402" i="1"/>
  <c r="X402" i="1"/>
  <c r="U402" i="1"/>
  <c r="R402" i="1"/>
  <c r="O402" i="1"/>
  <c r="L402" i="1"/>
  <c r="I402" i="1"/>
  <c r="F402" i="1"/>
  <c r="E402" i="1"/>
  <c r="BT400" i="1"/>
  <c r="BQ400" i="1"/>
  <c r="BN400" i="1"/>
  <c r="BK400" i="1"/>
  <c r="BH400" i="1"/>
  <c r="BE400" i="1"/>
  <c r="BB400" i="1"/>
  <c r="AY400" i="1"/>
  <c r="AV400" i="1"/>
  <c r="AS400" i="1"/>
  <c r="AP400" i="1"/>
  <c r="AM400" i="1"/>
  <c r="AJ400" i="1"/>
  <c r="AG400" i="1"/>
  <c r="AD400" i="1"/>
  <c r="AA400" i="1"/>
  <c r="X400" i="1"/>
  <c r="U400" i="1"/>
  <c r="R400" i="1"/>
  <c r="O400" i="1"/>
  <c r="L400" i="1"/>
  <c r="I400" i="1"/>
  <c r="F400" i="1"/>
  <c r="BT399" i="1"/>
  <c r="BQ399" i="1"/>
  <c r="BN399" i="1"/>
  <c r="BK399" i="1"/>
  <c r="BH399" i="1"/>
  <c r="BE399" i="1"/>
  <c r="BB399" i="1"/>
  <c r="AY399" i="1"/>
  <c r="AV399" i="1"/>
  <c r="AS399" i="1"/>
  <c r="AP399" i="1"/>
  <c r="AM399" i="1"/>
  <c r="AJ399" i="1"/>
  <c r="AG399" i="1"/>
  <c r="AD399" i="1"/>
  <c r="AA399" i="1"/>
  <c r="X399" i="1"/>
  <c r="U399" i="1"/>
  <c r="R399" i="1"/>
  <c r="O399" i="1"/>
  <c r="L399" i="1"/>
  <c r="I399" i="1"/>
  <c r="F399" i="1"/>
  <c r="BT398" i="1"/>
  <c r="BQ398" i="1"/>
  <c r="BN398" i="1"/>
  <c r="BK398" i="1"/>
  <c r="BH398" i="1"/>
  <c r="BE398" i="1"/>
  <c r="BB398" i="1"/>
  <c r="AY398" i="1"/>
  <c r="AV398" i="1"/>
  <c r="AS398" i="1"/>
  <c r="AP398" i="1"/>
  <c r="AM398" i="1"/>
  <c r="AJ398" i="1"/>
  <c r="AG398" i="1"/>
  <c r="AD398" i="1"/>
  <c r="AA398" i="1"/>
  <c r="X398" i="1"/>
  <c r="U398" i="1"/>
  <c r="R398" i="1"/>
  <c r="O398" i="1"/>
  <c r="L398" i="1"/>
  <c r="I398" i="1"/>
  <c r="F398" i="1"/>
  <c r="BT397" i="1"/>
  <c r="BQ397" i="1"/>
  <c r="BN397" i="1"/>
  <c r="BK397" i="1"/>
  <c r="BH397" i="1"/>
  <c r="BE397" i="1"/>
  <c r="BB397" i="1"/>
  <c r="AY397" i="1"/>
  <c r="AV397" i="1"/>
  <c r="AS397" i="1"/>
  <c r="AP397" i="1"/>
  <c r="AM397" i="1"/>
  <c r="AJ397" i="1"/>
  <c r="AG397" i="1"/>
  <c r="AD397" i="1"/>
  <c r="AA397" i="1"/>
  <c r="X397" i="1"/>
  <c r="U397" i="1"/>
  <c r="R397" i="1"/>
  <c r="O397" i="1"/>
  <c r="L397" i="1"/>
  <c r="I397" i="1"/>
  <c r="F397" i="1"/>
  <c r="BT396" i="1"/>
  <c r="BQ396" i="1"/>
  <c r="BN396" i="1"/>
  <c r="BK396" i="1"/>
  <c r="BH396" i="1"/>
  <c r="BE396" i="1"/>
  <c r="BB396" i="1"/>
  <c r="AY396" i="1"/>
  <c r="AV396" i="1"/>
  <c r="AS396" i="1"/>
  <c r="AP396" i="1"/>
  <c r="AM396" i="1"/>
  <c r="AJ396" i="1"/>
  <c r="AG396" i="1"/>
  <c r="AD396" i="1"/>
  <c r="AA396" i="1"/>
  <c r="X396" i="1"/>
  <c r="U396" i="1"/>
  <c r="R396" i="1"/>
  <c r="O396" i="1"/>
  <c r="L396" i="1"/>
  <c r="I396" i="1"/>
  <c r="F396" i="1"/>
  <c r="BT395" i="1"/>
  <c r="BQ395" i="1"/>
  <c r="BN395" i="1"/>
  <c r="BK395" i="1"/>
  <c r="BH395" i="1"/>
  <c r="BE395" i="1"/>
  <c r="BB395" i="1"/>
  <c r="AY395" i="1"/>
  <c r="AV395" i="1"/>
  <c r="AS395" i="1"/>
  <c r="AP395" i="1"/>
  <c r="AM395" i="1"/>
  <c r="AJ395" i="1"/>
  <c r="AG395" i="1"/>
  <c r="AD395" i="1"/>
  <c r="AA395" i="1"/>
  <c r="X395" i="1"/>
  <c r="U395" i="1"/>
  <c r="R395" i="1"/>
  <c r="O395" i="1"/>
  <c r="L395" i="1"/>
  <c r="I395" i="1"/>
  <c r="F395" i="1"/>
  <c r="BT394" i="1"/>
  <c r="BQ394" i="1"/>
  <c r="BN394" i="1"/>
  <c r="BK394" i="1"/>
  <c r="BH394" i="1"/>
  <c r="BE394" i="1"/>
  <c r="BB394" i="1"/>
  <c r="AY394" i="1"/>
  <c r="AV394" i="1"/>
  <c r="AS394" i="1"/>
  <c r="AP394" i="1"/>
  <c r="AM394" i="1"/>
  <c r="AJ394" i="1"/>
  <c r="AG394" i="1"/>
  <c r="AD394" i="1"/>
  <c r="AA394" i="1"/>
  <c r="X394" i="1"/>
  <c r="U394" i="1"/>
  <c r="R394" i="1"/>
  <c r="O394" i="1"/>
  <c r="L394" i="1"/>
  <c r="I394" i="1"/>
  <c r="F394" i="1"/>
  <c r="BV393" i="1"/>
  <c r="BU393" i="1"/>
  <c r="BS393" i="1"/>
  <c r="BR393" i="1"/>
  <c r="BP393" i="1"/>
  <c r="BO393" i="1"/>
  <c r="BM393" i="1"/>
  <c r="BL393" i="1"/>
  <c r="BJ393" i="1"/>
  <c r="BI393" i="1"/>
  <c r="BG393" i="1"/>
  <c r="BF393" i="1"/>
  <c r="BD393" i="1"/>
  <c r="BC393" i="1"/>
  <c r="BA393" i="1"/>
  <c r="AZ393" i="1"/>
  <c r="AX393" i="1"/>
  <c r="AW393" i="1"/>
  <c r="AU393" i="1"/>
  <c r="AT393" i="1"/>
  <c r="AR393" i="1"/>
  <c r="AQ393" i="1"/>
  <c r="AO393" i="1"/>
  <c r="AN393" i="1"/>
  <c r="AL393" i="1"/>
  <c r="AK393" i="1"/>
  <c r="AI393" i="1"/>
  <c r="AH393" i="1"/>
  <c r="AF393" i="1"/>
  <c r="AE393" i="1"/>
  <c r="AC393" i="1"/>
  <c r="AB393" i="1"/>
  <c r="Z393" i="1"/>
  <c r="Y393" i="1"/>
  <c r="W393" i="1"/>
  <c r="V393" i="1"/>
  <c r="T393" i="1"/>
  <c r="S393" i="1"/>
  <c r="Q393" i="1"/>
  <c r="P393" i="1"/>
  <c r="N393" i="1"/>
  <c r="M393" i="1"/>
  <c r="K393" i="1"/>
  <c r="J393" i="1"/>
  <c r="H393" i="1"/>
  <c r="G393" i="1"/>
  <c r="E393" i="1"/>
  <c r="E395" i="1" s="1"/>
  <c r="E396" i="1" s="1"/>
  <c r="E397" i="1" s="1"/>
  <c r="E398" i="1" s="1"/>
  <c r="E399" i="1" s="1"/>
  <c r="E400" i="1" s="1"/>
  <c r="BT391" i="1"/>
  <c r="BQ391" i="1"/>
  <c r="BN391" i="1"/>
  <c r="BK391" i="1"/>
  <c r="BH391" i="1"/>
  <c r="BE391" i="1"/>
  <c r="BB391" i="1"/>
  <c r="AY391" i="1"/>
  <c r="AV391" i="1"/>
  <c r="AS391" i="1"/>
  <c r="AP391" i="1"/>
  <c r="AM391" i="1"/>
  <c r="AJ391" i="1"/>
  <c r="AG391" i="1"/>
  <c r="AD391" i="1"/>
  <c r="AA391" i="1"/>
  <c r="X391" i="1"/>
  <c r="U391" i="1"/>
  <c r="R391" i="1"/>
  <c r="O391" i="1"/>
  <c r="L391" i="1"/>
  <c r="I391" i="1"/>
  <c r="F391" i="1"/>
  <c r="BT390" i="1"/>
  <c r="BQ390" i="1"/>
  <c r="BN390" i="1"/>
  <c r="BK390" i="1"/>
  <c r="BH390" i="1"/>
  <c r="BE390" i="1"/>
  <c r="BB390" i="1"/>
  <c r="AY390" i="1"/>
  <c r="AV390" i="1"/>
  <c r="AS390" i="1"/>
  <c r="AP390" i="1"/>
  <c r="AM390" i="1"/>
  <c r="AJ390" i="1"/>
  <c r="AG390" i="1"/>
  <c r="AD390" i="1"/>
  <c r="AA390" i="1"/>
  <c r="X390" i="1"/>
  <c r="U390" i="1"/>
  <c r="R390" i="1"/>
  <c r="O390" i="1"/>
  <c r="L390" i="1"/>
  <c r="I390" i="1"/>
  <c r="F390" i="1"/>
  <c r="E390" i="1"/>
  <c r="E391" i="1" s="1"/>
  <c r="BT389" i="1"/>
  <c r="BQ389" i="1"/>
  <c r="BN389" i="1"/>
  <c r="BK389" i="1"/>
  <c r="BH389" i="1"/>
  <c r="BE389" i="1"/>
  <c r="BB389" i="1"/>
  <c r="AY389" i="1"/>
  <c r="AV389" i="1"/>
  <c r="AS389" i="1"/>
  <c r="AP389" i="1"/>
  <c r="AM389" i="1"/>
  <c r="AJ389" i="1"/>
  <c r="AG389" i="1"/>
  <c r="AD389" i="1"/>
  <c r="AA389" i="1"/>
  <c r="X389" i="1"/>
  <c r="U389" i="1"/>
  <c r="R389" i="1"/>
  <c r="O389" i="1"/>
  <c r="L389" i="1"/>
  <c r="I389" i="1"/>
  <c r="F389" i="1"/>
  <c r="B389" i="1"/>
  <c r="B390" i="1" s="1"/>
  <c r="B391" i="1" s="1"/>
  <c r="B393" i="1" s="1"/>
  <c r="B394" i="1" s="1"/>
  <c r="B395" i="1" s="1"/>
  <c r="B396" i="1" s="1"/>
  <c r="B397" i="1" s="1"/>
  <c r="B398" i="1" s="1"/>
  <c r="B399" i="1" s="1"/>
  <c r="B400" i="1" s="1"/>
  <c r="B402" i="1" s="1"/>
  <c r="A388" i="1"/>
  <c r="BT385" i="1"/>
  <c r="BQ385" i="1"/>
  <c r="BN385" i="1"/>
  <c r="BK385" i="1"/>
  <c r="BH385" i="1"/>
  <c r="BE385" i="1"/>
  <c r="BB385" i="1"/>
  <c r="AY385" i="1"/>
  <c r="AV385" i="1"/>
  <c r="AS385" i="1"/>
  <c r="AP385" i="1"/>
  <c r="AM385" i="1"/>
  <c r="AJ385" i="1"/>
  <c r="AG385" i="1"/>
  <c r="AD385" i="1"/>
  <c r="AA385" i="1"/>
  <c r="X385" i="1"/>
  <c r="U385" i="1"/>
  <c r="R385" i="1"/>
  <c r="O385" i="1"/>
  <c r="L385" i="1"/>
  <c r="I385" i="1"/>
  <c r="F385" i="1"/>
  <c r="BT384" i="1"/>
  <c r="BQ384" i="1"/>
  <c r="BN384" i="1"/>
  <c r="BK384" i="1"/>
  <c r="BH384" i="1"/>
  <c r="BE384" i="1"/>
  <c r="BB384" i="1"/>
  <c r="AY384" i="1"/>
  <c r="AV384" i="1"/>
  <c r="AS384" i="1"/>
  <c r="AP384" i="1"/>
  <c r="AM384" i="1"/>
  <c r="AJ384" i="1"/>
  <c r="AG384" i="1"/>
  <c r="AD384" i="1"/>
  <c r="AA384" i="1"/>
  <c r="X384" i="1"/>
  <c r="U384" i="1"/>
  <c r="R384" i="1"/>
  <c r="O384" i="1"/>
  <c r="L384" i="1"/>
  <c r="I384" i="1"/>
  <c r="F384" i="1"/>
  <c r="BT383" i="1"/>
  <c r="BQ383" i="1"/>
  <c r="BN383" i="1"/>
  <c r="BK383" i="1"/>
  <c r="BH383" i="1"/>
  <c r="BE383" i="1"/>
  <c r="BB383" i="1"/>
  <c r="AY383" i="1"/>
  <c r="AV383" i="1"/>
  <c r="AS383" i="1"/>
  <c r="AP383" i="1"/>
  <c r="AM383" i="1"/>
  <c r="AJ383" i="1"/>
  <c r="AG383" i="1"/>
  <c r="AD383" i="1"/>
  <c r="AA383" i="1"/>
  <c r="X383" i="1"/>
  <c r="U383" i="1"/>
  <c r="R383" i="1"/>
  <c r="O383" i="1"/>
  <c r="L383" i="1"/>
  <c r="I383" i="1"/>
  <c r="F383" i="1"/>
  <c r="BT381" i="1"/>
  <c r="BQ381" i="1"/>
  <c r="BN381" i="1"/>
  <c r="BK381" i="1"/>
  <c r="BH381" i="1"/>
  <c r="BE381" i="1"/>
  <c r="BB381" i="1"/>
  <c r="AY381" i="1"/>
  <c r="AV381" i="1"/>
  <c r="AS381" i="1"/>
  <c r="AP381" i="1"/>
  <c r="AM381" i="1"/>
  <c r="AJ381" i="1"/>
  <c r="AG381" i="1"/>
  <c r="AD381" i="1"/>
  <c r="AA381" i="1"/>
  <c r="X381" i="1"/>
  <c r="U381" i="1"/>
  <c r="R381" i="1"/>
  <c r="O381" i="1"/>
  <c r="L381" i="1"/>
  <c r="I381" i="1"/>
  <c r="F381" i="1"/>
  <c r="BT380" i="1"/>
  <c r="BQ380" i="1"/>
  <c r="BN380" i="1"/>
  <c r="BK380" i="1"/>
  <c r="BH380" i="1"/>
  <c r="BE380" i="1"/>
  <c r="BB380" i="1"/>
  <c r="AY380" i="1"/>
  <c r="AV380" i="1"/>
  <c r="AS380" i="1"/>
  <c r="AP380" i="1"/>
  <c r="AM380" i="1"/>
  <c r="AJ380" i="1"/>
  <c r="AG380" i="1"/>
  <c r="AD380" i="1"/>
  <c r="AA380" i="1"/>
  <c r="X380" i="1"/>
  <c r="U380" i="1"/>
  <c r="R380" i="1"/>
  <c r="O380" i="1"/>
  <c r="L380" i="1"/>
  <c r="I380" i="1"/>
  <c r="F380" i="1"/>
  <c r="BT378" i="1"/>
  <c r="BQ378" i="1"/>
  <c r="BN378" i="1"/>
  <c r="BK378" i="1"/>
  <c r="BH378" i="1"/>
  <c r="BE378" i="1"/>
  <c r="BB378" i="1"/>
  <c r="AY378" i="1"/>
  <c r="AV378" i="1"/>
  <c r="AS378" i="1"/>
  <c r="AP378" i="1"/>
  <c r="AM378" i="1"/>
  <c r="AJ378" i="1"/>
  <c r="AG378" i="1"/>
  <c r="AD378" i="1"/>
  <c r="AA378" i="1"/>
  <c r="X378" i="1"/>
  <c r="U378" i="1"/>
  <c r="R378" i="1"/>
  <c r="O378" i="1"/>
  <c r="L378" i="1"/>
  <c r="I378" i="1"/>
  <c r="F378" i="1"/>
  <c r="E378" i="1"/>
  <c r="BT376" i="1"/>
  <c r="BQ376" i="1"/>
  <c r="BN376" i="1"/>
  <c r="BK376" i="1"/>
  <c r="BH376" i="1"/>
  <c r="BE376" i="1"/>
  <c r="BB376" i="1"/>
  <c r="AY376" i="1"/>
  <c r="AV376" i="1"/>
  <c r="AS376" i="1"/>
  <c r="AP376" i="1"/>
  <c r="AM376" i="1"/>
  <c r="AJ376" i="1"/>
  <c r="AG376" i="1"/>
  <c r="AD376" i="1"/>
  <c r="AA376" i="1"/>
  <c r="X376" i="1"/>
  <c r="U376" i="1"/>
  <c r="R376" i="1"/>
  <c r="O376" i="1"/>
  <c r="L376" i="1"/>
  <c r="I376" i="1"/>
  <c r="F376" i="1"/>
  <c r="BT375" i="1"/>
  <c r="BQ375" i="1"/>
  <c r="BN375" i="1"/>
  <c r="BK375" i="1"/>
  <c r="BH375" i="1"/>
  <c r="BE375" i="1"/>
  <c r="BB375" i="1"/>
  <c r="AY375" i="1"/>
  <c r="AV375" i="1"/>
  <c r="AS375" i="1"/>
  <c r="AP375" i="1"/>
  <c r="AM375" i="1"/>
  <c r="AJ375" i="1"/>
  <c r="AG375" i="1"/>
  <c r="AD375" i="1"/>
  <c r="AA375" i="1"/>
  <c r="X375" i="1"/>
  <c r="U375" i="1"/>
  <c r="R375" i="1"/>
  <c r="O375" i="1"/>
  <c r="L375" i="1"/>
  <c r="I375" i="1"/>
  <c r="F375" i="1"/>
  <c r="BT374" i="1"/>
  <c r="BQ374" i="1"/>
  <c r="BN374" i="1"/>
  <c r="BK374" i="1"/>
  <c r="BH374" i="1"/>
  <c r="BE374" i="1"/>
  <c r="BB374" i="1"/>
  <c r="AY374" i="1"/>
  <c r="AV374" i="1"/>
  <c r="AS374" i="1"/>
  <c r="AP374" i="1"/>
  <c r="AM374" i="1"/>
  <c r="AJ374" i="1"/>
  <c r="AG374" i="1"/>
  <c r="AD374" i="1"/>
  <c r="AA374" i="1"/>
  <c r="X374" i="1"/>
  <c r="U374" i="1"/>
  <c r="R374" i="1"/>
  <c r="O374" i="1"/>
  <c r="L374" i="1"/>
  <c r="I374" i="1"/>
  <c r="F374" i="1"/>
  <c r="BT373" i="1"/>
  <c r="BQ373" i="1"/>
  <c r="BN373" i="1"/>
  <c r="BK373" i="1"/>
  <c r="BH373" i="1"/>
  <c r="BE373" i="1"/>
  <c r="BB373" i="1"/>
  <c r="AY373" i="1"/>
  <c r="AV373" i="1"/>
  <c r="AS373" i="1"/>
  <c r="AP373" i="1"/>
  <c r="AM373" i="1"/>
  <c r="AJ373" i="1"/>
  <c r="AG373" i="1"/>
  <c r="AD373" i="1"/>
  <c r="AA373" i="1"/>
  <c r="X373" i="1"/>
  <c r="U373" i="1"/>
  <c r="R373" i="1"/>
  <c r="O373" i="1"/>
  <c r="L373" i="1"/>
  <c r="I373" i="1"/>
  <c r="F373" i="1"/>
  <c r="BT372" i="1"/>
  <c r="BQ372" i="1"/>
  <c r="BN372" i="1"/>
  <c r="BK372" i="1"/>
  <c r="BH372" i="1"/>
  <c r="BE372" i="1"/>
  <c r="BB372" i="1"/>
  <c r="AY372" i="1"/>
  <c r="AV372" i="1"/>
  <c r="AS372" i="1"/>
  <c r="AP372" i="1"/>
  <c r="AM372" i="1"/>
  <c r="AJ372" i="1"/>
  <c r="AG372" i="1"/>
  <c r="AD372" i="1"/>
  <c r="AA372" i="1"/>
  <c r="X372" i="1"/>
  <c r="U372" i="1"/>
  <c r="R372" i="1"/>
  <c r="O372" i="1"/>
  <c r="L372" i="1"/>
  <c r="I372" i="1"/>
  <c r="F372" i="1"/>
  <c r="BT371" i="1"/>
  <c r="BQ371" i="1"/>
  <c r="BN371" i="1"/>
  <c r="BK371" i="1"/>
  <c r="BH371" i="1"/>
  <c r="BE371" i="1"/>
  <c r="BB371" i="1"/>
  <c r="AY371" i="1"/>
  <c r="AV371" i="1"/>
  <c r="AS371" i="1"/>
  <c r="AP371" i="1"/>
  <c r="AM371" i="1"/>
  <c r="AJ371" i="1"/>
  <c r="AG371" i="1"/>
  <c r="AD371" i="1"/>
  <c r="AA371" i="1"/>
  <c r="X371" i="1"/>
  <c r="U371" i="1"/>
  <c r="R371" i="1"/>
  <c r="O371" i="1"/>
  <c r="L371" i="1"/>
  <c r="I371" i="1"/>
  <c r="F371" i="1"/>
  <c r="BT370" i="1"/>
  <c r="BQ370" i="1"/>
  <c r="BN370" i="1"/>
  <c r="BK370" i="1"/>
  <c r="BH370" i="1"/>
  <c r="BE370" i="1"/>
  <c r="BB370" i="1"/>
  <c r="AY370" i="1"/>
  <c r="AV370" i="1"/>
  <c r="AS370" i="1"/>
  <c r="AP370" i="1"/>
  <c r="AM370" i="1"/>
  <c r="AJ370" i="1"/>
  <c r="AG370" i="1"/>
  <c r="AD370" i="1"/>
  <c r="AA370" i="1"/>
  <c r="X370" i="1"/>
  <c r="U370" i="1"/>
  <c r="R370" i="1"/>
  <c r="O370" i="1"/>
  <c r="L370" i="1"/>
  <c r="I370" i="1"/>
  <c r="F370" i="1"/>
  <c r="BV369" i="1"/>
  <c r="BU369" i="1"/>
  <c r="BS369" i="1"/>
  <c r="BR369" i="1"/>
  <c r="BP369" i="1"/>
  <c r="BO369" i="1"/>
  <c r="BM369" i="1"/>
  <c r="BL369" i="1"/>
  <c r="BJ369" i="1"/>
  <c r="BI369" i="1"/>
  <c r="BG369" i="1"/>
  <c r="BF369" i="1"/>
  <c r="BD369" i="1"/>
  <c r="BC369" i="1"/>
  <c r="BA369" i="1"/>
  <c r="AZ369" i="1"/>
  <c r="AX369" i="1"/>
  <c r="AW369" i="1"/>
  <c r="AU369" i="1"/>
  <c r="AT369" i="1"/>
  <c r="AR369" i="1"/>
  <c r="AQ369" i="1"/>
  <c r="AO369" i="1"/>
  <c r="AN369" i="1"/>
  <c r="AL369" i="1"/>
  <c r="AK369" i="1"/>
  <c r="AI369" i="1"/>
  <c r="AH369" i="1"/>
  <c r="AF369" i="1"/>
  <c r="AE369" i="1"/>
  <c r="AC369" i="1"/>
  <c r="AB369" i="1"/>
  <c r="Z369" i="1"/>
  <c r="Y369" i="1"/>
  <c r="W369" i="1"/>
  <c r="V369" i="1"/>
  <c r="T369" i="1"/>
  <c r="S369" i="1"/>
  <c r="Q369" i="1"/>
  <c r="P369" i="1"/>
  <c r="N369" i="1"/>
  <c r="M369" i="1"/>
  <c r="K369" i="1"/>
  <c r="J369" i="1"/>
  <c r="H369" i="1"/>
  <c r="G369" i="1"/>
  <c r="E369" i="1"/>
  <c r="E371" i="1" s="1"/>
  <c r="E372" i="1" s="1"/>
  <c r="E373" i="1" s="1"/>
  <c r="E374" i="1" s="1"/>
  <c r="E375" i="1" s="1"/>
  <c r="E376" i="1" s="1"/>
  <c r="BT367" i="1"/>
  <c r="BQ367" i="1"/>
  <c r="BN367" i="1"/>
  <c r="BK367" i="1"/>
  <c r="BH367" i="1"/>
  <c r="BE367" i="1"/>
  <c r="BB367" i="1"/>
  <c r="AY367" i="1"/>
  <c r="AV367" i="1"/>
  <c r="AS367" i="1"/>
  <c r="AP367" i="1"/>
  <c r="AM367" i="1"/>
  <c r="AJ367" i="1"/>
  <c r="AG367" i="1"/>
  <c r="AD367" i="1"/>
  <c r="AA367" i="1"/>
  <c r="X367" i="1"/>
  <c r="U367" i="1"/>
  <c r="R367" i="1"/>
  <c r="O367" i="1"/>
  <c r="L367" i="1"/>
  <c r="I367" i="1"/>
  <c r="F367" i="1"/>
  <c r="BT366" i="1"/>
  <c r="BQ366" i="1"/>
  <c r="BN366" i="1"/>
  <c r="BK366" i="1"/>
  <c r="BH366" i="1"/>
  <c r="BE366" i="1"/>
  <c r="BB366" i="1"/>
  <c r="AY366" i="1"/>
  <c r="AV366" i="1"/>
  <c r="AS366" i="1"/>
  <c r="AP366" i="1"/>
  <c r="AM366" i="1"/>
  <c r="AJ366" i="1"/>
  <c r="AG366" i="1"/>
  <c r="AD366" i="1"/>
  <c r="AA366" i="1"/>
  <c r="X366" i="1"/>
  <c r="U366" i="1"/>
  <c r="R366" i="1"/>
  <c r="O366" i="1"/>
  <c r="L366" i="1"/>
  <c r="I366" i="1"/>
  <c r="F366" i="1"/>
  <c r="E366" i="1"/>
  <c r="E367" i="1" s="1"/>
  <c r="BT365" i="1"/>
  <c r="BQ365" i="1"/>
  <c r="BN365" i="1"/>
  <c r="BK365" i="1"/>
  <c r="BH365" i="1"/>
  <c r="BE365" i="1"/>
  <c r="BB365" i="1"/>
  <c r="AY365" i="1"/>
  <c r="AV365" i="1"/>
  <c r="AS365" i="1"/>
  <c r="AP365" i="1"/>
  <c r="AM365" i="1"/>
  <c r="AJ365" i="1"/>
  <c r="AG365" i="1"/>
  <c r="AD365" i="1"/>
  <c r="AA365" i="1"/>
  <c r="X365" i="1"/>
  <c r="U365" i="1"/>
  <c r="R365" i="1"/>
  <c r="O365" i="1"/>
  <c r="L365" i="1"/>
  <c r="I365" i="1"/>
  <c r="F365" i="1"/>
  <c r="B365" i="1"/>
  <c r="B366" i="1" s="1"/>
  <c r="B367" i="1" s="1"/>
  <c r="B369" i="1" s="1"/>
  <c r="B370" i="1" s="1"/>
  <c r="B371" i="1" s="1"/>
  <c r="B372" i="1" s="1"/>
  <c r="B373" i="1" s="1"/>
  <c r="B374" i="1" s="1"/>
  <c r="B375" i="1" s="1"/>
  <c r="B376" i="1" s="1"/>
  <c r="B378" i="1" s="1"/>
  <c r="A364" i="1"/>
  <c r="BT361" i="1"/>
  <c r="BQ361" i="1"/>
  <c r="BN361" i="1"/>
  <c r="BK361" i="1"/>
  <c r="BH361" i="1"/>
  <c r="BE361" i="1"/>
  <c r="BB361" i="1"/>
  <c r="AY361" i="1"/>
  <c r="AV361" i="1"/>
  <c r="AS361" i="1"/>
  <c r="AP361" i="1"/>
  <c r="AM361" i="1"/>
  <c r="AJ361" i="1"/>
  <c r="AG361" i="1"/>
  <c r="AD361" i="1"/>
  <c r="AA361" i="1"/>
  <c r="X361" i="1"/>
  <c r="U361" i="1"/>
  <c r="R361" i="1"/>
  <c r="O361" i="1"/>
  <c r="L361" i="1"/>
  <c r="I361" i="1"/>
  <c r="F361" i="1"/>
  <c r="BT360" i="1"/>
  <c r="BQ360" i="1"/>
  <c r="BN360" i="1"/>
  <c r="BK360" i="1"/>
  <c r="BH360" i="1"/>
  <c r="BE360" i="1"/>
  <c r="BB360" i="1"/>
  <c r="AY360" i="1"/>
  <c r="AV360" i="1"/>
  <c r="AS360" i="1"/>
  <c r="AP360" i="1"/>
  <c r="AM360" i="1"/>
  <c r="AJ360" i="1"/>
  <c r="AG360" i="1"/>
  <c r="AD360" i="1"/>
  <c r="AA360" i="1"/>
  <c r="X360" i="1"/>
  <c r="U360" i="1"/>
  <c r="R360" i="1"/>
  <c r="O360" i="1"/>
  <c r="L360" i="1"/>
  <c r="I360" i="1"/>
  <c r="F360" i="1"/>
  <c r="BT359" i="1"/>
  <c r="BQ359" i="1"/>
  <c r="BN359" i="1"/>
  <c r="BK359" i="1"/>
  <c r="BH359" i="1"/>
  <c r="BE359" i="1"/>
  <c r="BB359" i="1"/>
  <c r="AY359" i="1"/>
  <c r="AV359" i="1"/>
  <c r="AS359" i="1"/>
  <c r="AP359" i="1"/>
  <c r="AM359" i="1"/>
  <c r="AJ359" i="1"/>
  <c r="AG359" i="1"/>
  <c r="AD359" i="1"/>
  <c r="AA359" i="1"/>
  <c r="X359" i="1"/>
  <c r="U359" i="1"/>
  <c r="R359" i="1"/>
  <c r="O359" i="1"/>
  <c r="L359" i="1"/>
  <c r="I359" i="1"/>
  <c r="F359" i="1"/>
  <c r="BT357" i="1"/>
  <c r="BQ357" i="1"/>
  <c r="BN357" i="1"/>
  <c r="BK357" i="1"/>
  <c r="BH357" i="1"/>
  <c r="BE357" i="1"/>
  <c r="BB357" i="1"/>
  <c r="AY357" i="1"/>
  <c r="AV357" i="1"/>
  <c r="AS357" i="1"/>
  <c r="AP357" i="1"/>
  <c r="AM357" i="1"/>
  <c r="AJ357" i="1"/>
  <c r="AG357" i="1"/>
  <c r="AD357" i="1"/>
  <c r="AA357" i="1"/>
  <c r="X357" i="1"/>
  <c r="U357" i="1"/>
  <c r="R357" i="1"/>
  <c r="O357" i="1"/>
  <c r="L357" i="1"/>
  <c r="I357" i="1"/>
  <c r="F357" i="1"/>
  <c r="BT356" i="1"/>
  <c r="BQ356" i="1"/>
  <c r="BN356" i="1"/>
  <c r="BK356" i="1"/>
  <c r="BH356" i="1"/>
  <c r="BE356" i="1"/>
  <c r="BB356" i="1"/>
  <c r="AY356" i="1"/>
  <c r="AV356" i="1"/>
  <c r="AS356" i="1"/>
  <c r="AP356" i="1"/>
  <c r="AM356" i="1"/>
  <c r="AJ356" i="1"/>
  <c r="AG356" i="1"/>
  <c r="AD356" i="1"/>
  <c r="AA356" i="1"/>
  <c r="X356" i="1"/>
  <c r="U356" i="1"/>
  <c r="R356" i="1"/>
  <c r="O356" i="1"/>
  <c r="L356" i="1"/>
  <c r="I356" i="1"/>
  <c r="F356" i="1"/>
  <c r="BT354" i="1"/>
  <c r="BQ354" i="1"/>
  <c r="BN354" i="1"/>
  <c r="BK354" i="1"/>
  <c r="BH354" i="1"/>
  <c r="BE354" i="1"/>
  <c r="BB354" i="1"/>
  <c r="AY354" i="1"/>
  <c r="AV354" i="1"/>
  <c r="AS354" i="1"/>
  <c r="AP354" i="1"/>
  <c r="AM354" i="1"/>
  <c r="AJ354" i="1"/>
  <c r="AG354" i="1"/>
  <c r="AD354" i="1"/>
  <c r="AA354" i="1"/>
  <c r="X354" i="1"/>
  <c r="U354" i="1"/>
  <c r="R354" i="1"/>
  <c r="O354" i="1"/>
  <c r="L354" i="1"/>
  <c r="I354" i="1"/>
  <c r="F354" i="1"/>
  <c r="E354" i="1"/>
  <c r="BT352" i="1"/>
  <c r="BQ352" i="1"/>
  <c r="BN352" i="1"/>
  <c r="BK352" i="1"/>
  <c r="BH352" i="1"/>
  <c r="BE352" i="1"/>
  <c r="BB352" i="1"/>
  <c r="AY352" i="1"/>
  <c r="AV352" i="1"/>
  <c r="AS352" i="1"/>
  <c r="AP352" i="1"/>
  <c r="AM352" i="1"/>
  <c r="AJ352" i="1"/>
  <c r="AG352" i="1"/>
  <c r="AD352" i="1"/>
  <c r="AA352" i="1"/>
  <c r="X352" i="1"/>
  <c r="U352" i="1"/>
  <c r="R352" i="1"/>
  <c r="O352" i="1"/>
  <c r="L352" i="1"/>
  <c r="I352" i="1"/>
  <c r="F352" i="1"/>
  <c r="BT351" i="1"/>
  <c r="BQ351" i="1"/>
  <c r="BN351" i="1"/>
  <c r="BK351" i="1"/>
  <c r="BH351" i="1"/>
  <c r="BE351" i="1"/>
  <c r="BB351" i="1"/>
  <c r="AY351" i="1"/>
  <c r="AV351" i="1"/>
  <c r="AS351" i="1"/>
  <c r="AP351" i="1"/>
  <c r="AM351" i="1"/>
  <c r="AJ351" i="1"/>
  <c r="AG351" i="1"/>
  <c r="AD351" i="1"/>
  <c r="AA351" i="1"/>
  <c r="X351" i="1"/>
  <c r="U351" i="1"/>
  <c r="R351" i="1"/>
  <c r="O351" i="1"/>
  <c r="L351" i="1"/>
  <c r="I351" i="1"/>
  <c r="F351" i="1"/>
  <c r="BT350" i="1"/>
  <c r="BQ350" i="1"/>
  <c r="BN350" i="1"/>
  <c r="BK350" i="1"/>
  <c r="BH350" i="1"/>
  <c r="BE350" i="1"/>
  <c r="BB350" i="1"/>
  <c r="AY350" i="1"/>
  <c r="AV350" i="1"/>
  <c r="AS350" i="1"/>
  <c r="AP350" i="1"/>
  <c r="AM350" i="1"/>
  <c r="AJ350" i="1"/>
  <c r="AG350" i="1"/>
  <c r="AD350" i="1"/>
  <c r="AA350" i="1"/>
  <c r="X350" i="1"/>
  <c r="U350" i="1"/>
  <c r="R350" i="1"/>
  <c r="O350" i="1"/>
  <c r="L350" i="1"/>
  <c r="I350" i="1"/>
  <c r="F350" i="1"/>
  <c r="BT349" i="1"/>
  <c r="BQ349" i="1"/>
  <c r="BN349" i="1"/>
  <c r="BK349" i="1"/>
  <c r="BH349" i="1"/>
  <c r="BE349" i="1"/>
  <c r="BB349" i="1"/>
  <c r="AY349" i="1"/>
  <c r="AV349" i="1"/>
  <c r="AS349" i="1"/>
  <c r="AP349" i="1"/>
  <c r="AM349" i="1"/>
  <c r="AJ349" i="1"/>
  <c r="AG349" i="1"/>
  <c r="AD349" i="1"/>
  <c r="AA349" i="1"/>
  <c r="X349" i="1"/>
  <c r="U349" i="1"/>
  <c r="R349" i="1"/>
  <c r="O349" i="1"/>
  <c r="L349" i="1"/>
  <c r="I349" i="1"/>
  <c r="F349" i="1"/>
  <c r="BT348" i="1"/>
  <c r="BQ348" i="1"/>
  <c r="BN348" i="1"/>
  <c r="BK348" i="1"/>
  <c r="BH348" i="1"/>
  <c r="BE348" i="1"/>
  <c r="BB348" i="1"/>
  <c r="AY348" i="1"/>
  <c r="AV348" i="1"/>
  <c r="AS348" i="1"/>
  <c r="AP348" i="1"/>
  <c r="AM348" i="1"/>
  <c r="AJ348" i="1"/>
  <c r="AG348" i="1"/>
  <c r="AD348" i="1"/>
  <c r="AA348" i="1"/>
  <c r="X348" i="1"/>
  <c r="U348" i="1"/>
  <c r="R348" i="1"/>
  <c r="O348" i="1"/>
  <c r="L348" i="1"/>
  <c r="I348" i="1"/>
  <c r="F348" i="1"/>
  <c r="BT347" i="1"/>
  <c r="BQ347" i="1"/>
  <c r="BN347" i="1"/>
  <c r="BK347" i="1"/>
  <c r="BH347" i="1"/>
  <c r="BE347" i="1"/>
  <c r="BB347" i="1"/>
  <c r="AY347" i="1"/>
  <c r="AV347" i="1"/>
  <c r="AS347" i="1"/>
  <c r="AP347" i="1"/>
  <c r="AM347" i="1"/>
  <c r="AJ347" i="1"/>
  <c r="AG347" i="1"/>
  <c r="AD347" i="1"/>
  <c r="AA347" i="1"/>
  <c r="X347" i="1"/>
  <c r="U347" i="1"/>
  <c r="R347" i="1"/>
  <c r="O347" i="1"/>
  <c r="L347" i="1"/>
  <c r="I347" i="1"/>
  <c r="F347" i="1"/>
  <c r="BT346" i="1"/>
  <c r="BQ346" i="1"/>
  <c r="BN346" i="1"/>
  <c r="BK346" i="1"/>
  <c r="BH346" i="1"/>
  <c r="BE346" i="1"/>
  <c r="BB346" i="1"/>
  <c r="AY346" i="1"/>
  <c r="AV346" i="1"/>
  <c r="AS346" i="1"/>
  <c r="AP346" i="1"/>
  <c r="AM346" i="1"/>
  <c r="AJ346" i="1"/>
  <c r="AG346" i="1"/>
  <c r="AD346" i="1"/>
  <c r="AA346" i="1"/>
  <c r="X346" i="1"/>
  <c r="U346" i="1"/>
  <c r="R346" i="1"/>
  <c r="O346" i="1"/>
  <c r="L346" i="1"/>
  <c r="I346" i="1"/>
  <c r="F346" i="1"/>
  <c r="BV345" i="1"/>
  <c r="BU345" i="1"/>
  <c r="BS345" i="1"/>
  <c r="BR345" i="1"/>
  <c r="BP345" i="1"/>
  <c r="BO345" i="1"/>
  <c r="BM345" i="1"/>
  <c r="BL345" i="1"/>
  <c r="BJ345" i="1"/>
  <c r="BI345" i="1"/>
  <c r="BG345" i="1"/>
  <c r="BF345" i="1"/>
  <c r="BD345" i="1"/>
  <c r="BC345" i="1"/>
  <c r="BA345" i="1"/>
  <c r="AZ345" i="1"/>
  <c r="AX345" i="1"/>
  <c r="AW345" i="1"/>
  <c r="AU345" i="1"/>
  <c r="AT345" i="1"/>
  <c r="AR345" i="1"/>
  <c r="AQ345" i="1"/>
  <c r="AO345" i="1"/>
  <c r="AN345" i="1"/>
  <c r="AL345" i="1"/>
  <c r="AK345" i="1"/>
  <c r="AI345" i="1"/>
  <c r="AH345" i="1"/>
  <c r="AF345" i="1"/>
  <c r="AE345" i="1"/>
  <c r="AC345" i="1"/>
  <c r="AB345" i="1"/>
  <c r="Z345" i="1"/>
  <c r="Y345" i="1"/>
  <c r="W345" i="1"/>
  <c r="V345" i="1"/>
  <c r="T345" i="1"/>
  <c r="S345" i="1"/>
  <c r="Q345" i="1"/>
  <c r="P345" i="1"/>
  <c r="N345" i="1"/>
  <c r="M345" i="1"/>
  <c r="K345" i="1"/>
  <c r="J345" i="1"/>
  <c r="H345" i="1"/>
  <c r="G345" i="1"/>
  <c r="E345" i="1"/>
  <c r="E347" i="1" s="1"/>
  <c r="E348" i="1" s="1"/>
  <c r="E349" i="1" s="1"/>
  <c r="E350" i="1" s="1"/>
  <c r="E351" i="1" s="1"/>
  <c r="E352" i="1" s="1"/>
  <c r="BT343" i="1"/>
  <c r="BQ343" i="1"/>
  <c r="BN343" i="1"/>
  <c r="BK343" i="1"/>
  <c r="BH343" i="1"/>
  <c r="BE343" i="1"/>
  <c r="BB343" i="1"/>
  <c r="AY343" i="1"/>
  <c r="AV343" i="1"/>
  <c r="AS343" i="1"/>
  <c r="AP343" i="1"/>
  <c r="AM343" i="1"/>
  <c r="AJ343" i="1"/>
  <c r="AG343" i="1"/>
  <c r="AD343" i="1"/>
  <c r="AA343" i="1"/>
  <c r="X343" i="1"/>
  <c r="U343" i="1"/>
  <c r="R343" i="1"/>
  <c r="O343" i="1"/>
  <c r="L343" i="1"/>
  <c r="I343" i="1"/>
  <c r="F343" i="1"/>
  <c r="BT342" i="1"/>
  <c r="BQ342" i="1"/>
  <c r="BN342" i="1"/>
  <c r="BK342" i="1"/>
  <c r="BH342" i="1"/>
  <c r="BE342" i="1"/>
  <c r="BB342" i="1"/>
  <c r="AY342" i="1"/>
  <c r="AV342" i="1"/>
  <c r="AS342" i="1"/>
  <c r="AP342" i="1"/>
  <c r="AM342" i="1"/>
  <c r="AJ342" i="1"/>
  <c r="AG342" i="1"/>
  <c r="AD342" i="1"/>
  <c r="AA342" i="1"/>
  <c r="X342" i="1"/>
  <c r="U342" i="1"/>
  <c r="R342" i="1"/>
  <c r="O342" i="1"/>
  <c r="L342" i="1"/>
  <c r="I342" i="1"/>
  <c r="F342" i="1"/>
  <c r="E342" i="1"/>
  <c r="E343" i="1" s="1"/>
  <c r="BT341" i="1"/>
  <c r="BQ341" i="1"/>
  <c r="BN341" i="1"/>
  <c r="BK341" i="1"/>
  <c r="BH341" i="1"/>
  <c r="BE341" i="1"/>
  <c r="BB341" i="1"/>
  <c r="AY341" i="1"/>
  <c r="AV341" i="1"/>
  <c r="AS341" i="1"/>
  <c r="AP341" i="1"/>
  <c r="AM341" i="1"/>
  <c r="AJ341" i="1"/>
  <c r="AG341" i="1"/>
  <c r="AD341" i="1"/>
  <c r="AA341" i="1"/>
  <c r="X341" i="1"/>
  <c r="U341" i="1"/>
  <c r="R341" i="1"/>
  <c r="O341" i="1"/>
  <c r="L341" i="1"/>
  <c r="I341" i="1"/>
  <c r="F341" i="1"/>
  <c r="B341" i="1"/>
  <c r="B342" i="1" s="1"/>
  <c r="B343" i="1" s="1"/>
  <c r="B345" i="1" s="1"/>
  <c r="B346" i="1" s="1"/>
  <c r="B347" i="1" s="1"/>
  <c r="B348" i="1" s="1"/>
  <c r="B349" i="1" s="1"/>
  <c r="B350" i="1" s="1"/>
  <c r="B351" i="1" s="1"/>
  <c r="B352" i="1" s="1"/>
  <c r="B354" i="1" s="1"/>
  <c r="A340" i="1"/>
  <c r="BT337" i="1"/>
  <c r="BQ337" i="1"/>
  <c r="BN337" i="1"/>
  <c r="BK337" i="1"/>
  <c r="BH337" i="1"/>
  <c r="BE337" i="1"/>
  <c r="BB337" i="1"/>
  <c r="AY337" i="1"/>
  <c r="AV337" i="1"/>
  <c r="AS337" i="1"/>
  <c r="AP337" i="1"/>
  <c r="AM337" i="1"/>
  <c r="AJ337" i="1"/>
  <c r="AG337" i="1"/>
  <c r="AD337" i="1"/>
  <c r="AA337" i="1"/>
  <c r="X337" i="1"/>
  <c r="U337" i="1"/>
  <c r="R337" i="1"/>
  <c r="O337" i="1"/>
  <c r="L337" i="1"/>
  <c r="I337" i="1"/>
  <c r="F337" i="1"/>
  <c r="BT336" i="1"/>
  <c r="BQ336" i="1"/>
  <c r="BN336" i="1"/>
  <c r="BK336" i="1"/>
  <c r="BH336" i="1"/>
  <c r="BE336" i="1"/>
  <c r="BB336" i="1"/>
  <c r="AY336" i="1"/>
  <c r="AV336" i="1"/>
  <c r="AS336" i="1"/>
  <c r="AP336" i="1"/>
  <c r="AM336" i="1"/>
  <c r="AJ336" i="1"/>
  <c r="AG336" i="1"/>
  <c r="AD336" i="1"/>
  <c r="AA336" i="1"/>
  <c r="X336" i="1"/>
  <c r="U336" i="1"/>
  <c r="R336" i="1"/>
  <c r="O336" i="1"/>
  <c r="L336" i="1"/>
  <c r="I336" i="1"/>
  <c r="F336" i="1"/>
  <c r="BT335" i="1"/>
  <c r="BQ335" i="1"/>
  <c r="BN335" i="1"/>
  <c r="BK335" i="1"/>
  <c r="BH335" i="1"/>
  <c r="BE335" i="1"/>
  <c r="BB335" i="1"/>
  <c r="AY335" i="1"/>
  <c r="AV335" i="1"/>
  <c r="AS335" i="1"/>
  <c r="AP335" i="1"/>
  <c r="AM335" i="1"/>
  <c r="AJ335" i="1"/>
  <c r="AG335" i="1"/>
  <c r="AD335" i="1"/>
  <c r="AA335" i="1"/>
  <c r="X335" i="1"/>
  <c r="U335" i="1"/>
  <c r="R335" i="1"/>
  <c r="O335" i="1"/>
  <c r="L335" i="1"/>
  <c r="I335" i="1"/>
  <c r="F335" i="1"/>
  <c r="BT333" i="1"/>
  <c r="BQ333" i="1"/>
  <c r="BN333" i="1"/>
  <c r="BK333" i="1"/>
  <c r="BH333" i="1"/>
  <c r="BE333" i="1"/>
  <c r="BB333" i="1"/>
  <c r="AY333" i="1"/>
  <c r="AV333" i="1"/>
  <c r="AS333" i="1"/>
  <c r="AP333" i="1"/>
  <c r="AM333" i="1"/>
  <c r="AJ333" i="1"/>
  <c r="AG333" i="1"/>
  <c r="AD333" i="1"/>
  <c r="AA333" i="1"/>
  <c r="X333" i="1"/>
  <c r="U333" i="1"/>
  <c r="R333" i="1"/>
  <c r="O333" i="1"/>
  <c r="L333" i="1"/>
  <c r="I333" i="1"/>
  <c r="F333" i="1"/>
  <c r="BT332" i="1"/>
  <c r="BQ332" i="1"/>
  <c r="BN332" i="1"/>
  <c r="BK332" i="1"/>
  <c r="BH332" i="1"/>
  <c r="BE332" i="1"/>
  <c r="BB332" i="1"/>
  <c r="AY332" i="1"/>
  <c r="AV332" i="1"/>
  <c r="AS332" i="1"/>
  <c r="AP332" i="1"/>
  <c r="AM332" i="1"/>
  <c r="AJ332" i="1"/>
  <c r="AG332" i="1"/>
  <c r="AD332" i="1"/>
  <c r="AA332" i="1"/>
  <c r="X332" i="1"/>
  <c r="U332" i="1"/>
  <c r="R332" i="1"/>
  <c r="O332" i="1"/>
  <c r="L332" i="1"/>
  <c r="I332" i="1"/>
  <c r="F332" i="1"/>
  <c r="BT330" i="1"/>
  <c r="BQ330" i="1"/>
  <c r="BN330" i="1"/>
  <c r="BK330" i="1"/>
  <c r="BH330" i="1"/>
  <c r="BE330" i="1"/>
  <c r="BB330" i="1"/>
  <c r="AY330" i="1"/>
  <c r="AV330" i="1"/>
  <c r="AS330" i="1"/>
  <c r="AP330" i="1"/>
  <c r="AM330" i="1"/>
  <c r="AJ330" i="1"/>
  <c r="AG330" i="1"/>
  <c r="AD330" i="1"/>
  <c r="AA330" i="1"/>
  <c r="X330" i="1"/>
  <c r="U330" i="1"/>
  <c r="R330" i="1"/>
  <c r="O330" i="1"/>
  <c r="L330" i="1"/>
  <c r="I330" i="1"/>
  <c r="F330" i="1"/>
  <c r="E330" i="1"/>
  <c r="BT328" i="1"/>
  <c r="BQ328" i="1"/>
  <c r="BN328" i="1"/>
  <c r="BK328" i="1"/>
  <c r="BH328" i="1"/>
  <c r="BE328" i="1"/>
  <c r="BB328" i="1"/>
  <c r="AY328" i="1"/>
  <c r="AV328" i="1"/>
  <c r="AS328" i="1"/>
  <c r="AP328" i="1"/>
  <c r="AM328" i="1"/>
  <c r="AJ328" i="1"/>
  <c r="AG328" i="1"/>
  <c r="AD328" i="1"/>
  <c r="AA328" i="1"/>
  <c r="X328" i="1"/>
  <c r="U328" i="1"/>
  <c r="R328" i="1"/>
  <c r="O328" i="1"/>
  <c r="L328" i="1"/>
  <c r="I328" i="1"/>
  <c r="F328" i="1"/>
  <c r="BT327" i="1"/>
  <c r="BQ327" i="1"/>
  <c r="BN327" i="1"/>
  <c r="BK327" i="1"/>
  <c r="BH327" i="1"/>
  <c r="BE327" i="1"/>
  <c r="BB327" i="1"/>
  <c r="AY327" i="1"/>
  <c r="AV327" i="1"/>
  <c r="AS327" i="1"/>
  <c r="AP327" i="1"/>
  <c r="AM327" i="1"/>
  <c r="AJ327" i="1"/>
  <c r="AG327" i="1"/>
  <c r="AD327" i="1"/>
  <c r="AA327" i="1"/>
  <c r="X327" i="1"/>
  <c r="U327" i="1"/>
  <c r="R327" i="1"/>
  <c r="O327" i="1"/>
  <c r="L327" i="1"/>
  <c r="I327" i="1"/>
  <c r="F327" i="1"/>
  <c r="BT326" i="1"/>
  <c r="BQ326" i="1"/>
  <c r="BN326" i="1"/>
  <c r="BK326" i="1"/>
  <c r="BH326" i="1"/>
  <c r="BE326" i="1"/>
  <c r="BB326" i="1"/>
  <c r="AY326" i="1"/>
  <c r="AV326" i="1"/>
  <c r="AS326" i="1"/>
  <c r="AP326" i="1"/>
  <c r="AM326" i="1"/>
  <c r="AJ326" i="1"/>
  <c r="AG326" i="1"/>
  <c r="AD326" i="1"/>
  <c r="AA326" i="1"/>
  <c r="X326" i="1"/>
  <c r="U326" i="1"/>
  <c r="R326" i="1"/>
  <c r="O326" i="1"/>
  <c r="L326" i="1"/>
  <c r="I326" i="1"/>
  <c r="F326" i="1"/>
  <c r="BT325" i="1"/>
  <c r="BQ325" i="1"/>
  <c r="BN325" i="1"/>
  <c r="BK325" i="1"/>
  <c r="BH325" i="1"/>
  <c r="BE325" i="1"/>
  <c r="BB325" i="1"/>
  <c r="AY325" i="1"/>
  <c r="AV325" i="1"/>
  <c r="AS325" i="1"/>
  <c r="AP325" i="1"/>
  <c r="AM325" i="1"/>
  <c r="AJ325" i="1"/>
  <c r="AG325" i="1"/>
  <c r="AD325" i="1"/>
  <c r="AA325" i="1"/>
  <c r="X325" i="1"/>
  <c r="U325" i="1"/>
  <c r="R325" i="1"/>
  <c r="O325" i="1"/>
  <c r="L325" i="1"/>
  <c r="I325" i="1"/>
  <c r="F325" i="1"/>
  <c r="BT324" i="1"/>
  <c r="BQ324" i="1"/>
  <c r="BN324" i="1"/>
  <c r="BK324" i="1"/>
  <c r="BH324" i="1"/>
  <c r="BE324" i="1"/>
  <c r="BB324" i="1"/>
  <c r="AY324" i="1"/>
  <c r="AV324" i="1"/>
  <c r="AS324" i="1"/>
  <c r="AP324" i="1"/>
  <c r="AM324" i="1"/>
  <c r="AJ324" i="1"/>
  <c r="AG324" i="1"/>
  <c r="AD324" i="1"/>
  <c r="AA324" i="1"/>
  <c r="X324" i="1"/>
  <c r="U324" i="1"/>
  <c r="R324" i="1"/>
  <c r="O324" i="1"/>
  <c r="L324" i="1"/>
  <c r="I324" i="1"/>
  <c r="F324" i="1"/>
  <c r="BT323" i="1"/>
  <c r="BQ323" i="1"/>
  <c r="BN323" i="1"/>
  <c r="BK323" i="1"/>
  <c r="BH323" i="1"/>
  <c r="BE323" i="1"/>
  <c r="BB323" i="1"/>
  <c r="AY323" i="1"/>
  <c r="AV323" i="1"/>
  <c r="AS323" i="1"/>
  <c r="AP323" i="1"/>
  <c r="AM323" i="1"/>
  <c r="AJ323" i="1"/>
  <c r="AG323" i="1"/>
  <c r="AD323" i="1"/>
  <c r="AA323" i="1"/>
  <c r="X323" i="1"/>
  <c r="U323" i="1"/>
  <c r="R323" i="1"/>
  <c r="O323" i="1"/>
  <c r="L323" i="1"/>
  <c r="I323" i="1"/>
  <c r="F323" i="1"/>
  <c r="BT322" i="1"/>
  <c r="BQ322" i="1"/>
  <c r="BN322" i="1"/>
  <c r="BK322" i="1"/>
  <c r="BH322" i="1"/>
  <c r="BE322" i="1"/>
  <c r="BB322" i="1"/>
  <c r="AY322" i="1"/>
  <c r="AV322" i="1"/>
  <c r="AS322" i="1"/>
  <c r="AP322" i="1"/>
  <c r="AM322" i="1"/>
  <c r="AJ322" i="1"/>
  <c r="AG322" i="1"/>
  <c r="AD322" i="1"/>
  <c r="AA322" i="1"/>
  <c r="X322" i="1"/>
  <c r="U322" i="1"/>
  <c r="R322" i="1"/>
  <c r="O322" i="1"/>
  <c r="L322" i="1"/>
  <c r="I322" i="1"/>
  <c r="F322" i="1"/>
  <c r="BV321" i="1"/>
  <c r="BU321" i="1"/>
  <c r="BS321" i="1"/>
  <c r="BR321" i="1"/>
  <c r="BP321" i="1"/>
  <c r="BO321" i="1"/>
  <c r="BM321" i="1"/>
  <c r="BL321" i="1"/>
  <c r="BJ321" i="1"/>
  <c r="BI321" i="1"/>
  <c r="BG321" i="1"/>
  <c r="BF321" i="1"/>
  <c r="BD321" i="1"/>
  <c r="BC321" i="1"/>
  <c r="BA321" i="1"/>
  <c r="AZ321" i="1"/>
  <c r="AX321" i="1"/>
  <c r="AW321" i="1"/>
  <c r="AU321" i="1"/>
  <c r="AT321" i="1"/>
  <c r="AR321" i="1"/>
  <c r="AQ321" i="1"/>
  <c r="AO321" i="1"/>
  <c r="AN321" i="1"/>
  <c r="AL321" i="1"/>
  <c r="AK321" i="1"/>
  <c r="AI321" i="1"/>
  <c r="AH321" i="1"/>
  <c r="AF321" i="1"/>
  <c r="AE321" i="1"/>
  <c r="AC321" i="1"/>
  <c r="AB321" i="1"/>
  <c r="Z321" i="1"/>
  <c r="Y321" i="1"/>
  <c r="W321" i="1"/>
  <c r="V321" i="1"/>
  <c r="T321" i="1"/>
  <c r="S321" i="1"/>
  <c r="Q321" i="1"/>
  <c r="P321" i="1"/>
  <c r="N321" i="1"/>
  <c r="M321" i="1"/>
  <c r="K321" i="1"/>
  <c r="J321" i="1"/>
  <c r="H321" i="1"/>
  <c r="G321" i="1"/>
  <c r="E321" i="1"/>
  <c r="E323" i="1" s="1"/>
  <c r="E324" i="1" s="1"/>
  <c r="E325" i="1" s="1"/>
  <c r="E326" i="1" s="1"/>
  <c r="E327" i="1" s="1"/>
  <c r="E328" i="1" s="1"/>
  <c r="BT319" i="1"/>
  <c r="BQ319" i="1"/>
  <c r="BN319" i="1"/>
  <c r="BK319" i="1"/>
  <c r="BH319" i="1"/>
  <c r="BE319" i="1"/>
  <c r="BB319" i="1"/>
  <c r="AY319" i="1"/>
  <c r="AV319" i="1"/>
  <c r="AS319" i="1"/>
  <c r="AP319" i="1"/>
  <c r="AM319" i="1"/>
  <c r="AJ319" i="1"/>
  <c r="AG319" i="1"/>
  <c r="AD319" i="1"/>
  <c r="AA319" i="1"/>
  <c r="X319" i="1"/>
  <c r="U319" i="1"/>
  <c r="R319" i="1"/>
  <c r="O319" i="1"/>
  <c r="L319" i="1"/>
  <c r="I319" i="1"/>
  <c r="F319" i="1"/>
  <c r="BT318" i="1"/>
  <c r="BQ318" i="1"/>
  <c r="BN318" i="1"/>
  <c r="BK318" i="1"/>
  <c r="BH318" i="1"/>
  <c r="BE318" i="1"/>
  <c r="BB318" i="1"/>
  <c r="AY318" i="1"/>
  <c r="AV318" i="1"/>
  <c r="AS318" i="1"/>
  <c r="AP318" i="1"/>
  <c r="AM318" i="1"/>
  <c r="AJ318" i="1"/>
  <c r="AG318" i="1"/>
  <c r="AD318" i="1"/>
  <c r="AA318" i="1"/>
  <c r="X318" i="1"/>
  <c r="U318" i="1"/>
  <c r="R318" i="1"/>
  <c r="O318" i="1"/>
  <c r="L318" i="1"/>
  <c r="I318" i="1"/>
  <c r="F318" i="1"/>
  <c r="E318" i="1"/>
  <c r="E319" i="1" s="1"/>
  <c r="BT317" i="1"/>
  <c r="BQ317" i="1"/>
  <c r="BN317" i="1"/>
  <c r="BK317" i="1"/>
  <c r="BH317" i="1"/>
  <c r="BE317" i="1"/>
  <c r="BB317" i="1"/>
  <c r="AY317" i="1"/>
  <c r="AV317" i="1"/>
  <c r="AS317" i="1"/>
  <c r="AP317" i="1"/>
  <c r="AM317" i="1"/>
  <c r="AJ317" i="1"/>
  <c r="AG317" i="1"/>
  <c r="AD317" i="1"/>
  <c r="AA317" i="1"/>
  <c r="X317" i="1"/>
  <c r="U317" i="1"/>
  <c r="R317" i="1"/>
  <c r="O317" i="1"/>
  <c r="L317" i="1"/>
  <c r="I317" i="1"/>
  <c r="F317" i="1"/>
  <c r="B317" i="1"/>
  <c r="B318" i="1" s="1"/>
  <c r="B319" i="1" s="1"/>
  <c r="B321" i="1" s="1"/>
  <c r="B322" i="1" s="1"/>
  <c r="B323" i="1" s="1"/>
  <c r="B324" i="1" s="1"/>
  <c r="B325" i="1" s="1"/>
  <c r="B326" i="1" s="1"/>
  <c r="B327" i="1" s="1"/>
  <c r="B328" i="1" s="1"/>
  <c r="B330" i="1" s="1"/>
  <c r="D316" i="1"/>
  <c r="D317" i="1" s="1"/>
  <c r="D318" i="1" s="1"/>
  <c r="D319" i="1" s="1"/>
  <c r="A316" i="1"/>
  <c r="BT313" i="1"/>
  <c r="BQ313" i="1"/>
  <c r="BN313" i="1"/>
  <c r="BK313" i="1"/>
  <c r="BH313" i="1"/>
  <c r="BE313" i="1"/>
  <c r="BB313" i="1"/>
  <c r="AY313" i="1"/>
  <c r="AV313" i="1"/>
  <c r="AS313" i="1"/>
  <c r="AP313" i="1"/>
  <c r="AM313" i="1"/>
  <c r="AJ313" i="1"/>
  <c r="AG313" i="1"/>
  <c r="AD313" i="1"/>
  <c r="AA313" i="1"/>
  <c r="X313" i="1"/>
  <c r="U313" i="1"/>
  <c r="R313" i="1"/>
  <c r="O313" i="1"/>
  <c r="L313" i="1"/>
  <c r="I313" i="1"/>
  <c r="F313" i="1"/>
  <c r="BT312" i="1"/>
  <c r="BQ312" i="1"/>
  <c r="BN312" i="1"/>
  <c r="BK312" i="1"/>
  <c r="BH312" i="1"/>
  <c r="BE312" i="1"/>
  <c r="BB312" i="1"/>
  <c r="AY312" i="1"/>
  <c r="AV312" i="1"/>
  <c r="AS312" i="1"/>
  <c r="AP312" i="1"/>
  <c r="AM312" i="1"/>
  <c r="AJ312" i="1"/>
  <c r="AG312" i="1"/>
  <c r="AD312" i="1"/>
  <c r="AA312" i="1"/>
  <c r="X312" i="1"/>
  <c r="U312" i="1"/>
  <c r="R312" i="1"/>
  <c r="O312" i="1"/>
  <c r="L312" i="1"/>
  <c r="I312" i="1"/>
  <c r="F312" i="1"/>
  <c r="BT311" i="1"/>
  <c r="BQ311" i="1"/>
  <c r="BN311" i="1"/>
  <c r="BK311" i="1"/>
  <c r="BH311" i="1"/>
  <c r="BE311" i="1"/>
  <c r="BB311" i="1"/>
  <c r="AY311" i="1"/>
  <c r="AV311" i="1"/>
  <c r="AS311" i="1"/>
  <c r="AP311" i="1"/>
  <c r="AM311" i="1"/>
  <c r="AJ311" i="1"/>
  <c r="AG311" i="1"/>
  <c r="AD311" i="1"/>
  <c r="AA311" i="1"/>
  <c r="X311" i="1"/>
  <c r="U311" i="1"/>
  <c r="R311" i="1"/>
  <c r="O311" i="1"/>
  <c r="L311" i="1"/>
  <c r="I311" i="1"/>
  <c r="F311" i="1"/>
  <c r="BT309" i="1"/>
  <c r="BQ309" i="1"/>
  <c r="BN309" i="1"/>
  <c r="BK309" i="1"/>
  <c r="BH309" i="1"/>
  <c r="BE309" i="1"/>
  <c r="BB309" i="1"/>
  <c r="AY309" i="1"/>
  <c r="AV309" i="1"/>
  <c r="AS309" i="1"/>
  <c r="AP309" i="1"/>
  <c r="AM309" i="1"/>
  <c r="AJ309" i="1"/>
  <c r="AG309" i="1"/>
  <c r="AD309" i="1"/>
  <c r="AA309" i="1"/>
  <c r="X309" i="1"/>
  <c r="U309" i="1"/>
  <c r="R309" i="1"/>
  <c r="O309" i="1"/>
  <c r="L309" i="1"/>
  <c r="I309" i="1"/>
  <c r="F309" i="1"/>
  <c r="BT308" i="1"/>
  <c r="BQ308" i="1"/>
  <c r="BN308" i="1"/>
  <c r="BK308" i="1"/>
  <c r="BH308" i="1"/>
  <c r="BE308" i="1"/>
  <c r="BB308" i="1"/>
  <c r="AY308" i="1"/>
  <c r="AV308" i="1"/>
  <c r="AS308" i="1"/>
  <c r="AP308" i="1"/>
  <c r="AM308" i="1"/>
  <c r="AJ308" i="1"/>
  <c r="AG308" i="1"/>
  <c r="AD308" i="1"/>
  <c r="AA308" i="1"/>
  <c r="X308" i="1"/>
  <c r="U308" i="1"/>
  <c r="R308" i="1"/>
  <c r="O308" i="1"/>
  <c r="L308" i="1"/>
  <c r="I308" i="1"/>
  <c r="F308" i="1"/>
  <c r="BT306" i="1"/>
  <c r="BQ306" i="1"/>
  <c r="BN306" i="1"/>
  <c r="BK306" i="1"/>
  <c r="BH306" i="1"/>
  <c r="BE306" i="1"/>
  <c r="BB306" i="1"/>
  <c r="AY306" i="1"/>
  <c r="AV306" i="1"/>
  <c r="AS306" i="1"/>
  <c r="AP306" i="1"/>
  <c r="AM306" i="1"/>
  <c r="AJ306" i="1"/>
  <c r="AG306" i="1"/>
  <c r="AD306" i="1"/>
  <c r="AA306" i="1"/>
  <c r="X306" i="1"/>
  <c r="U306" i="1"/>
  <c r="R306" i="1"/>
  <c r="O306" i="1"/>
  <c r="L306" i="1"/>
  <c r="I306" i="1"/>
  <c r="F306" i="1"/>
  <c r="E306" i="1"/>
  <c r="BT304" i="1"/>
  <c r="BQ304" i="1"/>
  <c r="BN304" i="1"/>
  <c r="BK304" i="1"/>
  <c r="BH304" i="1"/>
  <c r="BE304" i="1"/>
  <c r="BB304" i="1"/>
  <c r="AY304" i="1"/>
  <c r="AV304" i="1"/>
  <c r="AS304" i="1"/>
  <c r="AP304" i="1"/>
  <c r="AM304" i="1"/>
  <c r="AJ304" i="1"/>
  <c r="AG304" i="1"/>
  <c r="AD304" i="1"/>
  <c r="AA304" i="1"/>
  <c r="X304" i="1"/>
  <c r="U304" i="1"/>
  <c r="R304" i="1"/>
  <c r="O304" i="1"/>
  <c r="L304" i="1"/>
  <c r="I304" i="1"/>
  <c r="F304" i="1"/>
  <c r="BT303" i="1"/>
  <c r="BQ303" i="1"/>
  <c r="BN303" i="1"/>
  <c r="BK303" i="1"/>
  <c r="BH303" i="1"/>
  <c r="BE303" i="1"/>
  <c r="BB303" i="1"/>
  <c r="AY303" i="1"/>
  <c r="AV303" i="1"/>
  <c r="AS303" i="1"/>
  <c r="AP303" i="1"/>
  <c r="AM303" i="1"/>
  <c r="AJ303" i="1"/>
  <c r="AG303" i="1"/>
  <c r="AD303" i="1"/>
  <c r="AA303" i="1"/>
  <c r="X303" i="1"/>
  <c r="U303" i="1"/>
  <c r="R303" i="1"/>
  <c r="O303" i="1"/>
  <c r="L303" i="1"/>
  <c r="I303" i="1"/>
  <c r="F303" i="1"/>
  <c r="BT302" i="1"/>
  <c r="BQ302" i="1"/>
  <c r="BN302" i="1"/>
  <c r="BK302" i="1"/>
  <c r="BH302" i="1"/>
  <c r="BE302" i="1"/>
  <c r="BB302" i="1"/>
  <c r="AY302" i="1"/>
  <c r="AV302" i="1"/>
  <c r="AS302" i="1"/>
  <c r="AP302" i="1"/>
  <c r="AM302" i="1"/>
  <c r="AJ302" i="1"/>
  <c r="AG302" i="1"/>
  <c r="AD302" i="1"/>
  <c r="AA302" i="1"/>
  <c r="X302" i="1"/>
  <c r="U302" i="1"/>
  <c r="R302" i="1"/>
  <c r="O302" i="1"/>
  <c r="L302" i="1"/>
  <c r="I302" i="1"/>
  <c r="F302" i="1"/>
  <c r="BT301" i="1"/>
  <c r="BQ301" i="1"/>
  <c r="BN301" i="1"/>
  <c r="BK301" i="1"/>
  <c r="BH301" i="1"/>
  <c r="BE301" i="1"/>
  <c r="BB301" i="1"/>
  <c r="AY301" i="1"/>
  <c r="AV301" i="1"/>
  <c r="AS301" i="1"/>
  <c r="AP301" i="1"/>
  <c r="AM301" i="1"/>
  <c r="AJ301" i="1"/>
  <c r="AG301" i="1"/>
  <c r="AD301" i="1"/>
  <c r="AA301" i="1"/>
  <c r="X301" i="1"/>
  <c r="U301" i="1"/>
  <c r="R301" i="1"/>
  <c r="O301" i="1"/>
  <c r="L301" i="1"/>
  <c r="I301" i="1"/>
  <c r="F301" i="1"/>
  <c r="BT300" i="1"/>
  <c r="BQ300" i="1"/>
  <c r="BN300" i="1"/>
  <c r="BK300" i="1"/>
  <c r="BH300" i="1"/>
  <c r="BE300" i="1"/>
  <c r="BB300" i="1"/>
  <c r="AY300" i="1"/>
  <c r="AV300" i="1"/>
  <c r="AS300" i="1"/>
  <c r="AP300" i="1"/>
  <c r="AM300" i="1"/>
  <c r="AJ300" i="1"/>
  <c r="AG300" i="1"/>
  <c r="AD300" i="1"/>
  <c r="AA300" i="1"/>
  <c r="X300" i="1"/>
  <c r="U300" i="1"/>
  <c r="R300" i="1"/>
  <c r="O300" i="1"/>
  <c r="L300" i="1"/>
  <c r="I300" i="1"/>
  <c r="F300" i="1"/>
  <c r="BT299" i="1"/>
  <c r="BQ299" i="1"/>
  <c r="BN299" i="1"/>
  <c r="BK299" i="1"/>
  <c r="BH299" i="1"/>
  <c r="BE299" i="1"/>
  <c r="BB299" i="1"/>
  <c r="AY299" i="1"/>
  <c r="AV299" i="1"/>
  <c r="AS299" i="1"/>
  <c r="AP299" i="1"/>
  <c r="AM299" i="1"/>
  <c r="AJ299" i="1"/>
  <c r="AG299" i="1"/>
  <c r="AD299" i="1"/>
  <c r="AA299" i="1"/>
  <c r="X299" i="1"/>
  <c r="U299" i="1"/>
  <c r="R299" i="1"/>
  <c r="O299" i="1"/>
  <c r="L299" i="1"/>
  <c r="I299" i="1"/>
  <c r="F299" i="1"/>
  <c r="BT298" i="1"/>
  <c r="BQ298" i="1"/>
  <c r="BN298" i="1"/>
  <c r="BK298" i="1"/>
  <c r="BH298" i="1"/>
  <c r="BE298" i="1"/>
  <c r="BB298" i="1"/>
  <c r="AY298" i="1"/>
  <c r="AV298" i="1"/>
  <c r="AS298" i="1"/>
  <c r="AP298" i="1"/>
  <c r="AM298" i="1"/>
  <c r="AJ298" i="1"/>
  <c r="AG298" i="1"/>
  <c r="AD298" i="1"/>
  <c r="AA298" i="1"/>
  <c r="X298" i="1"/>
  <c r="U298" i="1"/>
  <c r="R298" i="1"/>
  <c r="O298" i="1"/>
  <c r="L298" i="1"/>
  <c r="I298" i="1"/>
  <c r="F298" i="1"/>
  <c r="BV297" i="1"/>
  <c r="BU297" i="1"/>
  <c r="BS297" i="1"/>
  <c r="BR297" i="1"/>
  <c r="BP297" i="1"/>
  <c r="BO297" i="1"/>
  <c r="BM297" i="1"/>
  <c r="BL297" i="1"/>
  <c r="BJ297" i="1"/>
  <c r="BI297" i="1"/>
  <c r="BG297" i="1"/>
  <c r="BF297" i="1"/>
  <c r="BD297" i="1"/>
  <c r="BC297" i="1"/>
  <c r="BA297" i="1"/>
  <c r="AZ297" i="1"/>
  <c r="AX297" i="1"/>
  <c r="AW297" i="1"/>
  <c r="AU297" i="1"/>
  <c r="AT297" i="1"/>
  <c r="AR297" i="1"/>
  <c r="AQ297" i="1"/>
  <c r="AO297" i="1"/>
  <c r="AN297" i="1"/>
  <c r="AL297" i="1"/>
  <c r="AK297" i="1"/>
  <c r="AI297" i="1"/>
  <c r="AH297" i="1"/>
  <c r="AF297" i="1"/>
  <c r="AE297" i="1"/>
  <c r="AC297" i="1"/>
  <c r="AB297" i="1"/>
  <c r="Z297" i="1"/>
  <c r="Y297" i="1"/>
  <c r="W297" i="1"/>
  <c r="V297" i="1"/>
  <c r="T297" i="1"/>
  <c r="S297" i="1"/>
  <c r="Q297" i="1"/>
  <c r="P297" i="1"/>
  <c r="N297" i="1"/>
  <c r="M297" i="1"/>
  <c r="K297" i="1"/>
  <c r="J297" i="1"/>
  <c r="H297" i="1"/>
  <c r="G297" i="1"/>
  <c r="E297" i="1"/>
  <c r="E299" i="1" s="1"/>
  <c r="E300" i="1" s="1"/>
  <c r="E301" i="1" s="1"/>
  <c r="E302" i="1" s="1"/>
  <c r="E303" i="1" s="1"/>
  <c r="E304" i="1" s="1"/>
  <c r="BT295" i="1"/>
  <c r="BQ295" i="1"/>
  <c r="BN295" i="1"/>
  <c r="BK295" i="1"/>
  <c r="BH295" i="1"/>
  <c r="BE295" i="1"/>
  <c r="BB295" i="1"/>
  <c r="AY295" i="1"/>
  <c r="AV295" i="1"/>
  <c r="AS295" i="1"/>
  <c r="AP295" i="1"/>
  <c r="AM295" i="1"/>
  <c r="AJ295" i="1"/>
  <c r="AG295" i="1"/>
  <c r="AD295" i="1"/>
  <c r="AA295" i="1"/>
  <c r="X295" i="1"/>
  <c r="U295" i="1"/>
  <c r="R295" i="1"/>
  <c r="O295" i="1"/>
  <c r="L295" i="1"/>
  <c r="I295" i="1"/>
  <c r="F295" i="1"/>
  <c r="BT294" i="1"/>
  <c r="BQ294" i="1"/>
  <c r="BN294" i="1"/>
  <c r="BK294" i="1"/>
  <c r="BH294" i="1"/>
  <c r="BE294" i="1"/>
  <c r="BB294" i="1"/>
  <c r="AY294" i="1"/>
  <c r="AV294" i="1"/>
  <c r="AS294" i="1"/>
  <c r="AP294" i="1"/>
  <c r="AM294" i="1"/>
  <c r="AJ294" i="1"/>
  <c r="AG294" i="1"/>
  <c r="AD294" i="1"/>
  <c r="AA294" i="1"/>
  <c r="X294" i="1"/>
  <c r="U294" i="1"/>
  <c r="R294" i="1"/>
  <c r="O294" i="1"/>
  <c r="L294" i="1"/>
  <c r="I294" i="1"/>
  <c r="F294" i="1"/>
  <c r="E294" i="1"/>
  <c r="E295" i="1" s="1"/>
  <c r="BT293" i="1"/>
  <c r="BQ293" i="1"/>
  <c r="BN293" i="1"/>
  <c r="BK293" i="1"/>
  <c r="BH293" i="1"/>
  <c r="BE293" i="1"/>
  <c r="BB293" i="1"/>
  <c r="AY293" i="1"/>
  <c r="AV293" i="1"/>
  <c r="AS293" i="1"/>
  <c r="AP293" i="1"/>
  <c r="AM293" i="1"/>
  <c r="AJ293" i="1"/>
  <c r="AG293" i="1"/>
  <c r="AD293" i="1"/>
  <c r="AA293" i="1"/>
  <c r="X293" i="1"/>
  <c r="U293" i="1"/>
  <c r="R293" i="1"/>
  <c r="O293" i="1"/>
  <c r="L293" i="1"/>
  <c r="I293" i="1"/>
  <c r="F293" i="1"/>
  <c r="B293" i="1"/>
  <c r="B294" i="1" s="1"/>
  <c r="B295" i="1" s="1"/>
  <c r="B297" i="1" s="1"/>
  <c r="B298" i="1" s="1"/>
  <c r="B299" i="1" s="1"/>
  <c r="B300" i="1" s="1"/>
  <c r="B301" i="1" s="1"/>
  <c r="B302" i="1" s="1"/>
  <c r="B303" i="1" s="1"/>
  <c r="B304" i="1" s="1"/>
  <c r="B306" i="1" s="1"/>
  <c r="D292" i="1"/>
  <c r="D297" i="1" s="1"/>
  <c r="A292" i="1"/>
  <c r="BT289" i="1"/>
  <c r="BQ289" i="1"/>
  <c r="BN289" i="1"/>
  <c r="BK289" i="1"/>
  <c r="BH289" i="1"/>
  <c r="BE289" i="1"/>
  <c r="BB289" i="1"/>
  <c r="AY289" i="1"/>
  <c r="AV289" i="1"/>
  <c r="AS289" i="1"/>
  <c r="AP289" i="1"/>
  <c r="AM289" i="1"/>
  <c r="AJ289" i="1"/>
  <c r="AG289" i="1"/>
  <c r="AD289" i="1"/>
  <c r="AA289" i="1"/>
  <c r="X289" i="1"/>
  <c r="U289" i="1"/>
  <c r="R289" i="1"/>
  <c r="O289" i="1"/>
  <c r="L289" i="1"/>
  <c r="I289" i="1"/>
  <c r="F289" i="1"/>
  <c r="BT288" i="1"/>
  <c r="BQ288" i="1"/>
  <c r="BN288" i="1"/>
  <c r="BK288" i="1"/>
  <c r="BH288" i="1"/>
  <c r="BE288" i="1"/>
  <c r="BB288" i="1"/>
  <c r="AY288" i="1"/>
  <c r="AV288" i="1"/>
  <c r="AS288" i="1"/>
  <c r="AP288" i="1"/>
  <c r="AM288" i="1"/>
  <c r="AJ288" i="1"/>
  <c r="AG288" i="1"/>
  <c r="AD288" i="1"/>
  <c r="AA288" i="1"/>
  <c r="X288" i="1"/>
  <c r="U288" i="1"/>
  <c r="R288" i="1"/>
  <c r="O288" i="1"/>
  <c r="L288" i="1"/>
  <c r="I288" i="1"/>
  <c r="F288" i="1"/>
  <c r="BT287" i="1"/>
  <c r="BQ287" i="1"/>
  <c r="BN287" i="1"/>
  <c r="BK287" i="1"/>
  <c r="BH287" i="1"/>
  <c r="BE287" i="1"/>
  <c r="BB287" i="1"/>
  <c r="AY287" i="1"/>
  <c r="AV287" i="1"/>
  <c r="AS287" i="1"/>
  <c r="AP287" i="1"/>
  <c r="AM287" i="1"/>
  <c r="AJ287" i="1"/>
  <c r="AG287" i="1"/>
  <c r="AD287" i="1"/>
  <c r="AA287" i="1"/>
  <c r="X287" i="1"/>
  <c r="U287" i="1"/>
  <c r="R287" i="1"/>
  <c r="O287" i="1"/>
  <c r="L287" i="1"/>
  <c r="I287" i="1"/>
  <c r="F287" i="1"/>
  <c r="BT285" i="1"/>
  <c r="BQ285" i="1"/>
  <c r="BN285" i="1"/>
  <c r="BK285" i="1"/>
  <c r="BH285" i="1"/>
  <c r="BE285" i="1"/>
  <c r="BB285" i="1"/>
  <c r="AY285" i="1"/>
  <c r="AV285" i="1"/>
  <c r="AS285" i="1"/>
  <c r="AP285" i="1"/>
  <c r="AM285" i="1"/>
  <c r="AJ285" i="1"/>
  <c r="AG285" i="1"/>
  <c r="AD285" i="1"/>
  <c r="AA285" i="1"/>
  <c r="X285" i="1"/>
  <c r="U285" i="1"/>
  <c r="R285" i="1"/>
  <c r="O285" i="1"/>
  <c r="L285" i="1"/>
  <c r="I285" i="1"/>
  <c r="F285" i="1"/>
  <c r="BT284" i="1"/>
  <c r="BQ284" i="1"/>
  <c r="BN284" i="1"/>
  <c r="BK284" i="1"/>
  <c r="BH284" i="1"/>
  <c r="BE284" i="1"/>
  <c r="BB284" i="1"/>
  <c r="AY284" i="1"/>
  <c r="AV284" i="1"/>
  <c r="AS284" i="1"/>
  <c r="AP284" i="1"/>
  <c r="AM284" i="1"/>
  <c r="AJ284" i="1"/>
  <c r="AG284" i="1"/>
  <c r="AD284" i="1"/>
  <c r="AA284" i="1"/>
  <c r="X284" i="1"/>
  <c r="U284" i="1"/>
  <c r="R284" i="1"/>
  <c r="O284" i="1"/>
  <c r="L284" i="1"/>
  <c r="I284" i="1"/>
  <c r="F284" i="1"/>
  <c r="BT282" i="1"/>
  <c r="BQ282" i="1"/>
  <c r="BN282" i="1"/>
  <c r="BK282" i="1"/>
  <c r="BH282" i="1"/>
  <c r="BE282" i="1"/>
  <c r="BB282" i="1"/>
  <c r="AY282" i="1"/>
  <c r="AV282" i="1"/>
  <c r="AS282" i="1"/>
  <c r="AP282" i="1"/>
  <c r="AM282" i="1"/>
  <c r="AJ282" i="1"/>
  <c r="AG282" i="1"/>
  <c r="AD282" i="1"/>
  <c r="AA282" i="1"/>
  <c r="X282" i="1"/>
  <c r="U282" i="1"/>
  <c r="R282" i="1"/>
  <c r="O282" i="1"/>
  <c r="L282" i="1"/>
  <c r="I282" i="1"/>
  <c r="F282" i="1"/>
  <c r="E282" i="1"/>
  <c r="BT280" i="1"/>
  <c r="BQ280" i="1"/>
  <c r="BN280" i="1"/>
  <c r="BK280" i="1"/>
  <c r="BH280" i="1"/>
  <c r="BE280" i="1"/>
  <c r="BB280" i="1"/>
  <c r="AY280" i="1"/>
  <c r="AV280" i="1"/>
  <c r="AS280" i="1"/>
  <c r="AP280" i="1"/>
  <c r="AM280" i="1"/>
  <c r="AJ280" i="1"/>
  <c r="AG280" i="1"/>
  <c r="AD280" i="1"/>
  <c r="AA280" i="1"/>
  <c r="X280" i="1"/>
  <c r="U280" i="1"/>
  <c r="R280" i="1"/>
  <c r="O280" i="1"/>
  <c r="L280" i="1"/>
  <c r="I280" i="1"/>
  <c r="F280" i="1"/>
  <c r="BT279" i="1"/>
  <c r="BQ279" i="1"/>
  <c r="BN279" i="1"/>
  <c r="BK279" i="1"/>
  <c r="BH279" i="1"/>
  <c r="BE279" i="1"/>
  <c r="BB279" i="1"/>
  <c r="AY279" i="1"/>
  <c r="AV279" i="1"/>
  <c r="AS279" i="1"/>
  <c r="AP279" i="1"/>
  <c r="AM279" i="1"/>
  <c r="AJ279" i="1"/>
  <c r="AG279" i="1"/>
  <c r="AD279" i="1"/>
  <c r="AA279" i="1"/>
  <c r="X279" i="1"/>
  <c r="U279" i="1"/>
  <c r="R279" i="1"/>
  <c r="O279" i="1"/>
  <c r="L279" i="1"/>
  <c r="I279" i="1"/>
  <c r="F279" i="1"/>
  <c r="BT278" i="1"/>
  <c r="BQ278" i="1"/>
  <c r="BN278" i="1"/>
  <c r="BK278" i="1"/>
  <c r="BH278" i="1"/>
  <c r="BE278" i="1"/>
  <c r="BB278" i="1"/>
  <c r="AY278" i="1"/>
  <c r="AV278" i="1"/>
  <c r="AS278" i="1"/>
  <c r="AP278" i="1"/>
  <c r="AM278" i="1"/>
  <c r="AJ278" i="1"/>
  <c r="AG278" i="1"/>
  <c r="AD278" i="1"/>
  <c r="AA278" i="1"/>
  <c r="X278" i="1"/>
  <c r="U278" i="1"/>
  <c r="R278" i="1"/>
  <c r="O278" i="1"/>
  <c r="L278" i="1"/>
  <c r="I278" i="1"/>
  <c r="F278" i="1"/>
  <c r="BT277" i="1"/>
  <c r="BQ277" i="1"/>
  <c r="BN277" i="1"/>
  <c r="BK277" i="1"/>
  <c r="BH277" i="1"/>
  <c r="BE277" i="1"/>
  <c r="BB277" i="1"/>
  <c r="AY277" i="1"/>
  <c r="AV277" i="1"/>
  <c r="AS277" i="1"/>
  <c r="AP277" i="1"/>
  <c r="AM277" i="1"/>
  <c r="AJ277" i="1"/>
  <c r="AG277" i="1"/>
  <c r="AD277" i="1"/>
  <c r="AA277" i="1"/>
  <c r="X277" i="1"/>
  <c r="U277" i="1"/>
  <c r="R277" i="1"/>
  <c r="O277" i="1"/>
  <c r="L277" i="1"/>
  <c r="I277" i="1"/>
  <c r="F277" i="1"/>
  <c r="BT276" i="1"/>
  <c r="BQ276" i="1"/>
  <c r="BN276" i="1"/>
  <c r="BK276" i="1"/>
  <c r="BH276" i="1"/>
  <c r="BE276" i="1"/>
  <c r="BB276" i="1"/>
  <c r="AY276" i="1"/>
  <c r="AV276" i="1"/>
  <c r="AS276" i="1"/>
  <c r="AP276" i="1"/>
  <c r="AM276" i="1"/>
  <c r="AJ276" i="1"/>
  <c r="AG276" i="1"/>
  <c r="AD276" i="1"/>
  <c r="AA276" i="1"/>
  <c r="X276" i="1"/>
  <c r="U276" i="1"/>
  <c r="R276" i="1"/>
  <c r="O276" i="1"/>
  <c r="L276" i="1"/>
  <c r="I276" i="1"/>
  <c r="F276" i="1"/>
  <c r="BT275" i="1"/>
  <c r="BQ275" i="1"/>
  <c r="BN275" i="1"/>
  <c r="BK275" i="1"/>
  <c r="BH275" i="1"/>
  <c r="BE275" i="1"/>
  <c r="BB275" i="1"/>
  <c r="AY275" i="1"/>
  <c r="AV275" i="1"/>
  <c r="AS275" i="1"/>
  <c r="AP275" i="1"/>
  <c r="AM275" i="1"/>
  <c r="AJ275" i="1"/>
  <c r="AG275" i="1"/>
  <c r="AD275" i="1"/>
  <c r="AA275" i="1"/>
  <c r="X275" i="1"/>
  <c r="U275" i="1"/>
  <c r="R275" i="1"/>
  <c r="O275" i="1"/>
  <c r="L275" i="1"/>
  <c r="I275" i="1"/>
  <c r="F275" i="1"/>
  <c r="BT274" i="1"/>
  <c r="BQ274" i="1"/>
  <c r="BN274" i="1"/>
  <c r="BK274" i="1"/>
  <c r="BH274" i="1"/>
  <c r="BE274" i="1"/>
  <c r="BB274" i="1"/>
  <c r="AY274" i="1"/>
  <c r="AV274" i="1"/>
  <c r="AS274" i="1"/>
  <c r="AP274" i="1"/>
  <c r="AM274" i="1"/>
  <c r="AJ274" i="1"/>
  <c r="AG274" i="1"/>
  <c r="AD274" i="1"/>
  <c r="AA274" i="1"/>
  <c r="X274" i="1"/>
  <c r="U274" i="1"/>
  <c r="R274" i="1"/>
  <c r="O274" i="1"/>
  <c r="L274" i="1"/>
  <c r="I274" i="1"/>
  <c r="F274" i="1"/>
  <c r="BV273" i="1"/>
  <c r="BU273" i="1"/>
  <c r="BS273" i="1"/>
  <c r="BR273" i="1"/>
  <c r="BP273" i="1"/>
  <c r="BO273" i="1"/>
  <c r="BM273" i="1"/>
  <c r="BL273" i="1"/>
  <c r="BJ273" i="1"/>
  <c r="BI273" i="1"/>
  <c r="BG273" i="1"/>
  <c r="BF273" i="1"/>
  <c r="BD273" i="1"/>
  <c r="BC273" i="1"/>
  <c r="BA273" i="1"/>
  <c r="AZ273" i="1"/>
  <c r="AX273" i="1"/>
  <c r="AW273" i="1"/>
  <c r="AU273" i="1"/>
  <c r="AT273" i="1"/>
  <c r="AR273" i="1"/>
  <c r="AQ273" i="1"/>
  <c r="AO273" i="1"/>
  <c r="AN273" i="1"/>
  <c r="AL273" i="1"/>
  <c r="AK273" i="1"/>
  <c r="AI273" i="1"/>
  <c r="AH273" i="1"/>
  <c r="AF273" i="1"/>
  <c r="AE273" i="1"/>
  <c r="AC273" i="1"/>
  <c r="AB273" i="1"/>
  <c r="Z273" i="1"/>
  <c r="Y273" i="1"/>
  <c r="W273" i="1"/>
  <c r="V273" i="1"/>
  <c r="T273" i="1"/>
  <c r="S273" i="1"/>
  <c r="Q273" i="1"/>
  <c r="P273" i="1"/>
  <c r="N273" i="1"/>
  <c r="M273" i="1"/>
  <c r="K273" i="1"/>
  <c r="J273" i="1"/>
  <c r="H273" i="1"/>
  <c r="G273" i="1"/>
  <c r="E273" i="1"/>
  <c r="E275" i="1" s="1"/>
  <c r="E276" i="1" s="1"/>
  <c r="E277" i="1" s="1"/>
  <c r="E278" i="1" s="1"/>
  <c r="E279" i="1" s="1"/>
  <c r="E280" i="1" s="1"/>
  <c r="BT271" i="1"/>
  <c r="BQ271" i="1"/>
  <c r="BN271" i="1"/>
  <c r="BK271" i="1"/>
  <c r="BH271" i="1"/>
  <c r="BE271" i="1"/>
  <c r="BB271" i="1"/>
  <c r="AY271" i="1"/>
  <c r="AV271" i="1"/>
  <c r="AS271" i="1"/>
  <c r="AP271" i="1"/>
  <c r="AM271" i="1"/>
  <c r="AJ271" i="1"/>
  <c r="AG271" i="1"/>
  <c r="AD271" i="1"/>
  <c r="AA271" i="1"/>
  <c r="X271" i="1"/>
  <c r="U271" i="1"/>
  <c r="R271" i="1"/>
  <c r="O271" i="1"/>
  <c r="L271" i="1"/>
  <c r="I271" i="1"/>
  <c r="F271" i="1"/>
  <c r="BT270" i="1"/>
  <c r="BQ270" i="1"/>
  <c r="BN270" i="1"/>
  <c r="BK270" i="1"/>
  <c r="BH270" i="1"/>
  <c r="BE270" i="1"/>
  <c r="BB270" i="1"/>
  <c r="AY270" i="1"/>
  <c r="AV270" i="1"/>
  <c r="AS270" i="1"/>
  <c r="AP270" i="1"/>
  <c r="AM270" i="1"/>
  <c r="AJ270" i="1"/>
  <c r="AG270" i="1"/>
  <c r="AD270" i="1"/>
  <c r="AA270" i="1"/>
  <c r="X270" i="1"/>
  <c r="U270" i="1"/>
  <c r="R270" i="1"/>
  <c r="O270" i="1"/>
  <c r="L270" i="1"/>
  <c r="I270" i="1"/>
  <c r="F270" i="1"/>
  <c r="E270" i="1"/>
  <c r="E271" i="1" s="1"/>
  <c r="BT269" i="1"/>
  <c r="BQ269" i="1"/>
  <c r="BN269" i="1"/>
  <c r="BK269" i="1"/>
  <c r="BH269" i="1"/>
  <c r="BE269" i="1"/>
  <c r="BB269" i="1"/>
  <c r="AY269" i="1"/>
  <c r="AV269" i="1"/>
  <c r="AS269" i="1"/>
  <c r="AP269" i="1"/>
  <c r="AM269" i="1"/>
  <c r="AJ269" i="1"/>
  <c r="AG269" i="1"/>
  <c r="AD269" i="1"/>
  <c r="AA269" i="1"/>
  <c r="X269" i="1"/>
  <c r="U269" i="1"/>
  <c r="R269" i="1"/>
  <c r="O269" i="1"/>
  <c r="L269" i="1"/>
  <c r="I269" i="1"/>
  <c r="F269" i="1"/>
  <c r="B269" i="1"/>
  <c r="B270" i="1" s="1"/>
  <c r="B271" i="1" s="1"/>
  <c r="B273" i="1" s="1"/>
  <c r="B274" i="1" s="1"/>
  <c r="B275" i="1" s="1"/>
  <c r="B276" i="1" s="1"/>
  <c r="B277" i="1" s="1"/>
  <c r="B278" i="1" s="1"/>
  <c r="B279" i="1" s="1"/>
  <c r="B280" i="1" s="1"/>
  <c r="B282" i="1" s="1"/>
  <c r="A268" i="1"/>
  <c r="BT265" i="1"/>
  <c r="BQ265" i="1"/>
  <c r="BN265" i="1"/>
  <c r="BK265" i="1"/>
  <c r="BH265" i="1"/>
  <c r="BE265" i="1"/>
  <c r="BB265" i="1"/>
  <c r="AY265" i="1"/>
  <c r="AV265" i="1"/>
  <c r="AS265" i="1"/>
  <c r="AP265" i="1"/>
  <c r="AM265" i="1"/>
  <c r="AJ265" i="1"/>
  <c r="AG265" i="1"/>
  <c r="AD265" i="1"/>
  <c r="AA265" i="1"/>
  <c r="X265" i="1"/>
  <c r="U265" i="1"/>
  <c r="R265" i="1"/>
  <c r="O265" i="1"/>
  <c r="L265" i="1"/>
  <c r="I265" i="1"/>
  <c r="F265" i="1"/>
  <c r="BT264" i="1"/>
  <c r="BQ264" i="1"/>
  <c r="BN264" i="1"/>
  <c r="BK264" i="1"/>
  <c r="BH264" i="1"/>
  <c r="BE264" i="1"/>
  <c r="BB264" i="1"/>
  <c r="AY264" i="1"/>
  <c r="AV264" i="1"/>
  <c r="AS264" i="1"/>
  <c r="AP264" i="1"/>
  <c r="AM264" i="1"/>
  <c r="AJ264" i="1"/>
  <c r="AG264" i="1"/>
  <c r="AD264" i="1"/>
  <c r="AA264" i="1"/>
  <c r="X264" i="1"/>
  <c r="U264" i="1"/>
  <c r="R264" i="1"/>
  <c r="O264" i="1"/>
  <c r="L264" i="1"/>
  <c r="I264" i="1"/>
  <c r="F264" i="1"/>
  <c r="BT263" i="1"/>
  <c r="BQ263" i="1"/>
  <c r="BN263" i="1"/>
  <c r="BK263" i="1"/>
  <c r="BH263" i="1"/>
  <c r="BE263" i="1"/>
  <c r="BB263" i="1"/>
  <c r="AY263" i="1"/>
  <c r="AV263" i="1"/>
  <c r="AS263" i="1"/>
  <c r="AP263" i="1"/>
  <c r="AM263" i="1"/>
  <c r="AJ263" i="1"/>
  <c r="AG263" i="1"/>
  <c r="AD263" i="1"/>
  <c r="AA263" i="1"/>
  <c r="X263" i="1"/>
  <c r="U263" i="1"/>
  <c r="R263" i="1"/>
  <c r="O263" i="1"/>
  <c r="L263" i="1"/>
  <c r="I263" i="1"/>
  <c r="F263" i="1"/>
  <c r="BT261" i="1"/>
  <c r="BQ261" i="1"/>
  <c r="BN261" i="1"/>
  <c r="BK261" i="1"/>
  <c r="BH261" i="1"/>
  <c r="BE261" i="1"/>
  <c r="BB261" i="1"/>
  <c r="AY261" i="1"/>
  <c r="AV261" i="1"/>
  <c r="AS261" i="1"/>
  <c r="AP261" i="1"/>
  <c r="AM261" i="1"/>
  <c r="AJ261" i="1"/>
  <c r="AG261" i="1"/>
  <c r="AD261" i="1"/>
  <c r="AA261" i="1"/>
  <c r="X261" i="1"/>
  <c r="U261" i="1"/>
  <c r="R261" i="1"/>
  <c r="O261" i="1"/>
  <c r="L261" i="1"/>
  <c r="I261" i="1"/>
  <c r="F261" i="1"/>
  <c r="BT260" i="1"/>
  <c r="BQ260" i="1"/>
  <c r="BN260" i="1"/>
  <c r="BK260" i="1"/>
  <c r="BH260" i="1"/>
  <c r="BE260" i="1"/>
  <c r="BB260" i="1"/>
  <c r="AY260" i="1"/>
  <c r="AV260" i="1"/>
  <c r="AS260" i="1"/>
  <c r="AP260" i="1"/>
  <c r="AM260" i="1"/>
  <c r="AJ260" i="1"/>
  <c r="AG260" i="1"/>
  <c r="AD260" i="1"/>
  <c r="AA260" i="1"/>
  <c r="X260" i="1"/>
  <c r="U260" i="1"/>
  <c r="R260" i="1"/>
  <c r="O260" i="1"/>
  <c r="L260" i="1"/>
  <c r="I260" i="1"/>
  <c r="F260" i="1"/>
  <c r="BT258" i="1"/>
  <c r="BQ258" i="1"/>
  <c r="BN258" i="1"/>
  <c r="BK258" i="1"/>
  <c r="BH258" i="1"/>
  <c r="BE258" i="1"/>
  <c r="BB258" i="1"/>
  <c r="AY258" i="1"/>
  <c r="AV258" i="1"/>
  <c r="AS258" i="1"/>
  <c r="AP258" i="1"/>
  <c r="AM258" i="1"/>
  <c r="AJ258" i="1"/>
  <c r="AG258" i="1"/>
  <c r="AD258" i="1"/>
  <c r="AA258" i="1"/>
  <c r="X258" i="1"/>
  <c r="U258" i="1"/>
  <c r="R258" i="1"/>
  <c r="O258" i="1"/>
  <c r="L258" i="1"/>
  <c r="I258" i="1"/>
  <c r="F258" i="1"/>
  <c r="E258" i="1"/>
  <c r="BT256" i="1"/>
  <c r="BQ256" i="1"/>
  <c r="BN256" i="1"/>
  <c r="BK256" i="1"/>
  <c r="BH256" i="1"/>
  <c r="BE256" i="1"/>
  <c r="BB256" i="1"/>
  <c r="AY256" i="1"/>
  <c r="AV256" i="1"/>
  <c r="AS256" i="1"/>
  <c r="AP256" i="1"/>
  <c r="AM256" i="1"/>
  <c r="AJ256" i="1"/>
  <c r="AG256" i="1"/>
  <c r="AD256" i="1"/>
  <c r="AA256" i="1"/>
  <c r="X256" i="1"/>
  <c r="U256" i="1"/>
  <c r="R256" i="1"/>
  <c r="O256" i="1"/>
  <c r="L256" i="1"/>
  <c r="I256" i="1"/>
  <c r="F256" i="1"/>
  <c r="BT255" i="1"/>
  <c r="BQ255" i="1"/>
  <c r="BN255" i="1"/>
  <c r="BK255" i="1"/>
  <c r="BH255" i="1"/>
  <c r="BE255" i="1"/>
  <c r="BB255" i="1"/>
  <c r="AY255" i="1"/>
  <c r="AV255" i="1"/>
  <c r="AS255" i="1"/>
  <c r="AP255" i="1"/>
  <c r="AM255" i="1"/>
  <c r="AJ255" i="1"/>
  <c r="AG255" i="1"/>
  <c r="AD255" i="1"/>
  <c r="AA255" i="1"/>
  <c r="X255" i="1"/>
  <c r="U255" i="1"/>
  <c r="R255" i="1"/>
  <c r="O255" i="1"/>
  <c r="L255" i="1"/>
  <c r="I255" i="1"/>
  <c r="F255" i="1"/>
  <c r="BT254" i="1"/>
  <c r="BQ254" i="1"/>
  <c r="BN254" i="1"/>
  <c r="BK254" i="1"/>
  <c r="BH254" i="1"/>
  <c r="BE254" i="1"/>
  <c r="BB254" i="1"/>
  <c r="AY254" i="1"/>
  <c r="AV254" i="1"/>
  <c r="AS254" i="1"/>
  <c r="AP254" i="1"/>
  <c r="AM254" i="1"/>
  <c r="AJ254" i="1"/>
  <c r="AG254" i="1"/>
  <c r="AD254" i="1"/>
  <c r="AA254" i="1"/>
  <c r="X254" i="1"/>
  <c r="U254" i="1"/>
  <c r="R254" i="1"/>
  <c r="O254" i="1"/>
  <c r="L254" i="1"/>
  <c r="I254" i="1"/>
  <c r="F254" i="1"/>
  <c r="BT253" i="1"/>
  <c r="BQ253" i="1"/>
  <c r="BN253" i="1"/>
  <c r="BK253" i="1"/>
  <c r="BH253" i="1"/>
  <c r="BE253" i="1"/>
  <c r="BB253" i="1"/>
  <c r="AY253" i="1"/>
  <c r="AV253" i="1"/>
  <c r="AS253" i="1"/>
  <c r="AP253" i="1"/>
  <c r="AM253" i="1"/>
  <c r="AJ253" i="1"/>
  <c r="AG253" i="1"/>
  <c r="AD253" i="1"/>
  <c r="AA253" i="1"/>
  <c r="X253" i="1"/>
  <c r="U253" i="1"/>
  <c r="R253" i="1"/>
  <c r="O253" i="1"/>
  <c r="L253" i="1"/>
  <c r="I253" i="1"/>
  <c r="F253" i="1"/>
  <c r="BT252" i="1"/>
  <c r="BQ252" i="1"/>
  <c r="BN252" i="1"/>
  <c r="BK252" i="1"/>
  <c r="BH252" i="1"/>
  <c r="BE252" i="1"/>
  <c r="BB252" i="1"/>
  <c r="AY252" i="1"/>
  <c r="AV252" i="1"/>
  <c r="AS252" i="1"/>
  <c r="AP252" i="1"/>
  <c r="AM252" i="1"/>
  <c r="AJ252" i="1"/>
  <c r="AG252" i="1"/>
  <c r="AD252" i="1"/>
  <c r="AA252" i="1"/>
  <c r="X252" i="1"/>
  <c r="U252" i="1"/>
  <c r="R252" i="1"/>
  <c r="O252" i="1"/>
  <c r="L252" i="1"/>
  <c r="I252" i="1"/>
  <c r="F252" i="1"/>
  <c r="BT251" i="1"/>
  <c r="BQ251" i="1"/>
  <c r="BN251" i="1"/>
  <c r="BK251" i="1"/>
  <c r="BH251" i="1"/>
  <c r="BE251" i="1"/>
  <c r="BB251" i="1"/>
  <c r="AY251" i="1"/>
  <c r="AV251" i="1"/>
  <c r="AS251" i="1"/>
  <c r="AP251" i="1"/>
  <c r="AM251" i="1"/>
  <c r="AJ251" i="1"/>
  <c r="AG251" i="1"/>
  <c r="AD251" i="1"/>
  <c r="AA251" i="1"/>
  <c r="X251" i="1"/>
  <c r="U251" i="1"/>
  <c r="R251" i="1"/>
  <c r="O251" i="1"/>
  <c r="L251" i="1"/>
  <c r="I251" i="1"/>
  <c r="F251" i="1"/>
  <c r="BT250" i="1"/>
  <c r="BQ250" i="1"/>
  <c r="BN250" i="1"/>
  <c r="BK250" i="1"/>
  <c r="BH250" i="1"/>
  <c r="BE250" i="1"/>
  <c r="BB250" i="1"/>
  <c r="AY250" i="1"/>
  <c r="AV250" i="1"/>
  <c r="AS250" i="1"/>
  <c r="AP250" i="1"/>
  <c r="AM250" i="1"/>
  <c r="AJ250" i="1"/>
  <c r="AG250" i="1"/>
  <c r="AD250" i="1"/>
  <c r="AA250" i="1"/>
  <c r="X250" i="1"/>
  <c r="U250" i="1"/>
  <c r="R250" i="1"/>
  <c r="O250" i="1"/>
  <c r="L250" i="1"/>
  <c r="I250" i="1"/>
  <c r="F250" i="1"/>
  <c r="BV249" i="1"/>
  <c r="BU249" i="1"/>
  <c r="BS249" i="1"/>
  <c r="BR249" i="1"/>
  <c r="BP249" i="1"/>
  <c r="BO249" i="1"/>
  <c r="BM249" i="1"/>
  <c r="BL249" i="1"/>
  <c r="BJ249" i="1"/>
  <c r="BI249" i="1"/>
  <c r="BG249" i="1"/>
  <c r="BF249" i="1"/>
  <c r="BD249" i="1"/>
  <c r="BC249" i="1"/>
  <c r="BA249" i="1"/>
  <c r="AZ249" i="1"/>
  <c r="AX249" i="1"/>
  <c r="AW249" i="1"/>
  <c r="AU249" i="1"/>
  <c r="AT249" i="1"/>
  <c r="AR249" i="1"/>
  <c r="AQ249" i="1"/>
  <c r="AO249" i="1"/>
  <c r="AN249" i="1"/>
  <c r="AL249" i="1"/>
  <c r="AK249" i="1"/>
  <c r="AI249" i="1"/>
  <c r="AH249" i="1"/>
  <c r="AF249" i="1"/>
  <c r="AE249" i="1"/>
  <c r="AC249" i="1"/>
  <c r="AB249" i="1"/>
  <c r="Z249" i="1"/>
  <c r="Y249" i="1"/>
  <c r="W249" i="1"/>
  <c r="V249" i="1"/>
  <c r="T249" i="1"/>
  <c r="S249" i="1"/>
  <c r="Q249" i="1"/>
  <c r="P249" i="1"/>
  <c r="N249" i="1"/>
  <c r="M249" i="1"/>
  <c r="K249" i="1"/>
  <c r="J249" i="1"/>
  <c r="H249" i="1"/>
  <c r="G249" i="1"/>
  <c r="E249" i="1"/>
  <c r="E251" i="1" s="1"/>
  <c r="E252" i="1" s="1"/>
  <c r="E253" i="1" s="1"/>
  <c r="E254" i="1" s="1"/>
  <c r="E255" i="1" s="1"/>
  <c r="E256" i="1" s="1"/>
  <c r="BT247" i="1"/>
  <c r="BQ247" i="1"/>
  <c r="BN247" i="1"/>
  <c r="BK247" i="1"/>
  <c r="BH247" i="1"/>
  <c r="BE247" i="1"/>
  <c r="BB247" i="1"/>
  <c r="AY247" i="1"/>
  <c r="AV247" i="1"/>
  <c r="AS247" i="1"/>
  <c r="AP247" i="1"/>
  <c r="AM247" i="1"/>
  <c r="AJ247" i="1"/>
  <c r="AG247" i="1"/>
  <c r="AD247" i="1"/>
  <c r="AA247" i="1"/>
  <c r="X247" i="1"/>
  <c r="U247" i="1"/>
  <c r="R247" i="1"/>
  <c r="O247" i="1"/>
  <c r="L247" i="1"/>
  <c r="I247" i="1"/>
  <c r="F247" i="1"/>
  <c r="BT246" i="1"/>
  <c r="BQ246" i="1"/>
  <c r="BN246" i="1"/>
  <c r="BK246" i="1"/>
  <c r="BH246" i="1"/>
  <c r="BE246" i="1"/>
  <c r="BB246" i="1"/>
  <c r="AY246" i="1"/>
  <c r="AV246" i="1"/>
  <c r="AS246" i="1"/>
  <c r="AP246" i="1"/>
  <c r="AM246" i="1"/>
  <c r="AJ246" i="1"/>
  <c r="AG246" i="1"/>
  <c r="AD246" i="1"/>
  <c r="AA246" i="1"/>
  <c r="X246" i="1"/>
  <c r="U246" i="1"/>
  <c r="R246" i="1"/>
  <c r="O246" i="1"/>
  <c r="L246" i="1"/>
  <c r="I246" i="1"/>
  <c r="F246" i="1"/>
  <c r="E246" i="1"/>
  <c r="E247" i="1" s="1"/>
  <c r="BT245" i="1"/>
  <c r="BQ245" i="1"/>
  <c r="BN245" i="1"/>
  <c r="BK245" i="1"/>
  <c r="BH245" i="1"/>
  <c r="BE245" i="1"/>
  <c r="BB245" i="1"/>
  <c r="AY245" i="1"/>
  <c r="AV245" i="1"/>
  <c r="AS245" i="1"/>
  <c r="AP245" i="1"/>
  <c r="AM245" i="1"/>
  <c r="AJ245" i="1"/>
  <c r="AG245" i="1"/>
  <c r="AD245" i="1"/>
  <c r="AA245" i="1"/>
  <c r="X245" i="1"/>
  <c r="U245" i="1"/>
  <c r="R245" i="1"/>
  <c r="O245" i="1"/>
  <c r="L245" i="1"/>
  <c r="I245" i="1"/>
  <c r="F245" i="1"/>
  <c r="B245" i="1"/>
  <c r="B246" i="1" s="1"/>
  <c r="B247" i="1" s="1"/>
  <c r="B249" i="1" s="1"/>
  <c r="B250" i="1" s="1"/>
  <c r="B251" i="1" s="1"/>
  <c r="B252" i="1" s="1"/>
  <c r="B253" i="1" s="1"/>
  <c r="B254" i="1" s="1"/>
  <c r="B255" i="1" s="1"/>
  <c r="B256" i="1" s="1"/>
  <c r="B258" i="1" s="1"/>
  <c r="D244" i="1"/>
  <c r="D245" i="1" s="1"/>
  <c r="D246" i="1" s="1"/>
  <c r="D247" i="1" s="1"/>
  <c r="A244" i="1"/>
  <c r="BT241" i="1"/>
  <c r="BQ241" i="1"/>
  <c r="BN241" i="1"/>
  <c r="BK241" i="1"/>
  <c r="BH241" i="1"/>
  <c r="BE241" i="1"/>
  <c r="BB241" i="1"/>
  <c r="AY241" i="1"/>
  <c r="AV241" i="1"/>
  <c r="AS241" i="1"/>
  <c r="AP241" i="1"/>
  <c r="AM241" i="1"/>
  <c r="AJ241" i="1"/>
  <c r="AG241" i="1"/>
  <c r="AD241" i="1"/>
  <c r="AA241" i="1"/>
  <c r="X241" i="1"/>
  <c r="U241" i="1"/>
  <c r="R241" i="1"/>
  <c r="O241" i="1"/>
  <c r="L241" i="1"/>
  <c r="I241" i="1"/>
  <c r="F241" i="1"/>
  <c r="BT240" i="1"/>
  <c r="BQ240" i="1"/>
  <c r="BN240" i="1"/>
  <c r="BK240" i="1"/>
  <c r="BH240" i="1"/>
  <c r="BE240" i="1"/>
  <c r="BB240" i="1"/>
  <c r="AY240" i="1"/>
  <c r="AV240" i="1"/>
  <c r="AS240" i="1"/>
  <c r="AP240" i="1"/>
  <c r="AM240" i="1"/>
  <c r="AJ240" i="1"/>
  <c r="AG240" i="1"/>
  <c r="AD240" i="1"/>
  <c r="AA240" i="1"/>
  <c r="X240" i="1"/>
  <c r="U240" i="1"/>
  <c r="R240" i="1"/>
  <c r="O240" i="1"/>
  <c r="L240" i="1"/>
  <c r="I240" i="1"/>
  <c r="F240" i="1"/>
  <c r="BT239" i="1"/>
  <c r="BQ239" i="1"/>
  <c r="BN239" i="1"/>
  <c r="BK239" i="1"/>
  <c r="BH239" i="1"/>
  <c r="BE239" i="1"/>
  <c r="BB239" i="1"/>
  <c r="AY239" i="1"/>
  <c r="AV239" i="1"/>
  <c r="AS239" i="1"/>
  <c r="AP239" i="1"/>
  <c r="AM239" i="1"/>
  <c r="AJ239" i="1"/>
  <c r="AG239" i="1"/>
  <c r="AD239" i="1"/>
  <c r="AA239" i="1"/>
  <c r="X239" i="1"/>
  <c r="W239" i="1"/>
  <c r="V239" i="1"/>
  <c r="R239" i="1"/>
  <c r="O239" i="1"/>
  <c r="L239" i="1"/>
  <c r="I239" i="1"/>
  <c r="F239" i="1"/>
  <c r="BT237" i="1"/>
  <c r="BQ237" i="1"/>
  <c r="BN237" i="1"/>
  <c r="BK237" i="1"/>
  <c r="BH237" i="1"/>
  <c r="BE237" i="1"/>
  <c r="BB237" i="1"/>
  <c r="AY237" i="1"/>
  <c r="AV237" i="1"/>
  <c r="AS237" i="1"/>
  <c r="AP237" i="1"/>
  <c r="AM237" i="1"/>
  <c r="AJ237" i="1"/>
  <c r="AG237" i="1"/>
  <c r="AD237" i="1"/>
  <c r="AA237" i="1"/>
  <c r="X237" i="1"/>
  <c r="U237" i="1"/>
  <c r="R237" i="1"/>
  <c r="O237" i="1"/>
  <c r="L237" i="1"/>
  <c r="I237" i="1"/>
  <c r="F237" i="1"/>
  <c r="BT236" i="1"/>
  <c r="BQ236" i="1"/>
  <c r="BN236" i="1"/>
  <c r="BK236" i="1"/>
  <c r="BH236" i="1"/>
  <c r="BE236" i="1"/>
  <c r="BB236" i="1"/>
  <c r="AY236" i="1"/>
  <c r="AV236" i="1"/>
  <c r="AS236" i="1"/>
  <c r="AP236" i="1"/>
  <c r="AM236" i="1"/>
  <c r="AJ236" i="1"/>
  <c r="AG236" i="1"/>
  <c r="AD236" i="1"/>
  <c r="AA236" i="1"/>
  <c r="X236" i="1"/>
  <c r="U236" i="1"/>
  <c r="R236" i="1"/>
  <c r="O236" i="1"/>
  <c r="L236" i="1"/>
  <c r="I236" i="1"/>
  <c r="F236" i="1"/>
  <c r="BT234" i="1"/>
  <c r="BQ234" i="1"/>
  <c r="BN234" i="1"/>
  <c r="BK234" i="1"/>
  <c r="BH234" i="1"/>
  <c r="BE234" i="1"/>
  <c r="BB234" i="1"/>
  <c r="AY234" i="1"/>
  <c r="AV234" i="1"/>
  <c r="AS234" i="1"/>
  <c r="AP234" i="1"/>
  <c r="AM234" i="1"/>
  <c r="AJ234" i="1"/>
  <c r="AG234" i="1"/>
  <c r="AD234" i="1"/>
  <c r="AA234" i="1"/>
  <c r="X234" i="1"/>
  <c r="U234" i="1"/>
  <c r="R234" i="1"/>
  <c r="O234" i="1"/>
  <c r="L234" i="1"/>
  <c r="I234" i="1"/>
  <c r="F234" i="1"/>
  <c r="E234" i="1"/>
  <c r="BT232" i="1"/>
  <c r="BQ232" i="1"/>
  <c r="BN232" i="1"/>
  <c r="BK232" i="1"/>
  <c r="BH232" i="1"/>
  <c r="BE232" i="1"/>
  <c r="BB232" i="1"/>
  <c r="AY232" i="1"/>
  <c r="AV232" i="1"/>
  <c r="AS232" i="1"/>
  <c r="AP232" i="1"/>
  <c r="AM232" i="1"/>
  <c r="AJ232" i="1"/>
  <c r="AG232" i="1"/>
  <c r="AD232" i="1"/>
  <c r="AA232" i="1"/>
  <c r="X232" i="1"/>
  <c r="U232" i="1"/>
  <c r="R232" i="1"/>
  <c r="O232" i="1"/>
  <c r="L232" i="1"/>
  <c r="I232" i="1"/>
  <c r="F232" i="1"/>
  <c r="BT231" i="1"/>
  <c r="BQ231" i="1"/>
  <c r="BN231" i="1"/>
  <c r="BK231" i="1"/>
  <c r="BH231" i="1"/>
  <c r="BE231" i="1"/>
  <c r="BB231" i="1"/>
  <c r="AY231" i="1"/>
  <c r="AV231" i="1"/>
  <c r="AS231" i="1"/>
  <c r="AP231" i="1"/>
  <c r="AM231" i="1"/>
  <c r="AJ231" i="1"/>
  <c r="AG231" i="1"/>
  <c r="AD231" i="1"/>
  <c r="AA231" i="1"/>
  <c r="X231" i="1"/>
  <c r="U231" i="1"/>
  <c r="R231" i="1"/>
  <c r="O231" i="1"/>
  <c r="L231" i="1"/>
  <c r="I231" i="1"/>
  <c r="F231" i="1"/>
  <c r="BT230" i="1"/>
  <c r="BQ230" i="1"/>
  <c r="BN230" i="1"/>
  <c r="BK230" i="1"/>
  <c r="BH230" i="1"/>
  <c r="BE230" i="1"/>
  <c r="BB230" i="1"/>
  <c r="AY230" i="1"/>
  <c r="AV230" i="1"/>
  <c r="AS230" i="1"/>
  <c r="AP230" i="1"/>
  <c r="AM230" i="1"/>
  <c r="AJ230" i="1"/>
  <c r="AG230" i="1"/>
  <c r="AD230" i="1"/>
  <c r="AA230" i="1"/>
  <c r="X230" i="1"/>
  <c r="U230" i="1"/>
  <c r="R230" i="1"/>
  <c r="O230" i="1"/>
  <c r="L230" i="1"/>
  <c r="I230" i="1"/>
  <c r="F230" i="1"/>
  <c r="BT229" i="1"/>
  <c r="BQ229" i="1"/>
  <c r="BN229" i="1"/>
  <c r="BK229" i="1"/>
  <c r="BH229" i="1"/>
  <c r="BE229" i="1"/>
  <c r="BB229" i="1"/>
  <c r="AY229" i="1"/>
  <c r="AV229" i="1"/>
  <c r="AS229" i="1"/>
  <c r="AP229" i="1"/>
  <c r="AM229" i="1"/>
  <c r="AJ229" i="1"/>
  <c r="AG229" i="1"/>
  <c r="AD229" i="1"/>
  <c r="AA229" i="1"/>
  <c r="X229" i="1"/>
  <c r="U229" i="1"/>
  <c r="R229" i="1"/>
  <c r="O229" i="1"/>
  <c r="L229" i="1"/>
  <c r="I229" i="1"/>
  <c r="F229" i="1"/>
  <c r="BT228" i="1"/>
  <c r="BQ228" i="1"/>
  <c r="BN228" i="1"/>
  <c r="BK228" i="1"/>
  <c r="BH228" i="1"/>
  <c r="BE228" i="1"/>
  <c r="BB228" i="1"/>
  <c r="AY228" i="1"/>
  <c r="AV228" i="1"/>
  <c r="AS228" i="1"/>
  <c r="AP228" i="1"/>
  <c r="AM228" i="1"/>
  <c r="AJ228" i="1"/>
  <c r="AG228" i="1"/>
  <c r="AD228" i="1"/>
  <c r="AA228" i="1"/>
  <c r="X228" i="1"/>
  <c r="U228" i="1"/>
  <c r="R228" i="1"/>
  <c r="O228" i="1"/>
  <c r="L228" i="1"/>
  <c r="I228" i="1"/>
  <c r="F228" i="1"/>
  <c r="BT227" i="1"/>
  <c r="BQ227" i="1"/>
  <c r="BN227" i="1"/>
  <c r="BK227" i="1"/>
  <c r="BH227" i="1"/>
  <c r="BE227" i="1"/>
  <c r="BB227" i="1"/>
  <c r="AY227" i="1"/>
  <c r="AV227" i="1"/>
  <c r="AS227" i="1"/>
  <c r="AP227" i="1"/>
  <c r="AM227" i="1"/>
  <c r="AJ227" i="1"/>
  <c r="AG227" i="1"/>
  <c r="AD227" i="1"/>
  <c r="AA227" i="1"/>
  <c r="X227" i="1"/>
  <c r="U227" i="1"/>
  <c r="R227" i="1"/>
  <c r="O227" i="1"/>
  <c r="L227" i="1"/>
  <c r="I227" i="1"/>
  <c r="F227" i="1"/>
  <c r="BT226" i="1"/>
  <c r="BQ226" i="1"/>
  <c r="BN226" i="1"/>
  <c r="BK226" i="1"/>
  <c r="BH226" i="1"/>
  <c r="BE226" i="1"/>
  <c r="BB226" i="1"/>
  <c r="AY226" i="1"/>
  <c r="AV226" i="1"/>
  <c r="AS226" i="1"/>
  <c r="AP226" i="1"/>
  <c r="AM226" i="1"/>
  <c r="AJ226" i="1"/>
  <c r="AG226" i="1"/>
  <c r="AD226" i="1"/>
  <c r="AA226" i="1"/>
  <c r="X226" i="1"/>
  <c r="U226" i="1"/>
  <c r="R226" i="1"/>
  <c r="O226" i="1"/>
  <c r="L226" i="1"/>
  <c r="I226" i="1"/>
  <c r="F226" i="1"/>
  <c r="BV225" i="1"/>
  <c r="BU225" i="1"/>
  <c r="BS225" i="1"/>
  <c r="BR225" i="1"/>
  <c r="BP225" i="1"/>
  <c r="BO225" i="1"/>
  <c r="BM225" i="1"/>
  <c r="BL225" i="1"/>
  <c r="BJ225" i="1"/>
  <c r="BI225" i="1"/>
  <c r="BG225" i="1"/>
  <c r="BF225" i="1"/>
  <c r="BD225" i="1"/>
  <c r="BC225" i="1"/>
  <c r="BA225" i="1"/>
  <c r="AZ225" i="1"/>
  <c r="AX225" i="1"/>
  <c r="AW225" i="1"/>
  <c r="AU225" i="1"/>
  <c r="AT225" i="1"/>
  <c r="AR225" i="1"/>
  <c r="AQ225" i="1"/>
  <c r="AO225" i="1"/>
  <c r="AN225" i="1"/>
  <c r="AL225" i="1"/>
  <c r="AK225" i="1"/>
  <c r="AI225" i="1"/>
  <c r="AH225" i="1"/>
  <c r="AF225" i="1"/>
  <c r="AE225" i="1"/>
  <c r="AC225" i="1"/>
  <c r="AB225" i="1"/>
  <c r="Z225" i="1"/>
  <c r="Y225" i="1"/>
  <c r="W225" i="1"/>
  <c r="V225" i="1"/>
  <c r="T225" i="1"/>
  <c r="S225" i="1"/>
  <c r="Q225" i="1"/>
  <c r="P225" i="1"/>
  <c r="N225" i="1"/>
  <c r="M225" i="1"/>
  <c r="K225" i="1"/>
  <c r="J225" i="1"/>
  <c r="H225" i="1"/>
  <c r="G225" i="1"/>
  <c r="E225" i="1"/>
  <c r="E227" i="1" s="1"/>
  <c r="E228" i="1" s="1"/>
  <c r="E229" i="1" s="1"/>
  <c r="E230" i="1" s="1"/>
  <c r="E231" i="1" s="1"/>
  <c r="E232" i="1" s="1"/>
  <c r="BT223" i="1"/>
  <c r="BQ223" i="1"/>
  <c r="BN223" i="1"/>
  <c r="BK223" i="1"/>
  <c r="BH223" i="1"/>
  <c r="BE223" i="1"/>
  <c r="BB223" i="1"/>
  <c r="AY223" i="1"/>
  <c r="AV223" i="1"/>
  <c r="AS223" i="1"/>
  <c r="AP223" i="1"/>
  <c r="AM223" i="1"/>
  <c r="AJ223" i="1"/>
  <c r="AG223" i="1"/>
  <c r="AD223" i="1"/>
  <c r="AA223" i="1"/>
  <c r="X223" i="1"/>
  <c r="U223" i="1"/>
  <c r="R223" i="1"/>
  <c r="O223" i="1"/>
  <c r="L223" i="1"/>
  <c r="I223" i="1"/>
  <c r="F223" i="1"/>
  <c r="BT222" i="1"/>
  <c r="BQ222" i="1"/>
  <c r="BN222" i="1"/>
  <c r="BK222" i="1"/>
  <c r="BH222" i="1"/>
  <c r="BE222" i="1"/>
  <c r="BB222" i="1"/>
  <c r="AY222" i="1"/>
  <c r="AV222" i="1"/>
  <c r="AS222" i="1"/>
  <c r="AP222" i="1"/>
  <c r="AM222" i="1"/>
  <c r="AJ222" i="1"/>
  <c r="AG222" i="1"/>
  <c r="AD222" i="1"/>
  <c r="AA222" i="1"/>
  <c r="X222" i="1"/>
  <c r="U222" i="1"/>
  <c r="R222" i="1"/>
  <c r="O222" i="1"/>
  <c r="L222" i="1"/>
  <c r="I222" i="1"/>
  <c r="F222" i="1"/>
  <c r="E222" i="1"/>
  <c r="E223" i="1" s="1"/>
  <c r="BT221" i="1"/>
  <c r="BQ221" i="1"/>
  <c r="BN221" i="1"/>
  <c r="BK221" i="1"/>
  <c r="BH221" i="1"/>
  <c r="BE221" i="1"/>
  <c r="BB221" i="1"/>
  <c r="AY221" i="1"/>
  <c r="AV221" i="1"/>
  <c r="AS221" i="1"/>
  <c r="AP221" i="1"/>
  <c r="AM221" i="1"/>
  <c r="AJ221" i="1"/>
  <c r="AG221" i="1"/>
  <c r="AD221" i="1"/>
  <c r="AA221" i="1"/>
  <c r="X221" i="1"/>
  <c r="U221" i="1"/>
  <c r="R221" i="1"/>
  <c r="O221" i="1"/>
  <c r="L221" i="1"/>
  <c r="I221" i="1"/>
  <c r="F221" i="1"/>
  <c r="B221" i="1"/>
  <c r="B222" i="1" s="1"/>
  <c r="B223" i="1" s="1"/>
  <c r="B225" i="1" s="1"/>
  <c r="B226" i="1" s="1"/>
  <c r="B227" i="1" s="1"/>
  <c r="B228" i="1" s="1"/>
  <c r="B229" i="1" s="1"/>
  <c r="B230" i="1" s="1"/>
  <c r="B231" i="1" s="1"/>
  <c r="B232" i="1" s="1"/>
  <c r="B234" i="1" s="1"/>
  <c r="D220" i="1"/>
  <c r="D221" i="1" s="1"/>
  <c r="D222" i="1" s="1"/>
  <c r="D223" i="1" s="1"/>
  <c r="A220" i="1"/>
  <c r="BT217" i="1"/>
  <c r="BQ217" i="1"/>
  <c r="BN217" i="1"/>
  <c r="BK217" i="1"/>
  <c r="BH217" i="1"/>
  <c r="BE217" i="1"/>
  <c r="BB217" i="1"/>
  <c r="AY217" i="1"/>
  <c r="AV217" i="1"/>
  <c r="AS217" i="1"/>
  <c r="AP217" i="1"/>
  <c r="AM217" i="1"/>
  <c r="AJ217" i="1"/>
  <c r="AG217" i="1"/>
  <c r="AD217" i="1"/>
  <c r="AA217" i="1"/>
  <c r="X217" i="1"/>
  <c r="U217" i="1"/>
  <c r="R217" i="1"/>
  <c r="O217" i="1"/>
  <c r="L217" i="1"/>
  <c r="I217" i="1"/>
  <c r="F217" i="1"/>
  <c r="BT216" i="1"/>
  <c r="BQ216" i="1"/>
  <c r="BN216" i="1"/>
  <c r="BK216" i="1"/>
  <c r="BH216" i="1"/>
  <c r="BE216" i="1"/>
  <c r="BB216" i="1"/>
  <c r="AY216" i="1"/>
  <c r="AV216" i="1"/>
  <c r="AS216" i="1"/>
  <c r="AP216" i="1"/>
  <c r="AM216" i="1"/>
  <c r="AJ216" i="1"/>
  <c r="AG216" i="1"/>
  <c r="AD216" i="1"/>
  <c r="AA216" i="1"/>
  <c r="X216" i="1"/>
  <c r="U216" i="1"/>
  <c r="R216" i="1"/>
  <c r="O216" i="1"/>
  <c r="L216" i="1"/>
  <c r="I216" i="1"/>
  <c r="F216" i="1"/>
  <c r="BT215" i="1"/>
  <c r="BQ215" i="1"/>
  <c r="BN215" i="1"/>
  <c r="BK215" i="1"/>
  <c r="BH215" i="1"/>
  <c r="BE215" i="1"/>
  <c r="BB215" i="1"/>
  <c r="AY215" i="1"/>
  <c r="AV215" i="1"/>
  <c r="AS215" i="1"/>
  <c r="AP215" i="1"/>
  <c r="AM215" i="1"/>
  <c r="AJ215" i="1"/>
  <c r="AG215" i="1"/>
  <c r="AD215" i="1"/>
  <c r="AA215" i="1"/>
  <c r="X215" i="1"/>
  <c r="U215" i="1"/>
  <c r="R215" i="1"/>
  <c r="O215" i="1"/>
  <c r="L215" i="1"/>
  <c r="I215" i="1"/>
  <c r="F215" i="1"/>
  <c r="BT213" i="1"/>
  <c r="BQ213" i="1"/>
  <c r="BN213" i="1"/>
  <c r="BK213" i="1"/>
  <c r="BH213" i="1"/>
  <c r="BE213" i="1"/>
  <c r="BB213" i="1"/>
  <c r="AY213" i="1"/>
  <c r="AV213" i="1"/>
  <c r="AS213" i="1"/>
  <c r="AP213" i="1"/>
  <c r="AM213" i="1"/>
  <c r="AJ213" i="1"/>
  <c r="AG213" i="1"/>
  <c r="AD213" i="1"/>
  <c r="AA213" i="1"/>
  <c r="X213" i="1"/>
  <c r="U213" i="1"/>
  <c r="R213" i="1"/>
  <c r="O213" i="1"/>
  <c r="L213" i="1"/>
  <c r="I213" i="1"/>
  <c r="F213" i="1"/>
  <c r="BT212" i="1"/>
  <c r="BQ212" i="1"/>
  <c r="BN212" i="1"/>
  <c r="BK212" i="1"/>
  <c r="BH212" i="1"/>
  <c r="BE212" i="1"/>
  <c r="BB212" i="1"/>
  <c r="AY212" i="1"/>
  <c r="AV212" i="1"/>
  <c r="AS212" i="1"/>
  <c r="AP212" i="1"/>
  <c r="AM212" i="1"/>
  <c r="AJ212" i="1"/>
  <c r="AG212" i="1"/>
  <c r="AD212" i="1"/>
  <c r="AA212" i="1"/>
  <c r="X212" i="1"/>
  <c r="U212" i="1"/>
  <c r="R212" i="1"/>
  <c r="O212" i="1"/>
  <c r="L212" i="1"/>
  <c r="I212" i="1"/>
  <c r="F212" i="1"/>
  <c r="BT210" i="1"/>
  <c r="BQ210" i="1"/>
  <c r="BN210" i="1"/>
  <c r="BK210" i="1"/>
  <c r="BH210" i="1"/>
  <c r="BE210" i="1"/>
  <c r="BB210" i="1"/>
  <c r="AY210" i="1"/>
  <c r="AV210" i="1"/>
  <c r="AS210" i="1"/>
  <c r="AP210" i="1"/>
  <c r="AM210" i="1"/>
  <c r="AJ210" i="1"/>
  <c r="AG210" i="1"/>
  <c r="AD210" i="1"/>
  <c r="AA210" i="1"/>
  <c r="X210" i="1"/>
  <c r="U210" i="1"/>
  <c r="R210" i="1"/>
  <c r="O210" i="1"/>
  <c r="L210" i="1"/>
  <c r="I210" i="1"/>
  <c r="F210" i="1"/>
  <c r="E210" i="1"/>
  <c r="BT208" i="1"/>
  <c r="BQ208" i="1"/>
  <c r="BN208" i="1"/>
  <c r="BK208" i="1"/>
  <c r="BH208" i="1"/>
  <c r="BE208" i="1"/>
  <c r="BB208" i="1"/>
  <c r="AY208" i="1"/>
  <c r="AV208" i="1"/>
  <c r="AS208" i="1"/>
  <c r="AP208" i="1"/>
  <c r="AM208" i="1"/>
  <c r="AJ208" i="1"/>
  <c r="AG208" i="1"/>
  <c r="AD208" i="1"/>
  <c r="AA208" i="1"/>
  <c r="X208" i="1"/>
  <c r="U208" i="1"/>
  <c r="R208" i="1"/>
  <c r="O208" i="1"/>
  <c r="L208" i="1"/>
  <c r="I208" i="1"/>
  <c r="F208" i="1"/>
  <c r="BT207" i="1"/>
  <c r="BQ207" i="1"/>
  <c r="BN207" i="1"/>
  <c r="BK207" i="1"/>
  <c r="BH207" i="1"/>
  <c r="BE207" i="1"/>
  <c r="BB207" i="1"/>
  <c r="AY207" i="1"/>
  <c r="AV207" i="1"/>
  <c r="AS207" i="1"/>
  <c r="AP207" i="1"/>
  <c r="AM207" i="1"/>
  <c r="AJ207" i="1"/>
  <c r="AG207" i="1"/>
  <c r="AD207" i="1"/>
  <c r="AA207" i="1"/>
  <c r="X207" i="1"/>
  <c r="U207" i="1"/>
  <c r="R207" i="1"/>
  <c r="O207" i="1"/>
  <c r="L207" i="1"/>
  <c r="I207" i="1"/>
  <c r="F207" i="1"/>
  <c r="BT206" i="1"/>
  <c r="BQ206" i="1"/>
  <c r="BN206" i="1"/>
  <c r="BK206" i="1"/>
  <c r="BH206" i="1"/>
  <c r="BE206" i="1"/>
  <c r="BB206" i="1"/>
  <c r="AY206" i="1"/>
  <c r="AV206" i="1"/>
  <c r="AS206" i="1"/>
  <c r="AP206" i="1"/>
  <c r="AM206" i="1"/>
  <c r="AJ206" i="1"/>
  <c r="AG206" i="1"/>
  <c r="AD206" i="1"/>
  <c r="AA206" i="1"/>
  <c r="X206" i="1"/>
  <c r="U206" i="1"/>
  <c r="R206" i="1"/>
  <c r="O206" i="1"/>
  <c r="L206" i="1"/>
  <c r="I206" i="1"/>
  <c r="F206" i="1"/>
  <c r="BT205" i="1"/>
  <c r="BQ205" i="1"/>
  <c r="BN205" i="1"/>
  <c r="BK205" i="1"/>
  <c r="BH205" i="1"/>
  <c r="BE205" i="1"/>
  <c r="BB205" i="1"/>
  <c r="AY205" i="1"/>
  <c r="AV205" i="1"/>
  <c r="AS205" i="1"/>
  <c r="AP205" i="1"/>
  <c r="AM205" i="1"/>
  <c r="AJ205" i="1"/>
  <c r="AG205" i="1"/>
  <c r="AD205" i="1"/>
  <c r="AA205" i="1"/>
  <c r="X205" i="1"/>
  <c r="U205" i="1"/>
  <c r="R205" i="1"/>
  <c r="O205" i="1"/>
  <c r="L205" i="1"/>
  <c r="I205" i="1"/>
  <c r="F205" i="1"/>
  <c r="BT204" i="1"/>
  <c r="BQ204" i="1"/>
  <c r="BN204" i="1"/>
  <c r="BK204" i="1"/>
  <c r="BH204" i="1"/>
  <c r="BE204" i="1"/>
  <c r="BB204" i="1"/>
  <c r="AY204" i="1"/>
  <c r="AV204" i="1"/>
  <c r="AS204" i="1"/>
  <c r="AP204" i="1"/>
  <c r="AM204" i="1"/>
  <c r="AJ204" i="1"/>
  <c r="AG204" i="1"/>
  <c r="AD204" i="1"/>
  <c r="AA204" i="1"/>
  <c r="X204" i="1"/>
  <c r="U204" i="1"/>
  <c r="R204" i="1"/>
  <c r="O204" i="1"/>
  <c r="L204" i="1"/>
  <c r="I204" i="1"/>
  <c r="F204" i="1"/>
  <c r="BT203" i="1"/>
  <c r="BQ203" i="1"/>
  <c r="BN203" i="1"/>
  <c r="BK203" i="1"/>
  <c r="BH203" i="1"/>
  <c r="BE203" i="1"/>
  <c r="BB203" i="1"/>
  <c r="AY203" i="1"/>
  <c r="AV203" i="1"/>
  <c r="AS203" i="1"/>
  <c r="AP203" i="1"/>
  <c r="AM203" i="1"/>
  <c r="AJ203" i="1"/>
  <c r="AG203" i="1"/>
  <c r="AD203" i="1"/>
  <c r="AA203" i="1"/>
  <c r="X203" i="1"/>
  <c r="U203" i="1"/>
  <c r="R203" i="1"/>
  <c r="O203" i="1"/>
  <c r="L203" i="1"/>
  <c r="I203" i="1"/>
  <c r="F203" i="1"/>
  <c r="BT202" i="1"/>
  <c r="BQ202" i="1"/>
  <c r="BN202" i="1"/>
  <c r="BK202" i="1"/>
  <c r="BH202" i="1"/>
  <c r="BE202" i="1"/>
  <c r="BB202" i="1"/>
  <c r="AY202" i="1"/>
  <c r="AV202" i="1"/>
  <c r="AS202" i="1"/>
  <c r="AP202" i="1"/>
  <c r="AM202" i="1"/>
  <c r="AJ202" i="1"/>
  <c r="AG202" i="1"/>
  <c r="AD202" i="1"/>
  <c r="AA202" i="1"/>
  <c r="X202" i="1"/>
  <c r="U202" i="1"/>
  <c r="R202" i="1"/>
  <c r="O202" i="1"/>
  <c r="L202" i="1"/>
  <c r="I202" i="1"/>
  <c r="F202" i="1"/>
  <c r="BV201" i="1"/>
  <c r="BU201" i="1"/>
  <c r="BS201" i="1"/>
  <c r="BR201" i="1"/>
  <c r="BP201" i="1"/>
  <c r="BO201" i="1"/>
  <c r="BM201" i="1"/>
  <c r="BL201" i="1"/>
  <c r="BJ201" i="1"/>
  <c r="BI201" i="1"/>
  <c r="BG201" i="1"/>
  <c r="BF201" i="1"/>
  <c r="BD201" i="1"/>
  <c r="BC201" i="1"/>
  <c r="BA201" i="1"/>
  <c r="AZ201" i="1"/>
  <c r="AX201" i="1"/>
  <c r="AW201" i="1"/>
  <c r="AU201" i="1"/>
  <c r="AT201" i="1"/>
  <c r="AR201" i="1"/>
  <c r="AQ201" i="1"/>
  <c r="AO201" i="1"/>
  <c r="AN201" i="1"/>
  <c r="AL201" i="1"/>
  <c r="AK201" i="1"/>
  <c r="AI201" i="1"/>
  <c r="AH201" i="1"/>
  <c r="AF201" i="1"/>
  <c r="AE201" i="1"/>
  <c r="AC201" i="1"/>
  <c r="AB201" i="1"/>
  <c r="Z201" i="1"/>
  <c r="Y201" i="1"/>
  <c r="W201" i="1"/>
  <c r="V201" i="1"/>
  <c r="T201" i="1"/>
  <c r="S201" i="1"/>
  <c r="Q201" i="1"/>
  <c r="P201" i="1"/>
  <c r="N201" i="1"/>
  <c r="M201" i="1"/>
  <c r="K201" i="1"/>
  <c r="J201" i="1"/>
  <c r="H201" i="1"/>
  <c r="G201" i="1"/>
  <c r="E201" i="1"/>
  <c r="E203" i="1" s="1"/>
  <c r="E204" i="1" s="1"/>
  <c r="E205" i="1" s="1"/>
  <c r="E206" i="1" s="1"/>
  <c r="E207" i="1" s="1"/>
  <c r="E208" i="1" s="1"/>
  <c r="BT199" i="1"/>
  <c r="BQ199" i="1"/>
  <c r="BN199" i="1"/>
  <c r="BK199" i="1"/>
  <c r="BH199" i="1"/>
  <c r="BE199" i="1"/>
  <c r="BB199" i="1"/>
  <c r="AY199" i="1"/>
  <c r="AV199" i="1"/>
  <c r="AS199" i="1"/>
  <c r="AP199" i="1"/>
  <c r="AM199" i="1"/>
  <c r="AJ199" i="1"/>
  <c r="AG199" i="1"/>
  <c r="AD199" i="1"/>
  <c r="AA199" i="1"/>
  <c r="X199" i="1"/>
  <c r="U199" i="1"/>
  <c r="R199" i="1"/>
  <c r="O199" i="1"/>
  <c r="L199" i="1"/>
  <c r="I199" i="1"/>
  <c r="F199" i="1"/>
  <c r="BT198" i="1"/>
  <c r="BQ198" i="1"/>
  <c r="BN198" i="1"/>
  <c r="BK198" i="1"/>
  <c r="BH198" i="1"/>
  <c r="BE198" i="1"/>
  <c r="BB198" i="1"/>
  <c r="AY198" i="1"/>
  <c r="AV198" i="1"/>
  <c r="AS198" i="1"/>
  <c r="AP198" i="1"/>
  <c r="AM198" i="1"/>
  <c r="AJ198" i="1"/>
  <c r="AG198" i="1"/>
  <c r="AD198" i="1"/>
  <c r="AA198" i="1"/>
  <c r="X198" i="1"/>
  <c r="U198" i="1"/>
  <c r="R198" i="1"/>
  <c r="O198" i="1"/>
  <c r="L198" i="1"/>
  <c r="I198" i="1"/>
  <c r="F198" i="1"/>
  <c r="E198" i="1"/>
  <c r="E199" i="1" s="1"/>
  <c r="BT197" i="1"/>
  <c r="BQ197" i="1"/>
  <c r="BN197" i="1"/>
  <c r="BK197" i="1"/>
  <c r="BH197" i="1"/>
  <c r="BE197" i="1"/>
  <c r="BB197" i="1"/>
  <c r="AY197" i="1"/>
  <c r="AV197" i="1"/>
  <c r="AS197" i="1"/>
  <c r="AP197" i="1"/>
  <c r="AM197" i="1"/>
  <c r="AJ197" i="1"/>
  <c r="AG197" i="1"/>
  <c r="AD197" i="1"/>
  <c r="AA197" i="1"/>
  <c r="X197" i="1"/>
  <c r="U197" i="1"/>
  <c r="R197" i="1"/>
  <c r="O197" i="1"/>
  <c r="L197" i="1"/>
  <c r="I197" i="1"/>
  <c r="F197" i="1"/>
  <c r="B197" i="1"/>
  <c r="B198" i="1" s="1"/>
  <c r="B199" i="1" s="1"/>
  <c r="B201" i="1" s="1"/>
  <c r="B202" i="1" s="1"/>
  <c r="B203" i="1" s="1"/>
  <c r="B204" i="1" s="1"/>
  <c r="B205" i="1" s="1"/>
  <c r="B206" i="1" s="1"/>
  <c r="B207" i="1" s="1"/>
  <c r="B208" i="1" s="1"/>
  <c r="B210" i="1" s="1"/>
  <c r="D196" i="1"/>
  <c r="D197" i="1" s="1"/>
  <c r="D198" i="1" s="1"/>
  <c r="D199" i="1" s="1"/>
  <c r="A196" i="1"/>
  <c r="BT193" i="1"/>
  <c r="BQ193" i="1"/>
  <c r="BN193" i="1"/>
  <c r="BK193" i="1"/>
  <c r="BH193" i="1"/>
  <c r="BE193" i="1"/>
  <c r="BB193" i="1"/>
  <c r="AY193" i="1"/>
  <c r="AV193" i="1"/>
  <c r="AS193" i="1"/>
  <c r="AP193" i="1"/>
  <c r="AM193" i="1"/>
  <c r="AJ193" i="1"/>
  <c r="AG193" i="1"/>
  <c r="AD193" i="1"/>
  <c r="AA193" i="1"/>
  <c r="X193" i="1"/>
  <c r="U193" i="1"/>
  <c r="R193" i="1"/>
  <c r="O193" i="1"/>
  <c r="L193" i="1"/>
  <c r="I193" i="1"/>
  <c r="F193" i="1"/>
  <c r="BT192" i="1"/>
  <c r="BQ192" i="1"/>
  <c r="BN192" i="1"/>
  <c r="BK192" i="1"/>
  <c r="BH192" i="1"/>
  <c r="BE192" i="1"/>
  <c r="BB192" i="1"/>
  <c r="AY192" i="1"/>
  <c r="AV192" i="1"/>
  <c r="AS192" i="1"/>
  <c r="AP192" i="1"/>
  <c r="AM192" i="1"/>
  <c r="AJ192" i="1"/>
  <c r="AG192" i="1"/>
  <c r="AD192" i="1"/>
  <c r="AA192" i="1"/>
  <c r="X192" i="1"/>
  <c r="U192" i="1"/>
  <c r="R192" i="1"/>
  <c r="O192" i="1"/>
  <c r="L192" i="1"/>
  <c r="I192" i="1"/>
  <c r="F192" i="1"/>
  <c r="BT191" i="1"/>
  <c r="BQ191" i="1"/>
  <c r="BN191" i="1"/>
  <c r="BK191" i="1"/>
  <c r="BH191" i="1"/>
  <c r="BE191" i="1"/>
  <c r="BB191" i="1"/>
  <c r="AY191" i="1"/>
  <c r="AV191" i="1"/>
  <c r="AS191" i="1"/>
  <c r="AP191" i="1"/>
  <c r="AM191" i="1"/>
  <c r="AJ191" i="1"/>
  <c r="AG191" i="1"/>
  <c r="AD191" i="1"/>
  <c r="AA191" i="1"/>
  <c r="X191" i="1"/>
  <c r="U191" i="1"/>
  <c r="R191" i="1"/>
  <c r="O191" i="1"/>
  <c r="L191" i="1"/>
  <c r="I191" i="1"/>
  <c r="F191" i="1"/>
  <c r="BT189" i="1"/>
  <c r="BQ189" i="1"/>
  <c r="BN189" i="1"/>
  <c r="BK189" i="1"/>
  <c r="BH189" i="1"/>
  <c r="BE189" i="1"/>
  <c r="BB189" i="1"/>
  <c r="AY189" i="1"/>
  <c r="AV189" i="1"/>
  <c r="AS189" i="1"/>
  <c r="AP189" i="1"/>
  <c r="AM189" i="1"/>
  <c r="AJ189" i="1"/>
  <c r="AG189" i="1"/>
  <c r="AD189" i="1"/>
  <c r="AA189" i="1"/>
  <c r="X189" i="1"/>
  <c r="U189" i="1"/>
  <c r="R189" i="1"/>
  <c r="O189" i="1"/>
  <c r="L189" i="1"/>
  <c r="I189" i="1"/>
  <c r="F189" i="1"/>
  <c r="BT188" i="1"/>
  <c r="BQ188" i="1"/>
  <c r="BN188" i="1"/>
  <c r="BK188" i="1"/>
  <c r="BH188" i="1"/>
  <c r="BE188" i="1"/>
  <c r="BB188" i="1"/>
  <c r="AY188" i="1"/>
  <c r="AV188" i="1"/>
  <c r="AS188" i="1"/>
  <c r="AP188" i="1"/>
  <c r="AM188" i="1"/>
  <c r="AJ188" i="1"/>
  <c r="AG188" i="1"/>
  <c r="AD188" i="1"/>
  <c r="AA188" i="1"/>
  <c r="X188" i="1"/>
  <c r="U188" i="1"/>
  <c r="R188" i="1"/>
  <c r="O188" i="1"/>
  <c r="L188" i="1"/>
  <c r="I188" i="1"/>
  <c r="F188" i="1"/>
  <c r="BT186" i="1"/>
  <c r="BQ186" i="1"/>
  <c r="BN186" i="1"/>
  <c r="BK186" i="1"/>
  <c r="BH186" i="1"/>
  <c r="BE186" i="1"/>
  <c r="BB186" i="1"/>
  <c r="AY186" i="1"/>
  <c r="AV186" i="1"/>
  <c r="AS186" i="1"/>
  <c r="AP186" i="1"/>
  <c r="AM186" i="1"/>
  <c r="AJ186" i="1"/>
  <c r="AG186" i="1"/>
  <c r="AD186" i="1"/>
  <c r="AA186" i="1"/>
  <c r="X186" i="1"/>
  <c r="U186" i="1"/>
  <c r="R186" i="1"/>
  <c r="O186" i="1"/>
  <c r="L186" i="1"/>
  <c r="I186" i="1"/>
  <c r="F186" i="1"/>
  <c r="E186" i="1"/>
  <c r="BT184" i="1"/>
  <c r="BQ184" i="1"/>
  <c r="BN184" i="1"/>
  <c r="BK184" i="1"/>
  <c r="BH184" i="1"/>
  <c r="BE184" i="1"/>
  <c r="BB184" i="1"/>
  <c r="AY184" i="1"/>
  <c r="AV184" i="1"/>
  <c r="AS184" i="1"/>
  <c r="AP184" i="1"/>
  <c r="AM184" i="1"/>
  <c r="AJ184" i="1"/>
  <c r="AG184" i="1"/>
  <c r="AD184" i="1"/>
  <c r="AA184" i="1"/>
  <c r="X184" i="1"/>
  <c r="U184" i="1"/>
  <c r="R184" i="1"/>
  <c r="O184" i="1"/>
  <c r="L184" i="1"/>
  <c r="I184" i="1"/>
  <c r="F184" i="1"/>
  <c r="BT183" i="1"/>
  <c r="BQ183" i="1"/>
  <c r="BN183" i="1"/>
  <c r="BK183" i="1"/>
  <c r="BH183" i="1"/>
  <c r="BE183" i="1"/>
  <c r="BB183" i="1"/>
  <c r="AY183" i="1"/>
  <c r="AV183" i="1"/>
  <c r="AS183" i="1"/>
  <c r="AP183" i="1"/>
  <c r="AM183" i="1"/>
  <c r="AJ183" i="1"/>
  <c r="AG183" i="1"/>
  <c r="AD183" i="1"/>
  <c r="AA183" i="1"/>
  <c r="X183" i="1"/>
  <c r="U183" i="1"/>
  <c r="R183" i="1"/>
  <c r="O183" i="1"/>
  <c r="L183" i="1"/>
  <c r="I183" i="1"/>
  <c r="F183" i="1"/>
  <c r="BT182" i="1"/>
  <c r="BQ182" i="1"/>
  <c r="BN182" i="1"/>
  <c r="BK182" i="1"/>
  <c r="BH182" i="1"/>
  <c r="BE182" i="1"/>
  <c r="BB182" i="1"/>
  <c r="AY182" i="1"/>
  <c r="AV182" i="1"/>
  <c r="AS182" i="1"/>
  <c r="AP182" i="1"/>
  <c r="AM182" i="1"/>
  <c r="AJ182" i="1"/>
  <c r="AG182" i="1"/>
  <c r="AD182" i="1"/>
  <c r="AA182" i="1"/>
  <c r="X182" i="1"/>
  <c r="U182" i="1"/>
  <c r="R182" i="1"/>
  <c r="O182" i="1"/>
  <c r="L182" i="1"/>
  <c r="I182" i="1"/>
  <c r="F182" i="1"/>
  <c r="BT181" i="1"/>
  <c r="BQ181" i="1"/>
  <c r="BN181" i="1"/>
  <c r="BK181" i="1"/>
  <c r="BH181" i="1"/>
  <c r="BE181" i="1"/>
  <c r="BB181" i="1"/>
  <c r="AY181" i="1"/>
  <c r="AV181" i="1"/>
  <c r="AS181" i="1"/>
  <c r="AP181" i="1"/>
  <c r="AM181" i="1"/>
  <c r="AJ181" i="1"/>
  <c r="AG181" i="1"/>
  <c r="AD181" i="1"/>
  <c r="AA181" i="1"/>
  <c r="X181" i="1"/>
  <c r="U181" i="1"/>
  <c r="R181" i="1"/>
  <c r="O181" i="1"/>
  <c r="L181" i="1"/>
  <c r="I181" i="1"/>
  <c r="F181" i="1"/>
  <c r="BT180" i="1"/>
  <c r="BQ180" i="1"/>
  <c r="BN180" i="1"/>
  <c r="BK180" i="1"/>
  <c r="BH180" i="1"/>
  <c r="BE180" i="1"/>
  <c r="BB180" i="1"/>
  <c r="AY180" i="1"/>
  <c r="AV180" i="1"/>
  <c r="AS180" i="1"/>
  <c r="AP180" i="1"/>
  <c r="AM180" i="1"/>
  <c r="AJ180" i="1"/>
  <c r="AG180" i="1"/>
  <c r="AD180" i="1"/>
  <c r="AA180" i="1"/>
  <c r="X180" i="1"/>
  <c r="U180" i="1"/>
  <c r="R180" i="1"/>
  <c r="O180" i="1"/>
  <c r="L180" i="1"/>
  <c r="I180" i="1"/>
  <c r="F180" i="1"/>
  <c r="BT179" i="1"/>
  <c r="BQ179" i="1"/>
  <c r="BN179" i="1"/>
  <c r="BK179" i="1"/>
  <c r="BH179" i="1"/>
  <c r="BE179" i="1"/>
  <c r="BB179" i="1"/>
  <c r="AY179" i="1"/>
  <c r="AV179" i="1"/>
  <c r="AS179" i="1"/>
  <c r="AP179" i="1"/>
  <c r="AM179" i="1"/>
  <c r="AJ179" i="1"/>
  <c r="AG179" i="1"/>
  <c r="AD179" i="1"/>
  <c r="AA179" i="1"/>
  <c r="X179" i="1"/>
  <c r="U179" i="1"/>
  <c r="R179" i="1"/>
  <c r="O179" i="1"/>
  <c r="L179" i="1"/>
  <c r="I179" i="1"/>
  <c r="F179" i="1"/>
  <c r="BT178" i="1"/>
  <c r="BQ178" i="1"/>
  <c r="BN178" i="1"/>
  <c r="BK178" i="1"/>
  <c r="BH178" i="1"/>
  <c r="BE178" i="1"/>
  <c r="BB178" i="1"/>
  <c r="AY178" i="1"/>
  <c r="AV178" i="1"/>
  <c r="AS178" i="1"/>
  <c r="AP178" i="1"/>
  <c r="AM178" i="1"/>
  <c r="AJ178" i="1"/>
  <c r="AG178" i="1"/>
  <c r="AD178" i="1"/>
  <c r="AA178" i="1"/>
  <c r="X178" i="1"/>
  <c r="U178" i="1"/>
  <c r="R178" i="1"/>
  <c r="O178" i="1"/>
  <c r="L178" i="1"/>
  <c r="I178" i="1"/>
  <c r="F178" i="1"/>
  <c r="BV177" i="1"/>
  <c r="BU177" i="1"/>
  <c r="BS177" i="1"/>
  <c r="BR177" i="1"/>
  <c r="BP177" i="1"/>
  <c r="BO177" i="1"/>
  <c r="BM177" i="1"/>
  <c r="BL177" i="1"/>
  <c r="BJ177" i="1"/>
  <c r="BI177" i="1"/>
  <c r="BG177" i="1"/>
  <c r="BF177" i="1"/>
  <c r="BD177" i="1"/>
  <c r="BC177" i="1"/>
  <c r="BA177" i="1"/>
  <c r="AZ177" i="1"/>
  <c r="AX177" i="1"/>
  <c r="AW177" i="1"/>
  <c r="AU177" i="1"/>
  <c r="AT177" i="1"/>
  <c r="AR177" i="1"/>
  <c r="AQ177" i="1"/>
  <c r="AO177" i="1"/>
  <c r="AN177" i="1"/>
  <c r="AL177" i="1"/>
  <c r="AK177" i="1"/>
  <c r="AI177" i="1"/>
  <c r="AH177" i="1"/>
  <c r="AF177" i="1"/>
  <c r="AE177" i="1"/>
  <c r="AC177" i="1"/>
  <c r="AB177" i="1"/>
  <c r="Z177" i="1"/>
  <c r="Y177" i="1"/>
  <c r="W177" i="1"/>
  <c r="V177" i="1"/>
  <c r="T177" i="1"/>
  <c r="S177" i="1"/>
  <c r="Q177" i="1"/>
  <c r="P177" i="1"/>
  <c r="N177" i="1"/>
  <c r="M177" i="1"/>
  <c r="K177" i="1"/>
  <c r="J177" i="1"/>
  <c r="H177" i="1"/>
  <c r="G177" i="1"/>
  <c r="E177" i="1"/>
  <c r="E179" i="1" s="1"/>
  <c r="E180" i="1" s="1"/>
  <c r="E181" i="1" s="1"/>
  <c r="E182" i="1" s="1"/>
  <c r="E183" i="1" s="1"/>
  <c r="E184" i="1" s="1"/>
  <c r="BT175" i="1"/>
  <c r="BQ175" i="1"/>
  <c r="BN175" i="1"/>
  <c r="BK175" i="1"/>
  <c r="BH175" i="1"/>
  <c r="BE175" i="1"/>
  <c r="BB175" i="1"/>
  <c r="AY175" i="1"/>
  <c r="AV175" i="1"/>
  <c r="AS175" i="1"/>
  <c r="AP175" i="1"/>
  <c r="AM175" i="1"/>
  <c r="AJ175" i="1"/>
  <c r="AG175" i="1"/>
  <c r="AD175" i="1"/>
  <c r="AA175" i="1"/>
  <c r="X175" i="1"/>
  <c r="U175" i="1"/>
  <c r="R175" i="1"/>
  <c r="O175" i="1"/>
  <c r="L175" i="1"/>
  <c r="I175" i="1"/>
  <c r="F175" i="1"/>
  <c r="BT174" i="1"/>
  <c r="BQ174" i="1"/>
  <c r="BN174" i="1"/>
  <c r="BK174" i="1"/>
  <c r="BH174" i="1"/>
  <c r="BE174" i="1"/>
  <c r="BB174" i="1"/>
  <c r="AY174" i="1"/>
  <c r="AV174" i="1"/>
  <c r="AS174" i="1"/>
  <c r="AP174" i="1"/>
  <c r="AM174" i="1"/>
  <c r="AJ174" i="1"/>
  <c r="AG174" i="1"/>
  <c r="AD174" i="1"/>
  <c r="AA174" i="1"/>
  <c r="X174" i="1"/>
  <c r="U174" i="1"/>
  <c r="R174" i="1"/>
  <c r="O174" i="1"/>
  <c r="L174" i="1"/>
  <c r="I174" i="1"/>
  <c r="F174" i="1"/>
  <c r="E174" i="1"/>
  <c r="E175" i="1" s="1"/>
  <c r="BT173" i="1"/>
  <c r="BQ173" i="1"/>
  <c r="BN173" i="1"/>
  <c r="BK173" i="1"/>
  <c r="BH173" i="1"/>
  <c r="BE173" i="1"/>
  <c r="BB173" i="1"/>
  <c r="AY173" i="1"/>
  <c r="AV173" i="1"/>
  <c r="AS173" i="1"/>
  <c r="AP173" i="1"/>
  <c r="AM173" i="1"/>
  <c r="AJ173" i="1"/>
  <c r="AG173" i="1"/>
  <c r="AD173" i="1"/>
  <c r="AA173" i="1"/>
  <c r="X173" i="1"/>
  <c r="U173" i="1"/>
  <c r="R173" i="1"/>
  <c r="O173" i="1"/>
  <c r="L173" i="1"/>
  <c r="I173" i="1"/>
  <c r="F173" i="1"/>
  <c r="B173" i="1"/>
  <c r="B174" i="1" s="1"/>
  <c r="B175" i="1" s="1"/>
  <c r="B177" i="1" s="1"/>
  <c r="B178" i="1" s="1"/>
  <c r="B179" i="1" s="1"/>
  <c r="B180" i="1" s="1"/>
  <c r="B181" i="1" s="1"/>
  <c r="B182" i="1" s="1"/>
  <c r="B183" i="1" s="1"/>
  <c r="B184" i="1" s="1"/>
  <c r="B186" i="1" s="1"/>
  <c r="D172" i="1"/>
  <c r="D177" i="1" s="1"/>
  <c r="A172" i="1"/>
  <c r="BT169" i="1"/>
  <c r="BQ169" i="1"/>
  <c r="BN169" i="1"/>
  <c r="BK169" i="1"/>
  <c r="BH169" i="1"/>
  <c r="BE169" i="1"/>
  <c r="BB169" i="1"/>
  <c r="AY169" i="1"/>
  <c r="AV169" i="1"/>
  <c r="AS169" i="1"/>
  <c r="AP169" i="1"/>
  <c r="AM169" i="1"/>
  <c r="AJ169" i="1"/>
  <c r="AG169" i="1"/>
  <c r="AD169" i="1"/>
  <c r="AA169" i="1"/>
  <c r="X169" i="1"/>
  <c r="U169" i="1"/>
  <c r="R169" i="1"/>
  <c r="O169" i="1"/>
  <c r="L169" i="1"/>
  <c r="I169" i="1"/>
  <c r="F169" i="1"/>
  <c r="BT168" i="1"/>
  <c r="BQ168" i="1"/>
  <c r="BN168" i="1"/>
  <c r="BK168" i="1"/>
  <c r="BH168" i="1"/>
  <c r="BE168" i="1"/>
  <c r="BB168" i="1"/>
  <c r="AY168" i="1"/>
  <c r="AV168" i="1"/>
  <c r="AS168" i="1"/>
  <c r="AP168" i="1"/>
  <c r="AM168" i="1"/>
  <c r="AJ168" i="1"/>
  <c r="AG168" i="1"/>
  <c r="AD168" i="1"/>
  <c r="AA168" i="1"/>
  <c r="X168" i="1"/>
  <c r="U168" i="1"/>
  <c r="R168" i="1"/>
  <c r="O168" i="1"/>
  <c r="L168" i="1"/>
  <c r="I168" i="1"/>
  <c r="F168" i="1"/>
  <c r="BT167" i="1"/>
  <c r="BQ167" i="1"/>
  <c r="BN167" i="1"/>
  <c r="BK167" i="1"/>
  <c r="BH167" i="1"/>
  <c r="BE167" i="1"/>
  <c r="BB167" i="1"/>
  <c r="AY167" i="1"/>
  <c r="AV167" i="1"/>
  <c r="AS167" i="1"/>
  <c r="AP167" i="1"/>
  <c r="AM167" i="1"/>
  <c r="AJ167" i="1"/>
  <c r="AG167" i="1"/>
  <c r="AD167" i="1"/>
  <c r="AA167" i="1"/>
  <c r="X167" i="1"/>
  <c r="U167" i="1"/>
  <c r="R167" i="1"/>
  <c r="O167" i="1"/>
  <c r="L167" i="1"/>
  <c r="I167" i="1"/>
  <c r="F167" i="1"/>
  <c r="BT165" i="1"/>
  <c r="BQ165" i="1"/>
  <c r="BN165" i="1"/>
  <c r="BK165" i="1"/>
  <c r="BH165" i="1"/>
  <c r="BE165" i="1"/>
  <c r="BB165" i="1"/>
  <c r="AY165" i="1"/>
  <c r="AV165" i="1"/>
  <c r="AS165" i="1"/>
  <c r="AP165" i="1"/>
  <c r="AM165" i="1"/>
  <c r="AJ165" i="1"/>
  <c r="AG165" i="1"/>
  <c r="AD165" i="1"/>
  <c r="AA165" i="1"/>
  <c r="X165" i="1"/>
  <c r="U165" i="1"/>
  <c r="R165" i="1"/>
  <c r="O165" i="1"/>
  <c r="L165" i="1"/>
  <c r="I165" i="1"/>
  <c r="F165" i="1"/>
  <c r="BT164" i="1"/>
  <c r="BQ164" i="1"/>
  <c r="BN164" i="1"/>
  <c r="BK164" i="1"/>
  <c r="BH164" i="1"/>
  <c r="BE164" i="1"/>
  <c r="BB164" i="1"/>
  <c r="AY164" i="1"/>
  <c r="AV164" i="1"/>
  <c r="AS164" i="1"/>
  <c r="AP164" i="1"/>
  <c r="AM164" i="1"/>
  <c r="AJ164" i="1"/>
  <c r="AG164" i="1"/>
  <c r="AD164" i="1"/>
  <c r="AA164" i="1"/>
  <c r="X164" i="1"/>
  <c r="U164" i="1"/>
  <c r="R164" i="1"/>
  <c r="O164" i="1"/>
  <c r="L164" i="1"/>
  <c r="I164" i="1"/>
  <c r="F164" i="1"/>
  <c r="BT162" i="1"/>
  <c r="BQ162" i="1"/>
  <c r="BN162" i="1"/>
  <c r="BK162" i="1"/>
  <c r="BH162" i="1"/>
  <c r="BE162" i="1"/>
  <c r="BB162" i="1"/>
  <c r="AY162" i="1"/>
  <c r="AV162" i="1"/>
  <c r="AS162" i="1"/>
  <c r="AP162" i="1"/>
  <c r="AM162" i="1"/>
  <c r="AJ162" i="1"/>
  <c r="AG162" i="1"/>
  <c r="AD162" i="1"/>
  <c r="AA162" i="1"/>
  <c r="X162" i="1"/>
  <c r="U162" i="1"/>
  <c r="R162" i="1"/>
  <c r="O162" i="1"/>
  <c r="L162" i="1"/>
  <c r="I162" i="1"/>
  <c r="F162" i="1"/>
  <c r="E162" i="1"/>
  <c r="BT160" i="1"/>
  <c r="BQ160" i="1"/>
  <c r="BN160" i="1"/>
  <c r="BK160" i="1"/>
  <c r="BH160" i="1"/>
  <c r="BE160" i="1"/>
  <c r="BB160" i="1"/>
  <c r="AY160" i="1"/>
  <c r="AV160" i="1"/>
  <c r="AS160" i="1"/>
  <c r="AP160" i="1"/>
  <c r="AM160" i="1"/>
  <c r="AJ160" i="1"/>
  <c r="AG160" i="1"/>
  <c r="AD160" i="1"/>
  <c r="AA160" i="1"/>
  <c r="X160" i="1"/>
  <c r="U160" i="1"/>
  <c r="R160" i="1"/>
  <c r="O160" i="1"/>
  <c r="L160" i="1"/>
  <c r="I160" i="1"/>
  <c r="F160" i="1"/>
  <c r="BT159" i="1"/>
  <c r="BQ159" i="1"/>
  <c r="BN159" i="1"/>
  <c r="BK159" i="1"/>
  <c r="BH159" i="1"/>
  <c r="BE159" i="1"/>
  <c r="BB159" i="1"/>
  <c r="AY159" i="1"/>
  <c r="AV159" i="1"/>
  <c r="AS159" i="1"/>
  <c r="AP159" i="1"/>
  <c r="AM159" i="1"/>
  <c r="AJ159" i="1"/>
  <c r="AG159" i="1"/>
  <c r="AD159" i="1"/>
  <c r="AA159" i="1"/>
  <c r="X159" i="1"/>
  <c r="U159" i="1"/>
  <c r="R159" i="1"/>
  <c r="O159" i="1"/>
  <c r="L159" i="1"/>
  <c r="I159" i="1"/>
  <c r="F159" i="1"/>
  <c r="BT158" i="1"/>
  <c r="BQ158" i="1"/>
  <c r="BN158" i="1"/>
  <c r="BK158" i="1"/>
  <c r="BH158" i="1"/>
  <c r="BE158" i="1"/>
  <c r="BB158" i="1"/>
  <c r="AY158" i="1"/>
  <c r="AV158" i="1"/>
  <c r="AS158" i="1"/>
  <c r="AP158" i="1"/>
  <c r="AM158" i="1"/>
  <c r="AJ158" i="1"/>
  <c r="AG158" i="1"/>
  <c r="AD158" i="1"/>
  <c r="AA158" i="1"/>
  <c r="X158" i="1"/>
  <c r="U158" i="1"/>
  <c r="R158" i="1"/>
  <c r="O158" i="1"/>
  <c r="L158" i="1"/>
  <c r="I158" i="1"/>
  <c r="F158" i="1"/>
  <c r="BT157" i="1"/>
  <c r="BQ157" i="1"/>
  <c r="BN157" i="1"/>
  <c r="BK157" i="1"/>
  <c r="BH157" i="1"/>
  <c r="BE157" i="1"/>
  <c r="BB157" i="1"/>
  <c r="AY157" i="1"/>
  <c r="AV157" i="1"/>
  <c r="AS157" i="1"/>
  <c r="AP157" i="1"/>
  <c r="AM157" i="1"/>
  <c r="AJ157" i="1"/>
  <c r="AG157" i="1"/>
  <c r="AD157" i="1"/>
  <c r="AA157" i="1"/>
  <c r="X157" i="1"/>
  <c r="U157" i="1"/>
  <c r="R157" i="1"/>
  <c r="O157" i="1"/>
  <c r="L157" i="1"/>
  <c r="I157" i="1"/>
  <c r="F157" i="1"/>
  <c r="BT156" i="1"/>
  <c r="BQ156" i="1"/>
  <c r="BN156" i="1"/>
  <c r="BK156" i="1"/>
  <c r="BH156" i="1"/>
  <c r="BE156" i="1"/>
  <c r="BB156" i="1"/>
  <c r="AY156" i="1"/>
  <c r="AV156" i="1"/>
  <c r="AS156" i="1"/>
  <c r="AP156" i="1"/>
  <c r="AM156" i="1"/>
  <c r="AJ156" i="1"/>
  <c r="AG156" i="1"/>
  <c r="AD156" i="1"/>
  <c r="AA156" i="1"/>
  <c r="X156" i="1"/>
  <c r="U156" i="1"/>
  <c r="R156" i="1"/>
  <c r="O156" i="1"/>
  <c r="L156" i="1"/>
  <c r="I156" i="1"/>
  <c r="F156" i="1"/>
  <c r="BT155" i="1"/>
  <c r="BQ155" i="1"/>
  <c r="BN155" i="1"/>
  <c r="BK155" i="1"/>
  <c r="BH155" i="1"/>
  <c r="BE155" i="1"/>
  <c r="BB155" i="1"/>
  <c r="AY155" i="1"/>
  <c r="AV155" i="1"/>
  <c r="AS155" i="1"/>
  <c r="AP155" i="1"/>
  <c r="AM155" i="1"/>
  <c r="AJ155" i="1"/>
  <c r="AG155" i="1"/>
  <c r="AD155" i="1"/>
  <c r="AA155" i="1"/>
  <c r="X155" i="1"/>
  <c r="U155" i="1"/>
  <c r="R155" i="1"/>
  <c r="O155" i="1"/>
  <c r="L155" i="1"/>
  <c r="I155" i="1"/>
  <c r="F155" i="1"/>
  <c r="BT154" i="1"/>
  <c r="BQ154" i="1"/>
  <c r="BN154" i="1"/>
  <c r="BK154" i="1"/>
  <c r="BH154" i="1"/>
  <c r="BE154" i="1"/>
  <c r="BB154" i="1"/>
  <c r="AY154" i="1"/>
  <c r="AV154" i="1"/>
  <c r="AS154" i="1"/>
  <c r="AP154" i="1"/>
  <c r="AM154" i="1"/>
  <c r="AJ154" i="1"/>
  <c r="AG154" i="1"/>
  <c r="AD154" i="1"/>
  <c r="AA154" i="1"/>
  <c r="X154" i="1"/>
  <c r="U154" i="1"/>
  <c r="R154" i="1"/>
  <c r="O154" i="1"/>
  <c r="L154" i="1"/>
  <c r="I154" i="1"/>
  <c r="F154" i="1"/>
  <c r="BV153" i="1"/>
  <c r="BU153" i="1"/>
  <c r="BS153" i="1"/>
  <c r="BR153" i="1"/>
  <c r="BP153" i="1"/>
  <c r="BO153" i="1"/>
  <c r="BM153" i="1"/>
  <c r="BL153" i="1"/>
  <c r="BJ153" i="1"/>
  <c r="BI153" i="1"/>
  <c r="BG153" i="1"/>
  <c r="BF153" i="1"/>
  <c r="BD153" i="1"/>
  <c r="BC153" i="1"/>
  <c r="BA153" i="1"/>
  <c r="AZ153" i="1"/>
  <c r="AX153" i="1"/>
  <c r="AW153" i="1"/>
  <c r="AU153" i="1"/>
  <c r="AT153" i="1"/>
  <c r="AR153" i="1"/>
  <c r="AQ153" i="1"/>
  <c r="AO153" i="1"/>
  <c r="AN153" i="1"/>
  <c r="AL153" i="1"/>
  <c r="AK153" i="1"/>
  <c r="AI153" i="1"/>
  <c r="AH153" i="1"/>
  <c r="AF153" i="1"/>
  <c r="AE153" i="1"/>
  <c r="AC153" i="1"/>
  <c r="AB153" i="1"/>
  <c r="Z153" i="1"/>
  <c r="Y153" i="1"/>
  <c r="W153" i="1"/>
  <c r="V153" i="1"/>
  <c r="T153" i="1"/>
  <c r="S153" i="1"/>
  <c r="Q153" i="1"/>
  <c r="P153" i="1"/>
  <c r="N153" i="1"/>
  <c r="M153" i="1"/>
  <c r="K153" i="1"/>
  <c r="J153" i="1"/>
  <c r="H153" i="1"/>
  <c r="G153" i="1"/>
  <c r="E153" i="1"/>
  <c r="E155" i="1" s="1"/>
  <c r="E156" i="1" s="1"/>
  <c r="E157" i="1" s="1"/>
  <c r="E158" i="1" s="1"/>
  <c r="E159" i="1" s="1"/>
  <c r="E160" i="1" s="1"/>
  <c r="BT151" i="1"/>
  <c r="BQ151" i="1"/>
  <c r="BN151" i="1"/>
  <c r="BK151" i="1"/>
  <c r="BH151" i="1"/>
  <c r="BE151" i="1"/>
  <c r="BB151" i="1"/>
  <c r="AY151" i="1"/>
  <c r="AV151" i="1"/>
  <c r="AS151" i="1"/>
  <c r="AP151" i="1"/>
  <c r="AM151" i="1"/>
  <c r="AJ151" i="1"/>
  <c r="AG151" i="1"/>
  <c r="AD151" i="1"/>
  <c r="AA151" i="1"/>
  <c r="X151" i="1"/>
  <c r="U151" i="1"/>
  <c r="R151" i="1"/>
  <c r="O151" i="1"/>
  <c r="L151" i="1"/>
  <c r="I151" i="1"/>
  <c r="F151" i="1"/>
  <c r="BT150" i="1"/>
  <c r="BQ150" i="1"/>
  <c r="BN150" i="1"/>
  <c r="BK150" i="1"/>
  <c r="BH150" i="1"/>
  <c r="BE150" i="1"/>
  <c r="BB150" i="1"/>
  <c r="AY150" i="1"/>
  <c r="AV150" i="1"/>
  <c r="AS150" i="1"/>
  <c r="AP150" i="1"/>
  <c r="AM150" i="1"/>
  <c r="AJ150" i="1"/>
  <c r="AG150" i="1"/>
  <c r="AD150" i="1"/>
  <c r="AA150" i="1"/>
  <c r="X150" i="1"/>
  <c r="U150" i="1"/>
  <c r="R150" i="1"/>
  <c r="O150" i="1"/>
  <c r="L150" i="1"/>
  <c r="I150" i="1"/>
  <c r="F150" i="1"/>
  <c r="E150" i="1"/>
  <c r="E151" i="1" s="1"/>
  <c r="BT149" i="1"/>
  <c r="BQ149" i="1"/>
  <c r="BN149" i="1"/>
  <c r="BK149" i="1"/>
  <c r="BH149" i="1"/>
  <c r="BE149" i="1"/>
  <c r="BB149" i="1"/>
  <c r="AY149" i="1"/>
  <c r="AV149" i="1"/>
  <c r="AS149" i="1"/>
  <c r="AP149" i="1"/>
  <c r="AM149" i="1"/>
  <c r="AJ149" i="1"/>
  <c r="AG149" i="1"/>
  <c r="AD149" i="1"/>
  <c r="AA149" i="1"/>
  <c r="X149" i="1"/>
  <c r="U149" i="1"/>
  <c r="R149" i="1"/>
  <c r="O149" i="1"/>
  <c r="L149" i="1"/>
  <c r="I149" i="1"/>
  <c r="F149" i="1"/>
  <c r="B149" i="1"/>
  <c r="B150" i="1" s="1"/>
  <c r="B151" i="1" s="1"/>
  <c r="B153" i="1" s="1"/>
  <c r="B154" i="1" s="1"/>
  <c r="B155" i="1" s="1"/>
  <c r="B156" i="1" s="1"/>
  <c r="B157" i="1" s="1"/>
  <c r="B158" i="1" s="1"/>
  <c r="B159" i="1" s="1"/>
  <c r="B160" i="1" s="1"/>
  <c r="B162" i="1" s="1"/>
  <c r="A148" i="1"/>
  <c r="BT145" i="1"/>
  <c r="BQ145" i="1"/>
  <c r="BN145" i="1"/>
  <c r="BK145" i="1"/>
  <c r="BH145" i="1"/>
  <c r="BE145" i="1"/>
  <c r="BB145" i="1"/>
  <c r="AY145" i="1"/>
  <c r="AV145" i="1"/>
  <c r="AS145" i="1"/>
  <c r="AP145" i="1"/>
  <c r="AM145" i="1"/>
  <c r="AJ145" i="1"/>
  <c r="AG145" i="1"/>
  <c r="AD145" i="1"/>
  <c r="AA145" i="1"/>
  <c r="X145" i="1"/>
  <c r="U145" i="1"/>
  <c r="R145" i="1"/>
  <c r="O145" i="1"/>
  <c r="L145" i="1"/>
  <c r="I145" i="1"/>
  <c r="F145" i="1"/>
  <c r="BT144" i="1"/>
  <c r="BQ144" i="1"/>
  <c r="BN144" i="1"/>
  <c r="BK144" i="1"/>
  <c r="BH144" i="1"/>
  <c r="BE144" i="1"/>
  <c r="BB144" i="1"/>
  <c r="AY144" i="1"/>
  <c r="AV144" i="1"/>
  <c r="AS144" i="1"/>
  <c r="AP144" i="1"/>
  <c r="AM144" i="1"/>
  <c r="AJ144" i="1"/>
  <c r="AG144" i="1"/>
  <c r="AD144" i="1"/>
  <c r="AA144" i="1"/>
  <c r="X144" i="1"/>
  <c r="U144" i="1"/>
  <c r="R144" i="1"/>
  <c r="O144" i="1"/>
  <c r="L144" i="1"/>
  <c r="I144" i="1"/>
  <c r="F144" i="1"/>
  <c r="BT143" i="1"/>
  <c r="BQ143" i="1"/>
  <c r="BN143" i="1"/>
  <c r="BK143" i="1"/>
  <c r="BH143" i="1"/>
  <c r="BE143" i="1"/>
  <c r="BB143" i="1"/>
  <c r="AY143" i="1"/>
  <c r="AV143" i="1"/>
  <c r="AS143" i="1"/>
  <c r="AP143" i="1"/>
  <c r="AM143" i="1"/>
  <c r="AJ143" i="1"/>
  <c r="AG143" i="1"/>
  <c r="AD143" i="1"/>
  <c r="AA143" i="1"/>
  <c r="X143" i="1"/>
  <c r="U143" i="1"/>
  <c r="R143" i="1"/>
  <c r="O143" i="1"/>
  <c r="L143" i="1"/>
  <c r="I143" i="1"/>
  <c r="F143" i="1"/>
  <c r="BT141" i="1"/>
  <c r="BQ141" i="1"/>
  <c r="BN141" i="1"/>
  <c r="BK141" i="1"/>
  <c r="BH141" i="1"/>
  <c r="BE141" i="1"/>
  <c r="BB141" i="1"/>
  <c r="AY141" i="1"/>
  <c r="AV141" i="1"/>
  <c r="AS141" i="1"/>
  <c r="AP141" i="1"/>
  <c r="AM141" i="1"/>
  <c r="AJ141" i="1"/>
  <c r="AG141" i="1"/>
  <c r="AD141" i="1"/>
  <c r="AA141" i="1"/>
  <c r="X141" i="1"/>
  <c r="U141" i="1"/>
  <c r="R141" i="1"/>
  <c r="O141" i="1"/>
  <c r="L141" i="1"/>
  <c r="I141" i="1"/>
  <c r="F141" i="1"/>
  <c r="BT140" i="1"/>
  <c r="BQ140" i="1"/>
  <c r="BN140" i="1"/>
  <c r="BK140" i="1"/>
  <c r="BH140" i="1"/>
  <c r="BE140" i="1"/>
  <c r="BB140" i="1"/>
  <c r="AY140" i="1"/>
  <c r="AV140" i="1"/>
  <c r="AS140" i="1"/>
  <c r="AP140" i="1"/>
  <c r="AM140" i="1"/>
  <c r="AJ140" i="1"/>
  <c r="AG140" i="1"/>
  <c r="AD140" i="1"/>
  <c r="AA140" i="1"/>
  <c r="X140" i="1"/>
  <c r="U140" i="1"/>
  <c r="R140" i="1"/>
  <c r="O140" i="1"/>
  <c r="L140" i="1"/>
  <c r="I140" i="1"/>
  <c r="F140" i="1"/>
  <c r="BT138" i="1"/>
  <c r="BQ138" i="1"/>
  <c r="BN138" i="1"/>
  <c r="BK138" i="1"/>
  <c r="BH138" i="1"/>
  <c r="BE138" i="1"/>
  <c r="BB138" i="1"/>
  <c r="AY138" i="1"/>
  <c r="AV138" i="1"/>
  <c r="AS138" i="1"/>
  <c r="AP138" i="1"/>
  <c r="AM138" i="1"/>
  <c r="AJ138" i="1"/>
  <c r="AG138" i="1"/>
  <c r="AD138" i="1"/>
  <c r="AA138" i="1"/>
  <c r="X138" i="1"/>
  <c r="U138" i="1"/>
  <c r="R138" i="1"/>
  <c r="O138" i="1"/>
  <c r="L138" i="1"/>
  <c r="I138" i="1"/>
  <c r="F138" i="1"/>
  <c r="E138" i="1"/>
  <c r="BT136" i="1"/>
  <c r="BQ136" i="1"/>
  <c r="BN136" i="1"/>
  <c r="BK136" i="1"/>
  <c r="BH136" i="1"/>
  <c r="BE136" i="1"/>
  <c r="BB136" i="1"/>
  <c r="AY136" i="1"/>
  <c r="AV136" i="1"/>
  <c r="AS136" i="1"/>
  <c r="AP136" i="1"/>
  <c r="AM136" i="1"/>
  <c r="AJ136" i="1"/>
  <c r="AG136" i="1"/>
  <c r="AD136" i="1"/>
  <c r="AA136" i="1"/>
  <c r="X136" i="1"/>
  <c r="U136" i="1"/>
  <c r="R136" i="1"/>
  <c r="O136" i="1"/>
  <c r="L136" i="1"/>
  <c r="I136" i="1"/>
  <c r="F136" i="1"/>
  <c r="BT135" i="1"/>
  <c r="BQ135" i="1"/>
  <c r="BN135" i="1"/>
  <c r="BK135" i="1"/>
  <c r="BH135" i="1"/>
  <c r="BE135" i="1"/>
  <c r="BB135" i="1"/>
  <c r="AY135" i="1"/>
  <c r="AV135" i="1"/>
  <c r="AS135" i="1"/>
  <c r="AP135" i="1"/>
  <c r="AM135" i="1"/>
  <c r="AJ135" i="1"/>
  <c r="AG135" i="1"/>
  <c r="AD135" i="1"/>
  <c r="AA135" i="1"/>
  <c r="X135" i="1"/>
  <c r="U135" i="1"/>
  <c r="R135" i="1"/>
  <c r="O135" i="1"/>
  <c r="L135" i="1"/>
  <c r="I135" i="1"/>
  <c r="F135" i="1"/>
  <c r="BT134" i="1"/>
  <c r="BQ134" i="1"/>
  <c r="BN134" i="1"/>
  <c r="BK134" i="1"/>
  <c r="BH134" i="1"/>
  <c r="BE134" i="1"/>
  <c r="BB134" i="1"/>
  <c r="AY134" i="1"/>
  <c r="AV134" i="1"/>
  <c r="AS134" i="1"/>
  <c r="AP134" i="1"/>
  <c r="AM134" i="1"/>
  <c r="AJ134" i="1"/>
  <c r="AG134" i="1"/>
  <c r="AD134" i="1"/>
  <c r="AA134" i="1"/>
  <c r="X134" i="1"/>
  <c r="U134" i="1"/>
  <c r="R134" i="1"/>
  <c r="O134" i="1"/>
  <c r="L134" i="1"/>
  <c r="I134" i="1"/>
  <c r="F134" i="1"/>
  <c r="BT133" i="1"/>
  <c r="BQ133" i="1"/>
  <c r="BN133" i="1"/>
  <c r="BK133" i="1"/>
  <c r="BH133" i="1"/>
  <c r="BE133" i="1"/>
  <c r="BB133" i="1"/>
  <c r="AY133" i="1"/>
  <c r="AV133" i="1"/>
  <c r="AS133" i="1"/>
  <c r="AP133" i="1"/>
  <c r="AM133" i="1"/>
  <c r="AJ133" i="1"/>
  <c r="AG133" i="1"/>
  <c r="AD133" i="1"/>
  <c r="AA133" i="1"/>
  <c r="X133" i="1"/>
  <c r="U133" i="1"/>
  <c r="R133" i="1"/>
  <c r="O133" i="1"/>
  <c r="L133" i="1"/>
  <c r="I133" i="1"/>
  <c r="F133" i="1"/>
  <c r="BT132" i="1"/>
  <c r="BQ132" i="1"/>
  <c r="BN132" i="1"/>
  <c r="BK132" i="1"/>
  <c r="BH132" i="1"/>
  <c r="BE132" i="1"/>
  <c r="BB132" i="1"/>
  <c r="AY132" i="1"/>
  <c r="AV132" i="1"/>
  <c r="AS132" i="1"/>
  <c r="AP132" i="1"/>
  <c r="AM132" i="1"/>
  <c r="AJ132" i="1"/>
  <c r="AG132" i="1"/>
  <c r="AD132" i="1"/>
  <c r="AA132" i="1"/>
  <c r="X132" i="1"/>
  <c r="U132" i="1"/>
  <c r="R132" i="1"/>
  <c r="O132" i="1"/>
  <c r="L132" i="1"/>
  <c r="I132" i="1"/>
  <c r="F132" i="1"/>
  <c r="BT131" i="1"/>
  <c r="BQ131" i="1"/>
  <c r="BN131" i="1"/>
  <c r="BK131" i="1"/>
  <c r="BH131" i="1"/>
  <c r="BE131" i="1"/>
  <c r="BB131" i="1"/>
  <c r="AY131" i="1"/>
  <c r="AV131" i="1"/>
  <c r="AS131" i="1"/>
  <c r="AP131" i="1"/>
  <c r="AM131" i="1"/>
  <c r="AJ131" i="1"/>
  <c r="AG131" i="1"/>
  <c r="AD131" i="1"/>
  <c r="AA131" i="1"/>
  <c r="X131" i="1"/>
  <c r="U131" i="1"/>
  <c r="R131" i="1"/>
  <c r="O131" i="1"/>
  <c r="L131" i="1"/>
  <c r="I131" i="1"/>
  <c r="F131" i="1"/>
  <c r="BT130" i="1"/>
  <c r="BQ130" i="1"/>
  <c r="BN130" i="1"/>
  <c r="BK130" i="1"/>
  <c r="BH130" i="1"/>
  <c r="BE130" i="1"/>
  <c r="BB130" i="1"/>
  <c r="AY130" i="1"/>
  <c r="AV130" i="1"/>
  <c r="AS130" i="1"/>
  <c r="AP130" i="1"/>
  <c r="AM130" i="1"/>
  <c r="AJ130" i="1"/>
  <c r="AG130" i="1"/>
  <c r="AD130" i="1"/>
  <c r="AA130" i="1"/>
  <c r="X130" i="1"/>
  <c r="U130" i="1"/>
  <c r="R130" i="1"/>
  <c r="O130" i="1"/>
  <c r="L130" i="1"/>
  <c r="I130" i="1"/>
  <c r="F130" i="1"/>
  <c r="BV129" i="1"/>
  <c r="BU129" i="1"/>
  <c r="BS129" i="1"/>
  <c r="BR129" i="1"/>
  <c r="BP129" i="1"/>
  <c r="BO129" i="1"/>
  <c r="BM129" i="1"/>
  <c r="BL129" i="1"/>
  <c r="BJ129" i="1"/>
  <c r="BI129" i="1"/>
  <c r="BG129" i="1"/>
  <c r="BF129" i="1"/>
  <c r="BD129" i="1"/>
  <c r="BC129" i="1"/>
  <c r="BA129" i="1"/>
  <c r="AZ129" i="1"/>
  <c r="AX129" i="1"/>
  <c r="AW129" i="1"/>
  <c r="AU129" i="1"/>
  <c r="AT129" i="1"/>
  <c r="AR129" i="1"/>
  <c r="AQ129" i="1"/>
  <c r="AO129" i="1"/>
  <c r="AN129" i="1"/>
  <c r="AL129" i="1"/>
  <c r="AK129" i="1"/>
  <c r="AI129" i="1"/>
  <c r="AH129" i="1"/>
  <c r="AF129" i="1"/>
  <c r="AE129" i="1"/>
  <c r="AC129" i="1"/>
  <c r="AB129" i="1"/>
  <c r="Z129" i="1"/>
  <c r="Y129" i="1"/>
  <c r="W129" i="1"/>
  <c r="V129" i="1"/>
  <c r="T129" i="1"/>
  <c r="S129" i="1"/>
  <c r="Q129" i="1"/>
  <c r="P129" i="1"/>
  <c r="N129" i="1"/>
  <c r="M129" i="1"/>
  <c r="K129" i="1"/>
  <c r="J129" i="1"/>
  <c r="H129" i="1"/>
  <c r="G129" i="1"/>
  <c r="E129" i="1"/>
  <c r="E131" i="1" s="1"/>
  <c r="E132" i="1" s="1"/>
  <c r="E133" i="1" s="1"/>
  <c r="E134" i="1" s="1"/>
  <c r="E135" i="1" s="1"/>
  <c r="E136" i="1" s="1"/>
  <c r="BT127" i="1"/>
  <c r="BQ127" i="1"/>
  <c r="BN127" i="1"/>
  <c r="BK127" i="1"/>
  <c r="BH127" i="1"/>
  <c r="BE127" i="1"/>
  <c r="BB127" i="1"/>
  <c r="AY127" i="1"/>
  <c r="AV127" i="1"/>
  <c r="AS127" i="1"/>
  <c r="AP127" i="1"/>
  <c r="AM127" i="1"/>
  <c r="AJ127" i="1"/>
  <c r="AG127" i="1"/>
  <c r="AD127" i="1"/>
  <c r="AA127" i="1"/>
  <c r="X127" i="1"/>
  <c r="U127" i="1"/>
  <c r="R127" i="1"/>
  <c r="O127" i="1"/>
  <c r="L127" i="1"/>
  <c r="I127" i="1"/>
  <c r="F127" i="1"/>
  <c r="BT126" i="1"/>
  <c r="BQ126" i="1"/>
  <c r="BN126" i="1"/>
  <c r="BK126" i="1"/>
  <c r="BH126" i="1"/>
  <c r="BE126" i="1"/>
  <c r="BB126" i="1"/>
  <c r="AY126" i="1"/>
  <c r="AV126" i="1"/>
  <c r="AS126" i="1"/>
  <c r="AP126" i="1"/>
  <c r="AM126" i="1"/>
  <c r="AJ126" i="1"/>
  <c r="AG126" i="1"/>
  <c r="AD126" i="1"/>
  <c r="AA126" i="1"/>
  <c r="X126" i="1"/>
  <c r="U126" i="1"/>
  <c r="R126" i="1"/>
  <c r="O126" i="1"/>
  <c r="L126" i="1"/>
  <c r="I126" i="1"/>
  <c r="F126" i="1"/>
  <c r="E126" i="1"/>
  <c r="E127" i="1" s="1"/>
  <c r="BT125" i="1"/>
  <c r="BQ125" i="1"/>
  <c r="BN125" i="1"/>
  <c r="BK125" i="1"/>
  <c r="BH125" i="1"/>
  <c r="BE125" i="1"/>
  <c r="BB125" i="1"/>
  <c r="AY125" i="1"/>
  <c r="AV125" i="1"/>
  <c r="AS125" i="1"/>
  <c r="AP125" i="1"/>
  <c r="AM125" i="1"/>
  <c r="AJ125" i="1"/>
  <c r="AG125" i="1"/>
  <c r="AD125" i="1"/>
  <c r="AA125" i="1"/>
  <c r="X125" i="1"/>
  <c r="U125" i="1"/>
  <c r="R125" i="1"/>
  <c r="O125" i="1"/>
  <c r="L125" i="1"/>
  <c r="I125" i="1"/>
  <c r="F125" i="1"/>
  <c r="B125" i="1"/>
  <c r="B126" i="1" s="1"/>
  <c r="B127" i="1" s="1"/>
  <c r="B129" i="1" s="1"/>
  <c r="B130" i="1" s="1"/>
  <c r="B131" i="1" s="1"/>
  <c r="B132" i="1" s="1"/>
  <c r="B133" i="1" s="1"/>
  <c r="B134" i="1" s="1"/>
  <c r="B135" i="1" s="1"/>
  <c r="B136" i="1" s="1"/>
  <c r="B138" i="1" s="1"/>
  <c r="D124" i="1"/>
  <c r="D129" i="1" s="1"/>
  <c r="BT121" i="1"/>
  <c r="BQ121" i="1"/>
  <c r="BN121" i="1"/>
  <c r="BK121" i="1"/>
  <c r="BH121" i="1"/>
  <c r="BE121" i="1"/>
  <c r="BB121" i="1"/>
  <c r="AY121" i="1"/>
  <c r="AV121" i="1"/>
  <c r="AS121" i="1"/>
  <c r="AP121" i="1"/>
  <c r="AM121" i="1"/>
  <c r="AJ121" i="1"/>
  <c r="AG121" i="1"/>
  <c r="AD121" i="1"/>
  <c r="AA121" i="1"/>
  <c r="X121" i="1"/>
  <c r="U121" i="1"/>
  <c r="R121" i="1"/>
  <c r="O121" i="1"/>
  <c r="L121" i="1"/>
  <c r="I121" i="1"/>
  <c r="F121" i="1"/>
  <c r="BT120" i="1"/>
  <c r="BQ120" i="1"/>
  <c r="BN120" i="1"/>
  <c r="BK120" i="1"/>
  <c r="BH120" i="1"/>
  <c r="BE120" i="1"/>
  <c r="BB120" i="1"/>
  <c r="AY120" i="1"/>
  <c r="AV120" i="1"/>
  <c r="AS120" i="1"/>
  <c r="AP120" i="1"/>
  <c r="AM120" i="1"/>
  <c r="AJ120" i="1"/>
  <c r="AG120" i="1"/>
  <c r="AD120" i="1"/>
  <c r="AA120" i="1"/>
  <c r="X120" i="1"/>
  <c r="U120" i="1"/>
  <c r="R120" i="1"/>
  <c r="O120" i="1"/>
  <c r="L120" i="1"/>
  <c r="I120" i="1"/>
  <c r="F120" i="1"/>
  <c r="BT119" i="1"/>
  <c r="BQ119" i="1"/>
  <c r="BN119" i="1"/>
  <c r="BK119" i="1"/>
  <c r="BH119" i="1"/>
  <c r="BE119" i="1"/>
  <c r="BB119" i="1"/>
  <c r="AY119" i="1"/>
  <c r="AV119" i="1"/>
  <c r="AS119" i="1"/>
  <c r="AP119" i="1"/>
  <c r="AM119" i="1"/>
  <c r="AJ119" i="1"/>
  <c r="AG119" i="1"/>
  <c r="AD119" i="1"/>
  <c r="AA119" i="1"/>
  <c r="X119" i="1"/>
  <c r="U119" i="1"/>
  <c r="R119" i="1"/>
  <c r="O119" i="1"/>
  <c r="L119" i="1"/>
  <c r="I119" i="1"/>
  <c r="F119" i="1"/>
  <c r="BT117" i="1"/>
  <c r="BQ117" i="1"/>
  <c r="BN117" i="1"/>
  <c r="BK117" i="1"/>
  <c r="BH117" i="1"/>
  <c r="BE117" i="1"/>
  <c r="BB117" i="1"/>
  <c r="AY117" i="1"/>
  <c r="AV117" i="1"/>
  <c r="AS117" i="1"/>
  <c r="AP117" i="1"/>
  <c r="AM117" i="1"/>
  <c r="AJ117" i="1"/>
  <c r="AG117" i="1"/>
  <c r="AD117" i="1"/>
  <c r="AA117" i="1"/>
  <c r="X117" i="1"/>
  <c r="U117" i="1"/>
  <c r="R117" i="1"/>
  <c r="O117" i="1"/>
  <c r="L117" i="1"/>
  <c r="I117" i="1"/>
  <c r="F117" i="1"/>
  <c r="BT116" i="1"/>
  <c r="BQ116" i="1"/>
  <c r="BN116" i="1"/>
  <c r="BK116" i="1"/>
  <c r="BH116" i="1"/>
  <c r="BE116" i="1"/>
  <c r="BB116" i="1"/>
  <c r="AY116" i="1"/>
  <c r="AV116" i="1"/>
  <c r="AS116" i="1"/>
  <c r="AP116" i="1"/>
  <c r="AM116" i="1"/>
  <c r="AJ116" i="1"/>
  <c r="AG116" i="1"/>
  <c r="AD116" i="1"/>
  <c r="AA116" i="1"/>
  <c r="X116" i="1"/>
  <c r="U116" i="1"/>
  <c r="R116" i="1"/>
  <c r="O116" i="1"/>
  <c r="L116" i="1"/>
  <c r="I116" i="1"/>
  <c r="F116" i="1"/>
  <c r="BT114" i="1"/>
  <c r="BQ114" i="1"/>
  <c r="BN114" i="1"/>
  <c r="BK114" i="1"/>
  <c r="BH114" i="1"/>
  <c r="BE114" i="1"/>
  <c r="BB114" i="1"/>
  <c r="AY114" i="1"/>
  <c r="AV114" i="1"/>
  <c r="AS114" i="1"/>
  <c r="AP114" i="1"/>
  <c r="AM114" i="1"/>
  <c r="AJ114" i="1"/>
  <c r="AG114" i="1"/>
  <c r="AD114" i="1"/>
  <c r="AA114" i="1"/>
  <c r="X114" i="1"/>
  <c r="U114" i="1"/>
  <c r="R114" i="1"/>
  <c r="O114" i="1"/>
  <c r="L114" i="1"/>
  <c r="I114" i="1"/>
  <c r="F114" i="1"/>
  <c r="E114" i="1"/>
  <c r="BT112" i="1"/>
  <c r="BQ112" i="1"/>
  <c r="BN112" i="1"/>
  <c r="BK112" i="1"/>
  <c r="BH112" i="1"/>
  <c r="BE112" i="1"/>
  <c r="BB112" i="1"/>
  <c r="AY112" i="1"/>
  <c r="AV112" i="1"/>
  <c r="AS112" i="1"/>
  <c r="AP112" i="1"/>
  <c r="AM112" i="1"/>
  <c r="AJ112" i="1"/>
  <c r="AG112" i="1"/>
  <c r="AD112" i="1"/>
  <c r="AA112" i="1"/>
  <c r="X112" i="1"/>
  <c r="U112" i="1"/>
  <c r="R112" i="1"/>
  <c r="O112" i="1"/>
  <c r="L112" i="1"/>
  <c r="I112" i="1"/>
  <c r="F112" i="1"/>
  <c r="BT111" i="1"/>
  <c r="BQ111" i="1"/>
  <c r="BN111" i="1"/>
  <c r="BK111" i="1"/>
  <c r="BH111" i="1"/>
  <c r="BE111" i="1"/>
  <c r="BB111" i="1"/>
  <c r="AY111" i="1"/>
  <c r="AV111" i="1"/>
  <c r="AS111" i="1"/>
  <c r="AP111" i="1"/>
  <c r="AM111" i="1"/>
  <c r="AJ111" i="1"/>
  <c r="AG111" i="1"/>
  <c r="AD111" i="1"/>
  <c r="AA111" i="1"/>
  <c r="X111" i="1"/>
  <c r="U111" i="1"/>
  <c r="R111" i="1"/>
  <c r="O111" i="1"/>
  <c r="L111" i="1"/>
  <c r="I111" i="1"/>
  <c r="F111" i="1"/>
  <c r="BT110" i="1"/>
  <c r="BQ110" i="1"/>
  <c r="BN110" i="1"/>
  <c r="BK110" i="1"/>
  <c r="BH110" i="1"/>
  <c r="BE110" i="1"/>
  <c r="BB110" i="1"/>
  <c r="AY110" i="1"/>
  <c r="AV110" i="1"/>
  <c r="AS110" i="1"/>
  <c r="AP110" i="1"/>
  <c r="AM110" i="1"/>
  <c r="AJ110" i="1"/>
  <c r="AG110" i="1"/>
  <c r="AD110" i="1"/>
  <c r="AA110" i="1"/>
  <c r="X110" i="1"/>
  <c r="U110" i="1"/>
  <c r="R110" i="1"/>
  <c r="O110" i="1"/>
  <c r="L110" i="1"/>
  <c r="I110" i="1"/>
  <c r="F110" i="1"/>
  <c r="BT109" i="1"/>
  <c r="BQ109" i="1"/>
  <c r="BN109" i="1"/>
  <c r="BK109" i="1"/>
  <c r="BH109" i="1"/>
  <c r="BE109" i="1"/>
  <c r="BB109" i="1"/>
  <c r="AY109" i="1"/>
  <c r="AV109" i="1"/>
  <c r="AS109" i="1"/>
  <c r="AP109" i="1"/>
  <c r="AM109" i="1"/>
  <c r="AJ109" i="1"/>
  <c r="AG109" i="1"/>
  <c r="AD109" i="1"/>
  <c r="AA109" i="1"/>
  <c r="X109" i="1"/>
  <c r="U109" i="1"/>
  <c r="R109" i="1"/>
  <c r="O109" i="1"/>
  <c r="L109" i="1"/>
  <c r="I109" i="1"/>
  <c r="F109" i="1"/>
  <c r="BT108" i="1"/>
  <c r="BQ108" i="1"/>
  <c r="BN108" i="1"/>
  <c r="BK108" i="1"/>
  <c r="BH108" i="1"/>
  <c r="BE108" i="1"/>
  <c r="BB108" i="1"/>
  <c r="AY108" i="1"/>
  <c r="AV108" i="1"/>
  <c r="AS108" i="1"/>
  <c r="AP108" i="1"/>
  <c r="AM108" i="1"/>
  <c r="AJ108" i="1"/>
  <c r="AG108" i="1"/>
  <c r="AD108" i="1"/>
  <c r="AA108" i="1"/>
  <c r="X108" i="1"/>
  <c r="U108" i="1"/>
  <c r="R108" i="1"/>
  <c r="O108" i="1"/>
  <c r="L108" i="1"/>
  <c r="I108" i="1"/>
  <c r="F108" i="1"/>
  <c r="BT107" i="1"/>
  <c r="BQ107" i="1"/>
  <c r="BN107" i="1"/>
  <c r="BK107" i="1"/>
  <c r="BH107" i="1"/>
  <c r="BE107" i="1"/>
  <c r="BB107" i="1"/>
  <c r="AY107" i="1"/>
  <c r="AV107" i="1"/>
  <c r="AS107" i="1"/>
  <c r="AP107" i="1"/>
  <c r="AM107" i="1"/>
  <c r="AJ107" i="1"/>
  <c r="AG107" i="1"/>
  <c r="AD107" i="1"/>
  <c r="AA107" i="1"/>
  <c r="X107" i="1"/>
  <c r="U107" i="1"/>
  <c r="R107" i="1"/>
  <c r="O107" i="1"/>
  <c r="L107" i="1"/>
  <c r="I107" i="1"/>
  <c r="F107" i="1"/>
  <c r="BT106" i="1"/>
  <c r="BQ106" i="1"/>
  <c r="BN106" i="1"/>
  <c r="BK106" i="1"/>
  <c r="BH106" i="1"/>
  <c r="BE106" i="1"/>
  <c r="BB106" i="1"/>
  <c r="AY106" i="1"/>
  <c r="AV106" i="1"/>
  <c r="AS106" i="1"/>
  <c r="AP106" i="1"/>
  <c r="AM106" i="1"/>
  <c r="AJ106" i="1"/>
  <c r="AG106" i="1"/>
  <c r="AD106" i="1"/>
  <c r="AA106" i="1"/>
  <c r="X106" i="1"/>
  <c r="U106" i="1"/>
  <c r="R106" i="1"/>
  <c r="O106" i="1"/>
  <c r="L106" i="1"/>
  <c r="I106" i="1"/>
  <c r="F106" i="1"/>
  <c r="BV105" i="1"/>
  <c r="BU105" i="1"/>
  <c r="BS105" i="1"/>
  <c r="BR105" i="1"/>
  <c r="BP105" i="1"/>
  <c r="BO105" i="1"/>
  <c r="BM105" i="1"/>
  <c r="BL105" i="1"/>
  <c r="BJ105" i="1"/>
  <c r="BI105" i="1"/>
  <c r="BG105" i="1"/>
  <c r="BF105" i="1"/>
  <c r="BD105" i="1"/>
  <c r="BC105" i="1"/>
  <c r="BA105" i="1"/>
  <c r="AZ105" i="1"/>
  <c r="AX105" i="1"/>
  <c r="AW105" i="1"/>
  <c r="AU105" i="1"/>
  <c r="AT105" i="1"/>
  <c r="AR105" i="1"/>
  <c r="AQ105" i="1"/>
  <c r="AO105" i="1"/>
  <c r="AN105" i="1"/>
  <c r="AL105" i="1"/>
  <c r="AK105" i="1"/>
  <c r="AI105" i="1"/>
  <c r="AH105" i="1"/>
  <c r="AF105" i="1"/>
  <c r="AE105" i="1"/>
  <c r="AC105" i="1"/>
  <c r="AB105" i="1"/>
  <c r="Z105" i="1"/>
  <c r="Y105" i="1"/>
  <c r="W105" i="1"/>
  <c r="V105" i="1"/>
  <c r="T105" i="1"/>
  <c r="S105" i="1"/>
  <c r="Q105" i="1"/>
  <c r="P105" i="1"/>
  <c r="N105" i="1"/>
  <c r="M105" i="1"/>
  <c r="K105" i="1"/>
  <c r="J105" i="1"/>
  <c r="H105" i="1"/>
  <c r="G105" i="1"/>
  <c r="E105" i="1"/>
  <c r="E107" i="1" s="1"/>
  <c r="E108" i="1" s="1"/>
  <c r="E109" i="1" s="1"/>
  <c r="E110" i="1" s="1"/>
  <c r="E111" i="1" s="1"/>
  <c r="E112" i="1" s="1"/>
  <c r="BT103" i="1"/>
  <c r="BQ103" i="1"/>
  <c r="BN103" i="1"/>
  <c r="BK103" i="1"/>
  <c r="BH103" i="1"/>
  <c r="BE103" i="1"/>
  <c r="BB103" i="1"/>
  <c r="AY103" i="1"/>
  <c r="AV103" i="1"/>
  <c r="AS103" i="1"/>
  <c r="AP103" i="1"/>
  <c r="AM103" i="1"/>
  <c r="AJ103" i="1"/>
  <c r="AG103" i="1"/>
  <c r="AD103" i="1"/>
  <c r="AA103" i="1"/>
  <c r="X103" i="1"/>
  <c r="U103" i="1"/>
  <c r="R103" i="1"/>
  <c r="O103" i="1"/>
  <c r="L103" i="1"/>
  <c r="I103" i="1"/>
  <c r="F103" i="1"/>
  <c r="BT102" i="1"/>
  <c r="BQ102" i="1"/>
  <c r="BN102" i="1"/>
  <c r="BK102" i="1"/>
  <c r="BH102" i="1"/>
  <c r="BE102" i="1"/>
  <c r="BB102" i="1"/>
  <c r="AY102" i="1"/>
  <c r="AV102" i="1"/>
  <c r="AS102" i="1"/>
  <c r="AP102" i="1"/>
  <c r="AM102" i="1"/>
  <c r="AJ102" i="1"/>
  <c r="AG102" i="1"/>
  <c r="AD102" i="1"/>
  <c r="AA102" i="1"/>
  <c r="X102" i="1"/>
  <c r="U102" i="1"/>
  <c r="R102" i="1"/>
  <c r="O102" i="1"/>
  <c r="L102" i="1"/>
  <c r="I102" i="1"/>
  <c r="F102" i="1"/>
  <c r="E102" i="1"/>
  <c r="E103" i="1" s="1"/>
  <c r="BT101" i="1"/>
  <c r="BQ101" i="1"/>
  <c r="BN101" i="1"/>
  <c r="BK101" i="1"/>
  <c r="BH101" i="1"/>
  <c r="BE101" i="1"/>
  <c r="BB101" i="1"/>
  <c r="AY101" i="1"/>
  <c r="AV101" i="1"/>
  <c r="AS101" i="1"/>
  <c r="AP101" i="1"/>
  <c r="AM101" i="1"/>
  <c r="AJ101" i="1"/>
  <c r="AG101" i="1"/>
  <c r="AD101" i="1"/>
  <c r="AA101" i="1"/>
  <c r="X101" i="1"/>
  <c r="U101" i="1"/>
  <c r="R101" i="1"/>
  <c r="O101" i="1"/>
  <c r="L101" i="1"/>
  <c r="I101" i="1"/>
  <c r="F101" i="1"/>
  <c r="B101" i="1"/>
  <c r="B102" i="1" s="1"/>
  <c r="B103" i="1" s="1"/>
  <c r="B105" i="1" s="1"/>
  <c r="B106" i="1" s="1"/>
  <c r="B107" i="1" s="1"/>
  <c r="B108" i="1" s="1"/>
  <c r="B109" i="1" s="1"/>
  <c r="B110" i="1" s="1"/>
  <c r="B111" i="1" s="1"/>
  <c r="B112" i="1" s="1"/>
  <c r="B114" i="1" s="1"/>
  <c r="D100" i="1"/>
  <c r="D105" i="1" s="1"/>
  <c r="A100" i="1"/>
  <c r="BT97" i="1"/>
  <c r="BQ97" i="1"/>
  <c r="BN97" i="1"/>
  <c r="BK97" i="1"/>
  <c r="BH97" i="1"/>
  <c r="BE97" i="1"/>
  <c r="BB97" i="1"/>
  <c r="AY97" i="1"/>
  <c r="AV97" i="1"/>
  <c r="AS97" i="1"/>
  <c r="AP97" i="1"/>
  <c r="AM97" i="1"/>
  <c r="AJ97" i="1"/>
  <c r="AG97" i="1"/>
  <c r="AD97" i="1"/>
  <c r="AA97" i="1"/>
  <c r="X97" i="1"/>
  <c r="U97" i="1"/>
  <c r="R97" i="1"/>
  <c r="O97" i="1"/>
  <c r="L97" i="1"/>
  <c r="I97" i="1"/>
  <c r="F97" i="1"/>
  <c r="BT96" i="1"/>
  <c r="BQ96" i="1"/>
  <c r="BN96" i="1"/>
  <c r="BK96" i="1"/>
  <c r="BH96" i="1"/>
  <c r="BE96" i="1"/>
  <c r="BB96" i="1"/>
  <c r="AY96" i="1"/>
  <c r="AV96" i="1"/>
  <c r="AS96" i="1"/>
  <c r="AP96" i="1"/>
  <c r="AM96" i="1"/>
  <c r="AJ96" i="1"/>
  <c r="AG96" i="1"/>
  <c r="AD96" i="1"/>
  <c r="AA96" i="1"/>
  <c r="X96" i="1"/>
  <c r="U96" i="1"/>
  <c r="R96" i="1"/>
  <c r="O96" i="1"/>
  <c r="L96" i="1"/>
  <c r="I96" i="1"/>
  <c r="F96" i="1"/>
  <c r="BT95" i="1"/>
  <c r="BQ95" i="1"/>
  <c r="BN95" i="1"/>
  <c r="BK95" i="1"/>
  <c r="BH95" i="1"/>
  <c r="BE95" i="1"/>
  <c r="BB95" i="1"/>
  <c r="AY95" i="1"/>
  <c r="AV95" i="1"/>
  <c r="AS95" i="1"/>
  <c r="AP95" i="1"/>
  <c r="AM95" i="1"/>
  <c r="AJ95" i="1"/>
  <c r="AG95" i="1"/>
  <c r="AD95" i="1"/>
  <c r="AA95" i="1"/>
  <c r="X95" i="1"/>
  <c r="U95" i="1"/>
  <c r="R95" i="1"/>
  <c r="O95" i="1"/>
  <c r="L95" i="1"/>
  <c r="I95" i="1"/>
  <c r="F95" i="1"/>
  <c r="BT93" i="1"/>
  <c r="BQ93" i="1"/>
  <c r="BN93" i="1"/>
  <c r="BK93" i="1"/>
  <c r="BH93" i="1"/>
  <c r="BE93" i="1"/>
  <c r="BB93" i="1"/>
  <c r="AY93" i="1"/>
  <c r="AV93" i="1"/>
  <c r="AS93" i="1"/>
  <c r="AP93" i="1"/>
  <c r="AM93" i="1"/>
  <c r="AJ93" i="1"/>
  <c r="AG93" i="1"/>
  <c r="AD93" i="1"/>
  <c r="AA93" i="1"/>
  <c r="X93" i="1"/>
  <c r="U93" i="1"/>
  <c r="R93" i="1"/>
  <c r="O93" i="1"/>
  <c r="L93" i="1"/>
  <c r="I93" i="1"/>
  <c r="F93" i="1"/>
  <c r="BT92" i="1"/>
  <c r="BQ92" i="1"/>
  <c r="BN92" i="1"/>
  <c r="BK92" i="1"/>
  <c r="BH92" i="1"/>
  <c r="BE92" i="1"/>
  <c r="BB92" i="1"/>
  <c r="AY92" i="1"/>
  <c r="AV92" i="1"/>
  <c r="AS92" i="1"/>
  <c r="AP92" i="1"/>
  <c r="AM92" i="1"/>
  <c r="AJ92" i="1"/>
  <c r="AG92" i="1"/>
  <c r="AD92" i="1"/>
  <c r="AA92" i="1"/>
  <c r="X92" i="1"/>
  <c r="U92" i="1"/>
  <c r="R92" i="1"/>
  <c r="O92" i="1"/>
  <c r="L92" i="1"/>
  <c r="I92" i="1"/>
  <c r="F92" i="1"/>
  <c r="BT90" i="1"/>
  <c r="BQ90" i="1"/>
  <c r="BN90" i="1"/>
  <c r="BK90" i="1"/>
  <c r="BH90" i="1"/>
  <c r="BE90" i="1"/>
  <c r="BB90" i="1"/>
  <c r="AY90" i="1"/>
  <c r="AV90" i="1"/>
  <c r="AS90" i="1"/>
  <c r="AP90" i="1"/>
  <c r="AM90" i="1"/>
  <c r="AJ90" i="1"/>
  <c r="AG90" i="1"/>
  <c r="AD90" i="1"/>
  <c r="AA90" i="1"/>
  <c r="X90" i="1"/>
  <c r="U90" i="1"/>
  <c r="R90" i="1"/>
  <c r="O90" i="1"/>
  <c r="L90" i="1"/>
  <c r="I90" i="1"/>
  <c r="F90" i="1"/>
  <c r="E90" i="1"/>
  <c r="BT88" i="1"/>
  <c r="BQ88" i="1"/>
  <c r="BN88" i="1"/>
  <c r="BK88" i="1"/>
  <c r="BH88" i="1"/>
  <c r="BE88" i="1"/>
  <c r="BB88" i="1"/>
  <c r="AY88" i="1"/>
  <c r="AV88" i="1"/>
  <c r="AS88" i="1"/>
  <c r="AP88" i="1"/>
  <c r="AM88" i="1"/>
  <c r="AJ88" i="1"/>
  <c r="AG88" i="1"/>
  <c r="AD88" i="1"/>
  <c r="AA88" i="1"/>
  <c r="X88" i="1"/>
  <c r="U88" i="1"/>
  <c r="R88" i="1"/>
  <c r="O88" i="1"/>
  <c r="L88" i="1"/>
  <c r="I88" i="1"/>
  <c r="F88" i="1"/>
  <c r="BT87" i="1"/>
  <c r="BQ87" i="1"/>
  <c r="BN87" i="1"/>
  <c r="BK87" i="1"/>
  <c r="BH87" i="1"/>
  <c r="BE87" i="1"/>
  <c r="BB87" i="1"/>
  <c r="AY87" i="1"/>
  <c r="AV87" i="1"/>
  <c r="AS87" i="1"/>
  <c r="AP87" i="1"/>
  <c r="AM87" i="1"/>
  <c r="AJ87" i="1"/>
  <c r="AG87" i="1"/>
  <c r="AD87" i="1"/>
  <c r="AA87" i="1"/>
  <c r="X87" i="1"/>
  <c r="U87" i="1"/>
  <c r="R87" i="1"/>
  <c r="O87" i="1"/>
  <c r="L87" i="1"/>
  <c r="I87" i="1"/>
  <c r="F87" i="1"/>
  <c r="BT86" i="1"/>
  <c r="BQ86" i="1"/>
  <c r="BN86" i="1"/>
  <c r="BK86" i="1"/>
  <c r="BH86" i="1"/>
  <c r="BE86" i="1"/>
  <c r="BB86" i="1"/>
  <c r="AY86" i="1"/>
  <c r="AV86" i="1"/>
  <c r="AS86" i="1"/>
  <c r="AP86" i="1"/>
  <c r="AM86" i="1"/>
  <c r="AJ86" i="1"/>
  <c r="AG86" i="1"/>
  <c r="AD86" i="1"/>
  <c r="AA86" i="1"/>
  <c r="X86" i="1"/>
  <c r="U86" i="1"/>
  <c r="R86" i="1"/>
  <c r="O86" i="1"/>
  <c r="L86" i="1"/>
  <c r="I86" i="1"/>
  <c r="F86" i="1"/>
  <c r="BT85" i="1"/>
  <c r="BQ85" i="1"/>
  <c r="BN85" i="1"/>
  <c r="BK85" i="1"/>
  <c r="BH85" i="1"/>
  <c r="BE85" i="1"/>
  <c r="BB85" i="1"/>
  <c r="AY85" i="1"/>
  <c r="AV85" i="1"/>
  <c r="AS85" i="1"/>
  <c r="AP85" i="1"/>
  <c r="AM85" i="1"/>
  <c r="AJ85" i="1"/>
  <c r="AG85" i="1"/>
  <c r="AD85" i="1"/>
  <c r="AA85" i="1"/>
  <c r="X85" i="1"/>
  <c r="U85" i="1"/>
  <c r="R85" i="1"/>
  <c r="O85" i="1"/>
  <c r="L85" i="1"/>
  <c r="I85" i="1"/>
  <c r="F85" i="1"/>
  <c r="BT84" i="1"/>
  <c r="BQ84" i="1"/>
  <c r="BN84" i="1"/>
  <c r="BK84" i="1"/>
  <c r="BH84" i="1"/>
  <c r="BE84" i="1"/>
  <c r="BB84" i="1"/>
  <c r="AY84" i="1"/>
  <c r="AV84" i="1"/>
  <c r="AS84" i="1"/>
  <c r="AP84" i="1"/>
  <c r="AM84" i="1"/>
  <c r="AJ84" i="1"/>
  <c r="AG84" i="1"/>
  <c r="AD84" i="1"/>
  <c r="AA84" i="1"/>
  <c r="X84" i="1"/>
  <c r="U84" i="1"/>
  <c r="R84" i="1"/>
  <c r="O84" i="1"/>
  <c r="L84" i="1"/>
  <c r="I84" i="1"/>
  <c r="F84" i="1"/>
  <c r="BT83" i="1"/>
  <c r="BQ83" i="1"/>
  <c r="BN83" i="1"/>
  <c r="BK83" i="1"/>
  <c r="BH83" i="1"/>
  <c r="BE83" i="1"/>
  <c r="BB83" i="1"/>
  <c r="AY83" i="1"/>
  <c r="AV83" i="1"/>
  <c r="AS83" i="1"/>
  <c r="AP83" i="1"/>
  <c r="AM83" i="1"/>
  <c r="AJ83" i="1"/>
  <c r="AG83" i="1"/>
  <c r="AD83" i="1"/>
  <c r="AA83" i="1"/>
  <c r="X83" i="1"/>
  <c r="U83" i="1"/>
  <c r="R83" i="1"/>
  <c r="O83" i="1"/>
  <c r="L83" i="1"/>
  <c r="I83" i="1"/>
  <c r="F83" i="1"/>
  <c r="BT82" i="1"/>
  <c r="BQ82" i="1"/>
  <c r="BN82" i="1"/>
  <c r="BK82" i="1"/>
  <c r="BH82" i="1"/>
  <c r="BE82" i="1"/>
  <c r="BB82" i="1"/>
  <c r="AY82" i="1"/>
  <c r="AV82" i="1"/>
  <c r="AS82" i="1"/>
  <c r="AP82" i="1"/>
  <c r="AM82" i="1"/>
  <c r="AJ82" i="1"/>
  <c r="AG82" i="1"/>
  <c r="AD82" i="1"/>
  <c r="AA82" i="1"/>
  <c r="X82" i="1"/>
  <c r="U82" i="1"/>
  <c r="R82" i="1"/>
  <c r="O82" i="1"/>
  <c r="L82" i="1"/>
  <c r="I82" i="1"/>
  <c r="F82" i="1"/>
  <c r="BV81" i="1"/>
  <c r="BU81" i="1"/>
  <c r="BS81" i="1"/>
  <c r="BR81" i="1"/>
  <c r="BP81" i="1"/>
  <c r="BO81" i="1"/>
  <c r="BM81" i="1"/>
  <c r="BL81" i="1"/>
  <c r="BJ81" i="1"/>
  <c r="BI81" i="1"/>
  <c r="BG81" i="1"/>
  <c r="BF81" i="1"/>
  <c r="BD81" i="1"/>
  <c r="BC81" i="1"/>
  <c r="BA81" i="1"/>
  <c r="AZ81" i="1"/>
  <c r="AX81" i="1"/>
  <c r="AW81" i="1"/>
  <c r="AU81" i="1"/>
  <c r="AT81" i="1"/>
  <c r="AR81" i="1"/>
  <c r="AQ81" i="1"/>
  <c r="AO81" i="1"/>
  <c r="AN81" i="1"/>
  <c r="AL81" i="1"/>
  <c r="AK81" i="1"/>
  <c r="AI81" i="1"/>
  <c r="AH81" i="1"/>
  <c r="AF81" i="1"/>
  <c r="AE81" i="1"/>
  <c r="AC81" i="1"/>
  <c r="AB81" i="1"/>
  <c r="Z81" i="1"/>
  <c r="Y81" i="1"/>
  <c r="W81" i="1"/>
  <c r="V81" i="1"/>
  <c r="T81" i="1"/>
  <c r="S81" i="1"/>
  <c r="Q81" i="1"/>
  <c r="P81" i="1"/>
  <c r="N81" i="1"/>
  <c r="M81" i="1"/>
  <c r="K81" i="1"/>
  <c r="J81" i="1"/>
  <c r="H81" i="1"/>
  <c r="G81" i="1"/>
  <c r="E81" i="1"/>
  <c r="E83" i="1" s="1"/>
  <c r="E84" i="1" s="1"/>
  <c r="E85" i="1" s="1"/>
  <c r="E86" i="1" s="1"/>
  <c r="E87" i="1" s="1"/>
  <c r="E88" i="1" s="1"/>
  <c r="BT79" i="1"/>
  <c r="BQ79" i="1"/>
  <c r="BN79" i="1"/>
  <c r="BK79" i="1"/>
  <c r="BH79" i="1"/>
  <c r="BE79" i="1"/>
  <c r="BB79" i="1"/>
  <c r="AY79" i="1"/>
  <c r="AV79" i="1"/>
  <c r="AS79" i="1"/>
  <c r="AP79" i="1"/>
  <c r="AM79" i="1"/>
  <c r="AJ79" i="1"/>
  <c r="AG79" i="1"/>
  <c r="AD79" i="1"/>
  <c r="AA79" i="1"/>
  <c r="X79" i="1"/>
  <c r="U79" i="1"/>
  <c r="R79" i="1"/>
  <c r="O79" i="1"/>
  <c r="L79" i="1"/>
  <c r="I79" i="1"/>
  <c r="F79" i="1"/>
  <c r="BT78" i="1"/>
  <c r="BQ78" i="1"/>
  <c r="BN78" i="1"/>
  <c r="BK78" i="1"/>
  <c r="BH78" i="1"/>
  <c r="BE78" i="1"/>
  <c r="BB78" i="1"/>
  <c r="AY78" i="1"/>
  <c r="AX78" i="1"/>
  <c r="AW78" i="1"/>
  <c r="AS78" i="1"/>
  <c r="AP78" i="1"/>
  <c r="AM78" i="1"/>
  <c r="AJ78" i="1"/>
  <c r="AG78" i="1"/>
  <c r="AD78" i="1"/>
  <c r="AA78" i="1"/>
  <c r="X78" i="1"/>
  <c r="U78" i="1"/>
  <c r="R78" i="1"/>
  <c r="O78" i="1"/>
  <c r="L78" i="1"/>
  <c r="I78" i="1"/>
  <c r="F78" i="1"/>
  <c r="E78" i="1"/>
  <c r="E79" i="1" s="1"/>
  <c r="BT77" i="1"/>
  <c r="BQ77" i="1"/>
  <c r="BN77" i="1"/>
  <c r="BK77" i="1"/>
  <c r="BH77" i="1"/>
  <c r="BE77" i="1"/>
  <c r="BB77" i="1"/>
  <c r="AY77" i="1"/>
  <c r="AV77" i="1"/>
  <c r="AS77" i="1"/>
  <c r="AP77" i="1"/>
  <c r="AM77" i="1"/>
  <c r="AJ77" i="1"/>
  <c r="AG77" i="1"/>
  <c r="AD77" i="1"/>
  <c r="AA77" i="1"/>
  <c r="X77" i="1"/>
  <c r="U77" i="1"/>
  <c r="R77" i="1"/>
  <c r="O77" i="1"/>
  <c r="L77" i="1"/>
  <c r="I77" i="1"/>
  <c r="F77" i="1"/>
  <c r="B77" i="1"/>
  <c r="B78" i="1" s="1"/>
  <c r="B79" i="1" s="1"/>
  <c r="B81" i="1" s="1"/>
  <c r="B82" i="1" s="1"/>
  <c r="B83" i="1" s="1"/>
  <c r="B84" i="1" s="1"/>
  <c r="B85" i="1" s="1"/>
  <c r="B86" i="1" s="1"/>
  <c r="B87" i="1" s="1"/>
  <c r="B88" i="1" s="1"/>
  <c r="B90" i="1" s="1"/>
  <c r="D76" i="1"/>
  <c r="D77" i="1" s="1"/>
  <c r="D78" i="1" s="1"/>
  <c r="D79" i="1" s="1"/>
  <c r="A76" i="1"/>
  <c r="BT73" i="1"/>
  <c r="BQ73" i="1"/>
  <c r="BN73" i="1"/>
  <c r="BK73" i="1"/>
  <c r="BH73" i="1"/>
  <c r="BE73" i="1"/>
  <c r="BB73" i="1"/>
  <c r="AY73" i="1"/>
  <c r="AV73" i="1"/>
  <c r="AS73" i="1"/>
  <c r="AP73" i="1"/>
  <c r="AM73" i="1"/>
  <c r="AJ73" i="1"/>
  <c r="AG73" i="1"/>
  <c r="AD73" i="1"/>
  <c r="AA73" i="1"/>
  <c r="X73" i="1"/>
  <c r="U73" i="1"/>
  <c r="R73" i="1"/>
  <c r="O73" i="1"/>
  <c r="L73" i="1"/>
  <c r="I73" i="1"/>
  <c r="F73" i="1"/>
  <c r="BT72" i="1"/>
  <c r="BQ72" i="1"/>
  <c r="BN72" i="1"/>
  <c r="BK72" i="1"/>
  <c r="BH72" i="1"/>
  <c r="BE72" i="1"/>
  <c r="BB72" i="1"/>
  <c r="AY72" i="1"/>
  <c r="AV72" i="1"/>
  <c r="AS72" i="1"/>
  <c r="AP72" i="1"/>
  <c r="AM72" i="1"/>
  <c r="AJ72" i="1"/>
  <c r="AG72" i="1"/>
  <c r="AD72" i="1"/>
  <c r="AA72" i="1"/>
  <c r="X72" i="1"/>
  <c r="U72" i="1"/>
  <c r="R72" i="1"/>
  <c r="O72" i="1"/>
  <c r="L72" i="1"/>
  <c r="I72" i="1"/>
  <c r="F72" i="1"/>
  <c r="BT71" i="1"/>
  <c r="BQ71" i="1"/>
  <c r="BN71" i="1"/>
  <c r="BK71" i="1"/>
  <c r="BH71" i="1"/>
  <c r="BE71" i="1"/>
  <c r="BB71" i="1"/>
  <c r="AY71" i="1"/>
  <c r="AV71" i="1"/>
  <c r="AS71" i="1"/>
  <c r="AP71" i="1"/>
  <c r="AM71" i="1"/>
  <c r="AJ71" i="1"/>
  <c r="AG71" i="1"/>
  <c r="AD71" i="1"/>
  <c r="AA71" i="1"/>
  <c r="X71" i="1"/>
  <c r="U71" i="1"/>
  <c r="R71" i="1"/>
  <c r="O71" i="1"/>
  <c r="L71" i="1"/>
  <c r="I71" i="1"/>
  <c r="F71" i="1"/>
  <c r="BT69" i="1"/>
  <c r="BQ69" i="1"/>
  <c r="BN69" i="1"/>
  <c r="BK69" i="1"/>
  <c r="BH69" i="1"/>
  <c r="BE69" i="1"/>
  <c r="BB69" i="1"/>
  <c r="AY69" i="1"/>
  <c r="AV69" i="1"/>
  <c r="AS69" i="1"/>
  <c r="AP69" i="1"/>
  <c r="AM69" i="1"/>
  <c r="AJ69" i="1"/>
  <c r="AG69" i="1"/>
  <c r="AD69" i="1"/>
  <c r="AA69" i="1"/>
  <c r="X69" i="1"/>
  <c r="U69" i="1"/>
  <c r="R69" i="1"/>
  <c r="O69" i="1"/>
  <c r="L69" i="1"/>
  <c r="I69" i="1"/>
  <c r="F69" i="1"/>
  <c r="BT68" i="1"/>
  <c r="BQ68" i="1"/>
  <c r="BN68" i="1"/>
  <c r="BK68" i="1"/>
  <c r="BH68" i="1"/>
  <c r="BE68" i="1"/>
  <c r="BB68" i="1"/>
  <c r="AY68" i="1"/>
  <c r="AV68" i="1"/>
  <c r="AS68" i="1"/>
  <c r="AP68" i="1"/>
  <c r="AM68" i="1"/>
  <c r="AJ68" i="1"/>
  <c r="AG68" i="1"/>
  <c r="AD68" i="1"/>
  <c r="AA68" i="1"/>
  <c r="X68" i="1"/>
  <c r="U68" i="1"/>
  <c r="R68" i="1"/>
  <c r="O68" i="1"/>
  <c r="L68" i="1"/>
  <c r="I68" i="1"/>
  <c r="F68" i="1"/>
  <c r="BT66" i="1"/>
  <c r="BQ66" i="1"/>
  <c r="BN66" i="1"/>
  <c r="BK66" i="1"/>
  <c r="BH66" i="1"/>
  <c r="BE66" i="1"/>
  <c r="BB66" i="1"/>
  <c r="AY66" i="1"/>
  <c r="AV66" i="1"/>
  <c r="AS66" i="1"/>
  <c r="AP66" i="1"/>
  <c r="AM66" i="1"/>
  <c r="AJ66" i="1"/>
  <c r="AG66" i="1"/>
  <c r="AD66" i="1"/>
  <c r="AA66" i="1"/>
  <c r="X66" i="1"/>
  <c r="U66" i="1"/>
  <c r="R66" i="1"/>
  <c r="O66" i="1"/>
  <c r="L66" i="1"/>
  <c r="I66" i="1"/>
  <c r="F66" i="1"/>
  <c r="E66" i="1"/>
  <c r="BT64" i="1"/>
  <c r="BQ64" i="1"/>
  <c r="BN64" i="1"/>
  <c r="BK64" i="1"/>
  <c r="BH64" i="1"/>
  <c r="BE64" i="1"/>
  <c r="BB64" i="1"/>
  <c r="AY64" i="1"/>
  <c r="AV64" i="1"/>
  <c r="AS64" i="1"/>
  <c r="AP64" i="1"/>
  <c r="AM64" i="1"/>
  <c r="AJ64" i="1"/>
  <c r="AG64" i="1"/>
  <c r="AD64" i="1"/>
  <c r="AA64" i="1"/>
  <c r="X64" i="1"/>
  <c r="U64" i="1"/>
  <c r="R64" i="1"/>
  <c r="O64" i="1"/>
  <c r="L64" i="1"/>
  <c r="I64" i="1"/>
  <c r="F64" i="1"/>
  <c r="BT63" i="1"/>
  <c r="BQ63" i="1"/>
  <c r="BN63" i="1"/>
  <c r="BK63" i="1"/>
  <c r="BH63" i="1"/>
  <c r="BE63" i="1"/>
  <c r="BB63" i="1"/>
  <c r="AY63" i="1"/>
  <c r="AV63" i="1"/>
  <c r="AS63" i="1"/>
  <c r="AP63" i="1"/>
  <c r="AM63" i="1"/>
  <c r="AJ63" i="1"/>
  <c r="AG63" i="1"/>
  <c r="AD63" i="1"/>
  <c r="AA63" i="1"/>
  <c r="X63" i="1"/>
  <c r="U63" i="1"/>
  <c r="R63" i="1"/>
  <c r="O63" i="1"/>
  <c r="L63" i="1"/>
  <c r="I63" i="1"/>
  <c r="F63" i="1"/>
  <c r="BT62" i="1"/>
  <c r="BQ62" i="1"/>
  <c r="BN62" i="1"/>
  <c r="BK62" i="1"/>
  <c r="BH62" i="1"/>
  <c r="BE62" i="1"/>
  <c r="BB62" i="1"/>
  <c r="AY62" i="1"/>
  <c r="AV62" i="1"/>
  <c r="AS62" i="1"/>
  <c r="AP62" i="1"/>
  <c r="AM62" i="1"/>
  <c r="AJ62" i="1"/>
  <c r="AG62" i="1"/>
  <c r="AD62" i="1"/>
  <c r="AA62" i="1"/>
  <c r="X62" i="1"/>
  <c r="U62" i="1"/>
  <c r="R62" i="1"/>
  <c r="O62" i="1"/>
  <c r="L62" i="1"/>
  <c r="I62" i="1"/>
  <c r="F62" i="1"/>
  <c r="BT61" i="1"/>
  <c r="BQ61" i="1"/>
  <c r="BN61" i="1"/>
  <c r="BK61" i="1"/>
  <c r="BH61" i="1"/>
  <c r="BE61" i="1"/>
  <c r="BB61" i="1"/>
  <c r="AY61" i="1"/>
  <c r="AV61" i="1"/>
  <c r="AS61" i="1"/>
  <c r="AP61" i="1"/>
  <c r="AM61" i="1"/>
  <c r="AJ61" i="1"/>
  <c r="AG61" i="1"/>
  <c r="AD61" i="1"/>
  <c r="AA61" i="1"/>
  <c r="X61" i="1"/>
  <c r="U61" i="1"/>
  <c r="R61" i="1"/>
  <c r="O61" i="1"/>
  <c r="L61" i="1"/>
  <c r="I61" i="1"/>
  <c r="F61" i="1"/>
  <c r="BT60" i="1"/>
  <c r="BQ60" i="1"/>
  <c r="BN60" i="1"/>
  <c r="BK60" i="1"/>
  <c r="BH60" i="1"/>
  <c r="BE60" i="1"/>
  <c r="BB60" i="1"/>
  <c r="AY60" i="1"/>
  <c r="AV60" i="1"/>
  <c r="AS60" i="1"/>
  <c r="AP60" i="1"/>
  <c r="AM60" i="1"/>
  <c r="AJ60" i="1"/>
  <c r="AG60" i="1"/>
  <c r="AD60" i="1"/>
  <c r="AA60" i="1"/>
  <c r="X60" i="1"/>
  <c r="U60" i="1"/>
  <c r="R60" i="1"/>
  <c r="O60" i="1"/>
  <c r="L60" i="1"/>
  <c r="I60" i="1"/>
  <c r="F60" i="1"/>
  <c r="BT59" i="1"/>
  <c r="BQ59" i="1"/>
  <c r="BN59" i="1"/>
  <c r="BK59" i="1"/>
  <c r="BH59" i="1"/>
  <c r="BE59" i="1"/>
  <c r="BB59" i="1"/>
  <c r="AY59" i="1"/>
  <c r="AV59" i="1"/>
  <c r="AS59" i="1"/>
  <c r="AP59" i="1"/>
  <c r="AM59" i="1"/>
  <c r="AJ59" i="1"/>
  <c r="AG59" i="1"/>
  <c r="AD59" i="1"/>
  <c r="AA59" i="1"/>
  <c r="X59" i="1"/>
  <c r="U59" i="1"/>
  <c r="R59" i="1"/>
  <c r="O59" i="1"/>
  <c r="L59" i="1"/>
  <c r="I59" i="1"/>
  <c r="F59" i="1"/>
  <c r="BT58" i="1"/>
  <c r="BQ58" i="1"/>
  <c r="BN58" i="1"/>
  <c r="BK58" i="1"/>
  <c r="BH58" i="1"/>
  <c r="BE58" i="1"/>
  <c r="BB58" i="1"/>
  <c r="AY58" i="1"/>
  <c r="AV58" i="1"/>
  <c r="AS58" i="1"/>
  <c r="AP58" i="1"/>
  <c r="AM58" i="1"/>
  <c r="AJ58" i="1"/>
  <c r="AG58" i="1"/>
  <c r="AD58" i="1"/>
  <c r="AA58" i="1"/>
  <c r="X58" i="1"/>
  <c r="U58" i="1"/>
  <c r="R58" i="1"/>
  <c r="O58" i="1"/>
  <c r="L58" i="1"/>
  <c r="I58" i="1"/>
  <c r="F58" i="1"/>
  <c r="BV57" i="1"/>
  <c r="BU57" i="1"/>
  <c r="BS57" i="1"/>
  <c r="BR57" i="1"/>
  <c r="BP57" i="1"/>
  <c r="BO57" i="1"/>
  <c r="BM57" i="1"/>
  <c r="BL57" i="1"/>
  <c r="BJ57" i="1"/>
  <c r="BI57" i="1"/>
  <c r="BG57" i="1"/>
  <c r="BF57" i="1"/>
  <c r="BD57" i="1"/>
  <c r="BC57" i="1"/>
  <c r="BA57" i="1"/>
  <c r="AZ57" i="1"/>
  <c r="AX57" i="1"/>
  <c r="AW57" i="1"/>
  <c r="AU57" i="1"/>
  <c r="AT57" i="1"/>
  <c r="AR57" i="1"/>
  <c r="AQ57" i="1"/>
  <c r="AO57" i="1"/>
  <c r="AN57" i="1"/>
  <c r="AL57" i="1"/>
  <c r="AK57" i="1"/>
  <c r="AI57" i="1"/>
  <c r="AH57" i="1"/>
  <c r="AF57" i="1"/>
  <c r="AE57" i="1"/>
  <c r="AC57" i="1"/>
  <c r="AB57" i="1"/>
  <c r="Z57" i="1"/>
  <c r="Y57" i="1"/>
  <c r="W57" i="1"/>
  <c r="V57" i="1"/>
  <c r="T57" i="1"/>
  <c r="S57" i="1"/>
  <c r="Q57" i="1"/>
  <c r="P57" i="1"/>
  <c r="N57" i="1"/>
  <c r="M57" i="1"/>
  <c r="K57" i="1"/>
  <c r="J57" i="1"/>
  <c r="H57" i="1"/>
  <c r="G57" i="1"/>
  <c r="E57" i="1"/>
  <c r="E59" i="1" s="1"/>
  <c r="E60" i="1" s="1"/>
  <c r="E61" i="1" s="1"/>
  <c r="E62" i="1" s="1"/>
  <c r="E63" i="1" s="1"/>
  <c r="E64" i="1" s="1"/>
  <c r="BT55" i="1"/>
  <c r="BQ55" i="1"/>
  <c r="BN55" i="1"/>
  <c r="BK55" i="1"/>
  <c r="BH55" i="1"/>
  <c r="BE55" i="1"/>
  <c r="BB55" i="1"/>
  <c r="AY55" i="1"/>
  <c r="AV55" i="1"/>
  <c r="AS55" i="1"/>
  <c r="AP55" i="1"/>
  <c r="AM55" i="1"/>
  <c r="AJ55" i="1"/>
  <c r="AG55" i="1"/>
  <c r="AD55" i="1"/>
  <c r="AA55" i="1"/>
  <c r="X55" i="1"/>
  <c r="U55" i="1"/>
  <c r="R55" i="1"/>
  <c r="O55" i="1"/>
  <c r="L55" i="1"/>
  <c r="I55" i="1"/>
  <c r="F55" i="1"/>
  <c r="BT54" i="1"/>
  <c r="BQ54" i="1"/>
  <c r="BN54" i="1"/>
  <c r="BK54" i="1"/>
  <c r="BH54" i="1"/>
  <c r="BE54" i="1"/>
  <c r="BB54" i="1"/>
  <c r="AY54" i="1"/>
  <c r="AV54" i="1"/>
  <c r="AS54" i="1"/>
  <c r="AP54" i="1"/>
  <c r="AM54" i="1"/>
  <c r="AJ54" i="1"/>
  <c r="AG54" i="1"/>
  <c r="AD54" i="1"/>
  <c r="AA54" i="1"/>
  <c r="X54" i="1"/>
  <c r="U54" i="1"/>
  <c r="R54" i="1"/>
  <c r="O54" i="1"/>
  <c r="L54" i="1"/>
  <c r="I54" i="1"/>
  <c r="F54" i="1"/>
  <c r="E54" i="1"/>
  <c r="E55" i="1" s="1"/>
  <c r="BT53" i="1"/>
  <c r="BQ53" i="1"/>
  <c r="BN53" i="1"/>
  <c r="BK53" i="1"/>
  <c r="BH53" i="1"/>
  <c r="BE53" i="1"/>
  <c r="BB53" i="1"/>
  <c r="AY53" i="1"/>
  <c r="AV53" i="1"/>
  <c r="AS53" i="1"/>
  <c r="AP53" i="1"/>
  <c r="AM53" i="1"/>
  <c r="AJ53" i="1"/>
  <c r="AG53" i="1"/>
  <c r="AD53" i="1"/>
  <c r="AA53" i="1"/>
  <c r="X53" i="1"/>
  <c r="U53" i="1"/>
  <c r="R53" i="1"/>
  <c r="O53" i="1"/>
  <c r="L53" i="1"/>
  <c r="I53" i="1"/>
  <c r="F53" i="1"/>
  <c r="B53" i="1"/>
  <c r="B54" i="1" s="1"/>
  <c r="B55" i="1" s="1"/>
  <c r="B57" i="1" s="1"/>
  <c r="B58" i="1" s="1"/>
  <c r="B59" i="1" s="1"/>
  <c r="B60" i="1" s="1"/>
  <c r="B61" i="1" s="1"/>
  <c r="B62" i="1" s="1"/>
  <c r="B63" i="1" s="1"/>
  <c r="B64" i="1" s="1"/>
  <c r="B66" i="1" s="1"/>
  <c r="D52" i="1"/>
  <c r="D57" i="1" s="1"/>
  <c r="A52" i="1"/>
  <c r="BT49" i="1"/>
  <c r="BQ49" i="1"/>
  <c r="BN49" i="1"/>
  <c r="BK49" i="1"/>
  <c r="BH49" i="1"/>
  <c r="BE49" i="1"/>
  <c r="BB49" i="1"/>
  <c r="AY49" i="1"/>
  <c r="AV49" i="1"/>
  <c r="AS49" i="1"/>
  <c r="AP49" i="1"/>
  <c r="AM49" i="1"/>
  <c r="AJ49" i="1"/>
  <c r="AG49" i="1"/>
  <c r="AD49" i="1"/>
  <c r="AA49" i="1"/>
  <c r="X49" i="1"/>
  <c r="U49" i="1"/>
  <c r="R49" i="1"/>
  <c r="O49" i="1"/>
  <c r="L49" i="1"/>
  <c r="I49" i="1"/>
  <c r="F49" i="1"/>
  <c r="BT48" i="1"/>
  <c r="BQ48" i="1"/>
  <c r="BN48" i="1"/>
  <c r="BK48" i="1"/>
  <c r="BH48" i="1"/>
  <c r="BE48" i="1"/>
  <c r="BB48" i="1"/>
  <c r="AY48" i="1"/>
  <c r="AV48" i="1"/>
  <c r="AS48" i="1"/>
  <c r="AP48" i="1"/>
  <c r="AM48" i="1"/>
  <c r="AJ48" i="1"/>
  <c r="AG48" i="1"/>
  <c r="AD48" i="1"/>
  <c r="AA48" i="1"/>
  <c r="X48" i="1"/>
  <c r="U48" i="1"/>
  <c r="R48" i="1"/>
  <c r="O48" i="1"/>
  <c r="L48" i="1"/>
  <c r="I48" i="1"/>
  <c r="F48" i="1"/>
  <c r="BT47" i="1"/>
  <c r="BQ47" i="1"/>
  <c r="BN47" i="1"/>
  <c r="BK47" i="1"/>
  <c r="BH47" i="1"/>
  <c r="BE47" i="1"/>
  <c r="BB47" i="1"/>
  <c r="AY47" i="1"/>
  <c r="AV47" i="1"/>
  <c r="AS47" i="1"/>
  <c r="AP47" i="1"/>
  <c r="AM47" i="1"/>
  <c r="AJ47" i="1"/>
  <c r="AG47" i="1"/>
  <c r="AD47" i="1"/>
  <c r="AA47" i="1"/>
  <c r="X47" i="1"/>
  <c r="U47" i="1"/>
  <c r="R47" i="1"/>
  <c r="O47" i="1"/>
  <c r="L47" i="1"/>
  <c r="I47" i="1"/>
  <c r="F47" i="1"/>
  <c r="BT45" i="1"/>
  <c r="BQ45" i="1"/>
  <c r="BN45" i="1"/>
  <c r="BK45" i="1"/>
  <c r="BH45" i="1"/>
  <c r="BE45" i="1"/>
  <c r="BB45" i="1"/>
  <c r="AY45" i="1"/>
  <c r="AV45" i="1"/>
  <c r="AS45" i="1"/>
  <c r="AP45" i="1"/>
  <c r="AM45" i="1"/>
  <c r="AJ45" i="1"/>
  <c r="AG45" i="1"/>
  <c r="AD45" i="1"/>
  <c r="AA45" i="1"/>
  <c r="X45" i="1"/>
  <c r="U45" i="1"/>
  <c r="R45" i="1"/>
  <c r="O45" i="1"/>
  <c r="L45" i="1"/>
  <c r="I45" i="1"/>
  <c r="F45" i="1"/>
  <c r="BT44" i="1"/>
  <c r="BQ44" i="1"/>
  <c r="BN44" i="1"/>
  <c r="BK44" i="1"/>
  <c r="BH44" i="1"/>
  <c r="BE44" i="1"/>
  <c r="BB44" i="1"/>
  <c r="AY44" i="1"/>
  <c r="AV44" i="1"/>
  <c r="AS44" i="1"/>
  <c r="AP44" i="1"/>
  <c r="AM44" i="1"/>
  <c r="AJ44" i="1"/>
  <c r="AG44" i="1"/>
  <c r="AD44" i="1"/>
  <c r="AA44" i="1"/>
  <c r="X44" i="1"/>
  <c r="U44" i="1"/>
  <c r="R44" i="1"/>
  <c r="O44" i="1"/>
  <c r="L44" i="1"/>
  <c r="I44" i="1"/>
  <c r="F44" i="1"/>
  <c r="BT42" i="1"/>
  <c r="BQ42" i="1"/>
  <c r="BN42" i="1"/>
  <c r="BK42" i="1"/>
  <c r="BH42" i="1"/>
  <c r="BE42" i="1"/>
  <c r="BB42" i="1"/>
  <c r="AY42" i="1"/>
  <c r="AV42" i="1"/>
  <c r="AS42" i="1"/>
  <c r="AP42" i="1"/>
  <c r="AM42" i="1"/>
  <c r="AJ42" i="1"/>
  <c r="AG42" i="1"/>
  <c r="AD42" i="1"/>
  <c r="AA42" i="1"/>
  <c r="X42" i="1"/>
  <c r="U42" i="1"/>
  <c r="R42" i="1"/>
  <c r="O42" i="1"/>
  <c r="L42" i="1"/>
  <c r="I42" i="1"/>
  <c r="F42" i="1"/>
  <c r="E42" i="1"/>
  <c r="BT40" i="1"/>
  <c r="BQ40" i="1"/>
  <c r="BN40" i="1"/>
  <c r="BK40" i="1"/>
  <c r="BH40" i="1"/>
  <c r="BE40" i="1"/>
  <c r="BB40" i="1"/>
  <c r="AY40" i="1"/>
  <c r="AV40" i="1"/>
  <c r="AS40" i="1"/>
  <c r="AP40" i="1"/>
  <c r="AM40" i="1"/>
  <c r="AJ40" i="1"/>
  <c r="AG40" i="1"/>
  <c r="AD40" i="1"/>
  <c r="AA40" i="1"/>
  <c r="X40" i="1"/>
  <c r="U40" i="1"/>
  <c r="R40" i="1"/>
  <c r="O40" i="1"/>
  <c r="L40" i="1"/>
  <c r="I40" i="1"/>
  <c r="F40" i="1"/>
  <c r="BT39" i="1"/>
  <c r="BQ39" i="1"/>
  <c r="BN39" i="1"/>
  <c r="BK39" i="1"/>
  <c r="BH39" i="1"/>
  <c r="BE39" i="1"/>
  <c r="BB39" i="1"/>
  <c r="AY39" i="1"/>
  <c r="AV39" i="1"/>
  <c r="AS39" i="1"/>
  <c r="AP39" i="1"/>
  <c r="AM39" i="1"/>
  <c r="AJ39" i="1"/>
  <c r="AG39" i="1"/>
  <c r="AD39" i="1"/>
  <c r="AA39" i="1"/>
  <c r="X39" i="1"/>
  <c r="U39" i="1"/>
  <c r="R39" i="1"/>
  <c r="O39" i="1"/>
  <c r="L39" i="1"/>
  <c r="I39" i="1"/>
  <c r="F39" i="1"/>
  <c r="BT38" i="1"/>
  <c r="BQ38" i="1"/>
  <c r="BN38" i="1"/>
  <c r="BK38" i="1"/>
  <c r="BH38" i="1"/>
  <c r="BE38" i="1"/>
  <c r="BB38" i="1"/>
  <c r="AY38" i="1"/>
  <c r="AV38" i="1"/>
  <c r="AS38" i="1"/>
  <c r="AP38" i="1"/>
  <c r="AM38" i="1"/>
  <c r="AJ38" i="1"/>
  <c r="AG38" i="1"/>
  <c r="AD38" i="1"/>
  <c r="AA38" i="1"/>
  <c r="X38" i="1"/>
  <c r="U38" i="1"/>
  <c r="R38" i="1"/>
  <c r="O38" i="1"/>
  <c r="L38" i="1"/>
  <c r="I38" i="1"/>
  <c r="F38" i="1"/>
  <c r="BT37" i="1"/>
  <c r="BQ37" i="1"/>
  <c r="BN37" i="1"/>
  <c r="BK37" i="1"/>
  <c r="BH37" i="1"/>
  <c r="BE37" i="1"/>
  <c r="BB37" i="1"/>
  <c r="AY37" i="1"/>
  <c r="AV37" i="1"/>
  <c r="AS37" i="1"/>
  <c r="AP37" i="1"/>
  <c r="AM37" i="1"/>
  <c r="AJ37" i="1"/>
  <c r="AG37" i="1"/>
  <c r="AD37" i="1"/>
  <c r="AA37" i="1"/>
  <c r="X37" i="1"/>
  <c r="U37" i="1"/>
  <c r="R37" i="1"/>
  <c r="O37" i="1"/>
  <c r="L37" i="1"/>
  <c r="I37" i="1"/>
  <c r="F37" i="1"/>
  <c r="BT36" i="1"/>
  <c r="BQ36" i="1"/>
  <c r="BN36" i="1"/>
  <c r="BK36" i="1"/>
  <c r="BH36" i="1"/>
  <c r="BE36" i="1"/>
  <c r="BB36" i="1"/>
  <c r="AY36" i="1"/>
  <c r="AV36" i="1"/>
  <c r="AS36" i="1"/>
  <c r="AP36" i="1"/>
  <c r="AM36" i="1"/>
  <c r="AJ36" i="1"/>
  <c r="AG36" i="1"/>
  <c r="AD36" i="1"/>
  <c r="AA36" i="1"/>
  <c r="X36" i="1"/>
  <c r="U36" i="1"/>
  <c r="R36" i="1"/>
  <c r="O36" i="1"/>
  <c r="L36" i="1"/>
  <c r="I36" i="1"/>
  <c r="F36" i="1"/>
  <c r="BT35" i="1"/>
  <c r="BQ35" i="1"/>
  <c r="BN35" i="1"/>
  <c r="BK35" i="1"/>
  <c r="BH35" i="1"/>
  <c r="BE35" i="1"/>
  <c r="BB35" i="1"/>
  <c r="AY35" i="1"/>
  <c r="AV35" i="1"/>
  <c r="AS35" i="1"/>
  <c r="AP35" i="1"/>
  <c r="AM35" i="1"/>
  <c r="AJ35" i="1"/>
  <c r="AG35" i="1"/>
  <c r="AD35" i="1"/>
  <c r="AA35" i="1"/>
  <c r="X35" i="1"/>
  <c r="U35" i="1"/>
  <c r="R35" i="1"/>
  <c r="O35" i="1"/>
  <c r="L35" i="1"/>
  <c r="I35" i="1"/>
  <c r="F35" i="1"/>
  <c r="BT34" i="1"/>
  <c r="BQ34" i="1"/>
  <c r="BN34" i="1"/>
  <c r="BK34" i="1"/>
  <c r="BH34" i="1"/>
  <c r="BE34" i="1"/>
  <c r="BB34" i="1"/>
  <c r="AY34" i="1"/>
  <c r="AV34" i="1"/>
  <c r="AS34" i="1"/>
  <c r="AP34" i="1"/>
  <c r="AM34" i="1"/>
  <c r="AJ34" i="1"/>
  <c r="AG34" i="1"/>
  <c r="AD34" i="1"/>
  <c r="AA34" i="1"/>
  <c r="X34" i="1"/>
  <c r="U34" i="1"/>
  <c r="R34" i="1"/>
  <c r="O34" i="1"/>
  <c r="L34" i="1"/>
  <c r="I34" i="1"/>
  <c r="F34" i="1"/>
  <c r="BV33" i="1"/>
  <c r="BU33" i="1"/>
  <c r="BS33" i="1"/>
  <c r="BR33" i="1"/>
  <c r="BP33" i="1"/>
  <c r="BO33" i="1"/>
  <c r="BM33" i="1"/>
  <c r="BL33" i="1"/>
  <c r="BJ33" i="1"/>
  <c r="BI33" i="1"/>
  <c r="BG33" i="1"/>
  <c r="BF33" i="1"/>
  <c r="BD33" i="1"/>
  <c r="BC33" i="1"/>
  <c r="BA33" i="1"/>
  <c r="AZ33" i="1"/>
  <c r="AX33" i="1"/>
  <c r="AW33" i="1"/>
  <c r="AU33" i="1"/>
  <c r="AT33" i="1"/>
  <c r="AR33" i="1"/>
  <c r="AQ33" i="1"/>
  <c r="AO33" i="1"/>
  <c r="AN33" i="1"/>
  <c r="AL33" i="1"/>
  <c r="AK33" i="1"/>
  <c r="AI33" i="1"/>
  <c r="AH33" i="1"/>
  <c r="AF33" i="1"/>
  <c r="AE33" i="1"/>
  <c r="AC33" i="1"/>
  <c r="AB33" i="1"/>
  <c r="Z33" i="1"/>
  <c r="Y33" i="1"/>
  <c r="W33" i="1"/>
  <c r="V33" i="1"/>
  <c r="T33" i="1"/>
  <c r="S33" i="1"/>
  <c r="Q33" i="1"/>
  <c r="P33" i="1"/>
  <c r="N33" i="1"/>
  <c r="M33" i="1"/>
  <c r="K33" i="1"/>
  <c r="J33" i="1"/>
  <c r="H33" i="1"/>
  <c r="G33" i="1"/>
  <c r="E33" i="1"/>
  <c r="E35" i="1" s="1"/>
  <c r="E36" i="1" s="1"/>
  <c r="E37" i="1" s="1"/>
  <c r="E38" i="1" s="1"/>
  <c r="E39" i="1" s="1"/>
  <c r="E40" i="1" s="1"/>
  <c r="BT31" i="1"/>
  <c r="BQ31" i="1"/>
  <c r="BN31" i="1"/>
  <c r="BK31" i="1"/>
  <c r="BH31" i="1"/>
  <c r="BE31" i="1"/>
  <c r="BB31" i="1"/>
  <c r="AY31" i="1"/>
  <c r="AV31" i="1"/>
  <c r="AS31" i="1"/>
  <c r="AP31" i="1"/>
  <c r="AM31" i="1"/>
  <c r="AJ31" i="1"/>
  <c r="AG31" i="1"/>
  <c r="AD31" i="1"/>
  <c r="AA31" i="1"/>
  <c r="X31" i="1"/>
  <c r="U31" i="1"/>
  <c r="R31" i="1"/>
  <c r="O31" i="1"/>
  <c r="L31" i="1"/>
  <c r="I31" i="1"/>
  <c r="F31" i="1"/>
  <c r="BT30" i="1"/>
  <c r="BQ30" i="1"/>
  <c r="BN30" i="1"/>
  <c r="BK30" i="1"/>
  <c r="BH30" i="1"/>
  <c r="BE30" i="1"/>
  <c r="BB30" i="1"/>
  <c r="AY30" i="1"/>
  <c r="AV30" i="1"/>
  <c r="AS30" i="1"/>
  <c r="AP30" i="1"/>
  <c r="AM30" i="1"/>
  <c r="AJ30" i="1"/>
  <c r="AG30" i="1"/>
  <c r="AD30" i="1"/>
  <c r="AA30" i="1"/>
  <c r="X30" i="1"/>
  <c r="U30" i="1"/>
  <c r="R30" i="1"/>
  <c r="O30" i="1"/>
  <c r="L30" i="1"/>
  <c r="I30" i="1"/>
  <c r="F30" i="1"/>
  <c r="E30" i="1"/>
  <c r="E31" i="1" s="1"/>
  <c r="BT29" i="1"/>
  <c r="BQ29" i="1"/>
  <c r="BN29" i="1"/>
  <c r="BK29" i="1"/>
  <c r="BH29" i="1"/>
  <c r="BE29" i="1"/>
  <c r="BB29" i="1"/>
  <c r="AY29" i="1"/>
  <c r="AV29" i="1"/>
  <c r="AS29" i="1"/>
  <c r="AP29" i="1"/>
  <c r="AM29" i="1"/>
  <c r="AJ29" i="1"/>
  <c r="AG29" i="1"/>
  <c r="AD29" i="1"/>
  <c r="AA29" i="1"/>
  <c r="X29" i="1"/>
  <c r="U29" i="1"/>
  <c r="R29" i="1"/>
  <c r="O29" i="1"/>
  <c r="L29" i="1"/>
  <c r="I29" i="1"/>
  <c r="F29" i="1"/>
  <c r="B29" i="1"/>
  <c r="B30" i="1" s="1"/>
  <c r="B31" i="1" s="1"/>
  <c r="B33" i="1" s="1"/>
  <c r="B34" i="1" s="1"/>
  <c r="B35" i="1" s="1"/>
  <c r="B36" i="1" s="1"/>
  <c r="B37" i="1" s="1"/>
  <c r="B38" i="1" s="1"/>
  <c r="B39" i="1" s="1"/>
  <c r="B40" i="1" s="1"/>
  <c r="B42" i="1" s="1"/>
  <c r="D28" i="1"/>
  <c r="D29" i="1" s="1"/>
  <c r="D30" i="1" s="1"/>
  <c r="D31" i="1" s="1"/>
  <c r="A28" i="1"/>
  <c r="BT25" i="1"/>
  <c r="BQ25" i="1"/>
  <c r="BN25" i="1"/>
  <c r="BK25" i="1"/>
  <c r="BH25" i="1"/>
  <c r="BE25" i="1"/>
  <c r="BB25" i="1"/>
  <c r="AY25" i="1"/>
  <c r="AV25" i="1"/>
  <c r="AS25" i="1"/>
  <c r="AP25" i="1"/>
  <c r="AM25" i="1"/>
  <c r="AJ25" i="1"/>
  <c r="AG25" i="1"/>
  <c r="AD25" i="1"/>
  <c r="AA25" i="1"/>
  <c r="X25" i="1"/>
  <c r="U25" i="1"/>
  <c r="R25" i="1"/>
  <c r="O25" i="1"/>
  <c r="L25" i="1"/>
  <c r="I25" i="1"/>
  <c r="F25" i="1"/>
  <c r="BT24" i="1"/>
  <c r="BQ24" i="1"/>
  <c r="BN24" i="1"/>
  <c r="BK24" i="1"/>
  <c r="BH24" i="1"/>
  <c r="BE24" i="1"/>
  <c r="BB24" i="1"/>
  <c r="AY24" i="1"/>
  <c r="AV24" i="1"/>
  <c r="AS24" i="1"/>
  <c r="AP24" i="1"/>
  <c r="AM24" i="1"/>
  <c r="AJ24" i="1"/>
  <c r="AG24" i="1"/>
  <c r="AD24" i="1"/>
  <c r="AA24" i="1"/>
  <c r="X24" i="1"/>
  <c r="U24" i="1"/>
  <c r="R24" i="1"/>
  <c r="O24" i="1"/>
  <c r="L24" i="1"/>
  <c r="I24" i="1"/>
  <c r="F24" i="1"/>
  <c r="BT23" i="1"/>
  <c r="BQ23" i="1"/>
  <c r="BN23" i="1"/>
  <c r="BK23" i="1"/>
  <c r="BH23" i="1"/>
  <c r="BE23" i="1"/>
  <c r="BB23" i="1"/>
  <c r="AY23" i="1"/>
  <c r="AV23" i="1"/>
  <c r="AS23" i="1"/>
  <c r="AP23" i="1"/>
  <c r="AM23" i="1"/>
  <c r="AJ23" i="1"/>
  <c r="AG23" i="1"/>
  <c r="AD23" i="1"/>
  <c r="AA23" i="1"/>
  <c r="X23" i="1"/>
  <c r="U23" i="1"/>
  <c r="R23" i="1"/>
  <c r="O23" i="1"/>
  <c r="L23" i="1"/>
  <c r="I23" i="1"/>
  <c r="F23" i="1"/>
  <c r="BT21" i="1"/>
  <c r="BQ21" i="1"/>
  <c r="BN21" i="1"/>
  <c r="BK21" i="1"/>
  <c r="BH21" i="1"/>
  <c r="BE21" i="1"/>
  <c r="BB21" i="1"/>
  <c r="AY21" i="1"/>
  <c r="AV21" i="1"/>
  <c r="AS21" i="1"/>
  <c r="AP21" i="1"/>
  <c r="AM21" i="1"/>
  <c r="AJ21" i="1"/>
  <c r="AG21" i="1"/>
  <c r="AD21" i="1"/>
  <c r="AA21" i="1"/>
  <c r="X21" i="1"/>
  <c r="U21" i="1"/>
  <c r="R21" i="1"/>
  <c r="O21" i="1"/>
  <c r="L21" i="1"/>
  <c r="I21" i="1"/>
  <c r="F21" i="1"/>
  <c r="BT20" i="1"/>
  <c r="BQ20" i="1"/>
  <c r="BN20" i="1"/>
  <c r="BK20" i="1"/>
  <c r="BH20" i="1"/>
  <c r="BE20" i="1"/>
  <c r="BB20" i="1"/>
  <c r="AY20" i="1"/>
  <c r="AV20" i="1"/>
  <c r="AS20" i="1"/>
  <c r="AP20" i="1"/>
  <c r="AM20" i="1"/>
  <c r="AJ20" i="1"/>
  <c r="AG20" i="1"/>
  <c r="AD20" i="1"/>
  <c r="AA20" i="1"/>
  <c r="X20" i="1"/>
  <c r="U20" i="1"/>
  <c r="R20" i="1"/>
  <c r="O20" i="1"/>
  <c r="L20" i="1"/>
  <c r="I20" i="1"/>
  <c r="F20" i="1"/>
  <c r="BT18" i="1"/>
  <c r="BQ18" i="1"/>
  <c r="BN18" i="1"/>
  <c r="BK18" i="1"/>
  <c r="BH18" i="1"/>
  <c r="BE18" i="1"/>
  <c r="BB18" i="1"/>
  <c r="AY18" i="1"/>
  <c r="AV18" i="1"/>
  <c r="AS18" i="1"/>
  <c r="AP18" i="1"/>
  <c r="AM18" i="1"/>
  <c r="AJ18" i="1"/>
  <c r="AG18" i="1"/>
  <c r="AD18" i="1"/>
  <c r="AA18" i="1"/>
  <c r="X18" i="1"/>
  <c r="U18" i="1"/>
  <c r="R18" i="1"/>
  <c r="O18" i="1"/>
  <c r="L18" i="1"/>
  <c r="I18" i="1"/>
  <c r="F18" i="1"/>
  <c r="E18" i="1"/>
  <c r="BT16" i="1"/>
  <c r="BQ16" i="1"/>
  <c r="BN16" i="1"/>
  <c r="BK16" i="1"/>
  <c r="BH16" i="1"/>
  <c r="BE16" i="1"/>
  <c r="BB16" i="1"/>
  <c r="AY16" i="1"/>
  <c r="AV16" i="1"/>
  <c r="AS16" i="1"/>
  <c r="AP16" i="1"/>
  <c r="AM16" i="1"/>
  <c r="AJ16" i="1"/>
  <c r="AG16" i="1"/>
  <c r="AD16" i="1"/>
  <c r="AA16" i="1"/>
  <c r="X16" i="1"/>
  <c r="U16" i="1"/>
  <c r="R16" i="1"/>
  <c r="O16" i="1"/>
  <c r="L16" i="1"/>
  <c r="I16" i="1"/>
  <c r="F16" i="1"/>
  <c r="BT15" i="1"/>
  <c r="BQ15" i="1"/>
  <c r="BN15" i="1"/>
  <c r="BK15" i="1"/>
  <c r="BH15" i="1"/>
  <c r="BE15" i="1"/>
  <c r="BB15" i="1"/>
  <c r="AY15" i="1"/>
  <c r="AV15" i="1"/>
  <c r="AS15" i="1"/>
  <c r="AP15" i="1"/>
  <c r="AM15" i="1"/>
  <c r="AJ15" i="1"/>
  <c r="AG15" i="1"/>
  <c r="AD15" i="1"/>
  <c r="AA15" i="1"/>
  <c r="X15" i="1"/>
  <c r="U15" i="1"/>
  <c r="R15" i="1"/>
  <c r="O15" i="1"/>
  <c r="L15" i="1"/>
  <c r="I15" i="1"/>
  <c r="F15" i="1"/>
  <c r="BT14" i="1"/>
  <c r="BQ14" i="1"/>
  <c r="BN14" i="1"/>
  <c r="BK14" i="1"/>
  <c r="BH14" i="1"/>
  <c r="BE14" i="1"/>
  <c r="BB14" i="1"/>
  <c r="AY14" i="1"/>
  <c r="AV14" i="1"/>
  <c r="AS14" i="1"/>
  <c r="AP14" i="1"/>
  <c r="AM14" i="1"/>
  <c r="AJ14" i="1"/>
  <c r="AG14" i="1"/>
  <c r="AD14" i="1"/>
  <c r="AA14" i="1"/>
  <c r="X14" i="1"/>
  <c r="U14" i="1"/>
  <c r="R14" i="1"/>
  <c r="O14" i="1"/>
  <c r="L14" i="1"/>
  <c r="I14" i="1"/>
  <c r="F14" i="1"/>
  <c r="BT13" i="1"/>
  <c r="BQ13" i="1"/>
  <c r="BN13" i="1"/>
  <c r="BK13" i="1"/>
  <c r="BH13" i="1"/>
  <c r="BE13" i="1"/>
  <c r="BB13" i="1"/>
  <c r="AY13" i="1"/>
  <c r="AV13" i="1"/>
  <c r="AS13" i="1"/>
  <c r="AP13" i="1"/>
  <c r="AM13" i="1"/>
  <c r="AJ13" i="1"/>
  <c r="AG13" i="1"/>
  <c r="AD13" i="1"/>
  <c r="AA13" i="1"/>
  <c r="X13" i="1"/>
  <c r="U13" i="1"/>
  <c r="R13" i="1"/>
  <c r="O13" i="1"/>
  <c r="L13" i="1"/>
  <c r="I13" i="1"/>
  <c r="F13" i="1"/>
  <c r="BT12" i="1"/>
  <c r="BQ12" i="1"/>
  <c r="BN12" i="1"/>
  <c r="BK12" i="1"/>
  <c r="BH12" i="1"/>
  <c r="BE12" i="1"/>
  <c r="BB12" i="1"/>
  <c r="AY12" i="1"/>
  <c r="AV12" i="1"/>
  <c r="AS12" i="1"/>
  <c r="AP12" i="1"/>
  <c r="AM12" i="1"/>
  <c r="AJ12" i="1"/>
  <c r="AG12" i="1"/>
  <c r="AD12" i="1"/>
  <c r="AA12" i="1"/>
  <c r="X12" i="1"/>
  <c r="U12" i="1"/>
  <c r="R12" i="1"/>
  <c r="O12" i="1"/>
  <c r="L12" i="1"/>
  <c r="I12" i="1"/>
  <c r="F12" i="1"/>
  <c r="BT11" i="1"/>
  <c r="BQ11" i="1"/>
  <c r="BN11" i="1"/>
  <c r="BK11" i="1"/>
  <c r="BH11" i="1"/>
  <c r="BE11" i="1"/>
  <c r="BB11" i="1"/>
  <c r="AY11" i="1"/>
  <c r="AV11" i="1"/>
  <c r="AS11" i="1"/>
  <c r="AP11" i="1"/>
  <c r="AM11" i="1"/>
  <c r="AJ11" i="1"/>
  <c r="AG11" i="1"/>
  <c r="AD11" i="1"/>
  <c r="AA11" i="1"/>
  <c r="X11" i="1"/>
  <c r="U11" i="1"/>
  <c r="R11" i="1"/>
  <c r="O11" i="1"/>
  <c r="L11" i="1"/>
  <c r="I11" i="1"/>
  <c r="F11" i="1"/>
  <c r="BT10" i="1"/>
  <c r="BQ10" i="1"/>
  <c r="BN10" i="1"/>
  <c r="BK10" i="1"/>
  <c r="BH10" i="1"/>
  <c r="BE10" i="1"/>
  <c r="BB10" i="1"/>
  <c r="AY10" i="1"/>
  <c r="AV10" i="1"/>
  <c r="AS10" i="1"/>
  <c r="AP10" i="1"/>
  <c r="AM10" i="1"/>
  <c r="AJ10" i="1"/>
  <c r="AG10" i="1"/>
  <c r="AD10" i="1"/>
  <c r="AA10" i="1"/>
  <c r="X10" i="1"/>
  <c r="U10" i="1"/>
  <c r="R10" i="1"/>
  <c r="O10" i="1"/>
  <c r="L10" i="1"/>
  <c r="I10" i="1"/>
  <c r="F10" i="1"/>
  <c r="BV9" i="1"/>
  <c r="BU9" i="1"/>
  <c r="BS9" i="1"/>
  <c r="BR9" i="1"/>
  <c r="BP9" i="1"/>
  <c r="BO9" i="1"/>
  <c r="BM9" i="1"/>
  <c r="BL9" i="1"/>
  <c r="BJ9" i="1"/>
  <c r="BI9" i="1"/>
  <c r="BG9" i="1"/>
  <c r="BF9" i="1"/>
  <c r="BD9" i="1"/>
  <c r="BC9" i="1"/>
  <c r="BA9" i="1"/>
  <c r="AZ9" i="1"/>
  <c r="AX9" i="1"/>
  <c r="AW9" i="1"/>
  <c r="AU9" i="1"/>
  <c r="AT9" i="1"/>
  <c r="AR9" i="1"/>
  <c r="AQ9" i="1"/>
  <c r="AO9" i="1"/>
  <c r="AN9" i="1"/>
  <c r="AL9" i="1"/>
  <c r="AK9" i="1"/>
  <c r="AI9" i="1"/>
  <c r="AH9" i="1"/>
  <c r="AF9" i="1"/>
  <c r="AE9" i="1"/>
  <c r="AC9" i="1"/>
  <c r="AB9" i="1"/>
  <c r="Z9" i="1"/>
  <c r="Y9" i="1"/>
  <c r="W9" i="1"/>
  <c r="V9" i="1"/>
  <c r="T9" i="1"/>
  <c r="S9" i="1"/>
  <c r="Q9" i="1"/>
  <c r="P9" i="1"/>
  <c r="N9" i="1"/>
  <c r="M9" i="1"/>
  <c r="K9" i="1"/>
  <c r="J9" i="1"/>
  <c r="H9" i="1"/>
  <c r="G9" i="1"/>
  <c r="E9" i="1"/>
  <c r="E11" i="1" s="1"/>
  <c r="E12" i="1" s="1"/>
  <c r="E13" i="1" s="1"/>
  <c r="E14" i="1" s="1"/>
  <c r="E15" i="1" s="1"/>
  <c r="E16" i="1" s="1"/>
  <c r="BT7" i="1"/>
  <c r="BQ7" i="1"/>
  <c r="BN7" i="1"/>
  <c r="BK7" i="1"/>
  <c r="BH7" i="1"/>
  <c r="BE7" i="1"/>
  <c r="BB7" i="1"/>
  <c r="AY7" i="1"/>
  <c r="AV7" i="1"/>
  <c r="AS7" i="1"/>
  <c r="AP7" i="1"/>
  <c r="AM7" i="1"/>
  <c r="AJ7" i="1"/>
  <c r="AG7" i="1"/>
  <c r="AD7" i="1"/>
  <c r="AA7" i="1"/>
  <c r="X7" i="1"/>
  <c r="U7" i="1"/>
  <c r="R7" i="1"/>
  <c r="O7" i="1"/>
  <c r="L7" i="1"/>
  <c r="I7" i="1"/>
  <c r="F7" i="1"/>
  <c r="BT6" i="1"/>
  <c r="BQ6" i="1"/>
  <c r="BN6" i="1"/>
  <c r="BK6" i="1"/>
  <c r="BH6" i="1"/>
  <c r="BE6" i="1"/>
  <c r="BB6" i="1"/>
  <c r="AY6" i="1"/>
  <c r="AV6" i="1"/>
  <c r="AS6" i="1"/>
  <c r="AP6" i="1"/>
  <c r="AM6" i="1"/>
  <c r="AJ6" i="1"/>
  <c r="AG6" i="1"/>
  <c r="AD6" i="1"/>
  <c r="AA6" i="1"/>
  <c r="X6" i="1"/>
  <c r="U6" i="1"/>
  <c r="R6" i="1"/>
  <c r="O6" i="1"/>
  <c r="L6" i="1"/>
  <c r="I6" i="1"/>
  <c r="F6" i="1"/>
  <c r="E6" i="1"/>
  <c r="E7" i="1" s="1"/>
  <c r="BT5" i="1"/>
  <c r="BQ5" i="1"/>
  <c r="BN5" i="1"/>
  <c r="BK5" i="1"/>
  <c r="BH5" i="1"/>
  <c r="BE5" i="1"/>
  <c r="BB5" i="1"/>
  <c r="AY5" i="1"/>
  <c r="AV5" i="1"/>
  <c r="AS5" i="1"/>
  <c r="AP5" i="1"/>
  <c r="AM5" i="1"/>
  <c r="AJ5" i="1"/>
  <c r="AG5" i="1"/>
  <c r="AD5" i="1"/>
  <c r="AA5" i="1"/>
  <c r="X5" i="1"/>
  <c r="U5" i="1"/>
  <c r="R5" i="1"/>
  <c r="O5" i="1"/>
  <c r="L5" i="1"/>
  <c r="I5" i="1"/>
  <c r="F5" i="1"/>
  <c r="B5" i="1"/>
  <c r="D4" i="1"/>
  <c r="D9" i="1" s="1"/>
  <c r="A4" i="1"/>
  <c r="I167" i="3"/>
  <c r="H167" i="3"/>
  <c r="I166" i="3"/>
  <c r="H166" i="3"/>
  <c r="C166" i="3"/>
  <c r="I165" i="3"/>
  <c r="H165" i="3"/>
  <c r="I164" i="3"/>
  <c r="H164" i="3"/>
  <c r="C164" i="3"/>
  <c r="I163" i="3"/>
  <c r="H163" i="3"/>
  <c r="I162" i="3"/>
  <c r="D69" i="7" s="1"/>
  <c r="H162" i="3"/>
  <c r="H69" i="7" s="1"/>
  <c r="C162" i="3"/>
  <c r="I161" i="3"/>
  <c r="H161" i="3"/>
  <c r="C161" i="3"/>
  <c r="I160" i="3"/>
  <c r="H160" i="3"/>
  <c r="C160" i="3"/>
  <c r="I159" i="3"/>
  <c r="H159" i="3"/>
  <c r="C159" i="3"/>
  <c r="I158" i="3"/>
  <c r="H158" i="3"/>
  <c r="C158" i="3"/>
  <c r="I157" i="3"/>
  <c r="H157" i="3"/>
  <c r="C157" i="3"/>
  <c r="I156" i="3"/>
  <c r="H156" i="3"/>
  <c r="C156" i="3"/>
  <c r="I155" i="3"/>
  <c r="H155" i="3"/>
  <c r="C155" i="3"/>
  <c r="I154" i="3"/>
  <c r="H154" i="3"/>
  <c r="C154" i="3"/>
  <c r="I153" i="3"/>
  <c r="H153" i="3"/>
  <c r="C153" i="3"/>
  <c r="I152" i="3"/>
  <c r="D56" i="7" s="1"/>
  <c r="H152" i="3"/>
  <c r="H56" i="7" s="1"/>
  <c r="C152" i="3"/>
  <c r="I151" i="3"/>
  <c r="H151" i="3"/>
  <c r="C151" i="3"/>
  <c r="I150" i="3"/>
  <c r="H150" i="3"/>
  <c r="C150" i="3"/>
  <c r="AG149" i="3"/>
  <c r="I149" i="3"/>
  <c r="H149" i="3"/>
  <c r="Z149" i="3" s="1"/>
  <c r="C149" i="3"/>
  <c r="AG148" i="3"/>
  <c r="I148" i="3"/>
  <c r="H148" i="3"/>
  <c r="Z148" i="3" s="1"/>
  <c r="C148" i="3"/>
  <c r="AG147" i="3"/>
  <c r="AH147" i="3" s="1"/>
  <c r="AI147" i="3" s="1"/>
  <c r="I147" i="3"/>
  <c r="H147" i="3"/>
  <c r="C147" i="3"/>
  <c r="AG146" i="3"/>
  <c r="AH146" i="3" s="1"/>
  <c r="AI146" i="3" s="1"/>
  <c r="AB146" i="3" s="1"/>
  <c r="I146" i="3"/>
  <c r="H146" i="3"/>
  <c r="Z146" i="3" s="1"/>
  <c r="C146" i="3"/>
  <c r="AG145" i="3"/>
  <c r="I145" i="3"/>
  <c r="H145" i="3"/>
  <c r="Z145" i="3" s="1"/>
  <c r="C145" i="3"/>
  <c r="D1636" i="1" s="1"/>
  <c r="AG144" i="3"/>
  <c r="I144" i="3"/>
  <c r="H144" i="3"/>
  <c r="Z144" i="3" s="1"/>
  <c r="C144" i="3"/>
  <c r="AG143" i="3"/>
  <c r="AH143" i="3" s="1"/>
  <c r="AI143" i="3" s="1"/>
  <c r="I143" i="3"/>
  <c r="D50" i="7" s="1"/>
  <c r="H143" i="3"/>
  <c r="H50" i="7" s="1"/>
  <c r="C143" i="3"/>
  <c r="AG142" i="3"/>
  <c r="AH142" i="3" s="1"/>
  <c r="AI142" i="3" s="1"/>
  <c r="AB142" i="3" s="1"/>
  <c r="I142" i="3"/>
  <c r="H142" i="3"/>
  <c r="Z142" i="3" s="1"/>
  <c r="C142" i="3"/>
  <c r="AG141" i="3"/>
  <c r="I141" i="3"/>
  <c r="H141" i="3"/>
  <c r="Z141" i="3" s="1"/>
  <c r="C141" i="3"/>
  <c r="AG140" i="3"/>
  <c r="I140" i="3"/>
  <c r="H140" i="3"/>
  <c r="AG139" i="3"/>
  <c r="AA139" i="3" s="1"/>
  <c r="I139" i="3"/>
  <c r="D47" i="7" s="1"/>
  <c r="H139" i="3"/>
  <c r="H47" i="7" s="1"/>
  <c r="C139" i="3"/>
  <c r="AG138" i="3"/>
  <c r="AH138" i="3" s="1"/>
  <c r="AI138" i="3" s="1"/>
  <c r="I138" i="3"/>
  <c r="D46" i="7" s="1"/>
  <c r="H138" i="3"/>
  <c r="H46" i="7" s="1"/>
  <c r="C138" i="3"/>
  <c r="AG137" i="3"/>
  <c r="AH137" i="3" s="1"/>
  <c r="AI137" i="3" s="1"/>
  <c r="I137" i="3"/>
  <c r="H137" i="3"/>
  <c r="C137" i="3"/>
  <c r="AG136" i="3"/>
  <c r="AA136" i="3" s="1"/>
  <c r="I136" i="3"/>
  <c r="H136" i="3"/>
  <c r="Z136" i="3" s="1"/>
  <c r="C136" i="3"/>
  <c r="AG135" i="3"/>
  <c r="AH135" i="3" s="1"/>
  <c r="AI135" i="3" s="1"/>
  <c r="I135" i="3"/>
  <c r="H135" i="3"/>
  <c r="AG134" i="3"/>
  <c r="AH134" i="3" s="1"/>
  <c r="AI134" i="3" s="1"/>
  <c r="I134" i="3"/>
  <c r="H134" i="3"/>
  <c r="C134" i="3"/>
  <c r="D940" i="1" s="1"/>
  <c r="AG133" i="3"/>
  <c r="AH133" i="3" s="1"/>
  <c r="AI133" i="3" s="1"/>
  <c r="AB133" i="3" s="1"/>
  <c r="I133" i="3"/>
  <c r="H133" i="3"/>
  <c r="Z133" i="3" s="1"/>
  <c r="C133" i="3"/>
  <c r="AG132" i="3"/>
  <c r="I132" i="3"/>
  <c r="H132" i="3"/>
  <c r="C132" i="3"/>
  <c r="D484" i="1" s="1"/>
  <c r="AG131" i="3"/>
  <c r="I131" i="3"/>
  <c r="H131" i="3"/>
  <c r="Z131" i="3" s="1"/>
  <c r="C131" i="3"/>
  <c r="AG130" i="3"/>
  <c r="AA130" i="3" s="1"/>
  <c r="I130" i="3"/>
  <c r="H130" i="3"/>
  <c r="Z130" i="3" s="1"/>
  <c r="C130" i="3"/>
  <c r="AG129" i="3"/>
  <c r="AH129" i="3" s="1"/>
  <c r="AI129" i="3" s="1"/>
  <c r="AB129" i="3" s="1"/>
  <c r="I129" i="3"/>
  <c r="H129" i="3"/>
  <c r="Z129" i="3" s="1"/>
  <c r="C129" i="3"/>
  <c r="AG128" i="3"/>
  <c r="I128" i="3"/>
  <c r="H128" i="3"/>
  <c r="Z128" i="3" s="1"/>
  <c r="AG127" i="3"/>
  <c r="AH127" i="3" s="1"/>
  <c r="AI127" i="3" s="1"/>
  <c r="I127" i="3"/>
  <c r="H127" i="3"/>
  <c r="Z127" i="3" s="1"/>
  <c r="C127" i="3"/>
  <c r="AG126" i="3"/>
  <c r="AH126" i="3" s="1"/>
  <c r="AI126" i="3" s="1"/>
  <c r="I126" i="3"/>
  <c r="H126" i="3"/>
  <c r="Z126" i="3" s="1"/>
  <c r="C126" i="3"/>
  <c r="AG125" i="3"/>
  <c r="AA125" i="3" s="1"/>
  <c r="I125" i="3"/>
  <c r="H125" i="3"/>
  <c r="Z125" i="3" s="1"/>
  <c r="C125" i="3"/>
  <c r="D844" i="1" s="1"/>
  <c r="AG124" i="3"/>
  <c r="AH124" i="3" s="1"/>
  <c r="AI124" i="3" s="1"/>
  <c r="I124" i="3"/>
  <c r="H124" i="3"/>
  <c r="C124" i="3"/>
  <c r="AG123" i="3"/>
  <c r="AH123" i="3" s="1"/>
  <c r="AI123" i="3" s="1"/>
  <c r="AB123" i="3" s="1"/>
  <c r="I123" i="3"/>
  <c r="H123" i="3"/>
  <c r="Z123" i="3" s="1"/>
  <c r="C123" i="3"/>
  <c r="AG122" i="3"/>
  <c r="AA122" i="3" s="1"/>
  <c r="I122" i="3"/>
  <c r="H122" i="3"/>
  <c r="C122" i="3"/>
  <c r="AG121" i="3"/>
  <c r="AA121" i="3" s="1"/>
  <c r="I121" i="3"/>
  <c r="D41" i="7" s="1"/>
  <c r="H121" i="3"/>
  <c r="H41" i="7" s="1"/>
  <c r="C121" i="3"/>
  <c r="AG120" i="3"/>
  <c r="AH120" i="3" s="1"/>
  <c r="AI120" i="3" s="1"/>
  <c r="AB120" i="3" s="1"/>
  <c r="I120" i="3"/>
  <c r="H120" i="3"/>
  <c r="Z120" i="3" s="1"/>
  <c r="C120" i="3"/>
  <c r="AG119" i="3"/>
  <c r="AH119" i="3" s="1"/>
  <c r="AI119" i="3" s="1"/>
  <c r="I119" i="3"/>
  <c r="H119" i="3"/>
  <c r="Z119" i="3" s="1"/>
  <c r="C119" i="3"/>
  <c r="AG118" i="3"/>
  <c r="I118" i="3"/>
  <c r="H118" i="3"/>
  <c r="C118" i="3"/>
  <c r="AG117" i="3"/>
  <c r="AA117" i="3" s="1"/>
  <c r="I117" i="3"/>
  <c r="D38" i="7" s="1"/>
  <c r="H117" i="3"/>
  <c r="H38" i="7" s="1"/>
  <c r="C117" i="3"/>
  <c r="AG116" i="3"/>
  <c r="AH116" i="3" s="1"/>
  <c r="AI116" i="3" s="1"/>
  <c r="AB116" i="3" s="1"/>
  <c r="I116" i="3"/>
  <c r="H116" i="3"/>
  <c r="Z116" i="3" s="1"/>
  <c r="C116" i="3"/>
  <c r="AG115" i="3"/>
  <c r="AA115" i="3" s="1"/>
  <c r="I115" i="3"/>
  <c r="H115" i="3"/>
  <c r="Z115" i="3" s="1"/>
  <c r="AG114" i="3"/>
  <c r="AA114" i="3" s="1"/>
  <c r="I114" i="3"/>
  <c r="H114" i="3"/>
  <c r="C114" i="3"/>
  <c r="AG113" i="3"/>
  <c r="AH113" i="3" s="1"/>
  <c r="AI113" i="3" s="1"/>
  <c r="I113" i="3"/>
  <c r="D35" i="7" s="1"/>
  <c r="H113" i="3"/>
  <c r="H35" i="7" s="1"/>
  <c r="C113" i="3"/>
  <c r="AG112" i="3"/>
  <c r="AA112" i="3" s="1"/>
  <c r="I112" i="3"/>
  <c r="H112" i="3"/>
  <c r="Z112" i="3" s="1"/>
  <c r="C112" i="3"/>
  <c r="AG111" i="3"/>
  <c r="AH111" i="3" s="1"/>
  <c r="AI111" i="3" s="1"/>
  <c r="AB111" i="3" s="1"/>
  <c r="I111" i="3"/>
  <c r="H111" i="3"/>
  <c r="C111" i="3"/>
  <c r="AG110" i="3"/>
  <c r="AA110" i="3" s="1"/>
  <c r="I110" i="3"/>
  <c r="H110" i="3"/>
  <c r="Z110" i="3" s="1"/>
  <c r="C110" i="3"/>
  <c r="AG109" i="3"/>
  <c r="AH109" i="3" s="1"/>
  <c r="AI109" i="3" s="1"/>
  <c r="AJ109" i="3" s="1"/>
  <c r="AK109" i="3" s="1"/>
  <c r="AC109" i="3" s="1"/>
  <c r="I109" i="3"/>
  <c r="H109" i="3"/>
  <c r="Z109" i="3" s="1"/>
  <c r="C109" i="3"/>
  <c r="AG108" i="3"/>
  <c r="I108" i="3"/>
  <c r="H108" i="3"/>
  <c r="AG107" i="3"/>
  <c r="I107" i="3"/>
  <c r="H107" i="3"/>
  <c r="Z107" i="3" s="1"/>
  <c r="C107" i="3"/>
  <c r="AG106" i="3"/>
  <c r="AH106" i="3" s="1"/>
  <c r="AI106" i="3" s="1"/>
  <c r="I106" i="3"/>
  <c r="H106" i="3"/>
  <c r="C106" i="3"/>
  <c r="AG105" i="3"/>
  <c r="AH105" i="3" s="1"/>
  <c r="AI105" i="3" s="1"/>
  <c r="AJ105" i="3" s="1"/>
  <c r="AK105" i="3" s="1"/>
  <c r="AC105" i="3" s="1"/>
  <c r="I105" i="3"/>
  <c r="H105" i="3"/>
  <c r="Z105" i="3" s="1"/>
  <c r="C105" i="3"/>
  <c r="AG104" i="3"/>
  <c r="AH104" i="3" s="1"/>
  <c r="AI104" i="3" s="1"/>
  <c r="AB104" i="3" s="1"/>
  <c r="I104" i="3"/>
  <c r="H104" i="3"/>
  <c r="C104" i="3"/>
  <c r="AG103" i="3"/>
  <c r="I103" i="3"/>
  <c r="D27" i="7" s="1"/>
  <c r="H103" i="3"/>
  <c r="C103" i="3"/>
  <c r="AG102" i="3"/>
  <c r="AA102" i="3" s="1"/>
  <c r="I102" i="3"/>
  <c r="H102" i="3"/>
  <c r="Z102" i="3" s="1"/>
  <c r="AG101" i="3"/>
  <c r="I101" i="3"/>
  <c r="H101" i="3"/>
  <c r="C101" i="3"/>
  <c r="AG100" i="3"/>
  <c r="AH100" i="3" s="1"/>
  <c r="AI100" i="3" s="1"/>
  <c r="I100" i="3"/>
  <c r="H100" i="3"/>
  <c r="C100" i="3"/>
  <c r="AG99" i="3"/>
  <c r="I99" i="3"/>
  <c r="H99" i="3"/>
  <c r="C99" i="3"/>
  <c r="AG98" i="3"/>
  <c r="I98" i="3"/>
  <c r="H98" i="3"/>
  <c r="C98" i="3"/>
  <c r="AG97" i="3"/>
  <c r="AA97" i="3" s="1"/>
  <c r="I97" i="3"/>
  <c r="H97" i="3"/>
  <c r="C97" i="3"/>
  <c r="AG96" i="3"/>
  <c r="AH96" i="3" s="1"/>
  <c r="AI96" i="3" s="1"/>
  <c r="I96" i="3"/>
  <c r="D22" i="7" s="1"/>
  <c r="H96" i="3"/>
  <c r="H22" i="7" s="1"/>
  <c r="C96" i="3"/>
  <c r="AG95" i="3"/>
  <c r="AA95" i="3" s="1"/>
  <c r="I95" i="3"/>
  <c r="H95" i="3"/>
  <c r="C95" i="3"/>
  <c r="AG94" i="3"/>
  <c r="I94" i="3"/>
  <c r="H94" i="3"/>
  <c r="C94" i="3"/>
  <c r="AG93" i="3"/>
  <c r="I93" i="3"/>
  <c r="H93" i="3"/>
  <c r="C93" i="3"/>
  <c r="AG92" i="3"/>
  <c r="I92" i="3"/>
  <c r="H92" i="3"/>
  <c r="C92" i="3"/>
  <c r="AG91" i="3"/>
  <c r="I91" i="3"/>
  <c r="H91" i="3"/>
  <c r="C91" i="3"/>
  <c r="AG90" i="3"/>
  <c r="I90" i="3"/>
  <c r="H90" i="3"/>
  <c r="C90" i="3"/>
  <c r="AG89" i="3"/>
  <c r="AA89" i="3" s="1"/>
  <c r="I89" i="3"/>
  <c r="H89" i="3"/>
  <c r="C89" i="3"/>
  <c r="AG88" i="3"/>
  <c r="AH88" i="3" s="1"/>
  <c r="AI88" i="3" s="1"/>
  <c r="I88" i="3"/>
  <c r="H88" i="3"/>
  <c r="C88" i="3"/>
  <c r="AG87" i="3"/>
  <c r="I87" i="3"/>
  <c r="H87" i="3"/>
  <c r="C87" i="3"/>
  <c r="AG86" i="3"/>
  <c r="AH86" i="3" s="1"/>
  <c r="AI86" i="3" s="1"/>
  <c r="AB86" i="3" s="1"/>
  <c r="I86" i="3"/>
  <c r="H86" i="3"/>
  <c r="C86" i="3"/>
  <c r="AG85" i="3"/>
  <c r="AH85" i="3" s="1"/>
  <c r="AI85" i="3" s="1"/>
  <c r="I85" i="3"/>
  <c r="H85" i="3"/>
  <c r="C85" i="3"/>
  <c r="AG84" i="3"/>
  <c r="AH84" i="3" s="1"/>
  <c r="AI84" i="3" s="1"/>
  <c r="I84" i="3"/>
  <c r="D19" i="7" s="1"/>
  <c r="H84" i="3"/>
  <c r="H19" i="7" s="1"/>
  <c r="C84" i="3"/>
  <c r="AG83" i="3"/>
  <c r="AH83" i="3" s="1"/>
  <c r="AI83" i="3" s="1"/>
  <c r="AB83" i="3" s="1"/>
  <c r="I83" i="3"/>
  <c r="H83" i="3"/>
  <c r="Z83" i="3" s="1"/>
  <c r="C83" i="3"/>
  <c r="AG82" i="3"/>
  <c r="AH82" i="3" s="1"/>
  <c r="AI82" i="3" s="1"/>
  <c r="AB82" i="3" s="1"/>
  <c r="I82" i="3"/>
  <c r="H82" i="3"/>
  <c r="C82" i="3"/>
  <c r="AG81" i="3"/>
  <c r="AH81" i="3" s="1"/>
  <c r="AI81" i="3" s="1"/>
  <c r="AB81" i="3" s="1"/>
  <c r="I81" i="3"/>
  <c r="H81" i="3"/>
  <c r="Z81" i="3" s="1"/>
  <c r="C81" i="3"/>
  <c r="AG80" i="3"/>
  <c r="AH80" i="3" s="1"/>
  <c r="AI80" i="3" s="1"/>
  <c r="AB80" i="3" s="1"/>
  <c r="I80" i="3"/>
  <c r="H80" i="3"/>
  <c r="Z80" i="3" s="1"/>
  <c r="C80" i="3"/>
  <c r="AG79" i="3"/>
  <c r="AH79" i="3" s="1"/>
  <c r="AI79" i="3" s="1"/>
  <c r="AB79" i="3" s="1"/>
  <c r="I79" i="3"/>
  <c r="D18" i="7" s="1"/>
  <c r="H79" i="3"/>
  <c r="H18" i="7" s="1"/>
  <c r="C79" i="3"/>
  <c r="AG78" i="3"/>
  <c r="I78" i="3"/>
  <c r="H78" i="3"/>
  <c r="Z78" i="3" s="1"/>
  <c r="C78" i="3"/>
  <c r="AG77" i="3"/>
  <c r="AH77" i="3" s="1"/>
  <c r="AI77" i="3" s="1"/>
  <c r="I77" i="3"/>
  <c r="D17" i="7" s="1"/>
  <c r="H77" i="3"/>
  <c r="H17" i="7" s="1"/>
  <c r="C77" i="3"/>
  <c r="AG76" i="3"/>
  <c r="I76" i="3"/>
  <c r="H76" i="3"/>
  <c r="C76" i="3"/>
  <c r="D1300" i="1" s="1"/>
  <c r="AG75" i="3"/>
  <c r="AH75" i="3" s="1"/>
  <c r="AI75" i="3" s="1"/>
  <c r="AB75" i="3" s="1"/>
  <c r="I75" i="3"/>
  <c r="H75" i="3"/>
  <c r="Z75" i="3" s="1"/>
  <c r="C75" i="3"/>
  <c r="AG74" i="3"/>
  <c r="I74" i="3"/>
  <c r="H74" i="3"/>
  <c r="Z74" i="3" s="1"/>
  <c r="C74" i="3"/>
  <c r="AG73" i="3"/>
  <c r="AH73" i="3" s="1"/>
  <c r="AI73" i="3" s="1"/>
  <c r="I73" i="3"/>
  <c r="H73" i="3"/>
  <c r="Z73" i="3" s="1"/>
  <c r="C73" i="3"/>
  <c r="AG72" i="3"/>
  <c r="I72" i="3"/>
  <c r="H72" i="3"/>
  <c r="Z72" i="3" s="1"/>
  <c r="C72" i="3"/>
  <c r="AG71" i="3"/>
  <c r="AH71" i="3" s="1"/>
  <c r="AI71" i="3" s="1"/>
  <c r="AB71" i="3" s="1"/>
  <c r="I71" i="3"/>
  <c r="D16" i="7" s="1"/>
  <c r="H71" i="3"/>
  <c r="H16" i="7" s="1"/>
  <c r="C71" i="3"/>
  <c r="AG70" i="3"/>
  <c r="I70" i="3"/>
  <c r="H70" i="3"/>
  <c r="Z70" i="3" s="1"/>
  <c r="C70" i="3"/>
  <c r="AG69" i="3"/>
  <c r="AH69" i="3" s="1"/>
  <c r="AI69" i="3" s="1"/>
  <c r="I69" i="3"/>
  <c r="D15" i="7" s="1"/>
  <c r="H69" i="3"/>
  <c r="H15" i="7" s="1"/>
  <c r="C69" i="3"/>
  <c r="AG68" i="3"/>
  <c r="I68" i="3"/>
  <c r="H68" i="3"/>
  <c r="Z68" i="3" s="1"/>
  <c r="C68" i="3"/>
  <c r="AG67" i="3"/>
  <c r="I67" i="3"/>
  <c r="H67" i="3"/>
  <c r="C67" i="3"/>
  <c r="AG66" i="3"/>
  <c r="I66" i="3"/>
  <c r="H66" i="3"/>
  <c r="Z66" i="3" s="1"/>
  <c r="C66" i="3"/>
  <c r="AG65" i="3"/>
  <c r="AH65" i="3" s="1"/>
  <c r="AI65" i="3" s="1"/>
  <c r="I65" i="3"/>
  <c r="H65" i="3"/>
  <c r="Z65" i="3" s="1"/>
  <c r="C65" i="3"/>
  <c r="AG64" i="3"/>
  <c r="I64" i="3"/>
  <c r="H64" i="3"/>
  <c r="Z64" i="3" s="1"/>
  <c r="C64" i="3"/>
  <c r="AG63" i="3"/>
  <c r="I63" i="3"/>
  <c r="H63" i="3"/>
  <c r="C63" i="3"/>
  <c r="D1180" i="1" s="1"/>
  <c r="AG62" i="3"/>
  <c r="I62" i="3"/>
  <c r="H62" i="3"/>
  <c r="Z62" i="3" s="1"/>
  <c r="C62" i="3"/>
  <c r="AG61" i="3"/>
  <c r="AH61" i="3" s="1"/>
  <c r="AI61" i="3" s="1"/>
  <c r="I61" i="3"/>
  <c r="H61" i="3"/>
  <c r="Z61" i="3" s="1"/>
  <c r="C61" i="3"/>
  <c r="AG60" i="3"/>
  <c r="I60" i="3"/>
  <c r="H60" i="3"/>
  <c r="Z60" i="3" s="1"/>
  <c r="C60" i="3"/>
  <c r="AG59" i="3"/>
  <c r="I59" i="3"/>
  <c r="H59" i="3"/>
  <c r="Z59" i="3" s="1"/>
  <c r="C59" i="3"/>
  <c r="AG58" i="3"/>
  <c r="I58" i="3"/>
  <c r="H58" i="3"/>
  <c r="C58" i="3"/>
  <c r="AG57" i="3"/>
  <c r="AH57" i="3" s="1"/>
  <c r="AI57" i="3" s="1"/>
  <c r="I57" i="3"/>
  <c r="H57" i="3"/>
  <c r="Z57" i="3" s="1"/>
  <c r="C57" i="3"/>
  <c r="AG56" i="3"/>
  <c r="I56" i="3"/>
  <c r="H56" i="3"/>
  <c r="Z56" i="3" s="1"/>
  <c r="C56" i="3"/>
  <c r="AG55" i="3"/>
  <c r="I55" i="3"/>
  <c r="H55" i="3"/>
  <c r="C55" i="3"/>
  <c r="D1372" i="1" s="1"/>
  <c r="AG54" i="3"/>
  <c r="I54" i="3"/>
  <c r="H54" i="3"/>
  <c r="Z54" i="3" s="1"/>
  <c r="C54" i="3"/>
  <c r="AG53" i="3"/>
  <c r="AH53" i="3" s="1"/>
  <c r="AI53" i="3" s="1"/>
  <c r="I53" i="3"/>
  <c r="H53" i="3"/>
  <c r="Z53" i="3" s="1"/>
  <c r="C53" i="3"/>
  <c r="AG52" i="3"/>
  <c r="I52" i="3"/>
  <c r="H52" i="3"/>
  <c r="AG51" i="3"/>
  <c r="AH51" i="3" s="1"/>
  <c r="AI51" i="3" s="1"/>
  <c r="I51" i="3"/>
  <c r="H51" i="3"/>
  <c r="AG50" i="3"/>
  <c r="I50" i="3"/>
  <c r="H50" i="3"/>
  <c r="Z50" i="3" s="1"/>
  <c r="C50" i="3"/>
  <c r="AG49" i="3"/>
  <c r="I49" i="3"/>
  <c r="H49" i="3"/>
  <c r="Z49" i="3" s="1"/>
  <c r="C49" i="3"/>
  <c r="AG48" i="3"/>
  <c r="AH48" i="3" s="1"/>
  <c r="AI48" i="3" s="1"/>
  <c r="I48" i="3"/>
  <c r="D12" i="7" s="1"/>
  <c r="H48" i="3"/>
  <c r="H12" i="7" s="1"/>
  <c r="C48" i="3"/>
  <c r="AG47" i="3"/>
  <c r="I47" i="3"/>
  <c r="H47" i="3"/>
  <c r="C47" i="3"/>
  <c r="D364" i="1" s="1"/>
  <c r="AG46" i="3"/>
  <c r="I46" i="3"/>
  <c r="H46" i="3"/>
  <c r="AG45" i="3"/>
  <c r="AH45" i="3" s="1"/>
  <c r="AI45" i="3" s="1"/>
  <c r="I45" i="3"/>
  <c r="H45" i="3"/>
  <c r="Z45" i="3" s="1"/>
  <c r="C45" i="3"/>
  <c r="AG44" i="3"/>
  <c r="AH44" i="3" s="1"/>
  <c r="AI44" i="3" s="1"/>
  <c r="I44" i="3"/>
  <c r="H44" i="3"/>
  <c r="Z44" i="3" s="1"/>
  <c r="C44" i="3"/>
  <c r="AG43" i="3"/>
  <c r="AH43" i="3" s="1"/>
  <c r="AI43" i="3" s="1"/>
  <c r="I43" i="3"/>
  <c r="H43" i="3"/>
  <c r="Z43" i="3" s="1"/>
  <c r="C43" i="3"/>
  <c r="AG42" i="3"/>
  <c r="AH42" i="3" s="1"/>
  <c r="AI42" i="3" s="1"/>
  <c r="I42" i="3"/>
  <c r="H42" i="3"/>
  <c r="Z42" i="3" s="1"/>
  <c r="C42" i="3"/>
  <c r="AG41" i="3"/>
  <c r="I41" i="3"/>
  <c r="H41" i="3"/>
  <c r="Z41" i="3" s="1"/>
  <c r="C41" i="3"/>
  <c r="AG40" i="3"/>
  <c r="AH40" i="3" s="1"/>
  <c r="AI40" i="3" s="1"/>
  <c r="I40" i="3"/>
  <c r="H40" i="3"/>
  <c r="Z40" i="3" s="1"/>
  <c r="C40" i="3"/>
  <c r="AG39" i="3"/>
  <c r="AH39" i="3" s="1"/>
  <c r="AI39" i="3" s="1"/>
  <c r="I39" i="3"/>
  <c r="D9" i="7" s="1"/>
  <c r="H39" i="3"/>
  <c r="H9" i="7" s="1"/>
  <c r="AG38" i="3"/>
  <c r="AH38" i="3" s="1"/>
  <c r="AI38" i="3" s="1"/>
  <c r="I38" i="3"/>
  <c r="H38" i="3"/>
  <c r="Z38" i="3" s="1"/>
  <c r="C38" i="3"/>
  <c r="AG37" i="3"/>
  <c r="AA37" i="3" s="1"/>
  <c r="I37" i="3"/>
  <c r="H37" i="3"/>
  <c r="C37" i="3"/>
  <c r="AG36" i="3"/>
  <c r="AH36" i="3" s="1"/>
  <c r="AI36" i="3" s="1"/>
  <c r="I36" i="3"/>
  <c r="H36" i="3"/>
  <c r="Z36" i="3" s="1"/>
  <c r="C36" i="3"/>
  <c r="AG35" i="3"/>
  <c r="AH35" i="3" s="1"/>
  <c r="AI35" i="3" s="1"/>
  <c r="I35" i="3"/>
  <c r="H35" i="3"/>
  <c r="Z35" i="3" s="1"/>
  <c r="C35" i="3"/>
  <c r="AG34" i="3"/>
  <c r="I34" i="3"/>
  <c r="H34" i="3"/>
  <c r="Z34" i="3" s="1"/>
  <c r="C34" i="3"/>
  <c r="AG33" i="3"/>
  <c r="AA33" i="3" s="1"/>
  <c r="I33" i="3"/>
  <c r="D8" i="7" s="1"/>
  <c r="H33" i="3"/>
  <c r="H8" i="7" s="1"/>
  <c r="AG32" i="3"/>
  <c r="I32" i="3"/>
  <c r="D7" i="7" s="1"/>
  <c r="H32" i="3"/>
  <c r="H7" i="7" s="1"/>
  <c r="C32" i="3"/>
  <c r="AG31" i="3"/>
  <c r="AH31" i="3" s="1"/>
  <c r="AI31" i="3" s="1"/>
  <c r="I31" i="3"/>
  <c r="H31" i="3"/>
  <c r="Z31" i="3" s="1"/>
  <c r="C31" i="3"/>
  <c r="AG30" i="3"/>
  <c r="AH30" i="3" s="1"/>
  <c r="AI30" i="3" s="1"/>
  <c r="AB30" i="3" s="1"/>
  <c r="I30" i="3"/>
  <c r="H30" i="3"/>
  <c r="AG29" i="3"/>
  <c r="AH29" i="3" s="1"/>
  <c r="AI29" i="3" s="1"/>
  <c r="I29" i="3"/>
  <c r="H29" i="3"/>
  <c r="Z29" i="3" s="1"/>
  <c r="AG28" i="3"/>
  <c r="AH28" i="3" s="1"/>
  <c r="AI28" i="3" s="1"/>
  <c r="I28" i="3"/>
  <c r="H28" i="3"/>
  <c r="C28" i="3"/>
  <c r="AG27" i="3"/>
  <c r="I27" i="3"/>
  <c r="H27" i="3"/>
  <c r="Z27" i="3" s="1"/>
  <c r="C27" i="3"/>
  <c r="AG26" i="3"/>
  <c r="AH26" i="3" s="1"/>
  <c r="AI26" i="3" s="1"/>
  <c r="AB26" i="3" s="1"/>
  <c r="I26" i="3"/>
  <c r="H26" i="3"/>
  <c r="Z26" i="3" s="1"/>
  <c r="C26" i="3"/>
  <c r="AG25" i="3"/>
  <c r="AH25" i="3" s="1"/>
  <c r="AI25" i="3" s="1"/>
  <c r="AB25" i="3" s="1"/>
  <c r="I25" i="3"/>
  <c r="H25" i="3"/>
  <c r="Z25" i="3" s="1"/>
  <c r="C25" i="3"/>
  <c r="AG24" i="3"/>
  <c r="AH24" i="3" s="1"/>
  <c r="AI24" i="3" s="1"/>
  <c r="I24" i="3"/>
  <c r="H24" i="3"/>
  <c r="Z24" i="3" s="1"/>
  <c r="C24" i="3"/>
  <c r="AG23" i="3"/>
  <c r="I23" i="3"/>
  <c r="H23" i="3"/>
  <c r="Z23" i="3" s="1"/>
  <c r="C23" i="3"/>
  <c r="AG22" i="3"/>
  <c r="AH22" i="3" s="1"/>
  <c r="AI22" i="3" s="1"/>
  <c r="AB22" i="3" s="1"/>
  <c r="I22" i="3"/>
  <c r="H22" i="3"/>
  <c r="Z22" i="3" s="1"/>
  <c r="C22" i="3"/>
  <c r="AG21" i="3"/>
  <c r="AH21" i="3" s="1"/>
  <c r="AI21" i="3" s="1"/>
  <c r="AB21" i="3" s="1"/>
  <c r="I21" i="3"/>
  <c r="H21" i="3"/>
  <c r="Z21" i="3" s="1"/>
  <c r="C21" i="3"/>
  <c r="AG20" i="3"/>
  <c r="AH20" i="3" s="1"/>
  <c r="AI20" i="3" s="1"/>
  <c r="I20" i="3"/>
  <c r="H20" i="3"/>
  <c r="Z20" i="3" s="1"/>
  <c r="C20" i="3"/>
  <c r="AG19" i="3"/>
  <c r="I19" i="3"/>
  <c r="H19" i="3"/>
  <c r="Z19" i="3" s="1"/>
  <c r="C19" i="3"/>
  <c r="AG18" i="3"/>
  <c r="AH18" i="3" s="1"/>
  <c r="AI18" i="3" s="1"/>
  <c r="AB18" i="3" s="1"/>
  <c r="I18" i="3"/>
  <c r="H18" i="3"/>
  <c r="Z18" i="3" s="1"/>
  <c r="C18" i="3"/>
  <c r="AG17" i="3"/>
  <c r="AH17" i="3" s="1"/>
  <c r="AI17" i="3" s="1"/>
  <c r="AB17" i="3" s="1"/>
  <c r="I17" i="3"/>
  <c r="H17" i="3"/>
  <c r="Z17" i="3" s="1"/>
  <c r="C17" i="3"/>
  <c r="AG16" i="3"/>
  <c r="AH16" i="3" s="1"/>
  <c r="AI16" i="3" s="1"/>
  <c r="I16" i="3"/>
  <c r="H16" i="3"/>
  <c r="AG15" i="3"/>
  <c r="AH15" i="3" s="1"/>
  <c r="AI15" i="3" s="1"/>
  <c r="I15" i="3"/>
  <c r="H15" i="3"/>
  <c r="AG14" i="3"/>
  <c r="I14" i="3"/>
  <c r="H14" i="3"/>
  <c r="Z14" i="3" s="1"/>
  <c r="C14" i="3"/>
  <c r="AG13" i="3"/>
  <c r="I13" i="3"/>
  <c r="H13" i="3"/>
  <c r="Z13" i="3" s="1"/>
  <c r="C13" i="3"/>
  <c r="AG12" i="3"/>
  <c r="I12" i="3"/>
  <c r="H12" i="3"/>
  <c r="Z12" i="3" s="1"/>
  <c r="C12" i="3"/>
  <c r="AG11" i="3"/>
  <c r="I11" i="3"/>
  <c r="H11" i="3"/>
  <c r="Z11" i="3" s="1"/>
  <c r="C11" i="3"/>
  <c r="AG10" i="3"/>
  <c r="I10" i="3"/>
  <c r="H10" i="3"/>
  <c r="Z10" i="3" s="1"/>
  <c r="C10" i="3"/>
  <c r="AG9" i="3"/>
  <c r="I9" i="3"/>
  <c r="H9" i="3"/>
  <c r="Z9" i="3" s="1"/>
  <c r="AG8" i="3"/>
  <c r="AH8" i="3" s="1"/>
  <c r="AI8" i="3" s="1"/>
  <c r="AB8" i="3" s="1"/>
  <c r="Q8" i="3"/>
  <c r="P8" i="3"/>
  <c r="O8" i="3"/>
  <c r="N8" i="3"/>
  <c r="M8" i="3"/>
  <c r="I8" i="3"/>
  <c r="H8" i="3"/>
  <c r="Z8" i="3" s="1"/>
  <c r="C8" i="3"/>
  <c r="AG7" i="3"/>
  <c r="AH7" i="3" s="1"/>
  <c r="AI7" i="3" s="1"/>
  <c r="Q7" i="3"/>
  <c r="P7" i="3"/>
  <c r="O7" i="3"/>
  <c r="N7" i="3"/>
  <c r="M7" i="3"/>
  <c r="I7" i="3"/>
  <c r="H7" i="3"/>
  <c r="Z7" i="3" s="1"/>
  <c r="C7" i="3"/>
  <c r="AG6" i="3"/>
  <c r="AH6" i="3" s="1"/>
  <c r="AI6" i="3" s="1"/>
  <c r="AB6" i="3" s="1"/>
  <c r="Q6" i="3"/>
  <c r="P6" i="3"/>
  <c r="O6" i="3"/>
  <c r="N6" i="3"/>
  <c r="M6" i="3"/>
  <c r="I6" i="3"/>
  <c r="H6" i="3"/>
  <c r="Z6" i="3" s="1"/>
  <c r="C6" i="3"/>
  <c r="AG5" i="3"/>
  <c r="AH5" i="3" s="1"/>
  <c r="AI5" i="3" s="1"/>
  <c r="Q5" i="3"/>
  <c r="P5" i="3"/>
  <c r="O5" i="3"/>
  <c r="N5" i="3"/>
  <c r="M5" i="3"/>
  <c r="I5" i="3"/>
  <c r="H5" i="3"/>
  <c r="Z5" i="3" s="1"/>
  <c r="AG4" i="3"/>
  <c r="AH4" i="3" s="1"/>
  <c r="AI4" i="3" s="1"/>
  <c r="Q4" i="3"/>
  <c r="P4" i="3"/>
  <c r="O4" i="3"/>
  <c r="N4" i="3"/>
  <c r="M4" i="3"/>
  <c r="I4" i="3"/>
  <c r="H4" i="3"/>
  <c r="Z4" i="3" s="1"/>
  <c r="C4" i="3"/>
  <c r="AG3" i="3"/>
  <c r="AH3" i="3" s="1"/>
  <c r="AI3" i="3" s="1"/>
  <c r="I3" i="3"/>
  <c r="H3" i="3"/>
  <c r="Z3" i="3" s="1"/>
  <c r="C3" i="3"/>
  <c r="AA73" i="3" l="1"/>
  <c r="AZ1833" i="1"/>
  <c r="D1276" i="1"/>
  <c r="D676" i="1"/>
  <c r="D677" i="1" s="1"/>
  <c r="D678" i="1" s="1"/>
  <c r="D679" i="1" s="1"/>
  <c r="D1804" i="1"/>
  <c r="D1809" i="1" s="1"/>
  <c r="D1732" i="1"/>
  <c r="D1708" i="1"/>
  <c r="D1709" i="1" s="1"/>
  <c r="D1710" i="1" s="1"/>
  <c r="D1711" i="1" s="1"/>
  <c r="D1780" i="1"/>
  <c r="D820" i="1"/>
  <c r="D1348" i="1"/>
  <c r="D1353" i="1" s="1"/>
  <c r="D1156" i="1"/>
  <c r="D1161" i="1" s="1"/>
  <c r="D652" i="1"/>
  <c r="D653" i="1" s="1"/>
  <c r="D654" i="1" s="1"/>
  <c r="D655" i="1" s="1"/>
  <c r="AM369" i="1"/>
  <c r="N9" i="3"/>
  <c r="X921" i="1"/>
  <c r="AY2070" i="1"/>
  <c r="AP441" i="1"/>
  <c r="AV2074" i="1"/>
  <c r="AS1545" i="1"/>
  <c r="BQ1545" i="1"/>
  <c r="BE1569" i="1"/>
  <c r="U239" i="1"/>
  <c r="AA31" i="3"/>
  <c r="AA134" i="3"/>
  <c r="AY225" i="1"/>
  <c r="AV945" i="1"/>
  <c r="AY1401" i="1"/>
  <c r="L1641" i="1"/>
  <c r="U393" i="1"/>
  <c r="AP969" i="1"/>
  <c r="AV513" i="1"/>
  <c r="AZ2025" i="1"/>
  <c r="AA137" i="3"/>
  <c r="AA143" i="3"/>
  <c r="AZ1950" i="1"/>
  <c r="BA1950" i="1" s="1"/>
  <c r="AY1950" i="1" s="1"/>
  <c r="AA57" i="1"/>
  <c r="AD201" i="1"/>
  <c r="BB201" i="1"/>
  <c r="L2170" i="1"/>
  <c r="AJ2170" i="1"/>
  <c r="BH2170" i="1"/>
  <c r="AS1713" i="1"/>
  <c r="BQ1351" i="1"/>
  <c r="AG33" i="1"/>
  <c r="L33" i="1"/>
  <c r="AJ33" i="1"/>
  <c r="BH33" i="1"/>
  <c r="AY33" i="1"/>
  <c r="AS177" i="1"/>
  <c r="BQ177" i="1"/>
  <c r="X657" i="1"/>
  <c r="AV657" i="1"/>
  <c r="BT657" i="1"/>
  <c r="O921" i="1"/>
  <c r="R921" i="1"/>
  <c r="AP921" i="1"/>
  <c r="BN921" i="1"/>
  <c r="F921" i="1"/>
  <c r="AD921" i="1"/>
  <c r="F297" i="1"/>
  <c r="AD297" i="1"/>
  <c r="BB297" i="1"/>
  <c r="AG297" i="1"/>
  <c r="X441" i="1"/>
  <c r="AM1305" i="1"/>
  <c r="BQ1349" i="1"/>
  <c r="AA1377" i="1"/>
  <c r="AY1377" i="1"/>
  <c r="AV1785" i="1"/>
  <c r="BD2025" i="1"/>
  <c r="AH130" i="3"/>
  <c r="AI130" i="3" s="1"/>
  <c r="AB130" i="3" s="1"/>
  <c r="AY105" i="1"/>
  <c r="AJ345" i="1"/>
  <c r="BH393" i="1"/>
  <c r="O393" i="1"/>
  <c r="BK393" i="1"/>
  <c r="AM777" i="1"/>
  <c r="AM825" i="1"/>
  <c r="BT1281" i="1"/>
  <c r="O1353" i="1"/>
  <c r="BK1353" i="1"/>
  <c r="AA1353" i="1"/>
  <c r="AA1497" i="1"/>
  <c r="AA40" i="3"/>
  <c r="I57" i="1"/>
  <c r="BT201" i="1"/>
  <c r="AY1497" i="1"/>
  <c r="BB1858" i="1"/>
  <c r="R2170" i="1"/>
  <c r="AJ2242" i="1"/>
  <c r="BH2242" i="1"/>
  <c r="I177" i="1"/>
  <c r="BB393" i="1"/>
  <c r="R705" i="1"/>
  <c r="BT417" i="1"/>
  <c r="AS1449" i="1"/>
  <c r="AV1915" i="1"/>
  <c r="AY2022" i="1"/>
  <c r="AG177" i="1"/>
  <c r="X945" i="1"/>
  <c r="AA945" i="1"/>
  <c r="R1017" i="1"/>
  <c r="AP1017" i="1"/>
  <c r="BN1017" i="1"/>
  <c r="F1233" i="1"/>
  <c r="BN1425" i="1"/>
  <c r="X1425" i="1"/>
  <c r="BT1425" i="1"/>
  <c r="AD1425" i="1"/>
  <c r="BB1425" i="1"/>
  <c r="AD1521" i="1"/>
  <c r="BH441" i="1"/>
  <c r="I465" i="1"/>
  <c r="U537" i="1"/>
  <c r="AA561" i="1"/>
  <c r="AY561" i="1"/>
  <c r="F561" i="1"/>
  <c r="AD561" i="1"/>
  <c r="BB561" i="1"/>
  <c r="I561" i="1"/>
  <c r="AG561" i="1"/>
  <c r="BE561" i="1"/>
  <c r="BH921" i="1"/>
  <c r="I1401" i="1"/>
  <c r="BE1401" i="1"/>
  <c r="BH1401" i="1"/>
  <c r="BQ1401" i="1"/>
  <c r="U1713" i="1"/>
  <c r="AG1713" i="1"/>
  <c r="AZ1854" i="1"/>
  <c r="AY1944" i="1"/>
  <c r="AY2002" i="1"/>
  <c r="BC2025" i="1"/>
  <c r="AM129" i="1"/>
  <c r="AM345" i="1"/>
  <c r="BK345" i="1"/>
  <c r="R345" i="1"/>
  <c r="I441" i="1"/>
  <c r="AG441" i="1"/>
  <c r="BE441" i="1"/>
  <c r="L441" i="1"/>
  <c r="AJ441" i="1"/>
  <c r="O441" i="1"/>
  <c r="AM441" i="1"/>
  <c r="BK441" i="1"/>
  <c r="R441" i="1"/>
  <c r="U441" i="1"/>
  <c r="AS585" i="1"/>
  <c r="AA585" i="1"/>
  <c r="BE873" i="1"/>
  <c r="BT897" i="1"/>
  <c r="AV921" i="1"/>
  <c r="AY945" i="1"/>
  <c r="R969" i="1"/>
  <c r="BN969" i="1"/>
  <c r="AA969" i="1"/>
  <c r="F1113" i="1"/>
  <c r="AD1113" i="1"/>
  <c r="BB1113" i="1"/>
  <c r="I1113" i="1"/>
  <c r="AG1113" i="1"/>
  <c r="BE1113" i="1"/>
  <c r="U1137" i="1"/>
  <c r="AS1137" i="1"/>
  <c r="BQ1137" i="1"/>
  <c r="BE1161" i="1"/>
  <c r="L1161" i="1"/>
  <c r="AJ1161" i="1"/>
  <c r="BH1161" i="1"/>
  <c r="X1161" i="1"/>
  <c r="BT1161" i="1"/>
  <c r="AV1185" i="1"/>
  <c r="AA1305" i="1"/>
  <c r="AY1305" i="1"/>
  <c r="O1305" i="1"/>
  <c r="U1353" i="1"/>
  <c r="AS1353" i="1"/>
  <c r="BQ1353" i="1"/>
  <c r="X1353" i="1"/>
  <c r="AV1353" i="1"/>
  <c r="BT1353" i="1"/>
  <c r="AY1353" i="1"/>
  <c r="L1401" i="1"/>
  <c r="R1401" i="1"/>
  <c r="AP1401" i="1"/>
  <c r="BN1401" i="1"/>
  <c r="U1401" i="1"/>
  <c r="X1401" i="1"/>
  <c r="AV1401" i="1"/>
  <c r="X1593" i="1"/>
  <c r="BN1593" i="1"/>
  <c r="L1689" i="1"/>
  <c r="AJ1689" i="1"/>
  <c r="BH1689" i="1"/>
  <c r="O1785" i="1"/>
  <c r="BH1834" i="1"/>
  <c r="F2002" i="1"/>
  <c r="AZ2049" i="1"/>
  <c r="X2242" i="1"/>
  <c r="AA65" i="3"/>
  <c r="AA113" i="3"/>
  <c r="BE57" i="1"/>
  <c r="AG153" i="1"/>
  <c r="L177" i="1"/>
  <c r="AJ177" i="1"/>
  <c r="BH177" i="1"/>
  <c r="O177" i="1"/>
  <c r="AM177" i="1"/>
  <c r="BK177" i="1"/>
  <c r="AA177" i="1"/>
  <c r="AY177" i="1"/>
  <c r="F177" i="1"/>
  <c r="AD177" i="1"/>
  <c r="BB177" i="1"/>
  <c r="U201" i="1"/>
  <c r="AS201" i="1"/>
  <c r="BQ201" i="1"/>
  <c r="X201" i="1"/>
  <c r="AV201" i="1"/>
  <c r="AA201" i="1"/>
  <c r="AY201" i="1"/>
  <c r="I201" i="1"/>
  <c r="AG201" i="1"/>
  <c r="BE201" i="1"/>
  <c r="L201" i="1"/>
  <c r="AJ201" i="1"/>
  <c r="BH201" i="1"/>
  <c r="I273" i="1"/>
  <c r="BE273" i="1"/>
  <c r="AP297" i="1"/>
  <c r="R561" i="1"/>
  <c r="L609" i="1"/>
  <c r="L753" i="1"/>
  <c r="AJ753" i="1"/>
  <c r="BH753" i="1"/>
  <c r="AP753" i="1"/>
  <c r="X753" i="1"/>
  <c r="BT753" i="1"/>
  <c r="AG777" i="1"/>
  <c r="BB797" i="1"/>
  <c r="I873" i="1"/>
  <c r="X897" i="1"/>
  <c r="L921" i="1"/>
  <c r="AY969" i="1"/>
  <c r="AS1401" i="1"/>
  <c r="F1425" i="1"/>
  <c r="U1449" i="1"/>
  <c r="F1497" i="1"/>
  <c r="AD1497" i="1"/>
  <c r="BB1497" i="1"/>
  <c r="AG1497" i="1"/>
  <c r="BE1497" i="1"/>
  <c r="L1497" i="1"/>
  <c r="AG1593" i="1"/>
  <c r="R2074" i="1"/>
  <c r="AG81" i="1"/>
  <c r="F105" i="1"/>
  <c r="AD105" i="1"/>
  <c r="BB105" i="1"/>
  <c r="BQ129" i="1"/>
  <c r="L225" i="1"/>
  <c r="U249" i="1"/>
  <c r="AS249" i="1"/>
  <c r="BQ249" i="1"/>
  <c r="AV297" i="1"/>
  <c r="AJ321" i="1"/>
  <c r="BN441" i="1"/>
  <c r="AS441" i="1"/>
  <c r="BT441" i="1"/>
  <c r="AD465" i="1"/>
  <c r="BE465" i="1"/>
  <c r="L513" i="1"/>
  <c r="BH513" i="1"/>
  <c r="BK681" i="1"/>
  <c r="AM729" i="1"/>
  <c r="AS729" i="1"/>
  <c r="BB897" i="1"/>
  <c r="AJ921" i="1"/>
  <c r="X1041" i="1"/>
  <c r="R1137" i="1"/>
  <c r="AP1137" i="1"/>
  <c r="BN1137" i="1"/>
  <c r="BT1401" i="1"/>
  <c r="L1425" i="1"/>
  <c r="BH1425" i="1"/>
  <c r="R1425" i="1"/>
  <c r="I1545" i="1"/>
  <c r="BE1545" i="1"/>
  <c r="BK1545" i="1"/>
  <c r="U1545" i="1"/>
  <c r="AA1785" i="1"/>
  <c r="BQ1906" i="1"/>
  <c r="I1978" i="1"/>
  <c r="BA2016" i="1"/>
  <c r="AY2016" i="1" s="1"/>
  <c r="I2098" i="1"/>
  <c r="BE2098" i="1"/>
  <c r="O2098" i="1"/>
  <c r="BK2098" i="1"/>
  <c r="BQ2136" i="1"/>
  <c r="AH102" i="3"/>
  <c r="AI102" i="3" s="1"/>
  <c r="AB102" i="3" s="1"/>
  <c r="AJ57" i="1"/>
  <c r="BH57" i="1"/>
  <c r="O57" i="1"/>
  <c r="AM57" i="1"/>
  <c r="BK57" i="1"/>
  <c r="R57" i="1"/>
  <c r="AP57" i="1"/>
  <c r="U57" i="1"/>
  <c r="BQ57" i="1"/>
  <c r="AD57" i="1"/>
  <c r="X249" i="1"/>
  <c r="AV249" i="1"/>
  <c r="AY249" i="1"/>
  <c r="F249" i="1"/>
  <c r="BB249" i="1"/>
  <c r="I249" i="1"/>
  <c r="BH249" i="1"/>
  <c r="O273" i="1"/>
  <c r="AP417" i="1"/>
  <c r="BQ441" i="1"/>
  <c r="F633" i="1"/>
  <c r="AD633" i="1"/>
  <c r="BB633" i="1"/>
  <c r="L633" i="1"/>
  <c r="AJ633" i="1"/>
  <c r="BH633" i="1"/>
  <c r="O633" i="1"/>
  <c r="AM633" i="1"/>
  <c r="BK633" i="1"/>
  <c r="U633" i="1"/>
  <c r="AS633" i="1"/>
  <c r="BQ633" i="1"/>
  <c r="AV753" i="1"/>
  <c r="O873" i="1"/>
  <c r="AM873" i="1"/>
  <c r="BK873" i="1"/>
  <c r="BQ873" i="1"/>
  <c r="X1329" i="1"/>
  <c r="AV1329" i="1"/>
  <c r="X1521" i="1"/>
  <c r="I1665" i="1"/>
  <c r="AG1665" i="1"/>
  <c r="BE1665" i="1"/>
  <c r="AM1665" i="1"/>
  <c r="I33" i="1"/>
  <c r="AA249" i="1"/>
  <c r="AP273" i="1"/>
  <c r="BK369" i="1"/>
  <c r="AV441" i="1"/>
  <c r="AA489" i="1"/>
  <c r="AY489" i="1"/>
  <c r="AG489" i="1"/>
  <c r="U609" i="1"/>
  <c r="AD705" i="1"/>
  <c r="L705" i="1"/>
  <c r="BN705" i="1"/>
  <c r="BT801" i="1"/>
  <c r="F849" i="1"/>
  <c r="AD849" i="1"/>
  <c r="BB849" i="1"/>
  <c r="R945" i="1"/>
  <c r="AP945" i="1"/>
  <c r="BN945" i="1"/>
  <c r="U945" i="1"/>
  <c r="F969" i="1"/>
  <c r="AD969" i="1"/>
  <c r="BB969" i="1"/>
  <c r="X993" i="1"/>
  <c r="AV993" i="1"/>
  <c r="BT993" i="1"/>
  <c r="BN1089" i="1"/>
  <c r="AY1113" i="1"/>
  <c r="X1281" i="1"/>
  <c r="AV1281" i="1"/>
  <c r="BK1305" i="1"/>
  <c r="BT1329" i="1"/>
  <c r="L1329" i="1"/>
  <c r="I1353" i="1"/>
  <c r="BE1353" i="1"/>
  <c r="AS1377" i="1"/>
  <c r="AA1401" i="1"/>
  <c r="AG1401" i="1"/>
  <c r="U1665" i="1"/>
  <c r="BQ1665" i="1"/>
  <c r="AV1737" i="1"/>
  <c r="BK1761" i="1"/>
  <c r="AY1930" i="1"/>
  <c r="O2026" i="1"/>
  <c r="AM2026" i="1"/>
  <c r="BK2026" i="1"/>
  <c r="AY2035" i="1"/>
  <c r="L2122" i="1"/>
  <c r="BN321" i="1"/>
  <c r="BB345" i="1"/>
  <c r="AA441" i="1"/>
  <c r="AY441" i="1"/>
  <c r="AP465" i="1"/>
  <c r="F465" i="1"/>
  <c r="AP561" i="1"/>
  <c r="AD609" i="1"/>
  <c r="BQ825" i="1"/>
  <c r="U873" i="1"/>
  <c r="AS873" i="1"/>
  <c r="AA873" i="1"/>
  <c r="AY873" i="1"/>
  <c r="AS945" i="1"/>
  <c r="BT945" i="1"/>
  <c r="U1065" i="1"/>
  <c r="AS1065" i="1"/>
  <c r="BQ1065" i="1"/>
  <c r="BE1065" i="1"/>
  <c r="L1089" i="1"/>
  <c r="R1257" i="1"/>
  <c r="BN1351" i="1"/>
  <c r="O1377" i="1"/>
  <c r="AX1920" i="1"/>
  <c r="AV1920" i="1" s="1"/>
  <c r="AY1974" i="1"/>
  <c r="BA1977" i="1"/>
  <c r="AJ2074" i="1"/>
  <c r="BN2146" i="1"/>
  <c r="X2218" i="1"/>
  <c r="BT2218" i="1"/>
  <c r="AH136" i="3"/>
  <c r="AI136" i="3" s="1"/>
  <c r="AB136" i="3" s="1"/>
  <c r="BH9" i="1"/>
  <c r="AV273" i="1"/>
  <c r="U369" i="1"/>
  <c r="BQ369" i="1"/>
  <c r="AY369" i="1"/>
  <c r="U417" i="1"/>
  <c r="AS417" i="1"/>
  <c r="BQ417" i="1"/>
  <c r="X417" i="1"/>
  <c r="AV417" i="1"/>
  <c r="AA417" i="1"/>
  <c r="AY417" i="1"/>
  <c r="F417" i="1"/>
  <c r="AD417" i="1"/>
  <c r="L537" i="1"/>
  <c r="AJ537" i="1"/>
  <c r="BH537" i="1"/>
  <c r="AS681" i="1"/>
  <c r="BH705" i="1"/>
  <c r="L1617" i="1"/>
  <c r="AJ1617" i="1"/>
  <c r="BH1617" i="1"/>
  <c r="AA1641" i="1"/>
  <c r="F2170" i="1"/>
  <c r="BB2170" i="1"/>
  <c r="AP2170" i="1"/>
  <c r="BN2170" i="1"/>
  <c r="X2170" i="1"/>
  <c r="AV2170" i="1"/>
  <c r="BT2170" i="1"/>
  <c r="AS2194" i="1"/>
  <c r="X2194" i="1"/>
  <c r="AV2194" i="1"/>
  <c r="BT2194" i="1"/>
  <c r="I2194" i="1"/>
  <c r="AG2194" i="1"/>
  <c r="BE2194" i="1"/>
  <c r="AA51" i="3"/>
  <c r="I153" i="1"/>
  <c r="BE153" i="1"/>
  <c r="AG225" i="1"/>
  <c r="BH225" i="1"/>
  <c r="O297" i="1"/>
  <c r="AD321" i="1"/>
  <c r="AA633" i="1"/>
  <c r="AY633" i="1"/>
  <c r="AA681" i="1"/>
  <c r="AY681" i="1"/>
  <c r="AG681" i="1"/>
  <c r="O681" i="1"/>
  <c r="BT921" i="1"/>
  <c r="BB993" i="1"/>
  <c r="AD1017" i="1"/>
  <c r="BT1209" i="1"/>
  <c r="AA1257" i="1"/>
  <c r="R1305" i="1"/>
  <c r="AP1305" i="1"/>
  <c r="BN1305" i="1"/>
  <c r="AJ1401" i="1"/>
  <c r="L1521" i="1"/>
  <c r="AJ1521" i="1"/>
  <c r="BH1521" i="1"/>
  <c r="AP1521" i="1"/>
  <c r="BT1521" i="1"/>
  <c r="O1617" i="1"/>
  <c r="AY1848" i="1"/>
  <c r="I1858" i="1"/>
  <c r="AG1858" i="1"/>
  <c r="BE1858" i="1"/>
  <c r="AY2146" i="1"/>
  <c r="AD2242" i="1"/>
  <c r="AP2242" i="1"/>
  <c r="AJ134" i="3"/>
  <c r="AK134" i="3" s="1"/>
  <c r="AC134" i="3" s="1"/>
  <c r="AB134" i="3"/>
  <c r="AA20" i="3"/>
  <c r="AA123" i="3"/>
  <c r="U81" i="1"/>
  <c r="AS81" i="1"/>
  <c r="BQ81" i="1"/>
  <c r="AA42" i="3"/>
  <c r="AA53" i="3"/>
  <c r="AA109" i="3"/>
  <c r="BB33" i="1"/>
  <c r="O129" i="1"/>
  <c r="X129" i="1"/>
  <c r="AV129" i="1"/>
  <c r="BT129" i="1"/>
  <c r="I129" i="1"/>
  <c r="AA15" i="3"/>
  <c r="AA39" i="3"/>
  <c r="AA57" i="3"/>
  <c r="AA77" i="3"/>
  <c r="AA96" i="3"/>
  <c r="F9" i="1"/>
  <c r="AD9" i="1"/>
  <c r="BB9" i="1"/>
  <c r="AJ9" i="1"/>
  <c r="BN9" i="1"/>
  <c r="AA81" i="1"/>
  <c r="AY81" i="1"/>
  <c r="F81" i="1"/>
  <c r="AD81" i="1"/>
  <c r="BB81" i="1"/>
  <c r="I81" i="1"/>
  <c r="BE81" i="1"/>
  <c r="L81" i="1"/>
  <c r="AJ81" i="1"/>
  <c r="BH81" i="1"/>
  <c r="AA5" i="3"/>
  <c r="AA24" i="3"/>
  <c r="AA104" i="3"/>
  <c r="AA127" i="3"/>
  <c r="AA147" i="3"/>
  <c r="L9" i="1"/>
  <c r="AM9" i="1"/>
  <c r="BK9" i="1"/>
  <c r="U9" i="1"/>
  <c r="AV78" i="1"/>
  <c r="AA28" i="3"/>
  <c r="AA44" i="3"/>
  <c r="AA48" i="3"/>
  <c r="AA61" i="3"/>
  <c r="AA106" i="3"/>
  <c r="AA124" i="3"/>
  <c r="L153" i="1"/>
  <c r="AJ153" i="1"/>
  <c r="BH153" i="1"/>
  <c r="AG57" i="1"/>
  <c r="AA105" i="1"/>
  <c r="M9" i="3"/>
  <c r="AA43" i="3"/>
  <c r="AH117" i="3"/>
  <c r="AI117" i="3" s="1"/>
  <c r="AJ117" i="3" s="1"/>
  <c r="AK117" i="3" s="1"/>
  <c r="AA126" i="3"/>
  <c r="AA135" i="3"/>
  <c r="AA138" i="3"/>
  <c r="AD33" i="1"/>
  <c r="AG129" i="1"/>
  <c r="BE129" i="1"/>
  <c r="U153" i="1"/>
  <c r="AS153" i="1"/>
  <c r="BQ153" i="1"/>
  <c r="O153" i="1"/>
  <c r="AM153" i="1"/>
  <c r="BK153" i="1"/>
  <c r="F153" i="1"/>
  <c r="BT249" i="1"/>
  <c r="AA273" i="1"/>
  <c r="AY273" i="1"/>
  <c r="X297" i="1"/>
  <c r="AY297" i="1"/>
  <c r="BB321" i="1"/>
  <c r="I345" i="1"/>
  <c r="X561" i="1"/>
  <c r="AV561" i="1"/>
  <c r="AA729" i="1"/>
  <c r="AY729" i="1"/>
  <c r="BQ743" i="1"/>
  <c r="F753" i="1"/>
  <c r="AD753" i="1"/>
  <c r="BB753" i="1"/>
  <c r="L777" i="1"/>
  <c r="AJ777" i="1"/>
  <c r="BH777" i="1"/>
  <c r="O777" i="1"/>
  <c r="BK777" i="1"/>
  <c r="U777" i="1"/>
  <c r="BQ777" i="1"/>
  <c r="AA777" i="1"/>
  <c r="R801" i="1"/>
  <c r="AP801" i="1"/>
  <c r="BN801" i="1"/>
  <c r="L849" i="1"/>
  <c r="BH849" i="1"/>
  <c r="R849" i="1"/>
  <c r="BN849" i="1"/>
  <c r="L897" i="1"/>
  <c r="AJ897" i="1"/>
  <c r="BH897" i="1"/>
  <c r="O897" i="1"/>
  <c r="F945" i="1"/>
  <c r="AD945" i="1"/>
  <c r="BB945" i="1"/>
  <c r="I945" i="1"/>
  <c r="AG945" i="1"/>
  <c r="BE945" i="1"/>
  <c r="L945" i="1"/>
  <c r="AJ945" i="1"/>
  <c r="BH945" i="1"/>
  <c r="O945" i="1"/>
  <c r="AM945" i="1"/>
  <c r="I969" i="1"/>
  <c r="AG969" i="1"/>
  <c r="BE969" i="1"/>
  <c r="L969" i="1"/>
  <c r="AJ969" i="1"/>
  <c r="BH969" i="1"/>
  <c r="O969" i="1"/>
  <c r="AM969" i="1"/>
  <c r="BK969" i="1"/>
  <c r="U969" i="1"/>
  <c r="AS969" i="1"/>
  <c r="BQ969" i="1"/>
  <c r="X969" i="1"/>
  <c r="AV969" i="1"/>
  <c r="BT969" i="1"/>
  <c r="O1065" i="1"/>
  <c r="AM1065" i="1"/>
  <c r="BK1065" i="1"/>
  <c r="F321" i="1"/>
  <c r="I393" i="1"/>
  <c r="AG393" i="1"/>
  <c r="BE393" i="1"/>
  <c r="L393" i="1"/>
  <c r="AJ393" i="1"/>
  <c r="AM393" i="1"/>
  <c r="BN393" i="1"/>
  <c r="R417" i="1"/>
  <c r="F441" i="1"/>
  <c r="AD441" i="1"/>
  <c r="BB441" i="1"/>
  <c r="AG465" i="1"/>
  <c r="X465" i="1"/>
  <c r="AY465" i="1"/>
  <c r="U489" i="1"/>
  <c r="I489" i="1"/>
  <c r="BE489" i="1"/>
  <c r="AM489" i="1"/>
  <c r="F513" i="1"/>
  <c r="BB513" i="1"/>
  <c r="R657" i="1"/>
  <c r="BN657" i="1"/>
  <c r="X681" i="1"/>
  <c r="AV681" i="1"/>
  <c r="BT681" i="1"/>
  <c r="I729" i="1"/>
  <c r="AG729" i="1"/>
  <c r="BE729" i="1"/>
  <c r="BT743" i="1"/>
  <c r="AS777" i="1"/>
  <c r="U801" i="1"/>
  <c r="X801" i="1"/>
  <c r="AV801" i="1"/>
  <c r="AD801" i="1"/>
  <c r="BB801" i="1"/>
  <c r="AM801" i="1"/>
  <c r="BK801" i="1"/>
  <c r="AP849" i="1"/>
  <c r="AG873" i="1"/>
  <c r="R897" i="1"/>
  <c r="AP897" i="1"/>
  <c r="BN897" i="1"/>
  <c r="AD993" i="1"/>
  <c r="L1017" i="1"/>
  <c r="AJ1017" i="1"/>
  <c r="BH1017" i="1"/>
  <c r="U1017" i="1"/>
  <c r="AS1017" i="1"/>
  <c r="BQ1017" i="1"/>
  <c r="X1017" i="1"/>
  <c r="BT1017" i="1"/>
  <c r="AJ225" i="1"/>
  <c r="BK225" i="1"/>
  <c r="AD249" i="1"/>
  <c r="F273" i="1"/>
  <c r="AD273" i="1"/>
  <c r="BB273" i="1"/>
  <c r="AG273" i="1"/>
  <c r="L273" i="1"/>
  <c r="AJ273" i="1"/>
  <c r="BH273" i="1"/>
  <c r="BK273" i="1"/>
  <c r="U273" i="1"/>
  <c r="I297" i="1"/>
  <c r="BE297" i="1"/>
  <c r="BK297" i="1"/>
  <c r="R297" i="1"/>
  <c r="AS297" i="1"/>
  <c r="AP345" i="1"/>
  <c r="BN345" i="1"/>
  <c r="L1113" i="1"/>
  <c r="AJ1113" i="1"/>
  <c r="U1113" i="1"/>
  <c r="AA1113" i="1"/>
  <c r="AG249" i="1"/>
  <c r="BE249" i="1"/>
  <c r="AJ249" i="1"/>
  <c r="I321" i="1"/>
  <c r="AG321" i="1"/>
  <c r="L321" i="1"/>
  <c r="BH321" i="1"/>
  <c r="AP321" i="1"/>
  <c r="R369" i="1"/>
  <c r="AP369" i="1"/>
  <c r="BB417" i="1"/>
  <c r="R465" i="1"/>
  <c r="BN465" i="1"/>
  <c r="AS537" i="1"/>
  <c r="BQ537" i="1"/>
  <c r="F657" i="1"/>
  <c r="AD657" i="1"/>
  <c r="BB657" i="1"/>
  <c r="I681" i="1"/>
  <c r="BE681" i="1"/>
  <c r="AM681" i="1"/>
  <c r="AJ705" i="1"/>
  <c r="L729" i="1"/>
  <c r="AJ729" i="1"/>
  <c r="O729" i="1"/>
  <c r="BK729" i="1"/>
  <c r="AY777" i="1"/>
  <c r="AV849" i="1"/>
  <c r="U897" i="1"/>
  <c r="AS897" i="1"/>
  <c r="BQ897" i="1"/>
  <c r="AV897" i="1"/>
  <c r="F897" i="1"/>
  <c r="AD897" i="1"/>
  <c r="BK945" i="1"/>
  <c r="BE177" i="1"/>
  <c r="O225" i="1"/>
  <c r="AM225" i="1"/>
  <c r="R225" i="1"/>
  <c r="AP225" i="1"/>
  <c r="BN225" i="1"/>
  <c r="L249" i="1"/>
  <c r="O249" i="1"/>
  <c r="AM249" i="1"/>
  <c r="BK249" i="1"/>
  <c r="AM273" i="1"/>
  <c r="R393" i="1"/>
  <c r="AP393" i="1"/>
  <c r="AS393" i="1"/>
  <c r="BQ393" i="1"/>
  <c r="X393" i="1"/>
  <c r="AV393" i="1"/>
  <c r="BT393" i="1"/>
  <c r="AA393" i="1"/>
  <c r="AY393" i="1"/>
  <c r="F393" i="1"/>
  <c r="AD393" i="1"/>
  <c r="AV465" i="1"/>
  <c r="BT465" i="1"/>
  <c r="AA465" i="1"/>
  <c r="BB465" i="1"/>
  <c r="I513" i="1"/>
  <c r="AG513" i="1"/>
  <c r="BE513" i="1"/>
  <c r="AJ513" i="1"/>
  <c r="AA537" i="1"/>
  <c r="F609" i="1"/>
  <c r="BB609" i="1"/>
  <c r="I609" i="1"/>
  <c r="AG609" i="1"/>
  <c r="BE609" i="1"/>
  <c r="R753" i="1"/>
  <c r="BN753" i="1"/>
  <c r="BB921" i="1"/>
  <c r="I921" i="1"/>
  <c r="AG921" i="1"/>
  <c r="I993" i="1"/>
  <c r="AG993" i="1"/>
  <c r="BE993" i="1"/>
  <c r="L993" i="1"/>
  <c r="AJ993" i="1"/>
  <c r="BH993" i="1"/>
  <c r="O993" i="1"/>
  <c r="R993" i="1"/>
  <c r="AP993" i="1"/>
  <c r="AV1017" i="1"/>
  <c r="R1041" i="1"/>
  <c r="AP1041" i="1"/>
  <c r="BN1041" i="1"/>
  <c r="AJ1089" i="1"/>
  <c r="BH1089" i="1"/>
  <c r="BB1137" i="1"/>
  <c r="AA225" i="1"/>
  <c r="I225" i="1"/>
  <c r="BE225" i="1"/>
  <c r="R273" i="1"/>
  <c r="BN273" i="1"/>
  <c r="AM297" i="1"/>
  <c r="R321" i="1"/>
  <c r="U345" i="1"/>
  <c r="AS345" i="1"/>
  <c r="BQ345" i="1"/>
  <c r="AY345" i="1"/>
  <c r="AD345" i="1"/>
  <c r="AG345" i="1"/>
  <c r="L345" i="1"/>
  <c r="O345" i="1"/>
  <c r="AS369" i="1"/>
  <c r="AA369" i="1"/>
  <c r="F369" i="1"/>
  <c r="AD369" i="1"/>
  <c r="BB369" i="1"/>
  <c r="O369" i="1"/>
  <c r="R513" i="1"/>
  <c r="AP513" i="1"/>
  <c r="BN513" i="1"/>
  <c r="X513" i="1"/>
  <c r="BT513" i="1"/>
  <c r="AD513" i="1"/>
  <c r="BN561" i="1"/>
  <c r="AY585" i="1"/>
  <c r="U729" i="1"/>
  <c r="BQ729" i="1"/>
  <c r="BN743" i="1"/>
  <c r="AS825" i="1"/>
  <c r="BQ945" i="1"/>
  <c r="AM993" i="1"/>
  <c r="BK993" i="1"/>
  <c r="I1065" i="1"/>
  <c r="AG1065" i="1"/>
  <c r="AV1161" i="1"/>
  <c r="AS273" i="1"/>
  <c r="BQ273" i="1"/>
  <c r="X273" i="1"/>
  <c r="BT273" i="1"/>
  <c r="BN297" i="1"/>
  <c r="AA345" i="1"/>
  <c r="X369" i="1"/>
  <c r="AV369" i="1"/>
  <c r="BT369" i="1"/>
  <c r="BN417" i="1"/>
  <c r="AA461" i="1"/>
  <c r="O489" i="1"/>
  <c r="BK489" i="1"/>
  <c r="AS489" i="1"/>
  <c r="BQ489" i="1"/>
  <c r="O513" i="1"/>
  <c r="AM513" i="1"/>
  <c r="BK513" i="1"/>
  <c r="AY537" i="1"/>
  <c r="I537" i="1"/>
  <c r="AG537" i="1"/>
  <c r="BE537" i="1"/>
  <c r="O537" i="1"/>
  <c r="AM537" i="1"/>
  <c r="BK537" i="1"/>
  <c r="AJ609" i="1"/>
  <c r="BH609" i="1"/>
  <c r="O609" i="1"/>
  <c r="AS609" i="1"/>
  <c r="BQ609" i="1"/>
  <c r="AA609" i="1"/>
  <c r="AY609" i="1"/>
  <c r="U681" i="1"/>
  <c r="BQ681" i="1"/>
  <c r="AP705" i="1"/>
  <c r="X705" i="1"/>
  <c r="AV705" i="1"/>
  <c r="BT705" i="1"/>
  <c r="F705" i="1"/>
  <c r="BB705" i="1"/>
  <c r="I777" i="1"/>
  <c r="BE777" i="1"/>
  <c r="AJ849" i="1"/>
  <c r="BN993" i="1"/>
  <c r="F1017" i="1"/>
  <c r="BB1017" i="1"/>
  <c r="R1089" i="1"/>
  <c r="AP1089" i="1"/>
  <c r="U297" i="1"/>
  <c r="BQ297" i="1"/>
  <c r="AA297" i="1"/>
  <c r="X321" i="1"/>
  <c r="F345" i="1"/>
  <c r="BE345" i="1"/>
  <c r="BH345" i="1"/>
  <c r="I585" i="1"/>
  <c r="AG585" i="1"/>
  <c r="BE585" i="1"/>
  <c r="O585" i="1"/>
  <c r="AM585" i="1"/>
  <c r="BK585" i="1"/>
  <c r="U585" i="1"/>
  <c r="BQ585" i="1"/>
  <c r="AM609" i="1"/>
  <c r="BK609" i="1"/>
  <c r="L657" i="1"/>
  <c r="AJ657" i="1"/>
  <c r="BH657" i="1"/>
  <c r="AP657" i="1"/>
  <c r="AD825" i="1"/>
  <c r="X849" i="1"/>
  <c r="BT849" i="1"/>
  <c r="I897" i="1"/>
  <c r="AG897" i="1"/>
  <c r="BE897" i="1"/>
  <c r="F993" i="1"/>
  <c r="AV1041" i="1"/>
  <c r="BT1041" i="1"/>
  <c r="X1113" i="1"/>
  <c r="AV1113" i="1"/>
  <c r="BT1113" i="1"/>
  <c r="F1161" i="1"/>
  <c r="AD1161" i="1"/>
  <c r="BB1161" i="1"/>
  <c r="R1185" i="1"/>
  <c r="AP1185" i="1"/>
  <c r="BN1185" i="1"/>
  <c r="X1185" i="1"/>
  <c r="BT1185" i="1"/>
  <c r="F1185" i="1"/>
  <c r="AD1185" i="1"/>
  <c r="BB1185" i="1"/>
  <c r="U1233" i="1"/>
  <c r="BT1351" i="1"/>
  <c r="AM1353" i="1"/>
  <c r="U1425" i="1"/>
  <c r="AS1425" i="1"/>
  <c r="BQ1425" i="1"/>
  <c r="F1449" i="1"/>
  <c r="AD1449" i="1"/>
  <c r="AV1511" i="1"/>
  <c r="F1521" i="1"/>
  <c r="BB1521" i="1"/>
  <c r="F1569" i="1"/>
  <c r="AD1569" i="1"/>
  <c r="BB1569" i="1"/>
  <c r="I1569" i="1"/>
  <c r="AG1569" i="1"/>
  <c r="F1617" i="1"/>
  <c r="AD1617" i="1"/>
  <c r="BB1617" i="1"/>
  <c r="AJ1641" i="1"/>
  <c r="F1761" i="1"/>
  <c r="AD1761" i="1"/>
  <c r="BB1761" i="1"/>
  <c r="I1761" i="1"/>
  <c r="AG1761" i="1"/>
  <c r="BE1761" i="1"/>
  <c r="O1761" i="1"/>
  <c r="AS1906" i="1"/>
  <c r="AA1930" i="1"/>
  <c r="AJ1954" i="1"/>
  <c r="BH1954" i="1"/>
  <c r="BB2022" i="1"/>
  <c r="U2218" i="1"/>
  <c r="AS2218" i="1"/>
  <c r="BQ2218" i="1"/>
  <c r="AV2218" i="1"/>
  <c r="L2218" i="1"/>
  <c r="AJ2218" i="1"/>
  <c r="BH2218" i="1"/>
  <c r="F1137" i="1"/>
  <c r="AD1137" i="1"/>
  <c r="AS1233" i="1"/>
  <c r="F1401" i="1"/>
  <c r="AD1401" i="1"/>
  <c r="BB1401" i="1"/>
  <c r="AV1425" i="1"/>
  <c r="I1449" i="1"/>
  <c r="AG1449" i="1"/>
  <c r="BE1449" i="1"/>
  <c r="X1497" i="1"/>
  <c r="X1545" i="1"/>
  <c r="AV1545" i="1"/>
  <c r="BT1545" i="1"/>
  <c r="O1569" i="1"/>
  <c r="AM1569" i="1"/>
  <c r="AS1569" i="1"/>
  <c r="R1593" i="1"/>
  <c r="AP1593" i="1"/>
  <c r="AY1617" i="1"/>
  <c r="F1689" i="1"/>
  <c r="AD1689" i="1"/>
  <c r="BB1689" i="1"/>
  <c r="BE1775" i="1"/>
  <c r="BH1785" i="1"/>
  <c r="AD2170" i="1"/>
  <c r="U2242" i="1"/>
  <c r="AS2242" i="1"/>
  <c r="BQ2242" i="1"/>
  <c r="AV2242" i="1"/>
  <c r="F2242" i="1"/>
  <c r="BB2242" i="1"/>
  <c r="X1233" i="1"/>
  <c r="AV1233" i="1"/>
  <c r="BT1233" i="1"/>
  <c r="AD1233" i="1"/>
  <c r="BB1233" i="1"/>
  <c r="U1305" i="1"/>
  <c r="AS1305" i="1"/>
  <c r="BQ1305" i="1"/>
  <c r="X1305" i="1"/>
  <c r="AV1305" i="1"/>
  <c r="BT1305" i="1"/>
  <c r="BN1350" i="1"/>
  <c r="AM1449" i="1"/>
  <c r="BK1449" i="1"/>
  <c r="AA1545" i="1"/>
  <c r="AY1545" i="1"/>
  <c r="AG1545" i="1"/>
  <c r="BK1569" i="1"/>
  <c r="AV1593" i="1"/>
  <c r="BT1593" i="1"/>
  <c r="F1593" i="1"/>
  <c r="BB1593" i="1"/>
  <c r="I1593" i="1"/>
  <c r="BE1593" i="1"/>
  <c r="R1641" i="1"/>
  <c r="AP1641" i="1"/>
  <c r="BN1641" i="1"/>
  <c r="AY1641" i="1"/>
  <c r="F1737" i="1"/>
  <c r="AD1737" i="1"/>
  <c r="AM1761" i="1"/>
  <c r="U1785" i="1"/>
  <c r="BT1785" i="1"/>
  <c r="L1834" i="1"/>
  <c r="AJ1834" i="1"/>
  <c r="U1882" i="1"/>
  <c r="BQ1930" i="1"/>
  <c r="AD2002" i="1"/>
  <c r="BB2002" i="1"/>
  <c r="AY2088" i="1"/>
  <c r="AG2098" i="1"/>
  <c r="R2122" i="1"/>
  <c r="AP2122" i="1"/>
  <c r="BN2122" i="1"/>
  <c r="U2194" i="1"/>
  <c r="BQ2194" i="1"/>
  <c r="F2218" i="1"/>
  <c r="AD2218" i="1"/>
  <c r="BB2218" i="1"/>
  <c r="R1161" i="1"/>
  <c r="AP1161" i="1"/>
  <c r="BN1161" i="1"/>
  <c r="O1401" i="1"/>
  <c r="AM1401" i="1"/>
  <c r="BK1401" i="1"/>
  <c r="AJ1425" i="1"/>
  <c r="I1473" i="1"/>
  <c r="AG1473" i="1"/>
  <c r="BE1473" i="1"/>
  <c r="O1545" i="1"/>
  <c r="AM1545" i="1"/>
  <c r="U1569" i="1"/>
  <c r="BQ1569" i="1"/>
  <c r="AD1593" i="1"/>
  <c r="AM1617" i="1"/>
  <c r="BK1617" i="1"/>
  <c r="BT1617" i="1"/>
  <c r="AY1761" i="1"/>
  <c r="X1785" i="1"/>
  <c r="AS1785" i="1"/>
  <c r="BQ1785" i="1"/>
  <c r="AM1809" i="1"/>
  <c r="BK1809" i="1"/>
  <c r="R1809" i="1"/>
  <c r="AY1830" i="1"/>
  <c r="AY1834" i="1"/>
  <c r="O1906" i="1"/>
  <c r="AM1906" i="1"/>
  <c r="BK1906" i="1"/>
  <c r="L2074" i="1"/>
  <c r="BH2074" i="1"/>
  <c r="AM2098" i="1"/>
  <c r="X2146" i="1"/>
  <c r="AV2146" i="1"/>
  <c r="AA2146" i="1"/>
  <c r="L2242" i="1"/>
  <c r="I1137" i="1"/>
  <c r="AG1137" i="1"/>
  <c r="BE1137" i="1"/>
  <c r="F1305" i="1"/>
  <c r="AD1305" i="1"/>
  <c r="BB1305" i="1"/>
  <c r="I1305" i="1"/>
  <c r="AG1305" i="1"/>
  <c r="BE1305" i="1"/>
  <c r="L1305" i="1"/>
  <c r="AJ1305" i="1"/>
  <c r="BH1305" i="1"/>
  <c r="F1329" i="1"/>
  <c r="AD1329" i="1"/>
  <c r="BB1329" i="1"/>
  <c r="O1425" i="1"/>
  <c r="AM1425" i="1"/>
  <c r="BK1425" i="1"/>
  <c r="BQ1449" i="1"/>
  <c r="L1473" i="1"/>
  <c r="AJ1473" i="1"/>
  <c r="BH1473" i="1"/>
  <c r="O1473" i="1"/>
  <c r="AM1473" i="1"/>
  <c r="BK1473" i="1"/>
  <c r="R1473" i="1"/>
  <c r="AP1473" i="1"/>
  <c r="BN1473" i="1"/>
  <c r="R1521" i="1"/>
  <c r="BN1521" i="1"/>
  <c r="AV1521" i="1"/>
  <c r="R1617" i="1"/>
  <c r="AP1617" i="1"/>
  <c r="BN1617" i="1"/>
  <c r="U1617" i="1"/>
  <c r="AS1617" i="1"/>
  <c r="BQ1617" i="1"/>
  <c r="X1617" i="1"/>
  <c r="R1689" i="1"/>
  <c r="AP1689" i="1"/>
  <c r="BN1689" i="1"/>
  <c r="X1689" i="1"/>
  <c r="AV1689" i="1"/>
  <c r="BT1689" i="1"/>
  <c r="BQ1713" i="1"/>
  <c r="L1737" i="1"/>
  <c r="AJ1737" i="1"/>
  <c r="BH1737" i="1"/>
  <c r="BE1785" i="1"/>
  <c r="R1834" i="1"/>
  <c r="AP1834" i="1"/>
  <c r="BN1834" i="1"/>
  <c r="U1834" i="1"/>
  <c r="AS1834" i="1"/>
  <c r="AJ1882" i="1"/>
  <c r="BN1882" i="1"/>
  <c r="AS1882" i="1"/>
  <c r="U1930" i="1"/>
  <c r="AS1930" i="1"/>
  <c r="AY1978" i="1"/>
  <c r="AG1978" i="1"/>
  <c r="BE1978" i="1"/>
  <c r="F2026" i="1"/>
  <c r="AD2026" i="1"/>
  <c r="AJ2050" i="1"/>
  <c r="L1185" i="1"/>
  <c r="AJ1185" i="1"/>
  <c r="BH1185" i="1"/>
  <c r="X1209" i="1"/>
  <c r="AV1209" i="1"/>
  <c r="AA1209" i="1"/>
  <c r="AY1209" i="1"/>
  <c r="AJ1329" i="1"/>
  <c r="BH1329" i="1"/>
  <c r="I1377" i="1"/>
  <c r="AG1377" i="1"/>
  <c r="BE1377" i="1"/>
  <c r="AM1377" i="1"/>
  <c r="BK1377" i="1"/>
  <c r="U1377" i="1"/>
  <c r="BQ1377" i="1"/>
  <c r="AP1425" i="1"/>
  <c r="O1497" i="1"/>
  <c r="L1593" i="1"/>
  <c r="AJ1593" i="1"/>
  <c r="BH1593" i="1"/>
  <c r="AV1617" i="1"/>
  <c r="O1665" i="1"/>
  <c r="BK1665" i="1"/>
  <c r="AA1713" i="1"/>
  <c r="AY1713" i="1"/>
  <c r="F1713" i="1"/>
  <c r="AD1713" i="1"/>
  <c r="BB1713" i="1"/>
  <c r="I1713" i="1"/>
  <c r="BE1713" i="1"/>
  <c r="O1713" i="1"/>
  <c r="AM1713" i="1"/>
  <c r="BK1713" i="1"/>
  <c r="R1737" i="1"/>
  <c r="AP1737" i="1"/>
  <c r="BN1737" i="1"/>
  <c r="X1737" i="1"/>
  <c r="BT1737" i="1"/>
  <c r="AN1785" i="1"/>
  <c r="BB1785" i="1"/>
  <c r="I1785" i="1"/>
  <c r="AG1785" i="1"/>
  <c r="U1809" i="1"/>
  <c r="AS1809" i="1"/>
  <c r="BQ1809" i="1"/>
  <c r="AY1968" i="1"/>
  <c r="AZ1977" i="1"/>
  <c r="L2050" i="1"/>
  <c r="BH2050" i="1"/>
  <c r="BN2074" i="1"/>
  <c r="X2074" i="1"/>
  <c r="R2218" i="1"/>
  <c r="AP2218" i="1"/>
  <c r="BN2218" i="1"/>
  <c r="X1257" i="1"/>
  <c r="AV1257" i="1"/>
  <c r="BT1257" i="1"/>
  <c r="AY1257" i="1"/>
  <c r="R1281" i="1"/>
  <c r="AP1281" i="1"/>
  <c r="BN1281" i="1"/>
  <c r="AG1353" i="1"/>
  <c r="AS1665" i="1"/>
  <c r="AA1665" i="1"/>
  <c r="AY1665" i="1"/>
  <c r="AA1761" i="1"/>
  <c r="X1809" i="1"/>
  <c r="AV1809" i="1"/>
  <c r="BT1809" i="1"/>
  <c r="O1809" i="1"/>
  <c r="BQ1834" i="1"/>
  <c r="AA1834" i="1"/>
  <c r="F1858" i="1"/>
  <c r="AD1858" i="1"/>
  <c r="L1882" i="1"/>
  <c r="BH1882" i="1"/>
  <c r="R1882" i="1"/>
  <c r="AP1882" i="1"/>
  <c r="U1906" i="1"/>
  <c r="L1954" i="1"/>
  <c r="AP2074" i="1"/>
  <c r="BT2074" i="1"/>
  <c r="R2098" i="1"/>
  <c r="AP2098" i="1"/>
  <c r="BN2098" i="1"/>
  <c r="F2122" i="1"/>
  <c r="AD2122" i="1"/>
  <c r="BB2122" i="1"/>
  <c r="AJ2122" i="1"/>
  <c r="BH2122" i="1"/>
  <c r="R2146" i="1"/>
  <c r="AP2146" i="1"/>
  <c r="R2242" i="1"/>
  <c r="BN2242" i="1"/>
  <c r="AB138" i="3"/>
  <c r="AJ138" i="3"/>
  <c r="AK138" i="3" s="1"/>
  <c r="AC138" i="3" s="1"/>
  <c r="AJ4" i="3"/>
  <c r="AK4" i="3" s="1"/>
  <c r="AC4" i="3" s="1"/>
  <c r="AB4" i="3"/>
  <c r="AB117" i="3"/>
  <c r="AH115" i="3"/>
  <c r="AI115" i="3" s="1"/>
  <c r="AJ115" i="3" s="1"/>
  <c r="AK115" i="3" s="1"/>
  <c r="AC115" i="3" s="1"/>
  <c r="AJ123" i="3"/>
  <c r="AK123" i="3" s="1"/>
  <c r="AC123" i="3" s="1"/>
  <c r="AJ126" i="3"/>
  <c r="AK126" i="3" s="1"/>
  <c r="AC126" i="3" s="1"/>
  <c r="I9" i="1"/>
  <c r="AG9" i="1"/>
  <c r="BE9" i="1"/>
  <c r="O33" i="1"/>
  <c r="AM33" i="1"/>
  <c r="BK33" i="1"/>
  <c r="U33" i="1"/>
  <c r="AS33" i="1"/>
  <c r="BQ33" i="1"/>
  <c r="U129" i="1"/>
  <c r="AS129" i="1"/>
  <c r="AA8" i="3"/>
  <c r="AA79" i="3"/>
  <c r="AA118" i="3"/>
  <c r="O9" i="1"/>
  <c r="R9" i="1"/>
  <c r="AP9" i="1"/>
  <c r="O81" i="1"/>
  <c r="AM81" i="1"/>
  <c r="BK81" i="1"/>
  <c r="BK129" i="1"/>
  <c r="O9" i="3"/>
  <c r="AA3" i="3"/>
  <c r="AA6" i="3"/>
  <c r="AA16" i="3"/>
  <c r="AA69" i="3"/>
  <c r="AA105" i="3"/>
  <c r="AA119" i="3"/>
  <c r="AS9" i="1"/>
  <c r="BQ9" i="1"/>
  <c r="AA9" i="1"/>
  <c r="AY9" i="1"/>
  <c r="X33" i="1"/>
  <c r="AV33" i="1"/>
  <c r="AA33" i="1"/>
  <c r="F33" i="1"/>
  <c r="BN57" i="1"/>
  <c r="AS57" i="1"/>
  <c r="R81" i="1"/>
  <c r="AP81" i="1"/>
  <c r="BN81" i="1"/>
  <c r="X81" i="1"/>
  <c r="AV81" i="1"/>
  <c r="BT81" i="1"/>
  <c r="R177" i="1"/>
  <c r="AP177" i="1"/>
  <c r="BN177" i="1"/>
  <c r="U177" i="1"/>
  <c r="X177" i="1"/>
  <c r="AV177" i="1"/>
  <c r="BT177" i="1"/>
  <c r="B863" i="1"/>
  <c r="B864" i="1" s="1"/>
  <c r="B865" i="1" s="1"/>
  <c r="B860" i="1"/>
  <c r="B861" i="1" s="1"/>
  <c r="AA4" i="3"/>
  <c r="AJ79" i="3"/>
  <c r="AK79" i="3" s="1"/>
  <c r="AH118" i="3"/>
  <c r="AI118" i="3" s="1"/>
  <c r="AB118" i="3" s="1"/>
  <c r="AH125" i="3"/>
  <c r="AI125" i="3" s="1"/>
  <c r="AB125" i="3" s="1"/>
  <c r="BE33" i="1"/>
  <c r="AY57" i="1"/>
  <c r="AA153" i="1"/>
  <c r="AY153" i="1"/>
  <c r="BB153" i="1"/>
  <c r="AJ6" i="3"/>
  <c r="AK6" i="3" s="1"/>
  <c r="AL6" i="3" s="1"/>
  <c r="AM6" i="3" s="1"/>
  <c r="AD6" i="3" s="1"/>
  <c r="AD153" i="1"/>
  <c r="F201" i="1"/>
  <c r="Q9" i="3"/>
  <c r="AA7" i="3"/>
  <c r="AH34" i="3"/>
  <c r="AI34" i="3" s="1"/>
  <c r="AJ34" i="3" s="1"/>
  <c r="AK34" i="3" s="1"/>
  <c r="AH121" i="3"/>
  <c r="AI121" i="3" s="1"/>
  <c r="AB121" i="3" s="1"/>
  <c r="AH122" i="3"/>
  <c r="AI122" i="3" s="1"/>
  <c r="AB122" i="3" s="1"/>
  <c r="AH139" i="3"/>
  <c r="AI139" i="3" s="1"/>
  <c r="F57" i="1"/>
  <c r="BB57" i="1"/>
  <c r="L57" i="1"/>
  <c r="R33" i="1"/>
  <c r="AP33" i="1"/>
  <c r="BN33" i="1"/>
  <c r="R153" i="1"/>
  <c r="AP153" i="1"/>
  <c r="BN153" i="1"/>
  <c r="U225" i="1"/>
  <c r="AS225" i="1"/>
  <c r="BQ225" i="1"/>
  <c r="AV321" i="1"/>
  <c r="BT321" i="1"/>
  <c r="L417" i="1"/>
  <c r="AJ417" i="1"/>
  <c r="BH417" i="1"/>
  <c r="F537" i="1"/>
  <c r="AD537" i="1"/>
  <c r="BB537" i="1"/>
  <c r="R585" i="1"/>
  <c r="AP585" i="1"/>
  <c r="BN585" i="1"/>
  <c r="X633" i="1"/>
  <c r="AV633" i="1"/>
  <c r="BT633" i="1"/>
  <c r="O705" i="1"/>
  <c r="AM705" i="1"/>
  <c r="BK705" i="1"/>
  <c r="R729" i="1"/>
  <c r="AP729" i="1"/>
  <c r="BN729" i="1"/>
  <c r="O801" i="1"/>
  <c r="I849" i="1"/>
  <c r="O1017" i="1"/>
  <c r="AM1017" i="1"/>
  <c r="BK1017" i="1"/>
  <c r="L1041" i="1"/>
  <c r="AJ1041" i="1"/>
  <c r="BH1041" i="1"/>
  <c r="X1065" i="1"/>
  <c r="AV1065" i="1"/>
  <c r="BT1065" i="1"/>
  <c r="O1209" i="1"/>
  <c r="AM1209" i="1"/>
  <c r="BK1209" i="1"/>
  <c r="BQ1233" i="1"/>
  <c r="AA1281" i="1"/>
  <c r="AY1281" i="1"/>
  <c r="BN1349" i="1"/>
  <c r="AA1449" i="1"/>
  <c r="AY1449" i="1"/>
  <c r="U1473" i="1"/>
  <c r="AS1473" i="1"/>
  <c r="BQ1473" i="1"/>
  <c r="AV1494" i="1"/>
  <c r="AA1569" i="1"/>
  <c r="AY1569" i="1"/>
  <c r="L1569" i="1"/>
  <c r="L105" i="1"/>
  <c r="AJ105" i="1"/>
  <c r="BH105" i="1"/>
  <c r="U105" i="1"/>
  <c r="AS105" i="1"/>
  <c r="BQ105" i="1"/>
  <c r="X225" i="1"/>
  <c r="AV225" i="1"/>
  <c r="BT225" i="1"/>
  <c r="R249" i="1"/>
  <c r="AP249" i="1"/>
  <c r="BN249" i="1"/>
  <c r="BE321" i="1"/>
  <c r="O417" i="1"/>
  <c r="AM417" i="1"/>
  <c r="BK417" i="1"/>
  <c r="X489" i="1"/>
  <c r="AV489" i="1"/>
  <c r="BT489" i="1"/>
  <c r="U513" i="1"/>
  <c r="AS513" i="1"/>
  <c r="BQ513" i="1"/>
  <c r="L585" i="1"/>
  <c r="AJ585" i="1"/>
  <c r="BH585" i="1"/>
  <c r="X609" i="1"/>
  <c r="AV609" i="1"/>
  <c r="BT609" i="1"/>
  <c r="I657" i="1"/>
  <c r="AG657" i="1"/>
  <c r="BE657" i="1"/>
  <c r="R681" i="1"/>
  <c r="AP681" i="1"/>
  <c r="BN681" i="1"/>
  <c r="BH729" i="1"/>
  <c r="U753" i="1"/>
  <c r="AS753" i="1"/>
  <c r="BQ753" i="1"/>
  <c r="F825" i="1"/>
  <c r="BB825" i="1"/>
  <c r="O825" i="1"/>
  <c r="BK825" i="1"/>
  <c r="F873" i="1"/>
  <c r="AD873" i="1"/>
  <c r="BB873" i="1"/>
  <c r="AA897" i="1"/>
  <c r="AY897" i="1"/>
  <c r="BE921" i="1"/>
  <c r="O1041" i="1"/>
  <c r="AM1041" i="1"/>
  <c r="BK1041" i="1"/>
  <c r="U1089" i="1"/>
  <c r="AS1089" i="1"/>
  <c r="BQ1089" i="1"/>
  <c r="X1089" i="1"/>
  <c r="AV1089" i="1"/>
  <c r="BT1089" i="1"/>
  <c r="O1113" i="1"/>
  <c r="AM1113" i="1"/>
  <c r="BK1113" i="1"/>
  <c r="AM1185" i="1"/>
  <c r="BK1185" i="1"/>
  <c r="R1209" i="1"/>
  <c r="AP1209" i="1"/>
  <c r="BN1209" i="1"/>
  <c r="U1257" i="1"/>
  <c r="AS1257" i="1"/>
  <c r="BQ1257" i="1"/>
  <c r="F1257" i="1"/>
  <c r="AD1257" i="1"/>
  <c r="BB1257" i="1"/>
  <c r="AA1425" i="1"/>
  <c r="AY1425" i="1"/>
  <c r="X1449" i="1"/>
  <c r="AV1449" i="1"/>
  <c r="BT1449" i="1"/>
  <c r="BT1494" i="1"/>
  <c r="U1521" i="1"/>
  <c r="AS1521" i="1"/>
  <c r="BQ1521" i="1"/>
  <c r="BT33" i="1"/>
  <c r="X57" i="1"/>
  <c r="AV57" i="1"/>
  <c r="BT57" i="1"/>
  <c r="O105" i="1"/>
  <c r="AM105" i="1"/>
  <c r="BK105" i="1"/>
  <c r="R105" i="1"/>
  <c r="AP105" i="1"/>
  <c r="BN105" i="1"/>
  <c r="AA129" i="1"/>
  <c r="AY129" i="1"/>
  <c r="X153" i="1"/>
  <c r="AV153" i="1"/>
  <c r="BT153" i="1"/>
  <c r="BT297" i="1"/>
  <c r="L369" i="1"/>
  <c r="AJ369" i="1"/>
  <c r="BH369" i="1"/>
  <c r="U465" i="1"/>
  <c r="AS465" i="1"/>
  <c r="BQ465" i="1"/>
  <c r="R537" i="1"/>
  <c r="AP537" i="1"/>
  <c r="BN537" i="1"/>
  <c r="L561" i="1"/>
  <c r="AJ561" i="1"/>
  <c r="BH561" i="1"/>
  <c r="O561" i="1"/>
  <c r="AM561" i="1"/>
  <c r="BK561" i="1"/>
  <c r="AA705" i="1"/>
  <c r="AY705" i="1"/>
  <c r="I801" i="1"/>
  <c r="AG801" i="1"/>
  <c r="BE801" i="1"/>
  <c r="I825" i="1"/>
  <c r="AG825" i="1"/>
  <c r="BE825" i="1"/>
  <c r="AA1017" i="1"/>
  <c r="AY1017" i="1"/>
  <c r="AA1065" i="1"/>
  <c r="AY1065" i="1"/>
  <c r="R1113" i="1"/>
  <c r="AP1113" i="1"/>
  <c r="BN1113" i="1"/>
  <c r="L1137" i="1"/>
  <c r="AJ1137" i="1"/>
  <c r="BH1137" i="1"/>
  <c r="O1161" i="1"/>
  <c r="AM1161" i="1"/>
  <c r="BK1161" i="1"/>
  <c r="O1185" i="1"/>
  <c r="F1281" i="1"/>
  <c r="AD1281" i="1"/>
  <c r="BB1281" i="1"/>
  <c r="R1329" i="1"/>
  <c r="AP1329" i="1"/>
  <c r="BN1329" i="1"/>
  <c r="U1329" i="1"/>
  <c r="AS1329" i="1"/>
  <c r="BQ1329" i="1"/>
  <c r="AA1473" i="1"/>
  <c r="AY1473" i="1"/>
  <c r="F1473" i="1"/>
  <c r="AD1473" i="1"/>
  <c r="BB1473" i="1"/>
  <c r="AV1497" i="1"/>
  <c r="BT1497" i="1"/>
  <c r="X9" i="1"/>
  <c r="AV9" i="1"/>
  <c r="BT9" i="1"/>
  <c r="F129" i="1"/>
  <c r="AD129" i="1"/>
  <c r="BB129" i="1"/>
  <c r="F225" i="1"/>
  <c r="AD225" i="1"/>
  <c r="BB225" i="1"/>
  <c r="I369" i="1"/>
  <c r="AG369" i="1"/>
  <c r="BE369" i="1"/>
  <c r="F489" i="1"/>
  <c r="AD489" i="1"/>
  <c r="BB489" i="1"/>
  <c r="L489" i="1"/>
  <c r="AJ489" i="1"/>
  <c r="BH489" i="1"/>
  <c r="AA513" i="1"/>
  <c r="AY513" i="1"/>
  <c r="X585" i="1"/>
  <c r="AV585" i="1"/>
  <c r="BT585" i="1"/>
  <c r="I633" i="1"/>
  <c r="AG633" i="1"/>
  <c r="BE633" i="1"/>
  <c r="U657" i="1"/>
  <c r="AS657" i="1"/>
  <c r="BQ657" i="1"/>
  <c r="U705" i="1"/>
  <c r="AS705" i="1"/>
  <c r="BQ705" i="1"/>
  <c r="AA753" i="1"/>
  <c r="AY753" i="1"/>
  <c r="I753" i="1"/>
  <c r="AG753" i="1"/>
  <c r="BE753" i="1"/>
  <c r="F777" i="1"/>
  <c r="AD777" i="1"/>
  <c r="BB777" i="1"/>
  <c r="L801" i="1"/>
  <c r="AJ801" i="1"/>
  <c r="BH801" i="1"/>
  <c r="F801" i="1"/>
  <c r="R873" i="1"/>
  <c r="AP873" i="1"/>
  <c r="BN873" i="1"/>
  <c r="U921" i="1"/>
  <c r="AS921" i="1"/>
  <c r="BQ921" i="1"/>
  <c r="U993" i="1"/>
  <c r="AS993" i="1"/>
  <c r="BQ993" i="1"/>
  <c r="U1041" i="1"/>
  <c r="AS1041" i="1"/>
  <c r="BQ1041" i="1"/>
  <c r="F1065" i="1"/>
  <c r="AD1065" i="1"/>
  <c r="BB1065" i="1"/>
  <c r="AA1089" i="1"/>
  <c r="AY1089" i="1"/>
  <c r="I1089" i="1"/>
  <c r="AG1089" i="1"/>
  <c r="BE1089" i="1"/>
  <c r="AS1113" i="1"/>
  <c r="BQ1113" i="1"/>
  <c r="O1137" i="1"/>
  <c r="AM1137" i="1"/>
  <c r="BK1137" i="1"/>
  <c r="F1209" i="1"/>
  <c r="AD1209" i="1"/>
  <c r="BB1209" i="1"/>
  <c r="AA1233" i="1"/>
  <c r="AY1233" i="1"/>
  <c r="I1257" i="1"/>
  <c r="AG1257" i="1"/>
  <c r="BE1257" i="1"/>
  <c r="I1281" i="1"/>
  <c r="AG1281" i="1"/>
  <c r="BE1281" i="1"/>
  <c r="L1449" i="1"/>
  <c r="AJ1449" i="1"/>
  <c r="BH1449" i="1"/>
  <c r="AA1521" i="1"/>
  <c r="AY1521" i="1"/>
  <c r="R1569" i="1"/>
  <c r="AP1569" i="1"/>
  <c r="L129" i="1"/>
  <c r="AJ129" i="1"/>
  <c r="BH129" i="1"/>
  <c r="O201" i="1"/>
  <c r="AM201" i="1"/>
  <c r="BK201" i="1"/>
  <c r="O321" i="1"/>
  <c r="AM321" i="1"/>
  <c r="BK321" i="1"/>
  <c r="X345" i="1"/>
  <c r="AV345" i="1"/>
  <c r="BT345" i="1"/>
  <c r="BT561" i="1"/>
  <c r="O657" i="1"/>
  <c r="AM657" i="1"/>
  <c r="BK657" i="1"/>
  <c r="X729" i="1"/>
  <c r="AV729" i="1"/>
  <c r="BT729" i="1"/>
  <c r="U825" i="1"/>
  <c r="AM897" i="1"/>
  <c r="BK897" i="1"/>
  <c r="AM921" i="1"/>
  <c r="BK921" i="1"/>
  <c r="F1089" i="1"/>
  <c r="AD1089" i="1"/>
  <c r="BB1089" i="1"/>
  <c r="AA1161" i="1"/>
  <c r="AY1161" i="1"/>
  <c r="U1185" i="1"/>
  <c r="AS1185" i="1"/>
  <c r="BQ1185" i="1"/>
  <c r="L1233" i="1"/>
  <c r="AJ1233" i="1"/>
  <c r="BH1233" i="1"/>
  <c r="L1257" i="1"/>
  <c r="AJ1257" i="1"/>
  <c r="BH1257" i="1"/>
  <c r="I1329" i="1"/>
  <c r="AG1329" i="1"/>
  <c r="BE1329" i="1"/>
  <c r="BT1349" i="1"/>
  <c r="F1353" i="1"/>
  <c r="AD1353" i="1"/>
  <c r="BB1353" i="1"/>
  <c r="R1377" i="1"/>
  <c r="AP1377" i="1"/>
  <c r="BN1377" i="1"/>
  <c r="I1425" i="1"/>
  <c r="AG1425" i="1"/>
  <c r="BE1425" i="1"/>
  <c r="BB1449" i="1"/>
  <c r="I1497" i="1"/>
  <c r="AJ1497" i="1"/>
  <c r="BH1497" i="1"/>
  <c r="F1545" i="1"/>
  <c r="AD1545" i="1"/>
  <c r="BB1545" i="1"/>
  <c r="X105" i="1"/>
  <c r="AV105" i="1"/>
  <c r="BT105" i="1"/>
  <c r="R201" i="1"/>
  <c r="AP201" i="1"/>
  <c r="BN201" i="1"/>
  <c r="U561" i="1"/>
  <c r="AS561" i="1"/>
  <c r="BQ561" i="1"/>
  <c r="R633" i="1"/>
  <c r="AP633" i="1"/>
  <c r="BN633" i="1"/>
  <c r="I705" i="1"/>
  <c r="AG705" i="1"/>
  <c r="BE705" i="1"/>
  <c r="D725" i="1"/>
  <c r="D726" i="1" s="1"/>
  <c r="D727" i="1" s="1"/>
  <c r="AA849" i="1"/>
  <c r="AY849" i="1"/>
  <c r="AA993" i="1"/>
  <c r="AY993" i="1"/>
  <c r="I1017" i="1"/>
  <c r="AG1017" i="1"/>
  <c r="BE1017" i="1"/>
  <c r="AA1041" i="1"/>
  <c r="AY1041" i="1"/>
  <c r="F1041" i="1"/>
  <c r="AD1041" i="1"/>
  <c r="BB1041" i="1"/>
  <c r="L1065" i="1"/>
  <c r="AJ1065" i="1"/>
  <c r="BH1065" i="1"/>
  <c r="R1065" i="1"/>
  <c r="AP1065" i="1"/>
  <c r="BN1065" i="1"/>
  <c r="U1161" i="1"/>
  <c r="AS1161" i="1"/>
  <c r="BQ1161" i="1"/>
  <c r="I1209" i="1"/>
  <c r="AG1209" i="1"/>
  <c r="BE1209" i="1"/>
  <c r="O1233" i="1"/>
  <c r="AM1233" i="1"/>
  <c r="BK1233" i="1"/>
  <c r="L1281" i="1"/>
  <c r="AJ1281" i="1"/>
  <c r="BH1281" i="1"/>
  <c r="U1281" i="1"/>
  <c r="AS1281" i="1"/>
  <c r="BQ1281" i="1"/>
  <c r="AA1329" i="1"/>
  <c r="AY1329" i="1"/>
  <c r="I1521" i="1"/>
  <c r="AG1521" i="1"/>
  <c r="BE1521" i="1"/>
  <c r="L297" i="1"/>
  <c r="AJ297" i="1"/>
  <c r="BH297" i="1"/>
  <c r="AA321" i="1"/>
  <c r="AY321" i="1"/>
  <c r="BN369" i="1"/>
  <c r="I417" i="1"/>
  <c r="AG417" i="1"/>
  <c r="BE417" i="1"/>
  <c r="R489" i="1"/>
  <c r="AP489" i="1"/>
  <c r="BN489" i="1"/>
  <c r="R503" i="1"/>
  <c r="X537" i="1"/>
  <c r="AV537" i="1"/>
  <c r="BT537" i="1"/>
  <c r="F585" i="1"/>
  <c r="AD585" i="1"/>
  <c r="BB585" i="1"/>
  <c r="AA657" i="1"/>
  <c r="AY657" i="1"/>
  <c r="L681" i="1"/>
  <c r="AJ681" i="1"/>
  <c r="BH681" i="1"/>
  <c r="AY743" i="1"/>
  <c r="O753" i="1"/>
  <c r="AM753" i="1"/>
  <c r="BK753" i="1"/>
  <c r="X873" i="1"/>
  <c r="AV873" i="1"/>
  <c r="AA921" i="1"/>
  <c r="AY921" i="1"/>
  <c r="I1041" i="1"/>
  <c r="AG1041" i="1"/>
  <c r="BE1041" i="1"/>
  <c r="O1089" i="1"/>
  <c r="AM1089" i="1"/>
  <c r="BK1089" i="1"/>
  <c r="X1137" i="1"/>
  <c r="AV1137" i="1"/>
  <c r="BT1137" i="1"/>
  <c r="AA1185" i="1"/>
  <c r="AY1185" i="1"/>
  <c r="I1185" i="1"/>
  <c r="AG1185" i="1"/>
  <c r="BE1185" i="1"/>
  <c r="L1209" i="1"/>
  <c r="AJ1209" i="1"/>
  <c r="BH1209" i="1"/>
  <c r="I1233" i="1"/>
  <c r="AG1233" i="1"/>
  <c r="BE1233" i="1"/>
  <c r="O1257" i="1"/>
  <c r="AM1257" i="1"/>
  <c r="BK1257" i="1"/>
  <c r="O1281" i="1"/>
  <c r="AM1281" i="1"/>
  <c r="BK1281" i="1"/>
  <c r="BQ1350" i="1"/>
  <c r="R1353" i="1"/>
  <c r="AP1353" i="1"/>
  <c r="BN1353" i="1"/>
  <c r="F1377" i="1"/>
  <c r="AD1377" i="1"/>
  <c r="BB1377" i="1"/>
  <c r="O1449" i="1"/>
  <c r="R1449" i="1"/>
  <c r="AP1449" i="1"/>
  <c r="BN1449" i="1"/>
  <c r="U1497" i="1"/>
  <c r="AS1497" i="1"/>
  <c r="BQ1497" i="1"/>
  <c r="L1545" i="1"/>
  <c r="AJ1545" i="1"/>
  <c r="BH1545" i="1"/>
  <c r="X1569" i="1"/>
  <c r="AV1569" i="1"/>
  <c r="BT1569" i="1"/>
  <c r="I105" i="1"/>
  <c r="AG105" i="1"/>
  <c r="BE105" i="1"/>
  <c r="R129" i="1"/>
  <c r="AP129" i="1"/>
  <c r="BN129" i="1"/>
  <c r="U321" i="1"/>
  <c r="AS321" i="1"/>
  <c r="BQ321" i="1"/>
  <c r="L465" i="1"/>
  <c r="AJ465" i="1"/>
  <c r="BH465" i="1"/>
  <c r="O465" i="1"/>
  <c r="AM465" i="1"/>
  <c r="BK465" i="1"/>
  <c r="R609" i="1"/>
  <c r="AP609" i="1"/>
  <c r="BN609" i="1"/>
  <c r="F681" i="1"/>
  <c r="AD681" i="1"/>
  <c r="BB681" i="1"/>
  <c r="F729" i="1"/>
  <c r="AD729" i="1"/>
  <c r="BB729" i="1"/>
  <c r="R777" i="1"/>
  <c r="AP777" i="1"/>
  <c r="BN777" i="1"/>
  <c r="X777" i="1"/>
  <c r="AV777" i="1"/>
  <c r="BT777" i="1"/>
  <c r="AA801" i="1"/>
  <c r="AY801" i="1"/>
  <c r="AA825" i="1"/>
  <c r="AY825" i="1"/>
  <c r="BH1113" i="1"/>
  <c r="AA1137" i="1"/>
  <c r="AY1137" i="1"/>
  <c r="I1161" i="1"/>
  <c r="AG1161" i="1"/>
  <c r="U1209" i="1"/>
  <c r="AS1209" i="1"/>
  <c r="BQ1209" i="1"/>
  <c r="R1233" i="1"/>
  <c r="AP1233" i="1"/>
  <c r="BN1233" i="1"/>
  <c r="AP1257" i="1"/>
  <c r="BN1257" i="1"/>
  <c r="O1329" i="1"/>
  <c r="AM1329" i="1"/>
  <c r="BK1329" i="1"/>
  <c r="BT1350" i="1"/>
  <c r="L1353" i="1"/>
  <c r="AJ1353" i="1"/>
  <c r="BH1353" i="1"/>
  <c r="X1473" i="1"/>
  <c r="AV1473" i="1"/>
  <c r="BT1473" i="1"/>
  <c r="AM1497" i="1"/>
  <c r="BK1497" i="1"/>
  <c r="R1497" i="1"/>
  <c r="AP1497" i="1"/>
  <c r="BN1497" i="1"/>
  <c r="O1521" i="1"/>
  <c r="AM1521" i="1"/>
  <c r="BK1521" i="1"/>
  <c r="R1545" i="1"/>
  <c r="AP1545" i="1"/>
  <c r="BN1545" i="1"/>
  <c r="AJ1569" i="1"/>
  <c r="BH1569" i="1"/>
  <c r="AA1593" i="1"/>
  <c r="AY1593" i="1"/>
  <c r="F1641" i="1"/>
  <c r="AD1641" i="1"/>
  <c r="BB1641" i="1"/>
  <c r="BE1641" i="1"/>
  <c r="F1665" i="1"/>
  <c r="AD1665" i="1"/>
  <c r="BB1665" i="1"/>
  <c r="X1713" i="1"/>
  <c r="AV1713" i="1"/>
  <c r="BT1713" i="1"/>
  <c r="L1761" i="1"/>
  <c r="AJ1761" i="1"/>
  <c r="BH1761" i="1"/>
  <c r="AP1809" i="1"/>
  <c r="BN1809" i="1"/>
  <c r="X1834" i="1"/>
  <c r="AV1834" i="1"/>
  <c r="BT1834" i="1"/>
  <c r="U1858" i="1"/>
  <c r="AS1858" i="1"/>
  <c r="BQ1858" i="1"/>
  <c r="O1882" i="1"/>
  <c r="AM1882" i="1"/>
  <c r="BK1882" i="1"/>
  <c r="X1882" i="1"/>
  <c r="AV1882" i="1"/>
  <c r="BT1882" i="1"/>
  <c r="R1954" i="1"/>
  <c r="AP1954" i="1"/>
  <c r="BN1954" i="1"/>
  <c r="R1978" i="1"/>
  <c r="AP1978" i="1"/>
  <c r="BN1978" i="1"/>
  <c r="AA1978" i="1"/>
  <c r="AA2026" i="1"/>
  <c r="R2050" i="1"/>
  <c r="AP2050" i="1"/>
  <c r="BN2050" i="1"/>
  <c r="F2098" i="1"/>
  <c r="AD2098" i="1"/>
  <c r="BB2098" i="1"/>
  <c r="I2122" i="1"/>
  <c r="AG2122" i="1"/>
  <c r="BE2122" i="1"/>
  <c r="BK2146" i="1"/>
  <c r="AY2218" i="1"/>
  <c r="I2218" i="1"/>
  <c r="AG2218" i="1"/>
  <c r="BE2218" i="1"/>
  <c r="L1665" i="1"/>
  <c r="AJ1665" i="1"/>
  <c r="BH1665" i="1"/>
  <c r="R1713" i="1"/>
  <c r="AP1713" i="1"/>
  <c r="BN1713" i="1"/>
  <c r="R1761" i="1"/>
  <c r="AP1761" i="1"/>
  <c r="BN1761" i="1"/>
  <c r="F1785" i="1"/>
  <c r="AD1785" i="1"/>
  <c r="L1809" i="1"/>
  <c r="AJ1809" i="1"/>
  <c r="BH1809" i="1"/>
  <c r="AV1858" i="1"/>
  <c r="BT1858" i="1"/>
  <c r="I1906" i="1"/>
  <c r="AG1906" i="1"/>
  <c r="BE1906" i="1"/>
  <c r="O1954" i="1"/>
  <c r="AM1954" i="1"/>
  <c r="BK1954" i="1"/>
  <c r="U1978" i="1"/>
  <c r="AS1978" i="1"/>
  <c r="BQ1978" i="1"/>
  <c r="AY2011" i="1"/>
  <c r="BB2026" i="1"/>
  <c r="AY2046" i="1"/>
  <c r="U2050" i="1"/>
  <c r="AS2050" i="1"/>
  <c r="BQ2050" i="1"/>
  <c r="U2074" i="1"/>
  <c r="AS2074" i="1"/>
  <c r="BQ2074" i="1"/>
  <c r="AA2074" i="1"/>
  <c r="AY2074" i="1"/>
  <c r="O2170" i="1"/>
  <c r="AM2170" i="1"/>
  <c r="BK2170" i="1"/>
  <c r="F2194" i="1"/>
  <c r="AD2194" i="1"/>
  <c r="BB2194" i="1"/>
  <c r="O1593" i="1"/>
  <c r="AM1593" i="1"/>
  <c r="BK1593" i="1"/>
  <c r="BH1641" i="1"/>
  <c r="O1641" i="1"/>
  <c r="AM1641" i="1"/>
  <c r="BK1641" i="1"/>
  <c r="O1689" i="1"/>
  <c r="AM1689" i="1"/>
  <c r="BK1689" i="1"/>
  <c r="AA1737" i="1"/>
  <c r="AY1737" i="1"/>
  <c r="F1834" i="1"/>
  <c r="AD1834" i="1"/>
  <c r="BB1834" i="1"/>
  <c r="AA1858" i="1"/>
  <c r="AY1858" i="1"/>
  <c r="U1954" i="1"/>
  <c r="AS1954" i="1"/>
  <c r="BQ1954" i="1"/>
  <c r="X1978" i="1"/>
  <c r="AV1978" i="1"/>
  <c r="BT1978" i="1"/>
  <c r="U2002" i="1"/>
  <c r="AS2002" i="1"/>
  <c r="BQ2002" i="1"/>
  <c r="X2002" i="1"/>
  <c r="AV2002" i="1"/>
  <c r="BT2002" i="1"/>
  <c r="I2026" i="1"/>
  <c r="AG2026" i="1"/>
  <c r="BE2026" i="1"/>
  <c r="X2050" i="1"/>
  <c r="AV2050" i="1"/>
  <c r="BT2050" i="1"/>
  <c r="I2050" i="1"/>
  <c r="AG2050" i="1"/>
  <c r="BE2050" i="1"/>
  <c r="L2098" i="1"/>
  <c r="AJ2098" i="1"/>
  <c r="BH2098" i="1"/>
  <c r="BE2136" i="1"/>
  <c r="U2146" i="1"/>
  <c r="AS2146" i="1"/>
  <c r="BQ2146" i="1"/>
  <c r="BT2146" i="1"/>
  <c r="O2242" i="1"/>
  <c r="AM2242" i="1"/>
  <c r="BK2242" i="1"/>
  <c r="BN1569" i="1"/>
  <c r="AA1617" i="1"/>
  <c r="BB1737" i="1"/>
  <c r="I1737" i="1"/>
  <c r="AG1737" i="1"/>
  <c r="BE1737" i="1"/>
  <c r="BE1751" i="1"/>
  <c r="U1761" i="1"/>
  <c r="AS1761" i="1"/>
  <c r="BQ1761" i="1"/>
  <c r="AM1788" i="1"/>
  <c r="L1785" i="1"/>
  <c r="AJ1785" i="1"/>
  <c r="I1834" i="1"/>
  <c r="AG1834" i="1"/>
  <c r="BE1834" i="1"/>
  <c r="AY1843" i="1"/>
  <c r="AY1872" i="1"/>
  <c r="AZ1878" i="1"/>
  <c r="BA1878" i="1" s="1"/>
  <c r="AY1878" i="1" s="1"/>
  <c r="F1882" i="1"/>
  <c r="AD1882" i="1"/>
  <c r="BB1882" i="1"/>
  <c r="AY1896" i="1"/>
  <c r="AV1903" i="1"/>
  <c r="X1954" i="1"/>
  <c r="AV1954" i="1"/>
  <c r="BT1954" i="1"/>
  <c r="L2026" i="1"/>
  <c r="AJ2026" i="1"/>
  <c r="BH2026" i="1"/>
  <c r="R2026" i="1"/>
  <c r="AP2026" i="1"/>
  <c r="BN2026" i="1"/>
  <c r="AA2050" i="1"/>
  <c r="F2050" i="1"/>
  <c r="AD2050" i="1"/>
  <c r="BB2050" i="1"/>
  <c r="O2122" i="1"/>
  <c r="AM2122" i="1"/>
  <c r="BK2122" i="1"/>
  <c r="U2170" i="1"/>
  <c r="AS2170" i="1"/>
  <c r="BQ2170" i="1"/>
  <c r="L2194" i="1"/>
  <c r="AJ2194" i="1"/>
  <c r="BH2194" i="1"/>
  <c r="O2194" i="1"/>
  <c r="AM2194" i="1"/>
  <c r="BK2194" i="1"/>
  <c r="O2218" i="1"/>
  <c r="AM2218" i="1"/>
  <c r="BK2218" i="1"/>
  <c r="R1665" i="1"/>
  <c r="AP1665" i="1"/>
  <c r="BN1665" i="1"/>
  <c r="AA1689" i="1"/>
  <c r="AY1689" i="1"/>
  <c r="X1761" i="1"/>
  <c r="AV1761" i="1"/>
  <c r="BT1761" i="1"/>
  <c r="F2074" i="1"/>
  <c r="AD2074" i="1"/>
  <c r="BB2074" i="1"/>
  <c r="X2098" i="1"/>
  <c r="AV2098" i="1"/>
  <c r="BT2098" i="1"/>
  <c r="I2146" i="1"/>
  <c r="AG2146" i="1"/>
  <c r="BE2146" i="1"/>
  <c r="L2146" i="1"/>
  <c r="AJ2146" i="1"/>
  <c r="BH2146" i="1"/>
  <c r="AA2242" i="1"/>
  <c r="AY2242" i="1"/>
  <c r="U1593" i="1"/>
  <c r="AS1593" i="1"/>
  <c r="BQ1593" i="1"/>
  <c r="I1617" i="1"/>
  <c r="AG1617" i="1"/>
  <c r="BE1617" i="1"/>
  <c r="U1641" i="1"/>
  <c r="AS1641" i="1"/>
  <c r="BQ1641" i="1"/>
  <c r="X1641" i="1"/>
  <c r="AV1641" i="1"/>
  <c r="BT1641" i="1"/>
  <c r="X1665" i="1"/>
  <c r="AV1665" i="1"/>
  <c r="U1689" i="1"/>
  <c r="AS1689" i="1"/>
  <c r="BQ1689" i="1"/>
  <c r="BK1785" i="1"/>
  <c r="R1785" i="1"/>
  <c r="O1834" i="1"/>
  <c r="AM1834" i="1"/>
  <c r="BK1834" i="1"/>
  <c r="BH1858" i="1"/>
  <c r="L1858" i="1"/>
  <c r="AJ1858" i="1"/>
  <c r="AY1867" i="1"/>
  <c r="AY1987" i="1"/>
  <c r="AY1992" i="1"/>
  <c r="BB2035" i="1"/>
  <c r="O2050" i="1"/>
  <c r="AM2050" i="1"/>
  <c r="BK2050" i="1"/>
  <c r="AY2059" i="1"/>
  <c r="I2074" i="1"/>
  <c r="AG2074" i="1"/>
  <c r="BE2074" i="1"/>
  <c r="U2098" i="1"/>
  <c r="AS2098" i="1"/>
  <c r="BQ2098" i="1"/>
  <c r="AA2122" i="1"/>
  <c r="AY2122" i="1"/>
  <c r="F2146" i="1"/>
  <c r="AD2146" i="1"/>
  <c r="BB2146" i="1"/>
  <c r="AA2170" i="1"/>
  <c r="AY2170" i="1"/>
  <c r="R2194" i="1"/>
  <c r="AP2194" i="1"/>
  <c r="BN2194" i="1"/>
  <c r="AA2194" i="1"/>
  <c r="AY2194" i="1"/>
  <c r="AA2218" i="1"/>
  <c r="BT1665" i="1"/>
  <c r="L1713" i="1"/>
  <c r="AJ1713" i="1"/>
  <c r="BH1713" i="1"/>
  <c r="O1737" i="1"/>
  <c r="AM1737" i="1"/>
  <c r="BK1737" i="1"/>
  <c r="AP1785" i="1"/>
  <c r="BN1785" i="1"/>
  <c r="AA1809" i="1"/>
  <c r="AY1809" i="1"/>
  <c r="O1858" i="1"/>
  <c r="AM1858" i="1"/>
  <c r="BK1858" i="1"/>
  <c r="I1882" i="1"/>
  <c r="AG1882" i="1"/>
  <c r="BE1882" i="1"/>
  <c r="AA1882" i="1"/>
  <c r="AY1882" i="1"/>
  <c r="X1906" i="1"/>
  <c r="AV1906" i="1"/>
  <c r="BT1906" i="1"/>
  <c r="AA1906" i="1"/>
  <c r="AY1906" i="1"/>
  <c r="F1930" i="1"/>
  <c r="AD1930" i="1"/>
  <c r="BB1930" i="1"/>
  <c r="O1930" i="1"/>
  <c r="AM1930" i="1"/>
  <c r="BK1930" i="1"/>
  <c r="F1954" i="1"/>
  <c r="AD1954" i="1"/>
  <c r="BB1954" i="1"/>
  <c r="L1978" i="1"/>
  <c r="AJ1978" i="1"/>
  <c r="BH1978" i="1"/>
  <c r="O1978" i="1"/>
  <c r="AM1978" i="1"/>
  <c r="BK1978" i="1"/>
  <c r="I2002" i="1"/>
  <c r="AG2002" i="1"/>
  <c r="BE2002" i="1"/>
  <c r="O2002" i="1"/>
  <c r="AM2002" i="1"/>
  <c r="BK2002" i="1"/>
  <c r="U2026" i="1"/>
  <c r="AS2026" i="1"/>
  <c r="BQ2026" i="1"/>
  <c r="X2026" i="1"/>
  <c r="BA2049" i="1"/>
  <c r="U2122" i="1"/>
  <c r="AS2122" i="1"/>
  <c r="BQ2122" i="1"/>
  <c r="BT2242" i="1"/>
  <c r="I1641" i="1"/>
  <c r="AG1641" i="1"/>
  <c r="I1689" i="1"/>
  <c r="AG1689" i="1"/>
  <c r="BE1689" i="1"/>
  <c r="U1737" i="1"/>
  <c r="AS1737" i="1"/>
  <c r="BQ1737" i="1"/>
  <c r="AY1785" i="1"/>
  <c r="F1809" i="1"/>
  <c r="AD1809" i="1"/>
  <c r="BB1809" i="1"/>
  <c r="I1809" i="1"/>
  <c r="AG1809" i="1"/>
  <c r="BE1809" i="1"/>
  <c r="R1858" i="1"/>
  <c r="AP1858" i="1"/>
  <c r="BN1858" i="1"/>
  <c r="X1858" i="1"/>
  <c r="I1930" i="1"/>
  <c r="AG1930" i="1"/>
  <c r="BE1930" i="1"/>
  <c r="I1954" i="1"/>
  <c r="AG1954" i="1"/>
  <c r="BE1954" i="1"/>
  <c r="L2002" i="1"/>
  <c r="AJ2002" i="1"/>
  <c r="BH2002" i="1"/>
  <c r="R2002" i="1"/>
  <c r="AP2002" i="1"/>
  <c r="BN2002" i="1"/>
  <c r="AY2026" i="1"/>
  <c r="AV2026" i="1"/>
  <c r="BT2026" i="1"/>
  <c r="O2074" i="1"/>
  <c r="AM2074" i="1"/>
  <c r="BK2074" i="1"/>
  <c r="AA2098" i="1"/>
  <c r="AY2098" i="1"/>
  <c r="X2122" i="1"/>
  <c r="AV2122" i="1"/>
  <c r="BT2122" i="1"/>
  <c r="O2146" i="1"/>
  <c r="AM2146" i="1"/>
  <c r="I2170" i="1"/>
  <c r="AG2170" i="1"/>
  <c r="BE2170" i="1"/>
  <c r="I2242" i="1"/>
  <c r="AG2242" i="1"/>
  <c r="BE2242" i="1"/>
  <c r="AC6" i="3"/>
  <c r="AB3" i="3"/>
  <c r="AJ3" i="3"/>
  <c r="AK3" i="3" s="1"/>
  <c r="AC3" i="3" s="1"/>
  <c r="AB7" i="3"/>
  <c r="AB5" i="3"/>
  <c r="AJ5" i="3"/>
  <c r="AK5" i="3" s="1"/>
  <c r="AC5" i="3" s="1"/>
  <c r="AJ8" i="3"/>
  <c r="AK8" i="3" s="1"/>
  <c r="AC8" i="3" s="1"/>
  <c r="AB16" i="3"/>
  <c r="AJ16" i="3"/>
  <c r="AK16" i="3" s="1"/>
  <c r="AC16" i="3" s="1"/>
  <c r="AB35" i="3"/>
  <c r="AB38" i="3"/>
  <c r="AJ45" i="3"/>
  <c r="AK45" i="3" s="1"/>
  <c r="AC45" i="3" s="1"/>
  <c r="R7" i="3"/>
  <c r="AB45" i="3"/>
  <c r="AC79" i="3"/>
  <c r="P9" i="3"/>
  <c r="AA9" i="3"/>
  <c r="AH9" i="3"/>
  <c r="AI9" i="3" s="1"/>
  <c r="AB9" i="3" s="1"/>
  <c r="AB24" i="3"/>
  <c r="AJ24" i="3"/>
  <c r="AK24" i="3" s="1"/>
  <c r="AC24" i="3" s="1"/>
  <c r="AJ29" i="3"/>
  <c r="AK29" i="3" s="1"/>
  <c r="AC29" i="3" s="1"/>
  <c r="AB51" i="3"/>
  <c r="AJ51" i="3"/>
  <c r="AK51" i="3" s="1"/>
  <c r="AC51" i="3" s="1"/>
  <c r="AB88" i="3"/>
  <c r="R6" i="3"/>
  <c r="AB29" i="3"/>
  <c r="AB53" i="3"/>
  <c r="AJ53" i="3"/>
  <c r="AK53" i="3" s="1"/>
  <c r="AC53" i="3" s="1"/>
  <c r="AB85" i="3"/>
  <c r="AB119" i="3"/>
  <c r="AJ119" i="3"/>
  <c r="AK119" i="3" s="1"/>
  <c r="AC119" i="3" s="1"/>
  <c r="R4" i="3"/>
  <c r="AH12" i="3"/>
  <c r="AI12" i="3" s="1"/>
  <c r="AB12" i="3" s="1"/>
  <c r="AA12" i="3"/>
  <c r="AB15" i="3"/>
  <c r="AJ15" i="3"/>
  <c r="AK15" i="3" s="1"/>
  <c r="AC15" i="3" s="1"/>
  <c r="AB40" i="3"/>
  <c r="AJ40" i="3"/>
  <c r="AK40" i="3" s="1"/>
  <c r="AC40" i="3" s="1"/>
  <c r="AB44" i="3"/>
  <c r="AJ44" i="3"/>
  <c r="AK44" i="3" s="1"/>
  <c r="AC44" i="3" s="1"/>
  <c r="R5" i="3"/>
  <c r="AB20" i="3"/>
  <c r="AJ20" i="3"/>
  <c r="AK20" i="3" s="1"/>
  <c r="AC20" i="3" s="1"/>
  <c r="AB36" i="3"/>
  <c r="AB39" i="3"/>
  <c r="AJ39" i="3"/>
  <c r="AK39" i="3" s="1"/>
  <c r="AC39" i="3" s="1"/>
  <c r="AB43" i="3"/>
  <c r="AJ43" i="3"/>
  <c r="AK43" i="3" s="1"/>
  <c r="AC43" i="3" s="1"/>
  <c r="AB48" i="3"/>
  <c r="AJ48" i="3"/>
  <c r="AK48" i="3" s="1"/>
  <c r="AC48" i="3" s="1"/>
  <c r="AJ96" i="3"/>
  <c r="AK96" i="3" s="1"/>
  <c r="AC96" i="3" s="1"/>
  <c r="AB96" i="3"/>
  <c r="AJ7" i="3"/>
  <c r="AK7" i="3" s="1"/>
  <c r="AC7" i="3" s="1"/>
  <c r="AB28" i="3"/>
  <c r="AJ28" i="3"/>
  <c r="AK28" i="3" s="1"/>
  <c r="AC28" i="3" s="1"/>
  <c r="AB42" i="3"/>
  <c r="AJ42" i="3"/>
  <c r="AK42" i="3" s="1"/>
  <c r="AC42" i="3" s="1"/>
  <c r="AB84" i="3"/>
  <c r="AB100" i="3"/>
  <c r="R8" i="3"/>
  <c r="AJ38" i="3"/>
  <c r="AK38" i="3" s="1"/>
  <c r="AC38" i="3" s="1"/>
  <c r="AB106" i="3"/>
  <c r="AJ106" i="3"/>
  <c r="AK106" i="3" s="1"/>
  <c r="AC106" i="3" s="1"/>
  <c r="AH13" i="3"/>
  <c r="AI13" i="3" s="1"/>
  <c r="AB13" i="3" s="1"/>
  <c r="AA17" i="3"/>
  <c r="AJ17" i="3"/>
  <c r="AK17" i="3" s="1"/>
  <c r="AC17" i="3" s="1"/>
  <c r="AA21" i="3"/>
  <c r="AJ21" i="3"/>
  <c r="AK21" i="3" s="1"/>
  <c r="AC21" i="3" s="1"/>
  <c r="AA25" i="3"/>
  <c r="AJ25" i="3"/>
  <c r="AK25" i="3" s="1"/>
  <c r="AC25" i="3" s="1"/>
  <c r="AA30" i="3"/>
  <c r="AJ30" i="3"/>
  <c r="AK30" i="3" s="1"/>
  <c r="AC30" i="3" s="1"/>
  <c r="E7" i="7"/>
  <c r="D580" i="1"/>
  <c r="D388" i="1"/>
  <c r="D2021" i="1"/>
  <c r="AH93" i="3"/>
  <c r="AI93" i="3" s="1"/>
  <c r="AB93" i="3" s="1"/>
  <c r="H25" i="7"/>
  <c r="H26" i="7"/>
  <c r="AH101" i="3"/>
  <c r="AI101" i="3" s="1"/>
  <c r="AB101" i="3" s="1"/>
  <c r="AA103" i="3"/>
  <c r="AH108" i="3"/>
  <c r="AI108" i="3" s="1"/>
  <c r="AB108" i="3" s="1"/>
  <c r="E37" i="7"/>
  <c r="E36" i="7"/>
  <c r="D772" i="1"/>
  <c r="D849" i="1"/>
  <c r="D845" i="1"/>
  <c r="D846" i="1" s="1"/>
  <c r="D847" i="1" s="1"/>
  <c r="AA128" i="3"/>
  <c r="AH128" i="3"/>
  <c r="AI128" i="3" s="1"/>
  <c r="AB128" i="3" s="1"/>
  <c r="AA132" i="3"/>
  <c r="AH132" i="3"/>
  <c r="AI132" i="3" s="1"/>
  <c r="AB132" i="3" s="1"/>
  <c r="B119" i="1"/>
  <c r="B120" i="1" s="1"/>
  <c r="B121" i="1" s="1"/>
  <c r="B116" i="1"/>
  <c r="B117" i="1" s="1"/>
  <c r="AA35" i="3"/>
  <c r="AJ35" i="3"/>
  <c r="AK35" i="3" s="1"/>
  <c r="AC35" i="3" s="1"/>
  <c r="D604" i="1"/>
  <c r="AH49" i="3"/>
  <c r="AI49" i="3" s="1"/>
  <c r="AB49" i="3" s="1"/>
  <c r="AH54" i="3"/>
  <c r="AI54" i="3" s="1"/>
  <c r="AB54" i="3" s="1"/>
  <c r="D1377" i="1"/>
  <c r="D1373" i="1"/>
  <c r="D1374" i="1" s="1"/>
  <c r="D1375" i="1" s="1"/>
  <c r="AJ57" i="3"/>
  <c r="AK57" i="3" s="1"/>
  <c r="AC57" i="3" s="1"/>
  <c r="AH58" i="3"/>
  <c r="AI58" i="3" s="1"/>
  <c r="AB58" i="3" s="1"/>
  <c r="AJ61" i="3"/>
  <c r="AK61" i="3" s="1"/>
  <c r="AC61" i="3" s="1"/>
  <c r="AH62" i="3"/>
  <c r="AI62" i="3" s="1"/>
  <c r="AB62" i="3" s="1"/>
  <c r="D1181" i="1"/>
  <c r="D1182" i="1" s="1"/>
  <c r="D1183" i="1" s="1"/>
  <c r="D1185" i="1"/>
  <c r="AJ65" i="3"/>
  <c r="AK65" i="3" s="1"/>
  <c r="AC65" i="3" s="1"/>
  <c r="AH66" i="3"/>
  <c r="AI66" i="3" s="1"/>
  <c r="AB66" i="3" s="1"/>
  <c r="E13" i="7"/>
  <c r="E14" i="7"/>
  <c r="D1204" i="1"/>
  <c r="AJ69" i="3"/>
  <c r="AK69" i="3" s="1"/>
  <c r="AC69" i="3" s="1"/>
  <c r="AH70" i="3"/>
  <c r="AI70" i="3" s="1"/>
  <c r="AB70" i="3" s="1"/>
  <c r="E16" i="7"/>
  <c r="D1252" i="1"/>
  <c r="AJ73" i="3"/>
  <c r="AK73" i="3" s="1"/>
  <c r="AC73" i="3" s="1"/>
  <c r="AH74" i="3"/>
  <c r="AI74" i="3" s="1"/>
  <c r="AB74" i="3" s="1"/>
  <c r="AJ77" i="3"/>
  <c r="AK77" i="3" s="1"/>
  <c r="AC77" i="3" s="1"/>
  <c r="AH78" i="3"/>
  <c r="AI78" i="3" s="1"/>
  <c r="AB78" i="3" s="1"/>
  <c r="E18" i="7"/>
  <c r="D1324" i="1"/>
  <c r="D1853" i="1"/>
  <c r="AH87" i="3"/>
  <c r="AI87" i="3" s="1"/>
  <c r="AB87" i="3" s="1"/>
  <c r="AA92" i="3"/>
  <c r="AA98" i="3"/>
  <c r="D1781" i="1"/>
  <c r="D1782" i="1" s="1"/>
  <c r="D1783" i="1" s="1"/>
  <c r="D1785" i="1"/>
  <c r="AH103" i="3"/>
  <c r="AI103" i="3" s="1"/>
  <c r="AB103" i="3" s="1"/>
  <c r="AJ104" i="3"/>
  <c r="AK104" i="3" s="1"/>
  <c r="AC104" i="3" s="1"/>
  <c r="AB105" i="3"/>
  <c r="D1540" i="1"/>
  <c r="H37" i="7"/>
  <c r="H36" i="7"/>
  <c r="E41" i="7"/>
  <c r="D1684" i="1"/>
  <c r="AA131" i="3"/>
  <c r="AH131" i="3"/>
  <c r="AI131" i="3" s="1"/>
  <c r="AB131" i="3" s="1"/>
  <c r="AB135" i="3"/>
  <c r="B239" i="1"/>
  <c r="B240" i="1" s="1"/>
  <c r="B241" i="1" s="1"/>
  <c r="B236" i="1"/>
  <c r="B237" i="1" s="1"/>
  <c r="AH10" i="3"/>
  <c r="AI10" i="3" s="1"/>
  <c r="AJ10" i="3" s="1"/>
  <c r="AK10" i="3" s="1"/>
  <c r="AC10" i="3" s="1"/>
  <c r="AA13" i="3"/>
  <c r="AH14" i="3"/>
  <c r="AI14" i="3" s="1"/>
  <c r="AA18" i="3"/>
  <c r="AJ18" i="3"/>
  <c r="AK18" i="3" s="1"/>
  <c r="AL18" i="3" s="1"/>
  <c r="AM18" i="3" s="1"/>
  <c r="AD18" i="3" s="1"/>
  <c r="AH19" i="3"/>
  <c r="AI19" i="3" s="1"/>
  <c r="AJ19" i="3" s="1"/>
  <c r="AK19" i="3" s="1"/>
  <c r="AC19" i="3" s="1"/>
  <c r="AA22" i="3"/>
  <c r="AJ22" i="3"/>
  <c r="AK22" i="3" s="1"/>
  <c r="AH23" i="3"/>
  <c r="AI23" i="3" s="1"/>
  <c r="D460" i="1"/>
  <c r="AA26" i="3"/>
  <c r="AJ26" i="3"/>
  <c r="AK26" i="3" s="1"/>
  <c r="AH27" i="3"/>
  <c r="AI27" i="3" s="1"/>
  <c r="AJ27" i="3" s="1"/>
  <c r="AK27" i="3" s="1"/>
  <c r="AC27" i="3" s="1"/>
  <c r="D436" i="1"/>
  <c r="AJ31" i="3"/>
  <c r="AK31" i="3" s="1"/>
  <c r="AC31" i="3" s="1"/>
  <c r="AH32" i="3"/>
  <c r="AI32" i="3" s="1"/>
  <c r="AB32" i="3" s="1"/>
  <c r="AH41" i="3"/>
  <c r="AI41" i="3" s="1"/>
  <c r="D1132" i="1"/>
  <c r="H11" i="7"/>
  <c r="H10" i="7"/>
  <c r="AB57" i="3"/>
  <c r="AB61" i="3"/>
  <c r="AB65" i="3"/>
  <c r="H13" i="7"/>
  <c r="H14" i="7"/>
  <c r="AB69" i="3"/>
  <c r="AB73" i="3"/>
  <c r="AB77" i="3"/>
  <c r="D681" i="1"/>
  <c r="AJ82" i="3"/>
  <c r="AK82" i="3" s="1"/>
  <c r="AC82" i="3" s="1"/>
  <c r="AA82" i="3"/>
  <c r="D1396" i="1"/>
  <c r="AJ86" i="3"/>
  <c r="AK86" i="3" s="1"/>
  <c r="AC86" i="3" s="1"/>
  <c r="AA86" i="3"/>
  <c r="AH92" i="3"/>
  <c r="AI92" i="3" s="1"/>
  <c r="AB92" i="3" s="1"/>
  <c r="AH95" i="3"/>
  <c r="AI95" i="3" s="1"/>
  <c r="AH98" i="3"/>
  <c r="AI98" i="3" s="1"/>
  <c r="AJ98" i="3" s="1"/>
  <c r="AK98" i="3" s="1"/>
  <c r="AC98" i="3" s="1"/>
  <c r="AA99" i="3"/>
  <c r="E27" i="7"/>
  <c r="D268" i="1"/>
  <c r="H33" i="7"/>
  <c r="H31" i="7"/>
  <c r="H34" i="7"/>
  <c r="H32" i="7"/>
  <c r="H30" i="7"/>
  <c r="AL109" i="3"/>
  <c r="AM109" i="3" s="1"/>
  <c r="AD109" i="3" s="1"/>
  <c r="AJ135" i="3"/>
  <c r="AK135" i="3" s="1"/>
  <c r="AC135" i="3" s="1"/>
  <c r="AJ137" i="3"/>
  <c r="AK137" i="3" s="1"/>
  <c r="AB137" i="3"/>
  <c r="D10" i="1"/>
  <c r="D11" i="1"/>
  <c r="D12" i="1" s="1"/>
  <c r="D13" i="1" s="1"/>
  <c r="D14" i="1" s="1"/>
  <c r="D15" i="1" s="1"/>
  <c r="D16" i="1" s="1"/>
  <c r="D18" i="1" s="1"/>
  <c r="B167" i="1"/>
  <c r="B168" i="1" s="1"/>
  <c r="B169" i="1" s="1"/>
  <c r="B164" i="1"/>
  <c r="B165" i="1" s="1"/>
  <c r="AB31" i="3"/>
  <c r="AH33" i="3"/>
  <c r="AI33" i="3" s="1"/>
  <c r="AA36" i="3"/>
  <c r="AJ36" i="3"/>
  <c r="AK36" i="3" s="1"/>
  <c r="AC36" i="3" s="1"/>
  <c r="AH37" i="3"/>
  <c r="AI37" i="3" s="1"/>
  <c r="D10" i="7"/>
  <c r="D11" i="7"/>
  <c r="AH46" i="3"/>
  <c r="AI46" i="3" s="1"/>
  <c r="AB46" i="3" s="1"/>
  <c r="D369" i="1"/>
  <c r="D365" i="1"/>
  <c r="D366" i="1" s="1"/>
  <c r="D367" i="1" s="1"/>
  <c r="AA49" i="3"/>
  <c r="AH50" i="3"/>
  <c r="AI50" i="3" s="1"/>
  <c r="AB50" i="3" s="1"/>
  <c r="AA54" i="3"/>
  <c r="AH55" i="3"/>
  <c r="AI55" i="3" s="1"/>
  <c r="AB55" i="3" s="1"/>
  <c r="AA58" i="3"/>
  <c r="AH59" i="3"/>
  <c r="AI59" i="3" s="1"/>
  <c r="AB59" i="3" s="1"/>
  <c r="AA62" i="3"/>
  <c r="AH63" i="3"/>
  <c r="AI63" i="3" s="1"/>
  <c r="AB63" i="3" s="1"/>
  <c r="AA66" i="3"/>
  <c r="D14" i="7"/>
  <c r="D13" i="7"/>
  <c r="AH67" i="3"/>
  <c r="AI67" i="3" s="1"/>
  <c r="AB67" i="3" s="1"/>
  <c r="AA70" i="3"/>
  <c r="D657" i="1"/>
  <c r="AA74" i="3"/>
  <c r="D1305" i="1"/>
  <c r="D1301" i="1"/>
  <c r="D1302" i="1" s="1"/>
  <c r="D1303" i="1" s="1"/>
  <c r="AA78" i="3"/>
  <c r="D1829" i="1"/>
  <c r="D1973" i="1"/>
  <c r="AH91" i="3"/>
  <c r="AI91" i="3" s="1"/>
  <c r="AJ91" i="3" s="1"/>
  <c r="AK91" i="3" s="1"/>
  <c r="AC91" i="3" s="1"/>
  <c r="E21" i="7"/>
  <c r="E20" i="7"/>
  <c r="D1756" i="1"/>
  <c r="H27" i="7"/>
  <c r="AB109" i="3"/>
  <c r="AH110" i="3"/>
  <c r="AI110" i="3" s="1"/>
  <c r="AJ120" i="3"/>
  <c r="AK120" i="3" s="1"/>
  <c r="AC120" i="3" s="1"/>
  <c r="AA120" i="3"/>
  <c r="AB126" i="3"/>
  <c r="AB127" i="3"/>
  <c r="AJ127" i="3"/>
  <c r="AK127" i="3" s="1"/>
  <c r="D964" i="1"/>
  <c r="E45" i="7"/>
  <c r="E43" i="7"/>
  <c r="E44" i="7"/>
  <c r="E42" i="7"/>
  <c r="D988" i="1"/>
  <c r="D59" i="1"/>
  <c r="D60" i="1" s="1"/>
  <c r="D61" i="1" s="1"/>
  <c r="D62" i="1" s="1"/>
  <c r="D63" i="1" s="1"/>
  <c r="D64" i="1" s="1"/>
  <c r="D66" i="1" s="1"/>
  <c r="D58" i="1"/>
  <c r="D179" i="1"/>
  <c r="D180" i="1" s="1"/>
  <c r="D181" i="1" s="1"/>
  <c r="D182" i="1" s="1"/>
  <c r="D183" i="1" s="1"/>
  <c r="D184" i="1" s="1"/>
  <c r="D186" i="1" s="1"/>
  <c r="D178" i="1"/>
  <c r="AA10" i="3"/>
  <c r="AH11" i="3"/>
  <c r="AI11" i="3" s="1"/>
  <c r="AB11" i="3" s="1"/>
  <c r="AA14" i="3"/>
  <c r="AA19" i="3"/>
  <c r="AA23" i="3"/>
  <c r="AA27" i="3"/>
  <c r="H5" i="7"/>
  <c r="H6" i="7"/>
  <c r="H4" i="7"/>
  <c r="AA32" i="3"/>
  <c r="AA41" i="3"/>
  <c r="AA45" i="3"/>
  <c r="AA90" i="3"/>
  <c r="AA93" i="3"/>
  <c r="H21" i="7"/>
  <c r="H20" i="7"/>
  <c r="AA107" i="3"/>
  <c r="AA108" i="3"/>
  <c r="AH112" i="3"/>
  <c r="AI112" i="3" s="1"/>
  <c r="AJ112" i="3" s="1"/>
  <c r="AK112" i="3" s="1"/>
  <c r="AC112" i="3" s="1"/>
  <c r="AJ113" i="3"/>
  <c r="AK113" i="3" s="1"/>
  <c r="AC113" i="3" s="1"/>
  <c r="AB139" i="3"/>
  <c r="B71" i="1"/>
  <c r="B72" i="1" s="1"/>
  <c r="B73" i="1" s="1"/>
  <c r="B68" i="1"/>
  <c r="B69" i="1" s="1"/>
  <c r="B95" i="1"/>
  <c r="B96" i="1" s="1"/>
  <c r="B97" i="1" s="1"/>
  <c r="B92" i="1"/>
  <c r="B93" i="1" s="1"/>
  <c r="B191" i="1"/>
  <c r="B192" i="1" s="1"/>
  <c r="B193" i="1" s="1"/>
  <c r="B188" i="1"/>
  <c r="B189" i="1" s="1"/>
  <c r="B212" i="1"/>
  <c r="B213" i="1" s="1"/>
  <c r="B215" i="1"/>
  <c r="B216" i="1" s="1"/>
  <c r="B217" i="1" s="1"/>
  <c r="B287" i="1"/>
  <c r="B288" i="1" s="1"/>
  <c r="B289" i="1" s="1"/>
  <c r="B284" i="1"/>
  <c r="B285" i="1" s="1"/>
  <c r="D6" i="7"/>
  <c r="D4" i="7"/>
  <c r="D5" i="7"/>
  <c r="AA46" i="3"/>
  <c r="AH47" i="3"/>
  <c r="AI47" i="3" s="1"/>
  <c r="AB47" i="3" s="1"/>
  <c r="E12" i="7"/>
  <c r="D1420" i="1"/>
  <c r="AA50" i="3"/>
  <c r="AH52" i="3"/>
  <c r="AI52" i="3" s="1"/>
  <c r="AJ52" i="3" s="1"/>
  <c r="AK52" i="3" s="1"/>
  <c r="AC52" i="3" s="1"/>
  <c r="AA55" i="3"/>
  <c r="AH56" i="3"/>
  <c r="AI56" i="3" s="1"/>
  <c r="AA59" i="3"/>
  <c r="AH60" i="3"/>
  <c r="AI60" i="3" s="1"/>
  <c r="AB60" i="3" s="1"/>
  <c r="AA63" i="3"/>
  <c r="AH64" i="3"/>
  <c r="AI64" i="3" s="1"/>
  <c r="AB64" i="3" s="1"/>
  <c r="AA67" i="3"/>
  <c r="AH68" i="3"/>
  <c r="AI68" i="3" s="1"/>
  <c r="AB68" i="3" s="1"/>
  <c r="E15" i="7"/>
  <c r="D1228" i="1"/>
  <c r="AA71" i="3"/>
  <c r="AJ71" i="3"/>
  <c r="AK71" i="3" s="1"/>
  <c r="AC71" i="3" s="1"/>
  <c r="AH72" i="3"/>
  <c r="AI72" i="3" s="1"/>
  <c r="AB72" i="3" s="1"/>
  <c r="AA75" i="3"/>
  <c r="AJ75" i="3"/>
  <c r="AK75" i="3" s="1"/>
  <c r="AC75" i="3" s="1"/>
  <c r="AH76" i="3"/>
  <c r="AI76" i="3" s="1"/>
  <c r="AB76" i="3" s="1"/>
  <c r="E17" i="7"/>
  <c r="D1468" i="1"/>
  <c r="AJ80" i="3"/>
  <c r="AK80" i="3" s="1"/>
  <c r="AC80" i="3" s="1"/>
  <c r="AJ81" i="3"/>
  <c r="AK81" i="3" s="1"/>
  <c r="AC81" i="3" s="1"/>
  <c r="AJ83" i="3"/>
  <c r="AK83" i="3" s="1"/>
  <c r="AC83" i="3" s="1"/>
  <c r="AA87" i="3"/>
  <c r="AH90" i="3"/>
  <c r="AI90" i="3" s="1"/>
  <c r="AA94" i="3"/>
  <c r="AH97" i="3"/>
  <c r="AI97" i="3" s="1"/>
  <c r="AA101" i="3"/>
  <c r="AH107" i="3"/>
  <c r="AI107" i="3" s="1"/>
  <c r="AJ107" i="3" s="1"/>
  <c r="AK107" i="3" s="1"/>
  <c r="AC107" i="3" s="1"/>
  <c r="E38" i="7"/>
  <c r="D1516" i="1"/>
  <c r="H39" i="7"/>
  <c r="H40" i="7"/>
  <c r="AJ124" i="3"/>
  <c r="AK124" i="3" s="1"/>
  <c r="AC124" i="3" s="1"/>
  <c r="AB124" i="3"/>
  <c r="D892" i="1"/>
  <c r="AJ139" i="3"/>
  <c r="AK139" i="3" s="1"/>
  <c r="AC139" i="3" s="1"/>
  <c r="B47" i="1"/>
  <c r="B48" i="1" s="1"/>
  <c r="B49" i="1" s="1"/>
  <c r="B44" i="1"/>
  <c r="B45" i="1" s="1"/>
  <c r="D130" i="1"/>
  <c r="D131" i="1"/>
  <c r="D132" i="1" s="1"/>
  <c r="D133" i="1" s="1"/>
  <c r="D134" i="1" s="1"/>
  <c r="D135" i="1" s="1"/>
  <c r="D136" i="1" s="1"/>
  <c r="D138" i="1" s="1"/>
  <c r="B260" i="1"/>
  <c r="B261" i="1" s="1"/>
  <c r="B263" i="1"/>
  <c r="B264" i="1" s="1"/>
  <c r="B265" i="1" s="1"/>
  <c r="AA11" i="3"/>
  <c r="D556" i="1"/>
  <c r="AL79" i="3"/>
  <c r="AM79" i="3" s="1"/>
  <c r="AD79" i="3" s="1"/>
  <c r="AA80" i="3"/>
  <c r="AA81" i="3"/>
  <c r="AA83" i="3"/>
  <c r="AJ84" i="3"/>
  <c r="AK84" i="3" s="1"/>
  <c r="AC84" i="3" s="1"/>
  <c r="AJ85" i="3"/>
  <c r="AK85" i="3" s="1"/>
  <c r="AC85" i="3" s="1"/>
  <c r="D1925" i="1"/>
  <c r="AH89" i="3"/>
  <c r="AI89" i="3" s="1"/>
  <c r="AH94" i="3"/>
  <c r="AI94" i="3" s="1"/>
  <c r="E23" i="7"/>
  <c r="E24" i="7"/>
  <c r="D2141" i="1"/>
  <c r="AH99" i="3"/>
  <c r="AI99" i="3" s="1"/>
  <c r="AB99" i="3" s="1"/>
  <c r="E29" i="7"/>
  <c r="E28" i="7"/>
  <c r="D1492" i="1"/>
  <c r="D40" i="7"/>
  <c r="D39" i="7"/>
  <c r="D868" i="1"/>
  <c r="B143" i="1"/>
  <c r="B144" i="1" s="1"/>
  <c r="B145" i="1" s="1"/>
  <c r="B140" i="1"/>
  <c r="B141" i="1" s="1"/>
  <c r="AA29" i="3"/>
  <c r="AA34" i="3"/>
  <c r="AA38" i="3"/>
  <c r="AA47" i="3"/>
  <c r="AA52" i="3"/>
  <c r="D628" i="1"/>
  <c r="AA56" i="3"/>
  <c r="D1157" i="1"/>
  <c r="D1158" i="1" s="1"/>
  <c r="D1159" i="1" s="1"/>
  <c r="AA60" i="3"/>
  <c r="AA64" i="3"/>
  <c r="AA68" i="3"/>
  <c r="AA72" i="3"/>
  <c r="D1277" i="1"/>
  <c r="D1278" i="1" s="1"/>
  <c r="D1279" i="1" s="1"/>
  <c r="D1281" i="1"/>
  <c r="AA76" i="3"/>
  <c r="AA84" i="3"/>
  <c r="AA85" i="3"/>
  <c r="AJ88" i="3"/>
  <c r="AK88" i="3" s="1"/>
  <c r="AC88" i="3" s="1"/>
  <c r="AA88" i="3"/>
  <c r="AA91" i="3"/>
  <c r="H23" i="7"/>
  <c r="H24" i="7"/>
  <c r="E25" i="7"/>
  <c r="E26" i="7"/>
  <c r="D2165" i="1"/>
  <c r="AL105" i="3"/>
  <c r="AM105" i="3" s="1"/>
  <c r="AD105" i="3" s="1"/>
  <c r="AJ111" i="3"/>
  <c r="AK111" i="3" s="1"/>
  <c r="AC111" i="3" s="1"/>
  <c r="AA111" i="3"/>
  <c r="AB113" i="3"/>
  <c r="AH114" i="3"/>
  <c r="AI114" i="3" s="1"/>
  <c r="AJ116" i="3"/>
  <c r="AK116" i="3" s="1"/>
  <c r="AC116" i="3" s="1"/>
  <c r="AA116" i="3"/>
  <c r="D107" i="1"/>
  <c r="D108" i="1" s="1"/>
  <c r="D109" i="1" s="1"/>
  <c r="D110" i="1" s="1"/>
  <c r="D111" i="1" s="1"/>
  <c r="D112" i="1" s="1"/>
  <c r="D114" i="1" s="1"/>
  <c r="D106" i="1"/>
  <c r="AA129" i="3"/>
  <c r="AJ129" i="3"/>
  <c r="AK129" i="3" s="1"/>
  <c r="AC129" i="3" s="1"/>
  <c r="AA133" i="3"/>
  <c r="AJ133" i="3"/>
  <c r="AK133" i="3" s="1"/>
  <c r="AC133" i="3" s="1"/>
  <c r="AA142" i="3"/>
  <c r="AJ142" i="3"/>
  <c r="AK142" i="3" s="1"/>
  <c r="AC142" i="3" s="1"/>
  <c r="D2213" i="1"/>
  <c r="AA146" i="3"/>
  <c r="AJ146" i="3"/>
  <c r="AK146" i="3" s="1"/>
  <c r="AC146" i="3" s="1"/>
  <c r="D52" i="7"/>
  <c r="D53" i="7"/>
  <c r="D51" i="7"/>
  <c r="H55" i="7"/>
  <c r="H54" i="7"/>
  <c r="D340" i="1"/>
  <c r="D62" i="7"/>
  <c r="D61" i="7"/>
  <c r="E69" i="7"/>
  <c r="D1084" i="1"/>
  <c r="H71" i="7"/>
  <c r="H70" i="7"/>
  <c r="D53" i="1"/>
  <c r="D54" i="1" s="1"/>
  <c r="D55" i="1" s="1"/>
  <c r="D101" i="1"/>
  <c r="D102" i="1" s="1"/>
  <c r="D103" i="1" s="1"/>
  <c r="D173" i="1"/>
  <c r="D174" i="1" s="1"/>
  <c r="D175" i="1" s="1"/>
  <c r="D201" i="1"/>
  <c r="D249" i="1"/>
  <c r="B692" i="1"/>
  <c r="B693" i="1" s="1"/>
  <c r="B695" i="1"/>
  <c r="B696" i="1" s="1"/>
  <c r="B697" i="1" s="1"/>
  <c r="B839" i="1"/>
  <c r="B840" i="1" s="1"/>
  <c r="B841" i="1" s="1"/>
  <c r="B836" i="1"/>
  <c r="B837" i="1" s="1"/>
  <c r="H49" i="7"/>
  <c r="H48" i="7"/>
  <c r="D54" i="7"/>
  <c r="D55" i="7"/>
  <c r="E63" i="7"/>
  <c r="E64" i="7"/>
  <c r="D1660" i="1"/>
  <c r="D70" i="7"/>
  <c r="D71" i="7"/>
  <c r="B359" i="1"/>
  <c r="B360" i="1" s="1"/>
  <c r="B361" i="1" s="1"/>
  <c r="B356" i="1"/>
  <c r="B357" i="1" s="1"/>
  <c r="B404" i="1"/>
  <c r="B405" i="1" s="1"/>
  <c r="B407" i="1"/>
  <c r="B408" i="1" s="1"/>
  <c r="B409" i="1" s="1"/>
  <c r="B431" i="1"/>
  <c r="B432" i="1" s="1"/>
  <c r="B433" i="1" s="1"/>
  <c r="B428" i="1"/>
  <c r="B429" i="1" s="1"/>
  <c r="B671" i="1"/>
  <c r="B672" i="1" s="1"/>
  <c r="B673" i="1" s="1"/>
  <c r="B668" i="1"/>
  <c r="B669" i="1" s="1"/>
  <c r="D2069" i="1"/>
  <c r="D1949" i="1"/>
  <c r="D2045" i="1"/>
  <c r="D24" i="7"/>
  <c r="D23" i="7"/>
  <c r="AA100" i="3"/>
  <c r="AJ100" i="3"/>
  <c r="AK100" i="3" s="1"/>
  <c r="AC100" i="3" s="1"/>
  <c r="D700" i="1"/>
  <c r="D36" i="7"/>
  <c r="D37" i="7"/>
  <c r="D489" i="1"/>
  <c r="D485" i="1"/>
  <c r="D486" i="1" s="1"/>
  <c r="D487" i="1" s="1"/>
  <c r="D48" i="7"/>
  <c r="D49" i="7"/>
  <c r="AH140" i="3"/>
  <c r="AI140" i="3" s="1"/>
  <c r="AB140" i="3" s="1"/>
  <c r="AJ143" i="3"/>
  <c r="AK143" i="3" s="1"/>
  <c r="AC143" i="3" s="1"/>
  <c r="AH144" i="3"/>
  <c r="AI144" i="3" s="1"/>
  <c r="AB144" i="3" s="1"/>
  <c r="D1637" i="1"/>
  <c r="D1638" i="1" s="1"/>
  <c r="D1639" i="1" s="1"/>
  <c r="D1641" i="1"/>
  <c r="AJ147" i="3"/>
  <c r="AK147" i="3" s="1"/>
  <c r="AC147" i="3" s="1"/>
  <c r="AH148" i="3"/>
  <c r="AI148" i="3" s="1"/>
  <c r="AB148" i="3" s="1"/>
  <c r="E56" i="7"/>
  <c r="D1060" i="1"/>
  <c r="H63" i="7"/>
  <c r="H64" i="7"/>
  <c r="E73" i="7"/>
  <c r="E72" i="7"/>
  <c r="D5" i="1"/>
  <c r="D6" i="1" s="1"/>
  <c r="D7" i="1" s="1"/>
  <c r="B6" i="1"/>
  <c r="D33" i="1"/>
  <c r="D81" i="1"/>
  <c r="D125" i="1"/>
  <c r="D126" i="1" s="1"/>
  <c r="D127" i="1" s="1"/>
  <c r="B479" i="1"/>
  <c r="B480" i="1" s="1"/>
  <c r="B481" i="1" s="1"/>
  <c r="B476" i="1"/>
  <c r="B477" i="1" s="1"/>
  <c r="B647" i="1"/>
  <c r="B648" i="1" s="1"/>
  <c r="B649" i="1" s="1"/>
  <c r="B644" i="1"/>
  <c r="B645" i="1" s="1"/>
  <c r="AB143" i="3"/>
  <c r="AB147" i="3"/>
  <c r="D64" i="7"/>
  <c r="D63" i="7"/>
  <c r="H73" i="7"/>
  <c r="H72" i="7"/>
  <c r="D148" i="1"/>
  <c r="D225" i="1"/>
  <c r="B527" i="1"/>
  <c r="B528" i="1" s="1"/>
  <c r="B529" i="1" s="1"/>
  <c r="B524" i="1"/>
  <c r="B525" i="1" s="1"/>
  <c r="B791" i="1"/>
  <c r="B792" i="1" s="1"/>
  <c r="B793" i="1" s="1"/>
  <c r="B788" i="1"/>
  <c r="B789" i="1" s="1"/>
  <c r="B815" i="1"/>
  <c r="B816" i="1" s="1"/>
  <c r="B817" i="1" s="1"/>
  <c r="B812" i="1"/>
  <c r="B813" i="1" s="1"/>
  <c r="H45" i="7"/>
  <c r="H43" i="7"/>
  <c r="H44" i="7"/>
  <c r="H42" i="7"/>
  <c r="AA140" i="3"/>
  <c r="AH141" i="3"/>
  <c r="AI141" i="3" s="1"/>
  <c r="D1588" i="1"/>
  <c r="AA144" i="3"/>
  <c r="AH145" i="3"/>
  <c r="AI145" i="3" s="1"/>
  <c r="AA148" i="3"/>
  <c r="AH149" i="3"/>
  <c r="AI149" i="3" s="1"/>
  <c r="AB149" i="3" s="1"/>
  <c r="D412" i="1"/>
  <c r="E65" i="7"/>
  <c r="E66" i="7"/>
  <c r="D2117" i="1"/>
  <c r="D72" i="7"/>
  <c r="D73" i="7"/>
  <c r="D299" i="1"/>
  <c r="D300" i="1" s="1"/>
  <c r="D301" i="1" s="1"/>
  <c r="D302" i="1" s="1"/>
  <c r="D303" i="1" s="1"/>
  <c r="D304" i="1" s="1"/>
  <c r="D306" i="1" s="1"/>
  <c r="D298" i="1"/>
  <c r="B332" i="1"/>
  <c r="B333" i="1" s="1"/>
  <c r="B335" i="1"/>
  <c r="B336" i="1" s="1"/>
  <c r="B337" i="1" s="1"/>
  <c r="B503" i="1"/>
  <c r="B504" i="1" s="1"/>
  <c r="B505" i="1" s="1"/>
  <c r="B500" i="1"/>
  <c r="B501" i="1" s="1"/>
  <c r="B551" i="1"/>
  <c r="B552" i="1" s="1"/>
  <c r="B553" i="1" s="1"/>
  <c r="B548" i="1"/>
  <c r="B549" i="1" s="1"/>
  <c r="B767" i="1"/>
  <c r="B768" i="1" s="1"/>
  <c r="B769" i="1" s="1"/>
  <c r="B764" i="1"/>
  <c r="B765" i="1" s="1"/>
  <c r="D44" i="7"/>
  <c r="D42" i="7"/>
  <c r="D45" i="7"/>
  <c r="D43" i="7"/>
  <c r="E46" i="7"/>
  <c r="D532" i="1"/>
  <c r="E59" i="7"/>
  <c r="E57" i="7"/>
  <c r="E60" i="7"/>
  <c r="E58" i="7"/>
  <c r="D2093" i="1"/>
  <c r="H65" i="7"/>
  <c r="H66" i="7"/>
  <c r="E67" i="7"/>
  <c r="E68" i="7"/>
  <c r="D916" i="1"/>
  <c r="B311" i="1"/>
  <c r="B312" i="1" s="1"/>
  <c r="B313" i="1" s="1"/>
  <c r="B308" i="1"/>
  <c r="B309" i="1" s="1"/>
  <c r="B383" i="1"/>
  <c r="B384" i="1" s="1"/>
  <c r="B385" i="1" s="1"/>
  <c r="B380" i="1"/>
  <c r="B381" i="1" s="1"/>
  <c r="B455" i="1"/>
  <c r="B456" i="1" s="1"/>
  <c r="B457" i="1" s="1"/>
  <c r="B452" i="1"/>
  <c r="B453" i="1" s="1"/>
  <c r="D730" i="1"/>
  <c r="D731" i="1"/>
  <c r="D732" i="1" s="1"/>
  <c r="D733" i="1" s="1"/>
  <c r="D734" i="1" s="1"/>
  <c r="D735" i="1" s="1"/>
  <c r="D736" i="1" s="1"/>
  <c r="D738" i="1" s="1"/>
  <c r="E19" i="7"/>
  <c r="D1901" i="1"/>
  <c r="D1877" i="1"/>
  <c r="D1997" i="1"/>
  <c r="D20" i="7"/>
  <c r="D21" i="7"/>
  <c r="E22" i="7"/>
  <c r="D2189" i="1"/>
  <c r="D26" i="7"/>
  <c r="D25" i="7"/>
  <c r="D1737" i="1"/>
  <c r="D1733" i="1"/>
  <c r="D1734" i="1" s="1"/>
  <c r="D1735" i="1" s="1"/>
  <c r="H29" i="7"/>
  <c r="H28" i="7"/>
  <c r="D34" i="7"/>
  <c r="D32" i="7"/>
  <c r="D30" i="7"/>
  <c r="D33" i="7"/>
  <c r="D31" i="7"/>
  <c r="E35" i="7"/>
  <c r="D748" i="1"/>
  <c r="D941" i="1"/>
  <c r="D942" i="1" s="1"/>
  <c r="D943" i="1" s="1"/>
  <c r="D945" i="1"/>
  <c r="AA141" i="3"/>
  <c r="E50" i="7"/>
  <c r="D1612" i="1"/>
  <c r="AA145" i="3"/>
  <c r="E53" i="7"/>
  <c r="E51" i="7"/>
  <c r="E52" i="7"/>
  <c r="D1036" i="1"/>
  <c r="AA149" i="3"/>
  <c r="H59" i="7"/>
  <c r="H57" i="7"/>
  <c r="H60" i="7"/>
  <c r="H58" i="7"/>
  <c r="E61" i="7"/>
  <c r="E62" i="7"/>
  <c r="D508" i="1"/>
  <c r="D66" i="7"/>
  <c r="D65" i="7"/>
  <c r="H67" i="7"/>
  <c r="H68" i="7"/>
  <c r="B620" i="1"/>
  <c r="B621" i="1" s="1"/>
  <c r="B623" i="1"/>
  <c r="B624" i="1" s="1"/>
  <c r="B625" i="1" s="1"/>
  <c r="B719" i="1"/>
  <c r="B720" i="1" s="1"/>
  <c r="B721" i="1" s="1"/>
  <c r="B716" i="1"/>
  <c r="B717" i="1" s="1"/>
  <c r="D28" i="7"/>
  <c r="D29" i="7"/>
  <c r="E39" i="7"/>
  <c r="E40" i="7"/>
  <c r="D796" i="1"/>
  <c r="D825" i="1"/>
  <c r="D821" i="1"/>
  <c r="D822" i="1" s="1"/>
  <c r="D823" i="1" s="1"/>
  <c r="E47" i="7"/>
  <c r="D1012" i="1"/>
  <c r="H53" i="7"/>
  <c r="H51" i="7"/>
  <c r="H52" i="7"/>
  <c r="E55" i="7"/>
  <c r="E54" i="7"/>
  <c r="D1444" i="1"/>
  <c r="D60" i="7"/>
  <c r="D58" i="7"/>
  <c r="D59" i="7"/>
  <c r="D57" i="7"/>
  <c r="H61" i="7"/>
  <c r="H62" i="7"/>
  <c r="D68" i="7"/>
  <c r="D67" i="7"/>
  <c r="B575" i="1"/>
  <c r="B576" i="1" s="1"/>
  <c r="B577" i="1" s="1"/>
  <c r="B572" i="1"/>
  <c r="B573" i="1" s="1"/>
  <c r="B599" i="1"/>
  <c r="B600" i="1" s="1"/>
  <c r="B601" i="1" s="1"/>
  <c r="B596" i="1"/>
  <c r="B597" i="1" s="1"/>
  <c r="B743" i="1"/>
  <c r="B744" i="1" s="1"/>
  <c r="B745" i="1" s="1"/>
  <c r="B740" i="1"/>
  <c r="B741" i="1" s="1"/>
  <c r="D293" i="1"/>
  <c r="D294" i="1" s="1"/>
  <c r="D295" i="1" s="1"/>
  <c r="D321" i="1"/>
  <c r="B959" i="1"/>
  <c r="B960" i="1" s="1"/>
  <c r="B961" i="1" s="1"/>
  <c r="B956" i="1"/>
  <c r="B957" i="1" s="1"/>
  <c r="B1175" i="1"/>
  <c r="B1176" i="1" s="1"/>
  <c r="B1177" i="1" s="1"/>
  <c r="B1172" i="1"/>
  <c r="B1173" i="1" s="1"/>
  <c r="AS801" i="1"/>
  <c r="BQ801" i="1"/>
  <c r="O849" i="1"/>
  <c r="AM849" i="1"/>
  <c r="BK849" i="1"/>
  <c r="B911" i="1"/>
  <c r="B912" i="1" s="1"/>
  <c r="B913" i="1" s="1"/>
  <c r="B908" i="1"/>
  <c r="B909" i="1" s="1"/>
  <c r="B935" i="1"/>
  <c r="B936" i="1" s="1"/>
  <c r="B937" i="1" s="1"/>
  <c r="B932" i="1"/>
  <c r="B933" i="1" s="1"/>
  <c r="B983" i="1"/>
  <c r="B984" i="1" s="1"/>
  <c r="B985" i="1" s="1"/>
  <c r="B980" i="1"/>
  <c r="B981" i="1" s="1"/>
  <c r="B1103" i="1"/>
  <c r="B1104" i="1" s="1"/>
  <c r="B1105" i="1" s="1"/>
  <c r="B1100" i="1"/>
  <c r="B1101" i="1" s="1"/>
  <c r="B1319" i="1"/>
  <c r="B1320" i="1" s="1"/>
  <c r="B1321" i="1" s="1"/>
  <c r="B1316" i="1"/>
  <c r="B1317" i="1" s="1"/>
  <c r="R825" i="1"/>
  <c r="AP825" i="1"/>
  <c r="BN825" i="1"/>
  <c r="U849" i="1"/>
  <c r="AS849" i="1"/>
  <c r="BQ849" i="1"/>
  <c r="L873" i="1"/>
  <c r="AJ873" i="1"/>
  <c r="BH873" i="1"/>
  <c r="B1004" i="1"/>
  <c r="B1005" i="1" s="1"/>
  <c r="B1007" i="1"/>
  <c r="B1008" i="1" s="1"/>
  <c r="B1009" i="1" s="1"/>
  <c r="D1114" i="1"/>
  <c r="D1115" i="1"/>
  <c r="D1116" i="1" s="1"/>
  <c r="D1117" i="1" s="1"/>
  <c r="D1118" i="1" s="1"/>
  <c r="D1119" i="1" s="1"/>
  <c r="D1120" i="1" s="1"/>
  <c r="D1122" i="1" s="1"/>
  <c r="B1295" i="1"/>
  <c r="B1296" i="1" s="1"/>
  <c r="B1297" i="1" s="1"/>
  <c r="B1292" i="1"/>
  <c r="B1293" i="1" s="1"/>
  <c r="X825" i="1"/>
  <c r="AV825" i="1"/>
  <c r="BT825" i="1"/>
  <c r="B1055" i="1"/>
  <c r="B1056" i="1" s="1"/>
  <c r="B1057" i="1" s="1"/>
  <c r="B1052" i="1"/>
  <c r="B1053" i="1" s="1"/>
  <c r="B1127" i="1"/>
  <c r="B1128" i="1" s="1"/>
  <c r="B1129" i="1" s="1"/>
  <c r="B1124" i="1"/>
  <c r="B1125" i="1" s="1"/>
  <c r="B1247" i="1"/>
  <c r="B1248" i="1" s="1"/>
  <c r="B1249" i="1" s="1"/>
  <c r="B1244" i="1"/>
  <c r="B1245" i="1" s="1"/>
  <c r="B1268" i="1"/>
  <c r="B1269" i="1" s="1"/>
  <c r="B1271" i="1"/>
  <c r="B1272" i="1" s="1"/>
  <c r="B1273" i="1" s="1"/>
  <c r="B1343" i="1"/>
  <c r="B1344" i="1" s="1"/>
  <c r="B1345" i="1" s="1"/>
  <c r="B1340" i="1"/>
  <c r="B1341" i="1" s="1"/>
  <c r="B1391" i="1"/>
  <c r="B1392" i="1" s="1"/>
  <c r="B1393" i="1" s="1"/>
  <c r="B1388" i="1"/>
  <c r="B1389" i="1" s="1"/>
  <c r="AG849" i="1"/>
  <c r="BE849" i="1"/>
  <c r="B1031" i="1"/>
  <c r="B1032" i="1" s="1"/>
  <c r="B1033" i="1" s="1"/>
  <c r="B1028" i="1"/>
  <c r="B1029" i="1" s="1"/>
  <c r="B1076" i="1"/>
  <c r="B1077" i="1" s="1"/>
  <c r="B1079" i="1"/>
  <c r="B1080" i="1" s="1"/>
  <c r="B1081" i="1" s="1"/>
  <c r="B1151" i="1"/>
  <c r="B1152" i="1" s="1"/>
  <c r="B1153" i="1" s="1"/>
  <c r="B1148" i="1"/>
  <c r="B1149" i="1" s="1"/>
  <c r="B1367" i="1"/>
  <c r="B1368" i="1" s="1"/>
  <c r="B1369" i="1" s="1"/>
  <c r="B1364" i="1"/>
  <c r="B1365" i="1" s="1"/>
  <c r="BT873" i="1"/>
  <c r="B1223" i="1"/>
  <c r="B1224" i="1" s="1"/>
  <c r="B1225" i="1" s="1"/>
  <c r="B1220" i="1"/>
  <c r="B1221" i="1" s="1"/>
  <c r="L825" i="1"/>
  <c r="AJ825" i="1"/>
  <c r="BH825" i="1"/>
  <c r="B884" i="1"/>
  <c r="B885" i="1" s="1"/>
  <c r="B887" i="1"/>
  <c r="B888" i="1" s="1"/>
  <c r="B889" i="1" s="1"/>
  <c r="B1196" i="1"/>
  <c r="B1197" i="1" s="1"/>
  <c r="B1199" i="1"/>
  <c r="B1200" i="1" s="1"/>
  <c r="B1201" i="1" s="1"/>
  <c r="B1607" i="1"/>
  <c r="B1608" i="1" s="1"/>
  <c r="B1609" i="1" s="1"/>
  <c r="B1604" i="1"/>
  <c r="B1605" i="1" s="1"/>
  <c r="B1679" i="1"/>
  <c r="B1680" i="1" s="1"/>
  <c r="B1681" i="1" s="1"/>
  <c r="B1676" i="1"/>
  <c r="B1677" i="1" s="1"/>
  <c r="L1377" i="1"/>
  <c r="AJ1377" i="1"/>
  <c r="BH1377" i="1"/>
  <c r="B1628" i="1"/>
  <c r="B1629" i="1" s="1"/>
  <c r="B1631" i="1"/>
  <c r="B1632" i="1" s="1"/>
  <c r="B1633" i="1" s="1"/>
  <c r="D1109" i="1"/>
  <c r="D1110" i="1" s="1"/>
  <c r="D1111" i="1" s="1"/>
  <c r="B1511" i="1"/>
  <c r="B1512" i="1" s="1"/>
  <c r="B1513" i="1" s="1"/>
  <c r="B1508" i="1"/>
  <c r="B1509" i="1" s="1"/>
  <c r="B1484" i="1"/>
  <c r="B1485" i="1" s="1"/>
  <c r="B1487" i="1"/>
  <c r="B1488" i="1" s="1"/>
  <c r="B1489" i="1" s="1"/>
  <c r="B1775" i="1"/>
  <c r="B1776" i="1" s="1"/>
  <c r="B1777" i="1" s="1"/>
  <c r="B1772" i="1"/>
  <c r="B1773" i="1" s="1"/>
  <c r="B1848" i="1"/>
  <c r="B1849" i="1" s="1"/>
  <c r="B1850" i="1" s="1"/>
  <c r="B1845" i="1"/>
  <c r="B1846" i="1" s="1"/>
  <c r="B1439" i="1"/>
  <c r="B1440" i="1" s="1"/>
  <c r="B1441" i="1" s="1"/>
  <c r="B1436" i="1"/>
  <c r="B1437" i="1" s="1"/>
  <c r="B1463" i="1"/>
  <c r="B1464" i="1" s="1"/>
  <c r="B1465" i="1" s="1"/>
  <c r="B1460" i="1"/>
  <c r="B1461" i="1" s="1"/>
  <c r="B1535" i="1"/>
  <c r="B1536" i="1" s="1"/>
  <c r="B1537" i="1" s="1"/>
  <c r="B1532" i="1"/>
  <c r="B1533" i="1" s="1"/>
  <c r="B1559" i="1"/>
  <c r="B1560" i="1" s="1"/>
  <c r="B1561" i="1" s="1"/>
  <c r="B1556" i="1"/>
  <c r="B1557" i="1" s="1"/>
  <c r="B1583" i="1"/>
  <c r="B1584" i="1" s="1"/>
  <c r="B1585" i="1" s="1"/>
  <c r="B1580" i="1"/>
  <c r="B1581" i="1" s="1"/>
  <c r="B1655" i="1"/>
  <c r="B1656" i="1" s="1"/>
  <c r="B1657" i="1" s="1"/>
  <c r="B1652" i="1"/>
  <c r="B1653" i="1" s="1"/>
  <c r="B1751" i="1"/>
  <c r="B1752" i="1" s="1"/>
  <c r="B1753" i="1" s="1"/>
  <c r="B1748" i="1"/>
  <c r="B1749" i="1" s="1"/>
  <c r="E1817" i="1"/>
  <c r="E1816" i="1"/>
  <c r="B1872" i="1"/>
  <c r="B1873" i="1" s="1"/>
  <c r="B1874" i="1" s="1"/>
  <c r="B1869" i="1"/>
  <c r="B1870" i="1" s="1"/>
  <c r="X1377" i="1"/>
  <c r="AV1377" i="1"/>
  <c r="BT1377" i="1"/>
  <c r="B1817" i="1"/>
  <c r="B1816" i="1"/>
  <c r="B1819" i="1" s="1"/>
  <c r="B2013" i="1"/>
  <c r="B2014" i="1" s="1"/>
  <c r="B2016" i="1"/>
  <c r="B2017" i="1" s="1"/>
  <c r="B2018" i="1" s="1"/>
  <c r="B1415" i="1"/>
  <c r="B1416" i="1" s="1"/>
  <c r="B1417" i="1" s="1"/>
  <c r="B1412" i="1"/>
  <c r="B1413" i="1" s="1"/>
  <c r="B1700" i="1"/>
  <c r="B1701" i="1" s="1"/>
  <c r="B1703" i="1"/>
  <c r="B1704" i="1" s="1"/>
  <c r="B1705" i="1" s="1"/>
  <c r="B1727" i="1"/>
  <c r="B1728" i="1" s="1"/>
  <c r="B1729" i="1" s="1"/>
  <c r="B1724" i="1"/>
  <c r="B1725" i="1" s="1"/>
  <c r="B1799" i="1"/>
  <c r="B1800" i="1" s="1"/>
  <c r="B1801" i="1" s="1"/>
  <c r="B1796" i="1"/>
  <c r="B1797" i="1" s="1"/>
  <c r="B1893" i="1"/>
  <c r="B1894" i="1" s="1"/>
  <c r="B1896" i="1"/>
  <c r="B1897" i="1" s="1"/>
  <c r="B1898" i="1" s="1"/>
  <c r="B1968" i="1"/>
  <c r="B1969" i="1" s="1"/>
  <c r="B1970" i="1" s="1"/>
  <c r="B1965" i="1"/>
  <c r="B1966" i="1" s="1"/>
  <c r="AM1781" i="1"/>
  <c r="AO1785" i="1"/>
  <c r="BA1854" i="1"/>
  <c r="AY1854" i="1" s="1"/>
  <c r="B1917" i="1"/>
  <c r="B1918" i="1" s="1"/>
  <c r="B1920" i="1"/>
  <c r="B1921" i="1" s="1"/>
  <c r="B1922" i="1" s="1"/>
  <c r="L1906" i="1"/>
  <c r="AJ1906" i="1"/>
  <c r="BH1906" i="1"/>
  <c r="R1930" i="1"/>
  <c r="AP1930" i="1"/>
  <c r="BN1930" i="1"/>
  <c r="B2232" i="1"/>
  <c r="B2233" i="1" s="1"/>
  <c r="B2234" i="1" s="1"/>
  <c r="B2229" i="1"/>
  <c r="B2230" i="1" s="1"/>
  <c r="AM1792" i="1"/>
  <c r="AM1785" i="1" s="1"/>
  <c r="BQ1882" i="1"/>
  <c r="AA1954" i="1"/>
  <c r="AY1954" i="1"/>
  <c r="AA2002" i="1"/>
  <c r="B2040" i="1"/>
  <c r="B2041" i="1" s="1"/>
  <c r="B2042" i="1" s="1"/>
  <c r="B2037" i="1"/>
  <c r="B2038" i="1" s="1"/>
  <c r="B2256" i="1"/>
  <c r="B2257" i="1" s="1"/>
  <c r="B2258" i="1" s="1"/>
  <c r="B2253" i="1"/>
  <c r="B2254" i="1" s="1"/>
  <c r="D1569" i="1"/>
  <c r="BA1833" i="1"/>
  <c r="R1906" i="1"/>
  <c r="AP1906" i="1"/>
  <c r="BN1906" i="1"/>
  <c r="X1930" i="1"/>
  <c r="AV1930" i="1"/>
  <c r="BT1930" i="1"/>
  <c r="B2064" i="1"/>
  <c r="B2065" i="1" s="1"/>
  <c r="B2066" i="1" s="1"/>
  <c r="B2061" i="1"/>
  <c r="B2062" i="1" s="1"/>
  <c r="B2160" i="1"/>
  <c r="B2161" i="1" s="1"/>
  <c r="B2162" i="1" s="1"/>
  <c r="B2157" i="1"/>
  <c r="B2158" i="1" s="1"/>
  <c r="F1978" i="1"/>
  <c r="AD1978" i="1"/>
  <c r="BB1978" i="1"/>
  <c r="B2085" i="1"/>
  <c r="B2086" i="1" s="1"/>
  <c r="B2088" i="1"/>
  <c r="B2089" i="1" s="1"/>
  <c r="B2090" i="1" s="1"/>
  <c r="B2181" i="1"/>
  <c r="B2182" i="1" s="1"/>
  <c r="B2184" i="1"/>
  <c r="B2185" i="1" s="1"/>
  <c r="B2186" i="1" s="1"/>
  <c r="B2112" i="1"/>
  <c r="B2113" i="1" s="1"/>
  <c r="B2114" i="1" s="1"/>
  <c r="B2109" i="1"/>
  <c r="B2110" i="1" s="1"/>
  <c r="F1906" i="1"/>
  <c r="AD1906" i="1"/>
  <c r="BB1906" i="1"/>
  <c r="L1930" i="1"/>
  <c r="AJ1930" i="1"/>
  <c r="BH1930" i="1"/>
  <c r="B1992" i="1"/>
  <c r="B1993" i="1" s="1"/>
  <c r="B1994" i="1" s="1"/>
  <c r="B1989" i="1"/>
  <c r="B1990" i="1" s="1"/>
  <c r="B2208" i="1"/>
  <c r="B2209" i="1" s="1"/>
  <c r="B2210" i="1" s="1"/>
  <c r="B2205" i="1"/>
  <c r="B2206" i="1" s="1"/>
  <c r="B1944" i="1"/>
  <c r="B1945" i="1" s="1"/>
  <c r="B1946" i="1" s="1"/>
  <c r="B1941" i="1"/>
  <c r="B1942" i="1" s="1"/>
  <c r="B2136" i="1"/>
  <c r="B2137" i="1" s="1"/>
  <c r="B2138" i="1" s="1"/>
  <c r="B2133" i="1"/>
  <c r="B2134" i="1" s="1"/>
  <c r="BA1939" i="1"/>
  <c r="AY1939" i="1" s="1"/>
  <c r="BA1998" i="1"/>
  <c r="AY1998" i="1" s="1"/>
  <c r="AY2050" i="1"/>
  <c r="D2242" i="1"/>
  <c r="AY1891" i="1"/>
  <c r="BA2025" i="1"/>
  <c r="AZ2001" i="1"/>
  <c r="BA2001" i="1"/>
  <c r="D1713" i="1" l="1"/>
  <c r="D1715" i="1" s="1"/>
  <c r="D1716" i="1" s="1"/>
  <c r="D1717" i="1" s="1"/>
  <c r="D1718" i="1" s="1"/>
  <c r="D1719" i="1" s="1"/>
  <c r="D1720" i="1" s="1"/>
  <c r="D1722" i="1" s="1"/>
  <c r="AL126" i="3"/>
  <c r="AM126" i="3" s="1"/>
  <c r="AD126" i="3" s="1"/>
  <c r="AJ55" i="3"/>
  <c r="AK55" i="3" s="1"/>
  <c r="AC55" i="3" s="1"/>
  <c r="AL123" i="3"/>
  <c r="AM123" i="3" s="1"/>
  <c r="AD123" i="3" s="1"/>
  <c r="AJ32" i="3"/>
  <c r="AK32" i="3" s="1"/>
  <c r="AC32" i="3" s="1"/>
  <c r="AL4" i="3"/>
  <c r="AM4" i="3" s="1"/>
  <c r="AD4" i="3" s="1"/>
  <c r="AL80" i="3"/>
  <c r="AM80" i="3" s="1"/>
  <c r="AD80" i="3" s="1"/>
  <c r="AL82" i="3"/>
  <c r="AM82" i="3" s="1"/>
  <c r="AD82" i="3" s="1"/>
  <c r="AL61" i="3"/>
  <c r="AM61" i="3" s="1"/>
  <c r="AD61" i="3" s="1"/>
  <c r="AL77" i="3"/>
  <c r="AM77" i="3" s="1"/>
  <c r="AD77" i="3" s="1"/>
  <c r="AL119" i="3"/>
  <c r="AM119" i="3" s="1"/>
  <c r="AD119" i="3" s="1"/>
  <c r="AN123" i="3"/>
  <c r="AO123" i="3" s="1"/>
  <c r="AE123" i="3" s="1"/>
  <c r="AJ46" i="3"/>
  <c r="AK46" i="3" s="1"/>
  <c r="AC46" i="3" s="1"/>
  <c r="AL129" i="3"/>
  <c r="AM129" i="3" s="1"/>
  <c r="AD129" i="3" s="1"/>
  <c r="AJ66" i="3"/>
  <c r="AK66" i="3" s="1"/>
  <c r="AC66" i="3" s="1"/>
  <c r="AL138" i="3"/>
  <c r="AM138" i="3" s="1"/>
  <c r="AD138" i="3" s="1"/>
  <c r="AJ78" i="3"/>
  <c r="AK78" i="3" s="1"/>
  <c r="AC78" i="3" s="1"/>
  <c r="AJ50" i="3"/>
  <c r="AK50" i="3" s="1"/>
  <c r="AC50" i="3" s="1"/>
  <c r="D1349" i="1"/>
  <c r="D1350" i="1" s="1"/>
  <c r="D1351" i="1" s="1"/>
  <c r="AL134" i="3"/>
  <c r="AM134" i="3" s="1"/>
  <c r="AD134" i="3" s="1"/>
  <c r="AL31" i="3"/>
  <c r="AM31" i="3" s="1"/>
  <c r="AD31" i="3" s="1"/>
  <c r="AL69" i="3"/>
  <c r="AM69" i="3" s="1"/>
  <c r="AD69" i="3" s="1"/>
  <c r="AJ102" i="3"/>
  <c r="AK102" i="3" s="1"/>
  <c r="AC102" i="3" s="1"/>
  <c r="AJ58" i="3"/>
  <c r="AK58" i="3" s="1"/>
  <c r="AC58" i="3" s="1"/>
  <c r="D1805" i="1"/>
  <c r="D1806" i="1" s="1"/>
  <c r="D1807" i="1" s="1"/>
  <c r="AJ67" i="3"/>
  <c r="AK67" i="3" s="1"/>
  <c r="AC67" i="3" s="1"/>
  <c r="AJ74" i="3"/>
  <c r="AK74" i="3" s="1"/>
  <c r="AC74" i="3" s="1"/>
  <c r="AL142" i="3"/>
  <c r="AM142" i="3" s="1"/>
  <c r="AD142" i="3" s="1"/>
  <c r="AJ59" i="3"/>
  <c r="AK59" i="3" s="1"/>
  <c r="AL35" i="3"/>
  <c r="AM35" i="3" s="1"/>
  <c r="AJ148" i="3"/>
  <c r="AK148" i="3" s="1"/>
  <c r="AC148" i="3" s="1"/>
  <c r="AL117" i="3"/>
  <c r="AM117" i="3" s="1"/>
  <c r="AD117" i="3" s="1"/>
  <c r="AC117" i="3"/>
  <c r="AJ130" i="3"/>
  <c r="AK130" i="3" s="1"/>
  <c r="AC130" i="3" s="1"/>
  <c r="AJ136" i="3"/>
  <c r="AK136" i="3" s="1"/>
  <c r="AC136" i="3" s="1"/>
  <c r="AL17" i="3"/>
  <c r="AM17" i="3" s="1"/>
  <c r="AL48" i="3"/>
  <c r="AM48" i="3" s="1"/>
  <c r="AD48" i="3" s="1"/>
  <c r="AL30" i="3"/>
  <c r="AM30" i="3" s="1"/>
  <c r="AD30" i="3" s="1"/>
  <c r="AB34" i="3"/>
  <c r="AL124" i="3"/>
  <c r="AM124" i="3" s="1"/>
  <c r="AD124" i="3" s="1"/>
  <c r="AJ62" i="3"/>
  <c r="AK62" i="3" s="1"/>
  <c r="AC62" i="3" s="1"/>
  <c r="AL53" i="3"/>
  <c r="AM53" i="3" s="1"/>
  <c r="AD53" i="3" s="1"/>
  <c r="AJ140" i="3"/>
  <c r="AK140" i="3" s="1"/>
  <c r="AC140" i="3" s="1"/>
  <c r="AL83" i="3"/>
  <c r="AM83" i="3" s="1"/>
  <c r="AD83" i="3" s="1"/>
  <c r="AJ63" i="3"/>
  <c r="AK63" i="3" s="1"/>
  <c r="AC63" i="3" s="1"/>
  <c r="AJ93" i="3"/>
  <c r="AK93" i="3" s="1"/>
  <c r="AC93" i="3" s="1"/>
  <c r="AL146" i="3"/>
  <c r="AM146" i="3" s="1"/>
  <c r="AD146" i="3" s="1"/>
  <c r="AJ108" i="3"/>
  <c r="AK108" i="3" s="1"/>
  <c r="AC108" i="3" s="1"/>
  <c r="AL44" i="3"/>
  <c r="AM44" i="3" s="1"/>
  <c r="AD44" i="3" s="1"/>
  <c r="AJ49" i="3"/>
  <c r="AK49" i="3" s="1"/>
  <c r="AL25" i="3"/>
  <c r="AM25" i="3" s="1"/>
  <c r="AJ13" i="3"/>
  <c r="AK13" i="3" s="1"/>
  <c r="AC34" i="3"/>
  <c r="AL34" i="3"/>
  <c r="AM34" i="3" s="1"/>
  <c r="AD34" i="3" s="1"/>
  <c r="AJ87" i="3"/>
  <c r="AK87" i="3" s="1"/>
  <c r="AC87" i="3" s="1"/>
  <c r="AJ101" i="3"/>
  <c r="AK101" i="3" s="1"/>
  <c r="AC101" i="3" s="1"/>
  <c r="AB115" i="3"/>
  <c r="AL73" i="3"/>
  <c r="AM73" i="3" s="1"/>
  <c r="AD73" i="3" s="1"/>
  <c r="AL57" i="3"/>
  <c r="AM57" i="3" s="1"/>
  <c r="AD57" i="3" s="1"/>
  <c r="AL115" i="3"/>
  <c r="AM115" i="3" s="1"/>
  <c r="AD115" i="3" s="1"/>
  <c r="AL8" i="3"/>
  <c r="AM8" i="3" s="1"/>
  <c r="AD8" i="3" s="1"/>
  <c r="AL106" i="3"/>
  <c r="AM106" i="3" s="1"/>
  <c r="AD106" i="3" s="1"/>
  <c r="AL113" i="3"/>
  <c r="AM113" i="3" s="1"/>
  <c r="AD113" i="3" s="1"/>
  <c r="AN109" i="3"/>
  <c r="AO109" i="3" s="1"/>
  <c r="AE109" i="3" s="1"/>
  <c r="AL51" i="3"/>
  <c r="AM51" i="3" s="1"/>
  <c r="AD51" i="3" s="1"/>
  <c r="AJ125" i="3"/>
  <c r="AK125" i="3" s="1"/>
  <c r="AC125" i="3" s="1"/>
  <c r="AJ144" i="3"/>
  <c r="AK144" i="3" s="1"/>
  <c r="AC144" i="3" s="1"/>
  <c r="AL133" i="3"/>
  <c r="AM133" i="3" s="1"/>
  <c r="AJ70" i="3"/>
  <c r="AK70" i="3" s="1"/>
  <c r="AC70" i="3" s="1"/>
  <c r="AJ12" i="3"/>
  <c r="AK12" i="3" s="1"/>
  <c r="AL12" i="3" s="1"/>
  <c r="AM12" i="3" s="1"/>
  <c r="AD12" i="3" s="1"/>
  <c r="AN4" i="3"/>
  <c r="AO4" i="3" s="1"/>
  <c r="AE4" i="3" s="1"/>
  <c r="AJ54" i="3"/>
  <c r="AK54" i="3" s="1"/>
  <c r="AC54" i="3" s="1"/>
  <c r="AL20" i="3"/>
  <c r="AM20" i="3" s="1"/>
  <c r="AL107" i="3"/>
  <c r="AM107" i="3" s="1"/>
  <c r="AD107" i="3" s="1"/>
  <c r="AL120" i="3"/>
  <c r="AM120" i="3" s="1"/>
  <c r="AD120" i="3" s="1"/>
  <c r="AL21" i="3"/>
  <c r="AM21" i="3" s="1"/>
  <c r="AJ121" i="3"/>
  <c r="AK121" i="3" s="1"/>
  <c r="AJ118" i="3"/>
  <c r="AK118" i="3" s="1"/>
  <c r="AL86" i="3"/>
  <c r="AM86" i="3" s="1"/>
  <c r="AD86" i="3" s="1"/>
  <c r="AL39" i="3"/>
  <c r="AM39" i="3" s="1"/>
  <c r="AD39" i="3" s="1"/>
  <c r="AJ128" i="3"/>
  <c r="AK128" i="3" s="1"/>
  <c r="AC128" i="3" s="1"/>
  <c r="AJ99" i="3"/>
  <c r="AK99" i="3" s="1"/>
  <c r="AC99" i="3" s="1"/>
  <c r="AN126" i="3"/>
  <c r="AO126" i="3" s="1"/>
  <c r="AE126" i="3" s="1"/>
  <c r="AL29" i="3"/>
  <c r="AM29" i="3" s="1"/>
  <c r="AJ122" i="3"/>
  <c r="AK122" i="3" s="1"/>
  <c r="D801" i="1"/>
  <c r="D797" i="1"/>
  <c r="D798" i="1" s="1"/>
  <c r="D799" i="1" s="1"/>
  <c r="D749" i="1"/>
  <c r="D750" i="1" s="1"/>
  <c r="D751" i="1" s="1"/>
  <c r="D753" i="1"/>
  <c r="D740" i="1"/>
  <c r="D741" i="1" s="1"/>
  <c r="D743" i="1"/>
  <c r="D744" i="1" s="1"/>
  <c r="D745" i="1" s="1"/>
  <c r="D921" i="1"/>
  <c r="D917" i="1"/>
  <c r="D918" i="1" s="1"/>
  <c r="D919" i="1" s="1"/>
  <c r="D413" i="1"/>
  <c r="D414" i="1" s="1"/>
  <c r="D415" i="1" s="1"/>
  <c r="D417" i="1"/>
  <c r="D119" i="1"/>
  <c r="D120" i="1" s="1"/>
  <c r="D121" i="1" s="1"/>
  <c r="D116" i="1"/>
  <c r="D117" i="1" s="1"/>
  <c r="AB112" i="3"/>
  <c r="D71" i="1"/>
  <c r="D72" i="1" s="1"/>
  <c r="D73" i="1" s="1"/>
  <c r="D68" i="1"/>
  <c r="D69" i="1" s="1"/>
  <c r="D969" i="1"/>
  <c r="D965" i="1"/>
  <c r="D966" i="1" s="1"/>
  <c r="D967" i="1" s="1"/>
  <c r="AN105" i="3"/>
  <c r="AO105" i="3" s="1"/>
  <c r="AE105" i="3" s="1"/>
  <c r="D269" i="1"/>
  <c r="D270" i="1" s="1"/>
  <c r="D271" i="1" s="1"/>
  <c r="D273" i="1"/>
  <c r="AB23" i="3"/>
  <c r="AL135" i="3"/>
  <c r="AM135" i="3" s="1"/>
  <c r="AD135" i="3" s="1"/>
  <c r="D1854" i="1"/>
  <c r="D1855" i="1" s="1"/>
  <c r="D1856" i="1" s="1"/>
  <c r="D1858" i="1"/>
  <c r="AJ56" i="3"/>
  <c r="AK56" i="3" s="1"/>
  <c r="AC56" i="3" s="1"/>
  <c r="AL100" i="3"/>
  <c r="AM100" i="3" s="1"/>
  <c r="AD100" i="3" s="1"/>
  <c r="AL32" i="3"/>
  <c r="AM32" i="3" s="1"/>
  <c r="AD32" i="3" s="1"/>
  <c r="AL75" i="3"/>
  <c r="AM75" i="3" s="1"/>
  <c r="AD75" i="3" s="1"/>
  <c r="D83" i="1"/>
  <c r="D84" i="1" s="1"/>
  <c r="D85" i="1" s="1"/>
  <c r="D86" i="1" s="1"/>
  <c r="D87" i="1" s="1"/>
  <c r="D88" i="1" s="1"/>
  <c r="D90" i="1" s="1"/>
  <c r="D82" i="1"/>
  <c r="D1061" i="1"/>
  <c r="D1062" i="1" s="1"/>
  <c r="D1063" i="1" s="1"/>
  <c r="D1065" i="1"/>
  <c r="D1643" i="1"/>
  <c r="D1644" i="1" s="1"/>
  <c r="D1645" i="1" s="1"/>
  <c r="D1646" i="1" s="1"/>
  <c r="D1647" i="1" s="1"/>
  <c r="D1648" i="1" s="1"/>
  <c r="D1650" i="1" s="1"/>
  <c r="D1642" i="1"/>
  <c r="D701" i="1"/>
  <c r="D702" i="1" s="1"/>
  <c r="D703" i="1" s="1"/>
  <c r="D705" i="1"/>
  <c r="D2050" i="1"/>
  <c r="D2046" i="1"/>
  <c r="D2047" i="1" s="1"/>
  <c r="D2048" i="1" s="1"/>
  <c r="AL143" i="3"/>
  <c r="AM143" i="3" s="1"/>
  <c r="AD143" i="3" s="1"/>
  <c r="AB114" i="3"/>
  <c r="AJ114" i="3"/>
  <c r="AK114" i="3" s="1"/>
  <c r="AC114" i="3" s="1"/>
  <c r="D873" i="1"/>
  <c r="D869" i="1"/>
  <c r="D870" i="1" s="1"/>
  <c r="D871" i="1" s="1"/>
  <c r="D1497" i="1"/>
  <c r="D1493" i="1"/>
  <c r="D1494" i="1" s="1"/>
  <c r="D1495" i="1" s="1"/>
  <c r="D557" i="1"/>
  <c r="D558" i="1" s="1"/>
  <c r="D559" i="1" s="1"/>
  <c r="D561" i="1"/>
  <c r="D893" i="1"/>
  <c r="D894" i="1" s="1"/>
  <c r="D895" i="1" s="1"/>
  <c r="D897" i="1"/>
  <c r="AB97" i="3"/>
  <c r="AB90" i="3"/>
  <c r="D1233" i="1"/>
  <c r="D1229" i="1"/>
  <c r="D1230" i="1" s="1"/>
  <c r="D1231" i="1" s="1"/>
  <c r="D1421" i="1"/>
  <c r="D1422" i="1" s="1"/>
  <c r="D1423" i="1" s="1"/>
  <c r="D1425" i="1"/>
  <c r="AL147" i="3"/>
  <c r="AM147" i="3" s="1"/>
  <c r="AD147" i="3" s="1"/>
  <c r="AL91" i="3"/>
  <c r="AM91" i="3" s="1"/>
  <c r="AD91" i="3" s="1"/>
  <c r="AC137" i="3"/>
  <c r="AL137" i="3"/>
  <c r="AM137" i="3" s="1"/>
  <c r="AD137" i="3" s="1"/>
  <c r="D683" i="1"/>
  <c r="D684" i="1" s="1"/>
  <c r="D685" i="1" s="1"/>
  <c r="D686" i="1" s="1"/>
  <c r="D687" i="1" s="1"/>
  <c r="D688" i="1" s="1"/>
  <c r="D690" i="1" s="1"/>
  <c r="D682" i="1"/>
  <c r="AB41" i="3"/>
  <c r="AL27" i="3"/>
  <c r="AM27" i="3" s="1"/>
  <c r="AD27" i="3" s="1"/>
  <c r="AB27" i="3"/>
  <c r="AC22" i="3"/>
  <c r="D1545" i="1"/>
  <c r="D1541" i="1"/>
  <c r="D1542" i="1" s="1"/>
  <c r="D1543" i="1" s="1"/>
  <c r="AJ76" i="3"/>
  <c r="AK76" i="3" s="1"/>
  <c r="AC76" i="3" s="1"/>
  <c r="AL50" i="3"/>
  <c r="AM50" i="3" s="1"/>
  <c r="AD50" i="3" s="1"/>
  <c r="AL71" i="3"/>
  <c r="AM71" i="3" s="1"/>
  <c r="AD71" i="3" s="1"/>
  <c r="AJ41" i="3"/>
  <c r="AK41" i="3" s="1"/>
  <c r="AC41" i="3" s="1"/>
  <c r="D2002" i="1"/>
  <c r="D1998" i="1"/>
  <c r="D1999" i="1" s="1"/>
  <c r="D2000" i="1" s="1"/>
  <c r="D537" i="1"/>
  <c r="D533" i="1"/>
  <c r="D534" i="1" s="1"/>
  <c r="D535" i="1" s="1"/>
  <c r="D311" i="1"/>
  <c r="D312" i="1" s="1"/>
  <c r="D313" i="1" s="1"/>
  <c r="D308" i="1"/>
  <c r="D309" i="1" s="1"/>
  <c r="D1593" i="1"/>
  <c r="D1589" i="1"/>
  <c r="D1590" i="1" s="1"/>
  <c r="D1591" i="1" s="1"/>
  <c r="D35" i="1"/>
  <c r="D36" i="1" s="1"/>
  <c r="D37" i="1" s="1"/>
  <c r="D38" i="1" s="1"/>
  <c r="D39" i="1" s="1"/>
  <c r="D40" i="1" s="1"/>
  <c r="D42" i="1" s="1"/>
  <c r="D34" i="1"/>
  <c r="D341" i="1"/>
  <c r="D342" i="1" s="1"/>
  <c r="D343" i="1" s="1"/>
  <c r="D345" i="1"/>
  <c r="D1163" i="1"/>
  <c r="D1164" i="1" s="1"/>
  <c r="D1165" i="1" s="1"/>
  <c r="D1166" i="1" s="1"/>
  <c r="D1167" i="1" s="1"/>
  <c r="D1168" i="1" s="1"/>
  <c r="D1170" i="1" s="1"/>
  <c r="D1162" i="1"/>
  <c r="AB94" i="3"/>
  <c r="AJ149" i="3"/>
  <c r="AK149" i="3" s="1"/>
  <c r="AC149" i="3" s="1"/>
  <c r="D1517" i="1"/>
  <c r="D1518" i="1" s="1"/>
  <c r="D1519" i="1" s="1"/>
  <c r="D1521" i="1"/>
  <c r="AB91" i="3"/>
  <c r="AB37" i="3"/>
  <c r="AJ37" i="3"/>
  <c r="AK37" i="3" s="1"/>
  <c r="AC37" i="3" s="1"/>
  <c r="AC26" i="3"/>
  <c r="AB14" i="3"/>
  <c r="D1685" i="1"/>
  <c r="D1686" i="1" s="1"/>
  <c r="D1687" i="1" s="1"/>
  <c r="D1689" i="1"/>
  <c r="AL84" i="3"/>
  <c r="AM84" i="3" s="1"/>
  <c r="AD84" i="3" s="1"/>
  <c r="AL96" i="3"/>
  <c r="AM96" i="3" s="1"/>
  <c r="AL24" i="3"/>
  <c r="AM24" i="3" s="1"/>
  <c r="AL3" i="3"/>
  <c r="AM3" i="3" s="1"/>
  <c r="AD3" i="3" s="1"/>
  <c r="D2244" i="1"/>
  <c r="D2245" i="1" s="1"/>
  <c r="D2246" i="1" s="1"/>
  <c r="D2247" i="1" s="1"/>
  <c r="D2248" i="1" s="1"/>
  <c r="D2249" i="1" s="1"/>
  <c r="D2251" i="1" s="1"/>
  <c r="D2243" i="1"/>
  <c r="D1013" i="1"/>
  <c r="D1014" i="1" s="1"/>
  <c r="D1015" i="1" s="1"/>
  <c r="D1017" i="1"/>
  <c r="D1613" i="1"/>
  <c r="D1614" i="1" s="1"/>
  <c r="D1615" i="1" s="1"/>
  <c r="D1617" i="1"/>
  <c r="D1738" i="1"/>
  <c r="D1739" i="1"/>
  <c r="D1740" i="1" s="1"/>
  <c r="D1741" i="1" s="1"/>
  <c r="D1742" i="1" s="1"/>
  <c r="D1743" i="1" s="1"/>
  <c r="D1744" i="1" s="1"/>
  <c r="D1746" i="1" s="1"/>
  <c r="B7" i="1"/>
  <c r="D1950" i="1"/>
  <c r="D1951" i="1" s="1"/>
  <c r="D1952" i="1" s="1"/>
  <c r="D1954" i="1"/>
  <c r="D1665" i="1"/>
  <c r="D1661" i="1"/>
  <c r="D1662" i="1" s="1"/>
  <c r="D1663" i="1" s="1"/>
  <c r="D2166" i="1"/>
  <c r="D2167" i="1" s="1"/>
  <c r="D2168" i="1" s="1"/>
  <c r="D2170" i="1"/>
  <c r="D1283" i="1"/>
  <c r="D1284" i="1" s="1"/>
  <c r="D1285" i="1" s="1"/>
  <c r="D1286" i="1" s="1"/>
  <c r="D1287" i="1" s="1"/>
  <c r="D1288" i="1" s="1"/>
  <c r="D1290" i="1" s="1"/>
  <c r="D1282" i="1"/>
  <c r="AB89" i="3"/>
  <c r="AJ89" i="3"/>
  <c r="AK89" i="3" s="1"/>
  <c r="AC89" i="3" s="1"/>
  <c r="D989" i="1"/>
  <c r="D990" i="1" s="1"/>
  <c r="D991" i="1" s="1"/>
  <c r="D993" i="1"/>
  <c r="D1978" i="1"/>
  <c r="D1974" i="1"/>
  <c r="D1975" i="1" s="1"/>
  <c r="D1976" i="1" s="1"/>
  <c r="AL81" i="3"/>
  <c r="AM81" i="3" s="1"/>
  <c r="AD81" i="3" s="1"/>
  <c r="D1325" i="1"/>
  <c r="D1326" i="1" s="1"/>
  <c r="D1327" i="1" s="1"/>
  <c r="D1329" i="1"/>
  <c r="D1205" i="1"/>
  <c r="D1206" i="1" s="1"/>
  <c r="D1207" i="1" s="1"/>
  <c r="D1209" i="1"/>
  <c r="D1187" i="1"/>
  <c r="D1188" i="1" s="1"/>
  <c r="D1189" i="1" s="1"/>
  <c r="D1190" i="1" s="1"/>
  <c r="D1191" i="1" s="1"/>
  <c r="D1192" i="1" s="1"/>
  <c r="D1194" i="1" s="1"/>
  <c r="D1186" i="1"/>
  <c r="D605" i="1"/>
  <c r="D606" i="1" s="1"/>
  <c r="D607" i="1" s="1"/>
  <c r="D609" i="1"/>
  <c r="D389" i="1"/>
  <c r="D390" i="1" s="1"/>
  <c r="D391" i="1" s="1"/>
  <c r="D393" i="1"/>
  <c r="AL65" i="3"/>
  <c r="AM65" i="3" s="1"/>
  <c r="AD65" i="3" s="1"/>
  <c r="AN77" i="3"/>
  <c r="AO77" i="3" s="1"/>
  <c r="AE77" i="3" s="1"/>
  <c r="AN31" i="3"/>
  <c r="AO31" i="3" s="1"/>
  <c r="AE31" i="3" s="1"/>
  <c r="AL36" i="3"/>
  <c r="AM36" i="3" s="1"/>
  <c r="AD36" i="3" s="1"/>
  <c r="AJ23" i="3"/>
  <c r="AK23" i="3" s="1"/>
  <c r="AC23" i="3" s="1"/>
  <c r="AL116" i="3"/>
  <c r="AM116" i="3" s="1"/>
  <c r="AD116" i="3" s="1"/>
  <c r="AJ60" i="3"/>
  <c r="AK60" i="3" s="1"/>
  <c r="AC60" i="3" s="1"/>
  <c r="AL26" i="3"/>
  <c r="AM26" i="3" s="1"/>
  <c r="AD26" i="3" s="1"/>
  <c r="AL38" i="3"/>
  <c r="AM38" i="3" s="1"/>
  <c r="D1571" i="1"/>
  <c r="D1572" i="1" s="1"/>
  <c r="D1573" i="1" s="1"/>
  <c r="D1574" i="1" s="1"/>
  <c r="D1575" i="1" s="1"/>
  <c r="D1576" i="1" s="1"/>
  <c r="D1578" i="1" s="1"/>
  <c r="D1570" i="1"/>
  <c r="D1878" i="1"/>
  <c r="D1879" i="1" s="1"/>
  <c r="D1880" i="1" s="1"/>
  <c r="D1882" i="1"/>
  <c r="AB141" i="3"/>
  <c r="D227" i="1"/>
  <c r="D228" i="1" s="1"/>
  <c r="D229" i="1" s="1"/>
  <c r="D230" i="1" s="1"/>
  <c r="D231" i="1" s="1"/>
  <c r="D232" i="1" s="1"/>
  <c r="D234" i="1" s="1"/>
  <c r="D226" i="1"/>
  <c r="D629" i="1"/>
  <c r="D630" i="1" s="1"/>
  <c r="D631" i="1" s="1"/>
  <c r="D633" i="1"/>
  <c r="AL52" i="3"/>
  <c r="AM52" i="3" s="1"/>
  <c r="AD52" i="3" s="1"/>
  <c r="AB52" i="3"/>
  <c r="AL139" i="3"/>
  <c r="AM139" i="3" s="1"/>
  <c r="AD139" i="3" s="1"/>
  <c r="AC127" i="3"/>
  <c r="AL127" i="3"/>
  <c r="AM127" i="3" s="1"/>
  <c r="AD127" i="3" s="1"/>
  <c r="AN80" i="3"/>
  <c r="AO80" i="3" s="1"/>
  <c r="AE80" i="3" s="1"/>
  <c r="AJ92" i="3"/>
  <c r="AK92" i="3" s="1"/>
  <c r="AL111" i="3"/>
  <c r="AM111" i="3" s="1"/>
  <c r="AD111" i="3" s="1"/>
  <c r="AJ64" i="3"/>
  <c r="AK64" i="3" s="1"/>
  <c r="AC64" i="3" s="1"/>
  <c r="AL28" i="3"/>
  <c r="AM28" i="3" s="1"/>
  <c r="AL40" i="3"/>
  <c r="AM40" i="3" s="1"/>
  <c r="AD40" i="3" s="1"/>
  <c r="D1124" i="1"/>
  <c r="D1125" i="1" s="1"/>
  <c r="D1127" i="1"/>
  <c r="D1128" i="1" s="1"/>
  <c r="D1129" i="1" s="1"/>
  <c r="D323" i="1"/>
  <c r="D324" i="1" s="1"/>
  <c r="D325" i="1" s="1"/>
  <c r="D326" i="1" s="1"/>
  <c r="D327" i="1" s="1"/>
  <c r="D328" i="1" s="1"/>
  <c r="D330" i="1" s="1"/>
  <c r="D322" i="1"/>
  <c r="D1449" i="1"/>
  <c r="D1445" i="1"/>
  <c r="D1446" i="1" s="1"/>
  <c r="D1447" i="1" s="1"/>
  <c r="D2098" i="1"/>
  <c r="D2094" i="1"/>
  <c r="D2095" i="1" s="1"/>
  <c r="D2096" i="1" s="1"/>
  <c r="D2122" i="1"/>
  <c r="D2118" i="1"/>
  <c r="D2119" i="1" s="1"/>
  <c r="D2120" i="1" s="1"/>
  <c r="D2121" i="1" s="1"/>
  <c r="D149" i="1"/>
  <c r="D150" i="1" s="1"/>
  <c r="D151" i="1" s="1"/>
  <c r="D153" i="1"/>
  <c r="D490" i="1"/>
  <c r="D491" i="1"/>
  <c r="D492" i="1" s="1"/>
  <c r="D493" i="1" s="1"/>
  <c r="D494" i="1" s="1"/>
  <c r="D495" i="1" s="1"/>
  <c r="D496" i="1" s="1"/>
  <c r="D498" i="1" s="1"/>
  <c r="D2070" i="1"/>
  <c r="D2071" i="1" s="1"/>
  <c r="D2072" i="1" s="1"/>
  <c r="D2074" i="1"/>
  <c r="D1085" i="1"/>
  <c r="D1086" i="1" s="1"/>
  <c r="D1087" i="1" s="1"/>
  <c r="D1089" i="1"/>
  <c r="AJ94" i="3"/>
  <c r="AK94" i="3" s="1"/>
  <c r="AC94" i="3" s="1"/>
  <c r="AJ110" i="3"/>
  <c r="AK110" i="3" s="1"/>
  <c r="AL110" i="3" s="1"/>
  <c r="AM110" i="3" s="1"/>
  <c r="AD110" i="3" s="1"/>
  <c r="AB110" i="3"/>
  <c r="D1757" i="1"/>
  <c r="D1758" i="1" s="1"/>
  <c r="D1759" i="1" s="1"/>
  <c r="D1761" i="1"/>
  <c r="D659" i="1"/>
  <c r="D660" i="1" s="1"/>
  <c r="D661" i="1" s="1"/>
  <c r="D662" i="1" s="1"/>
  <c r="D663" i="1" s="1"/>
  <c r="D664" i="1" s="1"/>
  <c r="D666" i="1" s="1"/>
  <c r="D658" i="1"/>
  <c r="D371" i="1"/>
  <c r="D372" i="1" s="1"/>
  <c r="D373" i="1" s="1"/>
  <c r="D374" i="1" s="1"/>
  <c r="D375" i="1" s="1"/>
  <c r="D376" i="1" s="1"/>
  <c r="D378" i="1" s="1"/>
  <c r="D370" i="1"/>
  <c r="D20" i="1"/>
  <c r="D21" i="1" s="1"/>
  <c r="D23" i="1"/>
  <c r="D24" i="1" s="1"/>
  <c r="D25" i="1" s="1"/>
  <c r="AB98" i="3"/>
  <c r="AL98" i="3"/>
  <c r="AM98" i="3" s="1"/>
  <c r="AD98" i="3" s="1"/>
  <c r="D1401" i="1"/>
  <c r="D1397" i="1"/>
  <c r="D1398" i="1" s="1"/>
  <c r="D1399" i="1" s="1"/>
  <c r="AL19" i="3"/>
  <c r="AM19" i="3" s="1"/>
  <c r="AD19" i="3" s="1"/>
  <c r="AB19" i="3"/>
  <c r="AJ131" i="3"/>
  <c r="AK131" i="3" s="1"/>
  <c r="AC131" i="3" s="1"/>
  <c r="D1253" i="1"/>
  <c r="D1254" i="1" s="1"/>
  <c r="D1255" i="1" s="1"/>
  <c r="D1257" i="1"/>
  <c r="D1379" i="1"/>
  <c r="D1380" i="1" s="1"/>
  <c r="D1381" i="1" s="1"/>
  <c r="D1382" i="1" s="1"/>
  <c r="D1383" i="1" s="1"/>
  <c r="D1384" i="1" s="1"/>
  <c r="D1386" i="1" s="1"/>
  <c r="D1378" i="1"/>
  <c r="D851" i="1"/>
  <c r="D852" i="1" s="1"/>
  <c r="D853" i="1" s="1"/>
  <c r="D854" i="1" s="1"/>
  <c r="D855" i="1" s="1"/>
  <c r="D856" i="1" s="1"/>
  <c r="D858" i="1" s="1"/>
  <c r="D850" i="1"/>
  <c r="AJ14" i="3"/>
  <c r="AK14" i="3" s="1"/>
  <c r="AC14" i="3" s="1"/>
  <c r="AL46" i="3"/>
  <c r="AM46" i="3" s="1"/>
  <c r="AD46" i="3" s="1"/>
  <c r="AL5" i="3"/>
  <c r="AM5" i="3" s="1"/>
  <c r="B1824" i="1"/>
  <c r="B1825" i="1" s="1"/>
  <c r="B1826" i="1" s="1"/>
  <c r="B1821" i="1"/>
  <c r="B1822" i="1" s="1"/>
  <c r="D509" i="1"/>
  <c r="D510" i="1" s="1"/>
  <c r="D511" i="1" s="1"/>
  <c r="D513" i="1"/>
  <c r="D1041" i="1"/>
  <c r="D1037" i="1"/>
  <c r="D1038" i="1" s="1"/>
  <c r="D1039" i="1" s="1"/>
  <c r="D947" i="1"/>
  <c r="D948" i="1" s="1"/>
  <c r="D949" i="1" s="1"/>
  <c r="D950" i="1" s="1"/>
  <c r="D951" i="1" s="1"/>
  <c r="D952" i="1" s="1"/>
  <c r="D954" i="1" s="1"/>
  <c r="D946" i="1"/>
  <c r="D2190" i="1"/>
  <c r="D2191" i="1" s="1"/>
  <c r="D2192" i="1" s="1"/>
  <c r="D2194" i="1"/>
  <c r="D1906" i="1"/>
  <c r="D1902" i="1"/>
  <c r="D1903" i="1" s="1"/>
  <c r="D1904" i="1" s="1"/>
  <c r="AB145" i="3"/>
  <c r="D1811" i="1"/>
  <c r="D1812" i="1" s="1"/>
  <c r="D1813" i="1" s="1"/>
  <c r="D1814" i="1" s="1"/>
  <c r="D1815" i="1" s="1"/>
  <c r="D1810" i="1"/>
  <c r="D251" i="1"/>
  <c r="D252" i="1" s="1"/>
  <c r="D253" i="1" s="1"/>
  <c r="D254" i="1" s="1"/>
  <c r="D255" i="1" s="1"/>
  <c r="D256" i="1" s="1"/>
  <c r="D258" i="1" s="1"/>
  <c r="D250" i="1"/>
  <c r="D2218" i="1"/>
  <c r="D2214" i="1"/>
  <c r="D2215" i="1" s="1"/>
  <c r="D2216" i="1" s="1"/>
  <c r="AJ141" i="3"/>
  <c r="AK141" i="3" s="1"/>
  <c r="AC141" i="3" s="1"/>
  <c r="D2146" i="1"/>
  <c r="D2142" i="1"/>
  <c r="D2143" i="1" s="1"/>
  <c r="D2144" i="1" s="1"/>
  <c r="D1930" i="1"/>
  <c r="D1926" i="1"/>
  <c r="D1927" i="1" s="1"/>
  <c r="D1928" i="1" s="1"/>
  <c r="D140" i="1"/>
  <c r="D141" i="1" s="1"/>
  <c r="D143" i="1"/>
  <c r="D144" i="1" s="1"/>
  <c r="D145" i="1" s="1"/>
  <c r="D1354" i="1"/>
  <c r="D1355" i="1"/>
  <c r="D1356" i="1" s="1"/>
  <c r="D1357" i="1" s="1"/>
  <c r="D1358" i="1" s="1"/>
  <c r="D1359" i="1" s="1"/>
  <c r="D1360" i="1" s="1"/>
  <c r="D1362" i="1" s="1"/>
  <c r="AJ90" i="3"/>
  <c r="AK90" i="3" s="1"/>
  <c r="AC90" i="3" s="1"/>
  <c r="D191" i="1"/>
  <c r="D192" i="1" s="1"/>
  <c r="D193" i="1" s="1"/>
  <c r="D188" i="1"/>
  <c r="D189" i="1" s="1"/>
  <c r="AL85" i="3"/>
  <c r="AM85" i="3" s="1"/>
  <c r="AD85" i="3" s="1"/>
  <c r="D461" i="1"/>
  <c r="D462" i="1" s="1"/>
  <c r="D463" i="1" s="1"/>
  <c r="D465" i="1"/>
  <c r="AN18" i="3"/>
  <c r="AO18" i="3" s="1"/>
  <c r="AE18" i="3" s="1"/>
  <c r="AC18" i="3"/>
  <c r="AL10" i="3"/>
  <c r="AM10" i="3" s="1"/>
  <c r="AD10" i="3" s="1"/>
  <c r="AB10" i="3"/>
  <c r="D1787" i="1"/>
  <c r="D1788" i="1" s="1"/>
  <c r="D1789" i="1" s="1"/>
  <c r="D1790" i="1" s="1"/>
  <c r="D1791" i="1" s="1"/>
  <c r="D1792" i="1" s="1"/>
  <c r="D1794" i="1" s="1"/>
  <c r="D1786" i="1"/>
  <c r="AJ132" i="3"/>
  <c r="AK132" i="3" s="1"/>
  <c r="D777" i="1"/>
  <c r="D773" i="1"/>
  <c r="D774" i="1" s="1"/>
  <c r="D775" i="1" s="1"/>
  <c r="AJ103" i="3"/>
  <c r="AK103" i="3" s="1"/>
  <c r="D585" i="1"/>
  <c r="D581" i="1"/>
  <c r="D582" i="1" s="1"/>
  <c r="D583" i="1" s="1"/>
  <c r="AL42" i="3"/>
  <c r="AM42" i="3" s="1"/>
  <c r="AD42" i="3" s="1"/>
  <c r="AL43" i="3"/>
  <c r="AM43" i="3" s="1"/>
  <c r="AD43" i="3" s="1"/>
  <c r="R9" i="3"/>
  <c r="AL88" i="3"/>
  <c r="AM88" i="3" s="1"/>
  <c r="AN79" i="3"/>
  <c r="AO79" i="3" s="1"/>
  <c r="AE79" i="3" s="1"/>
  <c r="AJ72" i="3"/>
  <c r="AK72" i="3" s="1"/>
  <c r="AC72" i="3" s="1"/>
  <c r="AL16" i="3"/>
  <c r="AM16" i="3" s="1"/>
  <c r="D826" i="1"/>
  <c r="D827" i="1"/>
  <c r="D828" i="1" s="1"/>
  <c r="D829" i="1" s="1"/>
  <c r="D830" i="1" s="1"/>
  <c r="D831" i="1" s="1"/>
  <c r="D832" i="1" s="1"/>
  <c r="D834" i="1" s="1"/>
  <c r="D203" i="1"/>
  <c r="D204" i="1" s="1"/>
  <c r="D205" i="1" s="1"/>
  <c r="D206" i="1" s="1"/>
  <c r="D207" i="1" s="1"/>
  <c r="D208" i="1" s="1"/>
  <c r="D210" i="1" s="1"/>
  <c r="D202" i="1"/>
  <c r="AJ97" i="3"/>
  <c r="AK97" i="3" s="1"/>
  <c r="AC97" i="3" s="1"/>
  <c r="AB107" i="3"/>
  <c r="D1469" i="1"/>
  <c r="D1470" i="1" s="1"/>
  <c r="D1471" i="1" s="1"/>
  <c r="D1473" i="1"/>
  <c r="AB56" i="3"/>
  <c r="AL112" i="3"/>
  <c r="AM112" i="3" s="1"/>
  <c r="AD112" i="3" s="1"/>
  <c r="D1834" i="1"/>
  <c r="D1830" i="1"/>
  <c r="D1831" i="1" s="1"/>
  <c r="D1832" i="1" s="1"/>
  <c r="D1306" i="1"/>
  <c r="D1307" i="1"/>
  <c r="D1308" i="1" s="1"/>
  <c r="D1309" i="1" s="1"/>
  <c r="D1310" i="1" s="1"/>
  <c r="D1311" i="1" s="1"/>
  <c r="D1312" i="1" s="1"/>
  <c r="D1314" i="1" s="1"/>
  <c r="AB33" i="3"/>
  <c r="AJ33" i="3"/>
  <c r="AK33" i="3" s="1"/>
  <c r="AC33" i="3" s="1"/>
  <c r="AJ145" i="3"/>
  <c r="AK145" i="3" s="1"/>
  <c r="AL104" i="3"/>
  <c r="AM104" i="3" s="1"/>
  <c r="AB95" i="3"/>
  <c r="AJ95" i="3"/>
  <c r="AK95" i="3" s="1"/>
  <c r="D1133" i="1"/>
  <c r="D1134" i="1" s="1"/>
  <c r="D1135" i="1" s="1"/>
  <c r="D1137" i="1"/>
  <c r="D441" i="1"/>
  <c r="D437" i="1"/>
  <c r="D438" i="1" s="1"/>
  <c r="D439" i="1" s="1"/>
  <c r="D2026" i="1"/>
  <c r="D2022" i="1"/>
  <c r="D2023" i="1" s="1"/>
  <c r="D2024" i="1" s="1"/>
  <c r="AL22" i="3"/>
  <c r="AM22" i="3" s="1"/>
  <c r="AD22" i="3" s="1"/>
  <c r="AJ11" i="3"/>
  <c r="AK11" i="3" s="1"/>
  <c r="AC11" i="3" s="1"/>
  <c r="AL15" i="3"/>
  <c r="AM15" i="3" s="1"/>
  <c r="AJ68" i="3"/>
  <c r="AK68" i="3" s="1"/>
  <c r="AC68" i="3" s="1"/>
  <c r="AJ9" i="3"/>
  <c r="AK9" i="3" s="1"/>
  <c r="AL45" i="3"/>
  <c r="AM45" i="3" s="1"/>
  <c r="AD45" i="3" s="1"/>
  <c r="AJ47" i="3"/>
  <c r="AK47" i="3" s="1"/>
  <c r="AC47" i="3" s="1"/>
  <c r="AL7" i="3"/>
  <c r="AM7" i="3" s="1"/>
  <c r="AD7" i="3" s="1"/>
  <c r="AN6" i="3"/>
  <c r="AO6" i="3" s="1"/>
  <c r="AE6" i="3" s="1"/>
  <c r="AN117" i="3" l="1"/>
  <c r="AO117" i="3" s="1"/>
  <c r="AE117" i="3" s="1"/>
  <c r="AN142" i="3"/>
  <c r="AO142" i="3" s="1"/>
  <c r="AE142" i="3" s="1"/>
  <c r="AL55" i="3"/>
  <c r="AM55" i="3" s="1"/>
  <c r="AD55" i="3" s="1"/>
  <c r="AN83" i="3"/>
  <c r="AO83" i="3" s="1"/>
  <c r="AE83" i="3" s="1"/>
  <c r="D1714" i="1"/>
  <c r="AL149" i="3"/>
  <c r="AM149" i="3" s="1"/>
  <c r="AD149" i="3" s="1"/>
  <c r="AN134" i="3"/>
  <c r="AO134" i="3" s="1"/>
  <c r="AE134" i="3" s="1"/>
  <c r="AN36" i="3"/>
  <c r="AO36" i="3" s="1"/>
  <c r="AE36" i="3" s="1"/>
  <c r="AN61" i="3"/>
  <c r="AO61" i="3" s="1"/>
  <c r="AE61" i="3" s="1"/>
  <c r="AN82" i="3"/>
  <c r="AO82" i="3" s="1"/>
  <c r="AE82" i="3" s="1"/>
  <c r="AN51" i="3"/>
  <c r="AO51" i="3" s="1"/>
  <c r="AE51" i="3" s="1"/>
  <c r="AN106" i="3"/>
  <c r="AO106" i="3" s="1"/>
  <c r="AE106" i="3" s="1"/>
  <c r="AL114" i="3"/>
  <c r="AM114" i="3" s="1"/>
  <c r="AD114" i="3" s="1"/>
  <c r="AL63" i="3"/>
  <c r="AM63" i="3" s="1"/>
  <c r="AD63" i="3" s="1"/>
  <c r="AL130" i="3"/>
  <c r="AM130" i="3" s="1"/>
  <c r="AN130" i="3" s="1"/>
  <c r="AO130" i="3" s="1"/>
  <c r="AE130" i="3" s="1"/>
  <c r="AL66" i="3"/>
  <c r="AM66" i="3" s="1"/>
  <c r="AD66" i="3" s="1"/>
  <c r="AN129" i="3"/>
  <c r="AO129" i="3" s="1"/>
  <c r="AE129" i="3" s="1"/>
  <c r="AL148" i="3"/>
  <c r="AM148" i="3" s="1"/>
  <c r="AD148" i="3" s="1"/>
  <c r="AN119" i="3"/>
  <c r="AO119" i="3" s="1"/>
  <c r="AE119" i="3" s="1"/>
  <c r="AL108" i="3"/>
  <c r="AM108" i="3" s="1"/>
  <c r="AD108" i="3" s="1"/>
  <c r="AN39" i="3"/>
  <c r="AO39" i="3" s="1"/>
  <c r="AE39" i="3" s="1"/>
  <c r="AL140" i="3"/>
  <c r="AM140" i="3" s="1"/>
  <c r="AD140" i="3" s="1"/>
  <c r="AN138" i="3"/>
  <c r="AO138" i="3" s="1"/>
  <c r="AE138" i="3" s="1"/>
  <c r="AL136" i="3"/>
  <c r="AM136" i="3" s="1"/>
  <c r="AD136" i="3" s="1"/>
  <c r="AN124" i="3"/>
  <c r="AO124" i="3" s="1"/>
  <c r="AE124" i="3" s="1"/>
  <c r="AL78" i="3"/>
  <c r="AM78" i="3" s="1"/>
  <c r="AD78" i="3" s="1"/>
  <c r="AL58" i="3"/>
  <c r="AM58" i="3" s="1"/>
  <c r="AN58" i="3" s="1"/>
  <c r="AO58" i="3" s="1"/>
  <c r="AE58" i="3" s="1"/>
  <c r="AL87" i="3"/>
  <c r="AM87" i="3" s="1"/>
  <c r="AD87" i="3" s="1"/>
  <c r="AL144" i="3"/>
  <c r="AM144" i="3" s="1"/>
  <c r="AD144" i="3" s="1"/>
  <c r="AL74" i="3"/>
  <c r="AM74" i="3" s="1"/>
  <c r="AL93" i="3"/>
  <c r="AM93" i="3" s="1"/>
  <c r="AD93" i="3" s="1"/>
  <c r="AN69" i="3"/>
  <c r="AO69" i="3" s="1"/>
  <c r="AE69" i="3" s="1"/>
  <c r="AN30" i="3"/>
  <c r="AO30" i="3" s="1"/>
  <c r="AE30" i="3" s="1"/>
  <c r="AN148" i="3"/>
  <c r="AO148" i="3" s="1"/>
  <c r="AE148" i="3" s="1"/>
  <c r="AN146" i="3"/>
  <c r="AO146" i="3" s="1"/>
  <c r="AE146" i="3" s="1"/>
  <c r="AL102" i="3"/>
  <c r="AM102" i="3" s="1"/>
  <c r="AD102" i="3" s="1"/>
  <c r="AL37" i="3"/>
  <c r="AM37" i="3" s="1"/>
  <c r="AD37" i="3" s="1"/>
  <c r="AL67" i="3"/>
  <c r="AM67" i="3" s="1"/>
  <c r="AD67" i="3" s="1"/>
  <c r="AN8" i="3"/>
  <c r="AO8" i="3" s="1"/>
  <c r="AE8" i="3" s="1"/>
  <c r="AD17" i="3"/>
  <c r="AN17" i="3"/>
  <c r="AO17" i="3" s="1"/>
  <c r="AE17" i="3" s="1"/>
  <c r="AN71" i="3"/>
  <c r="AO71" i="3" s="1"/>
  <c r="AE71" i="3" s="1"/>
  <c r="AL101" i="3"/>
  <c r="AM101" i="3" s="1"/>
  <c r="AD101" i="3" s="1"/>
  <c r="AC59" i="3"/>
  <c r="AL59" i="3"/>
  <c r="AM59" i="3" s="1"/>
  <c r="AD59" i="3" s="1"/>
  <c r="AN48" i="3"/>
  <c r="AO48" i="3" s="1"/>
  <c r="AE48" i="3" s="1"/>
  <c r="AD35" i="3"/>
  <c r="AN35" i="3"/>
  <c r="AO35" i="3" s="1"/>
  <c r="AE35" i="3" s="1"/>
  <c r="AN53" i="3"/>
  <c r="AO53" i="3" s="1"/>
  <c r="AE53" i="3" s="1"/>
  <c r="AN50" i="3"/>
  <c r="AO50" i="3" s="1"/>
  <c r="AE50" i="3" s="1"/>
  <c r="AL99" i="3"/>
  <c r="AM99" i="3" s="1"/>
  <c r="AD99" i="3" s="1"/>
  <c r="AL131" i="3"/>
  <c r="AM131" i="3" s="1"/>
  <c r="AD131" i="3" s="1"/>
  <c r="AL62" i="3"/>
  <c r="AM62" i="3" s="1"/>
  <c r="AN107" i="3"/>
  <c r="AO107" i="3" s="1"/>
  <c r="AE107" i="3" s="1"/>
  <c r="AN40" i="3"/>
  <c r="AO40" i="3" s="1"/>
  <c r="AE40" i="3" s="1"/>
  <c r="AN143" i="3"/>
  <c r="AO143" i="3" s="1"/>
  <c r="AE143" i="3" s="1"/>
  <c r="AN27" i="3"/>
  <c r="AO27" i="3" s="1"/>
  <c r="AE27" i="3" s="1"/>
  <c r="AN43" i="3"/>
  <c r="AO43" i="3" s="1"/>
  <c r="AE43" i="3" s="1"/>
  <c r="AL76" i="3"/>
  <c r="AM76" i="3" s="1"/>
  <c r="AD76" i="3" s="1"/>
  <c r="AL128" i="3"/>
  <c r="AM128" i="3" s="1"/>
  <c r="AD128" i="3" s="1"/>
  <c r="AL56" i="3"/>
  <c r="AM56" i="3" s="1"/>
  <c r="AD56" i="3" s="1"/>
  <c r="AN86" i="3"/>
  <c r="AO86" i="3" s="1"/>
  <c r="AE86" i="3" s="1"/>
  <c r="AN10" i="3"/>
  <c r="AO10" i="3" s="1"/>
  <c r="AE10" i="3" s="1"/>
  <c r="AN44" i="3"/>
  <c r="AO44" i="3" s="1"/>
  <c r="AE44" i="3" s="1"/>
  <c r="AN115" i="3"/>
  <c r="AO115" i="3" s="1"/>
  <c r="AE115" i="3" s="1"/>
  <c r="AN113" i="3"/>
  <c r="AO113" i="3" s="1"/>
  <c r="AE113" i="3" s="1"/>
  <c r="AN57" i="3"/>
  <c r="AO57" i="3" s="1"/>
  <c r="AE57" i="3" s="1"/>
  <c r="AL89" i="3"/>
  <c r="AM89" i="3" s="1"/>
  <c r="AD89" i="3" s="1"/>
  <c r="AN135" i="3"/>
  <c r="AO135" i="3" s="1"/>
  <c r="AE135" i="3" s="1"/>
  <c r="AC13" i="3"/>
  <c r="AL13" i="3"/>
  <c r="AM13" i="3" s="1"/>
  <c r="AN52" i="3"/>
  <c r="AO52" i="3" s="1"/>
  <c r="AE52" i="3" s="1"/>
  <c r="AN120" i="3"/>
  <c r="AO120" i="3" s="1"/>
  <c r="AE120" i="3" s="1"/>
  <c r="AD25" i="3"/>
  <c r="AN25" i="3"/>
  <c r="AO25" i="3" s="1"/>
  <c r="AE25" i="3" s="1"/>
  <c r="AN73" i="3"/>
  <c r="AO73" i="3" s="1"/>
  <c r="AE73" i="3" s="1"/>
  <c r="AC49" i="3"/>
  <c r="AL49" i="3"/>
  <c r="AM49" i="3" s="1"/>
  <c r="AN91" i="3"/>
  <c r="AO91" i="3" s="1"/>
  <c r="AE91" i="3" s="1"/>
  <c r="AL125" i="3"/>
  <c r="AM125" i="3" s="1"/>
  <c r="AD125" i="3" s="1"/>
  <c r="AL60" i="3"/>
  <c r="AM60" i="3" s="1"/>
  <c r="AD60" i="3" s="1"/>
  <c r="AN85" i="3"/>
  <c r="AO85" i="3" s="1"/>
  <c r="AE85" i="3" s="1"/>
  <c r="AN147" i="3"/>
  <c r="AO147" i="3" s="1"/>
  <c r="AE147" i="3" s="1"/>
  <c r="AN32" i="3"/>
  <c r="AO32" i="3" s="1"/>
  <c r="AE32" i="3" s="1"/>
  <c r="AN34" i="3"/>
  <c r="AO34" i="3" s="1"/>
  <c r="AE34" i="3" s="1"/>
  <c r="AN65" i="3"/>
  <c r="AO65" i="3" s="1"/>
  <c r="AE65" i="3" s="1"/>
  <c r="AC12" i="3"/>
  <c r="AN12" i="3"/>
  <c r="AO12" i="3" s="1"/>
  <c r="AE12" i="3" s="1"/>
  <c r="AC122" i="3"/>
  <c r="AL122" i="3"/>
  <c r="AM122" i="3" s="1"/>
  <c r="AD122" i="3" s="1"/>
  <c r="AN127" i="3"/>
  <c r="AO127" i="3" s="1"/>
  <c r="AE127" i="3" s="1"/>
  <c r="AN84" i="3"/>
  <c r="AO84" i="3" s="1"/>
  <c r="AE84" i="3" s="1"/>
  <c r="AD29" i="3"/>
  <c r="AN29" i="3"/>
  <c r="AO29" i="3" s="1"/>
  <c r="AE29" i="3" s="1"/>
  <c r="AC118" i="3"/>
  <c r="AL118" i="3"/>
  <c r="AM118" i="3" s="1"/>
  <c r="AD118" i="3" s="1"/>
  <c r="AN112" i="3"/>
  <c r="AO112" i="3" s="1"/>
  <c r="AE112" i="3" s="1"/>
  <c r="AD20" i="3"/>
  <c r="AN20" i="3"/>
  <c r="AO20" i="3" s="1"/>
  <c r="AE20" i="3" s="1"/>
  <c r="AL54" i="3"/>
  <c r="AM54" i="3" s="1"/>
  <c r="AL70" i="3"/>
  <c r="AM70" i="3" s="1"/>
  <c r="AC121" i="3"/>
  <c r="AL121" i="3"/>
  <c r="AM121" i="3" s="1"/>
  <c r="AD121" i="3" s="1"/>
  <c r="AL41" i="3"/>
  <c r="AM41" i="3" s="1"/>
  <c r="AD41" i="3" s="1"/>
  <c r="AD21" i="3"/>
  <c r="AN21" i="3"/>
  <c r="AO21" i="3" s="1"/>
  <c r="AE21" i="3" s="1"/>
  <c r="AD133" i="3"/>
  <c r="AN133" i="3"/>
  <c r="AO133" i="3" s="1"/>
  <c r="AE133" i="3" s="1"/>
  <c r="AD88" i="3"/>
  <c r="AN88" i="3"/>
  <c r="AO88" i="3" s="1"/>
  <c r="AE88" i="3" s="1"/>
  <c r="D779" i="1"/>
  <c r="D780" i="1" s="1"/>
  <c r="D781" i="1" s="1"/>
  <c r="D782" i="1" s="1"/>
  <c r="D783" i="1" s="1"/>
  <c r="D784" i="1" s="1"/>
  <c r="D786" i="1" s="1"/>
  <c r="D778" i="1"/>
  <c r="D2219" i="1"/>
  <c r="D2220" i="1"/>
  <c r="D2221" i="1" s="1"/>
  <c r="D2222" i="1" s="1"/>
  <c r="D2223" i="1" s="1"/>
  <c r="D2224" i="1" s="1"/>
  <c r="D2225" i="1" s="1"/>
  <c r="D2227" i="1" s="1"/>
  <c r="D1043" i="1"/>
  <c r="D1044" i="1" s="1"/>
  <c r="D1045" i="1" s="1"/>
  <c r="D1046" i="1" s="1"/>
  <c r="D1047" i="1" s="1"/>
  <c r="D1048" i="1" s="1"/>
  <c r="D1050" i="1" s="1"/>
  <c r="D1042" i="1"/>
  <c r="D863" i="1"/>
  <c r="D864" i="1" s="1"/>
  <c r="D865" i="1" s="1"/>
  <c r="D860" i="1"/>
  <c r="D861" i="1" s="1"/>
  <c r="AC110" i="3"/>
  <c r="AN110" i="3"/>
  <c r="AO110" i="3" s="1"/>
  <c r="AE110" i="3" s="1"/>
  <c r="D1451" i="1"/>
  <c r="D1452" i="1" s="1"/>
  <c r="D1453" i="1" s="1"/>
  <c r="D1454" i="1" s="1"/>
  <c r="D1455" i="1" s="1"/>
  <c r="D1456" i="1" s="1"/>
  <c r="D1458" i="1" s="1"/>
  <c r="D1450" i="1"/>
  <c r="D635" i="1"/>
  <c r="D636" i="1" s="1"/>
  <c r="D637" i="1" s="1"/>
  <c r="D638" i="1" s="1"/>
  <c r="D639" i="1" s="1"/>
  <c r="D640" i="1" s="1"/>
  <c r="D642" i="1" s="1"/>
  <c r="D634" i="1"/>
  <c r="D1884" i="1"/>
  <c r="D1885" i="1" s="1"/>
  <c r="D1886" i="1" s="1"/>
  <c r="D1887" i="1" s="1"/>
  <c r="D1888" i="1" s="1"/>
  <c r="D1889" i="1" s="1"/>
  <c r="D1891" i="1" s="1"/>
  <c r="D1883" i="1"/>
  <c r="D611" i="1"/>
  <c r="D612" i="1" s="1"/>
  <c r="D613" i="1" s="1"/>
  <c r="D614" i="1" s="1"/>
  <c r="D615" i="1" s="1"/>
  <c r="D616" i="1" s="1"/>
  <c r="D618" i="1" s="1"/>
  <c r="D610" i="1"/>
  <c r="D1331" i="1"/>
  <c r="D1332" i="1" s="1"/>
  <c r="D1333" i="1" s="1"/>
  <c r="D1334" i="1" s="1"/>
  <c r="D1335" i="1" s="1"/>
  <c r="D1336" i="1" s="1"/>
  <c r="D1338" i="1" s="1"/>
  <c r="D1330" i="1"/>
  <c r="D995" i="1"/>
  <c r="D996" i="1" s="1"/>
  <c r="D997" i="1" s="1"/>
  <c r="D998" i="1" s="1"/>
  <c r="D999" i="1" s="1"/>
  <c r="D1000" i="1" s="1"/>
  <c r="D1002" i="1" s="1"/>
  <c r="D994" i="1"/>
  <c r="D1956" i="1"/>
  <c r="D1957" i="1" s="1"/>
  <c r="D1958" i="1" s="1"/>
  <c r="D1959" i="1" s="1"/>
  <c r="D1960" i="1" s="1"/>
  <c r="D1961" i="1" s="1"/>
  <c r="D1963" i="1" s="1"/>
  <c r="D1955" i="1"/>
  <c r="D2256" i="1"/>
  <c r="D2257" i="1" s="1"/>
  <c r="D2258" i="1" s="1"/>
  <c r="D2253" i="1"/>
  <c r="D2254" i="1" s="1"/>
  <c r="AN108" i="3"/>
  <c r="AO108" i="3" s="1"/>
  <c r="AE108" i="3" s="1"/>
  <c r="D347" i="1"/>
  <c r="D348" i="1" s="1"/>
  <c r="D349" i="1" s="1"/>
  <c r="D350" i="1" s="1"/>
  <c r="D351" i="1" s="1"/>
  <c r="D352" i="1" s="1"/>
  <c r="D354" i="1" s="1"/>
  <c r="D346" i="1"/>
  <c r="D1498" i="1"/>
  <c r="D1499" i="1"/>
  <c r="D1500" i="1" s="1"/>
  <c r="D1501" i="1" s="1"/>
  <c r="D1502" i="1" s="1"/>
  <c r="D1503" i="1" s="1"/>
  <c r="D1504" i="1" s="1"/>
  <c r="D1506" i="1" s="1"/>
  <c r="D2052" i="1"/>
  <c r="D2053" i="1" s="1"/>
  <c r="D2054" i="1" s="1"/>
  <c r="D2055" i="1" s="1"/>
  <c r="D2056" i="1" s="1"/>
  <c r="D2057" i="1" s="1"/>
  <c r="D2059" i="1" s="1"/>
  <c r="D2051" i="1"/>
  <c r="D95" i="1"/>
  <c r="D96" i="1" s="1"/>
  <c r="D97" i="1" s="1"/>
  <c r="D92" i="1"/>
  <c r="D93" i="1" s="1"/>
  <c r="D1860" i="1"/>
  <c r="D1861" i="1" s="1"/>
  <c r="D1862" i="1" s="1"/>
  <c r="D1863" i="1" s="1"/>
  <c r="D1864" i="1" s="1"/>
  <c r="D1865" i="1" s="1"/>
  <c r="D1867" i="1" s="1"/>
  <c r="D1859" i="1"/>
  <c r="AC9" i="3"/>
  <c r="AL9" i="3"/>
  <c r="AM9" i="3" s="1"/>
  <c r="AD9" i="3" s="1"/>
  <c r="AC95" i="3"/>
  <c r="AL95" i="3"/>
  <c r="AM95" i="3" s="1"/>
  <c r="AD95" i="3" s="1"/>
  <c r="AC132" i="3"/>
  <c r="AL132" i="3"/>
  <c r="AM132" i="3" s="1"/>
  <c r="AD132" i="3" s="1"/>
  <c r="D515" i="1"/>
  <c r="D516" i="1" s="1"/>
  <c r="D517" i="1" s="1"/>
  <c r="D518" i="1" s="1"/>
  <c r="D519" i="1" s="1"/>
  <c r="D520" i="1" s="1"/>
  <c r="D522" i="1" s="1"/>
  <c r="D514" i="1"/>
  <c r="D383" i="1"/>
  <c r="D384" i="1" s="1"/>
  <c r="D385" i="1" s="1"/>
  <c r="D380" i="1"/>
  <c r="D381" i="1" s="1"/>
  <c r="D155" i="1"/>
  <c r="D156" i="1" s="1"/>
  <c r="D157" i="1" s="1"/>
  <c r="D158" i="1" s="1"/>
  <c r="D159" i="1" s="1"/>
  <c r="D160" i="1" s="1"/>
  <c r="D162" i="1" s="1"/>
  <c r="D154" i="1"/>
  <c r="AC92" i="3"/>
  <c r="AL92" i="3"/>
  <c r="AM92" i="3" s="1"/>
  <c r="D1619" i="1"/>
  <c r="D1620" i="1" s="1"/>
  <c r="D1621" i="1" s="1"/>
  <c r="D1622" i="1" s="1"/>
  <c r="D1623" i="1" s="1"/>
  <c r="D1624" i="1" s="1"/>
  <c r="D1626" i="1" s="1"/>
  <c r="D1618" i="1"/>
  <c r="AN46" i="3"/>
  <c r="AO46" i="3" s="1"/>
  <c r="AE46" i="3" s="1"/>
  <c r="D538" i="1"/>
  <c r="D539" i="1"/>
  <c r="D540" i="1" s="1"/>
  <c r="D541" i="1" s="1"/>
  <c r="D542" i="1" s="1"/>
  <c r="D543" i="1" s="1"/>
  <c r="D544" i="1" s="1"/>
  <c r="D546" i="1" s="1"/>
  <c r="D707" i="1"/>
  <c r="D708" i="1" s="1"/>
  <c r="D709" i="1" s="1"/>
  <c r="D710" i="1" s="1"/>
  <c r="D711" i="1" s="1"/>
  <c r="D712" i="1" s="1"/>
  <c r="D714" i="1" s="1"/>
  <c r="D706" i="1"/>
  <c r="AN7" i="3"/>
  <c r="AO7" i="3" s="1"/>
  <c r="AE7" i="3" s="1"/>
  <c r="D922" i="1"/>
  <c r="D923" i="1"/>
  <c r="D924" i="1" s="1"/>
  <c r="D925" i="1" s="1"/>
  <c r="D926" i="1" s="1"/>
  <c r="D927" i="1" s="1"/>
  <c r="D928" i="1" s="1"/>
  <c r="D930" i="1" s="1"/>
  <c r="AN42" i="3"/>
  <c r="AO42" i="3" s="1"/>
  <c r="AE42" i="3" s="1"/>
  <c r="D1316" i="1"/>
  <c r="D1317" i="1" s="1"/>
  <c r="D1319" i="1"/>
  <c r="D1320" i="1" s="1"/>
  <c r="D1321" i="1" s="1"/>
  <c r="D1475" i="1"/>
  <c r="D1476" i="1" s="1"/>
  <c r="D1477" i="1" s="1"/>
  <c r="D1478" i="1" s="1"/>
  <c r="D1479" i="1" s="1"/>
  <c r="D1480" i="1" s="1"/>
  <c r="D1482" i="1" s="1"/>
  <c r="D1474" i="1"/>
  <c r="D1907" i="1"/>
  <c r="D1908" i="1"/>
  <c r="D1909" i="1" s="1"/>
  <c r="D1910" i="1" s="1"/>
  <c r="D1911" i="1" s="1"/>
  <c r="D1912" i="1" s="1"/>
  <c r="D1913" i="1" s="1"/>
  <c r="D1915" i="1" s="1"/>
  <c r="AD5" i="3"/>
  <c r="AN5" i="3"/>
  <c r="AO5" i="3" s="1"/>
  <c r="AE5" i="3" s="1"/>
  <c r="D1391" i="1"/>
  <c r="D1392" i="1" s="1"/>
  <c r="D1393" i="1" s="1"/>
  <c r="D1388" i="1"/>
  <c r="D1389" i="1" s="1"/>
  <c r="D332" i="1"/>
  <c r="D333" i="1" s="1"/>
  <c r="D335" i="1"/>
  <c r="D336" i="1" s="1"/>
  <c r="D337" i="1" s="1"/>
  <c r="AN111" i="3"/>
  <c r="AO111" i="3" s="1"/>
  <c r="AE111" i="3" s="1"/>
  <c r="AN55" i="3"/>
  <c r="AO55" i="3" s="1"/>
  <c r="AE55" i="3" s="1"/>
  <c r="D1295" i="1"/>
  <c r="D1296" i="1" s="1"/>
  <c r="D1297" i="1" s="1"/>
  <c r="D1292" i="1"/>
  <c r="D1293" i="1" s="1"/>
  <c r="AN63" i="3"/>
  <c r="AO63" i="3" s="1"/>
  <c r="AE63" i="3" s="1"/>
  <c r="AL14" i="3"/>
  <c r="AM14" i="3" s="1"/>
  <c r="AL94" i="3"/>
  <c r="AM94" i="3" s="1"/>
  <c r="AD94" i="3" s="1"/>
  <c r="AL47" i="3"/>
  <c r="AM47" i="3" s="1"/>
  <c r="AD47" i="3" s="1"/>
  <c r="D695" i="1"/>
  <c r="D696" i="1" s="1"/>
  <c r="D697" i="1" s="1"/>
  <c r="D692" i="1"/>
  <c r="D693" i="1" s="1"/>
  <c r="D875" i="1"/>
  <c r="D876" i="1" s="1"/>
  <c r="D877" i="1" s="1"/>
  <c r="D878" i="1" s="1"/>
  <c r="D879" i="1" s="1"/>
  <c r="D880" i="1" s="1"/>
  <c r="D882" i="1" s="1"/>
  <c r="D874" i="1"/>
  <c r="AN98" i="3"/>
  <c r="AO98" i="3" s="1"/>
  <c r="AE98" i="3" s="1"/>
  <c r="D212" i="1"/>
  <c r="D213" i="1" s="1"/>
  <c r="D215" i="1"/>
  <c r="D216" i="1" s="1"/>
  <c r="D217" i="1" s="1"/>
  <c r="D1931" i="1"/>
  <c r="D1932" i="1"/>
  <c r="D1933" i="1" s="1"/>
  <c r="D1934" i="1" s="1"/>
  <c r="D1935" i="1" s="1"/>
  <c r="D1936" i="1" s="1"/>
  <c r="D1937" i="1" s="1"/>
  <c r="D1939" i="1" s="1"/>
  <c r="D260" i="1"/>
  <c r="D261" i="1" s="1"/>
  <c r="D263" i="1"/>
  <c r="D264" i="1" s="1"/>
  <c r="D265" i="1" s="1"/>
  <c r="D2196" i="1"/>
  <c r="D2197" i="1" s="1"/>
  <c r="D2198" i="1" s="1"/>
  <c r="D2199" i="1" s="1"/>
  <c r="D2200" i="1" s="1"/>
  <c r="D2201" i="1" s="1"/>
  <c r="D2203" i="1" s="1"/>
  <c r="D2195" i="1"/>
  <c r="D1259" i="1"/>
  <c r="D1260" i="1" s="1"/>
  <c r="D1261" i="1" s="1"/>
  <c r="D1262" i="1" s="1"/>
  <c r="D1263" i="1" s="1"/>
  <c r="D1264" i="1" s="1"/>
  <c r="D1266" i="1" s="1"/>
  <c r="D1258" i="1"/>
  <c r="D1402" i="1"/>
  <c r="D1403" i="1"/>
  <c r="D1404" i="1" s="1"/>
  <c r="D1405" i="1" s="1"/>
  <c r="D1406" i="1" s="1"/>
  <c r="D1407" i="1" s="1"/>
  <c r="D1408" i="1" s="1"/>
  <c r="D1410" i="1" s="1"/>
  <c r="D671" i="1"/>
  <c r="D672" i="1" s="1"/>
  <c r="D673" i="1" s="1"/>
  <c r="D668" i="1"/>
  <c r="D669" i="1" s="1"/>
  <c r="D1091" i="1"/>
  <c r="D1092" i="1" s="1"/>
  <c r="D1093" i="1" s="1"/>
  <c r="D1094" i="1" s="1"/>
  <c r="D1095" i="1" s="1"/>
  <c r="D1096" i="1" s="1"/>
  <c r="D1098" i="1" s="1"/>
  <c r="D1090" i="1"/>
  <c r="AN149" i="3"/>
  <c r="AO149" i="3" s="1"/>
  <c r="AE149" i="3" s="1"/>
  <c r="D1583" i="1"/>
  <c r="D1584" i="1" s="1"/>
  <c r="D1585" i="1" s="1"/>
  <c r="D1580" i="1"/>
  <c r="D1581" i="1" s="1"/>
  <c r="D2172" i="1"/>
  <c r="D2173" i="1" s="1"/>
  <c r="D2174" i="1" s="1"/>
  <c r="D2175" i="1" s="1"/>
  <c r="D2176" i="1" s="1"/>
  <c r="D2177" i="1" s="1"/>
  <c r="D2179" i="1" s="1"/>
  <c r="D2171" i="1"/>
  <c r="D1019" i="1"/>
  <c r="D1020" i="1" s="1"/>
  <c r="D1021" i="1" s="1"/>
  <c r="D1022" i="1" s="1"/>
  <c r="D1023" i="1" s="1"/>
  <c r="D1024" i="1" s="1"/>
  <c r="D1026" i="1" s="1"/>
  <c r="D1018" i="1"/>
  <c r="D47" i="1"/>
  <c r="D48" i="1" s="1"/>
  <c r="D49" i="1" s="1"/>
  <c r="D44" i="1"/>
  <c r="D45" i="1" s="1"/>
  <c r="D2003" i="1"/>
  <c r="D2004" i="1"/>
  <c r="D2005" i="1" s="1"/>
  <c r="D2006" i="1" s="1"/>
  <c r="D2007" i="1" s="1"/>
  <c r="D2008" i="1" s="1"/>
  <c r="D2009" i="1" s="1"/>
  <c r="D2011" i="1" s="1"/>
  <c r="AL64" i="3"/>
  <c r="AM64" i="3" s="1"/>
  <c r="AN22" i="3"/>
  <c r="AO22" i="3" s="1"/>
  <c r="AE22" i="3" s="1"/>
  <c r="D1427" i="1"/>
  <c r="D1428" i="1" s="1"/>
  <c r="D1429" i="1" s="1"/>
  <c r="D1430" i="1" s="1"/>
  <c r="D1431" i="1" s="1"/>
  <c r="D1432" i="1" s="1"/>
  <c r="D1434" i="1" s="1"/>
  <c r="D1426" i="1"/>
  <c r="D899" i="1"/>
  <c r="D900" i="1" s="1"/>
  <c r="D901" i="1" s="1"/>
  <c r="D902" i="1" s="1"/>
  <c r="D903" i="1" s="1"/>
  <c r="D904" i="1" s="1"/>
  <c r="D906" i="1" s="1"/>
  <c r="D898" i="1"/>
  <c r="AL11" i="3"/>
  <c r="AM11" i="3" s="1"/>
  <c r="AD11" i="3" s="1"/>
  <c r="D971" i="1"/>
  <c r="D972" i="1" s="1"/>
  <c r="D973" i="1" s="1"/>
  <c r="D974" i="1" s="1"/>
  <c r="D975" i="1" s="1"/>
  <c r="D976" i="1" s="1"/>
  <c r="D978" i="1" s="1"/>
  <c r="D970" i="1"/>
  <c r="AL33" i="3"/>
  <c r="AM33" i="3" s="1"/>
  <c r="AD15" i="3"/>
  <c r="AN15" i="3"/>
  <c r="AO15" i="3" s="1"/>
  <c r="AE15" i="3" s="1"/>
  <c r="AD104" i="3"/>
  <c r="AN104" i="3"/>
  <c r="AO104" i="3" s="1"/>
  <c r="AE104" i="3" s="1"/>
  <c r="AD16" i="3"/>
  <c r="AN16" i="3"/>
  <c r="AO16" i="3" s="1"/>
  <c r="AE16" i="3" s="1"/>
  <c r="D587" i="1"/>
  <c r="D588" i="1" s="1"/>
  <c r="D589" i="1" s="1"/>
  <c r="D590" i="1" s="1"/>
  <c r="D591" i="1" s="1"/>
  <c r="D592" i="1" s="1"/>
  <c r="D594" i="1" s="1"/>
  <c r="D586" i="1"/>
  <c r="D1799" i="1"/>
  <c r="D1800" i="1" s="1"/>
  <c r="D1801" i="1" s="1"/>
  <c r="D1796" i="1"/>
  <c r="D1797" i="1" s="1"/>
  <c r="D467" i="1"/>
  <c r="D468" i="1" s="1"/>
  <c r="D469" i="1" s="1"/>
  <c r="D470" i="1" s="1"/>
  <c r="D471" i="1" s="1"/>
  <c r="D472" i="1" s="1"/>
  <c r="D474" i="1" s="1"/>
  <c r="D466" i="1"/>
  <c r="D2123" i="1"/>
  <c r="D2124" i="1"/>
  <c r="D2125" i="1" s="1"/>
  <c r="D2126" i="1" s="1"/>
  <c r="D2127" i="1" s="1"/>
  <c r="D2128" i="1" s="1"/>
  <c r="D2129" i="1" s="1"/>
  <c r="D2131" i="1" s="1"/>
  <c r="AD28" i="3"/>
  <c r="AN28" i="3"/>
  <c r="AO28" i="3" s="1"/>
  <c r="AE28" i="3" s="1"/>
  <c r="AN19" i="3"/>
  <c r="AO19" i="3" s="1"/>
  <c r="AE19" i="3" s="1"/>
  <c r="D1196" i="1"/>
  <c r="D1197" i="1" s="1"/>
  <c r="D1199" i="1"/>
  <c r="D1200" i="1" s="1"/>
  <c r="D1201" i="1" s="1"/>
  <c r="AD96" i="3"/>
  <c r="AN96" i="3"/>
  <c r="AO96" i="3" s="1"/>
  <c r="AE96" i="3" s="1"/>
  <c r="AN26" i="3"/>
  <c r="AO26" i="3" s="1"/>
  <c r="AE26" i="3" s="1"/>
  <c r="AN116" i="3"/>
  <c r="AO116" i="3" s="1"/>
  <c r="AE116" i="3" s="1"/>
  <c r="AN3" i="3"/>
  <c r="AO3" i="3" s="1"/>
  <c r="AE3" i="3" s="1"/>
  <c r="AL68" i="3"/>
  <c r="AM68" i="3" s="1"/>
  <c r="AD68" i="3" s="1"/>
  <c r="AN114" i="3"/>
  <c r="AO114" i="3" s="1"/>
  <c r="AE114" i="3" s="1"/>
  <c r="D1655" i="1"/>
  <c r="D1656" i="1" s="1"/>
  <c r="D1657" i="1" s="1"/>
  <c r="D1652" i="1"/>
  <c r="D1653" i="1" s="1"/>
  <c r="D755" i="1"/>
  <c r="D756" i="1" s="1"/>
  <c r="D757" i="1" s="1"/>
  <c r="D758" i="1" s="1"/>
  <c r="D759" i="1" s="1"/>
  <c r="D760" i="1" s="1"/>
  <c r="D762" i="1" s="1"/>
  <c r="D754" i="1"/>
  <c r="D1727" i="1"/>
  <c r="D1728" i="1" s="1"/>
  <c r="D1729" i="1" s="1"/>
  <c r="D1724" i="1"/>
  <c r="D1725" i="1" s="1"/>
  <c r="AC145" i="3"/>
  <c r="D1836" i="1"/>
  <c r="D1837" i="1" s="1"/>
  <c r="D1838" i="1" s="1"/>
  <c r="D1839" i="1" s="1"/>
  <c r="D1840" i="1" s="1"/>
  <c r="D1841" i="1" s="1"/>
  <c r="D1843" i="1" s="1"/>
  <c r="D1835" i="1"/>
  <c r="D836" i="1"/>
  <c r="D837" i="1" s="1"/>
  <c r="D839" i="1"/>
  <c r="D840" i="1" s="1"/>
  <c r="D841" i="1" s="1"/>
  <c r="D1364" i="1"/>
  <c r="D1365" i="1" s="1"/>
  <c r="D1367" i="1"/>
  <c r="D1368" i="1" s="1"/>
  <c r="D1369" i="1" s="1"/>
  <c r="D2148" i="1"/>
  <c r="D2149" i="1" s="1"/>
  <c r="D2150" i="1" s="1"/>
  <c r="D2151" i="1" s="1"/>
  <c r="D2152" i="1" s="1"/>
  <c r="D2153" i="1" s="1"/>
  <c r="D2155" i="1" s="1"/>
  <c r="D2147" i="1"/>
  <c r="D1817" i="1"/>
  <c r="D1816" i="1"/>
  <c r="D1819" i="1" s="1"/>
  <c r="AN45" i="3"/>
  <c r="AO45" i="3" s="1"/>
  <c r="AE45" i="3" s="1"/>
  <c r="D1763" i="1"/>
  <c r="D1764" i="1" s="1"/>
  <c r="D1765" i="1" s="1"/>
  <c r="D1766" i="1" s="1"/>
  <c r="D1767" i="1" s="1"/>
  <c r="D1768" i="1" s="1"/>
  <c r="D1770" i="1" s="1"/>
  <c r="D1762" i="1"/>
  <c r="D2076" i="1"/>
  <c r="D2077" i="1" s="1"/>
  <c r="D2078" i="1" s="1"/>
  <c r="D2079" i="1" s="1"/>
  <c r="D2080" i="1" s="1"/>
  <c r="D2081" i="1" s="1"/>
  <c r="D2083" i="1" s="1"/>
  <c r="D2075" i="1"/>
  <c r="AN100" i="3"/>
  <c r="AO100" i="3" s="1"/>
  <c r="AE100" i="3" s="1"/>
  <c r="D239" i="1"/>
  <c r="D240" i="1" s="1"/>
  <c r="D241" i="1" s="1"/>
  <c r="D236" i="1"/>
  <c r="D237" i="1" s="1"/>
  <c r="D1211" i="1"/>
  <c r="D1212" i="1" s="1"/>
  <c r="D1213" i="1" s="1"/>
  <c r="D1214" i="1" s="1"/>
  <c r="D1215" i="1" s="1"/>
  <c r="D1216" i="1" s="1"/>
  <c r="D1218" i="1" s="1"/>
  <c r="D1210" i="1"/>
  <c r="B9" i="1"/>
  <c r="D1691" i="1"/>
  <c r="D1692" i="1" s="1"/>
  <c r="D1693" i="1" s="1"/>
  <c r="D1694" i="1" s="1"/>
  <c r="D1695" i="1" s="1"/>
  <c r="D1696" i="1" s="1"/>
  <c r="D1698" i="1" s="1"/>
  <c r="D1690" i="1"/>
  <c r="AN139" i="3"/>
  <c r="AO139" i="3" s="1"/>
  <c r="AE139" i="3" s="1"/>
  <c r="D1175" i="1"/>
  <c r="D1176" i="1" s="1"/>
  <c r="D1177" i="1" s="1"/>
  <c r="D1172" i="1"/>
  <c r="D1173" i="1" s="1"/>
  <c r="D1595" i="1"/>
  <c r="D1596" i="1" s="1"/>
  <c r="D1597" i="1" s="1"/>
  <c r="D1598" i="1" s="1"/>
  <c r="D1599" i="1" s="1"/>
  <c r="D1600" i="1" s="1"/>
  <c r="D1602" i="1" s="1"/>
  <c r="D1594" i="1"/>
  <c r="AN137" i="3"/>
  <c r="AO137" i="3" s="1"/>
  <c r="AE137" i="3" s="1"/>
  <c r="D563" i="1"/>
  <c r="D564" i="1" s="1"/>
  <c r="D565" i="1" s="1"/>
  <c r="D566" i="1" s="1"/>
  <c r="D567" i="1" s="1"/>
  <c r="D568" i="1" s="1"/>
  <c r="D570" i="1" s="1"/>
  <c r="D562" i="1"/>
  <c r="D1067" i="1"/>
  <c r="D1068" i="1" s="1"/>
  <c r="D1069" i="1" s="1"/>
  <c r="D1070" i="1" s="1"/>
  <c r="D1071" i="1" s="1"/>
  <c r="D1072" i="1" s="1"/>
  <c r="D1074" i="1" s="1"/>
  <c r="D1066" i="1"/>
  <c r="AL23" i="3"/>
  <c r="AM23" i="3" s="1"/>
  <c r="D442" i="1"/>
  <c r="D443" i="1"/>
  <c r="D444" i="1" s="1"/>
  <c r="D445" i="1" s="1"/>
  <c r="D446" i="1" s="1"/>
  <c r="D447" i="1" s="1"/>
  <c r="D448" i="1" s="1"/>
  <c r="D450" i="1" s="1"/>
  <c r="AC103" i="3"/>
  <c r="AL103" i="3"/>
  <c r="AM103" i="3" s="1"/>
  <c r="AD103" i="3" s="1"/>
  <c r="D959" i="1"/>
  <c r="D960" i="1" s="1"/>
  <c r="D961" i="1" s="1"/>
  <c r="D956" i="1"/>
  <c r="D957" i="1" s="1"/>
  <c r="D2100" i="1"/>
  <c r="D2101" i="1" s="1"/>
  <c r="D2102" i="1" s="1"/>
  <c r="D2103" i="1" s="1"/>
  <c r="D2104" i="1" s="1"/>
  <c r="D2105" i="1" s="1"/>
  <c r="D2107" i="1" s="1"/>
  <c r="D2099" i="1"/>
  <c r="AL141" i="3"/>
  <c r="AM141" i="3" s="1"/>
  <c r="AD141" i="3" s="1"/>
  <c r="D395" i="1"/>
  <c r="D396" i="1" s="1"/>
  <c r="D397" i="1" s="1"/>
  <c r="D398" i="1" s="1"/>
  <c r="D399" i="1" s="1"/>
  <c r="D400" i="1" s="1"/>
  <c r="D402" i="1" s="1"/>
  <c r="D394" i="1"/>
  <c r="AL97" i="3"/>
  <c r="AM97" i="3" s="1"/>
  <c r="AD97" i="3" s="1"/>
  <c r="D1546" i="1"/>
  <c r="D1547" i="1"/>
  <c r="D1548" i="1" s="1"/>
  <c r="D1549" i="1" s="1"/>
  <c r="D1550" i="1" s="1"/>
  <c r="D1551" i="1" s="1"/>
  <c r="D1552" i="1" s="1"/>
  <c r="D1554" i="1" s="1"/>
  <c r="D1235" i="1"/>
  <c r="D1236" i="1" s="1"/>
  <c r="D1237" i="1" s="1"/>
  <c r="D1238" i="1" s="1"/>
  <c r="D1239" i="1" s="1"/>
  <c r="D1240" i="1" s="1"/>
  <c r="D1242" i="1" s="1"/>
  <c r="D1234" i="1"/>
  <c r="D275" i="1"/>
  <c r="D276" i="1" s="1"/>
  <c r="D277" i="1" s="1"/>
  <c r="D278" i="1" s="1"/>
  <c r="D279" i="1" s="1"/>
  <c r="D280" i="1" s="1"/>
  <c r="D282" i="1" s="1"/>
  <c r="D274" i="1"/>
  <c r="D419" i="1"/>
  <c r="D420" i="1" s="1"/>
  <c r="D421" i="1" s="1"/>
  <c r="D422" i="1" s="1"/>
  <c r="D423" i="1" s="1"/>
  <c r="D424" i="1" s="1"/>
  <c r="D426" i="1" s="1"/>
  <c r="D418" i="1"/>
  <c r="D2027" i="1"/>
  <c r="D2028" i="1"/>
  <c r="D2029" i="1" s="1"/>
  <c r="D2030" i="1" s="1"/>
  <c r="D2031" i="1" s="1"/>
  <c r="D2032" i="1" s="1"/>
  <c r="D2033" i="1" s="1"/>
  <c r="D2035" i="1" s="1"/>
  <c r="D1139" i="1"/>
  <c r="D1140" i="1" s="1"/>
  <c r="D1141" i="1" s="1"/>
  <c r="D1142" i="1" s="1"/>
  <c r="D1143" i="1" s="1"/>
  <c r="D1144" i="1" s="1"/>
  <c r="D1146" i="1" s="1"/>
  <c r="D1138" i="1"/>
  <c r="AL145" i="3"/>
  <c r="AM145" i="3" s="1"/>
  <c r="AD145" i="3" s="1"/>
  <c r="D500" i="1"/>
  <c r="D501" i="1" s="1"/>
  <c r="D503" i="1"/>
  <c r="D504" i="1" s="1"/>
  <c r="D505" i="1" s="1"/>
  <c r="AD38" i="3"/>
  <c r="AN38" i="3"/>
  <c r="AO38" i="3" s="1"/>
  <c r="AE38" i="3" s="1"/>
  <c r="AL72" i="3"/>
  <c r="AM72" i="3" s="1"/>
  <c r="AD72" i="3" s="1"/>
  <c r="D1980" i="1"/>
  <c r="D1981" i="1" s="1"/>
  <c r="D1982" i="1" s="1"/>
  <c r="D1983" i="1" s="1"/>
  <c r="D1984" i="1" s="1"/>
  <c r="D1985" i="1" s="1"/>
  <c r="D1987" i="1" s="1"/>
  <c r="D1979" i="1"/>
  <c r="D1667" i="1"/>
  <c r="D1668" i="1" s="1"/>
  <c r="D1669" i="1" s="1"/>
  <c r="D1670" i="1" s="1"/>
  <c r="D1671" i="1" s="1"/>
  <c r="D1672" i="1" s="1"/>
  <c r="D1674" i="1" s="1"/>
  <c r="D1666" i="1"/>
  <c r="D1748" i="1"/>
  <c r="D1749" i="1" s="1"/>
  <c r="D1751" i="1"/>
  <c r="D1752" i="1" s="1"/>
  <c r="D1753" i="1" s="1"/>
  <c r="AD24" i="3"/>
  <c r="AN24" i="3"/>
  <c r="AO24" i="3" s="1"/>
  <c r="AE24" i="3" s="1"/>
  <c r="AN81" i="3"/>
  <c r="AO81" i="3" s="1"/>
  <c r="AE81" i="3" s="1"/>
  <c r="D1523" i="1"/>
  <c r="D1524" i="1" s="1"/>
  <c r="D1525" i="1" s="1"/>
  <c r="D1526" i="1" s="1"/>
  <c r="D1527" i="1" s="1"/>
  <c r="D1528" i="1" s="1"/>
  <c r="D1530" i="1" s="1"/>
  <c r="D1522" i="1"/>
  <c r="AL90" i="3"/>
  <c r="AM90" i="3" s="1"/>
  <c r="AD90" i="3" s="1"/>
  <c r="AN75" i="3"/>
  <c r="AO75" i="3" s="1"/>
  <c r="AE75" i="3" s="1"/>
  <c r="D802" i="1"/>
  <c r="D803" i="1"/>
  <c r="D804" i="1" s="1"/>
  <c r="D805" i="1" s="1"/>
  <c r="D806" i="1" s="1"/>
  <c r="D807" i="1" s="1"/>
  <c r="D808" i="1" s="1"/>
  <c r="D810" i="1" s="1"/>
  <c r="AD130" i="3" l="1"/>
  <c r="AN76" i="3"/>
  <c r="AO76" i="3" s="1"/>
  <c r="AE76" i="3" s="1"/>
  <c r="AN87" i="3"/>
  <c r="AO87" i="3" s="1"/>
  <c r="AE87" i="3" s="1"/>
  <c r="AN93" i="3"/>
  <c r="AO93" i="3" s="1"/>
  <c r="AE93" i="3" s="1"/>
  <c r="AN66" i="3"/>
  <c r="AO66" i="3" s="1"/>
  <c r="AE66" i="3" s="1"/>
  <c r="AN37" i="3"/>
  <c r="AO37" i="3" s="1"/>
  <c r="AE37" i="3" s="1"/>
  <c r="AN144" i="3"/>
  <c r="AO144" i="3" s="1"/>
  <c r="AE144" i="3" s="1"/>
  <c r="AN131" i="3"/>
  <c r="AO131" i="3" s="1"/>
  <c r="AE131" i="3" s="1"/>
  <c r="AN59" i="3"/>
  <c r="AO59" i="3" s="1"/>
  <c r="AE59" i="3" s="1"/>
  <c r="AN140" i="3"/>
  <c r="AO140" i="3" s="1"/>
  <c r="AE140" i="3" s="1"/>
  <c r="AD58" i="3"/>
  <c r="AN136" i="3"/>
  <c r="AO136" i="3" s="1"/>
  <c r="AE136" i="3" s="1"/>
  <c r="AN78" i="3"/>
  <c r="AO78" i="3" s="1"/>
  <c r="AE78" i="3" s="1"/>
  <c r="AN67" i="3"/>
  <c r="AO67" i="3" s="1"/>
  <c r="AE67" i="3" s="1"/>
  <c r="AN102" i="3"/>
  <c r="AO102" i="3" s="1"/>
  <c r="AE102" i="3" s="1"/>
  <c r="AD74" i="3"/>
  <c r="AN74" i="3"/>
  <c r="AO74" i="3" s="1"/>
  <c r="AE74" i="3" s="1"/>
  <c r="AN68" i="3"/>
  <c r="AO68" i="3" s="1"/>
  <c r="AE68" i="3" s="1"/>
  <c r="AN56" i="3"/>
  <c r="AO56" i="3" s="1"/>
  <c r="AE56" i="3" s="1"/>
  <c r="AN128" i="3"/>
  <c r="AO128" i="3" s="1"/>
  <c r="AE128" i="3" s="1"/>
  <c r="AN101" i="3"/>
  <c r="AO101" i="3" s="1"/>
  <c r="AE101" i="3" s="1"/>
  <c r="AN99" i="3"/>
  <c r="AO99" i="3" s="1"/>
  <c r="AE99" i="3" s="1"/>
  <c r="AD62" i="3"/>
  <c r="AN62" i="3"/>
  <c r="AO62" i="3" s="1"/>
  <c r="AE62" i="3" s="1"/>
  <c r="AN47" i="3"/>
  <c r="AO47" i="3" s="1"/>
  <c r="AE47" i="3" s="1"/>
  <c r="AN125" i="3"/>
  <c r="AO125" i="3" s="1"/>
  <c r="AE125" i="3" s="1"/>
  <c r="AN11" i="3"/>
  <c r="AO11" i="3" s="1"/>
  <c r="AE11" i="3" s="1"/>
  <c r="AN41" i="3"/>
  <c r="AO41" i="3" s="1"/>
  <c r="AE41" i="3" s="1"/>
  <c r="AN60" i="3"/>
  <c r="AO60" i="3" s="1"/>
  <c r="AE60" i="3" s="1"/>
  <c r="AN94" i="3"/>
  <c r="AO94" i="3" s="1"/>
  <c r="AE94" i="3" s="1"/>
  <c r="AN89" i="3"/>
  <c r="AO89" i="3" s="1"/>
  <c r="AE89" i="3" s="1"/>
  <c r="AD49" i="3"/>
  <c r="AN49" i="3"/>
  <c r="AO49" i="3" s="1"/>
  <c r="AE49" i="3" s="1"/>
  <c r="AD13" i="3"/>
  <c r="AN13" i="3"/>
  <c r="AO13" i="3" s="1"/>
  <c r="AE13" i="3" s="1"/>
  <c r="AN121" i="3"/>
  <c r="AO121" i="3" s="1"/>
  <c r="AE121" i="3" s="1"/>
  <c r="AN118" i="3"/>
  <c r="AO118" i="3" s="1"/>
  <c r="AE118" i="3" s="1"/>
  <c r="AN122" i="3"/>
  <c r="AO122" i="3" s="1"/>
  <c r="AE122" i="3" s="1"/>
  <c r="AD70" i="3"/>
  <c r="AN70" i="3"/>
  <c r="AO70" i="3" s="1"/>
  <c r="AE70" i="3" s="1"/>
  <c r="AD54" i="3"/>
  <c r="AN54" i="3"/>
  <c r="AO54" i="3" s="1"/>
  <c r="AE54" i="3" s="1"/>
  <c r="D1535" i="1"/>
  <c r="D1536" i="1" s="1"/>
  <c r="D1537" i="1" s="1"/>
  <c r="D1532" i="1"/>
  <c r="D1533" i="1" s="1"/>
  <c r="D452" i="1"/>
  <c r="D453" i="1" s="1"/>
  <c r="D455" i="1"/>
  <c r="D456" i="1" s="1"/>
  <c r="D457" i="1" s="1"/>
  <c r="D1607" i="1"/>
  <c r="D1608" i="1" s="1"/>
  <c r="D1609" i="1" s="1"/>
  <c r="D1604" i="1"/>
  <c r="D1605" i="1" s="1"/>
  <c r="D1223" i="1"/>
  <c r="D1224" i="1" s="1"/>
  <c r="D1225" i="1" s="1"/>
  <c r="D1220" i="1"/>
  <c r="D1221" i="1" s="1"/>
  <c r="D2133" i="1"/>
  <c r="D2134" i="1" s="1"/>
  <c r="D2136" i="1"/>
  <c r="D2137" i="1" s="1"/>
  <c r="D2138" i="1" s="1"/>
  <c r="D599" i="1"/>
  <c r="D600" i="1" s="1"/>
  <c r="D601" i="1" s="1"/>
  <c r="D596" i="1"/>
  <c r="D597" i="1" s="1"/>
  <c r="D167" i="1"/>
  <c r="D168" i="1" s="1"/>
  <c r="D169" i="1" s="1"/>
  <c r="D164" i="1"/>
  <c r="D165" i="1" s="1"/>
  <c r="D1869" i="1"/>
  <c r="D1870" i="1" s="1"/>
  <c r="D1872" i="1"/>
  <c r="D1873" i="1" s="1"/>
  <c r="D1874" i="1" s="1"/>
  <c r="D359" i="1"/>
  <c r="D360" i="1" s="1"/>
  <c r="D361" i="1" s="1"/>
  <c r="D356" i="1"/>
  <c r="D357" i="1" s="1"/>
  <c r="D1004" i="1"/>
  <c r="D1005" i="1" s="1"/>
  <c r="D1007" i="1"/>
  <c r="D1008" i="1" s="1"/>
  <c r="D1009" i="1" s="1"/>
  <c r="D647" i="1"/>
  <c r="D648" i="1" s="1"/>
  <c r="D649" i="1" s="1"/>
  <c r="D644" i="1"/>
  <c r="D645" i="1" s="1"/>
  <c r="D1055" i="1"/>
  <c r="D1056" i="1" s="1"/>
  <c r="D1057" i="1" s="1"/>
  <c r="D1052" i="1"/>
  <c r="D1053" i="1" s="1"/>
  <c r="D1247" i="1"/>
  <c r="D1248" i="1" s="1"/>
  <c r="D1249" i="1" s="1"/>
  <c r="D1244" i="1"/>
  <c r="D1245" i="1" s="1"/>
  <c r="D1824" i="1"/>
  <c r="D1825" i="1" s="1"/>
  <c r="D1826" i="1" s="1"/>
  <c r="D1821" i="1"/>
  <c r="D1822" i="1" s="1"/>
  <c r="D911" i="1"/>
  <c r="D912" i="1" s="1"/>
  <c r="D913" i="1" s="1"/>
  <c r="D908" i="1"/>
  <c r="D909" i="1" s="1"/>
  <c r="D2184" i="1"/>
  <c r="D2185" i="1" s="1"/>
  <c r="D2186" i="1" s="1"/>
  <c r="D2181" i="1"/>
  <c r="D2182" i="1" s="1"/>
  <c r="D932" i="1"/>
  <c r="D933" i="1" s="1"/>
  <c r="D935" i="1"/>
  <c r="D936" i="1" s="1"/>
  <c r="D937" i="1" s="1"/>
  <c r="D2229" i="1"/>
  <c r="D2230" i="1" s="1"/>
  <c r="D2232" i="1"/>
  <c r="D2233" i="1" s="1"/>
  <c r="D2234" i="1" s="1"/>
  <c r="AN141" i="3"/>
  <c r="AO141" i="3" s="1"/>
  <c r="AE141" i="3" s="1"/>
  <c r="D1079" i="1"/>
  <c r="D1080" i="1" s="1"/>
  <c r="D1081" i="1" s="1"/>
  <c r="D1076" i="1"/>
  <c r="D1077" i="1" s="1"/>
  <c r="AD33" i="3"/>
  <c r="AN33" i="3"/>
  <c r="AO33" i="3" s="1"/>
  <c r="AE33" i="3" s="1"/>
  <c r="D1412" i="1"/>
  <c r="D1413" i="1" s="1"/>
  <c r="D1415" i="1"/>
  <c r="D1416" i="1" s="1"/>
  <c r="D1417" i="1" s="1"/>
  <c r="D1944" i="1"/>
  <c r="D1945" i="1" s="1"/>
  <c r="D1946" i="1" s="1"/>
  <c r="D1941" i="1"/>
  <c r="D1942" i="1" s="1"/>
  <c r="D1920" i="1"/>
  <c r="D1921" i="1" s="1"/>
  <c r="D1922" i="1" s="1"/>
  <c r="D1917" i="1"/>
  <c r="D1918" i="1" s="1"/>
  <c r="AN95" i="3"/>
  <c r="AO95" i="3" s="1"/>
  <c r="AE95" i="3" s="1"/>
  <c r="D1343" i="1"/>
  <c r="D1344" i="1" s="1"/>
  <c r="D1345" i="1" s="1"/>
  <c r="D1340" i="1"/>
  <c r="D1341" i="1" s="1"/>
  <c r="D1463" i="1"/>
  <c r="D1464" i="1" s="1"/>
  <c r="D1465" i="1" s="1"/>
  <c r="D1460" i="1"/>
  <c r="D1461" i="1" s="1"/>
  <c r="D1679" i="1"/>
  <c r="D1680" i="1" s="1"/>
  <c r="D1681" i="1" s="1"/>
  <c r="D1676" i="1"/>
  <c r="D1677" i="1" s="1"/>
  <c r="D431" i="1"/>
  <c r="D432" i="1" s="1"/>
  <c r="D433" i="1" s="1"/>
  <c r="D428" i="1"/>
  <c r="D429" i="1" s="1"/>
  <c r="D1556" i="1"/>
  <c r="D1557" i="1" s="1"/>
  <c r="D1559" i="1"/>
  <c r="D1560" i="1" s="1"/>
  <c r="D1561" i="1" s="1"/>
  <c r="D1439" i="1"/>
  <c r="D1440" i="1" s="1"/>
  <c r="D1441" i="1" s="1"/>
  <c r="D1436" i="1"/>
  <c r="D1437" i="1" s="1"/>
  <c r="AD14" i="3"/>
  <c r="AN14" i="3"/>
  <c r="AO14" i="3" s="1"/>
  <c r="AE14" i="3" s="1"/>
  <c r="D1628" i="1"/>
  <c r="D1629" i="1" s="1"/>
  <c r="D1631" i="1"/>
  <c r="D1632" i="1" s="1"/>
  <c r="D1633" i="1" s="1"/>
  <c r="AN9" i="3"/>
  <c r="AO9" i="3" s="1"/>
  <c r="AE9" i="3" s="1"/>
  <c r="D407" i="1"/>
  <c r="D408" i="1" s="1"/>
  <c r="D409" i="1" s="1"/>
  <c r="D404" i="1"/>
  <c r="D405" i="1" s="1"/>
  <c r="D575" i="1"/>
  <c r="D576" i="1" s="1"/>
  <c r="D577" i="1" s="1"/>
  <c r="D572" i="1"/>
  <c r="D573" i="1" s="1"/>
  <c r="D2160" i="1"/>
  <c r="D2161" i="1" s="1"/>
  <c r="D2162" i="1" s="1"/>
  <c r="D2157" i="1"/>
  <c r="D2158" i="1" s="1"/>
  <c r="D1848" i="1"/>
  <c r="D1849" i="1" s="1"/>
  <c r="D1850" i="1" s="1"/>
  <c r="D1845" i="1"/>
  <c r="D1846" i="1" s="1"/>
  <c r="D767" i="1"/>
  <c r="D768" i="1" s="1"/>
  <c r="D769" i="1" s="1"/>
  <c r="D764" i="1"/>
  <c r="D765" i="1" s="1"/>
  <c r="D479" i="1"/>
  <c r="D480" i="1" s="1"/>
  <c r="D481" i="1" s="1"/>
  <c r="D476" i="1"/>
  <c r="D477" i="1" s="1"/>
  <c r="AN90" i="3"/>
  <c r="AO90" i="3" s="1"/>
  <c r="AE90" i="3" s="1"/>
  <c r="D527" i="1"/>
  <c r="D528" i="1" s="1"/>
  <c r="D529" i="1" s="1"/>
  <c r="D524" i="1"/>
  <c r="D525" i="1" s="1"/>
  <c r="D2064" i="1"/>
  <c r="D2065" i="1" s="1"/>
  <c r="D2066" i="1" s="1"/>
  <c r="D2061" i="1"/>
  <c r="D2062" i="1" s="1"/>
  <c r="D620" i="1"/>
  <c r="D621" i="1" s="1"/>
  <c r="D623" i="1"/>
  <c r="D624" i="1" s="1"/>
  <c r="D625" i="1" s="1"/>
  <c r="D791" i="1"/>
  <c r="D792" i="1" s="1"/>
  <c r="D793" i="1" s="1"/>
  <c r="D788" i="1"/>
  <c r="D789" i="1" s="1"/>
  <c r="D1992" i="1"/>
  <c r="D1993" i="1" s="1"/>
  <c r="D1994" i="1" s="1"/>
  <c r="D1989" i="1"/>
  <c r="D1990" i="1" s="1"/>
  <c r="D1703" i="1"/>
  <c r="D1704" i="1" s="1"/>
  <c r="D1705" i="1" s="1"/>
  <c r="D1700" i="1"/>
  <c r="D1701" i="1" s="1"/>
  <c r="B10" i="1"/>
  <c r="D2088" i="1"/>
  <c r="D2089" i="1" s="1"/>
  <c r="D2090" i="1" s="1"/>
  <c r="D2085" i="1"/>
  <c r="D2086" i="1" s="1"/>
  <c r="AN145" i="3"/>
  <c r="AO145" i="3" s="1"/>
  <c r="AE145" i="3" s="1"/>
  <c r="D1271" i="1"/>
  <c r="D1272" i="1" s="1"/>
  <c r="D1273" i="1" s="1"/>
  <c r="D1268" i="1"/>
  <c r="D1269" i="1" s="1"/>
  <c r="D719" i="1"/>
  <c r="D720" i="1" s="1"/>
  <c r="D721" i="1" s="1"/>
  <c r="D716" i="1"/>
  <c r="D717" i="1" s="1"/>
  <c r="AD92" i="3"/>
  <c r="AN92" i="3"/>
  <c r="AO92" i="3" s="1"/>
  <c r="AE92" i="3" s="1"/>
  <c r="D1508" i="1"/>
  <c r="D1509" i="1" s="1"/>
  <c r="D1511" i="1"/>
  <c r="D1512" i="1" s="1"/>
  <c r="D1513" i="1" s="1"/>
  <c r="D812" i="1"/>
  <c r="D813" i="1" s="1"/>
  <c r="D815" i="1"/>
  <c r="D816" i="1" s="1"/>
  <c r="D817" i="1" s="1"/>
  <c r="D1151" i="1"/>
  <c r="D1152" i="1" s="1"/>
  <c r="D1153" i="1" s="1"/>
  <c r="D1148" i="1"/>
  <c r="D1149" i="1" s="1"/>
  <c r="D287" i="1"/>
  <c r="D288" i="1" s="1"/>
  <c r="D289" i="1" s="1"/>
  <c r="D284" i="1"/>
  <c r="D285" i="1" s="1"/>
  <c r="AN103" i="3"/>
  <c r="AO103" i="3" s="1"/>
  <c r="AE103" i="3" s="1"/>
  <c r="AD23" i="3"/>
  <c r="AN23" i="3"/>
  <c r="AO23" i="3" s="1"/>
  <c r="AE23" i="3" s="1"/>
  <c r="AN72" i="3"/>
  <c r="AO72" i="3" s="1"/>
  <c r="AE72" i="3" s="1"/>
  <c r="D983" i="1"/>
  <c r="D984" i="1" s="1"/>
  <c r="D985" i="1" s="1"/>
  <c r="D980" i="1"/>
  <c r="D981" i="1" s="1"/>
  <c r="AD64" i="3"/>
  <c r="AN64" i="3"/>
  <c r="AO64" i="3" s="1"/>
  <c r="AE64" i="3" s="1"/>
  <c r="D884" i="1"/>
  <c r="D885" i="1" s="1"/>
  <c r="D887" i="1"/>
  <c r="D888" i="1" s="1"/>
  <c r="D889" i="1" s="1"/>
  <c r="AN97" i="3"/>
  <c r="AO97" i="3" s="1"/>
  <c r="AE97" i="3" s="1"/>
  <c r="AN132" i="3"/>
  <c r="AO132" i="3" s="1"/>
  <c r="AE132" i="3" s="1"/>
  <c r="D1968" i="1"/>
  <c r="D1969" i="1" s="1"/>
  <c r="D1970" i="1" s="1"/>
  <c r="D1965" i="1"/>
  <c r="D1966" i="1" s="1"/>
  <c r="D1893" i="1"/>
  <c r="D1894" i="1" s="1"/>
  <c r="D1896" i="1"/>
  <c r="D1897" i="1" s="1"/>
  <c r="D1898" i="1" s="1"/>
  <c r="D2040" i="1"/>
  <c r="D2041" i="1" s="1"/>
  <c r="D2042" i="1" s="1"/>
  <c r="D2037" i="1"/>
  <c r="D2038" i="1" s="1"/>
  <c r="D2112" i="1"/>
  <c r="D2113" i="1" s="1"/>
  <c r="D2114" i="1" s="1"/>
  <c r="D2109" i="1"/>
  <c r="D2110" i="1" s="1"/>
  <c r="D1775" i="1"/>
  <c r="D1776" i="1" s="1"/>
  <c r="D1777" i="1" s="1"/>
  <c r="D1772" i="1"/>
  <c r="D1773" i="1" s="1"/>
  <c r="D2016" i="1"/>
  <c r="D2017" i="1" s="1"/>
  <c r="D2018" i="1" s="1"/>
  <c r="D2013" i="1"/>
  <c r="D2014" i="1" s="1"/>
  <c r="D1031" i="1"/>
  <c r="D1032" i="1" s="1"/>
  <c r="D1033" i="1" s="1"/>
  <c r="D1028" i="1"/>
  <c r="D1029" i="1" s="1"/>
  <c r="D1103" i="1"/>
  <c r="D1104" i="1" s="1"/>
  <c r="D1105" i="1" s="1"/>
  <c r="D1100" i="1"/>
  <c r="D1101" i="1" s="1"/>
  <c r="D2208" i="1"/>
  <c r="D2209" i="1" s="1"/>
  <c r="D2210" i="1" s="1"/>
  <c r="D2205" i="1"/>
  <c r="D2206" i="1" s="1"/>
  <c r="D1484" i="1"/>
  <c r="D1485" i="1" s="1"/>
  <c r="D1487" i="1"/>
  <c r="D1488" i="1" s="1"/>
  <c r="D1489" i="1" s="1"/>
  <c r="D548" i="1"/>
  <c r="D549" i="1" s="1"/>
  <c r="D551" i="1"/>
  <c r="D552" i="1" s="1"/>
  <c r="D553" i="1" s="1"/>
  <c r="B11" i="1" l="1"/>
  <c r="B12" i="1" l="1"/>
  <c r="B13" i="1" l="1"/>
  <c r="B14" i="1" l="1"/>
  <c r="B15" i="1" l="1"/>
  <c r="B16" i="1" l="1"/>
  <c r="B18" i="1" s="1"/>
  <c r="B23" i="1" l="1"/>
  <c r="B24" i="1" s="1"/>
  <c r="B25" i="1" s="1"/>
  <c r="B20" i="1"/>
  <c r="B21" i="1" s="1"/>
  <c r="Z94" i="3" l="1"/>
  <c r="Z30" i="3"/>
  <c r="Z132" i="3"/>
  <c r="Z93" i="3"/>
  <c r="Z88" i="3"/>
  <c r="Z76" i="3"/>
  <c r="Z103" i="3"/>
  <c r="Z15" i="3"/>
  <c r="Z135" i="3"/>
  <c r="Z122" i="3"/>
  <c r="Z108" i="3"/>
  <c r="Z52" i="3"/>
  <c r="Z58" i="3"/>
  <c r="Z63" i="3"/>
  <c r="Z98" i="3"/>
  <c r="Z51" i="3"/>
  <c r="Z124" i="3"/>
  <c r="Z55" i="3"/>
  <c r="Z86" i="3"/>
  <c r="Z39" i="3"/>
  <c r="Z85" i="3"/>
  <c r="Z37" i="3"/>
  <c r="Z92" i="3"/>
  <c r="Z91" i="3"/>
  <c r="Z140" i="3"/>
  <c r="Z47" i="3"/>
  <c r="Z46" i="3"/>
  <c r="Z95" i="3"/>
  <c r="Z114" i="3"/>
  <c r="Z113" i="3"/>
  <c r="Z32" i="3"/>
  <c r="Z67" i="3"/>
  <c r="Z84" i="3"/>
  <c r="Z138" i="3"/>
  <c r="Z139" i="3"/>
  <c r="Z33" i="3"/>
  <c r="Z118" i="3"/>
  <c r="Z99" i="3"/>
  <c r="Z101" i="3"/>
  <c r="Z79" i="3"/>
  <c r="Z137" i="3"/>
  <c r="Z117" i="3"/>
  <c r="Z28" i="3"/>
  <c r="Z143" i="3"/>
  <c r="Z147" i="3"/>
  <c r="Z97" i="3"/>
  <c r="Z87" i="3"/>
  <c r="Z71" i="3"/>
  <c r="Z89" i="3"/>
  <c r="Z90" i="3"/>
  <c r="Z69" i="3"/>
  <c r="Z77" i="3"/>
  <c r="Z96" i="3"/>
  <c r="Z111" i="3"/>
  <c r="Z121" i="3"/>
  <c r="Z100" i="3"/>
  <c r="Z106" i="3"/>
  <c r="Z16" i="3"/>
  <c r="Z104" i="3"/>
  <c r="Z48" i="3"/>
  <c r="Z82" i="3"/>
  <c r="Z134" i="3"/>
  <c r="F31" i="16" l="1"/>
  <c r="C7" i="14" s="1"/>
  <c r="F39" i="16"/>
  <c r="C15" i="14" s="1"/>
  <c r="F41" i="16"/>
  <c r="C17" i="14" s="1"/>
  <c r="F40" i="16"/>
  <c r="C16" i="14" s="1"/>
  <c r="F13" i="16"/>
  <c r="B13" i="14" s="1"/>
  <c r="F38" i="16"/>
  <c r="C14" i="14" s="1"/>
  <c r="F37" i="16"/>
  <c r="C13" i="14" s="1"/>
  <c r="F36" i="16"/>
  <c r="C12" i="14" s="1"/>
  <c r="F33" i="16"/>
  <c r="C9" i="14" s="1"/>
  <c r="F32" i="16"/>
  <c r="C8" i="14" s="1"/>
  <c r="F26" i="16"/>
  <c r="C2" i="14" s="1"/>
  <c r="F28" i="16"/>
  <c r="C4" i="14" s="1"/>
  <c r="F27" i="16"/>
  <c r="C3" i="14" s="1"/>
  <c r="F17" i="16"/>
  <c r="B17" i="14" s="1"/>
  <c r="F15" i="16"/>
  <c r="B15" i="14" s="1"/>
  <c r="F16" i="16"/>
  <c r="B16" i="14" s="1"/>
  <c r="F14" i="16"/>
  <c r="B14" i="14" s="1"/>
  <c r="F10" i="16"/>
  <c r="B10" i="14" s="1"/>
  <c r="F12" i="16"/>
  <c r="B12" i="14" s="1"/>
  <c r="F9" i="16"/>
  <c r="B9" i="14" s="1"/>
  <c r="F8" i="16"/>
  <c r="B8" i="14" s="1"/>
  <c r="F6" i="16"/>
  <c r="B6" i="14" s="1"/>
  <c r="F4" i="16"/>
  <c r="B4" i="14" s="1"/>
  <c r="F3" i="16"/>
  <c r="B3" i="14" s="1"/>
  <c r="F2" i="16"/>
  <c r="B2" i="14" s="1"/>
  <c r="F7" i="16"/>
  <c r="B7" i="14" s="1"/>
</calcChain>
</file>

<file path=xl/connections.xml><?xml version="1.0" encoding="utf-8"?>
<connections xmlns="http://schemas.openxmlformats.org/spreadsheetml/2006/main">
  <connection id="1" name="temp" type="6" refreshedVersion="6" background="1" saveData="1">
    <textPr sourceFile="C:\Users\ga72xox\Dropbox (MIT)\temp.csv" tab="0" comma="1">
      <textFields count="31">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<sst xmlns="http://schemas.openxmlformats.org/spreadsheetml/2006/main" count="11924" uniqueCount="710">
  <si>
    <t>Source</t>
  </si>
  <si>
    <t>Component of PtG</t>
  </si>
  <si>
    <t>Unit</t>
  </si>
  <si>
    <t>Electrolyzer (AEL)</t>
  </si>
  <si>
    <t>Electrolyzer (PEM)</t>
  </si>
  <si>
    <t>Electrolyzer (SOEC)</t>
  </si>
  <si>
    <t>EUR/kW</t>
  </si>
  <si>
    <t>Comment</t>
  </si>
  <si>
    <t>incl. power supply, system control, gas drying (purity above 99.4%). Excl. grid connection, external compression, external purification and hydrogen storage</t>
  </si>
  <si>
    <t>Year</t>
  </si>
  <si>
    <t>Balance of System</t>
  </si>
  <si>
    <t>Compressor</t>
  </si>
  <si>
    <t>Fundament</t>
  </si>
  <si>
    <t>Energy Access</t>
  </si>
  <si>
    <t>Piping</t>
  </si>
  <si>
    <t>Hydrogen storage</t>
  </si>
  <si>
    <t>Feed-in</t>
  </si>
  <si>
    <t>Size of example</t>
  </si>
  <si>
    <t>kW</t>
  </si>
  <si>
    <t>PtG system</t>
  </si>
  <si>
    <t>kg/kWh</t>
  </si>
  <si>
    <t>Efficiency</t>
  </si>
  <si>
    <t>%</t>
  </si>
  <si>
    <t>Electricity conversion rate</t>
  </si>
  <si>
    <t>Location in source</t>
  </si>
  <si>
    <t>Citekey</t>
  </si>
  <si>
    <t>bertuccioli2014development</t>
  </si>
  <si>
    <t>Type of Publication</t>
  </si>
  <si>
    <t>Report</t>
  </si>
  <si>
    <t>Journal Article</t>
  </si>
  <si>
    <t>Industry Statement</t>
  </si>
  <si>
    <t>News Article</t>
  </si>
  <si>
    <t>yes</t>
  </si>
  <si>
    <t>gotz2016renewable</t>
  </si>
  <si>
    <t>Filter</t>
  </si>
  <si>
    <t>Year of Price</t>
  </si>
  <si>
    <t>Analysis</t>
  </si>
  <si>
    <t>Distribution</t>
  </si>
  <si>
    <t>Arithmetic mean</t>
  </si>
  <si>
    <t>Standard Deviation</t>
  </si>
  <si>
    <t>Percentile</t>
  </si>
  <si>
    <t>Data points</t>
  </si>
  <si>
    <t>Specific electric energy</t>
  </si>
  <si>
    <t>kWh/Nm3</t>
  </si>
  <si>
    <t>low</t>
  </si>
  <si>
    <t>high</t>
  </si>
  <si>
    <t>mean</t>
  </si>
  <si>
    <t>TEMPLATE</t>
  </si>
  <si>
    <t>Fix. OPEX</t>
  </si>
  <si>
    <t>Var. OPEX</t>
  </si>
  <si>
    <t>Units</t>
  </si>
  <si>
    <t>USD/kW</t>
  </si>
  <si>
    <t>GPB/kW</t>
  </si>
  <si>
    <t>Abbreviations</t>
  </si>
  <si>
    <t>PEM</t>
  </si>
  <si>
    <t>AEL</t>
  </si>
  <si>
    <t>SOEC</t>
  </si>
  <si>
    <t>Alkaline Electrolyzer</t>
  </si>
  <si>
    <t>Polymer electrolyte membrane</t>
  </si>
  <si>
    <t>Solid oxide electrolyzer cell</t>
  </si>
  <si>
    <t>julch2016comparison</t>
  </si>
  <si>
    <t>lehner2014power</t>
  </si>
  <si>
    <t>p. 29</t>
  </si>
  <si>
    <t>p. 33</t>
  </si>
  <si>
    <t>mansilla2011reducing</t>
  </si>
  <si>
    <t>mansilla2013economic</t>
  </si>
  <si>
    <t>wenske2008wasserstoff</t>
  </si>
  <si>
    <t>aguado2009economical</t>
  </si>
  <si>
    <t>greiner2007norwegian</t>
  </si>
  <si>
    <t xml:space="preserve"> </t>
  </si>
  <si>
    <t>wei2014total</t>
  </si>
  <si>
    <t>brunetto2007optimal</t>
  </si>
  <si>
    <t>levene2005economic</t>
  </si>
  <si>
    <t>brisse2012high</t>
  </si>
  <si>
    <t>harvego2008economic</t>
  </si>
  <si>
    <t>aicher2014arbeitspaket</t>
  </si>
  <si>
    <t>DOE2013solid</t>
  </si>
  <si>
    <t>p. 23</t>
  </si>
  <si>
    <t>p. 54</t>
  </si>
  <si>
    <t>hocevar2008hydrogen</t>
  </si>
  <si>
    <t>p. 45</t>
  </si>
  <si>
    <t>sorensen2008comparative</t>
  </si>
  <si>
    <t>p. 40</t>
  </si>
  <si>
    <t>linnemann2007realistic</t>
  </si>
  <si>
    <t>p. 1496</t>
  </si>
  <si>
    <t>p. 1494</t>
  </si>
  <si>
    <t>kato2005effective</t>
  </si>
  <si>
    <t>simbeck2002hydrogen</t>
  </si>
  <si>
    <t>gonzalez2004the</t>
  </si>
  <si>
    <t>p.482</t>
  </si>
  <si>
    <t>p. 4642</t>
  </si>
  <si>
    <t>floch2007on</t>
  </si>
  <si>
    <t>ivy2004summary</t>
  </si>
  <si>
    <t>p. 20</t>
  </si>
  <si>
    <t>barbir1997efficiency</t>
  </si>
  <si>
    <t>flint1999flint</t>
  </si>
  <si>
    <t>vosen1997design</t>
  </si>
  <si>
    <t>wurster1999PEM</t>
  </si>
  <si>
    <t>edwards2008hydrogen</t>
  </si>
  <si>
    <t>p. 61</t>
  </si>
  <si>
    <t>steinmuller2014power</t>
  </si>
  <si>
    <t>menanteau2010une</t>
  </si>
  <si>
    <t>Original analysis, industry data</t>
  </si>
  <si>
    <t>Original review multiple sources</t>
  </si>
  <si>
    <t>Secondary source</t>
  </si>
  <si>
    <t>No reference, unclear method</t>
  </si>
  <si>
    <t>Method</t>
  </si>
  <si>
    <t>2016 EUR factor</t>
  </si>
  <si>
    <t>https://www.ecb.europa.eu/stats/services/escb/html/table.en.html?id=JDF_ICP_ECONOMIC_ACTIVITIES_INX</t>
  </si>
  <si>
    <t>HCPI of Euro Zone</t>
  </si>
  <si>
    <t>Exchange rates</t>
  </si>
  <si>
    <t>Consumer Price Index</t>
  </si>
  <si>
    <t>https://www.ecb.europa.eu/stats/exchange/eurofxref/html/eurofxref-graph-usd.en.html#</t>
  </si>
  <si>
    <t>EUR</t>
  </si>
  <si>
    <t>USD</t>
  </si>
  <si>
    <t>GPB</t>
  </si>
  <si>
    <t>CPI adjustment to</t>
  </si>
  <si>
    <t>Conv.</t>
  </si>
  <si>
    <t>GBP/kW</t>
  </si>
  <si>
    <t>Analysis and Graph</t>
  </si>
  <si>
    <t>Not in analysis, not in graph</t>
  </si>
  <si>
    <t>Reference to</t>
  </si>
  <si>
    <t>Publication</t>
  </si>
  <si>
    <t>Type of Source</t>
  </si>
  <si>
    <t>Manufacturer Interview</t>
  </si>
  <si>
    <t>Cost Estimate</t>
  </si>
  <si>
    <t>Year of Estimate</t>
  </si>
  <si>
    <t>Year of Publication</t>
  </si>
  <si>
    <t>Current Filter</t>
  </si>
  <si>
    <t>Currency of Calculation</t>
  </si>
  <si>
    <t>Estimate</t>
  </si>
  <si>
    <t>Tsupari2016Economic</t>
  </si>
  <si>
    <t>Jentsch2014Potenziale</t>
  </si>
  <si>
    <t>NREL2014Hydrogen</t>
  </si>
  <si>
    <t>abbasi2011renewable</t>
  </si>
  <si>
    <t>harrison2009wind</t>
  </si>
  <si>
    <t>badwal2013hydrogen</t>
  </si>
  <si>
    <t>genovese2009current</t>
  </si>
  <si>
    <t>bajohr2011speicherung</t>
  </si>
  <si>
    <t>balan2016technical</t>
  </si>
  <si>
    <t>bernal-agustin2008hourly</t>
  </si>
  <si>
    <t>lipman2004fuel</t>
  </si>
  <si>
    <t>bernal-agustin2009simulation</t>
  </si>
  <si>
    <t>bernal-agustin2010techno</t>
  </si>
  <si>
    <t>lipman2004fuel, greiner2007norwegian, lymberopoulos2005hydrogen, briguglio2008new</t>
  </si>
  <si>
    <t>bockris2007estimates</t>
  </si>
  <si>
    <t>briguglio2008new</t>
  </si>
  <si>
    <t>brunetto2007optimal, levene2005economic</t>
  </si>
  <si>
    <t>buchholz2014power</t>
  </si>
  <si>
    <t>seider2003product</t>
  </si>
  <si>
    <t>budny2015economic</t>
  </si>
  <si>
    <t>buttler2015detailed</t>
  </si>
  <si>
    <t>brisse2012high, harvego2008economic, DOE2013solid</t>
  </si>
  <si>
    <t>DeBoear2014application</t>
  </si>
  <si>
    <t>DeSaintJean2015economic</t>
  </si>
  <si>
    <t>gahleitner2013hydrogen</t>
  </si>
  <si>
    <t>sterner2009bioenergy</t>
  </si>
  <si>
    <t>garmsiri2014integration</t>
  </si>
  <si>
    <t>giglio2015synthetic</t>
  </si>
  <si>
    <t>No cost data</t>
  </si>
  <si>
    <t>holladay2009an</t>
  </si>
  <si>
    <t>turner2008renewable</t>
  </si>
  <si>
    <t>hotellier2014hydrogen</t>
  </si>
  <si>
    <t>jensen2015large</t>
  </si>
  <si>
    <t>jensen2007hydrogen</t>
  </si>
  <si>
    <t>jorgensen2008production</t>
  </si>
  <si>
    <t>sorensen2008comparative, linnemann2007realistic, saxe2007advantages, floch2007on, ivy2004summary, gonzalez2004role, greiner2007norwegian, bockris2007estimates</t>
  </si>
  <si>
    <t>klumpp2016comparison</t>
  </si>
  <si>
    <t>kotter2015sensitivities</t>
  </si>
  <si>
    <t>kotter2016future</t>
  </si>
  <si>
    <t>smolinka2010stand</t>
  </si>
  <si>
    <t>kroniger2014hydrogen</t>
  </si>
  <si>
    <t>loisel2015economic</t>
  </si>
  <si>
    <t>manage2011techno</t>
  </si>
  <si>
    <t>Comment (temp)</t>
  </si>
  <si>
    <t>mantz2008hydrogen</t>
  </si>
  <si>
    <t>michaelis2014evaluation</t>
  </si>
  <si>
    <t>mueller-langer2007techno</t>
  </si>
  <si>
    <t>ni2008technological</t>
  </si>
  <si>
    <t>palzer2014comprehensive</t>
  </si>
  <si>
    <t>parra2016techno</t>
  </si>
  <si>
    <t>plessmann2014global</t>
  </si>
  <si>
    <t>qadrdan2015role</t>
  </si>
  <si>
    <t>samsatli2016optimal</t>
  </si>
  <si>
    <t>schiebahn2015pwoer</t>
  </si>
  <si>
    <t>simon2015hyunder</t>
  </si>
  <si>
    <t>sorensen2004hydrogen</t>
  </si>
  <si>
    <t>sternberg2016life</t>
  </si>
  <si>
    <t>sterner2014energiespeicher</t>
  </si>
  <si>
    <t>tsupari2016economic</t>
  </si>
  <si>
    <t>ursua2012hydrogen</t>
  </si>
  <si>
    <t>vandewalle2014a</t>
  </si>
  <si>
    <t>vandewalle2015effects</t>
  </si>
  <si>
    <t>varone2015power</t>
  </si>
  <si>
    <t>walker2016economic</t>
  </si>
  <si>
    <t>winkler2013power</t>
  </si>
  <si>
    <t>yang2007determining</t>
  </si>
  <si>
    <t>you2016value</t>
  </si>
  <si>
    <t>smith2004low, greiner2007norwegian, lymberopoulos2005hydrogen</t>
  </si>
  <si>
    <t>p. 1504</t>
  </si>
  <si>
    <t>p. 222</t>
  </si>
  <si>
    <t>guandalini2015power</t>
  </si>
  <si>
    <t>p. 122</t>
  </si>
  <si>
    <t>guinot2015profitability</t>
  </si>
  <si>
    <t>p. 8783</t>
  </si>
  <si>
    <t>jentsch2014optimal</t>
  </si>
  <si>
    <t>p. 259</t>
  </si>
  <si>
    <t>p. 255</t>
  </si>
  <si>
    <t>p. 1599</t>
  </si>
  <si>
    <t>karlsson2008optimal</t>
  </si>
  <si>
    <t>pp. 124, 128</t>
  </si>
  <si>
    <t>p. 6411</t>
  </si>
  <si>
    <t>p. 999</t>
  </si>
  <si>
    <t>marcelo2008economical</t>
  </si>
  <si>
    <t>p. 3804</t>
  </si>
  <si>
    <t>p. 25</t>
  </si>
  <si>
    <t>p. 4288</t>
  </si>
  <si>
    <t>pp. 416-417</t>
  </si>
  <si>
    <t>mathiesen2013technology</t>
  </si>
  <si>
    <t>p. 8</t>
  </si>
  <si>
    <t>p. 214</t>
  </si>
  <si>
    <t>walker2016benchmarking</t>
  </si>
  <si>
    <t>p. 73</t>
  </si>
  <si>
    <t>zakeri2015electrical</t>
  </si>
  <si>
    <t>p. 592</t>
  </si>
  <si>
    <t>zhang2014a</t>
  </si>
  <si>
    <t>p. 1249</t>
  </si>
  <si>
    <t>buchholz2014power, lehner2014power</t>
  </si>
  <si>
    <t>pp. 1373-1374</t>
  </si>
  <si>
    <t>pp. 105, 115</t>
  </si>
  <si>
    <t>miltner2010renewable</t>
  </si>
  <si>
    <t>orhan2012integrated</t>
  </si>
  <si>
    <t>smith2004low</t>
  </si>
  <si>
    <t>p. 2</t>
  </si>
  <si>
    <t>Checks</t>
  </si>
  <si>
    <t>In Database</t>
  </si>
  <si>
    <t>Secondary reference listed</t>
  </si>
  <si>
    <t>Secondary references</t>
  </si>
  <si>
    <t>res. String</t>
  </si>
  <si>
    <t>saxe2007advantages</t>
  </si>
  <si>
    <t>edwards2008hydrogen, ivy2004summary, sterner2009bioenergy, orhan2012integrated, miltner2010renewable</t>
  </si>
  <si>
    <t>mueller-langer2007techno, sorensen2004hydrogen, jorgensen2008production, holladay2009an, jensen2007hydrogen</t>
  </si>
  <si>
    <t>simbeck2002hydrogen, kato2005effective</t>
  </si>
  <si>
    <t>muller2013entwicklung</t>
  </si>
  <si>
    <t>p. 63</t>
  </si>
  <si>
    <t>ainscough2014hydrogen</t>
  </si>
  <si>
    <t>pp. 3-4</t>
  </si>
  <si>
    <t>incl. Installation cost, replacement cost</t>
  </si>
  <si>
    <t>ChemCoast2016fahrplan</t>
  </si>
  <si>
    <t>p. 18</t>
  </si>
  <si>
    <t>benjaminsson2013power</t>
  </si>
  <si>
    <t>p. 13</t>
  </si>
  <si>
    <t>p. 14</t>
  </si>
  <si>
    <t>p. 48</t>
  </si>
  <si>
    <t>bundesnetzagentur2016leitfaden</t>
  </si>
  <si>
    <t>california2016power</t>
  </si>
  <si>
    <t>dena2015power</t>
  </si>
  <si>
    <t>p. 9</t>
  </si>
  <si>
    <t>dena2016potentialatlas</t>
  </si>
  <si>
    <t>eichman2015hydrogen</t>
  </si>
  <si>
    <t>eichman2014novel</t>
  </si>
  <si>
    <t>enea2016potential</t>
  </si>
  <si>
    <t>p. 34</t>
  </si>
  <si>
    <t>p. 36</t>
  </si>
  <si>
    <t>pp. 34-36</t>
  </si>
  <si>
    <t>p. 42</t>
  </si>
  <si>
    <t>akhil2013DOE</t>
  </si>
  <si>
    <t>etogas2015the</t>
  </si>
  <si>
    <t>fasihi2015economics</t>
  </si>
  <si>
    <t>p. 12</t>
  </si>
  <si>
    <t>graf2014techno</t>
  </si>
  <si>
    <t>graf2014power</t>
  </si>
  <si>
    <t>greaves2014power</t>
  </si>
  <si>
    <t>p. 27</t>
  </si>
  <si>
    <t>grond2013systems</t>
  </si>
  <si>
    <t>harvey2014power</t>
  </si>
  <si>
    <t>heinisch2014modelling</t>
  </si>
  <si>
    <t>grond2013systems, sterner2009bioenergy</t>
  </si>
  <si>
    <t>vanhoudt2016power</t>
  </si>
  <si>
    <t>pp. 12, 50, 76</t>
  </si>
  <si>
    <t>jentsch2014potenziale</t>
  </si>
  <si>
    <t>jentsch2014analyse</t>
  </si>
  <si>
    <t>pp. 69-70</t>
  </si>
  <si>
    <t>albrecht2013analyse</t>
  </si>
  <si>
    <t>liese2013experiences</t>
  </si>
  <si>
    <t>p. 6</t>
  </si>
  <si>
    <t>lymberopoulos2005hydrogen</t>
  </si>
  <si>
    <t>p. 59</t>
  </si>
  <si>
    <t>pp. 300- 304</t>
  </si>
  <si>
    <t>NREL2009lifecycle</t>
  </si>
  <si>
    <t>hermann2014prufung</t>
  </si>
  <si>
    <t>penev2013hybrid</t>
  </si>
  <si>
    <t>p. 4</t>
  </si>
  <si>
    <t>putter2014power</t>
  </si>
  <si>
    <t>schaber2013managing</t>
  </si>
  <si>
    <t>schoenung2011economic</t>
  </si>
  <si>
    <t>schoof2014power</t>
  </si>
  <si>
    <t>shibata2016is</t>
  </si>
  <si>
    <t>specht2013power</t>
  </si>
  <si>
    <t>p. 111</t>
  </si>
  <si>
    <t>vafeas2012highway</t>
  </si>
  <si>
    <t>vku2015power</t>
  </si>
  <si>
    <t>p. 15</t>
  </si>
  <si>
    <t>p.15</t>
  </si>
  <si>
    <t>waidhas2015power</t>
  </si>
  <si>
    <t>pp. 173-174</t>
  </si>
  <si>
    <t>CopenHydrogen2014project</t>
  </si>
  <si>
    <t>p. 10</t>
  </si>
  <si>
    <t>p.11</t>
  </si>
  <si>
    <t>p.10</t>
  </si>
  <si>
    <t>inkl. Einspeisung</t>
  </si>
  <si>
    <t>Author</t>
  </si>
  <si>
    <t>Title</t>
  </si>
  <si>
    <t>Journal</t>
  </si>
  <si>
    <t>'Renewable' hydrogen: Prospects and challenges</t>
  </si>
  <si>
    <t>Renewable and Sustainable Energy Reviews</t>
  </si>
  <si>
    <t>International Journal of Hydrogen Energy</t>
  </si>
  <si>
    <t>Renewable Energy</t>
  </si>
  <si>
    <t>Hydrogen production cost from PEM electrolysis</t>
  </si>
  <si>
    <t>DOE/EPRI 2013 electricity storage handbook in collaboration with NRECA</t>
  </si>
  <si>
    <t>Analyse der Kosten Erneuerbarer Gase</t>
  </si>
  <si>
    <t>Energy Policy</t>
  </si>
  <si>
    <t>Applied Energy</t>
  </si>
  <si>
    <t>Energy Procedia</t>
  </si>
  <si>
    <t>Hydrogen production via solid electrolytic routes</t>
  </si>
  <si>
    <t>Wiley Interdisciplinary Reviews: Energy and Environment</t>
  </si>
  <si>
    <t>Technical and economic evaluation of Power-to-Gas in link with a 50MW wind park</t>
  </si>
  <si>
    <t>Journal of Energy Storage</t>
  </si>
  <si>
    <t>Efficiency and economics of proton exchange membrane (PEM) fuel cells</t>
  </si>
  <si>
    <t>Energy Conversion and Management</t>
  </si>
  <si>
    <t>Techno-economical optimization of the production of hydrogen from PV-Wind systems connected to the electrical grid</t>
  </si>
  <si>
    <t>Simulation and optimization of stand-alone hybrid renewable energy systems</t>
  </si>
  <si>
    <t>Hourly energy management for grid-connected wind-hydrogen systems</t>
  </si>
  <si>
    <t>Study on development of water electrolysis in the EU</t>
  </si>
  <si>
    <t>Estimates of the price of hydrogen as a medium for wind and solar sources</t>
  </si>
  <si>
    <t>Energy</t>
  </si>
  <si>
    <t>New simulation tool helping a feasibility study for renewable hydrogen bus fleet in Messina</t>
  </si>
  <si>
    <t>High temperature electrolysis at EIFER, main achievements at cell and stack level</t>
  </si>
  <si>
    <t>Optimal hydrogen storage sizing for wind power plants in day ahead electricity market</t>
  </si>
  <si>
    <t>IET Renewable Power Generation</t>
  </si>
  <si>
    <t>Economic feasibility of pipe storage and underground reservoir storage options for power-to-gas load balancing</t>
  </si>
  <si>
    <t>Bundesnetzagentur</t>
  </si>
  <si>
    <t>Leitfaden zur Eigenversorgung</t>
  </si>
  <si>
    <t>A detailed techno-economic analysis of heat integration in high temperature electrolysis for efficient hydrogen production</t>
  </si>
  <si>
    <t>California Hydrogen Business Council</t>
  </si>
  <si>
    <t>Power-to-Gas: The Case for Hydrogen White Paper</t>
  </si>
  <si>
    <t>ChemCoast</t>
  </si>
  <si>
    <t>Fahrplan zur Realisierung einer Windwasserstoff-Wirtschaft in der Region Unterelbe</t>
  </si>
  <si>
    <t>enea Consulting</t>
  </si>
  <si>
    <t>The Potential of Power-to-Gas</t>
  </si>
  <si>
    <t>CopenHydrogen</t>
  </si>
  <si>
    <t>Project economy</t>
  </si>
  <si>
    <t>Economic assessment of a power-to-substitute-natural-gas process including high-temperature steam electrolysis</t>
  </si>
  <si>
    <t>Dena</t>
  </si>
  <si>
    <t>Power to Gas system solution</t>
  </si>
  <si>
    <t>Hydrogen and fuel cells: Towards a sustainable energy future</t>
  </si>
  <si>
    <t>Eichman, Josh</t>
  </si>
  <si>
    <t>Hydrogen Energy Storage (HES) and Power-to-Gas Economic Analysis (Presentation)</t>
  </si>
  <si>
    <t>Etogas</t>
  </si>
  <si>
    <t>The Development of Power-to-Gas Technology Reduces Costs to the Economy by Many Billions of Euros</t>
  </si>
  <si>
    <t>Fasihi</t>
  </si>
  <si>
    <t>Economics of Global LNG Trading Based on Hybrid PV-Wind Power Plants</t>
  </si>
  <si>
    <t>Flint Energies</t>
  </si>
  <si>
    <t>Flint Energies Partners with GE Fuel Cell Systems to Market Fuel Cells in Georgia</t>
  </si>
  <si>
    <t>On the production of hydrogen via alkaline electrolysis during off-peak periods</t>
  </si>
  <si>
    <t>Gahleitner, Gerda</t>
  </si>
  <si>
    <t>Hydrogen from renewable electricity: An international review of power-to-gas pilot plants for stationary applications</t>
  </si>
  <si>
    <t>Integration of Wind Energy, Hydrogen and Natural Gas Pipeline Systems to Meet Community and Transportation Energy Needs: A Parametric Study</t>
  </si>
  <si>
    <t>Sustainability</t>
  </si>
  <si>
    <t>Current ( 2009 ) State-of-the-Art Hydrogen Production Cost Estimate Using Water Electrolysis Independent Review</t>
  </si>
  <si>
    <t>Synthetic natural gas via integrated high-temperature electrolysis and methanation: Part II-Economic analysis</t>
  </si>
  <si>
    <t>Graf, Frank</t>
  </si>
  <si>
    <t>Power to Gas -state of the art and perspectives</t>
  </si>
  <si>
    <t>Greaves, Celia</t>
  </si>
  <si>
    <t>Power to Gas: Energy Storage and Methanation</t>
  </si>
  <si>
    <t>A Norwegian case study on the production of hydrogen from wind power</t>
  </si>
  <si>
    <t>Systems Analyses Power to Gas</t>
  </si>
  <si>
    <t>Power-to-gas plants and gas turbines for improved wind energy dispatchability: Energy and economic assessment</t>
  </si>
  <si>
    <t>Profitability of an electrolysis based hydrogen production plant providing grid balancing services</t>
  </si>
  <si>
    <t>Economic Analysis of the Reference Design for a Nuclear-Driven High- Temperature-Electrolysis Hydrogen Production Plant</t>
  </si>
  <si>
    <t>Harvey, Rob</t>
  </si>
  <si>
    <t>Power-to-Gas for Energy Storage</t>
  </si>
  <si>
    <t>Heinisch, Verena</t>
  </si>
  <si>
    <t>Modelling the grid integration of power to gas: A case study of Denmark</t>
  </si>
  <si>
    <t>Hydrogen Production</t>
  </si>
  <si>
    <t>An overview of hydrogen production technologies</t>
  </si>
  <si>
    <t>Catalysis Today</t>
  </si>
  <si>
    <t>Hotellier, Gaelle</t>
  </si>
  <si>
    <t>Ivy, Johanna</t>
  </si>
  <si>
    <t>Summary of Electrolytic Hydrogen Production: Milestone Completion Report</t>
  </si>
  <si>
    <t>Comparison of electricity storage options using levelized cost of storage (LCOS) method</t>
  </si>
  <si>
    <t>Production price of hydrogen from grid connected electrolysis in a power market with high wind penetration.</t>
  </si>
  <si>
    <t>Hydrogen and synthetic fuel production from renewable energy sources</t>
  </si>
  <si>
    <t>Jentsch, Mareike</t>
  </si>
  <si>
    <t>Potenziale von Power-to-Gas Energiespeichern</t>
  </si>
  <si>
    <t>Analyse von Power-to-Gas-Energiespeichern im regenerativen Energiesystem</t>
  </si>
  <si>
    <t>Optimal investment paths for future renewable based energy systems-Using the optimisation model Balmorel</t>
  </si>
  <si>
    <t>Effective utilization of by-product oxygen from electrolysis hydrogen production</t>
  </si>
  <si>
    <t>Klumpp, Florian</t>
  </si>
  <si>
    <t>Hydrogen storage for wind parks: A real options evaluation for an optimal investment in more flexibility</t>
  </si>
  <si>
    <t>Levene, J.  I.</t>
  </si>
  <si>
    <t>Economic Analysis of Hydrogen Production from Wind: Preprint</t>
  </si>
  <si>
    <t>Liese, Thorsten</t>
  </si>
  <si>
    <t>Realistic costs of wind-hydrogen vehicle fuel production</t>
  </si>
  <si>
    <t>Fuel cell system economics: comparing the costs of generating power with stationary and motor vehicle PEM fuel cell systems</t>
  </si>
  <si>
    <t>Fuel and Energy Abstracts</t>
  </si>
  <si>
    <t>Economic evaluation of hybrid off-shore wind power and hydrogen storage system</t>
  </si>
  <si>
    <t>Lymberopoulos, N.</t>
  </si>
  <si>
    <t>Hydrogen Production From Renewables</t>
  </si>
  <si>
    <t>A techno-economic appraisal of hydrogen generation and the case for solid oxide electrolyser cells</t>
  </si>
  <si>
    <t>Reducing the hydrogen production cost by operating alkaline electrolysis as a discontinuous process in the French market context</t>
  </si>
  <si>
    <t>Economic competitiveness of off-peak hydrogen production today - A european comparison</t>
  </si>
  <si>
    <t>Hydrogen production from idle generation capacity of wind turbines</t>
  </si>
  <si>
    <t>Economical electrolyser solution</t>
  </si>
  <si>
    <t>Technology Data for High Temperature Solid Oxide Electrolyser Cells , Alkali and Pem Electrolysers</t>
  </si>
  <si>
    <t>Evaluation of Large-Scale Hydrogen Storage Systems in the German Energy Sector</t>
  </si>
  <si>
    <t>Fuel Cells</t>
  </si>
  <si>
    <t>Techno-economic assessment of hydrogen production processes for the hydrogen economy for the short and medium term</t>
  </si>
  <si>
    <t>Technological development of hydrogen production by solid oxide electrolyzer cell (SOEC)</t>
  </si>
  <si>
    <t>NREL</t>
  </si>
  <si>
    <t>NREL2014hydrogen</t>
  </si>
  <si>
    <t>Hydrogen Station Compression, Storage, and Dispensing Technical Status and Costs</t>
  </si>
  <si>
    <t>Lifecycle Cost Analysis of Hydrogen Versus Other Technologies for Electrical Energy Storage</t>
  </si>
  <si>
    <t>Integrated hydrogen production options based on renewable and nuclear energy sources</t>
  </si>
  <si>
    <t>Power-to-Gas Baustein oder Stolperstein der deutschen Energiewende?</t>
  </si>
  <si>
    <t>A comprehensive model for the German electricity and heat sector in a future energy system with a dominant contribution from renewable energy technologies - Part II: Results</t>
  </si>
  <si>
    <t>Techno-economic implications of the electrolyser technology and size for power-to-gas systems</t>
  </si>
  <si>
    <t>Penev, Michael</t>
  </si>
  <si>
    <t>Hybrid Hydrogen Energy Storage</t>
  </si>
  <si>
    <t>Role of power-to-gas in an integrated gas and electricity system in Great Britain</t>
  </si>
  <si>
    <t>Hydrogen as an energy carrier: Scenarios for future use of hydrogen in the Danish energy system</t>
  </si>
  <si>
    <t>Optimal design and operation of integrated wind-hydrogen-electricity networks for decarbonising the domestic transport sector in Great Britain</t>
  </si>
  <si>
    <t>Advantages of integration with industry for electrolytic hydrogen production</t>
  </si>
  <si>
    <t>Managing Temporary Oversupply from Renewables Efficiently: Electricity Storage Versus Energy Sector Coupling in Germany</t>
  </si>
  <si>
    <t>Schoenung, Susan</t>
  </si>
  <si>
    <t>Economic Analysis of Large-Scale Hydrogen Storage for Renewable Utility Applications</t>
  </si>
  <si>
    <t>Power to Gas Erfahrungen an den Standorten Falkenhagen und Hamburg</t>
  </si>
  <si>
    <t>Seider, W.D. Seader, J.D. Lewin, D. R.</t>
  </si>
  <si>
    <t>Product and Process Design Principles - Synthesis, Analysis, and Evaluation</t>
  </si>
  <si>
    <t>Value assessment of hydrogen-based electrical energy storage in view of electricity spot market</t>
  </si>
  <si>
    <t>Journal of Modern Power Systems and Clean Energy</t>
  </si>
  <si>
    <t>Shibata, Yoshiaki</t>
  </si>
  <si>
    <t>Is Power to Gas Feasible in Japan?</t>
  </si>
  <si>
    <t>HyUnder - Hydrogen underground storage at large scale: Case study Spain</t>
  </si>
  <si>
    <t>Low-Cost Polymer Electrolysers and Electrolyser Implementation Scenarios for Carbon Abatement</t>
  </si>
  <si>
    <t>Specht, Michael</t>
  </si>
  <si>
    <t>Power-to-Gas (P2G): Technology and System Operation Results</t>
  </si>
  <si>
    <t>Life Cycle Assessment of Power-to-Gas: Syngas vs Methane</t>
  </si>
  <si>
    <t>Sterner, Michael</t>
  </si>
  <si>
    <t>Energiespeicher: Bedarf, Technologien, Integration</t>
  </si>
  <si>
    <t>Renewable hydrogen production</t>
  </si>
  <si>
    <t>International Journal of Energy Research</t>
  </si>
  <si>
    <t>U.S. Department of Energy</t>
  </si>
  <si>
    <t>Solid oxide fuel cells technology program plan</t>
  </si>
  <si>
    <t>Hydrogen Production From Water Electrolysis: Current Status and Future Trends</t>
  </si>
  <si>
    <t>Proceedings of the IEEE</t>
  </si>
  <si>
    <t>e-HIGHWAY 2050 Modular Development Plan of the Pan-European Transmission System 2050</t>
  </si>
  <si>
    <t>Effects of large-scale power to gas conversion on the power, gas and carbon sectors and their interactions</t>
  </si>
  <si>
    <t>A mixed-integer linear operational model of a coupled electricity , natural gas and carbon energy system with power to gas</t>
  </si>
  <si>
    <t>Power-to-gas: Short term and long term opportunities to leverage synergies between the electricity and transports sectors through power-to-hydrogen</t>
  </si>
  <si>
    <t>Power to liquid and power to gas: An option for the German Energiewende</t>
  </si>
  <si>
    <t>Vosen, S.  R.</t>
  </si>
  <si>
    <t>A Design Tool for the Optimization of Stand-alone Electric Power Systems with Combined Hydrogen-Battery Energy Storage</t>
  </si>
  <si>
    <t>Waidhas, Manfred</t>
  </si>
  <si>
    <t>Power to Gas -an economic approach?</t>
  </si>
  <si>
    <t>Benchmarking and selection of Power-to-Gas utilizing electrolytic hydrogen as an energy storage alternative</t>
  </si>
  <si>
    <t>Economic analysis with respect to Power-to-Gas energy storage with consideration of various market mechanisms</t>
  </si>
  <si>
    <t>A Total Cost of Ownership Model for PEM Fuel Cells in Combined Heat and Power and Backup Power Applications - DOE Hydrogen and Fuel Cells Program FY 2014 Annual Progress Report</t>
  </si>
  <si>
    <t>Wenske, Michael</t>
  </si>
  <si>
    <t>Power to gas: the final breakthrough for the hydrogen economy?</t>
  </si>
  <si>
    <t>Green</t>
  </si>
  <si>
    <t>Wurster, Reinhold</t>
  </si>
  <si>
    <t>Determining the lowest-cost hydrogen delivery mode</t>
  </si>
  <si>
    <t>Electrical energy storage systems: A comparative life cycle cost analysis</t>
  </si>
  <si>
    <t>A wind-hydrogen energy storage system model for massive wind energy curtailment</t>
  </si>
  <si>
    <t>Excluded due to age</t>
  </si>
  <si>
    <t>Mean / Standard Dev.</t>
  </si>
  <si>
    <t>Total</t>
  </si>
  <si>
    <t>fichtner2014erstellung</t>
  </si>
  <si>
    <t>felgenhauer2015state</t>
  </si>
  <si>
    <t>Numbers for complete PtG plant, not only electrolyzer</t>
  </si>
  <si>
    <t>Numbers for cells, not electrolyzer systems</t>
  </si>
  <si>
    <t>no</t>
  </si>
  <si>
    <t>Other</t>
  </si>
  <si>
    <t>sunfire2016</t>
  </si>
  <si>
    <t>hydrogenenergy2016</t>
  </si>
  <si>
    <t>wind-wasserstoff2016</t>
  </si>
  <si>
    <t>micropyris2016</t>
  </si>
  <si>
    <t>Review again, cost data for SOFC not SOEC</t>
  </si>
  <si>
    <t>rajeshwar2008solar</t>
  </si>
  <si>
    <t>p. 60</t>
  </si>
  <si>
    <t>BOS ~ 2/3 of price</t>
  </si>
  <si>
    <t>System price ~ 2.5-3.0x of stack</t>
  </si>
  <si>
    <t>p. 7723</t>
  </si>
  <si>
    <t>not specified</t>
  </si>
  <si>
    <t>Secondary source, but primary source not available: Wenske 2010</t>
  </si>
  <si>
    <t>p. 329</t>
  </si>
  <si>
    <t>Anonymous2015-1</t>
  </si>
  <si>
    <t>Anonymous2015-2</t>
  </si>
  <si>
    <t>Anonymous2015-3</t>
  </si>
  <si>
    <t>Anonymous2014-1</t>
  </si>
  <si>
    <t>Anonymous2015-4</t>
  </si>
  <si>
    <t>Anonymous2015-5</t>
  </si>
  <si>
    <t>Anonymous2015-6</t>
  </si>
  <si>
    <t>Anonymous2015-7</t>
  </si>
  <si>
    <t>Anonymous2015-8</t>
  </si>
  <si>
    <t>Anonymous2015-9</t>
  </si>
  <si>
    <t>Anonymous2015-10</t>
  </si>
  <si>
    <t>H-Container</t>
  </si>
  <si>
    <t>H-Facility</t>
  </si>
  <si>
    <t>I-Container</t>
  </si>
  <si>
    <t>M-Facility-0</t>
  </si>
  <si>
    <t>M-Facility-1</t>
  </si>
  <si>
    <t>M-Container-1</t>
  </si>
  <si>
    <t>M-Container-2</t>
  </si>
  <si>
    <t>M-Facility-3</t>
  </si>
  <si>
    <t>N-Facility</t>
  </si>
  <si>
    <t>smolinka2015cost</t>
  </si>
  <si>
    <t>p. 7</t>
  </si>
  <si>
    <t>Stack Replacement</t>
  </si>
  <si>
    <t>p. 5</t>
  </si>
  <si>
    <t>tractebel2016study</t>
  </si>
  <si>
    <t>michalski2017hydrogen</t>
  </si>
  <si>
    <t>siemens2017</t>
  </si>
  <si>
    <t>microbenergy2017</t>
  </si>
  <si>
    <t>In Library</t>
  </si>
  <si>
    <t>Rajeshwar, Krishnan; McConnell, Robert; Licht, Stuart</t>
  </si>
  <si>
    <t>Solar Hydrogen Generation</t>
  </si>
  <si>
    <t>Database</t>
  </si>
  <si>
    <t>Abbasi, Tasneem; Abbasi, S. A.</t>
  </si>
  <si>
    <t>Aguado, Monica; Ayerbe, Elixabete; Azcarate, Cristina; Blanco, Rosa; Garde, Raquel; Mallor, Ferm$\backslash$'$\backslash$in; Rivas, David M.</t>
  </si>
  <si>
    <t>Economical assessment of a wind-hydrogen energy system using WindHyGen software</t>
  </si>
  <si>
    <t>Badwal, Sukhvinder P.  S.; Giddey, Sarbjit; Munnings, Christopher</t>
  </si>
  <si>
    <t>Bajohr, Siegfried; Gotz, Manuel; Graf, Frank; Ortloff, Felix</t>
  </si>
  <si>
    <t>Speicherung von regenerativ erzeugter elektrischer Energie in der Erdgasinfrastruktur</t>
  </si>
  <si>
    <t>Balan, Ovidiu Mihai; Buga, Mihaela-Ramona; Brunot, Aymeric; Badea, Adrian; Froelich, Daniel</t>
  </si>
  <si>
    <t>Barbir, F.; Gomez, T.</t>
  </si>
  <si>
    <t>Bernal-Agustin, Jose L.; Dufo-Lopez, Rodolfo</t>
  </si>
  <si>
    <t>Bockris, John O.  M.; Veziroglu, T. Nejat</t>
  </si>
  <si>
    <t>Briguglio, Nicola; Ferraro, Marco; Andaloro, Laura; Antonucci, Vincenzo</t>
  </si>
  <si>
    <t>Brisse, Annabelle; Schefold, Josef</t>
  </si>
  <si>
    <t>Brunetto, C.; Tina, G.</t>
  </si>
  <si>
    <t>Budny, Christoph; Madlener, Reinhard; Hilgers, Christoph</t>
  </si>
  <si>
    <t>Buttler, Alexander; Koltun, Roman; Wolf, Romano; Spliethoff, Hartmut</t>
  </si>
  <si>
    <t>De Saint Jean, Myriam; Baurens, Pierre; Bouallou, Chakib; Couturier, Karine</t>
  </si>
  <si>
    <t>Edwards, P. P.; Kuznetsov, V. L.; David, W. I.  F.; Brandon, N. P.</t>
  </si>
  <si>
    <t>Floch, P. H.; Gabriel, S.; Mansilla, C.; Werkoff, F.</t>
  </si>
  <si>
    <t>Garmsiri, Shahryar; Rosen, Marc; Smith, Gordon</t>
  </si>
  <si>
    <t>Giglio, Emanuele; Lanzini, Andrea; Santarelli, Massimo; Leone, Pierluigi</t>
  </si>
  <si>
    <t>Gotz, Manuel; Lefebvre, Jonathan; Mors, Friedemann; McDaniel Koch, Amy; Graf, Frank; Bajohr, Siegfried; Reimert, Rainer; Kolb, Thomas</t>
  </si>
  <si>
    <t>Renewable Power-to-Gas: A technological and economic review</t>
  </si>
  <si>
    <t>Greiner, Christopher J.; Korpaas, Magnus; Holen, Arne T.</t>
  </si>
  <si>
    <t>Guandalini, Giulio; Campanari, Stefano; Romano, Matteo C.</t>
  </si>
  <si>
    <t>Guinot, Benjamin; Montignac, Florent; Champel, Benedicte; Vannucci, Didier</t>
  </si>
  <si>
    <t>Hovcevar, Stanko; Summers, William</t>
  </si>
  <si>
    <t>Holladay, J. D.; Hu, J.; King, D. L.; Wang, Y.</t>
  </si>
  <si>
    <t>Jensen, Soren H.; Larsen, Peter H.; Mogensen, Mogens</t>
  </si>
  <si>
    <t>Jensen, S. H.; Graves, C.; Mogensen, M.; Wendel, C.; Braun, R.; Hughes, G.; Gao, Z.; Barnett, S. a.</t>
  </si>
  <si>
    <t>Jentsch, Mareike; Trost, Tobias; Sterner, Michael</t>
  </si>
  <si>
    <t>Jorgensen, Claus; Ropenus, Stephanie</t>
  </si>
  <si>
    <t>Julch, Verena</t>
  </si>
  <si>
    <t>Karlsson, Kenneth; Meibom, Peter</t>
  </si>
  <si>
    <t>Kato, Takeyoshi; Kubota, Mitsuhiro; Kobayashi, Noriyuki; Suzuoki, Yasuo</t>
  </si>
  <si>
    <t>Kotter, E.; Schneider, L.; Sehnke, F.; Ohnmeiss, K.; Schroer, R.</t>
  </si>
  <si>
    <t>Sensitivities of power-to-gas within an optimised energy system</t>
  </si>
  <si>
    <t>Kotter, Editha; Schneider, Ludwig; Sehnke, Frank; Ohnmeiss, Kay; Schroer, Ramona</t>
  </si>
  <si>
    <t>The future electric power system: Impact of Power-to-Gas by interacting with other renewable energy components</t>
  </si>
  <si>
    <t>Kroniger, Daniel; Madlener, Reinhard</t>
  </si>
  <si>
    <t>Lehner, Markus; Tichler, Robert; Steinmuller, Horst; Koppe, Markus</t>
  </si>
  <si>
    <t>Power-to-gas: technology and business models</t>
  </si>
  <si>
    <t>Linnemann, J.; Steinberger-Wilckens, R.</t>
  </si>
  <si>
    <t>Lipman, Timothy E.; Edwards, Jennifer L.; Kammen, Daniel M.</t>
  </si>
  <si>
    <t>Loisel, Rodica; Baranger, Laurent; Chemouri, Nezha; Spinu, Stefania; Pardo, Sophie</t>
  </si>
  <si>
    <t>Manage, M. N.; Hodgson, D.; Milligan, N.; Simons, S. J.  R.; Brett, D. J.  L.</t>
  </si>
  <si>
    <t>Mansilla, C.; Dautremont, S.; Shoai Tehrani, B.; Cotin, G.; Avril, S.; Burkhalter, E.</t>
  </si>
  <si>
    <t>Mansilla, C.; Louyrette, J.; Albou, S.; Bourasseau, C.; Dautremont, S.</t>
  </si>
  <si>
    <t>Mantz, Ricardo Julian; De Battista, Hernan</t>
  </si>
  <si>
    <t>Marcelo, Daniel; Dell'Era, Alessandro</t>
  </si>
  <si>
    <t>Mathiesen, Brian Vad; Ridjan, Iva; Connolly, David; Nielsen, Mads Pagh; Hendriksen Vang, Peter; Bjerg Mogensen, Mogens; Hojgaard Jensen, Soren; Dalgaard Ebbesen, Sune</t>
  </si>
  <si>
    <t>Michaelis, J.; Genoese, F.; Wietschel, M.</t>
  </si>
  <si>
    <t>Miltner, Angela; Wukovits, Walter; Proll, Tobias; Friedl, Anton</t>
  </si>
  <si>
    <t>Renewable hydrogen production: A technical evaluation based on process simulation</t>
  </si>
  <si>
    <t>Journal of Cleaner Production</t>
  </si>
  <si>
    <t>Mueller-Langer, F.; Tzimas, E.; Kaltschmitt, M.; Peteves, S.</t>
  </si>
  <si>
    <t>Ni, Meng; Leung, Michael K.  H.; Leung, Dennis Y.  C.</t>
  </si>
  <si>
    <t>Orhan, Mehmet F.; Dincer, Ibrahim; Rosen, Marc A.; Kanoglu, Mehmet</t>
  </si>
  <si>
    <t>Palzer, Andreas; Henning, Hans Martin</t>
  </si>
  <si>
    <t>Parra, David; Patel, Martin K.</t>
  </si>
  <si>
    <t>Plessmann, Guido; Erdmann, Matthias; Hlusiak, Markus; Breyer, Christian</t>
  </si>
  <si>
    <t>Qadrdan, Meysam; Abeysekera, Muditha; Chaudry, Modassar; Wu, Jianzhong; Jenkins, Nick</t>
  </si>
  <si>
    <t>Samsatli, Sheila; Staffell, Iain; Samsatli, Nouri J.</t>
  </si>
  <si>
    <t>Saxe, Maria; Alvfors, Per</t>
  </si>
  <si>
    <t>Simon, J.; Ferriz, A. M.; Correas, L. C.</t>
  </si>
  <si>
    <t>Sorensen, Bent; Petersen, Aksel Hauge; Juhl, Celia; Ravn, Hans; Sondergren, Charlotte; Simonsen, Peter; Jorgensen, Kaj; Nielsen, Lars Henrik; Larsen, Helge V.; Morthorst, Poul Erik; Schleisner, Lotte; Sorensen, Finn; Pedersen, Thomas Engberg</t>
  </si>
  <si>
    <t>Sternberg, Andre; Bardow, Andre</t>
  </si>
  <si>
    <t>ACS Sustainable Chemistry &amp; Engineering</t>
  </si>
  <si>
    <t>Sterner, Michael.; Stadler, Ingo.</t>
  </si>
  <si>
    <t>Tsupari, Eemeli; Karki, Janne; Vakkilainen, Esa</t>
  </si>
  <si>
    <t>Economic feasibility of power-to-gas integrated with biomass fired CHP plant</t>
  </si>
  <si>
    <t>Turner, John; Sverdrup, George; Mann, Margaret K.; Maness, Pin-Ching; Kroposki, Ben; Ghirardi, Maria; Evans, Robert J.; Blake, Dan</t>
  </si>
  <si>
    <t>Ursua, A.; Gandia, L. M.; Sanchis, P.</t>
  </si>
  <si>
    <t>Vandewalle, J.; Bruninx, K.; D'Haeseleer, W.</t>
  </si>
  <si>
    <t>Varone, Alberto; Ferrari, Michele</t>
  </si>
  <si>
    <t>Walker, Sean B.; Mukherjee, Ushnik; Fowler, Michael; Elkamel, Ali</t>
  </si>
  <si>
    <t>Walker, Sean B.; Van Lanen, Daniel; Fowler, Michael; Mukherjee, Ushnik</t>
  </si>
  <si>
    <t>Winkler-Goldstein, Raphael; Rastetter, Aline</t>
  </si>
  <si>
    <t>Yang, Christopher; Ogden, Joan</t>
  </si>
  <si>
    <t>You, Shi; Hu, Junjie; Zong, Yi; Lin, Jin</t>
  </si>
  <si>
    <t>Zakeri, Behnam; Syri, Sanna</t>
  </si>
  <si>
    <t>Zhang, Guotao; Wan, Xinhua</t>
  </si>
  <si>
    <t>Ainscough, C.; Peterson, D.; Miller, E.</t>
  </si>
  <si>
    <t>Akhil, Abbas A.; Huff, Georgianne; Currier, Aileen B.; Kaun, Benjamin C.; Rastler, Dan M.; Chen, Stella Bingqing; Bradshaw, Dale T.; Gauntlett, William D.</t>
  </si>
  <si>
    <t>Albrecht, Uwe; Altmann, Matthias; Michalski, Jan; Raksha, Tetyana; Weindorf, Werner</t>
  </si>
  <si>
    <t>Benjaminsson, Gunnar; Benjaminsson, Johan; Rudberg, Robert Boogh</t>
  </si>
  <si>
    <t>Bertuccioli, Luca; Chan, Alvin; Hart, David; Lehner, Franz; Madden, Ben; Standen, Eleanor</t>
  </si>
  <si>
    <t>Eichman, J.; Harrison, K.; Peters, M.; Eichman, J.; Harrison, K.; Peters, M.</t>
  </si>
  <si>
    <t>Genovese, Joe; Harg, Knut; Paster, Mark; Turner, John</t>
  </si>
  <si>
    <t>Graf, Frank; Gotz, Manuel; Henel, Marco; Schaaf, Tanja; Tichler, Robert</t>
  </si>
  <si>
    <t>Grond, Lukas; Schulze, Paula; Holstein, Johan</t>
  </si>
  <si>
    <t>Harrison, K. W.; Martin, G. D.; Ramsden, T. G.; Kramer, W. E.; Novachek, F. J.</t>
  </si>
  <si>
    <t>Harvego, E.  A.; Mckellar, M.  G.; Sohal, M.  S.; O 'brien, J.  E.; Herring, J.  S.</t>
  </si>
  <si>
    <t>Hermann, Hauke; Emele, Lukas; Loreck, Charlotte</t>
  </si>
  <si>
    <t>Jentsch, Mareike; Trost, Tobias</t>
  </si>
  <si>
    <t>Menanteau, Philippe; Quemere, Marie-Marguerite; Le Duigou, Alain; Le, Sandra</t>
  </si>
  <si>
    <t>Muller-Syring, Gert; Henel, Marco; Koppel, Wolfgang; Mlaker, Herwig; Sterner, Michael; Hocher, Thomas</t>
  </si>
  <si>
    <t>Entwicklung von modularen Konzepten zur Erzeugung, Speicherung und Einspeisung von Wasserstoff und Methan ins Erdgasnetz</t>
  </si>
  <si>
    <t>Putter, Hermann</t>
  </si>
  <si>
    <t>Schaber, Katrin; Steinke, Florian; Hamacher, Thomas</t>
  </si>
  <si>
    <t>Schoof, Rene</t>
  </si>
  <si>
    <t>Simbeck, D.; Chang, E.</t>
  </si>
  <si>
    <t>Smith, A. F. G.; Newborougg, M.</t>
  </si>
  <si>
    <t>Smolinka, Tom( Fraunhofer Ise); Gunther, Martin (Fraunhofer Ise); Garche, Jurgen (Fcbat)</t>
  </si>
  <si>
    <t>Stand und Entwicklungspotenzial der Wasserelektrolyse zur Herstellung von Wasserstoff aus regenerativen Energien</t>
  </si>
  <si>
    <t>Sorensen, Bent; Meibom, Peter; Nielsen, Lars Henrik; Karlsson, Kenneth; Hauge Pedersen, Aksel; Lindboe, Hans Henrik; Bregnebaek, Lars</t>
  </si>
  <si>
    <t>Steinmuller, Horst; Reiter, Gerda; Tichler, Robert; Friedl, Christina; Furtlehner, Michael; Lindorfer, Johannes; Schwarz, Markus; Koppe, Markus; Biegger, Philipp; Felder, Aaron; Lehner, Markus; Harasek, Michael; Makaruk, Aleksander; Miltner, Martin; Fraubaum, Michaela; Haider, Markus; Begluk, Sabina; Gawlik, Wolfgang; Maier, Christoph; Haas, Reinhard; Ajanovic, Amela</t>
  </si>
  <si>
    <t>Endbericht - Power to Gas - eine Systemanalyse - 2014</t>
  </si>
  <si>
    <t>Vafeas, A.; Peirano, E.; Technofi, N.; Grisey, Rte; Anderski, T.</t>
  </si>
  <si>
    <t>Vandewalle, Jeroen; Bruninx, Kenneth; D'haeseleer, William</t>
  </si>
  <si>
    <t>Vanhoudt, Wouter; Barth, Frederic; Lanoix, Jean-Christophe; Neave, Joel; Schmidt, Patrick R.; Lbst, @bullet; Weindorf, Werner; Zerhusen, Jan; Michalski, Jan</t>
  </si>
  <si>
    <t>Wei, Max; Breunig, Hanna; Stadler, Michael; Mckone, Thomas; Ho, Donna; Tyler, Reg</t>
  </si>
  <si>
    <t>Hydrogen as a multi-purpose energy vector</t>
  </si>
  <si>
    <t/>
  </si>
  <si>
    <t>Power-to-Gas: Storing surplus electrical energy a design study</t>
  </si>
  <si>
    <t>Buchholz, O. S.; Van Der Ham, A. G J; Veneman, R.; Brilman, D. W F; Kersten, S. R A</t>
  </si>
  <si>
    <t>Energy and Environmental Sciences</t>
  </si>
  <si>
    <t>Sources</t>
  </si>
  <si>
    <t>In sources</t>
  </si>
  <si>
    <t>Wasserstoff - Herstellung per Elektrolyse</t>
  </si>
  <si>
    <t>Large-scale electricity storage utilizing reversible solid oxide cells combined with underground storage of CO2 and CH4</t>
  </si>
  <si>
    <t>Optimal use of Power-to-Gas energy storage systems in an 85% renewable energy scenario</t>
  </si>
  <si>
    <t>Comparison of pumped hydro , hydrogen storage and compressed air energy storage for integrating high shares of renewable energies - Potential , cost-comparison and ranking</t>
  </si>
  <si>
    <t>Global energy storage demand for a 100% renewable electricity supply</t>
  </si>
  <si>
    <t>Power-to-Gas - A technical review</t>
  </si>
  <si>
    <t>Novel Electrolyzer Applications : Providing More Than Just Hydrogen</t>
  </si>
  <si>
    <t>Techno-okonomische Studie von Power-to-Gas-Konzepten Teilprojekte B-D Abschlussbericht"</t>
  </si>
  <si>
    <t>Wind-to-Hydrogen Project : Operational Experience, Performance Testing, and Systems Integration</t>
  </si>
  <si>
    <t>Prufung der klimapolitischen Konsistenz und der Kosten von Methanisierungsstrategien Studie</t>
  </si>
  <si>
    <t>Experiences and Results from the RWE Power-to-Gas-Projekt at Niederaussem site</t>
  </si>
  <si>
    <t>Une analyse economique de la production d'hydro en e a partir d electricit eolienne pour des usages transport</t>
  </si>
  <si>
    <t>Hydrogen Supply: Cost Estimate for Hydrogen Pathways - Scoping Analysis.</t>
  </si>
  <si>
    <t>Comparative assessment of hydrogen storage and international electricity trade for a Danish energy system with wind power and hydrogen-fuel cell technologies</t>
  </si>
  <si>
    <t>Bioenergy and renewable power methane in integrated 100% renewable energy systems.</t>
  </si>
  <si>
    <t>PEM Fuel Cells in stationary and mobile applications - Pathways to Commercialization</t>
  </si>
  <si>
    <t>General Information</t>
  </si>
  <si>
    <t>Gunther Glenk</t>
  </si>
  <si>
    <t>Stefan Reichelstein</t>
  </si>
  <si>
    <t>Structure of this workbook</t>
  </si>
  <si>
    <t>Sheet</t>
  </si>
  <si>
    <t>Content</t>
  </si>
  <si>
    <t>Export</t>
  </si>
  <si>
    <t>Library</t>
  </si>
  <si>
    <t>Adjustment Factors</t>
  </si>
  <si>
    <t>Dropdowns</t>
  </si>
  <si>
    <t>Overview and categorization of all sources used for the cost review</t>
  </si>
  <si>
    <t>Collection of all numericals (costs and operating performance measures) for sources used in the analysis</t>
  </si>
  <si>
    <t>Sheet collecting and illustrating the numericals based on filters</t>
  </si>
  <si>
    <t>Sheet enabling the export of numericals based on filters to use for further analysis in Matlab</t>
  </si>
  <si>
    <t>Bibliography of all sources</t>
  </si>
  <si>
    <t>List of conversion and adjustment factors for currencies and consumer price indeces</t>
  </si>
  <si>
    <t>List of used dropdowns</t>
  </si>
  <si>
    <t>TUM School of Management, Technical University of Munich</t>
  </si>
  <si>
    <t>Economics of Converting Renewable Power to Hydrogen</t>
  </si>
  <si>
    <t>December 2018</t>
  </si>
  <si>
    <t>Department of Business Administration, University of Mannheim</t>
  </si>
  <si>
    <t>Graduate School of Business, Stanford University</t>
  </si>
  <si>
    <t>Assumptions</t>
  </si>
  <si>
    <t>- Already adjusted for inflation</t>
  </si>
  <si>
    <t>Data from 2003 - 2018 (Glenk &amp; Reichelstein):</t>
  </si>
  <si>
    <t>Data from 2019 - 2023 (IEA):</t>
  </si>
  <si>
    <t>- Inflation not taken into account, need to adjusted</t>
  </si>
  <si>
    <t>- Capex = full Ptg costs, costs about 15% more Glenk(202)</t>
  </si>
  <si>
    <t>Ref</t>
  </si>
  <si>
    <t>1 - Glenk &amp; Reichelstein (2019)</t>
  </si>
  <si>
    <t>REF</t>
  </si>
  <si>
    <t>Global inflation rate from 2019</t>
  </si>
  <si>
    <t xml:space="preserve">7- IMF - Global inflation rate </t>
  </si>
  <si>
    <t>CAPEX (EU/kW)</t>
  </si>
  <si>
    <t>Rated CAPEX (EU/kW)</t>
  </si>
  <si>
    <t>2- IEA - The future of hydrogen (2019) page 77</t>
  </si>
  <si>
    <t>3 - IEA - Global Hydrogen Review (2021) page 74</t>
  </si>
  <si>
    <t>4- IEA - Global Hydrogen Review (2022) page 82</t>
  </si>
  <si>
    <t>REF2</t>
  </si>
  <si>
    <t xml:space="preserve">CAPEX IEA --&gt; </t>
  </si>
  <si>
    <t xml:space="preserve">GLENK factor </t>
  </si>
  <si>
    <t xml:space="preserve">Supplemental information - Way (A full PtG system costs about 15% more </t>
  </si>
  <si>
    <t xml:space="preserve">8 - Way - Empirically grounded technology (Supplemental information) </t>
  </si>
  <si>
    <t>d</t>
  </si>
  <si>
    <t>5 - IEA - Global Hydrogen Review (2023) page 117</t>
  </si>
  <si>
    <t>6 - IEA - Global hydrogen review (2024) page 45</t>
  </si>
  <si>
    <t>AEC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</si>
</sst>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
    <numFmt numFmtId="165" formatCode="0.000000"/>
    <numFmt numFmtId="166" formatCode="0.0000000"/>
    <numFmt numFmtId="167" formatCode="#,##0.0"/>
    <numFmt numFmtId="168" formatCode="#,##0.000"/>
    <numFmt numFmtId="169" formatCode="#,##0.0000"/>
    <numFmt numFmtId="170" formatCode="0.0"/>
  </numFmts>
  <fonts count="1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ArialMT"/>
      <family val="2"/>
    </font>
    <font>
      <sz val="10"/>
      <color theme="1"/>
      <name val="Calibri Light"/>
      <family val="2"/>
      <scheme val="major"/>
    </font>
    <font>
      <u/>
      <sz val="11"/>
      <color theme="10"/>
      <name val="Calibri"/>
      <family val="2"/>
      <scheme val="minor"/>
    </font>
    <font>
      <sz val="11"/>
      <color rgb="FF000000"/>
      <name val="Calibri"/>
      <family val="2"/>
      <scheme val="minor"/>
    </font>
    <font>
      <u/>
      <sz val="11"/>
      <color theme="11"/>
      <name val="Calibri"/>
      <family val="2"/>
      <scheme val="minor"/>
    </font>
    <font>
      <b/>
      <sz val="28"/>
      <color theme="0"/>
      <name val="Calibri"/>
      <family val="2"/>
      <scheme val="minor"/>
    </font>
    <font>
      <i/>
      <sz val="11"/>
      <color theme="1"/>
      <name val="Calibri"/>
      <family val="2"/>
      <scheme val="minor"/>
    </font>
    <font>
      <sz val="8"/>
      <name val="Calibri"/>
      <family val="2"/>
      <scheme val="minor"/>
    </font>
  </fonts>
  <fills count="8">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5"/>
        <bgColor indexed="64"/>
      </patternFill>
    </fill>
    <fill>
      <patternFill patternType="solid">
        <fgColor rgb="FF002060"/>
        <bgColor theme="8"/>
      </patternFill>
    </fill>
    <fill>
      <patternFill patternType="solid">
        <fgColor rgb="FF0070C0"/>
        <bgColor indexed="64"/>
      </patternFill>
    </fill>
    <fill>
      <patternFill patternType="solid">
        <fgColor theme="2"/>
        <bgColor indexed="64"/>
      </patternFill>
    </fill>
  </fills>
  <borders count="16">
    <border>
      <left/>
      <right/>
      <top/>
      <bottom/>
      <diagonal/>
    </border>
    <border>
      <left/>
      <right/>
      <top/>
      <bottom style="thin">
        <color auto="1"/>
      </bottom>
      <diagonal/>
    </border>
    <border>
      <left/>
      <right style="hair">
        <color theme="0"/>
      </right>
      <top/>
      <bottom style="hair">
        <color theme="0"/>
      </bottom>
      <diagonal/>
    </border>
    <border>
      <left style="hair">
        <color theme="0"/>
      </left>
      <right/>
      <top/>
      <bottom style="hair">
        <color theme="0"/>
      </bottom>
      <diagonal/>
    </border>
    <border>
      <left/>
      <right style="hair">
        <color theme="0"/>
      </right>
      <top style="hair">
        <color theme="0"/>
      </top>
      <bottom style="hair">
        <color theme="0"/>
      </bottom>
      <diagonal/>
    </border>
    <border>
      <left style="hair">
        <color theme="0"/>
      </left>
      <right/>
      <top style="hair">
        <color theme="0"/>
      </top>
      <bottom style="hair">
        <color theme="0"/>
      </bottom>
      <diagonal/>
    </border>
    <border>
      <left/>
      <right style="hair">
        <color theme="0"/>
      </right>
      <top style="hair">
        <color theme="0"/>
      </top>
      <bottom/>
      <diagonal/>
    </border>
    <border>
      <left style="hair">
        <color theme="0"/>
      </left>
      <right/>
      <top style="hair">
        <color theme="0"/>
      </top>
      <bottom/>
      <diagonal/>
    </border>
    <border>
      <left/>
      <right style="hair">
        <color theme="0"/>
      </right>
      <top/>
      <bottom/>
      <diagonal/>
    </border>
    <border>
      <left style="hair">
        <color theme="0"/>
      </left>
      <right/>
      <top/>
      <bottom/>
      <diagonal/>
    </border>
    <border>
      <left/>
      <right/>
      <top/>
      <bottom style="hair">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0" fontId="4" fillId="0" borderId="0"/>
    <xf numFmtId="0" fontId="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8">
    <xf numFmtId="0" fontId="0" fillId="0" borderId="0" xfId="0"/>
    <xf numFmtId="0" fontId="3" fillId="0" borderId="0" xfId="0" applyFont="1"/>
    <xf numFmtId="0" fontId="5" fillId="0" borderId="0" xfId="2" applyFont="1" applyAlignment="1">
      <alignment vertical="center"/>
    </xf>
    <xf numFmtId="0" fontId="2" fillId="2" borderId="0" xfId="0" applyFont="1" applyFill="1"/>
    <xf numFmtId="3" fontId="0" fillId="0" borderId="0" xfId="0" applyNumberFormat="1"/>
    <xf numFmtId="0" fontId="0" fillId="0" borderId="0" xfId="0" applyAlignment="1">
      <alignment horizontal="center"/>
    </xf>
    <xf numFmtId="0" fontId="3" fillId="3" borderId="0" xfId="0" applyFont="1" applyFill="1"/>
    <xf numFmtId="0" fontId="6" fillId="0" borderId="0" xfId="3"/>
    <xf numFmtId="9" fontId="0" fillId="0" borderId="0" xfId="0" applyNumberFormat="1"/>
    <xf numFmtId="2" fontId="0" fillId="0" borderId="0" xfId="0" applyNumberFormat="1"/>
    <xf numFmtId="3" fontId="3" fillId="0" borderId="0" xfId="0" applyNumberFormat="1" applyFont="1"/>
    <xf numFmtId="0" fontId="0" fillId="0" borderId="1" xfId="0" applyBorder="1"/>
    <xf numFmtId="3" fontId="0" fillId="3" borderId="2" xfId="0" applyNumberFormat="1" applyFill="1" applyBorder="1"/>
    <xf numFmtId="3" fontId="0" fillId="3" borderId="3" xfId="0" applyNumberFormat="1" applyFill="1" applyBorder="1"/>
    <xf numFmtId="3" fontId="0" fillId="3" borderId="4" xfId="0" applyNumberFormat="1" applyFill="1" applyBorder="1"/>
    <xf numFmtId="3" fontId="0" fillId="3" borderId="5" xfId="0" applyNumberFormat="1" applyFill="1" applyBorder="1"/>
    <xf numFmtId="3" fontId="0" fillId="3" borderId="6" xfId="0" applyNumberFormat="1" applyFill="1" applyBorder="1"/>
    <xf numFmtId="3" fontId="0" fillId="3" borderId="7" xfId="0" applyNumberFormat="1" applyFill="1" applyBorder="1"/>
    <xf numFmtId="0" fontId="0" fillId="0" borderId="1" xfId="0" applyBorder="1" applyAlignment="1">
      <alignment horizontal="center"/>
    </xf>
    <xf numFmtId="0" fontId="3" fillId="3" borderId="8" xfId="0" applyFont="1" applyFill="1" applyBorder="1"/>
    <xf numFmtId="0" fontId="3" fillId="3" borderId="9" xfId="0" applyFont="1" applyFill="1" applyBorder="1"/>
    <xf numFmtId="0" fontId="0" fillId="3" borderId="10" xfId="0" applyFill="1" applyBorder="1"/>
    <xf numFmtId="164" fontId="0" fillId="0" borderId="0" xfId="1" applyNumberFormat="1" applyFont="1"/>
    <xf numFmtId="164" fontId="0" fillId="3" borderId="2" xfId="1" applyNumberFormat="1" applyFont="1" applyFill="1" applyBorder="1"/>
    <xf numFmtId="164" fontId="0" fillId="3" borderId="3" xfId="1" applyNumberFormat="1" applyFont="1" applyFill="1" applyBorder="1"/>
    <xf numFmtId="0" fontId="0" fillId="3" borderId="0" xfId="0" applyFill="1"/>
    <xf numFmtId="4" fontId="0" fillId="3" borderId="2" xfId="0" applyNumberFormat="1" applyFill="1" applyBorder="1"/>
    <xf numFmtId="4" fontId="0" fillId="3" borderId="3" xfId="0" applyNumberFormat="1" applyFill="1" applyBorder="1"/>
    <xf numFmtId="4" fontId="0" fillId="0" borderId="0" xfId="0" applyNumberFormat="1"/>
    <xf numFmtId="0" fontId="0" fillId="0" borderId="0" xfId="0" applyAlignment="1">
      <alignment vertical="center" wrapText="1"/>
    </xf>
    <xf numFmtId="165" fontId="0" fillId="0" borderId="0" xfId="0" applyNumberFormat="1"/>
    <xf numFmtId="0" fontId="0" fillId="0" borderId="0" xfId="0" applyAlignment="1">
      <alignment horizontal="left"/>
    </xf>
    <xf numFmtId="166" fontId="0" fillId="0" borderId="0" xfId="0" applyNumberFormat="1"/>
    <xf numFmtId="0" fontId="0" fillId="0" borderId="0" xfId="0" applyAlignment="1">
      <alignment vertical="center"/>
    </xf>
    <xf numFmtId="0" fontId="7" fillId="0" borderId="0" xfId="0" applyFont="1" applyAlignment="1">
      <alignment vertical="center"/>
    </xf>
    <xf numFmtId="0" fontId="5" fillId="0" borderId="0" xfId="0" applyFont="1"/>
    <xf numFmtId="167" fontId="0" fillId="3" borderId="2" xfId="0" applyNumberFormat="1" applyFill="1" applyBorder="1"/>
    <xf numFmtId="167" fontId="0" fillId="3" borderId="3" xfId="0" applyNumberFormat="1" applyFill="1" applyBorder="1"/>
    <xf numFmtId="167" fontId="0" fillId="0" borderId="0" xfId="0" applyNumberFormat="1"/>
    <xf numFmtId="167" fontId="0" fillId="0" borderId="0" xfId="1" applyNumberFormat="1" applyFont="1"/>
    <xf numFmtId="167" fontId="0" fillId="3" borderId="2" xfId="1" applyNumberFormat="1" applyFont="1" applyFill="1" applyBorder="1"/>
    <xf numFmtId="167" fontId="0" fillId="3" borderId="3" xfId="1" applyNumberFormat="1" applyFont="1" applyFill="1" applyBorder="1"/>
    <xf numFmtId="168" fontId="0" fillId="0" borderId="0" xfId="0" applyNumberFormat="1"/>
    <xf numFmtId="165" fontId="0" fillId="4" borderId="0" xfId="0" applyNumberFormat="1" applyFill="1"/>
    <xf numFmtId="169" fontId="0" fillId="3" borderId="2" xfId="0" applyNumberFormat="1" applyFill="1" applyBorder="1"/>
    <xf numFmtId="169" fontId="0" fillId="0" borderId="0" xfId="0" applyNumberFormat="1"/>
    <xf numFmtId="169" fontId="0" fillId="3" borderId="3" xfId="0" applyNumberFormat="1" applyFill="1" applyBorder="1"/>
    <xf numFmtId="165" fontId="0" fillId="3" borderId="0" xfId="0" applyNumberFormat="1" applyFill="1"/>
    <xf numFmtId="168" fontId="0" fillId="3" borderId="2" xfId="0" applyNumberFormat="1" applyFill="1" applyBorder="1"/>
    <xf numFmtId="168" fontId="0" fillId="3" borderId="3" xfId="0" applyNumberFormat="1" applyFill="1" applyBorder="1"/>
    <xf numFmtId="9" fontId="0" fillId="0" borderId="0" xfId="1" applyFont="1"/>
    <xf numFmtId="15" fontId="0" fillId="0" borderId="0" xfId="0" applyNumberFormat="1"/>
    <xf numFmtId="15" fontId="0" fillId="0" borderId="0" xfId="0" applyNumberFormat="1" applyAlignment="1">
      <alignment horizontal="center"/>
    </xf>
    <xf numFmtId="15" fontId="0" fillId="0" borderId="0" xfId="0" applyNumberFormat="1" applyAlignment="1">
      <alignment horizontal="left"/>
    </xf>
    <xf numFmtId="0" fontId="2" fillId="5" borderId="0" xfId="0" applyFont="1" applyFill="1"/>
    <xf numFmtId="0" fontId="3" fillId="0" borderId="0" xfId="0" applyFont="1" applyAlignment="1">
      <alignment horizontal="center"/>
    </xf>
    <xf numFmtId="0" fontId="2" fillId="2" borderId="0" xfId="0" applyFont="1" applyFill="1" applyAlignment="1">
      <alignment horizontal="left"/>
    </xf>
    <xf numFmtId="0" fontId="9" fillId="2" borderId="0" xfId="0" applyFont="1" applyFill="1" applyAlignment="1">
      <alignment vertical="center"/>
    </xf>
    <xf numFmtId="0" fontId="0" fillId="6" borderId="11" xfId="0" applyFill="1" applyBorder="1"/>
    <xf numFmtId="0" fontId="2" fillId="6" borderId="12" xfId="0" applyFont="1" applyFill="1" applyBorder="1"/>
    <xf numFmtId="0" fontId="2" fillId="6" borderId="13" xfId="0" applyFont="1" applyFill="1" applyBorder="1"/>
    <xf numFmtId="0" fontId="2" fillId="6" borderId="14" xfId="0" applyFont="1" applyFill="1" applyBorder="1"/>
    <xf numFmtId="0" fontId="10" fillId="7" borderId="12" xfId="0" applyFont="1" applyFill="1" applyBorder="1"/>
    <xf numFmtId="0" fontId="10" fillId="7" borderId="13" xfId="0" applyFont="1" applyFill="1" applyBorder="1"/>
    <xf numFmtId="0" fontId="10" fillId="7" borderId="14" xfId="0" applyFont="1" applyFill="1" applyBorder="1"/>
    <xf numFmtId="49" fontId="0" fillId="0" borderId="0" xfId="0" applyNumberFormat="1"/>
    <xf numFmtId="0" fontId="0" fillId="0" borderId="0" xfId="0" applyAlignment="1">
      <alignment horizontal="right"/>
    </xf>
    <xf numFmtId="167" fontId="3" fillId="0" borderId="0" xfId="0" applyNumberFormat="1" applyFont="1"/>
    <xf numFmtId="0" fontId="6" fillId="0" borderId="0" xfId="3" applyAlignment="1">
      <alignment horizontal="left"/>
    </xf>
    <xf numFmtId="170" fontId="0" fillId="0" borderId="0" xfId="0" applyNumberFormat="1" applyAlignment="1">
      <alignment horizontal="right"/>
    </xf>
    <xf numFmtId="1" fontId="0" fillId="0" borderId="0" xfId="0" applyNumberFormat="1" applyAlignment="1">
      <alignment horizontal="right" vertical="center"/>
    </xf>
    <xf numFmtId="2" fontId="3" fillId="0" borderId="0" xfId="0" applyNumberFormat="1" applyFont="1"/>
    <xf numFmtId="49" fontId="3" fillId="0" borderId="0" xfId="0" applyNumberFormat="1" applyFont="1" applyAlignment="1">
      <alignment horizontal="left"/>
    </xf>
    <xf numFmtId="49" fontId="0" fillId="0" borderId="0" xfId="0" applyNumberFormat="1" applyAlignment="1">
      <alignment horizontal="left"/>
    </xf>
    <xf numFmtId="0" fontId="6" fillId="0" borderId="0" xfId="3" applyAlignment="1"/>
    <xf numFmtId="0" fontId="6" fillId="0" borderId="15" xfId="3" applyBorder="1" applyAlignment="1">
      <alignment horizontal="left"/>
    </xf>
    <xf numFmtId="0" fontId="6" fillId="0" borderId="15" xfId="3" applyBorder="1" applyAlignment="1"/>
    <xf numFmtId="0" fontId="6" fillId="0" borderId="15" xfId="3" applyBorder="1"/>
  </cellXfs>
  <cellStyles count="6">
    <cellStyle name="Lien hypertexte" xfId="3" builtinId="8"/>
    <cellStyle name="Lien hypertexte visité" xfId="4" builtinId="9" hidden="1"/>
    <cellStyle name="Lien hypertexte visité" xfId="5" builtinId="9" hidden="1"/>
    <cellStyle name="Normal" xfId="0" builtinId="0"/>
    <cellStyle name="Normal 4" xfId="2"/>
    <cellStyle name="Pourcentage" xfId="1" builtinId="5"/>
  </cellStyles>
  <dxfs count="45">
    <dxf>
      <numFmt numFmtId="2" formatCode="0.00"/>
    </dxf>
    <dxf>
      <numFmt numFmtId="2" formatCode="0.0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3" formatCode="#,##0"/>
    </dxf>
    <dxf>
      <alignment horizontal="left" vertical="bottom" textRotation="0" wrapText="0" indent="0" justifyLastLine="0" shrinkToFit="0" readingOrder="0"/>
    </dxf>
    <dxf>
      <alignment horizontal="left" vertical="bottom" textRotation="0" wrapText="0" indent="0" justifyLastLine="0" shrinkToFit="0" readingOrder="0"/>
    </dxf>
    <dxf>
      <font>
        <b/>
      </font>
      <numFmt numFmtId="2" formatCode="0.00"/>
    </dxf>
    <dxf>
      <numFmt numFmtId="1" formatCode="0"/>
      <alignment horizontal="right" vertical="center" textRotation="0" wrapText="0" indent="0" justifyLastLine="0" shrinkToFit="0" readingOrder="0"/>
    </dxf>
    <dxf>
      <numFmt numFmtId="2" formatCode="0.00"/>
    </dxf>
    <dxf>
      <numFmt numFmtId="3" formatCode="#,##0"/>
    </dxf>
    <dxf>
      <numFmt numFmtId="167" formatCode="#,##0.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font>
      <numFmt numFmtId="167" formatCode="#,##0.0"/>
    </dxf>
    <dxf>
      <numFmt numFmtId="1" formatCode="0"/>
      <alignment horizontal="right" vertical="center" textRotation="0" wrapText="0" indent="0" justifyLastLine="0" shrinkToFit="0" readingOrder="0"/>
    </dxf>
    <dxf>
      <numFmt numFmtId="0" formatCode="General"/>
    </dxf>
    <dxf>
      <numFmt numFmtId="167" formatCode="#,##0.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indexed="64"/>
          <bgColor rgb="FF002060"/>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dxf>
    <dxf>
      <numFmt numFmtId="0" formatCode="General"/>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scheme val="minor"/>
      </font>
      <fill>
        <patternFill patternType="solid">
          <fgColor indexed="64"/>
          <bgColor rgb="FF002060"/>
        </patternFill>
      </fill>
    </dxf>
    <dxf>
      <font>
        <color rgb="FF006100"/>
      </font>
      <fill>
        <patternFill>
          <bgColor rgb="FFC6EFCE"/>
        </patternFill>
      </fill>
    </dxf>
    <dxf>
      <fill>
        <patternFill>
          <bgColor rgb="FFFF0000"/>
        </patternFill>
      </fill>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206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a:t>Cost of Electrolyzers [EUR/kW]</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scatterChart>
        <c:scatterStyle val="lineMarker"/>
        <c:varyColors val="0"/>
        <c:ser>
          <c:idx val="0"/>
          <c:order val="0"/>
          <c:tx>
            <c:strRef>
              <c:f>ALK!$B$5</c:f>
              <c:strCache>
                <c:ptCount val="1"/>
                <c:pt idx="0">
                  <c:v>hotellier2014hydrogen</c:v>
                </c:pt>
              </c:strCache>
            </c:strRef>
          </c:tx>
          <c:spPr>
            <a:ln w="19050" cap="rnd">
              <a:noFill/>
              <a:round/>
            </a:ln>
            <a:effectLst/>
          </c:spPr>
          <c:marker>
            <c:symbol val="circle"/>
            <c:size val="5"/>
            <c:spPr>
              <a:solidFill>
                <a:schemeClr val="accent1"/>
              </a:solidFill>
              <a:ln w="9525">
                <a:solidFill>
                  <a:schemeClr val="accent1"/>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ALK!$G$5:$AC$5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CE14-489A-A0F2-4C81635A4B09}"/>
            </c:ext>
          </c:extLst>
        </c:ser>
        <c:ser>
          <c:idx val="1"/>
          <c:order val="1"/>
          <c:tx>
            <c:strRef>
              <c:f>ALK!$B$6</c:f>
              <c:strCache>
                <c:ptCount val="1"/>
                <c:pt idx="0">
                  <c:v>abbasi2011renewable</c:v>
                </c:pt>
              </c:strCache>
            </c:strRef>
          </c:tx>
          <c:spPr>
            <a:ln w="19050" cap="rnd">
              <a:noFill/>
              <a:round/>
            </a:ln>
            <a:effectLst/>
          </c:spPr>
          <c:marker>
            <c:symbol val="circle"/>
            <c:size val="5"/>
            <c:spPr>
              <a:solidFill>
                <a:schemeClr val="accent2"/>
              </a:solidFill>
              <a:ln w="9525">
                <a:solidFill>
                  <a:schemeClr val="accent2"/>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ALK!$G$6:$AC$6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1-CE14-489A-A0F2-4C81635A4B09}"/>
            </c:ext>
          </c:extLst>
        </c:ser>
        <c:ser>
          <c:idx val="2"/>
          <c:order val="2"/>
          <c:tx>
            <c:strRef>
              <c:f>ALK!$B$7</c:f>
              <c:strCache>
                <c:ptCount val="1"/>
                <c:pt idx="0">
                  <c:v>aguado2009economical</c:v>
                </c:pt>
              </c:strCache>
            </c:strRef>
          </c:tx>
          <c:spPr>
            <a:ln w="25400" cap="rnd">
              <a:noFill/>
              <a:round/>
            </a:ln>
            <a:effectLst/>
          </c:spPr>
          <c:marker>
            <c:symbol val="circle"/>
            <c:size val="5"/>
            <c:spPr>
              <a:solidFill>
                <a:schemeClr val="accent3"/>
              </a:solidFill>
              <a:ln w="9525">
                <a:solidFill>
                  <a:schemeClr val="accent3"/>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ALK!$G$7:$AC$7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2-CE14-489A-A0F2-4C81635A4B09}"/>
            </c:ext>
          </c:extLst>
        </c:ser>
        <c:ser>
          <c:idx val="3"/>
          <c:order val="3"/>
          <c:tx>
            <c:strRef>
              <c:f>ALK!$B$8</c:f>
              <c:strCache>
                <c:ptCount val="1"/>
                <c:pt idx="0">
                  <c:v>badwal2013hydrogen</c:v>
                </c:pt>
              </c:strCache>
            </c:strRef>
          </c:tx>
          <c:spPr>
            <a:ln w="25400" cap="rnd">
              <a:noFill/>
              <a:round/>
            </a:ln>
            <a:effectLst/>
          </c:spPr>
          <c:marker>
            <c:symbol val="circle"/>
            <c:size val="5"/>
            <c:spPr>
              <a:solidFill>
                <a:schemeClr val="accent4"/>
              </a:solidFill>
              <a:ln w="9525">
                <a:solidFill>
                  <a:schemeClr val="accent4"/>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ALK!$G$8:$AC$8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3-CE14-489A-A0F2-4C81635A4B09}"/>
            </c:ext>
          </c:extLst>
        </c:ser>
        <c:ser>
          <c:idx val="4"/>
          <c:order val="4"/>
          <c:tx>
            <c:strRef>
              <c:f>ALK!$B$9</c:f>
              <c:strCache>
                <c:ptCount val="1"/>
                <c:pt idx="0">
                  <c:v>bajohr2011speicherung</c:v>
                </c:pt>
              </c:strCache>
            </c:strRef>
          </c:tx>
          <c:spPr>
            <a:ln w="25400" cap="rnd">
              <a:noFill/>
              <a:round/>
            </a:ln>
            <a:effectLst/>
          </c:spPr>
          <c:marker>
            <c:symbol val="circle"/>
            <c:size val="5"/>
            <c:spPr>
              <a:solidFill>
                <a:schemeClr val="accent5"/>
              </a:solidFill>
              <a:ln w="9525">
                <a:solidFill>
                  <a:schemeClr val="accent5"/>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ALK!$G$9:$AC$9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4-CE14-489A-A0F2-4C81635A4B09}"/>
            </c:ext>
          </c:extLst>
        </c:ser>
        <c:ser>
          <c:idx val="5"/>
          <c:order val="5"/>
          <c:tx>
            <c:strRef>
              <c:f>ALK!$B$10</c:f>
              <c:strCache>
                <c:ptCount val="1"/>
                <c:pt idx="0">
                  <c:v>balan2016technical</c:v>
                </c:pt>
              </c:strCache>
            </c:strRef>
          </c:tx>
          <c:spPr>
            <a:ln w="25400" cap="rnd">
              <a:noFill/>
              <a:round/>
            </a:ln>
            <a:effectLst/>
          </c:spPr>
          <c:marker>
            <c:symbol val="circle"/>
            <c:size val="5"/>
            <c:spPr>
              <a:solidFill>
                <a:schemeClr val="accent6"/>
              </a:solidFill>
              <a:ln w="9525">
                <a:solidFill>
                  <a:schemeClr val="accent6"/>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ALK!$G$10:$AC$10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5-CE14-489A-A0F2-4C81635A4B09}"/>
            </c:ext>
          </c:extLst>
        </c:ser>
        <c:ser>
          <c:idx val="6"/>
          <c:order val="6"/>
          <c:tx>
            <c:strRef>
              <c:f>ALK!$B$11</c:f>
              <c:strCache>
                <c:ptCount val="1"/>
                <c:pt idx="0">
                  <c:v>barbir1997efficiency</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ALK!$G$11:$AC$11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6-CE14-489A-A0F2-4C81635A4B09}"/>
            </c:ext>
          </c:extLst>
        </c:ser>
        <c:ser>
          <c:idx val="7"/>
          <c:order val="7"/>
          <c:tx>
            <c:strRef>
              <c:f>ALK!$B$12</c:f>
              <c:strCache>
                <c:ptCount val="1"/>
                <c:pt idx="0">
                  <c:v>bernal-agustin2008hourly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ALK!$G$12:$AC$12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7-CE14-489A-A0F2-4C81635A4B09}"/>
            </c:ext>
          </c:extLst>
        </c:ser>
        <c:ser>
          <c:idx val="8"/>
          <c:order val="8"/>
          <c:tx>
            <c:strRef>
              <c:f>ALK!$B$13</c:f>
              <c:strCache>
                <c:ptCount val="1"/>
                <c:pt idx="0">
                  <c:v>bernal-agustin2009simulation</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ALK!$G$13:$AC$13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8-CE14-489A-A0F2-4C81635A4B09}"/>
            </c:ext>
          </c:extLst>
        </c:ser>
        <c:ser>
          <c:idx val="9"/>
          <c:order val="9"/>
          <c:tx>
            <c:strRef>
              <c:f>ALK!$B$14</c:f>
              <c:strCache>
                <c:ptCount val="1"/>
                <c:pt idx="0">
                  <c:v>bernal-agustin2010techno</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ALK!$G$14:$AC$14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9-CE14-489A-A0F2-4C81635A4B09}"/>
            </c:ext>
          </c:extLst>
        </c:ser>
        <c:ser>
          <c:idx val="10"/>
          <c:order val="10"/>
          <c:tx>
            <c:strRef>
              <c:f>ALK!$B$15</c:f>
              <c:strCache>
                <c:ptCount val="1"/>
                <c:pt idx="0">
                  <c:v>bockris2007estimates</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ALK!$G$15:$AC$15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A-CE14-489A-A0F2-4C81635A4B09}"/>
            </c:ext>
          </c:extLst>
        </c:ser>
        <c:ser>
          <c:idx val="11"/>
          <c:order val="11"/>
          <c:tx>
            <c:strRef>
              <c:f>ALK!$B$16</c:f>
              <c:strCache>
                <c:ptCount val="1"/>
                <c:pt idx="0">
                  <c:v>briguglio2008new</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ALK!$G$16:$AC$16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B-CE14-489A-A0F2-4C81635A4B09}"/>
            </c:ext>
          </c:extLst>
        </c:ser>
        <c:ser>
          <c:idx val="12"/>
          <c:order val="12"/>
          <c:tx>
            <c:strRef>
              <c:f>ALK!$B$17</c:f>
              <c:strCache>
                <c:ptCount val="1"/>
                <c:pt idx="0">
                  <c:v>brisse2012high</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ALK!$G$17:$AC$17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C-CE14-489A-A0F2-4C81635A4B09}"/>
            </c:ext>
          </c:extLst>
        </c:ser>
        <c:ser>
          <c:idx val="13"/>
          <c:order val="13"/>
          <c:tx>
            <c:strRef>
              <c:f>ALK!$B$18</c:f>
              <c:strCache>
                <c:ptCount val="1"/>
                <c:pt idx="0">
                  <c:v>brunetto2007optimal</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ALK!$G$18:$AC$18</c:f>
              <c:numCache>
                <c:formatCode>#,##0</c:formatCode>
                <c:ptCount val="23"/>
                <c:pt idx="0">
                  <c:v>0</c:v>
                </c:pt>
                <c:pt idx="1">
                  <c:v>0</c:v>
                </c:pt>
                <c:pt idx="2">
                  <c:v>0</c:v>
                </c:pt>
                <c:pt idx="3">
                  <c:v>0</c:v>
                </c:pt>
                <c:pt idx="4">
                  <c:v>0</c:v>
                </c:pt>
                <c:pt idx="5">
                  <c:v>0</c:v>
                </c:pt>
                <c:pt idx="6">
                  <c:v>0</c:v>
                </c:pt>
                <c:pt idx="7">
                  <c:v>2129.248254817378</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D-CE14-489A-A0F2-4C81635A4B09}"/>
            </c:ext>
          </c:extLst>
        </c:ser>
        <c:ser>
          <c:idx val="14"/>
          <c:order val="14"/>
          <c:tx>
            <c:strRef>
              <c:f>ALK!$B$19</c:f>
              <c:strCache>
                <c:ptCount val="1"/>
                <c:pt idx="0">
                  <c:v>buchholz2014power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ALK!$G$19:$AC$19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E-CE14-489A-A0F2-4C81635A4B09}"/>
            </c:ext>
          </c:extLst>
        </c:ser>
        <c:ser>
          <c:idx val="15"/>
          <c:order val="15"/>
          <c:tx>
            <c:strRef>
              <c:f>ALK!$B$20</c:f>
              <c:strCache>
                <c:ptCount val="1"/>
                <c:pt idx="0">
                  <c:v>budny2015economic</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ALK!$G$20:$AC$20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F-CE14-489A-A0F2-4C81635A4B09}"/>
            </c:ext>
          </c:extLst>
        </c:ser>
        <c:ser>
          <c:idx val="16"/>
          <c:order val="16"/>
          <c:tx>
            <c:strRef>
              <c:f>ALK!$B$21</c:f>
              <c:strCache>
                <c:ptCount val="1"/>
                <c:pt idx="0">
                  <c:v>buttler2015detailed</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ALK!$G$21:$AC$21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0-CE14-489A-A0F2-4C81635A4B09}"/>
            </c:ext>
          </c:extLst>
        </c:ser>
        <c:ser>
          <c:idx val="17"/>
          <c:order val="17"/>
          <c:tx>
            <c:strRef>
              <c:f>ALK!$B$22</c:f>
              <c:strCache>
                <c:ptCount val="1"/>
                <c:pt idx="0">
                  <c:v>DeBoear2014application</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ALK!$G$22:$AC$22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1-CE14-489A-A0F2-4C81635A4B09}"/>
            </c:ext>
          </c:extLst>
        </c:ser>
        <c:ser>
          <c:idx val="18"/>
          <c:order val="18"/>
          <c:tx>
            <c:strRef>
              <c:f>ALK!$B$23</c:f>
              <c:strCache>
                <c:ptCount val="1"/>
                <c:pt idx="0">
                  <c:v>DeSaintJean2015economic</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ALK!$G$23:$AC$23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2-CE14-489A-A0F2-4C81635A4B09}"/>
            </c:ext>
          </c:extLst>
        </c:ser>
        <c:ser>
          <c:idx val="19"/>
          <c:order val="19"/>
          <c:tx>
            <c:strRef>
              <c:f>ALK!$B$24</c:f>
              <c:strCache>
                <c:ptCount val="1"/>
                <c:pt idx="0">
                  <c:v>edwards2008hydrogen</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ALK!$G$24:$AC$24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3-CE14-489A-A0F2-4C81635A4B09}"/>
            </c:ext>
          </c:extLst>
        </c:ser>
        <c:ser>
          <c:idx val="20"/>
          <c:order val="20"/>
          <c:tx>
            <c:strRef>
              <c:f>ALK!$B$25</c:f>
              <c:strCache>
                <c:ptCount val="1"/>
                <c:pt idx="0">
                  <c:v>felgenhauer2015state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ALK!$G$25:$AC$25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3922.9862933828731</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4-CE14-489A-A0F2-4C81635A4B09}"/>
            </c:ext>
          </c:extLst>
        </c:ser>
        <c:ser>
          <c:idx val="21"/>
          <c:order val="21"/>
          <c:tx>
            <c:strRef>
              <c:f>ALK!$B$26</c:f>
              <c:strCache>
                <c:ptCount val="1"/>
                <c:pt idx="0">
                  <c:v>floch2007on</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ALK!$G$26:$AC$26</c:f>
              <c:numCache>
                <c:formatCode>#,##0</c:formatCode>
                <c:ptCount val="23"/>
                <c:pt idx="0">
                  <c:v>0</c:v>
                </c:pt>
                <c:pt idx="1">
                  <c:v>0</c:v>
                </c:pt>
                <c:pt idx="2">
                  <c:v>0</c:v>
                </c:pt>
                <c:pt idx="3">
                  <c:v>0</c:v>
                </c:pt>
                <c:pt idx="4">
                  <c:v>0</c:v>
                </c:pt>
                <c:pt idx="5">
                  <c:v>0</c:v>
                </c:pt>
                <c:pt idx="6">
                  <c:v>0</c:v>
                </c:pt>
                <c:pt idx="7">
                  <c:v>632.79358054323825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5-CE14-489A-A0F2-4C81635A4B09}"/>
            </c:ext>
          </c:extLst>
        </c:ser>
        <c:ser>
          <c:idx val="22"/>
          <c:order val="22"/>
          <c:tx>
            <c:strRef>
              <c:f>ALK!$B$27</c:f>
              <c:strCache>
                <c:ptCount val="1"/>
                <c:pt idx="0">
                  <c:v>gahleitner2013hydrogen</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ALK!$G$27:$AC$27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6-CE14-489A-A0F2-4C81635A4B09}"/>
            </c:ext>
          </c:extLst>
        </c:ser>
        <c:ser>
          <c:idx val="23"/>
          <c:order val="23"/>
          <c:tx>
            <c:strRef>
              <c:f>ALK!$B$28</c:f>
              <c:strCache>
                <c:ptCount val="1"/>
                <c:pt idx="0">
                  <c:v>garmsiri2014integration</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ALK!$G$28:$AC$28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7-CE14-489A-A0F2-4C81635A4B09}"/>
            </c:ext>
          </c:extLst>
        </c:ser>
        <c:ser>
          <c:idx val="24"/>
          <c:order val="24"/>
          <c:tx>
            <c:strRef>
              <c:f>ALK!$B$29</c:f>
              <c:strCache>
                <c:ptCount val="1"/>
                <c:pt idx="0">
                  <c:v>giglio2015synthetic</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ALK!$G$29:$AC$29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8-CE14-489A-A0F2-4C81635A4B09}"/>
            </c:ext>
          </c:extLst>
        </c:ser>
        <c:ser>
          <c:idx val="25"/>
          <c:order val="25"/>
          <c:tx>
            <c:strRef>
              <c:f>ALK!$B$30</c:f>
              <c:strCache>
                <c:ptCount val="1"/>
                <c:pt idx="0">
                  <c:v>gonzalez2004the</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ALK!$G$30:$AC$30</c:f>
              <c:numCache>
                <c:formatCode>#,##0</c:formatCode>
                <c:ptCount val="23"/>
                <c:pt idx="0">
                  <c:v>0</c:v>
                </c:pt>
                <c:pt idx="1">
                  <c:v>0</c:v>
                </c:pt>
                <c:pt idx="2">
                  <c:v>0</c:v>
                </c:pt>
                <c:pt idx="3">
                  <c:v>0</c:v>
                </c:pt>
                <c:pt idx="4">
                  <c:v>1131.4432261860193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678.86593571161154</c:v>
                </c:pt>
                <c:pt idx="22">
                  <c:v>0</c:v>
                </c:pt>
              </c:numCache>
            </c:numRef>
          </c:yVal>
          <c:smooth val="0"/>
          <c:extLst>
            <c:ext xmlns:c16="http://schemas.microsoft.com/office/drawing/2014/chart" uri="{C3380CC4-5D6E-409C-BE32-E72D297353CC}">
              <c16:uniqueId val="{00000019-CE14-489A-A0F2-4C81635A4B09}"/>
            </c:ext>
          </c:extLst>
        </c:ser>
        <c:ser>
          <c:idx val="26"/>
          <c:order val="26"/>
          <c:tx>
            <c:strRef>
              <c:f>ALK!$B$31</c:f>
              <c:strCache>
                <c:ptCount val="1"/>
                <c:pt idx="0">
                  <c:v>gotz2016renewable</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ALK!$G$31:$AC$31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1000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A-CE14-489A-A0F2-4C81635A4B09}"/>
            </c:ext>
          </c:extLst>
        </c:ser>
        <c:ser>
          <c:idx val="27"/>
          <c:order val="27"/>
          <c:tx>
            <c:strRef>
              <c:f>ALK!$B$32</c:f>
              <c:strCache>
                <c:ptCount val="1"/>
                <c:pt idx="0">
                  <c:v>greiner2007norwegian</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ALK!$G$32:$AC$32</c:f>
              <c:numCache>
                <c:formatCode>#,##0</c:formatCode>
                <c:ptCount val="23"/>
                <c:pt idx="0">
                  <c:v>0</c:v>
                </c:pt>
                <c:pt idx="1">
                  <c:v>0</c:v>
                </c:pt>
                <c:pt idx="2">
                  <c:v>0</c:v>
                </c:pt>
                <c:pt idx="3">
                  <c:v>0</c:v>
                </c:pt>
                <c:pt idx="4">
                  <c:v>0</c:v>
                </c:pt>
                <c:pt idx="5">
                  <c:v>0</c:v>
                </c:pt>
                <c:pt idx="6">
                  <c:v>0</c:v>
                </c:pt>
                <c:pt idx="7">
                  <c:v>1430.5027034948794</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B-CE14-489A-A0F2-4C81635A4B09}"/>
            </c:ext>
          </c:extLst>
        </c:ser>
        <c:ser>
          <c:idx val="28"/>
          <c:order val="28"/>
          <c:tx>
            <c:strRef>
              <c:f>ALK!$B$33</c:f>
              <c:strCache>
                <c:ptCount val="1"/>
                <c:pt idx="0">
                  <c:v>guandalini2015power</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ALK!$G$33:$AC$33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497.91749108321079</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C-CE14-489A-A0F2-4C81635A4B09}"/>
            </c:ext>
          </c:extLst>
        </c:ser>
        <c:ser>
          <c:idx val="29"/>
          <c:order val="29"/>
          <c:tx>
            <c:strRef>
              <c:f>ALK!$B$34</c:f>
              <c:strCache>
                <c:ptCount val="1"/>
                <c:pt idx="0">
                  <c:v>guinot2015profitability</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ALK!$G$34:$AC$34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D-CE14-489A-A0F2-4C81635A4B09}"/>
            </c:ext>
          </c:extLst>
        </c:ser>
        <c:ser>
          <c:idx val="30"/>
          <c:order val="30"/>
          <c:tx>
            <c:strRef>
              <c:f>ALK!$B$35</c:f>
              <c:strCache>
                <c:ptCount val="1"/>
                <c:pt idx="0">
                  <c:v>hocevar2008hydrogen</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ALK!$G$35:$AC$35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E-CE14-489A-A0F2-4C81635A4B09}"/>
            </c:ext>
          </c:extLst>
        </c:ser>
        <c:ser>
          <c:idx val="31"/>
          <c:order val="31"/>
          <c:tx>
            <c:strRef>
              <c:f>ALK!$B$36</c:f>
              <c:strCache>
                <c:ptCount val="1"/>
                <c:pt idx="0">
                  <c:v>holladay2009an</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ALK!$G$36:$AC$36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F-CE14-489A-A0F2-4C81635A4B09}"/>
            </c:ext>
          </c:extLst>
        </c:ser>
        <c:ser>
          <c:idx val="32"/>
          <c:order val="32"/>
          <c:tx>
            <c:strRef>
              <c:f>ALK!$B$37</c:f>
              <c:strCache>
                <c:ptCount val="1"/>
                <c:pt idx="0">
                  <c:v>jensen2007hydrogen</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ALK!$G$37:$AC$37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0-CE14-489A-A0F2-4C81635A4B09}"/>
            </c:ext>
          </c:extLst>
        </c:ser>
        <c:ser>
          <c:idx val="33"/>
          <c:order val="33"/>
          <c:tx>
            <c:strRef>
              <c:f>ALK!$B$38</c:f>
              <c:strCache>
                <c:ptCount val="1"/>
                <c:pt idx="0">
                  <c:v>jensen2015large</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ALK!$G$38:$AC$38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1-CE14-489A-A0F2-4C81635A4B09}"/>
            </c:ext>
          </c:extLst>
        </c:ser>
        <c:ser>
          <c:idx val="34"/>
          <c:order val="34"/>
          <c:tx>
            <c:strRef>
              <c:f>ALK!$B$39</c:f>
              <c:strCache>
                <c:ptCount val="1"/>
                <c:pt idx="0">
                  <c:v>jentsch2014optimal</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ALK!$G$39:$AC$39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756.53907166975489</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2-CE14-489A-A0F2-4C81635A4B09}"/>
            </c:ext>
          </c:extLst>
        </c:ser>
        <c:ser>
          <c:idx val="35"/>
          <c:order val="35"/>
          <c:tx>
            <c:strRef>
              <c:f>ALK!$B$40</c:f>
              <c:strCache>
                <c:ptCount val="1"/>
                <c:pt idx="0">
                  <c:v>jorgensen2008production</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ALK!$G$40:$AC$40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3-CE14-489A-A0F2-4C81635A4B09}"/>
            </c:ext>
          </c:extLst>
        </c:ser>
        <c:ser>
          <c:idx val="36"/>
          <c:order val="36"/>
          <c:tx>
            <c:strRef>
              <c:f>ALK!$B$41</c:f>
              <c:strCache>
                <c:ptCount val="1"/>
                <c:pt idx="0">
                  <c:v>julch2016comparison</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ALK!$G$41:$AC$41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645</c:v>
                </c:pt>
              </c:numCache>
            </c:numRef>
          </c:yVal>
          <c:smooth val="0"/>
          <c:extLst>
            <c:ext xmlns:c16="http://schemas.microsoft.com/office/drawing/2014/chart" uri="{C3380CC4-5D6E-409C-BE32-E72D297353CC}">
              <c16:uniqueId val="{00000024-CE14-489A-A0F2-4C81635A4B09}"/>
            </c:ext>
          </c:extLst>
        </c:ser>
        <c:ser>
          <c:idx val="37"/>
          <c:order val="37"/>
          <c:tx>
            <c:strRef>
              <c:f>ALK!$B$42</c:f>
              <c:strCache>
                <c:ptCount val="1"/>
                <c:pt idx="0">
                  <c:v>karlsson2008optimal</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ALK!$G$42:$AC$42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5-CE14-489A-A0F2-4C81635A4B09}"/>
            </c:ext>
          </c:extLst>
        </c:ser>
        <c:ser>
          <c:idx val="38"/>
          <c:order val="38"/>
          <c:tx>
            <c:strRef>
              <c:f>ALK!$B$43</c:f>
              <c:strCache>
                <c:ptCount val="1"/>
                <c:pt idx="0">
                  <c:v>kato2005effective</c:v>
                </c:pt>
              </c:strCache>
            </c:strRef>
          </c:tx>
          <c:spPr>
            <a:ln w="254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ALK!$G$43:$AC$43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6-CE14-489A-A0F2-4C81635A4B09}"/>
            </c:ext>
          </c:extLst>
        </c:ser>
        <c:ser>
          <c:idx val="39"/>
          <c:order val="39"/>
          <c:tx>
            <c:strRef>
              <c:f>ALK!$B$44</c:f>
              <c:strCache>
                <c:ptCount val="1"/>
                <c:pt idx="0">
                  <c:v>klumpp2016comparison</c:v>
                </c:pt>
              </c:strCache>
            </c:strRef>
          </c:tx>
          <c:spPr>
            <a:ln w="254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ALK!$G$44:$AC$44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7-CE14-489A-A0F2-4C81635A4B09}"/>
            </c:ext>
          </c:extLst>
        </c:ser>
        <c:ser>
          <c:idx val="40"/>
          <c:order val="40"/>
          <c:tx>
            <c:strRef>
              <c:f>ALK!$B$45</c:f>
              <c:strCache>
                <c:ptCount val="1"/>
                <c:pt idx="0">
                  <c:v>kotter2015sensitivities</c:v>
                </c:pt>
              </c:strCache>
            </c:strRef>
          </c:tx>
          <c:spPr>
            <a:ln w="254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ALK!$G$45:$AC$45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8-CE14-489A-A0F2-4C81635A4B09}"/>
            </c:ext>
          </c:extLst>
        </c:ser>
        <c:ser>
          <c:idx val="41"/>
          <c:order val="41"/>
          <c:tx>
            <c:strRef>
              <c:f>ALK!$B$46</c:f>
              <c:strCache>
                <c:ptCount val="1"/>
                <c:pt idx="0">
                  <c:v>kotter2016future</c:v>
                </c:pt>
              </c:strCache>
            </c:strRef>
          </c:tx>
          <c:spPr>
            <a:ln w="254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ALK!$G$46:$AC$46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9-CE14-489A-A0F2-4C81635A4B09}"/>
            </c:ext>
          </c:extLst>
        </c:ser>
        <c:ser>
          <c:idx val="42"/>
          <c:order val="42"/>
          <c:tx>
            <c:strRef>
              <c:f>ALK!$B$47</c:f>
              <c:strCache>
                <c:ptCount val="1"/>
                <c:pt idx="0">
                  <c:v>kroniger2014hydrogen</c:v>
                </c:pt>
              </c:strCache>
            </c:strRef>
          </c:tx>
          <c:spPr>
            <a:ln w="254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ALK!$G$47:$AC$47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A-CE14-489A-A0F2-4C81635A4B09}"/>
            </c:ext>
          </c:extLst>
        </c:ser>
        <c:ser>
          <c:idx val="43"/>
          <c:order val="43"/>
          <c:tx>
            <c:strRef>
              <c:f>ALK!$B$48</c:f>
              <c:strCache>
                <c:ptCount val="1"/>
                <c:pt idx="0">
                  <c:v>lehner2014power</c:v>
                </c:pt>
              </c:strCache>
            </c:strRef>
          </c:tx>
          <c:spPr>
            <a:ln w="254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ALK!$G$48:$AC$48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1160.0265765602908</c:v>
                </c:pt>
                <c:pt idx="15">
                  <c:v>0</c:v>
                </c:pt>
                <c:pt idx="16">
                  <c:v>0</c:v>
                </c:pt>
                <c:pt idx="17">
                  <c:v>0</c:v>
                </c:pt>
                <c:pt idx="18">
                  <c:v>0</c:v>
                </c:pt>
                <c:pt idx="19">
                  <c:v>0</c:v>
                </c:pt>
                <c:pt idx="20">
                  <c:v>0</c:v>
                </c:pt>
                <c:pt idx="21">
                  <c:v>0</c:v>
                </c:pt>
                <c:pt idx="22">
                  <c:v>1008.7187622263398</c:v>
                </c:pt>
              </c:numCache>
            </c:numRef>
          </c:yVal>
          <c:smooth val="0"/>
          <c:extLst>
            <c:ext xmlns:c16="http://schemas.microsoft.com/office/drawing/2014/chart" uri="{C3380CC4-5D6E-409C-BE32-E72D297353CC}">
              <c16:uniqueId val="{0000002B-CE14-489A-A0F2-4C81635A4B09}"/>
            </c:ext>
          </c:extLst>
        </c:ser>
        <c:ser>
          <c:idx val="44"/>
          <c:order val="44"/>
          <c:tx>
            <c:strRef>
              <c:f>ALK!$B$49</c:f>
              <c:strCache>
                <c:ptCount val="1"/>
                <c:pt idx="0">
                  <c:v>linnemann2007realistic</c:v>
                </c:pt>
              </c:strCache>
            </c:strRef>
          </c:tx>
          <c:spPr>
            <a:ln w="254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ALK!$G$49:$AC$49</c:f>
              <c:numCache>
                <c:formatCode>#,##0</c:formatCode>
                <c:ptCount val="23"/>
                <c:pt idx="0">
                  <c:v>0</c:v>
                </c:pt>
                <c:pt idx="1">
                  <c:v>0</c:v>
                </c:pt>
                <c:pt idx="2">
                  <c:v>0</c:v>
                </c:pt>
                <c:pt idx="3">
                  <c:v>0</c:v>
                </c:pt>
                <c:pt idx="4">
                  <c:v>0</c:v>
                </c:pt>
                <c:pt idx="5">
                  <c:v>0</c:v>
                </c:pt>
                <c:pt idx="6">
                  <c:v>0</c:v>
                </c:pt>
                <c:pt idx="7">
                  <c:v>2345.0863991723663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C-CE14-489A-A0F2-4C81635A4B09}"/>
            </c:ext>
          </c:extLst>
        </c:ser>
        <c:ser>
          <c:idx val="45"/>
          <c:order val="45"/>
          <c:tx>
            <c:strRef>
              <c:f>ALK!$B$50</c:f>
              <c:strCache>
                <c:ptCount val="1"/>
                <c:pt idx="0">
                  <c:v>lipman2004fuel</c:v>
                </c:pt>
              </c:strCache>
            </c:strRef>
          </c:tx>
          <c:spPr>
            <a:ln w="254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ALK!$G$50:$AC$50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D-CE14-489A-A0F2-4C81635A4B09}"/>
            </c:ext>
          </c:extLst>
        </c:ser>
        <c:ser>
          <c:idx val="46"/>
          <c:order val="46"/>
          <c:tx>
            <c:strRef>
              <c:f>ALK!$B$51</c:f>
              <c:strCache>
                <c:ptCount val="1"/>
                <c:pt idx="0">
                  <c:v>loisel2015economic</c:v>
                </c:pt>
              </c:strCache>
            </c:strRef>
          </c:tx>
          <c:spPr>
            <a:ln w="254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ALK!$G$51:$AC$51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E-CE14-489A-A0F2-4C81635A4B09}"/>
            </c:ext>
          </c:extLst>
        </c:ser>
        <c:ser>
          <c:idx val="47"/>
          <c:order val="47"/>
          <c:tx>
            <c:strRef>
              <c:f>ALK!$B$52</c:f>
              <c:strCache>
                <c:ptCount val="1"/>
                <c:pt idx="0">
                  <c:v>manage2011techno</c:v>
                </c:pt>
              </c:strCache>
            </c:strRef>
          </c:tx>
          <c:spPr>
            <a:ln w="254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ALK!$G$52:$AC$52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F-CE14-489A-A0F2-4C81635A4B09}"/>
            </c:ext>
          </c:extLst>
        </c:ser>
        <c:ser>
          <c:idx val="48"/>
          <c:order val="48"/>
          <c:tx>
            <c:strRef>
              <c:f>ALK!$B$53</c:f>
              <c:strCache>
                <c:ptCount val="1"/>
                <c:pt idx="0">
                  <c:v>mansilla2011reducing</c:v>
                </c:pt>
              </c:strCache>
            </c:strRef>
          </c:tx>
          <c:spPr>
            <a:ln w="254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ALK!$G$53:$AC$53</c:f>
              <c:numCache>
                <c:formatCode>#,##0</c:formatCode>
                <c:ptCount val="23"/>
                <c:pt idx="0">
                  <c:v>0</c:v>
                </c:pt>
                <c:pt idx="1">
                  <c:v>0</c:v>
                </c:pt>
                <c:pt idx="2">
                  <c:v>0</c:v>
                </c:pt>
                <c:pt idx="3">
                  <c:v>0</c:v>
                </c:pt>
                <c:pt idx="4">
                  <c:v>0</c:v>
                </c:pt>
                <c:pt idx="5">
                  <c:v>0</c:v>
                </c:pt>
                <c:pt idx="6">
                  <c:v>0</c:v>
                </c:pt>
                <c:pt idx="7">
                  <c:v>0</c:v>
                </c:pt>
                <c:pt idx="8">
                  <c:v>0</c:v>
                </c:pt>
                <c:pt idx="9">
                  <c:v>0</c:v>
                </c:pt>
                <c:pt idx="10">
                  <c:v>0</c:v>
                </c:pt>
                <c:pt idx="11">
                  <c:v>940.77740307142119</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0-CE14-489A-A0F2-4C81635A4B09}"/>
            </c:ext>
          </c:extLst>
        </c:ser>
        <c:ser>
          <c:idx val="49"/>
          <c:order val="49"/>
          <c:tx>
            <c:strRef>
              <c:f>ALK!$B$54</c:f>
              <c:strCache>
                <c:ptCount val="1"/>
                <c:pt idx="0">
                  <c:v>mansilla2013economic</c:v>
                </c:pt>
              </c:strCache>
            </c:strRef>
          </c:tx>
          <c:spPr>
            <a:ln w="254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ALK!$G$54:$AC$54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1214.7209747616639</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1-CE14-489A-A0F2-4C81635A4B09}"/>
            </c:ext>
          </c:extLst>
        </c:ser>
        <c:ser>
          <c:idx val="50"/>
          <c:order val="50"/>
          <c:tx>
            <c:strRef>
              <c:f>ALK!$B$55</c:f>
              <c:strCache>
                <c:ptCount val="1"/>
                <c:pt idx="0">
                  <c:v>mantz2008hydrogen</c:v>
                </c:pt>
              </c:strCache>
            </c:strRef>
          </c:tx>
          <c:spPr>
            <a:ln w="254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ALK!$G$55:$AC$55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2-CE14-489A-A0F2-4C81635A4B09}"/>
            </c:ext>
          </c:extLst>
        </c:ser>
        <c:ser>
          <c:idx val="51"/>
          <c:order val="51"/>
          <c:tx>
            <c:strRef>
              <c:f>ALK!$B$56</c:f>
              <c:strCache>
                <c:ptCount val="1"/>
                <c:pt idx="0">
                  <c:v>marcelo2008economical</c:v>
                </c:pt>
              </c:strCache>
            </c:strRef>
          </c:tx>
          <c:spPr>
            <a:ln w="254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ALK!$G$56:$AC$56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3-CE14-489A-A0F2-4C81635A4B09}"/>
            </c:ext>
          </c:extLst>
        </c:ser>
        <c:ser>
          <c:idx val="52"/>
          <c:order val="52"/>
          <c:tx>
            <c:strRef>
              <c:f>ALK!$B$57</c:f>
              <c:strCache>
                <c:ptCount val="1"/>
                <c:pt idx="0">
                  <c:v>mathiesen2013technology</c:v>
                </c:pt>
              </c:strCache>
            </c:strRef>
          </c:tx>
          <c:spPr>
            <a:ln w="254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ALK!$G$57:$AC$57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4-CE14-489A-A0F2-4C81635A4B09}"/>
            </c:ext>
          </c:extLst>
        </c:ser>
        <c:ser>
          <c:idx val="53"/>
          <c:order val="53"/>
          <c:tx>
            <c:strRef>
              <c:f>ALK!$B$58</c:f>
              <c:strCache>
                <c:ptCount val="1"/>
                <c:pt idx="0">
                  <c:v>michaelis2014evaluation</c:v>
                </c:pt>
              </c:strCache>
            </c:strRef>
          </c:tx>
          <c:spPr>
            <a:ln w="254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ALK!$G$58:$AC$58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5-CE14-489A-A0F2-4C81635A4B09}"/>
            </c:ext>
          </c:extLst>
        </c:ser>
        <c:ser>
          <c:idx val="54"/>
          <c:order val="54"/>
          <c:tx>
            <c:strRef>
              <c:f>ALK!$B$59</c:f>
              <c:strCache>
                <c:ptCount val="1"/>
                <c:pt idx="0">
                  <c:v>miltner2010renewable</c:v>
                </c:pt>
              </c:strCache>
            </c:strRef>
          </c:tx>
          <c:spPr>
            <a:ln w="25400" cap="rnd">
              <a:noFill/>
              <a:round/>
            </a:ln>
            <a:effectLst/>
          </c:spPr>
          <c:marker>
            <c:symbol val="circle"/>
            <c:size val="5"/>
            <c:spPr>
              <a:solidFill>
                <a:schemeClr val="accent1"/>
              </a:solidFill>
              <a:ln w="9525">
                <a:solidFill>
                  <a:schemeClr val="accent1"/>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ALK!$G$59:$AC$59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6-CE14-489A-A0F2-4C81635A4B09}"/>
            </c:ext>
          </c:extLst>
        </c:ser>
        <c:ser>
          <c:idx val="55"/>
          <c:order val="55"/>
          <c:tx>
            <c:strRef>
              <c:f>ALK!$B$60</c:f>
              <c:strCache>
                <c:ptCount val="1"/>
                <c:pt idx="0">
                  <c:v>mueller-langer2007techno</c:v>
                </c:pt>
              </c:strCache>
            </c:strRef>
          </c:tx>
          <c:spPr>
            <a:ln w="25400" cap="rnd">
              <a:noFill/>
              <a:round/>
            </a:ln>
            <a:effectLst/>
          </c:spPr>
          <c:marker>
            <c:symbol val="circle"/>
            <c:size val="5"/>
            <c:spPr>
              <a:solidFill>
                <a:schemeClr val="accent2"/>
              </a:solidFill>
              <a:ln w="9525">
                <a:solidFill>
                  <a:schemeClr val="accent2"/>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ALK!$G$60:$AC$60</c:f>
              <c:numCache>
                <c:formatCode>#,##0</c:formatCode>
                <c:ptCount val="23"/>
                <c:pt idx="0">
                  <c:v>0</c:v>
                </c:pt>
                <c:pt idx="1">
                  <c:v>0</c:v>
                </c:pt>
                <c:pt idx="2">
                  <c:v>0</c:v>
                </c:pt>
                <c:pt idx="3">
                  <c:v>0</c:v>
                </c:pt>
                <c:pt idx="4">
                  <c:v>0</c:v>
                </c:pt>
                <c:pt idx="5">
                  <c:v>0</c:v>
                </c:pt>
                <c:pt idx="6">
                  <c:v>0</c:v>
                </c:pt>
                <c:pt idx="7">
                  <c:v>1210.4253644956671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7-CE14-489A-A0F2-4C81635A4B09}"/>
            </c:ext>
          </c:extLst>
        </c:ser>
        <c:ser>
          <c:idx val="56"/>
          <c:order val="56"/>
          <c:tx>
            <c:strRef>
              <c:f>ALK!$B$61</c:f>
              <c:strCache>
                <c:ptCount val="1"/>
                <c:pt idx="0">
                  <c:v>ni2008technological</c:v>
                </c:pt>
              </c:strCache>
            </c:strRef>
          </c:tx>
          <c:spPr>
            <a:ln w="25400" cap="rnd">
              <a:noFill/>
              <a:round/>
            </a:ln>
            <a:effectLst/>
          </c:spPr>
          <c:marker>
            <c:symbol val="circle"/>
            <c:size val="5"/>
            <c:spPr>
              <a:solidFill>
                <a:schemeClr val="accent3"/>
              </a:solidFill>
              <a:ln w="9525">
                <a:solidFill>
                  <a:schemeClr val="accent3"/>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ALK!$G$61:$AC$61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8-CE14-489A-A0F2-4C81635A4B09}"/>
            </c:ext>
          </c:extLst>
        </c:ser>
        <c:ser>
          <c:idx val="57"/>
          <c:order val="57"/>
          <c:tx>
            <c:strRef>
              <c:f>ALK!$B$62</c:f>
              <c:strCache>
                <c:ptCount val="1"/>
                <c:pt idx="0">
                  <c:v>orhan2012integrated</c:v>
                </c:pt>
              </c:strCache>
            </c:strRef>
          </c:tx>
          <c:spPr>
            <a:ln w="25400" cap="rnd">
              <a:noFill/>
              <a:round/>
            </a:ln>
            <a:effectLst/>
          </c:spPr>
          <c:marker>
            <c:symbol val="circle"/>
            <c:size val="5"/>
            <c:spPr>
              <a:solidFill>
                <a:schemeClr val="accent4"/>
              </a:solidFill>
              <a:ln w="9525">
                <a:solidFill>
                  <a:schemeClr val="accent4"/>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ALK!$G$62:$AC$62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9-CE14-489A-A0F2-4C81635A4B09}"/>
            </c:ext>
          </c:extLst>
        </c:ser>
        <c:ser>
          <c:idx val="58"/>
          <c:order val="58"/>
          <c:tx>
            <c:strRef>
              <c:f>ALK!$B$63</c:f>
              <c:strCache>
                <c:ptCount val="1"/>
                <c:pt idx="0">
                  <c:v>palzer2014comprehensive</c:v>
                </c:pt>
              </c:strCache>
            </c:strRef>
          </c:tx>
          <c:spPr>
            <a:ln w="25400" cap="rnd">
              <a:noFill/>
              <a:round/>
            </a:ln>
            <a:effectLst/>
          </c:spPr>
          <c:marker>
            <c:symbol val="circle"/>
            <c:size val="5"/>
            <c:spPr>
              <a:solidFill>
                <a:schemeClr val="accent5"/>
              </a:solidFill>
              <a:ln w="9525">
                <a:solidFill>
                  <a:schemeClr val="accent5"/>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ALK!$G$63:$AC$63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A-CE14-489A-A0F2-4C81635A4B09}"/>
            </c:ext>
          </c:extLst>
        </c:ser>
        <c:ser>
          <c:idx val="59"/>
          <c:order val="59"/>
          <c:tx>
            <c:strRef>
              <c:f>ALK!$B$64</c:f>
              <c:strCache>
                <c:ptCount val="1"/>
                <c:pt idx="0">
                  <c:v>parra2016techno</c:v>
                </c:pt>
              </c:strCache>
            </c:strRef>
          </c:tx>
          <c:spPr>
            <a:ln w="25400" cap="rnd">
              <a:noFill/>
              <a:round/>
            </a:ln>
            <a:effectLst/>
          </c:spPr>
          <c:marker>
            <c:symbol val="circle"/>
            <c:size val="5"/>
            <c:spPr>
              <a:solidFill>
                <a:schemeClr val="accent6"/>
              </a:solidFill>
              <a:ln w="9525">
                <a:solidFill>
                  <a:schemeClr val="accent6"/>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ALK!$G$64:$AC$64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B-CE14-489A-A0F2-4C81635A4B09}"/>
            </c:ext>
          </c:extLst>
        </c:ser>
        <c:ser>
          <c:idx val="60"/>
          <c:order val="60"/>
          <c:tx>
            <c:strRef>
              <c:f>ALK!$B$65</c:f>
              <c:strCache>
                <c:ptCount val="1"/>
                <c:pt idx="0">
                  <c:v>plessmann2014global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ALK!$G$65:$AC$65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948.19563649275949</c:v>
                </c:pt>
                <c:pt idx="21">
                  <c:v>0</c:v>
                </c:pt>
                <c:pt idx="22">
                  <c:v>0</c:v>
                </c:pt>
              </c:numCache>
            </c:numRef>
          </c:yVal>
          <c:smooth val="0"/>
          <c:extLst>
            <c:ext xmlns:c16="http://schemas.microsoft.com/office/drawing/2014/chart" uri="{C3380CC4-5D6E-409C-BE32-E72D297353CC}">
              <c16:uniqueId val="{0000003C-CE14-489A-A0F2-4C81635A4B09}"/>
            </c:ext>
          </c:extLst>
        </c:ser>
        <c:ser>
          <c:idx val="61"/>
          <c:order val="61"/>
          <c:tx>
            <c:strRef>
              <c:f>ALK!$B$66</c:f>
              <c:strCache>
                <c:ptCount val="1"/>
                <c:pt idx="0">
                  <c:v>qadrdan2015role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ALK!$G$66:$AC$66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D-CE14-489A-A0F2-4C81635A4B09}"/>
            </c:ext>
          </c:extLst>
        </c:ser>
        <c:ser>
          <c:idx val="62"/>
          <c:order val="62"/>
          <c:tx>
            <c:strRef>
              <c:f>ALK!$B$67</c:f>
              <c:strCache>
                <c:ptCount val="1"/>
                <c:pt idx="0">
                  <c:v>samsatli2016optimal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ALK!$G$67:$AC$67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E-CE14-489A-A0F2-4C81635A4B09}"/>
            </c:ext>
          </c:extLst>
        </c:ser>
        <c:ser>
          <c:idx val="63"/>
          <c:order val="63"/>
          <c:tx>
            <c:strRef>
              <c:f>ALK!$B$68</c:f>
              <c:strCache>
                <c:ptCount val="1"/>
                <c:pt idx="0">
                  <c:v>saxe2007advantages</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ALK!$G$68:$AC$68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F-CE14-489A-A0F2-4C81635A4B09}"/>
            </c:ext>
          </c:extLst>
        </c:ser>
        <c:ser>
          <c:idx val="64"/>
          <c:order val="64"/>
          <c:tx>
            <c:strRef>
              <c:f>ALK!$B$69</c:f>
              <c:strCache>
                <c:ptCount val="1"/>
                <c:pt idx="0">
                  <c:v>schiebahn2015pwoer</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ALK!$G$69:$AC$69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1005.8939213802238</c:v>
                </c:pt>
                <c:pt idx="16">
                  <c:v>0</c:v>
                </c:pt>
                <c:pt idx="17">
                  <c:v>0</c:v>
                </c:pt>
                <c:pt idx="18">
                  <c:v>0</c:v>
                </c:pt>
                <c:pt idx="19">
                  <c:v>0</c:v>
                </c:pt>
                <c:pt idx="20">
                  <c:v>0</c:v>
                </c:pt>
                <c:pt idx="21">
                  <c:v>0</c:v>
                </c:pt>
                <c:pt idx="22">
                  <c:v>502.94696069011189</c:v>
                </c:pt>
              </c:numCache>
            </c:numRef>
          </c:yVal>
          <c:smooth val="0"/>
          <c:extLst>
            <c:ext xmlns:c16="http://schemas.microsoft.com/office/drawing/2014/chart" uri="{C3380CC4-5D6E-409C-BE32-E72D297353CC}">
              <c16:uniqueId val="{00000040-CE14-489A-A0F2-4C81635A4B09}"/>
            </c:ext>
          </c:extLst>
        </c:ser>
        <c:ser>
          <c:idx val="65"/>
          <c:order val="65"/>
          <c:tx>
            <c:strRef>
              <c:f>ALK!$B$70</c:f>
              <c:strCache>
                <c:ptCount val="1"/>
                <c:pt idx="0">
                  <c:v>simon2015hyunder</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ALK!$G$70:$AC$70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1-CE14-489A-A0F2-4C81635A4B09}"/>
            </c:ext>
          </c:extLst>
        </c:ser>
        <c:ser>
          <c:idx val="66"/>
          <c:order val="66"/>
          <c:tx>
            <c:strRef>
              <c:f>ALK!$B$71</c:f>
              <c:strCache>
                <c:ptCount val="1"/>
                <c:pt idx="0">
                  <c:v>sorensen2004hydrogen</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ALK!$G$71:$AC$71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2-CE14-489A-A0F2-4C81635A4B09}"/>
            </c:ext>
          </c:extLst>
        </c:ser>
        <c:ser>
          <c:idx val="67"/>
          <c:order val="67"/>
          <c:tx>
            <c:strRef>
              <c:f>ALK!$B$72</c:f>
              <c:strCache>
                <c:ptCount val="1"/>
                <c:pt idx="0">
                  <c:v>sternberg2016life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ALK!$G$72:$AC$72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3-CE14-489A-A0F2-4C81635A4B09}"/>
            </c:ext>
          </c:extLst>
        </c:ser>
        <c:ser>
          <c:idx val="68"/>
          <c:order val="68"/>
          <c:tx>
            <c:strRef>
              <c:f>ALK!$B$73</c:f>
              <c:strCache>
                <c:ptCount val="1"/>
                <c:pt idx="0">
                  <c:v>sterner2014energiespeicher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ALK!$G$73:$AC$73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1160.0265765602908</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4-CE14-489A-A0F2-4C81635A4B09}"/>
            </c:ext>
          </c:extLst>
        </c:ser>
        <c:ser>
          <c:idx val="69"/>
          <c:order val="69"/>
          <c:tx>
            <c:strRef>
              <c:f>ALK!$B$74</c:f>
              <c:strCache>
                <c:ptCount val="1"/>
                <c:pt idx="0">
                  <c:v>tsupari2016economic</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ALK!$G$74:$AC$74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5-CE14-489A-A0F2-4C81635A4B09}"/>
            </c:ext>
          </c:extLst>
        </c:ser>
        <c:ser>
          <c:idx val="70"/>
          <c:order val="70"/>
          <c:tx>
            <c:strRef>
              <c:f>ALK!$B$75</c:f>
              <c:strCache>
                <c:ptCount val="1"/>
                <c:pt idx="0">
                  <c:v>turner2008renewable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ALK!$G$75:$AC$75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6-CE14-489A-A0F2-4C81635A4B09}"/>
            </c:ext>
          </c:extLst>
        </c:ser>
        <c:ser>
          <c:idx val="71"/>
          <c:order val="71"/>
          <c:tx>
            <c:strRef>
              <c:f>ALK!$B$76</c:f>
              <c:strCache>
                <c:ptCount val="1"/>
                <c:pt idx="0">
                  <c:v>ursua2012hydrogen</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ALK!$G$76:$AC$76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3073.5389061767455</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7-CE14-489A-A0F2-4C81635A4B09}"/>
            </c:ext>
          </c:extLst>
        </c:ser>
        <c:ser>
          <c:idx val="72"/>
          <c:order val="72"/>
          <c:tx>
            <c:strRef>
              <c:f>ALK!$B$77</c:f>
              <c:strCache>
                <c:ptCount val="1"/>
                <c:pt idx="0">
                  <c:v>vandewalle2015effects</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ALK!$G$77:$AC$77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8-CE14-489A-A0F2-4C81635A4B09}"/>
            </c:ext>
          </c:extLst>
        </c:ser>
        <c:ser>
          <c:idx val="73"/>
          <c:order val="73"/>
          <c:tx>
            <c:strRef>
              <c:f>ALK!$B$78</c:f>
              <c:strCache>
                <c:ptCount val="1"/>
                <c:pt idx="0">
                  <c:v>varone2015power</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ALK!$G$78:$AC$78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9-CE14-489A-A0F2-4C81635A4B09}"/>
            </c:ext>
          </c:extLst>
        </c:ser>
        <c:ser>
          <c:idx val="74"/>
          <c:order val="74"/>
          <c:tx>
            <c:strRef>
              <c:f>ALK!$B$79</c:f>
              <c:strCache>
                <c:ptCount val="1"/>
                <c:pt idx="0">
                  <c:v>walker2016benchmarking</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ALK!$G$79:$AC$79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1111.5989999999999</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A-CE14-489A-A0F2-4C81635A4B09}"/>
            </c:ext>
          </c:extLst>
        </c:ser>
        <c:ser>
          <c:idx val="75"/>
          <c:order val="75"/>
          <c:tx>
            <c:strRef>
              <c:f>ALK!$B$80</c:f>
              <c:strCache>
                <c:ptCount val="1"/>
                <c:pt idx="0">
                  <c:v>walker2016economic</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ALK!$G$80:$AC$80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B-CE14-489A-A0F2-4C81635A4B09}"/>
            </c:ext>
          </c:extLst>
        </c:ser>
        <c:ser>
          <c:idx val="76"/>
          <c:order val="76"/>
          <c:tx>
            <c:strRef>
              <c:f>ALK!$B$81</c:f>
              <c:strCache>
                <c:ptCount val="1"/>
                <c:pt idx="0">
                  <c:v>winkler2013power</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ALK!$G$81:$AC$81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1012.2674789680533</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C-CE14-489A-A0F2-4C81635A4B09}"/>
            </c:ext>
          </c:extLst>
        </c:ser>
        <c:ser>
          <c:idx val="77"/>
          <c:order val="77"/>
          <c:tx>
            <c:strRef>
              <c:f>ALK!$B$82</c:f>
              <c:strCache>
                <c:ptCount val="1"/>
                <c:pt idx="0">
                  <c:v>yang2007determining</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ALK!$G$82:$AC$82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D-CE14-489A-A0F2-4C81635A4B09}"/>
            </c:ext>
          </c:extLst>
        </c:ser>
        <c:ser>
          <c:idx val="78"/>
          <c:order val="78"/>
          <c:tx>
            <c:strRef>
              <c:f>ALK!$B$83</c:f>
              <c:strCache>
                <c:ptCount val="1"/>
                <c:pt idx="0">
                  <c:v>you2016value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ALK!$G$83:$AC$83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E-CE14-489A-A0F2-4C81635A4B09}"/>
            </c:ext>
          </c:extLst>
        </c:ser>
        <c:ser>
          <c:idx val="79"/>
          <c:order val="79"/>
          <c:tx>
            <c:strRef>
              <c:f>ALK!$B$84</c:f>
              <c:strCache>
                <c:ptCount val="1"/>
                <c:pt idx="0">
                  <c:v>zakeri2015electrical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ALK!$G$84:$AC$84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1408.2514899323135</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F-CE14-489A-A0F2-4C81635A4B09}"/>
            </c:ext>
          </c:extLst>
        </c:ser>
        <c:ser>
          <c:idx val="80"/>
          <c:order val="80"/>
          <c:tx>
            <c:strRef>
              <c:f>ALK!$B$85</c:f>
              <c:strCache>
                <c:ptCount val="1"/>
                <c:pt idx="0">
                  <c:v>zhang2014a</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ALK!$G$85:$AC$85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2044.6493522317237</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0-CE14-489A-A0F2-4C81635A4B09}"/>
            </c:ext>
          </c:extLst>
        </c:ser>
        <c:ser>
          <c:idx val="81"/>
          <c:order val="81"/>
          <c:tx>
            <c:strRef>
              <c:f>ALK!$B$86</c:f>
              <c:strCache>
                <c:ptCount val="1"/>
                <c:pt idx="0">
                  <c:v>Anonymous2014-1</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ALK!$G$86:$AC$86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1-CE14-489A-A0F2-4C81635A4B09}"/>
            </c:ext>
          </c:extLst>
        </c:ser>
        <c:ser>
          <c:idx val="82"/>
          <c:order val="82"/>
          <c:tx>
            <c:strRef>
              <c:f>ALK!$B$87</c:f>
              <c:strCache>
                <c:ptCount val="1"/>
                <c:pt idx="0">
                  <c:v>Anonymous2015-1</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ALK!$G$87:$AC$87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1588.8342360828615</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2-CE14-489A-A0F2-4C81635A4B09}"/>
            </c:ext>
          </c:extLst>
        </c:ser>
        <c:ser>
          <c:idx val="83"/>
          <c:order val="83"/>
          <c:tx>
            <c:strRef>
              <c:f>ALK!$B$88</c:f>
              <c:strCache>
                <c:ptCount val="1"/>
                <c:pt idx="0">
                  <c:v>Anonymous2015-10</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ALK!$G$88:$AC$88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975.92767734554729</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3-CE14-489A-A0F2-4C81635A4B09}"/>
            </c:ext>
          </c:extLst>
        </c:ser>
        <c:ser>
          <c:idx val="84"/>
          <c:order val="84"/>
          <c:tx>
            <c:strRef>
              <c:f>ALK!$B$89</c:f>
              <c:strCache>
                <c:ptCount val="1"/>
                <c:pt idx="0">
                  <c:v>Anonymous2015-2</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ALK!$G$89:$AC$89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1551.0382461191657</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4-CE14-489A-A0F2-4C81635A4B09}"/>
            </c:ext>
          </c:extLst>
        </c:ser>
        <c:ser>
          <c:idx val="85"/>
          <c:order val="85"/>
          <c:tx>
            <c:strRef>
              <c:f>ALK!$B$90</c:f>
              <c:strCache>
                <c:ptCount val="1"/>
                <c:pt idx="0">
                  <c:v>Anonymous2015-3</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ALK!$G$90:$AC$90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1475.3110846909949</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5-CE14-489A-A0F2-4C81635A4B09}"/>
            </c:ext>
          </c:extLst>
        </c:ser>
        <c:ser>
          <c:idx val="86"/>
          <c:order val="86"/>
          <c:tx>
            <c:strRef>
              <c:f>ALK!$B$91</c:f>
              <c:strCache>
                <c:ptCount val="1"/>
                <c:pt idx="0">
                  <c:v>Anonymous2015-4</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ALK!$G$91:$AC$91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1231.9705919982721</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6-CE14-489A-A0F2-4C81635A4B09}"/>
            </c:ext>
          </c:extLst>
        </c:ser>
        <c:ser>
          <c:idx val="87"/>
          <c:order val="87"/>
          <c:tx>
            <c:strRef>
              <c:f>ALK!$B$92</c:f>
              <c:strCache>
                <c:ptCount val="1"/>
                <c:pt idx="0">
                  <c:v>Anonymous2015-5</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ALK!$G$92:$AC$92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1584.4841049581287</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7-CE14-489A-A0F2-4C81635A4B09}"/>
            </c:ext>
          </c:extLst>
        </c:ser>
        <c:ser>
          <c:idx val="88"/>
          <c:order val="88"/>
          <c:tx>
            <c:strRef>
              <c:f>ALK!$B$93</c:f>
              <c:strCache>
                <c:ptCount val="1"/>
                <c:pt idx="0">
                  <c:v>Anonymous2015-6</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ALK!$G$93:$AC$93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1312.5306243737712</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8-CE14-489A-A0F2-4C81635A4B09}"/>
            </c:ext>
          </c:extLst>
        </c:ser>
        <c:ser>
          <c:idx val="89"/>
          <c:order val="89"/>
          <c:tx>
            <c:strRef>
              <c:f>ALK!$B$94</c:f>
              <c:strCache>
                <c:ptCount val="1"/>
                <c:pt idx="0">
                  <c:v>Anonymous2015-7</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ALK!$G$94:$AC$94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1229.4259039091623</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9-CE14-489A-A0F2-4C81635A4B09}"/>
            </c:ext>
          </c:extLst>
        </c:ser>
        <c:ser>
          <c:idx val="90"/>
          <c:order val="90"/>
          <c:tx>
            <c:strRef>
              <c:f>ALK!$B$95</c:f>
              <c:strCache>
                <c:ptCount val="1"/>
                <c:pt idx="0">
                  <c:v>Anonymous2015-8</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ALK!$G$95:$AC$95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940.18390096606061</c:v>
                </c:pt>
                <c:pt idx="16">
                  <c:v>831.37132602075496</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A-CE14-489A-A0F2-4C81635A4B09}"/>
            </c:ext>
          </c:extLst>
        </c:ser>
        <c:ser>
          <c:idx val="91"/>
          <c:order val="91"/>
          <c:tx>
            <c:strRef>
              <c:f>ALK!$B$96</c:f>
              <c:strCache>
                <c:ptCount val="1"/>
                <c:pt idx="0">
                  <c:v>Anonymous2015-9</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ALK!$G$96:$AC$96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831.37132602075496</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B-CE14-489A-A0F2-4C81635A4B09}"/>
            </c:ext>
          </c:extLst>
        </c:ser>
        <c:ser>
          <c:idx val="92"/>
          <c:order val="92"/>
          <c:tx>
            <c:strRef>
              <c:f>ALK!$B$97</c:f>
              <c:strCache>
                <c:ptCount val="1"/>
                <c:pt idx="0">
                  <c:v>hydrogenenergy2016</c:v>
                </c:pt>
              </c:strCache>
            </c:strRef>
          </c:tx>
          <c:spPr>
            <a:ln w="254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ALK!$G$97:$AC$97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800</c:v>
                </c:pt>
                <c:pt idx="18">
                  <c:v>0</c:v>
                </c:pt>
                <c:pt idx="19">
                  <c:v>0</c:v>
                </c:pt>
                <c:pt idx="20">
                  <c:v>0</c:v>
                </c:pt>
                <c:pt idx="21">
                  <c:v>650</c:v>
                </c:pt>
                <c:pt idx="22">
                  <c:v>0</c:v>
                </c:pt>
              </c:numCache>
            </c:numRef>
          </c:yVal>
          <c:smooth val="0"/>
          <c:extLst>
            <c:ext xmlns:c16="http://schemas.microsoft.com/office/drawing/2014/chart" uri="{C3380CC4-5D6E-409C-BE32-E72D297353CC}">
              <c16:uniqueId val="{0000005C-CE14-489A-A0F2-4C81635A4B09}"/>
            </c:ext>
          </c:extLst>
        </c:ser>
        <c:ser>
          <c:idx val="93"/>
          <c:order val="93"/>
          <c:tx>
            <c:strRef>
              <c:f>ALK!$B$98</c:f>
              <c:strCache>
                <c:ptCount val="1"/>
                <c:pt idx="0">
                  <c:v>michalski2017hydrogen</c:v>
                </c:pt>
              </c:strCache>
            </c:strRef>
          </c:tx>
          <c:spPr>
            <a:ln w="254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ALK!$G$98:$AC$98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932</c:v>
                </c:pt>
                <c:pt idx="22">
                  <c:v>0</c:v>
                </c:pt>
              </c:numCache>
            </c:numRef>
          </c:yVal>
          <c:smooth val="0"/>
          <c:extLst>
            <c:ext xmlns:c16="http://schemas.microsoft.com/office/drawing/2014/chart" uri="{C3380CC4-5D6E-409C-BE32-E72D297353CC}">
              <c16:uniqueId val="{0000005D-CE14-489A-A0F2-4C81635A4B09}"/>
            </c:ext>
          </c:extLst>
        </c:ser>
        <c:ser>
          <c:idx val="94"/>
          <c:order val="94"/>
          <c:tx>
            <c:strRef>
              <c:f>ALK!$B$99</c:f>
              <c:strCache>
                <c:ptCount val="1"/>
                <c:pt idx="0">
                  <c:v>microbenergy2017</c:v>
                </c:pt>
              </c:strCache>
            </c:strRef>
          </c:tx>
          <c:spPr>
            <a:ln w="254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ALK!$G$99:$AC$99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E-CE14-489A-A0F2-4C81635A4B09}"/>
            </c:ext>
          </c:extLst>
        </c:ser>
        <c:ser>
          <c:idx val="95"/>
          <c:order val="95"/>
          <c:tx>
            <c:strRef>
              <c:f>ALK!$B$100</c:f>
              <c:strCache>
                <c:ptCount val="1"/>
                <c:pt idx="0">
                  <c:v>micropyris2016</c:v>
                </c:pt>
              </c:strCache>
            </c:strRef>
          </c:tx>
          <c:spPr>
            <a:ln w="254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ALK!$G$100:$AC$100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1000</c:v>
                </c:pt>
                <c:pt idx="18">
                  <c:v>800</c:v>
                </c:pt>
                <c:pt idx="19">
                  <c:v>500</c:v>
                </c:pt>
                <c:pt idx="20">
                  <c:v>500</c:v>
                </c:pt>
                <c:pt idx="21">
                  <c:v>0</c:v>
                </c:pt>
                <c:pt idx="22">
                  <c:v>0</c:v>
                </c:pt>
              </c:numCache>
            </c:numRef>
          </c:yVal>
          <c:smooth val="0"/>
          <c:extLst>
            <c:ext xmlns:c16="http://schemas.microsoft.com/office/drawing/2014/chart" uri="{C3380CC4-5D6E-409C-BE32-E72D297353CC}">
              <c16:uniqueId val="{0000005F-CE14-489A-A0F2-4C81635A4B09}"/>
            </c:ext>
          </c:extLst>
        </c:ser>
        <c:ser>
          <c:idx val="96"/>
          <c:order val="96"/>
          <c:tx>
            <c:strRef>
              <c:f>ALK!$B$101</c:f>
              <c:strCache>
                <c:ptCount val="1"/>
                <c:pt idx="0">
                  <c:v>siemens2017</c:v>
                </c:pt>
              </c:strCache>
            </c:strRef>
          </c:tx>
          <c:spPr>
            <a:ln w="254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ALK!$G$101:$AC$101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1000</c:v>
                </c:pt>
                <c:pt idx="18">
                  <c:v>0</c:v>
                </c:pt>
                <c:pt idx="19">
                  <c:v>0</c:v>
                </c:pt>
                <c:pt idx="20">
                  <c:v>0</c:v>
                </c:pt>
                <c:pt idx="21">
                  <c:v>0</c:v>
                </c:pt>
                <c:pt idx="22">
                  <c:v>500</c:v>
                </c:pt>
              </c:numCache>
            </c:numRef>
          </c:yVal>
          <c:smooth val="0"/>
          <c:extLst>
            <c:ext xmlns:c16="http://schemas.microsoft.com/office/drawing/2014/chart" uri="{C3380CC4-5D6E-409C-BE32-E72D297353CC}">
              <c16:uniqueId val="{00000060-CE14-489A-A0F2-4C81635A4B09}"/>
            </c:ext>
          </c:extLst>
        </c:ser>
        <c:ser>
          <c:idx val="97"/>
          <c:order val="97"/>
          <c:tx>
            <c:strRef>
              <c:f>ALK!$B$102</c:f>
              <c:strCache>
                <c:ptCount val="1"/>
                <c:pt idx="0">
                  <c:v>sunfire2016</c:v>
                </c:pt>
              </c:strCache>
            </c:strRef>
          </c:tx>
          <c:spPr>
            <a:ln w="254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ALK!$G$102:$AC$102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1-CE14-489A-A0F2-4C81635A4B09}"/>
            </c:ext>
          </c:extLst>
        </c:ser>
        <c:ser>
          <c:idx val="98"/>
          <c:order val="98"/>
          <c:tx>
            <c:strRef>
              <c:f>ALK!$B$103</c:f>
              <c:strCache>
                <c:ptCount val="1"/>
                <c:pt idx="0">
                  <c:v>wind-wasserstoff2016</c:v>
                </c:pt>
              </c:strCache>
            </c:strRef>
          </c:tx>
          <c:spPr>
            <a:ln w="254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ALK!$G$103:$AC$103</c:f>
              <c:numCache>
                <c:formatCode>#,##0</c:formatCode>
                <c:ptCount val="23"/>
                <c:pt idx="0">
                  <c:v>0</c:v>
                </c:pt>
                <c:pt idx="1">
                  <c:v>0</c:v>
                </c:pt>
                <c:pt idx="2">
                  <c:v>0</c:v>
                </c:pt>
                <c:pt idx="3">
                  <c:v>0</c:v>
                </c:pt>
                <c:pt idx="4">
                  <c:v>0</c:v>
                </c:pt>
                <c:pt idx="5">
                  <c:v>0</c:v>
                </c:pt>
                <c:pt idx="6">
                  <c:v>0</c:v>
                </c:pt>
                <c:pt idx="7">
                  <c:v>0</c:v>
                </c:pt>
                <c:pt idx="8">
                  <c:v>0</c:v>
                </c:pt>
                <c:pt idx="9">
                  <c:v>0</c:v>
                </c:pt>
                <c:pt idx="10">
                  <c:v>0</c:v>
                </c:pt>
                <c:pt idx="11">
                  <c:v>1416.5</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2-CE14-489A-A0F2-4C81635A4B09}"/>
            </c:ext>
          </c:extLst>
        </c:ser>
        <c:ser>
          <c:idx val="99"/>
          <c:order val="99"/>
          <c:tx>
            <c:strRef>
              <c:f>ALK!$B$104</c:f>
              <c:strCache>
                <c:ptCount val="1"/>
                <c:pt idx="0">
                  <c:v>flint1999flint</c:v>
                </c:pt>
              </c:strCache>
            </c:strRef>
          </c:tx>
          <c:spPr>
            <a:ln w="254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ALK!$G$104:$AC$104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3-CE14-489A-A0F2-4C81635A4B09}"/>
            </c:ext>
          </c:extLst>
        </c:ser>
        <c:ser>
          <c:idx val="100"/>
          <c:order val="100"/>
          <c:tx>
            <c:strRef>
              <c:f>ALK!$B$105</c:f>
              <c:strCache>
                <c:ptCount val="1"/>
                <c:pt idx="0">
                  <c:v>aicher2014arbeitspaket</c:v>
                </c:pt>
              </c:strCache>
            </c:strRef>
          </c:tx>
          <c:spPr>
            <a:ln w="254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ALK!$G$105:$AC$105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4-CE14-489A-A0F2-4C81635A4B09}"/>
            </c:ext>
          </c:extLst>
        </c:ser>
        <c:ser>
          <c:idx val="101"/>
          <c:order val="101"/>
          <c:tx>
            <c:strRef>
              <c:f>ALK!$B$106</c:f>
              <c:strCache>
                <c:ptCount val="1"/>
                <c:pt idx="0">
                  <c:v>ainscough2014hydrogen</c:v>
                </c:pt>
              </c:strCache>
            </c:strRef>
          </c:tx>
          <c:spPr>
            <a:ln w="254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ALK!$G$106:$AC$106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5-CE14-489A-A0F2-4C81635A4B09}"/>
            </c:ext>
          </c:extLst>
        </c:ser>
        <c:ser>
          <c:idx val="102"/>
          <c:order val="102"/>
          <c:tx>
            <c:strRef>
              <c:f>ALK!$B$107</c:f>
              <c:strCache>
                <c:ptCount val="1"/>
                <c:pt idx="0">
                  <c:v>akhil2013DOE</c:v>
                </c:pt>
              </c:strCache>
            </c:strRef>
          </c:tx>
          <c:spPr>
            <a:ln w="254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ALK!$G$107:$AC$107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6-CE14-489A-A0F2-4C81635A4B09}"/>
            </c:ext>
          </c:extLst>
        </c:ser>
        <c:ser>
          <c:idx val="103"/>
          <c:order val="103"/>
          <c:tx>
            <c:strRef>
              <c:f>ALK!$B$108</c:f>
              <c:strCache>
                <c:ptCount val="1"/>
                <c:pt idx="0">
                  <c:v>albrecht2013analyse</c:v>
                </c:pt>
              </c:strCache>
            </c:strRef>
          </c:tx>
          <c:spPr>
            <a:ln w="254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ALK!$G$108:$AC$108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1214.7209747616639</c:v>
                </c:pt>
                <c:pt idx="14">
                  <c:v>0</c:v>
                </c:pt>
                <c:pt idx="15">
                  <c:v>0</c:v>
                </c:pt>
                <c:pt idx="16">
                  <c:v>1012.2674789680533</c:v>
                </c:pt>
                <c:pt idx="17">
                  <c:v>0</c:v>
                </c:pt>
                <c:pt idx="18">
                  <c:v>0</c:v>
                </c:pt>
                <c:pt idx="19">
                  <c:v>0</c:v>
                </c:pt>
                <c:pt idx="20">
                  <c:v>861.43962460181331</c:v>
                </c:pt>
                <c:pt idx="21">
                  <c:v>0</c:v>
                </c:pt>
                <c:pt idx="22">
                  <c:v>714.66084015144554</c:v>
                </c:pt>
              </c:numCache>
            </c:numRef>
          </c:yVal>
          <c:smooth val="0"/>
          <c:extLst>
            <c:ext xmlns:c16="http://schemas.microsoft.com/office/drawing/2014/chart" uri="{C3380CC4-5D6E-409C-BE32-E72D297353CC}">
              <c16:uniqueId val="{00000067-CE14-489A-A0F2-4C81635A4B09}"/>
            </c:ext>
          </c:extLst>
        </c:ser>
        <c:ser>
          <c:idx val="104"/>
          <c:order val="104"/>
          <c:tx>
            <c:strRef>
              <c:f>ALK!$B$109</c:f>
              <c:strCache>
                <c:ptCount val="1"/>
                <c:pt idx="0">
                  <c:v>benjaminsson2013power</c:v>
                </c:pt>
              </c:strCache>
            </c:strRef>
          </c:tx>
          <c:spPr>
            <a:ln w="254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ALK!$G$109:$AC$109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8-CE14-489A-A0F2-4C81635A4B09}"/>
            </c:ext>
          </c:extLst>
        </c:ser>
        <c:ser>
          <c:idx val="105"/>
          <c:order val="105"/>
          <c:tx>
            <c:strRef>
              <c:f>ALK!$B$110</c:f>
              <c:strCache>
                <c:ptCount val="1"/>
                <c:pt idx="0">
                  <c:v>bertuccioli2014development</c:v>
                </c:pt>
              </c:strCache>
            </c:strRef>
          </c:tx>
          <c:spPr>
            <a:ln w="254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ALK!$G$110:$AC$110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1109.5906384489738</c:v>
                </c:pt>
                <c:pt idx="15">
                  <c:v>938.10844887049609</c:v>
                </c:pt>
                <c:pt idx="16">
                  <c:v>0</c:v>
                </c:pt>
                <c:pt idx="17">
                  <c:v>0</c:v>
                </c:pt>
                <c:pt idx="18">
                  <c:v>0</c:v>
                </c:pt>
                <c:pt idx="19">
                  <c:v>0</c:v>
                </c:pt>
                <c:pt idx="20">
                  <c:v>640.53641401372579</c:v>
                </c:pt>
                <c:pt idx="21">
                  <c:v>615.31844495806729</c:v>
                </c:pt>
                <c:pt idx="22">
                  <c:v>590.10047590240879</c:v>
                </c:pt>
              </c:numCache>
            </c:numRef>
          </c:yVal>
          <c:smooth val="0"/>
          <c:extLst>
            <c:ext xmlns:c16="http://schemas.microsoft.com/office/drawing/2014/chart" uri="{C3380CC4-5D6E-409C-BE32-E72D297353CC}">
              <c16:uniqueId val="{00000069-CE14-489A-A0F2-4C81635A4B09}"/>
            </c:ext>
          </c:extLst>
        </c:ser>
        <c:ser>
          <c:idx val="106"/>
          <c:order val="106"/>
          <c:tx>
            <c:strRef>
              <c:f>ALK!$B$111</c:f>
              <c:strCache>
                <c:ptCount val="1"/>
                <c:pt idx="0">
                  <c:v>bundesnetzagentur2016leitfaden</c:v>
                </c:pt>
              </c:strCache>
            </c:strRef>
          </c:tx>
          <c:spPr>
            <a:ln w="254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ALK!$G$111:$AC$111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A-CE14-489A-A0F2-4C81635A4B09}"/>
            </c:ext>
          </c:extLst>
        </c:ser>
        <c:ser>
          <c:idx val="107"/>
          <c:order val="107"/>
          <c:tx>
            <c:strRef>
              <c:f>ALK!$B$112</c:f>
              <c:strCache>
                <c:ptCount val="1"/>
                <c:pt idx="0">
                  <c:v>california2016power</c:v>
                </c:pt>
              </c:strCache>
            </c:strRef>
          </c:tx>
          <c:spPr>
            <a:ln w="254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ALK!$G$112:$AC$112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B-CE14-489A-A0F2-4C81635A4B09}"/>
            </c:ext>
          </c:extLst>
        </c:ser>
        <c:ser>
          <c:idx val="108"/>
          <c:order val="108"/>
          <c:tx>
            <c:strRef>
              <c:f>ALK!$B$113</c:f>
              <c:strCache>
                <c:ptCount val="1"/>
                <c:pt idx="0">
                  <c:v>ChemCoast2016fahrplan</c:v>
                </c:pt>
              </c:strCache>
            </c:strRef>
          </c:tx>
          <c:spPr>
            <a:ln w="25400" cap="rnd">
              <a:noFill/>
              <a:round/>
            </a:ln>
            <a:effectLst/>
          </c:spPr>
          <c:marker>
            <c:symbol val="circle"/>
            <c:size val="5"/>
            <c:spPr>
              <a:solidFill>
                <a:schemeClr val="accent1"/>
              </a:solidFill>
              <a:ln w="9525">
                <a:solidFill>
                  <a:schemeClr val="accent1"/>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ALK!$G$113:$AC$113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800</c:v>
                </c:pt>
                <c:pt idx="17">
                  <c:v>0</c:v>
                </c:pt>
                <c:pt idx="18">
                  <c:v>0</c:v>
                </c:pt>
                <c:pt idx="19">
                  <c:v>0</c:v>
                </c:pt>
                <c:pt idx="20">
                  <c:v>0</c:v>
                </c:pt>
                <c:pt idx="21">
                  <c:v>600</c:v>
                </c:pt>
                <c:pt idx="22">
                  <c:v>0</c:v>
                </c:pt>
              </c:numCache>
            </c:numRef>
          </c:yVal>
          <c:smooth val="0"/>
          <c:extLst>
            <c:ext xmlns:c16="http://schemas.microsoft.com/office/drawing/2014/chart" uri="{C3380CC4-5D6E-409C-BE32-E72D297353CC}">
              <c16:uniqueId val="{0000006C-CE14-489A-A0F2-4C81635A4B09}"/>
            </c:ext>
          </c:extLst>
        </c:ser>
        <c:ser>
          <c:idx val="109"/>
          <c:order val="109"/>
          <c:tx>
            <c:strRef>
              <c:f>ALK!$B$114</c:f>
              <c:strCache>
                <c:ptCount val="1"/>
                <c:pt idx="0">
                  <c:v>CopenHydrogen2014project</c:v>
                </c:pt>
              </c:strCache>
            </c:strRef>
          </c:tx>
          <c:spPr>
            <a:ln w="25400" cap="rnd">
              <a:noFill/>
              <a:round/>
            </a:ln>
            <a:effectLst/>
          </c:spPr>
          <c:marker>
            <c:symbol val="circle"/>
            <c:size val="5"/>
            <c:spPr>
              <a:solidFill>
                <a:schemeClr val="accent2"/>
              </a:solidFill>
              <a:ln w="9525">
                <a:solidFill>
                  <a:schemeClr val="accent2"/>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ALK!$G$114:$AC$114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368.51858780002277</c:v>
                </c:pt>
                <c:pt idx="21">
                  <c:v>294.54587857009125</c:v>
                </c:pt>
                <c:pt idx="22">
                  <c:v>220.57316934015964</c:v>
                </c:pt>
              </c:numCache>
            </c:numRef>
          </c:yVal>
          <c:smooth val="0"/>
          <c:extLst>
            <c:ext xmlns:c16="http://schemas.microsoft.com/office/drawing/2014/chart" uri="{C3380CC4-5D6E-409C-BE32-E72D297353CC}">
              <c16:uniqueId val="{0000006D-CE14-489A-A0F2-4C81635A4B09}"/>
            </c:ext>
          </c:extLst>
        </c:ser>
        <c:ser>
          <c:idx val="110"/>
          <c:order val="110"/>
          <c:tx>
            <c:strRef>
              <c:f>ALK!$B$115</c:f>
              <c:strCache>
                <c:ptCount val="1"/>
                <c:pt idx="0">
                  <c:v>dena2015power</c:v>
                </c:pt>
              </c:strCache>
            </c:strRef>
          </c:tx>
          <c:spPr>
            <a:ln w="25400" cap="rnd">
              <a:noFill/>
              <a:round/>
            </a:ln>
            <a:effectLst/>
          </c:spPr>
          <c:marker>
            <c:symbol val="circle"/>
            <c:size val="5"/>
            <c:spPr>
              <a:solidFill>
                <a:schemeClr val="accent3"/>
              </a:solidFill>
              <a:ln w="9525">
                <a:solidFill>
                  <a:schemeClr val="accent3"/>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ALK!$G$115:$AC$115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1156.7780095872574</c:v>
                </c:pt>
                <c:pt idx="16">
                  <c:v>0</c:v>
                </c:pt>
                <c:pt idx="17">
                  <c:v>0</c:v>
                </c:pt>
                <c:pt idx="18">
                  <c:v>0</c:v>
                </c:pt>
                <c:pt idx="19">
                  <c:v>0</c:v>
                </c:pt>
                <c:pt idx="20">
                  <c:v>0</c:v>
                </c:pt>
                <c:pt idx="21">
                  <c:v>502.94696069011189</c:v>
                </c:pt>
                <c:pt idx="22">
                  <c:v>0</c:v>
                </c:pt>
              </c:numCache>
            </c:numRef>
          </c:yVal>
          <c:smooth val="0"/>
          <c:extLst>
            <c:ext xmlns:c16="http://schemas.microsoft.com/office/drawing/2014/chart" uri="{C3380CC4-5D6E-409C-BE32-E72D297353CC}">
              <c16:uniqueId val="{0000006E-CE14-489A-A0F2-4C81635A4B09}"/>
            </c:ext>
          </c:extLst>
        </c:ser>
        <c:ser>
          <c:idx val="111"/>
          <c:order val="111"/>
          <c:tx>
            <c:strRef>
              <c:f>ALK!$B$116</c:f>
              <c:strCache>
                <c:ptCount val="1"/>
                <c:pt idx="0">
                  <c:v>dena2016potentialatlas</c:v>
                </c:pt>
              </c:strCache>
            </c:strRef>
          </c:tx>
          <c:spPr>
            <a:ln w="25400" cap="rnd">
              <a:noFill/>
              <a:round/>
            </a:ln>
            <a:effectLst/>
          </c:spPr>
          <c:marker>
            <c:symbol val="circle"/>
            <c:size val="5"/>
            <c:spPr>
              <a:solidFill>
                <a:schemeClr val="accent4"/>
              </a:solidFill>
              <a:ln w="9525">
                <a:solidFill>
                  <a:schemeClr val="accent4"/>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ALK!$G$116:$AC$116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1000</c:v>
                </c:pt>
                <c:pt idx="17">
                  <c:v>0</c:v>
                </c:pt>
                <c:pt idx="18">
                  <c:v>0</c:v>
                </c:pt>
                <c:pt idx="19">
                  <c:v>0</c:v>
                </c:pt>
                <c:pt idx="20">
                  <c:v>0</c:v>
                </c:pt>
                <c:pt idx="21">
                  <c:v>0</c:v>
                </c:pt>
                <c:pt idx="22">
                  <c:v>700</c:v>
                </c:pt>
              </c:numCache>
            </c:numRef>
          </c:yVal>
          <c:smooth val="0"/>
          <c:extLst>
            <c:ext xmlns:c16="http://schemas.microsoft.com/office/drawing/2014/chart" uri="{C3380CC4-5D6E-409C-BE32-E72D297353CC}">
              <c16:uniqueId val="{0000006F-CE14-489A-A0F2-4C81635A4B09}"/>
            </c:ext>
          </c:extLst>
        </c:ser>
        <c:ser>
          <c:idx val="112"/>
          <c:order val="112"/>
          <c:tx>
            <c:strRef>
              <c:f>ALK!$B$117</c:f>
              <c:strCache>
                <c:ptCount val="1"/>
                <c:pt idx="0">
                  <c:v>DOE2013solid</c:v>
                </c:pt>
              </c:strCache>
            </c:strRef>
          </c:tx>
          <c:spPr>
            <a:ln w="25400" cap="rnd">
              <a:noFill/>
              <a:round/>
            </a:ln>
            <a:effectLst/>
          </c:spPr>
          <c:marker>
            <c:symbol val="circle"/>
            <c:size val="5"/>
            <c:spPr>
              <a:solidFill>
                <a:schemeClr val="accent5"/>
              </a:solidFill>
              <a:ln w="9525">
                <a:solidFill>
                  <a:schemeClr val="accent5"/>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ALK!$G$117:$AC$117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0-CE14-489A-A0F2-4C81635A4B09}"/>
            </c:ext>
          </c:extLst>
        </c:ser>
        <c:ser>
          <c:idx val="113"/>
          <c:order val="113"/>
          <c:tx>
            <c:strRef>
              <c:f>ALK!$B$118</c:f>
              <c:strCache>
                <c:ptCount val="1"/>
                <c:pt idx="0">
                  <c:v>eichman2014novel</c:v>
                </c:pt>
              </c:strCache>
            </c:strRef>
          </c:tx>
          <c:spPr>
            <a:ln w="25400" cap="rnd">
              <a:noFill/>
              <a:round/>
            </a:ln>
            <a:effectLst/>
          </c:spPr>
          <c:marker>
            <c:symbol val="circle"/>
            <c:size val="5"/>
            <c:spPr>
              <a:solidFill>
                <a:schemeClr val="accent6"/>
              </a:solidFill>
              <a:ln w="9525">
                <a:solidFill>
                  <a:schemeClr val="accent6"/>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ALK!$G$118:$AC$118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1-CE14-489A-A0F2-4C81635A4B09}"/>
            </c:ext>
          </c:extLst>
        </c:ser>
        <c:ser>
          <c:idx val="114"/>
          <c:order val="114"/>
          <c:tx>
            <c:strRef>
              <c:f>ALK!$B$119</c:f>
              <c:strCache>
                <c:ptCount val="1"/>
                <c:pt idx="0">
                  <c:v>eichman2015hydrogen</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ALK!$G$119:$AC$119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1283.0176967204754</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2-CE14-489A-A0F2-4C81635A4B09}"/>
            </c:ext>
          </c:extLst>
        </c:ser>
        <c:ser>
          <c:idx val="115"/>
          <c:order val="115"/>
          <c:tx>
            <c:strRef>
              <c:f>ALK!$B$120</c:f>
              <c:strCache>
                <c:ptCount val="1"/>
                <c:pt idx="0">
                  <c:v>enea2016potential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ALK!$G$120:$AC$120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1200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3-CE14-489A-A0F2-4C81635A4B09}"/>
            </c:ext>
          </c:extLst>
        </c:ser>
        <c:ser>
          <c:idx val="116"/>
          <c:order val="116"/>
          <c:tx>
            <c:strRef>
              <c:f>ALK!$B$121</c:f>
              <c:strCache>
                <c:ptCount val="1"/>
                <c:pt idx="0">
                  <c:v>etogas2015the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ALK!$G$121:$AC$121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4-CE14-489A-A0F2-4C81635A4B09}"/>
            </c:ext>
          </c:extLst>
        </c:ser>
        <c:ser>
          <c:idx val="117"/>
          <c:order val="117"/>
          <c:tx>
            <c:strRef>
              <c:f>ALK!$B$122</c:f>
              <c:strCache>
                <c:ptCount val="1"/>
                <c:pt idx="0">
                  <c:v>fasihi2015economics</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ALK!$G$122:$AC$122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5-CE14-489A-A0F2-4C81635A4B09}"/>
            </c:ext>
          </c:extLst>
        </c:ser>
        <c:ser>
          <c:idx val="118"/>
          <c:order val="118"/>
          <c:tx>
            <c:strRef>
              <c:f>ALK!$B$123</c:f>
              <c:strCache>
                <c:ptCount val="1"/>
                <c:pt idx="0">
                  <c:v>fichtner2014erstellung</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ALK!$G$123:$AC$123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6-CE14-489A-A0F2-4C81635A4B09}"/>
            </c:ext>
          </c:extLst>
        </c:ser>
        <c:ser>
          <c:idx val="119"/>
          <c:order val="119"/>
          <c:tx>
            <c:strRef>
              <c:f>ALK!$B$124</c:f>
              <c:strCache>
                <c:ptCount val="1"/>
                <c:pt idx="0">
                  <c:v>genovese2009current</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ALK!$G$124:$AC$124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7-CE14-489A-A0F2-4C81635A4B09}"/>
            </c:ext>
          </c:extLst>
        </c:ser>
        <c:ser>
          <c:idx val="120"/>
          <c:order val="120"/>
          <c:tx>
            <c:strRef>
              <c:f>ALK!$B$125</c:f>
              <c:strCache>
                <c:ptCount val="1"/>
                <c:pt idx="0">
                  <c:v>graf2014power</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ALK!$G$125:$AC$125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8-CE14-489A-A0F2-4C81635A4B09}"/>
            </c:ext>
          </c:extLst>
        </c:ser>
        <c:ser>
          <c:idx val="121"/>
          <c:order val="121"/>
          <c:tx>
            <c:strRef>
              <c:f>ALK!$B$126</c:f>
              <c:strCache>
                <c:ptCount val="1"/>
                <c:pt idx="0">
                  <c:v>graf2014techno</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ALK!$G$126:$AC$126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1210.4625146716078</c:v>
                </c:pt>
                <c:pt idx="14">
                  <c:v>0</c:v>
                </c:pt>
                <c:pt idx="15">
                  <c:v>0</c:v>
                </c:pt>
                <c:pt idx="16">
                  <c:v>0</c:v>
                </c:pt>
                <c:pt idx="17">
                  <c:v>0</c:v>
                </c:pt>
                <c:pt idx="18">
                  <c:v>0</c:v>
                </c:pt>
                <c:pt idx="19">
                  <c:v>0</c:v>
                </c:pt>
                <c:pt idx="20">
                  <c:v>1109.5906384489738</c:v>
                </c:pt>
                <c:pt idx="21">
                  <c:v>0</c:v>
                </c:pt>
                <c:pt idx="22">
                  <c:v>1059.1547003376568</c:v>
                </c:pt>
              </c:numCache>
            </c:numRef>
          </c:yVal>
          <c:smooth val="0"/>
          <c:extLst>
            <c:ext xmlns:c16="http://schemas.microsoft.com/office/drawing/2014/chart" uri="{C3380CC4-5D6E-409C-BE32-E72D297353CC}">
              <c16:uniqueId val="{00000079-CE14-489A-A0F2-4C81635A4B09}"/>
            </c:ext>
          </c:extLst>
        </c:ser>
        <c:ser>
          <c:idx val="122"/>
          <c:order val="122"/>
          <c:tx>
            <c:strRef>
              <c:f>ALK!$B$127</c:f>
              <c:strCache>
                <c:ptCount val="1"/>
                <c:pt idx="0">
                  <c:v>greaves2014power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ALK!$G$127:$AC$127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1138.9330567796233</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A-CE14-489A-A0F2-4C81635A4B09}"/>
            </c:ext>
          </c:extLst>
        </c:ser>
        <c:ser>
          <c:idx val="123"/>
          <c:order val="123"/>
          <c:tx>
            <c:strRef>
              <c:f>ALK!$B$128</c:f>
              <c:strCache>
                <c:ptCount val="1"/>
                <c:pt idx="0">
                  <c:v>grond2013systems</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ALK!$G$128:$AC$128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B-CE14-489A-A0F2-4C81635A4B09}"/>
            </c:ext>
          </c:extLst>
        </c:ser>
        <c:ser>
          <c:idx val="124"/>
          <c:order val="124"/>
          <c:tx>
            <c:strRef>
              <c:f>ALK!$B$129</c:f>
              <c:strCache>
                <c:ptCount val="1"/>
                <c:pt idx="0">
                  <c:v>harrison2009wind</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ALK!$G$129:$AC$129</c:f>
              <c:numCache>
                <c:formatCode>#,##0</c:formatCode>
                <c:ptCount val="23"/>
                <c:pt idx="0">
                  <c:v>0</c:v>
                </c:pt>
                <c:pt idx="1">
                  <c:v>0</c:v>
                </c:pt>
                <c:pt idx="2">
                  <c:v>0</c:v>
                </c:pt>
                <c:pt idx="3">
                  <c:v>0</c:v>
                </c:pt>
                <c:pt idx="4">
                  <c:v>0</c:v>
                </c:pt>
                <c:pt idx="5">
                  <c:v>0</c:v>
                </c:pt>
                <c:pt idx="6">
                  <c:v>0</c:v>
                </c:pt>
                <c:pt idx="7">
                  <c:v>0</c:v>
                </c:pt>
                <c:pt idx="8">
                  <c:v>0</c:v>
                </c:pt>
                <c:pt idx="9">
                  <c:v>675.22897051591804</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C-CE14-489A-A0F2-4C81635A4B09}"/>
            </c:ext>
          </c:extLst>
        </c:ser>
        <c:ser>
          <c:idx val="125"/>
          <c:order val="125"/>
          <c:tx>
            <c:strRef>
              <c:f>ALK!$B$130</c:f>
              <c:strCache>
                <c:ptCount val="1"/>
                <c:pt idx="0">
                  <c:v>harvego2008economic</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ALK!$G$130:$AC$130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D-CE14-489A-A0F2-4C81635A4B09}"/>
            </c:ext>
          </c:extLst>
        </c:ser>
        <c:ser>
          <c:idx val="126"/>
          <c:order val="126"/>
          <c:tx>
            <c:strRef>
              <c:f>ALK!$B$131</c:f>
              <c:strCache>
                <c:ptCount val="1"/>
                <c:pt idx="0">
                  <c:v>harvey2014power</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ALK!$G$131:$AC$131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E-CE14-489A-A0F2-4C81635A4B09}"/>
            </c:ext>
          </c:extLst>
        </c:ser>
        <c:ser>
          <c:idx val="127"/>
          <c:order val="127"/>
          <c:tx>
            <c:strRef>
              <c:f>ALK!$B$132</c:f>
              <c:strCache>
                <c:ptCount val="1"/>
                <c:pt idx="0">
                  <c:v>heinisch2014modelling</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ALK!$G$132:$AC$132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F-CE14-489A-A0F2-4C81635A4B09}"/>
            </c:ext>
          </c:extLst>
        </c:ser>
        <c:ser>
          <c:idx val="128"/>
          <c:order val="128"/>
          <c:tx>
            <c:strRef>
              <c:f>ALK!$B$133</c:f>
              <c:strCache>
                <c:ptCount val="1"/>
                <c:pt idx="0">
                  <c:v>hermann2014prufung</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ALK!$G$133:$AC$133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0-CE14-489A-A0F2-4C81635A4B09}"/>
            </c:ext>
          </c:extLst>
        </c:ser>
        <c:ser>
          <c:idx val="129"/>
          <c:order val="129"/>
          <c:tx>
            <c:strRef>
              <c:f>ALK!$B$134</c:f>
              <c:strCache>
                <c:ptCount val="1"/>
                <c:pt idx="0">
                  <c:v>ivy2004summary</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ALK!$G$134:$AC$134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1-CE14-489A-A0F2-4C81635A4B09}"/>
            </c:ext>
          </c:extLst>
        </c:ser>
        <c:ser>
          <c:idx val="130"/>
          <c:order val="130"/>
          <c:tx>
            <c:strRef>
              <c:f>ALK!$B$135</c:f>
              <c:strCache>
                <c:ptCount val="1"/>
                <c:pt idx="0">
                  <c:v>jentsch2014analyse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ALK!$G$135:$AC$135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2-CE14-489A-A0F2-4C81635A4B09}"/>
            </c:ext>
          </c:extLst>
        </c:ser>
        <c:ser>
          <c:idx val="131"/>
          <c:order val="131"/>
          <c:tx>
            <c:strRef>
              <c:f>ALK!$B$136</c:f>
              <c:strCache>
                <c:ptCount val="1"/>
                <c:pt idx="0">
                  <c:v>jentsch2014potenziale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ALK!$G$136:$AC$136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756.53907166975489</c:v>
                </c:pt>
              </c:numCache>
            </c:numRef>
          </c:yVal>
          <c:smooth val="0"/>
          <c:extLst>
            <c:ext xmlns:c16="http://schemas.microsoft.com/office/drawing/2014/chart" uri="{C3380CC4-5D6E-409C-BE32-E72D297353CC}">
              <c16:uniqueId val="{00000083-CE14-489A-A0F2-4C81635A4B09}"/>
            </c:ext>
          </c:extLst>
        </c:ser>
        <c:ser>
          <c:idx val="132"/>
          <c:order val="132"/>
          <c:tx>
            <c:strRef>
              <c:f>ALK!$B$137</c:f>
              <c:strCache>
                <c:ptCount val="1"/>
                <c:pt idx="0">
                  <c:v>levene2005economic</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ALK!$G$137:$AC$137</c:f>
              <c:numCache>
                <c:formatCode>#,##0</c:formatCode>
                <c:ptCount val="23"/>
                <c:pt idx="0">
                  <c:v>0</c:v>
                </c:pt>
                <c:pt idx="1">
                  <c:v>0</c:v>
                </c:pt>
                <c:pt idx="2">
                  <c:v>0</c:v>
                </c:pt>
                <c:pt idx="3">
                  <c:v>0</c:v>
                </c:pt>
                <c:pt idx="4">
                  <c:v>0</c:v>
                </c:pt>
                <c:pt idx="5">
                  <c:v>1119.7021736240024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4-CE14-489A-A0F2-4C81635A4B09}"/>
            </c:ext>
          </c:extLst>
        </c:ser>
        <c:ser>
          <c:idx val="133"/>
          <c:order val="133"/>
          <c:tx>
            <c:strRef>
              <c:f>ALK!$B$138</c:f>
              <c:strCache>
                <c:ptCount val="1"/>
                <c:pt idx="0">
                  <c:v>liese2013experiences</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ALK!$G$138:$AC$138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1214.7209747616639</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5-CE14-489A-A0F2-4C81635A4B09}"/>
            </c:ext>
          </c:extLst>
        </c:ser>
        <c:ser>
          <c:idx val="134"/>
          <c:order val="134"/>
          <c:tx>
            <c:strRef>
              <c:f>ALK!$B$139</c:f>
              <c:strCache>
                <c:ptCount val="1"/>
                <c:pt idx="0">
                  <c:v>lymberopoulos2005hydrogen</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ALK!$G$139:$AC$139</c:f>
              <c:numCache>
                <c:formatCode>#,##0</c:formatCode>
                <c:ptCount val="23"/>
                <c:pt idx="0">
                  <c:v>0</c:v>
                </c:pt>
                <c:pt idx="1">
                  <c:v>0</c:v>
                </c:pt>
                <c:pt idx="2">
                  <c:v>0</c:v>
                </c:pt>
                <c:pt idx="3">
                  <c:v>1830.4213004413637</c:v>
                </c:pt>
                <c:pt idx="4">
                  <c:v>1830.4213004413637</c:v>
                </c:pt>
                <c:pt idx="5">
                  <c:v>1830.4213004413637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915.21065022068183</c:v>
                </c:pt>
                <c:pt idx="21">
                  <c:v>0</c:v>
                </c:pt>
                <c:pt idx="22">
                  <c:v>0</c:v>
                </c:pt>
              </c:numCache>
            </c:numRef>
          </c:yVal>
          <c:smooth val="0"/>
          <c:extLst>
            <c:ext xmlns:c16="http://schemas.microsoft.com/office/drawing/2014/chart" uri="{C3380CC4-5D6E-409C-BE32-E72D297353CC}">
              <c16:uniqueId val="{00000086-CE14-489A-A0F2-4C81635A4B09}"/>
            </c:ext>
          </c:extLst>
        </c:ser>
        <c:ser>
          <c:idx val="135"/>
          <c:order val="135"/>
          <c:tx>
            <c:strRef>
              <c:f>ALK!$B$140</c:f>
              <c:strCache>
                <c:ptCount val="1"/>
                <c:pt idx="0">
                  <c:v>menanteau2010une</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ALK!$G$140:$AC$140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7-CE14-489A-A0F2-4C81635A4B09}"/>
            </c:ext>
          </c:extLst>
        </c:ser>
        <c:ser>
          <c:idx val="136"/>
          <c:order val="136"/>
          <c:tx>
            <c:strRef>
              <c:f>ALK!$B$141</c:f>
              <c:strCache>
                <c:ptCount val="1"/>
                <c:pt idx="0">
                  <c:v>muller2013entwicklung</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ALK!$G$141:$AC$141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1569.0145924004826</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8-CE14-489A-A0F2-4C81635A4B09}"/>
            </c:ext>
          </c:extLst>
        </c:ser>
        <c:ser>
          <c:idx val="137"/>
          <c:order val="137"/>
          <c:tx>
            <c:strRef>
              <c:f>ALK!$B$142</c:f>
              <c:strCache>
                <c:ptCount val="1"/>
                <c:pt idx="0">
                  <c:v>NREL2009lifecycle</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ALK!$G$142:$AC$142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9-CE14-489A-A0F2-4C81635A4B09}"/>
            </c:ext>
          </c:extLst>
        </c:ser>
        <c:ser>
          <c:idx val="138"/>
          <c:order val="138"/>
          <c:tx>
            <c:strRef>
              <c:f>ALK!$B$143</c:f>
              <c:strCache>
                <c:ptCount val="1"/>
                <c:pt idx="0">
                  <c:v>NREL2014Hydrogen</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ALK!$G$143:$AC$143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A-CE14-489A-A0F2-4C81635A4B09}"/>
            </c:ext>
          </c:extLst>
        </c:ser>
        <c:ser>
          <c:idx val="139"/>
          <c:order val="139"/>
          <c:tx>
            <c:strRef>
              <c:f>ALK!$B$144</c:f>
              <c:strCache>
                <c:ptCount val="1"/>
                <c:pt idx="0">
                  <c:v>penev2013hybrid</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ALK!$G$144:$AC$144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1344.7609041798162</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B-CE14-489A-A0F2-4C81635A4B09}"/>
            </c:ext>
          </c:extLst>
        </c:ser>
        <c:ser>
          <c:idx val="140"/>
          <c:order val="140"/>
          <c:tx>
            <c:strRef>
              <c:f>ALK!$B$145</c:f>
              <c:strCache>
                <c:ptCount val="1"/>
                <c:pt idx="0">
                  <c:v>putter2014power</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ALK!$G$145:$AC$145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C-CE14-489A-A0F2-4C81635A4B09}"/>
            </c:ext>
          </c:extLst>
        </c:ser>
        <c:ser>
          <c:idx val="141"/>
          <c:order val="141"/>
          <c:tx>
            <c:strRef>
              <c:f>ALK!$B$146</c:f>
              <c:strCache>
                <c:ptCount val="1"/>
                <c:pt idx="0">
                  <c:v>rajeshwar2008solar</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ALK!$G$146:$AC$146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3236.4369463330963</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D-CE14-489A-A0F2-4C81635A4B09}"/>
            </c:ext>
          </c:extLst>
        </c:ser>
        <c:ser>
          <c:idx val="142"/>
          <c:order val="142"/>
          <c:tx>
            <c:strRef>
              <c:f>ALK!$B$147</c:f>
              <c:strCache>
                <c:ptCount val="1"/>
                <c:pt idx="0">
                  <c:v>schaber2013managing</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ALK!$G$147:$AC$147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684.29281578240398</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E-CE14-489A-A0F2-4C81635A4B09}"/>
            </c:ext>
          </c:extLst>
        </c:ser>
        <c:ser>
          <c:idx val="143"/>
          <c:order val="143"/>
          <c:tx>
            <c:strRef>
              <c:f>ALK!$B$148</c:f>
              <c:strCache>
                <c:ptCount val="1"/>
                <c:pt idx="0">
                  <c:v>schoenung2011economic</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ALK!$G$148:$AC$148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F-CE14-489A-A0F2-4C81635A4B09}"/>
            </c:ext>
          </c:extLst>
        </c:ser>
        <c:ser>
          <c:idx val="144"/>
          <c:order val="144"/>
          <c:tx>
            <c:strRef>
              <c:f>ALK!$B$149</c:f>
              <c:strCache>
                <c:ptCount val="1"/>
                <c:pt idx="0">
                  <c:v>schoof2014power</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ALK!$G$149:$AC$149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90-CE14-489A-A0F2-4C81635A4B09}"/>
            </c:ext>
          </c:extLst>
        </c:ser>
        <c:ser>
          <c:idx val="145"/>
          <c:order val="145"/>
          <c:tx>
            <c:strRef>
              <c:f>ALK!$B$168</c:f>
              <c:strCache>
                <c:ptCount val="1"/>
                <c:pt idx="0">
                  <c:v>wenske2008wasserstoff</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ALK!$G$4:$AC$4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ALK!$G$168:$AC$168</c:f>
              <c:numCache>
                <c:formatCode>#,##0</c:formatCode>
                <c:ptCount val="23"/>
                <c:pt idx="0">
                  <c:v>0</c:v>
                </c:pt>
                <c:pt idx="1">
                  <c:v>0</c:v>
                </c:pt>
                <c:pt idx="2">
                  <c:v>0</c:v>
                </c:pt>
                <c:pt idx="3">
                  <c:v>0</c:v>
                </c:pt>
                <c:pt idx="4">
                  <c:v>0</c:v>
                </c:pt>
                <c:pt idx="5">
                  <c:v>0</c:v>
                </c:pt>
                <c:pt idx="6">
                  <c:v>0</c:v>
                </c:pt>
                <c:pt idx="7">
                  <c:v>0</c:v>
                </c:pt>
                <c:pt idx="8">
                  <c:v>1240.6341627610202</c:v>
                </c:pt>
                <c:pt idx="9">
                  <c:v>0</c:v>
                </c:pt>
                <c:pt idx="10">
                  <c:v>0</c:v>
                </c:pt>
                <c:pt idx="11">
                  <c:v>0</c:v>
                </c:pt>
                <c:pt idx="12">
                  <c:v>0</c:v>
                </c:pt>
                <c:pt idx="13">
                  <c:v>0</c:v>
                </c:pt>
                <c:pt idx="14">
                  <c:v>0</c:v>
                </c:pt>
                <c:pt idx="15">
                  <c:v>0</c:v>
                </c:pt>
                <c:pt idx="16">
                  <c:v>0</c:v>
                </c:pt>
                <c:pt idx="17">
                  <c:v>0</c:v>
                </c:pt>
                <c:pt idx="18">
                  <c:v>0</c:v>
                </c:pt>
                <c:pt idx="19">
                  <c:v>0</c:v>
                </c:pt>
                <c:pt idx="20">
                  <c:v>0</c:v>
                </c:pt>
                <c:pt idx="21">
                  <c:v>539.40615772218268</c:v>
                </c:pt>
                <c:pt idx="22">
                  <c:v>0</c:v>
                </c:pt>
              </c:numCache>
            </c:numRef>
          </c:yVal>
          <c:smooth val="0"/>
          <c:extLst>
            <c:ext xmlns:c16="http://schemas.microsoft.com/office/drawing/2014/chart" uri="{C3380CC4-5D6E-409C-BE32-E72D297353CC}">
              <c16:uniqueId val="{00000091-CE14-489A-A0F2-4C81635A4B09}"/>
            </c:ext>
          </c:extLst>
        </c:ser>
        <c:dLbls>
          <c:showLegendKey val="0"/>
          <c:showVal val="0"/>
          <c:showCatName val="0"/>
          <c:showSerName val="0"/>
          <c:showPercent val="0"/>
          <c:showBubbleSize val="0"/>
        </c:dLbls>
        <c:axId val="-1308169184"/>
        <c:axId val="-1345529584"/>
      </c:scatterChart>
      <c:valAx>
        <c:axId val="-1308169184"/>
        <c:scaling>
          <c:orientation val="minMax"/>
          <c:max val="2032"/>
          <c:min val="2000"/>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1345529584"/>
        <c:crosses val="autoZero"/>
        <c:crossBetween val="midCat"/>
      </c:valAx>
      <c:valAx>
        <c:axId val="-1345529584"/>
        <c:scaling>
          <c:orientation val="minMax"/>
          <c:max val="7000"/>
          <c:min val="0"/>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b="1"/>
                  <a:t>2016 EUR/kW</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1308169184"/>
        <c:crosses val="autoZero"/>
        <c:crossBetween val="midCat"/>
        <c:majorUnit val="1000"/>
        <c:minorUnit val="250"/>
      </c:valAx>
      <c:spPr>
        <a:noFill/>
        <a:ln>
          <a:solidFill>
            <a:sysClr val="windowText" lastClr="000000"/>
          </a:solid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a:t>Cost of Electrolyzers [EUR/kW]</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scatterChart>
        <c:scatterStyle val="lineMarker"/>
        <c:varyColors val="0"/>
        <c:ser>
          <c:idx val="0"/>
          <c:order val="0"/>
          <c:tx>
            <c:strRef>
              <c:f>PEM!$B$5</c:f>
              <c:strCache>
                <c:ptCount val="1"/>
                <c:pt idx="0">
                  <c:v>hotellier2014hydrogen</c:v>
                </c:pt>
              </c:strCache>
            </c:strRef>
          </c:tx>
          <c:spPr>
            <a:ln w="19050" cap="rnd">
              <a:noFill/>
              <a:round/>
            </a:ln>
            <a:effectLst/>
          </c:spPr>
          <c:marker>
            <c:symbol val="circle"/>
            <c:size val="5"/>
            <c:spPr>
              <a:solidFill>
                <a:schemeClr val="accent1"/>
              </a:solidFill>
              <a:ln w="9525">
                <a:solidFill>
                  <a:schemeClr val="accent1"/>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PEM!$G$5:$AC$5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636F-46EA-B406-C532D6B0229B}"/>
            </c:ext>
          </c:extLst>
        </c:ser>
        <c:ser>
          <c:idx val="1"/>
          <c:order val="1"/>
          <c:tx>
            <c:strRef>
              <c:f>PEM!$B$6</c:f>
              <c:strCache>
                <c:ptCount val="1"/>
                <c:pt idx="0">
                  <c:v>abbasi2011renewable</c:v>
                </c:pt>
              </c:strCache>
            </c:strRef>
          </c:tx>
          <c:spPr>
            <a:ln w="19050" cap="rnd">
              <a:noFill/>
              <a:round/>
            </a:ln>
            <a:effectLst/>
          </c:spPr>
          <c:marker>
            <c:symbol val="circle"/>
            <c:size val="5"/>
            <c:spPr>
              <a:solidFill>
                <a:schemeClr val="accent2"/>
              </a:solidFill>
              <a:ln w="9525">
                <a:solidFill>
                  <a:schemeClr val="accent2"/>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PEM!$G$6:$AC$6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1-636F-46EA-B406-C532D6B0229B}"/>
            </c:ext>
          </c:extLst>
        </c:ser>
        <c:ser>
          <c:idx val="2"/>
          <c:order val="2"/>
          <c:tx>
            <c:strRef>
              <c:f>PEM!$B$7</c:f>
              <c:strCache>
                <c:ptCount val="1"/>
                <c:pt idx="0">
                  <c:v>aguado2009economical</c:v>
                </c:pt>
              </c:strCache>
            </c:strRef>
          </c:tx>
          <c:spPr>
            <a:ln w="25400" cap="rnd">
              <a:noFill/>
              <a:round/>
            </a:ln>
            <a:effectLst/>
          </c:spPr>
          <c:marker>
            <c:symbol val="circle"/>
            <c:size val="5"/>
            <c:spPr>
              <a:solidFill>
                <a:schemeClr val="accent3"/>
              </a:solidFill>
              <a:ln w="9525">
                <a:solidFill>
                  <a:schemeClr val="accent3"/>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PEM!$G$7:$AC$7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2-636F-46EA-B406-C532D6B0229B}"/>
            </c:ext>
          </c:extLst>
        </c:ser>
        <c:ser>
          <c:idx val="3"/>
          <c:order val="3"/>
          <c:tx>
            <c:strRef>
              <c:f>PEM!$B$8</c:f>
              <c:strCache>
                <c:ptCount val="1"/>
                <c:pt idx="0">
                  <c:v>badwal2013hydrogen</c:v>
                </c:pt>
              </c:strCache>
            </c:strRef>
          </c:tx>
          <c:spPr>
            <a:ln w="25400" cap="rnd">
              <a:noFill/>
              <a:round/>
            </a:ln>
            <a:effectLst/>
          </c:spPr>
          <c:marker>
            <c:symbol val="circle"/>
            <c:size val="5"/>
            <c:spPr>
              <a:solidFill>
                <a:schemeClr val="accent4"/>
              </a:solidFill>
              <a:ln w="9525">
                <a:solidFill>
                  <a:schemeClr val="accent4"/>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PEM!$G$8:$AC$8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3-636F-46EA-B406-C532D6B0229B}"/>
            </c:ext>
          </c:extLst>
        </c:ser>
        <c:ser>
          <c:idx val="4"/>
          <c:order val="4"/>
          <c:tx>
            <c:strRef>
              <c:f>PEM!$B$9</c:f>
              <c:strCache>
                <c:ptCount val="1"/>
                <c:pt idx="0">
                  <c:v>bajohr2011speicherung</c:v>
                </c:pt>
              </c:strCache>
            </c:strRef>
          </c:tx>
          <c:spPr>
            <a:ln w="25400" cap="rnd">
              <a:noFill/>
              <a:round/>
            </a:ln>
            <a:effectLst/>
          </c:spPr>
          <c:marker>
            <c:symbol val="circle"/>
            <c:size val="5"/>
            <c:spPr>
              <a:solidFill>
                <a:schemeClr val="accent5"/>
              </a:solidFill>
              <a:ln w="9525">
                <a:solidFill>
                  <a:schemeClr val="accent5"/>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PEM!$G$9:$AC$9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4-636F-46EA-B406-C532D6B0229B}"/>
            </c:ext>
          </c:extLst>
        </c:ser>
        <c:ser>
          <c:idx val="5"/>
          <c:order val="5"/>
          <c:tx>
            <c:strRef>
              <c:f>PEM!$B$10</c:f>
              <c:strCache>
                <c:ptCount val="1"/>
                <c:pt idx="0">
                  <c:v>balan2016technical</c:v>
                </c:pt>
              </c:strCache>
            </c:strRef>
          </c:tx>
          <c:spPr>
            <a:ln w="25400" cap="rnd">
              <a:noFill/>
              <a:round/>
            </a:ln>
            <a:effectLst/>
          </c:spPr>
          <c:marker>
            <c:symbol val="circle"/>
            <c:size val="5"/>
            <c:spPr>
              <a:solidFill>
                <a:schemeClr val="accent6"/>
              </a:solidFill>
              <a:ln w="9525">
                <a:solidFill>
                  <a:schemeClr val="accent6"/>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PEM!$G$10:$AC$10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5-636F-46EA-B406-C532D6B0229B}"/>
            </c:ext>
          </c:extLst>
        </c:ser>
        <c:ser>
          <c:idx val="6"/>
          <c:order val="6"/>
          <c:tx>
            <c:strRef>
              <c:f>PEM!$B$11</c:f>
              <c:strCache>
                <c:ptCount val="1"/>
                <c:pt idx="0">
                  <c:v>barbir1997efficiency</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PEM!$G$11:$AC$11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6-636F-46EA-B406-C532D6B0229B}"/>
            </c:ext>
          </c:extLst>
        </c:ser>
        <c:ser>
          <c:idx val="7"/>
          <c:order val="7"/>
          <c:tx>
            <c:strRef>
              <c:f>PEM!$B$12</c:f>
              <c:strCache>
                <c:ptCount val="1"/>
                <c:pt idx="0">
                  <c:v>bernal-agustin2008hourly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PEM!$G$12:$AC$12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7-636F-46EA-B406-C532D6B0229B}"/>
            </c:ext>
          </c:extLst>
        </c:ser>
        <c:ser>
          <c:idx val="8"/>
          <c:order val="8"/>
          <c:tx>
            <c:strRef>
              <c:f>PEM!$B$13</c:f>
              <c:strCache>
                <c:ptCount val="1"/>
                <c:pt idx="0">
                  <c:v>bernal-agustin2009simulation</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PEM!$G$13:$AC$13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8-636F-46EA-B406-C532D6B0229B}"/>
            </c:ext>
          </c:extLst>
        </c:ser>
        <c:ser>
          <c:idx val="9"/>
          <c:order val="9"/>
          <c:tx>
            <c:strRef>
              <c:f>PEM!$B$14</c:f>
              <c:strCache>
                <c:ptCount val="1"/>
                <c:pt idx="0">
                  <c:v>bernal-agustin2010techno</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PEM!$G$14:$AC$14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9-636F-46EA-B406-C532D6B0229B}"/>
            </c:ext>
          </c:extLst>
        </c:ser>
        <c:ser>
          <c:idx val="10"/>
          <c:order val="10"/>
          <c:tx>
            <c:strRef>
              <c:f>PEM!$B$15</c:f>
              <c:strCache>
                <c:ptCount val="1"/>
                <c:pt idx="0">
                  <c:v>bockris2007estimates</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PEM!$G$15:$AC$15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A-636F-46EA-B406-C532D6B0229B}"/>
            </c:ext>
          </c:extLst>
        </c:ser>
        <c:ser>
          <c:idx val="11"/>
          <c:order val="11"/>
          <c:tx>
            <c:strRef>
              <c:f>PEM!$B$16</c:f>
              <c:strCache>
                <c:ptCount val="1"/>
                <c:pt idx="0">
                  <c:v>briguglio2008new</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PEM!$G$16:$AC$16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B-636F-46EA-B406-C532D6B0229B}"/>
            </c:ext>
          </c:extLst>
        </c:ser>
        <c:ser>
          <c:idx val="12"/>
          <c:order val="12"/>
          <c:tx>
            <c:strRef>
              <c:f>PEM!$B$17</c:f>
              <c:strCache>
                <c:ptCount val="1"/>
                <c:pt idx="0">
                  <c:v>brisse2012high</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PEM!$G$17:$AC$17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C-636F-46EA-B406-C532D6B0229B}"/>
            </c:ext>
          </c:extLst>
        </c:ser>
        <c:ser>
          <c:idx val="13"/>
          <c:order val="13"/>
          <c:tx>
            <c:strRef>
              <c:f>PEM!$B$18</c:f>
              <c:strCache>
                <c:ptCount val="1"/>
                <c:pt idx="0">
                  <c:v>brunetto2007optimal</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PEM!$G$18:$AC$18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D-636F-46EA-B406-C532D6B0229B}"/>
            </c:ext>
          </c:extLst>
        </c:ser>
        <c:ser>
          <c:idx val="14"/>
          <c:order val="14"/>
          <c:tx>
            <c:strRef>
              <c:f>PEM!$B$19</c:f>
              <c:strCache>
                <c:ptCount val="1"/>
                <c:pt idx="0">
                  <c:v>buchholz2014power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PEM!$G$19:$AC$19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E-636F-46EA-B406-C532D6B0229B}"/>
            </c:ext>
          </c:extLst>
        </c:ser>
        <c:ser>
          <c:idx val="15"/>
          <c:order val="15"/>
          <c:tx>
            <c:strRef>
              <c:f>PEM!$B$20</c:f>
              <c:strCache>
                <c:ptCount val="1"/>
                <c:pt idx="0">
                  <c:v>budny2015economic</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PEM!$G$20:$AC$20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F-636F-46EA-B406-C532D6B0229B}"/>
            </c:ext>
          </c:extLst>
        </c:ser>
        <c:ser>
          <c:idx val="16"/>
          <c:order val="16"/>
          <c:tx>
            <c:strRef>
              <c:f>PEM!$B$21</c:f>
              <c:strCache>
                <c:ptCount val="1"/>
                <c:pt idx="0">
                  <c:v>buttler2015detailed</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PEM!$G$21:$AC$21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0-636F-46EA-B406-C532D6B0229B}"/>
            </c:ext>
          </c:extLst>
        </c:ser>
        <c:ser>
          <c:idx val="17"/>
          <c:order val="17"/>
          <c:tx>
            <c:strRef>
              <c:f>PEM!$B$22</c:f>
              <c:strCache>
                <c:ptCount val="1"/>
                <c:pt idx="0">
                  <c:v>DeBoear2014application</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PEM!$G$22:$AC$22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1-636F-46EA-B406-C532D6B0229B}"/>
            </c:ext>
          </c:extLst>
        </c:ser>
        <c:ser>
          <c:idx val="18"/>
          <c:order val="18"/>
          <c:tx>
            <c:strRef>
              <c:f>PEM!$B$23</c:f>
              <c:strCache>
                <c:ptCount val="1"/>
                <c:pt idx="0">
                  <c:v>DeSaintJean2015economic</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PEM!$G$23:$AC$23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2-636F-46EA-B406-C532D6B0229B}"/>
            </c:ext>
          </c:extLst>
        </c:ser>
        <c:ser>
          <c:idx val="19"/>
          <c:order val="19"/>
          <c:tx>
            <c:strRef>
              <c:f>PEM!$B$24</c:f>
              <c:strCache>
                <c:ptCount val="1"/>
                <c:pt idx="0">
                  <c:v>edwards2008hydrogen</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PEM!$G$24:$AC$24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3-636F-46EA-B406-C532D6B0229B}"/>
            </c:ext>
          </c:extLst>
        </c:ser>
        <c:ser>
          <c:idx val="20"/>
          <c:order val="20"/>
          <c:tx>
            <c:strRef>
              <c:f>PEM!$B$25</c:f>
              <c:strCache>
                <c:ptCount val="1"/>
                <c:pt idx="0">
                  <c:v>felgenhauer2015state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PEM!$G$25:$AC$25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4878.5855186940853</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4-636F-46EA-B406-C532D6B0229B}"/>
            </c:ext>
          </c:extLst>
        </c:ser>
        <c:ser>
          <c:idx val="21"/>
          <c:order val="21"/>
          <c:tx>
            <c:strRef>
              <c:f>PEM!$B$26</c:f>
              <c:strCache>
                <c:ptCount val="1"/>
                <c:pt idx="0">
                  <c:v>floch2007on</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PEM!$G$26:$AC$26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5-636F-46EA-B406-C532D6B0229B}"/>
            </c:ext>
          </c:extLst>
        </c:ser>
        <c:ser>
          <c:idx val="22"/>
          <c:order val="22"/>
          <c:tx>
            <c:strRef>
              <c:f>PEM!$B$27</c:f>
              <c:strCache>
                <c:ptCount val="1"/>
                <c:pt idx="0">
                  <c:v>gahleitner2013hydrogen</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PEM!$G$27:$AC$27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6-636F-46EA-B406-C532D6B0229B}"/>
            </c:ext>
          </c:extLst>
        </c:ser>
        <c:ser>
          <c:idx val="23"/>
          <c:order val="23"/>
          <c:tx>
            <c:strRef>
              <c:f>PEM!$B$28</c:f>
              <c:strCache>
                <c:ptCount val="1"/>
                <c:pt idx="0">
                  <c:v>garmsiri2014integration</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PEM!$G$28:$AC$28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7-636F-46EA-B406-C532D6B0229B}"/>
            </c:ext>
          </c:extLst>
        </c:ser>
        <c:ser>
          <c:idx val="24"/>
          <c:order val="24"/>
          <c:tx>
            <c:strRef>
              <c:f>PEM!$B$29</c:f>
              <c:strCache>
                <c:ptCount val="1"/>
                <c:pt idx="0">
                  <c:v>giglio2015synthetic</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PEM!$G$29:$AC$29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8-636F-46EA-B406-C532D6B0229B}"/>
            </c:ext>
          </c:extLst>
        </c:ser>
        <c:ser>
          <c:idx val="25"/>
          <c:order val="25"/>
          <c:tx>
            <c:strRef>
              <c:f>PEM!$B$30</c:f>
              <c:strCache>
                <c:ptCount val="1"/>
                <c:pt idx="0">
                  <c:v>gonzalez2004the</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PEM!$G$30:$AC$30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9-636F-46EA-B406-C532D6B0229B}"/>
            </c:ext>
          </c:extLst>
        </c:ser>
        <c:ser>
          <c:idx val="26"/>
          <c:order val="26"/>
          <c:tx>
            <c:strRef>
              <c:f>PEM!$B$31</c:f>
              <c:strCache>
                <c:ptCount val="1"/>
                <c:pt idx="0">
                  <c:v>gotz2016renewable</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PEM!$G$31:$AC$31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2000</c:v>
                </c:pt>
                <c:pt idx="17">
                  <c:v>0</c:v>
                </c:pt>
                <c:pt idx="18">
                  <c:v>1000</c:v>
                </c:pt>
                <c:pt idx="19">
                  <c:v>0</c:v>
                </c:pt>
                <c:pt idx="20">
                  <c:v>1250</c:v>
                </c:pt>
                <c:pt idx="21">
                  <c:v>0</c:v>
                </c:pt>
                <c:pt idx="22">
                  <c:v>0</c:v>
                </c:pt>
              </c:numCache>
            </c:numRef>
          </c:yVal>
          <c:smooth val="0"/>
          <c:extLst>
            <c:ext xmlns:c16="http://schemas.microsoft.com/office/drawing/2014/chart" uri="{C3380CC4-5D6E-409C-BE32-E72D297353CC}">
              <c16:uniqueId val="{0000001A-636F-46EA-B406-C532D6B0229B}"/>
            </c:ext>
          </c:extLst>
        </c:ser>
        <c:ser>
          <c:idx val="27"/>
          <c:order val="27"/>
          <c:tx>
            <c:strRef>
              <c:f>PEM!$B$32</c:f>
              <c:strCache>
                <c:ptCount val="1"/>
                <c:pt idx="0">
                  <c:v>greiner2007norwegian</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PEM!$G$32:$AC$32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B-636F-46EA-B406-C532D6B0229B}"/>
            </c:ext>
          </c:extLst>
        </c:ser>
        <c:ser>
          <c:idx val="28"/>
          <c:order val="28"/>
          <c:tx>
            <c:strRef>
              <c:f>PEM!$B$33</c:f>
              <c:strCache>
                <c:ptCount val="1"/>
                <c:pt idx="0">
                  <c:v>guandalini2015power</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PEM!$G$33:$AC$33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C-636F-46EA-B406-C532D6B0229B}"/>
            </c:ext>
          </c:extLst>
        </c:ser>
        <c:ser>
          <c:idx val="29"/>
          <c:order val="29"/>
          <c:tx>
            <c:strRef>
              <c:f>PEM!$B$34</c:f>
              <c:strCache>
                <c:ptCount val="1"/>
                <c:pt idx="0">
                  <c:v>guinot2015profitability</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PEM!$G$34:$AC$34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3420.039332692761</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D-636F-46EA-B406-C532D6B0229B}"/>
            </c:ext>
          </c:extLst>
        </c:ser>
        <c:ser>
          <c:idx val="30"/>
          <c:order val="30"/>
          <c:tx>
            <c:strRef>
              <c:f>PEM!$B$35</c:f>
              <c:strCache>
                <c:ptCount val="1"/>
                <c:pt idx="0">
                  <c:v>hocevar2008hydrogen</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PEM!$G$35:$AC$35</c:f>
              <c:numCache>
                <c:formatCode>#,##0</c:formatCode>
                <c:ptCount val="23"/>
                <c:pt idx="0">
                  <c:v>0</c:v>
                </c:pt>
                <c:pt idx="1">
                  <c:v>0</c:v>
                </c:pt>
                <c:pt idx="2">
                  <c:v>0</c:v>
                </c:pt>
                <c:pt idx="3">
                  <c:v>0</c:v>
                </c:pt>
                <c:pt idx="4">
                  <c:v>0</c:v>
                </c:pt>
                <c:pt idx="5">
                  <c:v>0</c:v>
                </c:pt>
                <c:pt idx="6">
                  <c:v>0</c:v>
                </c:pt>
                <c:pt idx="7">
                  <c:v>0</c:v>
                </c:pt>
                <c:pt idx="8">
                  <c:v>1587.3277613261141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E-636F-46EA-B406-C532D6B0229B}"/>
            </c:ext>
          </c:extLst>
        </c:ser>
        <c:ser>
          <c:idx val="31"/>
          <c:order val="31"/>
          <c:tx>
            <c:strRef>
              <c:f>PEM!$B$36</c:f>
              <c:strCache>
                <c:ptCount val="1"/>
                <c:pt idx="0">
                  <c:v>holladay2009an</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PEM!$G$36:$AC$36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1F-636F-46EA-B406-C532D6B0229B}"/>
            </c:ext>
          </c:extLst>
        </c:ser>
        <c:ser>
          <c:idx val="32"/>
          <c:order val="32"/>
          <c:tx>
            <c:strRef>
              <c:f>PEM!$B$37</c:f>
              <c:strCache>
                <c:ptCount val="1"/>
                <c:pt idx="0">
                  <c:v>jensen2007hydrogen</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PEM!$G$37:$AC$37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0-636F-46EA-B406-C532D6B0229B}"/>
            </c:ext>
          </c:extLst>
        </c:ser>
        <c:ser>
          <c:idx val="33"/>
          <c:order val="33"/>
          <c:tx>
            <c:strRef>
              <c:f>PEM!$B$38</c:f>
              <c:strCache>
                <c:ptCount val="1"/>
                <c:pt idx="0">
                  <c:v>jensen2015large</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PEM!$G$38:$AC$38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1-636F-46EA-B406-C532D6B0229B}"/>
            </c:ext>
          </c:extLst>
        </c:ser>
        <c:ser>
          <c:idx val="34"/>
          <c:order val="34"/>
          <c:tx>
            <c:strRef>
              <c:f>PEM!$B$39</c:f>
              <c:strCache>
                <c:ptCount val="1"/>
                <c:pt idx="0">
                  <c:v>jentsch2014optimal</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PEM!$G$39:$AC$39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2-636F-46EA-B406-C532D6B0229B}"/>
            </c:ext>
          </c:extLst>
        </c:ser>
        <c:ser>
          <c:idx val="35"/>
          <c:order val="35"/>
          <c:tx>
            <c:strRef>
              <c:f>PEM!$B$40</c:f>
              <c:strCache>
                <c:ptCount val="1"/>
                <c:pt idx="0">
                  <c:v>jorgensen2008production</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PEM!$G$40:$AC$40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3-636F-46EA-B406-C532D6B0229B}"/>
            </c:ext>
          </c:extLst>
        </c:ser>
        <c:ser>
          <c:idx val="36"/>
          <c:order val="36"/>
          <c:tx>
            <c:strRef>
              <c:f>PEM!$B$41</c:f>
              <c:strCache>
                <c:ptCount val="1"/>
                <c:pt idx="0">
                  <c:v>julch2016comparison</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PEM!$G$41:$AC$41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645</c:v>
                </c:pt>
              </c:numCache>
            </c:numRef>
          </c:yVal>
          <c:smooth val="0"/>
          <c:extLst>
            <c:ext xmlns:c16="http://schemas.microsoft.com/office/drawing/2014/chart" uri="{C3380CC4-5D6E-409C-BE32-E72D297353CC}">
              <c16:uniqueId val="{00000024-636F-46EA-B406-C532D6B0229B}"/>
            </c:ext>
          </c:extLst>
        </c:ser>
        <c:ser>
          <c:idx val="37"/>
          <c:order val="37"/>
          <c:tx>
            <c:strRef>
              <c:f>PEM!$B$42</c:f>
              <c:strCache>
                <c:ptCount val="1"/>
                <c:pt idx="0">
                  <c:v>karlsson2008optimal</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PEM!$G$42:$AC$42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5-636F-46EA-B406-C532D6B0229B}"/>
            </c:ext>
          </c:extLst>
        </c:ser>
        <c:ser>
          <c:idx val="38"/>
          <c:order val="38"/>
          <c:tx>
            <c:strRef>
              <c:f>PEM!$B$43</c:f>
              <c:strCache>
                <c:ptCount val="1"/>
                <c:pt idx="0">
                  <c:v>kato2005effective</c:v>
                </c:pt>
              </c:strCache>
            </c:strRef>
          </c:tx>
          <c:spPr>
            <a:ln w="254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PEM!$G$43:$AC$43</c:f>
              <c:numCache>
                <c:formatCode>#,##0</c:formatCode>
                <c:ptCount val="23"/>
                <c:pt idx="0">
                  <c:v>0</c:v>
                </c:pt>
                <c:pt idx="1">
                  <c:v>0</c:v>
                </c:pt>
                <c:pt idx="2">
                  <c:v>0</c:v>
                </c:pt>
                <c:pt idx="3">
                  <c:v>0</c:v>
                </c:pt>
                <c:pt idx="4">
                  <c:v>0</c:v>
                </c:pt>
                <c:pt idx="5">
                  <c:v>699.81385851500147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6-636F-46EA-B406-C532D6B0229B}"/>
            </c:ext>
          </c:extLst>
        </c:ser>
        <c:ser>
          <c:idx val="39"/>
          <c:order val="39"/>
          <c:tx>
            <c:strRef>
              <c:f>PEM!$B$44</c:f>
              <c:strCache>
                <c:ptCount val="1"/>
                <c:pt idx="0">
                  <c:v>klumpp2016comparison</c:v>
                </c:pt>
              </c:strCache>
            </c:strRef>
          </c:tx>
          <c:spPr>
            <a:ln w="254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PEM!$G$44:$AC$44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2550</c:v>
                </c:pt>
                <c:pt idx="17">
                  <c:v>0</c:v>
                </c:pt>
                <c:pt idx="18">
                  <c:v>0</c:v>
                </c:pt>
                <c:pt idx="19">
                  <c:v>0</c:v>
                </c:pt>
                <c:pt idx="20">
                  <c:v>0</c:v>
                </c:pt>
                <c:pt idx="21">
                  <c:v>0</c:v>
                </c:pt>
                <c:pt idx="22">
                  <c:v>1073</c:v>
                </c:pt>
              </c:numCache>
            </c:numRef>
          </c:yVal>
          <c:smooth val="0"/>
          <c:extLst>
            <c:ext xmlns:c16="http://schemas.microsoft.com/office/drawing/2014/chart" uri="{C3380CC4-5D6E-409C-BE32-E72D297353CC}">
              <c16:uniqueId val="{00000027-636F-46EA-B406-C532D6B0229B}"/>
            </c:ext>
          </c:extLst>
        </c:ser>
        <c:ser>
          <c:idx val="40"/>
          <c:order val="40"/>
          <c:tx>
            <c:strRef>
              <c:f>PEM!$B$45</c:f>
              <c:strCache>
                <c:ptCount val="1"/>
                <c:pt idx="0">
                  <c:v>kotter2015sensitivities</c:v>
                </c:pt>
              </c:strCache>
            </c:strRef>
          </c:tx>
          <c:spPr>
            <a:ln w="254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PEM!$G$45:$AC$45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8-636F-46EA-B406-C532D6B0229B}"/>
            </c:ext>
          </c:extLst>
        </c:ser>
        <c:ser>
          <c:idx val="41"/>
          <c:order val="41"/>
          <c:tx>
            <c:strRef>
              <c:f>PEM!$B$46</c:f>
              <c:strCache>
                <c:ptCount val="1"/>
                <c:pt idx="0">
                  <c:v>kotter2016future</c:v>
                </c:pt>
              </c:strCache>
            </c:strRef>
          </c:tx>
          <c:spPr>
            <a:ln w="254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PEM!$G$46:$AC$46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9-636F-46EA-B406-C532D6B0229B}"/>
            </c:ext>
          </c:extLst>
        </c:ser>
        <c:ser>
          <c:idx val="42"/>
          <c:order val="42"/>
          <c:tx>
            <c:strRef>
              <c:f>PEM!$B$47</c:f>
              <c:strCache>
                <c:ptCount val="1"/>
                <c:pt idx="0">
                  <c:v>kroniger2014hydrogen</c:v>
                </c:pt>
              </c:strCache>
            </c:strRef>
          </c:tx>
          <c:spPr>
            <a:ln w="254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PEM!$G$47:$AC$47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A-636F-46EA-B406-C532D6B0229B}"/>
            </c:ext>
          </c:extLst>
        </c:ser>
        <c:ser>
          <c:idx val="43"/>
          <c:order val="43"/>
          <c:tx>
            <c:strRef>
              <c:f>PEM!$B$48</c:f>
              <c:strCache>
                <c:ptCount val="1"/>
                <c:pt idx="0">
                  <c:v>lehner2014power</c:v>
                </c:pt>
              </c:strCache>
            </c:strRef>
          </c:tx>
          <c:spPr>
            <a:ln w="254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PEM!$G$48:$AC$48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2320.0531531205816</c:v>
                </c:pt>
                <c:pt idx="15">
                  <c:v>0</c:v>
                </c:pt>
                <c:pt idx="16">
                  <c:v>0</c:v>
                </c:pt>
                <c:pt idx="17">
                  <c:v>0</c:v>
                </c:pt>
                <c:pt idx="18">
                  <c:v>0</c:v>
                </c:pt>
                <c:pt idx="19">
                  <c:v>0</c:v>
                </c:pt>
                <c:pt idx="20">
                  <c:v>0</c:v>
                </c:pt>
                <c:pt idx="21">
                  <c:v>0</c:v>
                </c:pt>
                <c:pt idx="22">
                  <c:v>1008.7187622263398</c:v>
                </c:pt>
              </c:numCache>
            </c:numRef>
          </c:yVal>
          <c:smooth val="0"/>
          <c:extLst>
            <c:ext xmlns:c16="http://schemas.microsoft.com/office/drawing/2014/chart" uri="{C3380CC4-5D6E-409C-BE32-E72D297353CC}">
              <c16:uniqueId val="{0000002B-636F-46EA-B406-C532D6B0229B}"/>
            </c:ext>
          </c:extLst>
        </c:ser>
        <c:ser>
          <c:idx val="44"/>
          <c:order val="44"/>
          <c:tx>
            <c:strRef>
              <c:f>PEM!$B$49</c:f>
              <c:strCache>
                <c:ptCount val="1"/>
                <c:pt idx="0">
                  <c:v>linnemann2007realistic</c:v>
                </c:pt>
              </c:strCache>
            </c:strRef>
          </c:tx>
          <c:spPr>
            <a:ln w="254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PEM!$G$49:$AC$49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C-636F-46EA-B406-C532D6B0229B}"/>
            </c:ext>
          </c:extLst>
        </c:ser>
        <c:ser>
          <c:idx val="45"/>
          <c:order val="45"/>
          <c:tx>
            <c:strRef>
              <c:f>PEM!$B$50</c:f>
              <c:strCache>
                <c:ptCount val="1"/>
                <c:pt idx="0">
                  <c:v>lipman2004fuel</c:v>
                </c:pt>
              </c:strCache>
            </c:strRef>
          </c:tx>
          <c:spPr>
            <a:ln w="254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PEM!$G$50:$AC$50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2463.435047074317</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D-636F-46EA-B406-C532D6B0229B}"/>
            </c:ext>
          </c:extLst>
        </c:ser>
        <c:ser>
          <c:idx val="46"/>
          <c:order val="46"/>
          <c:tx>
            <c:strRef>
              <c:f>PEM!$B$51</c:f>
              <c:strCache>
                <c:ptCount val="1"/>
                <c:pt idx="0">
                  <c:v>loisel2015economic</c:v>
                </c:pt>
              </c:strCache>
            </c:strRef>
          </c:tx>
          <c:spPr>
            <a:ln w="254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PEM!$G$51:$AC$51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E-636F-46EA-B406-C532D6B0229B}"/>
            </c:ext>
          </c:extLst>
        </c:ser>
        <c:ser>
          <c:idx val="47"/>
          <c:order val="47"/>
          <c:tx>
            <c:strRef>
              <c:f>PEM!$B$52</c:f>
              <c:strCache>
                <c:ptCount val="1"/>
                <c:pt idx="0">
                  <c:v>manage2011techno</c:v>
                </c:pt>
              </c:strCache>
            </c:strRef>
          </c:tx>
          <c:spPr>
            <a:ln w="254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PEM!$G$52:$AC$52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2F-636F-46EA-B406-C532D6B0229B}"/>
            </c:ext>
          </c:extLst>
        </c:ser>
        <c:ser>
          <c:idx val="48"/>
          <c:order val="48"/>
          <c:tx>
            <c:strRef>
              <c:f>PEM!$B$53</c:f>
              <c:strCache>
                <c:ptCount val="1"/>
                <c:pt idx="0">
                  <c:v>mansilla2011reducing</c:v>
                </c:pt>
              </c:strCache>
            </c:strRef>
          </c:tx>
          <c:spPr>
            <a:ln w="254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PEM!$G$53:$AC$53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0-636F-46EA-B406-C532D6B0229B}"/>
            </c:ext>
          </c:extLst>
        </c:ser>
        <c:ser>
          <c:idx val="49"/>
          <c:order val="49"/>
          <c:tx>
            <c:strRef>
              <c:f>PEM!$B$54</c:f>
              <c:strCache>
                <c:ptCount val="1"/>
                <c:pt idx="0">
                  <c:v>mansilla2013economic</c:v>
                </c:pt>
              </c:strCache>
            </c:strRef>
          </c:tx>
          <c:spPr>
            <a:ln w="254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PEM!$G$54:$AC$54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1-636F-46EA-B406-C532D6B0229B}"/>
            </c:ext>
          </c:extLst>
        </c:ser>
        <c:ser>
          <c:idx val="50"/>
          <c:order val="50"/>
          <c:tx>
            <c:strRef>
              <c:f>PEM!$B$55</c:f>
              <c:strCache>
                <c:ptCount val="1"/>
                <c:pt idx="0">
                  <c:v>mantz2008hydrogen</c:v>
                </c:pt>
              </c:strCache>
            </c:strRef>
          </c:tx>
          <c:spPr>
            <a:ln w="254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PEM!$G$55:$AC$55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2-636F-46EA-B406-C532D6B0229B}"/>
            </c:ext>
          </c:extLst>
        </c:ser>
        <c:ser>
          <c:idx val="51"/>
          <c:order val="51"/>
          <c:tx>
            <c:strRef>
              <c:f>PEM!$B$56</c:f>
              <c:strCache>
                <c:ptCount val="1"/>
                <c:pt idx="0">
                  <c:v>marcelo2008economical</c:v>
                </c:pt>
              </c:strCache>
            </c:strRef>
          </c:tx>
          <c:spPr>
            <a:ln w="254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PEM!$G$56:$AC$56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3-636F-46EA-B406-C532D6B0229B}"/>
            </c:ext>
          </c:extLst>
        </c:ser>
        <c:ser>
          <c:idx val="52"/>
          <c:order val="52"/>
          <c:tx>
            <c:strRef>
              <c:f>PEM!$B$57</c:f>
              <c:strCache>
                <c:ptCount val="1"/>
                <c:pt idx="0">
                  <c:v>mathiesen2013technology</c:v>
                </c:pt>
              </c:strCache>
            </c:strRef>
          </c:tx>
          <c:spPr>
            <a:ln w="254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PEM!$G$57:$AC$57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4-636F-46EA-B406-C532D6B0229B}"/>
            </c:ext>
          </c:extLst>
        </c:ser>
        <c:ser>
          <c:idx val="53"/>
          <c:order val="53"/>
          <c:tx>
            <c:strRef>
              <c:f>PEM!$B$58</c:f>
              <c:strCache>
                <c:ptCount val="1"/>
                <c:pt idx="0">
                  <c:v>michaelis2014evaluation</c:v>
                </c:pt>
              </c:strCache>
            </c:strRef>
          </c:tx>
          <c:spPr>
            <a:ln w="254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PEM!$G$58:$AC$58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5-636F-46EA-B406-C532D6B0229B}"/>
            </c:ext>
          </c:extLst>
        </c:ser>
        <c:ser>
          <c:idx val="54"/>
          <c:order val="54"/>
          <c:tx>
            <c:strRef>
              <c:f>PEM!$B$59</c:f>
              <c:strCache>
                <c:ptCount val="1"/>
                <c:pt idx="0">
                  <c:v>miltner2010renewable</c:v>
                </c:pt>
              </c:strCache>
            </c:strRef>
          </c:tx>
          <c:spPr>
            <a:ln w="25400" cap="rnd">
              <a:noFill/>
              <a:round/>
            </a:ln>
            <a:effectLst/>
          </c:spPr>
          <c:marker>
            <c:symbol val="circle"/>
            <c:size val="5"/>
            <c:spPr>
              <a:solidFill>
                <a:schemeClr val="accent1"/>
              </a:solidFill>
              <a:ln w="9525">
                <a:solidFill>
                  <a:schemeClr val="accent1"/>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PEM!$G$59:$AC$59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6-636F-46EA-B406-C532D6B0229B}"/>
            </c:ext>
          </c:extLst>
        </c:ser>
        <c:ser>
          <c:idx val="55"/>
          <c:order val="55"/>
          <c:tx>
            <c:strRef>
              <c:f>PEM!$B$60</c:f>
              <c:strCache>
                <c:ptCount val="1"/>
                <c:pt idx="0">
                  <c:v>mueller-langer2007techno</c:v>
                </c:pt>
              </c:strCache>
            </c:strRef>
          </c:tx>
          <c:spPr>
            <a:ln w="25400" cap="rnd">
              <a:noFill/>
              <a:round/>
            </a:ln>
            <a:effectLst/>
          </c:spPr>
          <c:marker>
            <c:symbol val="circle"/>
            <c:size val="5"/>
            <c:spPr>
              <a:solidFill>
                <a:schemeClr val="accent2"/>
              </a:solidFill>
              <a:ln w="9525">
                <a:solidFill>
                  <a:schemeClr val="accent2"/>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PEM!$G$60:$AC$60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7-636F-46EA-B406-C532D6B0229B}"/>
            </c:ext>
          </c:extLst>
        </c:ser>
        <c:ser>
          <c:idx val="56"/>
          <c:order val="56"/>
          <c:tx>
            <c:strRef>
              <c:f>PEM!$B$61</c:f>
              <c:strCache>
                <c:ptCount val="1"/>
                <c:pt idx="0">
                  <c:v>ni2008technological</c:v>
                </c:pt>
              </c:strCache>
            </c:strRef>
          </c:tx>
          <c:spPr>
            <a:ln w="25400" cap="rnd">
              <a:noFill/>
              <a:round/>
            </a:ln>
            <a:effectLst/>
          </c:spPr>
          <c:marker>
            <c:symbol val="circle"/>
            <c:size val="5"/>
            <c:spPr>
              <a:solidFill>
                <a:schemeClr val="accent3"/>
              </a:solidFill>
              <a:ln w="9525">
                <a:solidFill>
                  <a:schemeClr val="accent3"/>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PEM!$G$61:$AC$61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8-636F-46EA-B406-C532D6B0229B}"/>
            </c:ext>
          </c:extLst>
        </c:ser>
        <c:ser>
          <c:idx val="57"/>
          <c:order val="57"/>
          <c:tx>
            <c:strRef>
              <c:f>PEM!$B$62</c:f>
              <c:strCache>
                <c:ptCount val="1"/>
                <c:pt idx="0">
                  <c:v>orhan2012integrated</c:v>
                </c:pt>
              </c:strCache>
            </c:strRef>
          </c:tx>
          <c:spPr>
            <a:ln w="25400" cap="rnd">
              <a:noFill/>
              <a:round/>
            </a:ln>
            <a:effectLst/>
          </c:spPr>
          <c:marker>
            <c:symbol val="circle"/>
            <c:size val="5"/>
            <c:spPr>
              <a:solidFill>
                <a:schemeClr val="accent4"/>
              </a:solidFill>
              <a:ln w="9525">
                <a:solidFill>
                  <a:schemeClr val="accent4"/>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PEM!$G$62:$AC$62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9-636F-46EA-B406-C532D6B0229B}"/>
            </c:ext>
          </c:extLst>
        </c:ser>
        <c:ser>
          <c:idx val="58"/>
          <c:order val="58"/>
          <c:tx>
            <c:strRef>
              <c:f>PEM!$B$63</c:f>
              <c:strCache>
                <c:ptCount val="1"/>
                <c:pt idx="0">
                  <c:v>palzer2014comprehensive</c:v>
                </c:pt>
              </c:strCache>
            </c:strRef>
          </c:tx>
          <c:spPr>
            <a:ln w="25400" cap="rnd">
              <a:noFill/>
              <a:round/>
            </a:ln>
            <a:effectLst/>
          </c:spPr>
          <c:marker>
            <c:symbol val="circle"/>
            <c:size val="5"/>
            <c:spPr>
              <a:solidFill>
                <a:schemeClr val="accent5"/>
              </a:solidFill>
              <a:ln w="9525">
                <a:solidFill>
                  <a:schemeClr val="accent5"/>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PEM!$G$63:$AC$63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A-636F-46EA-B406-C532D6B0229B}"/>
            </c:ext>
          </c:extLst>
        </c:ser>
        <c:ser>
          <c:idx val="59"/>
          <c:order val="59"/>
          <c:tx>
            <c:strRef>
              <c:f>PEM!$B$64</c:f>
              <c:strCache>
                <c:ptCount val="1"/>
                <c:pt idx="0">
                  <c:v>parra2016techno</c:v>
                </c:pt>
              </c:strCache>
            </c:strRef>
          </c:tx>
          <c:spPr>
            <a:ln w="25400" cap="rnd">
              <a:noFill/>
              <a:round/>
            </a:ln>
            <a:effectLst/>
          </c:spPr>
          <c:marker>
            <c:symbol val="circle"/>
            <c:size val="5"/>
            <c:spPr>
              <a:solidFill>
                <a:schemeClr val="accent6"/>
              </a:solidFill>
              <a:ln w="9525">
                <a:solidFill>
                  <a:schemeClr val="accent6"/>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PEM!$G$64:$AC$64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B-636F-46EA-B406-C532D6B0229B}"/>
            </c:ext>
          </c:extLst>
        </c:ser>
        <c:ser>
          <c:idx val="60"/>
          <c:order val="60"/>
          <c:tx>
            <c:strRef>
              <c:f>PEM!$B$65</c:f>
              <c:strCache>
                <c:ptCount val="1"/>
                <c:pt idx="0">
                  <c:v>plessmann2014global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PEM!$G$65:$AC$65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C-636F-46EA-B406-C532D6B0229B}"/>
            </c:ext>
          </c:extLst>
        </c:ser>
        <c:ser>
          <c:idx val="61"/>
          <c:order val="61"/>
          <c:tx>
            <c:strRef>
              <c:f>PEM!$B$66</c:f>
              <c:strCache>
                <c:ptCount val="1"/>
                <c:pt idx="0">
                  <c:v>qadrdan2015role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PEM!$G$66:$AC$66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D-636F-46EA-B406-C532D6B0229B}"/>
            </c:ext>
          </c:extLst>
        </c:ser>
        <c:ser>
          <c:idx val="62"/>
          <c:order val="62"/>
          <c:tx>
            <c:strRef>
              <c:f>PEM!$B$67</c:f>
              <c:strCache>
                <c:ptCount val="1"/>
                <c:pt idx="0">
                  <c:v>samsatli2016optimal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PEM!$G$67:$AC$67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E-636F-46EA-B406-C532D6B0229B}"/>
            </c:ext>
          </c:extLst>
        </c:ser>
        <c:ser>
          <c:idx val="63"/>
          <c:order val="63"/>
          <c:tx>
            <c:strRef>
              <c:f>PEM!$B$68</c:f>
              <c:strCache>
                <c:ptCount val="1"/>
                <c:pt idx="0">
                  <c:v>saxe2007advantages</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PEM!$G$68:$AC$68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3F-636F-46EA-B406-C532D6B0229B}"/>
            </c:ext>
          </c:extLst>
        </c:ser>
        <c:ser>
          <c:idx val="64"/>
          <c:order val="64"/>
          <c:tx>
            <c:strRef>
              <c:f>PEM!$B$69</c:f>
              <c:strCache>
                <c:ptCount val="1"/>
                <c:pt idx="0">
                  <c:v>schiebahn2015pwoer</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PEM!$G$69:$AC$69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2011.7878427604476</c:v>
                </c:pt>
                <c:pt idx="16">
                  <c:v>0</c:v>
                </c:pt>
                <c:pt idx="17">
                  <c:v>0</c:v>
                </c:pt>
                <c:pt idx="18">
                  <c:v>0</c:v>
                </c:pt>
                <c:pt idx="19">
                  <c:v>0</c:v>
                </c:pt>
                <c:pt idx="20">
                  <c:v>0</c:v>
                </c:pt>
                <c:pt idx="21">
                  <c:v>0</c:v>
                </c:pt>
                <c:pt idx="22">
                  <c:v>502.94696069011189</c:v>
                </c:pt>
              </c:numCache>
            </c:numRef>
          </c:yVal>
          <c:smooth val="0"/>
          <c:extLst>
            <c:ext xmlns:c16="http://schemas.microsoft.com/office/drawing/2014/chart" uri="{C3380CC4-5D6E-409C-BE32-E72D297353CC}">
              <c16:uniqueId val="{00000040-636F-46EA-B406-C532D6B0229B}"/>
            </c:ext>
          </c:extLst>
        </c:ser>
        <c:ser>
          <c:idx val="65"/>
          <c:order val="65"/>
          <c:tx>
            <c:strRef>
              <c:f>PEM!$B$70</c:f>
              <c:strCache>
                <c:ptCount val="1"/>
                <c:pt idx="0">
                  <c:v>simon2015hyunder</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PEM!$G$70:$AC$70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1-636F-46EA-B406-C532D6B0229B}"/>
            </c:ext>
          </c:extLst>
        </c:ser>
        <c:ser>
          <c:idx val="66"/>
          <c:order val="66"/>
          <c:tx>
            <c:strRef>
              <c:f>PEM!$B$71</c:f>
              <c:strCache>
                <c:ptCount val="1"/>
                <c:pt idx="0">
                  <c:v>sorensen2004hydrogen</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PEM!$G$71:$AC$71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1176.70095523346</c:v>
                </c:pt>
              </c:numCache>
            </c:numRef>
          </c:yVal>
          <c:smooth val="0"/>
          <c:extLst>
            <c:ext xmlns:c16="http://schemas.microsoft.com/office/drawing/2014/chart" uri="{C3380CC4-5D6E-409C-BE32-E72D297353CC}">
              <c16:uniqueId val="{00000042-636F-46EA-B406-C532D6B0229B}"/>
            </c:ext>
          </c:extLst>
        </c:ser>
        <c:ser>
          <c:idx val="67"/>
          <c:order val="67"/>
          <c:tx>
            <c:strRef>
              <c:f>PEM!$B$72</c:f>
              <c:strCache>
                <c:ptCount val="1"/>
                <c:pt idx="0">
                  <c:v>sternberg2016life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PEM!$G$72:$AC$72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3-636F-46EA-B406-C532D6B0229B}"/>
            </c:ext>
          </c:extLst>
        </c:ser>
        <c:ser>
          <c:idx val="68"/>
          <c:order val="68"/>
          <c:tx>
            <c:strRef>
              <c:f>PEM!$B$73</c:f>
              <c:strCache>
                <c:ptCount val="1"/>
                <c:pt idx="0">
                  <c:v>sterner2014energiespeicher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PEM!$G$73:$AC$73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2017.4375244526796</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4-636F-46EA-B406-C532D6B0229B}"/>
            </c:ext>
          </c:extLst>
        </c:ser>
        <c:ser>
          <c:idx val="69"/>
          <c:order val="69"/>
          <c:tx>
            <c:strRef>
              <c:f>PEM!$B$74</c:f>
              <c:strCache>
                <c:ptCount val="1"/>
                <c:pt idx="0">
                  <c:v>tsupari2016economic</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PEM!$G$74:$AC$74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5-636F-46EA-B406-C532D6B0229B}"/>
            </c:ext>
          </c:extLst>
        </c:ser>
        <c:ser>
          <c:idx val="70"/>
          <c:order val="70"/>
          <c:tx>
            <c:strRef>
              <c:f>PEM!$B$75</c:f>
              <c:strCache>
                <c:ptCount val="1"/>
                <c:pt idx="0">
                  <c:v>turner2008renewable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PEM!$G$75:$AC$75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6-636F-46EA-B406-C532D6B0229B}"/>
            </c:ext>
          </c:extLst>
        </c:ser>
        <c:ser>
          <c:idx val="71"/>
          <c:order val="71"/>
          <c:tx>
            <c:strRef>
              <c:f>PEM!$B$76</c:f>
              <c:strCache>
                <c:ptCount val="1"/>
                <c:pt idx="0">
                  <c:v>ursua2012hydrogen</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PEM!$G$76:$AC$76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7-636F-46EA-B406-C532D6B0229B}"/>
            </c:ext>
          </c:extLst>
        </c:ser>
        <c:ser>
          <c:idx val="72"/>
          <c:order val="72"/>
          <c:tx>
            <c:strRef>
              <c:f>PEM!$B$77</c:f>
              <c:strCache>
                <c:ptCount val="1"/>
                <c:pt idx="0">
                  <c:v>vandewalle2015effects</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PEM!$G$77:$AC$77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8-636F-46EA-B406-C532D6B0229B}"/>
            </c:ext>
          </c:extLst>
        </c:ser>
        <c:ser>
          <c:idx val="73"/>
          <c:order val="73"/>
          <c:tx>
            <c:strRef>
              <c:f>PEM!$B$78</c:f>
              <c:strCache>
                <c:ptCount val="1"/>
                <c:pt idx="0">
                  <c:v>varone2015power</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PEM!$G$78:$AC$78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9-636F-46EA-B406-C532D6B0229B}"/>
            </c:ext>
          </c:extLst>
        </c:ser>
        <c:ser>
          <c:idx val="74"/>
          <c:order val="74"/>
          <c:tx>
            <c:strRef>
              <c:f>PEM!$B$79</c:f>
              <c:strCache>
                <c:ptCount val="1"/>
                <c:pt idx="0">
                  <c:v>walker2016benchmarking</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PEM!$G$79:$AC$79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1111.5989999999999</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A-636F-46EA-B406-C532D6B0229B}"/>
            </c:ext>
          </c:extLst>
        </c:ser>
        <c:ser>
          <c:idx val="75"/>
          <c:order val="75"/>
          <c:tx>
            <c:strRef>
              <c:f>PEM!$B$80</c:f>
              <c:strCache>
                <c:ptCount val="1"/>
                <c:pt idx="0">
                  <c:v>walker2016economic</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PEM!$G$80:$AC$80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B-636F-46EA-B406-C532D6B0229B}"/>
            </c:ext>
          </c:extLst>
        </c:ser>
        <c:ser>
          <c:idx val="76"/>
          <c:order val="76"/>
          <c:tx>
            <c:strRef>
              <c:f>PEM!$B$81</c:f>
              <c:strCache>
                <c:ptCount val="1"/>
                <c:pt idx="0">
                  <c:v>winkler2013power</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PEM!$G$81:$AC$81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1012.2674789680533</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C-636F-46EA-B406-C532D6B0229B}"/>
            </c:ext>
          </c:extLst>
        </c:ser>
        <c:ser>
          <c:idx val="77"/>
          <c:order val="77"/>
          <c:tx>
            <c:strRef>
              <c:f>PEM!$B$82</c:f>
              <c:strCache>
                <c:ptCount val="1"/>
                <c:pt idx="0">
                  <c:v>yang2007determining</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PEM!$G$82:$AC$82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D-636F-46EA-B406-C532D6B0229B}"/>
            </c:ext>
          </c:extLst>
        </c:ser>
        <c:ser>
          <c:idx val="78"/>
          <c:order val="78"/>
          <c:tx>
            <c:strRef>
              <c:f>PEM!$B$83</c:f>
              <c:strCache>
                <c:ptCount val="1"/>
                <c:pt idx="0">
                  <c:v>you2016value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PEM!$G$83:$AC$83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E-636F-46EA-B406-C532D6B0229B}"/>
            </c:ext>
          </c:extLst>
        </c:ser>
        <c:ser>
          <c:idx val="79"/>
          <c:order val="79"/>
          <c:tx>
            <c:strRef>
              <c:f>PEM!$B$84</c:f>
              <c:strCache>
                <c:ptCount val="1"/>
                <c:pt idx="0">
                  <c:v>zakeri2015electrical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PEM!$G$84:$AC$84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4F-636F-46EA-B406-C532D6B0229B}"/>
            </c:ext>
          </c:extLst>
        </c:ser>
        <c:ser>
          <c:idx val="80"/>
          <c:order val="80"/>
          <c:tx>
            <c:strRef>
              <c:f>PEM!$B$85</c:f>
              <c:strCache>
                <c:ptCount val="1"/>
                <c:pt idx="0">
                  <c:v>zhang2014a</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PEM!$G$85:$AC$85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0-636F-46EA-B406-C532D6B0229B}"/>
            </c:ext>
          </c:extLst>
        </c:ser>
        <c:ser>
          <c:idx val="81"/>
          <c:order val="81"/>
          <c:tx>
            <c:strRef>
              <c:f>PEM!$B$86</c:f>
              <c:strCache>
                <c:ptCount val="1"/>
                <c:pt idx="0">
                  <c:v>Anonymous2014-1</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PEM!$G$86:$AC$86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1670.0190624495299</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1-636F-46EA-B406-C532D6B0229B}"/>
            </c:ext>
          </c:extLst>
        </c:ser>
        <c:ser>
          <c:idx val="82"/>
          <c:order val="82"/>
          <c:tx>
            <c:strRef>
              <c:f>PEM!$B$87</c:f>
              <c:strCache>
                <c:ptCount val="1"/>
                <c:pt idx="0">
                  <c:v>Anonymous2015-1</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PEM!$G$87:$AC$87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2-636F-46EA-B406-C532D6B0229B}"/>
            </c:ext>
          </c:extLst>
        </c:ser>
        <c:ser>
          <c:idx val="83"/>
          <c:order val="83"/>
          <c:tx>
            <c:strRef>
              <c:f>PEM!$B$88</c:f>
              <c:strCache>
                <c:ptCount val="1"/>
                <c:pt idx="0">
                  <c:v>Anonymous2015-10</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PEM!$G$88:$AC$88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3-636F-46EA-B406-C532D6B0229B}"/>
            </c:ext>
          </c:extLst>
        </c:ser>
        <c:ser>
          <c:idx val="84"/>
          <c:order val="84"/>
          <c:tx>
            <c:strRef>
              <c:f>PEM!$B$89</c:f>
              <c:strCache>
                <c:ptCount val="1"/>
                <c:pt idx="0">
                  <c:v>Anonymous2015-2</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PEM!$G$89:$AC$89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4-636F-46EA-B406-C532D6B0229B}"/>
            </c:ext>
          </c:extLst>
        </c:ser>
        <c:ser>
          <c:idx val="85"/>
          <c:order val="85"/>
          <c:tx>
            <c:strRef>
              <c:f>PEM!$B$90</c:f>
              <c:strCache>
                <c:ptCount val="1"/>
                <c:pt idx="0">
                  <c:v>Anonymous2015-3</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PEM!$G$90:$AC$90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5-636F-46EA-B406-C532D6B0229B}"/>
            </c:ext>
          </c:extLst>
        </c:ser>
        <c:ser>
          <c:idx val="86"/>
          <c:order val="86"/>
          <c:tx>
            <c:strRef>
              <c:f>PEM!$B$91</c:f>
              <c:strCache>
                <c:ptCount val="1"/>
                <c:pt idx="0">
                  <c:v>Anonymous2015-4</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PEM!$G$91:$AC$91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6-636F-46EA-B406-C532D6B0229B}"/>
            </c:ext>
          </c:extLst>
        </c:ser>
        <c:ser>
          <c:idx val="87"/>
          <c:order val="87"/>
          <c:tx>
            <c:strRef>
              <c:f>PEM!$B$92</c:f>
              <c:strCache>
                <c:ptCount val="1"/>
                <c:pt idx="0">
                  <c:v>Anonymous2015-5</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PEM!$G$92:$AC$92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7-636F-46EA-B406-C532D6B0229B}"/>
            </c:ext>
          </c:extLst>
        </c:ser>
        <c:ser>
          <c:idx val="88"/>
          <c:order val="88"/>
          <c:tx>
            <c:strRef>
              <c:f>PEM!$B$93</c:f>
              <c:strCache>
                <c:ptCount val="1"/>
                <c:pt idx="0">
                  <c:v>Anonymous2015-6</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PEM!$G$93:$AC$93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8-636F-46EA-B406-C532D6B0229B}"/>
            </c:ext>
          </c:extLst>
        </c:ser>
        <c:ser>
          <c:idx val="89"/>
          <c:order val="89"/>
          <c:tx>
            <c:strRef>
              <c:f>PEM!$B$94</c:f>
              <c:strCache>
                <c:ptCount val="1"/>
                <c:pt idx="0">
                  <c:v>Anonymous2015-7</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PEM!$G$94:$AC$94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9-636F-46EA-B406-C532D6B0229B}"/>
            </c:ext>
          </c:extLst>
        </c:ser>
        <c:ser>
          <c:idx val="90"/>
          <c:order val="90"/>
          <c:tx>
            <c:strRef>
              <c:f>PEM!$B$95</c:f>
              <c:strCache>
                <c:ptCount val="1"/>
                <c:pt idx="0">
                  <c:v>Anonymous2015-8</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PEM!$G$95:$AC$95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A-636F-46EA-B406-C532D6B0229B}"/>
            </c:ext>
          </c:extLst>
        </c:ser>
        <c:ser>
          <c:idx val="91"/>
          <c:order val="91"/>
          <c:tx>
            <c:strRef>
              <c:f>PEM!$B$96</c:f>
              <c:strCache>
                <c:ptCount val="1"/>
                <c:pt idx="0">
                  <c:v>Anonymous2015-9</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PEM!$G$96:$AC$96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B-636F-46EA-B406-C532D6B0229B}"/>
            </c:ext>
          </c:extLst>
        </c:ser>
        <c:ser>
          <c:idx val="92"/>
          <c:order val="92"/>
          <c:tx>
            <c:strRef>
              <c:f>PEM!$B$97</c:f>
              <c:strCache>
                <c:ptCount val="1"/>
                <c:pt idx="0">
                  <c:v>hydrogenenergy2016</c:v>
                </c:pt>
              </c:strCache>
            </c:strRef>
          </c:tx>
          <c:spPr>
            <a:ln w="254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PEM!$G$97:$AC$97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1200</c:v>
                </c:pt>
                <c:pt idx="18">
                  <c:v>0</c:v>
                </c:pt>
                <c:pt idx="19">
                  <c:v>0</c:v>
                </c:pt>
                <c:pt idx="20">
                  <c:v>0</c:v>
                </c:pt>
                <c:pt idx="21">
                  <c:v>800</c:v>
                </c:pt>
                <c:pt idx="22">
                  <c:v>0</c:v>
                </c:pt>
              </c:numCache>
            </c:numRef>
          </c:yVal>
          <c:smooth val="0"/>
          <c:extLst>
            <c:ext xmlns:c16="http://schemas.microsoft.com/office/drawing/2014/chart" uri="{C3380CC4-5D6E-409C-BE32-E72D297353CC}">
              <c16:uniqueId val="{0000005C-636F-46EA-B406-C532D6B0229B}"/>
            </c:ext>
          </c:extLst>
        </c:ser>
        <c:ser>
          <c:idx val="93"/>
          <c:order val="93"/>
          <c:tx>
            <c:strRef>
              <c:f>PEM!$B$98</c:f>
              <c:strCache>
                <c:ptCount val="1"/>
                <c:pt idx="0">
                  <c:v>michalski2017hydrogen</c:v>
                </c:pt>
              </c:strCache>
            </c:strRef>
          </c:tx>
          <c:spPr>
            <a:ln w="254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PEM!$G$98:$AC$98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1400</c:v>
                </c:pt>
                <c:pt idx="22">
                  <c:v>0</c:v>
                </c:pt>
              </c:numCache>
            </c:numRef>
          </c:yVal>
          <c:smooth val="0"/>
          <c:extLst>
            <c:ext xmlns:c16="http://schemas.microsoft.com/office/drawing/2014/chart" uri="{C3380CC4-5D6E-409C-BE32-E72D297353CC}">
              <c16:uniqueId val="{0000005D-636F-46EA-B406-C532D6B0229B}"/>
            </c:ext>
          </c:extLst>
        </c:ser>
        <c:ser>
          <c:idx val="94"/>
          <c:order val="94"/>
          <c:tx>
            <c:strRef>
              <c:f>PEM!$B$99</c:f>
              <c:strCache>
                <c:ptCount val="1"/>
                <c:pt idx="0">
                  <c:v>microbenergy2017</c:v>
                </c:pt>
              </c:strCache>
            </c:strRef>
          </c:tx>
          <c:spPr>
            <a:ln w="254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PEM!$G$99:$AC$99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1550</c:v>
                </c:pt>
                <c:pt idx="18">
                  <c:v>0</c:v>
                </c:pt>
                <c:pt idx="19">
                  <c:v>0</c:v>
                </c:pt>
                <c:pt idx="20">
                  <c:v>1150</c:v>
                </c:pt>
                <c:pt idx="21">
                  <c:v>0</c:v>
                </c:pt>
                <c:pt idx="22">
                  <c:v>0</c:v>
                </c:pt>
              </c:numCache>
            </c:numRef>
          </c:yVal>
          <c:smooth val="0"/>
          <c:extLst>
            <c:ext xmlns:c16="http://schemas.microsoft.com/office/drawing/2014/chart" uri="{C3380CC4-5D6E-409C-BE32-E72D297353CC}">
              <c16:uniqueId val="{0000005E-636F-46EA-B406-C532D6B0229B}"/>
            </c:ext>
          </c:extLst>
        </c:ser>
        <c:ser>
          <c:idx val="95"/>
          <c:order val="95"/>
          <c:tx>
            <c:strRef>
              <c:f>PEM!$B$100</c:f>
              <c:strCache>
                <c:ptCount val="1"/>
                <c:pt idx="0">
                  <c:v>micropyris2016</c:v>
                </c:pt>
              </c:strCache>
            </c:strRef>
          </c:tx>
          <c:spPr>
            <a:ln w="254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PEM!$G$100:$AC$100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5F-636F-46EA-B406-C532D6B0229B}"/>
            </c:ext>
          </c:extLst>
        </c:ser>
        <c:ser>
          <c:idx val="96"/>
          <c:order val="96"/>
          <c:tx>
            <c:strRef>
              <c:f>PEM!$B$101</c:f>
              <c:strCache>
                <c:ptCount val="1"/>
                <c:pt idx="0">
                  <c:v>siemens2017</c:v>
                </c:pt>
              </c:strCache>
            </c:strRef>
          </c:tx>
          <c:spPr>
            <a:ln w="254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PEM!$G$101:$AC$101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1250</c:v>
                </c:pt>
                <c:pt idx="18">
                  <c:v>0</c:v>
                </c:pt>
                <c:pt idx="19">
                  <c:v>0</c:v>
                </c:pt>
                <c:pt idx="20">
                  <c:v>0</c:v>
                </c:pt>
                <c:pt idx="21">
                  <c:v>0</c:v>
                </c:pt>
                <c:pt idx="22">
                  <c:v>500</c:v>
                </c:pt>
              </c:numCache>
            </c:numRef>
          </c:yVal>
          <c:smooth val="0"/>
          <c:extLst>
            <c:ext xmlns:c16="http://schemas.microsoft.com/office/drawing/2014/chart" uri="{C3380CC4-5D6E-409C-BE32-E72D297353CC}">
              <c16:uniqueId val="{00000060-636F-46EA-B406-C532D6B0229B}"/>
            </c:ext>
          </c:extLst>
        </c:ser>
        <c:ser>
          <c:idx val="97"/>
          <c:order val="97"/>
          <c:tx>
            <c:strRef>
              <c:f>PEM!$B$102</c:f>
              <c:strCache>
                <c:ptCount val="1"/>
                <c:pt idx="0">
                  <c:v>sunfire2016</c:v>
                </c:pt>
              </c:strCache>
            </c:strRef>
          </c:tx>
          <c:spPr>
            <a:ln w="254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PEM!$G$102:$AC$102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1-636F-46EA-B406-C532D6B0229B}"/>
            </c:ext>
          </c:extLst>
        </c:ser>
        <c:ser>
          <c:idx val="98"/>
          <c:order val="98"/>
          <c:tx>
            <c:strRef>
              <c:f>PEM!$B$103</c:f>
              <c:strCache>
                <c:ptCount val="1"/>
                <c:pt idx="0">
                  <c:v>wind-wasserstoff2016</c:v>
                </c:pt>
              </c:strCache>
            </c:strRef>
          </c:tx>
          <c:spPr>
            <a:ln w="254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PEM!$G$103:$AC$103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2-636F-46EA-B406-C532D6B0229B}"/>
            </c:ext>
          </c:extLst>
        </c:ser>
        <c:ser>
          <c:idx val="99"/>
          <c:order val="99"/>
          <c:tx>
            <c:strRef>
              <c:f>PEM!$B$104</c:f>
              <c:strCache>
                <c:ptCount val="1"/>
                <c:pt idx="0">
                  <c:v>flint1999flint</c:v>
                </c:pt>
              </c:strCache>
            </c:strRef>
          </c:tx>
          <c:spPr>
            <a:ln w="254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PEM!$G$104:$AC$104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3-636F-46EA-B406-C532D6B0229B}"/>
            </c:ext>
          </c:extLst>
        </c:ser>
        <c:ser>
          <c:idx val="100"/>
          <c:order val="100"/>
          <c:tx>
            <c:strRef>
              <c:f>PEM!$B$105</c:f>
              <c:strCache>
                <c:ptCount val="1"/>
                <c:pt idx="0">
                  <c:v>aicher2014arbeitspaket</c:v>
                </c:pt>
              </c:strCache>
            </c:strRef>
          </c:tx>
          <c:spPr>
            <a:ln w="254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PEM!$G$105:$AC$105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1386.9882980612172</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4-636F-46EA-B406-C532D6B0229B}"/>
            </c:ext>
          </c:extLst>
        </c:ser>
        <c:ser>
          <c:idx val="101"/>
          <c:order val="101"/>
          <c:tx>
            <c:strRef>
              <c:f>PEM!$B$106</c:f>
              <c:strCache>
                <c:ptCount val="1"/>
                <c:pt idx="0">
                  <c:v>ainscough2014hydrogen</c:v>
                </c:pt>
              </c:strCache>
            </c:strRef>
          </c:tx>
          <c:spPr>
            <a:ln w="254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PEM!$G$106:$AC$106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3227.2309290380285</c:v>
                </c:pt>
                <c:pt idx="15">
                  <c:v>0</c:v>
                </c:pt>
                <c:pt idx="16">
                  <c:v>0</c:v>
                </c:pt>
                <c:pt idx="17">
                  <c:v>0</c:v>
                </c:pt>
                <c:pt idx="18">
                  <c:v>0</c:v>
                </c:pt>
                <c:pt idx="19">
                  <c:v>0</c:v>
                </c:pt>
                <c:pt idx="20">
                  <c:v>0</c:v>
                </c:pt>
                <c:pt idx="21">
                  <c:v>0</c:v>
                </c:pt>
                <c:pt idx="22">
                  <c:v>1400.5565633083027</c:v>
                </c:pt>
              </c:numCache>
            </c:numRef>
          </c:yVal>
          <c:smooth val="0"/>
          <c:extLst>
            <c:ext xmlns:c16="http://schemas.microsoft.com/office/drawing/2014/chart" uri="{C3380CC4-5D6E-409C-BE32-E72D297353CC}">
              <c16:uniqueId val="{00000065-636F-46EA-B406-C532D6B0229B}"/>
            </c:ext>
          </c:extLst>
        </c:ser>
        <c:ser>
          <c:idx val="102"/>
          <c:order val="102"/>
          <c:tx>
            <c:strRef>
              <c:f>PEM!$B$107</c:f>
              <c:strCache>
                <c:ptCount val="1"/>
                <c:pt idx="0">
                  <c:v>akhil2013DOE</c:v>
                </c:pt>
              </c:strCache>
            </c:strRef>
          </c:tx>
          <c:spPr>
            <a:ln w="254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PEM!$G$107:$AC$107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6-636F-46EA-B406-C532D6B0229B}"/>
            </c:ext>
          </c:extLst>
        </c:ser>
        <c:ser>
          <c:idx val="103"/>
          <c:order val="103"/>
          <c:tx>
            <c:strRef>
              <c:f>PEM!$B$108</c:f>
              <c:strCache>
                <c:ptCount val="1"/>
                <c:pt idx="0">
                  <c:v>albrecht2013analyse</c:v>
                </c:pt>
              </c:strCache>
            </c:strRef>
          </c:tx>
          <c:spPr>
            <a:ln w="254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PEM!$G$108:$AC$108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7-636F-46EA-B406-C532D6B0229B}"/>
            </c:ext>
          </c:extLst>
        </c:ser>
        <c:ser>
          <c:idx val="104"/>
          <c:order val="104"/>
          <c:tx>
            <c:strRef>
              <c:f>PEM!$B$109</c:f>
              <c:strCache>
                <c:ptCount val="1"/>
                <c:pt idx="0">
                  <c:v>benjaminsson2013power</c:v>
                </c:pt>
              </c:strCache>
            </c:strRef>
          </c:tx>
          <c:spPr>
            <a:ln w="254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PEM!$G$109:$AC$109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8-636F-46EA-B406-C532D6B0229B}"/>
            </c:ext>
          </c:extLst>
        </c:ser>
        <c:ser>
          <c:idx val="105"/>
          <c:order val="105"/>
          <c:tx>
            <c:strRef>
              <c:f>PEM!$B$110</c:f>
              <c:strCache>
                <c:ptCount val="1"/>
                <c:pt idx="0">
                  <c:v>bertuccioli2014development</c:v>
                </c:pt>
              </c:strCache>
            </c:strRef>
          </c:tx>
          <c:spPr>
            <a:ln w="254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PEM!$G$110:$AC$110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2108.2222130530504</c:v>
                </c:pt>
                <c:pt idx="15">
                  <c:v>1583.6884566953536</c:v>
                </c:pt>
                <c:pt idx="16">
                  <c:v>0</c:v>
                </c:pt>
                <c:pt idx="17">
                  <c:v>0</c:v>
                </c:pt>
                <c:pt idx="18">
                  <c:v>0</c:v>
                </c:pt>
                <c:pt idx="19">
                  <c:v>0</c:v>
                </c:pt>
                <c:pt idx="20">
                  <c:v>1008.7187622263398</c:v>
                </c:pt>
                <c:pt idx="21">
                  <c:v>882.62891694804739</c:v>
                </c:pt>
                <c:pt idx="22">
                  <c:v>766.62625929201829</c:v>
                </c:pt>
              </c:numCache>
            </c:numRef>
          </c:yVal>
          <c:smooth val="0"/>
          <c:extLst>
            <c:ext xmlns:c16="http://schemas.microsoft.com/office/drawing/2014/chart" uri="{C3380CC4-5D6E-409C-BE32-E72D297353CC}">
              <c16:uniqueId val="{00000069-636F-46EA-B406-C532D6B0229B}"/>
            </c:ext>
          </c:extLst>
        </c:ser>
        <c:ser>
          <c:idx val="106"/>
          <c:order val="106"/>
          <c:tx>
            <c:strRef>
              <c:f>PEM!$B$111</c:f>
              <c:strCache>
                <c:ptCount val="1"/>
                <c:pt idx="0">
                  <c:v>bundesnetzagentur2016leitfaden</c:v>
                </c:pt>
              </c:strCache>
            </c:strRef>
          </c:tx>
          <c:spPr>
            <a:ln w="254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PEM!$G$111:$AC$111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A-636F-46EA-B406-C532D6B0229B}"/>
            </c:ext>
          </c:extLst>
        </c:ser>
        <c:ser>
          <c:idx val="107"/>
          <c:order val="107"/>
          <c:tx>
            <c:strRef>
              <c:f>PEM!$B$112</c:f>
              <c:strCache>
                <c:ptCount val="1"/>
                <c:pt idx="0">
                  <c:v>california2016power</c:v>
                </c:pt>
              </c:strCache>
            </c:strRef>
          </c:tx>
          <c:spPr>
            <a:ln w="254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PEM!$G$112:$AC$112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B-636F-46EA-B406-C532D6B0229B}"/>
            </c:ext>
          </c:extLst>
        </c:ser>
        <c:ser>
          <c:idx val="108"/>
          <c:order val="108"/>
          <c:tx>
            <c:strRef>
              <c:f>PEM!$B$113</c:f>
              <c:strCache>
                <c:ptCount val="1"/>
                <c:pt idx="0">
                  <c:v>ChemCoast2016fahrplan</c:v>
                </c:pt>
              </c:strCache>
            </c:strRef>
          </c:tx>
          <c:spPr>
            <a:ln w="25400" cap="rnd">
              <a:noFill/>
              <a:round/>
            </a:ln>
            <a:effectLst/>
          </c:spPr>
          <c:marker>
            <c:symbol val="circle"/>
            <c:size val="5"/>
            <c:spPr>
              <a:solidFill>
                <a:schemeClr val="accent1"/>
              </a:solidFill>
              <a:ln w="9525">
                <a:solidFill>
                  <a:schemeClr val="accent1"/>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PEM!$G$113:$AC$113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C-636F-46EA-B406-C532D6B0229B}"/>
            </c:ext>
          </c:extLst>
        </c:ser>
        <c:ser>
          <c:idx val="109"/>
          <c:order val="109"/>
          <c:tx>
            <c:strRef>
              <c:f>PEM!$B$114</c:f>
              <c:strCache>
                <c:ptCount val="1"/>
                <c:pt idx="0">
                  <c:v>CopenHydrogen2014project</c:v>
                </c:pt>
              </c:strCache>
            </c:strRef>
          </c:tx>
          <c:spPr>
            <a:ln w="25400" cap="rnd">
              <a:noFill/>
              <a:round/>
            </a:ln>
            <a:effectLst/>
          </c:spPr>
          <c:marker>
            <c:symbol val="circle"/>
            <c:size val="5"/>
            <c:spPr>
              <a:solidFill>
                <a:schemeClr val="accent2"/>
              </a:solidFill>
              <a:ln w="9525">
                <a:solidFill>
                  <a:schemeClr val="accent2"/>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PEM!$G$114:$AC$114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1882.9416894891679</c:v>
                </c:pt>
                <c:pt idx="21">
                  <c:v>1210.4625146716078</c:v>
                </c:pt>
                <c:pt idx="22">
                  <c:v>672.47917481755985</c:v>
                </c:pt>
              </c:numCache>
            </c:numRef>
          </c:yVal>
          <c:smooth val="0"/>
          <c:extLst>
            <c:ext xmlns:c16="http://schemas.microsoft.com/office/drawing/2014/chart" uri="{C3380CC4-5D6E-409C-BE32-E72D297353CC}">
              <c16:uniqueId val="{0000006D-636F-46EA-B406-C532D6B0229B}"/>
            </c:ext>
          </c:extLst>
        </c:ser>
        <c:ser>
          <c:idx val="110"/>
          <c:order val="110"/>
          <c:tx>
            <c:strRef>
              <c:f>PEM!$B$115</c:f>
              <c:strCache>
                <c:ptCount val="1"/>
                <c:pt idx="0">
                  <c:v>dena2015power</c:v>
                </c:pt>
              </c:strCache>
            </c:strRef>
          </c:tx>
          <c:spPr>
            <a:ln w="25400" cap="rnd">
              <a:noFill/>
              <a:round/>
            </a:ln>
            <a:effectLst/>
          </c:spPr>
          <c:marker>
            <c:symbol val="circle"/>
            <c:size val="5"/>
            <c:spPr>
              <a:solidFill>
                <a:schemeClr val="accent3"/>
              </a:solidFill>
              <a:ln w="9525">
                <a:solidFill>
                  <a:schemeClr val="accent3"/>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PEM!$G$115:$AC$115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2011.7878427604476</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6E-636F-46EA-B406-C532D6B0229B}"/>
            </c:ext>
          </c:extLst>
        </c:ser>
        <c:ser>
          <c:idx val="111"/>
          <c:order val="111"/>
          <c:tx>
            <c:strRef>
              <c:f>PEM!$B$116</c:f>
              <c:strCache>
                <c:ptCount val="1"/>
                <c:pt idx="0">
                  <c:v>dena2016potentialatlas</c:v>
                </c:pt>
              </c:strCache>
            </c:strRef>
          </c:tx>
          <c:spPr>
            <a:ln w="25400" cap="rnd">
              <a:noFill/>
              <a:round/>
            </a:ln>
            <a:effectLst/>
          </c:spPr>
          <c:marker>
            <c:symbol val="circle"/>
            <c:size val="5"/>
            <c:spPr>
              <a:solidFill>
                <a:schemeClr val="accent4"/>
              </a:solidFill>
              <a:ln w="9525">
                <a:solidFill>
                  <a:schemeClr val="accent4"/>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PEM!$G$116:$AC$116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2000</c:v>
                </c:pt>
                <c:pt idx="17">
                  <c:v>0</c:v>
                </c:pt>
                <c:pt idx="18">
                  <c:v>0</c:v>
                </c:pt>
                <c:pt idx="19">
                  <c:v>0</c:v>
                </c:pt>
                <c:pt idx="20">
                  <c:v>0</c:v>
                </c:pt>
                <c:pt idx="21">
                  <c:v>0</c:v>
                </c:pt>
                <c:pt idx="22">
                  <c:v>700</c:v>
                </c:pt>
              </c:numCache>
            </c:numRef>
          </c:yVal>
          <c:smooth val="0"/>
          <c:extLst>
            <c:ext xmlns:c16="http://schemas.microsoft.com/office/drawing/2014/chart" uri="{C3380CC4-5D6E-409C-BE32-E72D297353CC}">
              <c16:uniqueId val="{0000006F-636F-46EA-B406-C532D6B0229B}"/>
            </c:ext>
          </c:extLst>
        </c:ser>
        <c:ser>
          <c:idx val="112"/>
          <c:order val="112"/>
          <c:tx>
            <c:strRef>
              <c:f>PEM!$B$117</c:f>
              <c:strCache>
                <c:ptCount val="1"/>
                <c:pt idx="0">
                  <c:v>DOE2013solid</c:v>
                </c:pt>
              </c:strCache>
            </c:strRef>
          </c:tx>
          <c:spPr>
            <a:ln w="25400" cap="rnd">
              <a:noFill/>
              <a:round/>
            </a:ln>
            <a:effectLst/>
          </c:spPr>
          <c:marker>
            <c:symbol val="circle"/>
            <c:size val="5"/>
            <c:spPr>
              <a:solidFill>
                <a:schemeClr val="accent5"/>
              </a:solidFill>
              <a:ln w="9525">
                <a:solidFill>
                  <a:schemeClr val="accent5"/>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PEM!$G$117:$AC$117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0-636F-46EA-B406-C532D6B0229B}"/>
            </c:ext>
          </c:extLst>
        </c:ser>
        <c:ser>
          <c:idx val="113"/>
          <c:order val="113"/>
          <c:tx>
            <c:strRef>
              <c:f>PEM!$B$118</c:f>
              <c:strCache>
                <c:ptCount val="1"/>
                <c:pt idx="0">
                  <c:v>eichman2014novel</c:v>
                </c:pt>
              </c:strCache>
            </c:strRef>
          </c:tx>
          <c:spPr>
            <a:ln w="25400" cap="rnd">
              <a:noFill/>
              <a:round/>
            </a:ln>
            <a:effectLst/>
          </c:spPr>
          <c:marker>
            <c:symbol val="circle"/>
            <c:size val="5"/>
            <c:spPr>
              <a:solidFill>
                <a:schemeClr val="accent6"/>
              </a:solidFill>
              <a:ln w="9525">
                <a:solidFill>
                  <a:schemeClr val="accent6"/>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PEM!$G$118:$AC$118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1-636F-46EA-B406-C532D6B0229B}"/>
            </c:ext>
          </c:extLst>
        </c:ser>
        <c:ser>
          <c:idx val="114"/>
          <c:order val="114"/>
          <c:tx>
            <c:strRef>
              <c:f>PEM!$B$119</c:f>
              <c:strCache>
                <c:ptCount val="1"/>
                <c:pt idx="0">
                  <c:v>eichman2015hydrogen</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PEM!$G$119:$AC$119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1283.0176967204754</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2-636F-46EA-B406-C532D6B0229B}"/>
            </c:ext>
          </c:extLst>
        </c:ser>
        <c:ser>
          <c:idx val="115"/>
          <c:order val="115"/>
          <c:tx>
            <c:strRef>
              <c:f>PEM!$B$120</c:f>
              <c:strCache>
                <c:ptCount val="1"/>
                <c:pt idx="0">
                  <c:v>enea2016potential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PEM!$G$120:$AC$120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1000</c:v>
                </c:pt>
                <c:pt idx="17">
                  <c:v>0</c:v>
                </c:pt>
                <c:pt idx="18">
                  <c:v>0</c:v>
                </c:pt>
                <c:pt idx="19">
                  <c:v>0</c:v>
                </c:pt>
                <c:pt idx="20">
                  <c:v>0</c:v>
                </c:pt>
                <c:pt idx="21">
                  <c:v>0</c:v>
                </c:pt>
                <c:pt idx="22">
                  <c:v>850</c:v>
                </c:pt>
              </c:numCache>
            </c:numRef>
          </c:yVal>
          <c:smooth val="0"/>
          <c:extLst>
            <c:ext xmlns:c16="http://schemas.microsoft.com/office/drawing/2014/chart" uri="{C3380CC4-5D6E-409C-BE32-E72D297353CC}">
              <c16:uniqueId val="{00000073-636F-46EA-B406-C532D6B0229B}"/>
            </c:ext>
          </c:extLst>
        </c:ser>
        <c:ser>
          <c:idx val="116"/>
          <c:order val="116"/>
          <c:tx>
            <c:strRef>
              <c:f>PEM!$B$121</c:f>
              <c:strCache>
                <c:ptCount val="1"/>
                <c:pt idx="0">
                  <c:v>etogas2015the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PEM!$G$121:$AC$121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4-636F-46EA-B406-C532D6B0229B}"/>
            </c:ext>
          </c:extLst>
        </c:ser>
        <c:ser>
          <c:idx val="117"/>
          <c:order val="117"/>
          <c:tx>
            <c:strRef>
              <c:f>PEM!$B$122</c:f>
              <c:strCache>
                <c:ptCount val="1"/>
                <c:pt idx="0">
                  <c:v>fasihi2015economics</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PEM!$G$122:$AC$122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5-636F-46EA-B406-C532D6B0229B}"/>
            </c:ext>
          </c:extLst>
        </c:ser>
        <c:ser>
          <c:idx val="118"/>
          <c:order val="118"/>
          <c:tx>
            <c:strRef>
              <c:f>PEM!$B$123</c:f>
              <c:strCache>
                <c:ptCount val="1"/>
                <c:pt idx="0">
                  <c:v>fichtner2014erstellung</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PEM!$G$123:$AC$123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1210.4625146716078</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6-636F-46EA-B406-C532D6B0229B}"/>
            </c:ext>
          </c:extLst>
        </c:ser>
        <c:ser>
          <c:idx val="119"/>
          <c:order val="119"/>
          <c:tx>
            <c:strRef>
              <c:f>PEM!$B$124</c:f>
              <c:strCache>
                <c:ptCount val="1"/>
                <c:pt idx="0">
                  <c:v>genovese2009current</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PEM!$G$124:$AC$124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7-636F-46EA-B406-C532D6B0229B}"/>
            </c:ext>
          </c:extLst>
        </c:ser>
        <c:ser>
          <c:idx val="120"/>
          <c:order val="120"/>
          <c:tx>
            <c:strRef>
              <c:f>PEM!$B$125</c:f>
              <c:strCache>
                <c:ptCount val="1"/>
                <c:pt idx="0">
                  <c:v>graf2014power</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PEM!$G$125:$AC$125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8-636F-46EA-B406-C532D6B0229B}"/>
            </c:ext>
          </c:extLst>
        </c:ser>
        <c:ser>
          <c:idx val="121"/>
          <c:order val="121"/>
          <c:tx>
            <c:strRef>
              <c:f>PEM!$B$126</c:f>
              <c:strCache>
                <c:ptCount val="1"/>
                <c:pt idx="0">
                  <c:v>graf2014techno</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PEM!$G$126:$AC$126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9-636F-46EA-B406-C532D6B0229B}"/>
            </c:ext>
          </c:extLst>
        </c:ser>
        <c:ser>
          <c:idx val="122"/>
          <c:order val="122"/>
          <c:tx>
            <c:strRef>
              <c:f>PEM!$B$127</c:f>
              <c:strCache>
                <c:ptCount val="1"/>
                <c:pt idx="0">
                  <c:v>greaves2014power</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PEM!$G$127:$AC$127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A-636F-46EA-B406-C532D6B0229B}"/>
            </c:ext>
          </c:extLst>
        </c:ser>
        <c:ser>
          <c:idx val="123"/>
          <c:order val="123"/>
          <c:tx>
            <c:strRef>
              <c:f>PEM!$B$128</c:f>
              <c:strCache>
                <c:ptCount val="1"/>
                <c:pt idx="0">
                  <c:v>grond2013systems</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PEM!$G$128:$AC$128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B-636F-46EA-B406-C532D6B0229B}"/>
            </c:ext>
          </c:extLst>
        </c:ser>
        <c:ser>
          <c:idx val="124"/>
          <c:order val="124"/>
          <c:tx>
            <c:strRef>
              <c:f>PEM!$B$129</c:f>
              <c:strCache>
                <c:ptCount val="1"/>
                <c:pt idx="0">
                  <c:v>harrison2009wind</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PEM!$G$129:$AC$129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C-636F-46EA-B406-C532D6B0229B}"/>
            </c:ext>
          </c:extLst>
        </c:ser>
        <c:ser>
          <c:idx val="125"/>
          <c:order val="125"/>
          <c:tx>
            <c:strRef>
              <c:f>PEM!$B$130</c:f>
              <c:strCache>
                <c:ptCount val="1"/>
                <c:pt idx="0">
                  <c:v>harvego2008economic</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PEM!$G$130:$AC$130</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D-636F-46EA-B406-C532D6B0229B}"/>
            </c:ext>
          </c:extLst>
        </c:ser>
        <c:ser>
          <c:idx val="126"/>
          <c:order val="126"/>
          <c:tx>
            <c:strRef>
              <c:f>PEM!$B$131</c:f>
              <c:strCache>
                <c:ptCount val="1"/>
                <c:pt idx="0">
                  <c:v>harvey2014power</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PEM!$G$131:$AC$131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E-636F-46EA-B406-C532D6B0229B}"/>
            </c:ext>
          </c:extLst>
        </c:ser>
        <c:ser>
          <c:idx val="127"/>
          <c:order val="127"/>
          <c:tx>
            <c:strRef>
              <c:f>PEM!$B$132</c:f>
              <c:strCache>
                <c:ptCount val="1"/>
                <c:pt idx="0">
                  <c:v>heinisch2014modelling</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PEM!$G$132:$AC$132</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7F-636F-46EA-B406-C532D6B0229B}"/>
            </c:ext>
          </c:extLst>
        </c:ser>
        <c:ser>
          <c:idx val="128"/>
          <c:order val="128"/>
          <c:tx>
            <c:strRef>
              <c:f>PEM!$B$133</c:f>
              <c:strCache>
                <c:ptCount val="1"/>
                <c:pt idx="0">
                  <c:v>hermann2014prufung</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PEM!$G$133:$AC$133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0-636F-46EA-B406-C532D6B0229B}"/>
            </c:ext>
          </c:extLst>
        </c:ser>
        <c:ser>
          <c:idx val="129"/>
          <c:order val="129"/>
          <c:tx>
            <c:strRef>
              <c:f>PEM!$B$134</c:f>
              <c:strCache>
                <c:ptCount val="1"/>
                <c:pt idx="0">
                  <c:v>ivy2004summary</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PEM!$G$134:$AC$134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1-636F-46EA-B406-C532D6B0229B}"/>
            </c:ext>
          </c:extLst>
        </c:ser>
        <c:ser>
          <c:idx val="130"/>
          <c:order val="130"/>
          <c:tx>
            <c:strRef>
              <c:f>PEM!$B$135</c:f>
              <c:strCache>
                <c:ptCount val="1"/>
                <c:pt idx="0">
                  <c:v>jentsch2014analyse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PEM!$G$135:$AC$135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2-636F-46EA-B406-C532D6B0229B}"/>
            </c:ext>
          </c:extLst>
        </c:ser>
        <c:ser>
          <c:idx val="131"/>
          <c:order val="131"/>
          <c:tx>
            <c:strRef>
              <c:f>PEM!$B$136</c:f>
              <c:strCache>
                <c:ptCount val="1"/>
                <c:pt idx="0">
                  <c:v>jentsch2014potenziale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PEM!$G$136:$AC$136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3-636F-46EA-B406-C532D6B0229B}"/>
            </c:ext>
          </c:extLst>
        </c:ser>
        <c:ser>
          <c:idx val="132"/>
          <c:order val="132"/>
          <c:tx>
            <c:strRef>
              <c:f>PEM!$B$137</c:f>
              <c:strCache>
                <c:ptCount val="1"/>
                <c:pt idx="0">
                  <c:v>levene2005economic</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PEM!$G$137:$AC$137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4-636F-46EA-B406-C532D6B0229B}"/>
            </c:ext>
          </c:extLst>
        </c:ser>
        <c:ser>
          <c:idx val="133"/>
          <c:order val="133"/>
          <c:tx>
            <c:strRef>
              <c:f>PEM!$B$138</c:f>
              <c:strCache>
                <c:ptCount val="1"/>
                <c:pt idx="0">
                  <c:v>liese2013experiences</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PEM!$G$138:$AC$138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5061.3373948402659</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5-636F-46EA-B406-C532D6B0229B}"/>
            </c:ext>
          </c:extLst>
        </c:ser>
        <c:ser>
          <c:idx val="134"/>
          <c:order val="134"/>
          <c:tx>
            <c:strRef>
              <c:f>PEM!$B$139</c:f>
              <c:strCache>
                <c:ptCount val="1"/>
                <c:pt idx="0">
                  <c:v>lymberopoulos2005hydrogen</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PEM!$G$139:$AC$139</c:f>
              <c:numCache>
                <c:formatCode>#,##0</c:formatCode>
                <c:ptCount val="23"/>
                <c:pt idx="0">
                  <c:v>0</c:v>
                </c:pt>
                <c:pt idx="1">
                  <c:v>0</c:v>
                </c:pt>
                <c:pt idx="2">
                  <c:v>0</c:v>
                </c:pt>
                <c:pt idx="3">
                  <c:v>3368.8735590945344</c:v>
                </c:pt>
                <c:pt idx="4">
                  <c:v>3368.8735590945344</c:v>
                </c:pt>
                <c:pt idx="5">
                  <c:v>3368.8735590945344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336.88735590945345</c:v>
                </c:pt>
                <c:pt idx="21">
                  <c:v>0</c:v>
                </c:pt>
                <c:pt idx="22">
                  <c:v>0</c:v>
                </c:pt>
              </c:numCache>
            </c:numRef>
          </c:yVal>
          <c:smooth val="0"/>
          <c:extLst>
            <c:ext xmlns:c16="http://schemas.microsoft.com/office/drawing/2014/chart" uri="{C3380CC4-5D6E-409C-BE32-E72D297353CC}">
              <c16:uniqueId val="{00000086-636F-46EA-B406-C532D6B0229B}"/>
            </c:ext>
          </c:extLst>
        </c:ser>
        <c:ser>
          <c:idx val="135"/>
          <c:order val="135"/>
          <c:tx>
            <c:strRef>
              <c:f>PEM!$B$140</c:f>
              <c:strCache>
                <c:ptCount val="1"/>
                <c:pt idx="0">
                  <c:v>menanteau2010une</c:v>
                </c:pt>
              </c:strCache>
            </c:strRef>
          </c:tx>
          <c:spPr>
            <a:ln w="254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PEM!$G$140:$AC$140</c:f>
              <c:numCache>
                <c:formatCode>#,##0</c:formatCode>
                <c:ptCount val="23"/>
                <c:pt idx="0">
                  <c:v>0</c:v>
                </c:pt>
                <c:pt idx="1">
                  <c:v>0</c:v>
                </c:pt>
                <c:pt idx="2">
                  <c:v>0</c:v>
                </c:pt>
                <c:pt idx="3">
                  <c:v>0</c:v>
                </c:pt>
                <c:pt idx="4">
                  <c:v>0</c:v>
                </c:pt>
                <c:pt idx="5">
                  <c:v>0</c:v>
                </c:pt>
                <c:pt idx="6">
                  <c:v>0</c:v>
                </c:pt>
                <c:pt idx="7">
                  <c:v>0</c:v>
                </c:pt>
                <c:pt idx="8">
                  <c:v>0</c:v>
                </c:pt>
                <c:pt idx="9">
                  <c:v>0</c:v>
                </c:pt>
                <c:pt idx="10">
                  <c:v>2133.3034312292084</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7-636F-46EA-B406-C532D6B0229B}"/>
            </c:ext>
          </c:extLst>
        </c:ser>
        <c:ser>
          <c:idx val="136"/>
          <c:order val="136"/>
          <c:tx>
            <c:strRef>
              <c:f>PEM!$B$141</c:f>
              <c:strCache>
                <c:ptCount val="1"/>
                <c:pt idx="0">
                  <c:v>muller2013entwicklung</c:v>
                </c:pt>
              </c:strCache>
            </c:strRef>
          </c:tx>
          <c:spPr>
            <a:ln w="254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PEM!$G$141:$AC$141</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3391.0960545429784</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8-636F-46EA-B406-C532D6B0229B}"/>
            </c:ext>
          </c:extLst>
        </c:ser>
        <c:ser>
          <c:idx val="137"/>
          <c:order val="137"/>
          <c:tx>
            <c:strRef>
              <c:f>PEM!$B$142</c:f>
              <c:strCache>
                <c:ptCount val="1"/>
                <c:pt idx="0">
                  <c:v>NREL2009lifecycle</c:v>
                </c:pt>
              </c:strCache>
            </c:strRef>
          </c:tx>
          <c:spPr>
            <a:ln w="254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PEM!$G$142:$AC$142</c:f>
              <c:numCache>
                <c:formatCode>#,##0</c:formatCode>
                <c:ptCount val="23"/>
                <c:pt idx="0">
                  <c:v>0</c:v>
                </c:pt>
                <c:pt idx="1">
                  <c:v>0</c:v>
                </c:pt>
                <c:pt idx="2">
                  <c:v>0</c:v>
                </c:pt>
                <c:pt idx="3">
                  <c:v>0</c:v>
                </c:pt>
                <c:pt idx="4">
                  <c:v>0</c:v>
                </c:pt>
                <c:pt idx="5">
                  <c:v>2440.3334992953519</c:v>
                </c:pt>
                <c:pt idx="6">
                  <c:v>0</c:v>
                </c:pt>
                <c:pt idx="7">
                  <c:v>0</c:v>
                </c:pt>
                <c:pt idx="8">
                  <c:v>2578.4939189477659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9-636F-46EA-B406-C532D6B0229B}"/>
            </c:ext>
          </c:extLst>
        </c:ser>
        <c:ser>
          <c:idx val="138"/>
          <c:order val="138"/>
          <c:tx>
            <c:strRef>
              <c:f>PEM!$B$143</c:f>
              <c:strCache>
                <c:ptCount val="1"/>
                <c:pt idx="0">
                  <c:v>NREL2014Hydrogen</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PEM!$G$143:$AC$143</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A-636F-46EA-B406-C532D6B0229B}"/>
            </c:ext>
          </c:extLst>
        </c:ser>
        <c:ser>
          <c:idx val="139"/>
          <c:order val="139"/>
          <c:tx>
            <c:strRef>
              <c:f>PEM!$B$144</c:f>
              <c:strCache>
                <c:ptCount val="1"/>
                <c:pt idx="0">
                  <c:v>penev2013hybrid</c:v>
                </c:pt>
              </c:strCache>
            </c:strRef>
          </c:tx>
          <c:spPr>
            <a:ln w="254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PEM!$G$144:$AC$144</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1344.7609041798162</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B-636F-46EA-B406-C532D6B0229B}"/>
            </c:ext>
          </c:extLst>
        </c:ser>
        <c:ser>
          <c:idx val="140"/>
          <c:order val="140"/>
          <c:tx>
            <c:strRef>
              <c:f>PEM!$B$145</c:f>
              <c:strCache>
                <c:ptCount val="1"/>
                <c:pt idx="0">
                  <c:v>putter2014power</c:v>
                </c:pt>
              </c:strCache>
            </c:strRef>
          </c:tx>
          <c:spPr>
            <a:ln w="254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PEM!$G$145:$AC$145</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1513.0781433395098</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C-636F-46EA-B406-C532D6B0229B}"/>
            </c:ext>
          </c:extLst>
        </c:ser>
        <c:ser>
          <c:idx val="141"/>
          <c:order val="141"/>
          <c:tx>
            <c:strRef>
              <c:f>PEM!$B$146</c:f>
              <c:strCache>
                <c:ptCount val="1"/>
                <c:pt idx="0">
                  <c:v>rajeshwar2008solar</c:v>
                </c:pt>
              </c:strCache>
            </c:strRef>
          </c:tx>
          <c:spPr>
            <a:ln w="254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PEM!$G$146:$AC$146</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D-636F-46EA-B406-C532D6B0229B}"/>
            </c:ext>
          </c:extLst>
        </c:ser>
        <c:ser>
          <c:idx val="142"/>
          <c:order val="142"/>
          <c:tx>
            <c:strRef>
              <c:f>PEM!$B$147</c:f>
              <c:strCache>
                <c:ptCount val="1"/>
                <c:pt idx="0">
                  <c:v>schaber2013managing</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PEM!$G$147:$AC$147</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E-636F-46EA-B406-C532D6B0229B}"/>
            </c:ext>
          </c:extLst>
        </c:ser>
        <c:ser>
          <c:idx val="143"/>
          <c:order val="143"/>
          <c:tx>
            <c:strRef>
              <c:f>PEM!$B$148</c:f>
              <c:strCache>
                <c:ptCount val="1"/>
                <c:pt idx="0">
                  <c:v>schoenung2011economic</c:v>
                </c:pt>
              </c:strCache>
            </c:strRef>
          </c:tx>
          <c:spPr>
            <a:ln w="254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PEM!$G$148:$AC$148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8F-636F-46EA-B406-C532D6B0229B}"/>
            </c:ext>
          </c:extLst>
        </c:ser>
        <c:ser>
          <c:idx val="144"/>
          <c:order val="144"/>
          <c:tx>
            <c:strRef>
              <c:f>PEM!$B$149</c:f>
              <c:strCache>
                <c:ptCount val="1"/>
                <c:pt idx="0">
                  <c:v>schoof2014power</c:v>
                </c:pt>
              </c:strCache>
            </c:strRef>
          </c:tx>
          <c:spPr>
            <a:ln w="254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PEM!$G$149:$AC$149</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1134.8086075046324</c:v>
                </c:pt>
                <c:pt idx="14">
                  <c:v>0</c:v>
                </c:pt>
                <c:pt idx="15">
                  <c:v>0</c:v>
                </c:pt>
                <c:pt idx="16">
                  <c:v>0</c:v>
                </c:pt>
                <c:pt idx="17">
                  <c:v>0</c:v>
                </c:pt>
                <c:pt idx="18">
                  <c:v>0</c:v>
                </c:pt>
                <c:pt idx="19">
                  <c:v>0</c:v>
                </c:pt>
                <c:pt idx="20">
                  <c:v>0</c:v>
                </c:pt>
                <c:pt idx="21">
                  <c:v>756.53907166975489</c:v>
                </c:pt>
                <c:pt idx="22">
                  <c:v>630.44922639146239</c:v>
                </c:pt>
              </c:numCache>
            </c:numRef>
          </c:yVal>
          <c:smooth val="0"/>
          <c:extLst>
            <c:ext xmlns:c16="http://schemas.microsoft.com/office/drawing/2014/chart" uri="{C3380CC4-5D6E-409C-BE32-E72D297353CC}">
              <c16:uniqueId val="{00000090-636F-46EA-B406-C532D6B0229B}"/>
            </c:ext>
          </c:extLst>
        </c:ser>
        <c:ser>
          <c:idx val="145"/>
          <c:order val="145"/>
          <c:tx>
            <c:strRef>
              <c:f>PEM!$B$168</c:f>
              <c:strCache>
                <c:ptCount val="1"/>
                <c:pt idx="0">
                  <c:v>wenske2008wasserstoff</c:v>
                </c:pt>
              </c:strCache>
            </c:strRef>
          </c:tx>
          <c:spPr>
            <a:ln w="254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PEM!$G$4:$AC$4</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2025</c:v>
                </c:pt>
                <c:pt idx="22">
                  <c:v>2030</c:v>
                </c:pt>
              </c:numCache>
            </c:numRef>
          </c:xVal>
          <c:yVal>
            <c:numRef>
              <c:f>PEM!$G$168:$AC$168</c:f>
              <c:numCache>
                <c:formatCode>#,##0</c:formatCode>
                <c:ptCount val="23"/>
                <c:pt idx="0">
                  <c:v>0</c:v>
                </c:pt>
                <c:pt idx="1">
                  <c:v>0</c:v>
                </c:pt>
                <c:pt idx="2">
                  <c:v>0</c:v>
                </c:pt>
                <c:pt idx="3">
                  <c:v>0</c:v>
                </c:pt>
                <c:pt idx="4">
                  <c:v>0</c:v>
                </c:pt>
                <c:pt idx="5">
                  <c:v>0</c:v>
                </c:pt>
                <c:pt idx="6">
                  <c:v>0</c:v>
                </c:pt>
                <c:pt idx="7">
                  <c:v>0</c:v>
                </c:pt>
                <c:pt idx="8">
                  <c:v>4315.2492617774615</c:v>
                </c:pt>
                <c:pt idx="9">
                  <c:v>0</c:v>
                </c:pt>
                <c:pt idx="10">
                  <c:v>0</c:v>
                </c:pt>
                <c:pt idx="11">
                  <c:v>0</c:v>
                </c:pt>
                <c:pt idx="12">
                  <c:v>0</c:v>
                </c:pt>
                <c:pt idx="13">
                  <c:v>0</c:v>
                </c:pt>
                <c:pt idx="14">
                  <c:v>0</c:v>
                </c:pt>
                <c:pt idx="15">
                  <c:v>0</c:v>
                </c:pt>
                <c:pt idx="16">
                  <c:v>0</c:v>
                </c:pt>
                <c:pt idx="17">
                  <c:v>0</c:v>
                </c:pt>
                <c:pt idx="18">
                  <c:v>0</c:v>
                </c:pt>
                <c:pt idx="19">
                  <c:v>0</c:v>
                </c:pt>
                <c:pt idx="20">
                  <c:v>0</c:v>
                </c:pt>
                <c:pt idx="21">
                  <c:v>1078.8123154443654</c:v>
                </c:pt>
                <c:pt idx="22">
                  <c:v>0</c:v>
                </c:pt>
              </c:numCache>
            </c:numRef>
          </c:yVal>
          <c:smooth val="0"/>
          <c:extLst>
            <c:ext xmlns:c16="http://schemas.microsoft.com/office/drawing/2014/chart" uri="{C3380CC4-5D6E-409C-BE32-E72D297353CC}">
              <c16:uniqueId val="{00000091-636F-46EA-B406-C532D6B0229B}"/>
            </c:ext>
          </c:extLst>
        </c:ser>
        <c:dLbls>
          <c:showLegendKey val="0"/>
          <c:showVal val="0"/>
          <c:showCatName val="0"/>
          <c:showSerName val="0"/>
          <c:showPercent val="0"/>
          <c:showBubbleSize val="0"/>
        </c:dLbls>
        <c:axId val="-1308169184"/>
        <c:axId val="-1345529584"/>
      </c:scatterChart>
      <c:valAx>
        <c:axId val="-1308169184"/>
        <c:scaling>
          <c:orientation val="minMax"/>
          <c:max val="2032"/>
          <c:min val="2000"/>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1345529584"/>
        <c:crosses val="autoZero"/>
        <c:crossBetween val="midCat"/>
      </c:valAx>
      <c:valAx>
        <c:axId val="-1345529584"/>
        <c:scaling>
          <c:orientation val="minMax"/>
          <c:max val="7000"/>
          <c:min val="0"/>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b="1"/>
                  <a:t>2016 EUR/kW</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1308169184"/>
        <c:crosses val="autoZero"/>
        <c:crossBetween val="midCat"/>
        <c:majorUnit val="1000"/>
        <c:minorUnit val="250"/>
      </c:valAx>
      <c:spPr>
        <a:noFill/>
        <a:ln>
          <a:solidFill>
            <a:sysClr val="windowText" lastClr="000000"/>
          </a:solid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29463097934676"/>
          <c:y val="5.7952212216516127E-2"/>
          <c:w val="0.85530548407476459"/>
          <c:h val="0.76543817549929161"/>
        </c:manualLayout>
      </c:layout>
      <c:lineChart>
        <c:grouping val="standard"/>
        <c:varyColors val="0"/>
        <c:ser>
          <c:idx val="1"/>
          <c:order val="1"/>
          <c:tx>
            <c:strRef>
              <c:f>CAPEX!$B$1</c:f>
              <c:strCache>
                <c:ptCount val="1"/>
                <c:pt idx="0">
                  <c:v>AEC</c:v>
                </c:pt>
              </c:strCache>
            </c:strRef>
          </c:tx>
          <c:spPr>
            <a:ln w="28575" cap="rnd">
              <a:solidFill>
                <a:schemeClr val="accent1"/>
              </a:solidFill>
              <a:round/>
            </a:ln>
            <a:effectLst/>
          </c:spPr>
          <c:marker>
            <c:symbol val="none"/>
          </c:marker>
          <c:cat>
            <c:strRef>
              <c:f>CAPEX!$A$1:$A$22</c:f>
              <c:strCache>
                <c:ptCount val="22"/>
                <c:pt idx="0">
                  <c:v>Year</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strCache>
            </c:strRef>
          </c:cat>
          <c:val>
            <c:numRef>
              <c:f>CAPEX!$B$2:$B$22</c:f>
              <c:numCache>
                <c:formatCode>0.00</c:formatCode>
                <c:ptCount val="21"/>
                <c:pt idx="0">
                  <c:v>1830.4213004413637</c:v>
                </c:pt>
                <c:pt idx="1">
                  <c:v>1131.4432261860193</c:v>
                </c:pt>
                <c:pt idx="2">
                  <c:v>1475.0617370326831</c:v>
                </c:pt>
                <c:pt idx="4">
                  <c:v>1215.9272979706475</c:v>
                </c:pt>
                <c:pt idx="5">
                  <c:v>1051.8420075582562</c:v>
                </c:pt>
                <c:pt idx="6">
                  <c:v>1414.5346934173181</c:v>
                </c:pt>
                <c:pt idx="7">
                  <c:v>959.9865440531438</c:v>
                </c:pt>
                <c:pt idx="8">
                  <c:v>1178.6387015357107</c:v>
                </c:pt>
                <c:pt idx="10">
                  <c:v>1214.7209747616639</c:v>
                </c:pt>
                <c:pt idx="11">
                  <c:v>1138.9330567796233</c:v>
                </c:pt>
                <c:pt idx="12">
                  <c:v>1156.7780095872574</c:v>
                </c:pt>
                <c:pt idx="13">
                  <c:v>1012.2674789680533</c:v>
                </c:pt>
                <c:pt idx="14">
                  <c:v>987.5</c:v>
                </c:pt>
                <c:pt idx="15">
                  <c:v>800</c:v>
                </c:pt>
                <c:pt idx="16">
                  <c:v>779.23749999999995</c:v>
                </c:pt>
                <c:pt idx="17">
                  <c:v>986.74799999999993</c:v>
                </c:pt>
                <c:pt idx="18">
                  <c:v>1134.546</c:v>
                </c:pt>
                <c:pt idx="19">
                  <c:v>1320.2964999999999</c:v>
                </c:pt>
                <c:pt idx="20">
                  <c:v>1586.78</c:v>
                </c:pt>
              </c:numCache>
            </c:numRef>
          </c:val>
          <c:smooth val="0"/>
          <c:extLst>
            <c:ext xmlns:c16="http://schemas.microsoft.com/office/drawing/2014/chart" uri="{C3380CC4-5D6E-409C-BE32-E72D297353CC}">
              <c16:uniqueId val="{00000001-33E7-4686-B7F1-C725AA9240D1}"/>
            </c:ext>
          </c:extLst>
        </c:ser>
        <c:ser>
          <c:idx val="2"/>
          <c:order val="2"/>
          <c:tx>
            <c:strRef>
              <c:f>CAPEX!$C$1</c:f>
              <c:strCache>
                <c:ptCount val="1"/>
                <c:pt idx="0">
                  <c:v>PEM</c:v>
                </c:pt>
              </c:strCache>
            </c:strRef>
          </c:tx>
          <c:spPr>
            <a:ln w="28575" cap="rnd">
              <a:solidFill>
                <a:schemeClr val="accent3"/>
              </a:solidFill>
              <a:round/>
            </a:ln>
            <a:effectLst/>
          </c:spPr>
          <c:marker>
            <c:symbol val="none"/>
          </c:marker>
          <c:val>
            <c:numRef>
              <c:f>CAPEX!$C$2:$C$22</c:f>
              <c:numCache>
                <c:formatCode>0.00</c:formatCode>
                <c:ptCount val="21"/>
                <c:pt idx="0">
                  <c:v>3368.8735590945344</c:v>
                </c:pt>
                <c:pt idx="1">
                  <c:v>4795.90565155882</c:v>
                </c:pt>
                <c:pt idx="2">
                  <c:v>2440.3334992953519</c:v>
                </c:pt>
                <c:pt idx="5">
                  <c:v>3446.8715903626135</c:v>
                </c:pt>
                <c:pt idx="6">
                  <c:v>2153.8404163187179</c:v>
                </c:pt>
                <c:pt idx="7">
                  <c:v>2049.5712715534619</c:v>
                </c:pt>
                <c:pt idx="10">
                  <c:v>2367.9284793613974</c:v>
                </c:pt>
                <c:pt idx="11">
                  <c:v>2062.829868752865</c:v>
                </c:pt>
                <c:pt idx="12">
                  <c:v>2011.7878427604476</c:v>
                </c:pt>
                <c:pt idx="13">
                  <c:v>1900</c:v>
                </c:pt>
                <c:pt idx="14">
                  <c:v>1303.6385221087701</c:v>
                </c:pt>
                <c:pt idx="15">
                  <c:v>1000</c:v>
                </c:pt>
                <c:pt idx="16">
                  <c:v>1189.3625</c:v>
                </c:pt>
                <c:pt idx="17">
                  <c:v>1439.0074999999999</c:v>
                </c:pt>
                <c:pt idx="18">
                  <c:v>1434.3903</c:v>
                </c:pt>
                <c:pt idx="19">
                  <c:v>1553.29</c:v>
                </c:pt>
                <c:pt idx="20">
                  <c:v>1943.8055000000002</c:v>
                </c:pt>
              </c:numCache>
            </c:numRef>
          </c:val>
          <c:smooth val="0"/>
          <c:extLst>
            <c:ext xmlns:c16="http://schemas.microsoft.com/office/drawing/2014/chart" uri="{C3380CC4-5D6E-409C-BE32-E72D297353CC}">
              <c16:uniqueId val="{00000005-33E7-4686-B7F1-C725AA9240D1}"/>
            </c:ext>
          </c:extLst>
        </c:ser>
        <c:dLbls>
          <c:showLegendKey val="0"/>
          <c:showVal val="0"/>
          <c:showCatName val="0"/>
          <c:showSerName val="0"/>
          <c:showPercent val="0"/>
          <c:showBubbleSize val="0"/>
        </c:dLbls>
        <c:smooth val="0"/>
        <c:axId val="391668271"/>
        <c:axId val="391667311"/>
        <c:extLst>
          <c:ext xmlns:c15="http://schemas.microsoft.com/office/drawing/2012/chart" uri="{02D57815-91ED-43cb-92C2-25804820EDAC}">
            <c15:filteredLineSeries>
              <c15:ser>
                <c:idx val="0"/>
                <c:order val="0"/>
                <c:tx>
                  <c:strRef>
                    <c:extLst>
                      <c:ext uri="{02D57815-91ED-43cb-92C2-25804820EDAC}">
                        <c15:formulaRef>
                          <c15:sqref>CAPEX!$A$1</c15:sqref>
                        </c15:formulaRef>
                      </c:ext>
                    </c:extLst>
                    <c:strCache>
                      <c:ptCount val="1"/>
                      <c:pt idx="0">
                        <c:v>Year</c:v>
                      </c:pt>
                    </c:strCache>
                  </c:strRef>
                </c:tx>
                <c:spPr>
                  <a:ln w="28575" cap="rnd">
                    <a:solidFill>
                      <a:schemeClr val="accent1"/>
                    </a:solidFill>
                    <a:round/>
                  </a:ln>
                  <a:effectLst/>
                </c:spPr>
                <c:marker>
                  <c:symbol val="none"/>
                </c:marker>
                <c:cat>
                  <c:strRef>
                    <c:extLst>
                      <c:ext uri="{02D57815-91ED-43cb-92C2-25804820EDAC}">
                        <c15:formulaRef>
                          <c15:sqref>CAPEX!$A$1:$A$22</c15:sqref>
                        </c15:formulaRef>
                      </c:ext>
                    </c:extLst>
                    <c:strCache>
                      <c:ptCount val="22"/>
                      <c:pt idx="0">
                        <c:v>Year</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strCache>
                  </c:strRef>
                </c:cat>
                <c:val>
                  <c:numRef>
                    <c:extLst>
                      <c:ext uri="{02D57815-91ED-43cb-92C2-25804820EDAC}">
                        <c15:formulaRef>
                          <c15:sqref>CAPEX!$A$2:$A$22</c15:sqref>
                        </c15:formulaRef>
                      </c:ext>
                    </c:extLst>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numCache>
                  </c:numRef>
                </c:val>
                <c:smooth val="0"/>
                <c:extLst>
                  <c:ext xmlns:c16="http://schemas.microsoft.com/office/drawing/2014/chart" uri="{C3380CC4-5D6E-409C-BE32-E72D297353CC}">
                    <c16:uniqueId val="{00000000-33E7-4686-B7F1-C725AA9240D1}"/>
                  </c:ext>
                </c:extLst>
              </c15:ser>
            </c15:filteredLineSeries>
          </c:ext>
        </c:extLst>
      </c:lineChart>
      <c:dateAx>
        <c:axId val="39166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1667311"/>
        <c:crosses val="autoZero"/>
        <c:auto val="0"/>
        <c:lblOffset val="100"/>
        <c:baseTimeUnit val="days"/>
      </c:dateAx>
      <c:valAx>
        <c:axId val="391667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CAPEX</a:t>
                </a:r>
                <a:r>
                  <a:rPr lang="nl-NL" baseline="0"/>
                  <a:t> (EU/kW)</a:t>
                </a:r>
                <a:endParaRPr lang="nl-NL"/>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166827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0</xdr:row>
          <xdr:rowOff>66675</xdr:rowOff>
        </xdr:from>
        <xdr:to>
          <xdr:col>4</xdr:col>
          <xdr:colOff>1247775</xdr:colOff>
          <xdr:row>1</xdr:row>
          <xdr:rowOff>114300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fr-FR" sz="1100" b="0" i="0" u="none" strike="noStrike" baseline="0">
                  <a:solidFill>
                    <a:srgbClr val="000000"/>
                  </a:solidFill>
                  <a:latin typeface="Calibri"/>
                  <a:ea typeface="Calibri"/>
                  <a:cs typeface="Calibri"/>
                </a:rPr>
                <a:t>Collect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0</xdr:row>
          <xdr:rowOff>66675</xdr:rowOff>
        </xdr:from>
        <xdr:to>
          <xdr:col>5</xdr:col>
          <xdr:colOff>1009650</xdr:colOff>
          <xdr:row>1</xdr:row>
          <xdr:rowOff>114300</xdr:rowOff>
        </xdr:to>
        <xdr:sp macro="" textlink="">
          <xdr:nvSpPr>
            <xdr:cNvPr id="6146" name="Button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fr-FR" sz="1100" b="0" i="0" u="none" strike="noStrike" baseline="0">
                  <a:solidFill>
                    <a:srgbClr val="000000"/>
                  </a:solidFill>
                  <a:latin typeface="Calibri"/>
                  <a:ea typeface="Calibri"/>
                  <a:cs typeface="Calibri"/>
                </a:rPr>
                <a:t>Export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29</xdr:col>
      <xdr:colOff>108856</xdr:colOff>
      <xdr:row>2</xdr:row>
      <xdr:rowOff>2719</xdr:rowOff>
    </xdr:from>
    <xdr:to>
      <xdr:col>50</xdr:col>
      <xdr:colOff>519546</xdr:colOff>
      <xdr:row>68</xdr:row>
      <xdr:rowOff>68034</xdr:rowOff>
    </xdr:to>
    <xdr:graphicFrame macro="">
      <xdr:nvGraphicFramePr>
        <xdr:cNvPr id="2" name="Chart 1">
          <a:extLst>
            <a:ext uri="{FF2B5EF4-FFF2-40B4-BE49-F238E27FC236}">
              <a16:creationId xmlns:a16="http://schemas.microsoft.com/office/drawing/2014/main" id="{3CAC7676-D6A1-47D0-B1F0-22644E22C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108856</xdr:colOff>
      <xdr:row>2</xdr:row>
      <xdr:rowOff>2719</xdr:rowOff>
    </xdr:from>
    <xdr:to>
      <xdr:col>50</xdr:col>
      <xdr:colOff>519546</xdr:colOff>
      <xdr:row>68</xdr:row>
      <xdr:rowOff>68034</xdr:rowOff>
    </xdr:to>
    <xdr:graphicFrame macro="">
      <xdr:nvGraphicFramePr>
        <xdr:cNvPr id="2" name="Chart 1">
          <a:extLst>
            <a:ext uri="{FF2B5EF4-FFF2-40B4-BE49-F238E27FC236}">
              <a16:creationId xmlns:a16="http://schemas.microsoft.com/office/drawing/2014/main" id="{B83B31C1-E88C-429E-927F-4075E2CB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606210</xdr:colOff>
      <xdr:row>0</xdr:row>
      <xdr:rowOff>5149</xdr:rowOff>
    </xdr:from>
    <xdr:to>
      <xdr:col>12</xdr:col>
      <xdr:colOff>477715</xdr:colOff>
      <xdr:row>22</xdr:row>
      <xdr:rowOff>179801</xdr:rowOff>
    </xdr:to>
    <xdr:graphicFrame macro="">
      <xdr:nvGraphicFramePr>
        <xdr:cNvPr id="2" name="Grafiek 1">
          <a:extLst>
            <a:ext uri="{FF2B5EF4-FFF2-40B4-BE49-F238E27FC236}">
              <a16:creationId xmlns:a16="http://schemas.microsoft.com/office/drawing/2014/main" id="{59383B5B-B40F-2D6F-B7D4-2E9668461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ramv/Downloads/41560_2019_326_MOESM2_ESM%20(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ckpit"/>
      <sheetName val="Sources"/>
      <sheetName val="Database"/>
      <sheetName val="Analysis"/>
      <sheetName val="Export"/>
      <sheetName val="Library"/>
      <sheetName val="Adjustment Factors"/>
      <sheetName val="Dropdowns"/>
    </sheetNames>
    <sheetDataSet>
      <sheetData sheetId="0"/>
      <sheetData sheetId="1">
        <row r="3">
          <cell r="B3" t="str">
            <v>hotellier2014hydrogen</v>
          </cell>
        </row>
        <row r="4">
          <cell r="B4" t="str">
            <v>abbasi2011renewable</v>
          </cell>
        </row>
        <row r="5">
          <cell r="B5" t="str">
            <v>aguado2009economical</v>
          </cell>
        </row>
        <row r="6">
          <cell r="B6" t="str">
            <v>badwal2013hydrogen</v>
          </cell>
        </row>
        <row r="7">
          <cell r="B7" t="str">
            <v>bajohr2011speicherung</v>
          </cell>
        </row>
        <row r="8">
          <cell r="B8" t="str">
            <v>balan2016technical</v>
          </cell>
        </row>
        <row r="9">
          <cell r="B9" t="str">
            <v>barbir1997efficiency</v>
          </cell>
        </row>
        <row r="10">
          <cell r="B10" t="str">
            <v>bernal-agustin2008hourly</v>
          </cell>
        </row>
        <row r="11">
          <cell r="B11" t="str">
            <v>bernal-agustin2009simulation</v>
          </cell>
        </row>
        <row r="12">
          <cell r="B12" t="str">
            <v>bernal-agustin2010techno</v>
          </cell>
        </row>
        <row r="13">
          <cell r="B13" t="str">
            <v>bockris2007estimates</v>
          </cell>
        </row>
        <row r="14">
          <cell r="B14" t="str">
            <v>briguglio2008new</v>
          </cell>
        </row>
        <row r="15">
          <cell r="B15" t="str">
            <v>brisse2012high</v>
          </cell>
        </row>
        <row r="16">
          <cell r="B16" t="str">
            <v>brunetto2007optimal</v>
          </cell>
        </row>
        <row r="17">
          <cell r="B17" t="str">
            <v>buchholz2014power</v>
          </cell>
        </row>
        <row r="18">
          <cell r="B18" t="str">
            <v>budny2015economic</v>
          </cell>
        </row>
        <row r="19">
          <cell r="B19" t="str">
            <v>buttler2015detailed</v>
          </cell>
        </row>
        <row r="20">
          <cell r="B20" t="str">
            <v>DeBoear2014application</v>
          </cell>
        </row>
        <row r="21">
          <cell r="B21" t="str">
            <v>DeSaintJean2015economic</v>
          </cell>
        </row>
        <row r="22">
          <cell r="B22" t="str">
            <v>edwards2008hydrogen</v>
          </cell>
        </row>
        <row r="23">
          <cell r="B23" t="str">
            <v>felgenhauer2015state</v>
          </cell>
        </row>
        <row r="24">
          <cell r="B24" t="str">
            <v>floch2007on</v>
          </cell>
        </row>
        <row r="25">
          <cell r="B25" t="str">
            <v>gahleitner2013hydrogen</v>
          </cell>
        </row>
        <row r="26">
          <cell r="B26" t="str">
            <v>garmsiri2014integration</v>
          </cell>
        </row>
        <row r="27">
          <cell r="B27" t="str">
            <v>giglio2015synthetic</v>
          </cell>
        </row>
        <row r="28">
          <cell r="B28" t="str">
            <v>gonzalez2004the</v>
          </cell>
        </row>
        <row r="29">
          <cell r="B29" t="str">
            <v>gotz2016renewable</v>
          </cell>
        </row>
        <row r="30">
          <cell r="B30" t="str">
            <v>greiner2007norwegian</v>
          </cell>
        </row>
        <row r="31">
          <cell r="B31" t="str">
            <v>guandalini2015power</v>
          </cell>
        </row>
        <row r="32">
          <cell r="B32" t="str">
            <v>guinot2015profitability</v>
          </cell>
        </row>
        <row r="33">
          <cell r="B33" t="str">
            <v>hocevar2008hydrogen</v>
          </cell>
        </row>
        <row r="34">
          <cell r="B34" t="str">
            <v>holladay2009an</v>
          </cell>
        </row>
        <row r="35">
          <cell r="B35" t="str">
            <v>jensen2007hydrogen</v>
          </cell>
        </row>
        <row r="36">
          <cell r="B36" t="str">
            <v>jensen2015large</v>
          </cell>
        </row>
        <row r="37">
          <cell r="B37" t="str">
            <v>jentsch2014optimal</v>
          </cell>
        </row>
        <row r="38">
          <cell r="B38" t="str">
            <v>jorgensen2008production</v>
          </cell>
        </row>
        <row r="39">
          <cell r="B39" t="str">
            <v>julch2016comparison</v>
          </cell>
        </row>
        <row r="40">
          <cell r="B40" t="str">
            <v>karlsson2008optimal</v>
          </cell>
        </row>
        <row r="41">
          <cell r="B41" t="str">
            <v>kato2005effective</v>
          </cell>
        </row>
        <row r="42">
          <cell r="B42" t="str">
            <v>klumpp2016comparison</v>
          </cell>
        </row>
        <row r="43">
          <cell r="B43" t="str">
            <v>kotter2015sensitivities</v>
          </cell>
        </row>
        <row r="44">
          <cell r="B44" t="str">
            <v>kotter2016future</v>
          </cell>
        </row>
        <row r="45">
          <cell r="B45" t="str">
            <v>kroniger2014hydrogen</v>
          </cell>
        </row>
        <row r="46">
          <cell r="B46" t="str">
            <v>lehner2014power</v>
          </cell>
        </row>
        <row r="47">
          <cell r="B47" t="str">
            <v>linnemann2007realistic</v>
          </cell>
        </row>
        <row r="48">
          <cell r="B48" t="str">
            <v>lipman2004fuel</v>
          </cell>
        </row>
        <row r="49">
          <cell r="B49" t="str">
            <v>loisel2015economic</v>
          </cell>
        </row>
        <row r="50">
          <cell r="B50" t="str">
            <v>manage2011techno</v>
          </cell>
        </row>
        <row r="51">
          <cell r="B51" t="str">
            <v>mansilla2011reducing</v>
          </cell>
        </row>
        <row r="52">
          <cell r="B52" t="str">
            <v>mansilla2013economic</v>
          </cell>
        </row>
        <row r="53">
          <cell r="B53" t="str">
            <v>mantz2008hydrogen</v>
          </cell>
        </row>
        <row r="54">
          <cell r="B54" t="str">
            <v>marcelo2008economical</v>
          </cell>
        </row>
        <row r="55">
          <cell r="B55" t="str">
            <v>mathiesen2013technology</v>
          </cell>
        </row>
        <row r="56">
          <cell r="B56" t="str">
            <v>michaelis2014evaluation</v>
          </cell>
        </row>
        <row r="57">
          <cell r="B57" t="str">
            <v>miltner2010renewable</v>
          </cell>
        </row>
        <row r="58">
          <cell r="B58" t="str">
            <v>mueller-langer2007techno</v>
          </cell>
        </row>
        <row r="59">
          <cell r="B59" t="str">
            <v>ni2008technological</v>
          </cell>
        </row>
        <row r="60">
          <cell r="B60" t="str">
            <v>orhan2012integrated</v>
          </cell>
        </row>
        <row r="61">
          <cell r="B61" t="str">
            <v>palzer2014comprehensive</v>
          </cell>
        </row>
        <row r="62">
          <cell r="B62" t="str">
            <v>parra2016techno</v>
          </cell>
        </row>
        <row r="63">
          <cell r="B63" t="str">
            <v>plessmann2014global</v>
          </cell>
        </row>
        <row r="64">
          <cell r="B64" t="str">
            <v>qadrdan2015role</v>
          </cell>
        </row>
        <row r="65">
          <cell r="B65" t="str">
            <v>samsatli2016optimal</v>
          </cell>
        </row>
        <row r="66">
          <cell r="B66" t="str">
            <v>saxe2007advantages</v>
          </cell>
        </row>
        <row r="67">
          <cell r="B67" t="str">
            <v>schiebahn2015pwoer</v>
          </cell>
        </row>
        <row r="68">
          <cell r="B68" t="str">
            <v>simon2015hyunder</v>
          </cell>
        </row>
        <row r="69">
          <cell r="B69" t="str">
            <v>sorensen2004hydrogen</v>
          </cell>
        </row>
        <row r="70">
          <cell r="B70" t="str">
            <v>sternberg2016life</v>
          </cell>
        </row>
        <row r="71">
          <cell r="B71" t="str">
            <v>sterner2014energiespeicher</v>
          </cell>
        </row>
        <row r="72">
          <cell r="B72" t="str">
            <v>tsupari2016economic</v>
          </cell>
        </row>
        <row r="73">
          <cell r="B73" t="str">
            <v>turner2008renewable</v>
          </cell>
        </row>
        <row r="74">
          <cell r="B74" t="str">
            <v>ursua2012hydrogen</v>
          </cell>
        </row>
        <row r="75">
          <cell r="B75" t="str">
            <v>vandewalle2015effects</v>
          </cell>
        </row>
        <row r="76">
          <cell r="B76" t="str">
            <v>varone2015power</v>
          </cell>
        </row>
        <row r="77">
          <cell r="B77" t="str">
            <v>walker2016benchmarking</v>
          </cell>
        </row>
        <row r="78">
          <cell r="B78" t="str">
            <v>walker2016economic</v>
          </cell>
        </row>
        <row r="79">
          <cell r="B79" t="str">
            <v>winkler2013power</v>
          </cell>
        </row>
        <row r="80">
          <cell r="B80" t="str">
            <v>yang2007determining</v>
          </cell>
        </row>
        <row r="81">
          <cell r="B81" t="str">
            <v>you2016value</v>
          </cell>
        </row>
        <row r="82">
          <cell r="B82" t="str">
            <v>zakeri2015electrical</v>
          </cell>
        </row>
        <row r="83">
          <cell r="B83" t="str">
            <v>zhang2014a</v>
          </cell>
        </row>
        <row r="84">
          <cell r="B84" t="str">
            <v>Anonymous2014-1</v>
          </cell>
        </row>
        <row r="85">
          <cell r="B85" t="str">
            <v>Anonymous2015-1</v>
          </cell>
        </row>
        <row r="86">
          <cell r="B86" t="str">
            <v>Anonymous2015-10</v>
          </cell>
        </row>
        <row r="87">
          <cell r="B87" t="str">
            <v>Anonymous2015-2</v>
          </cell>
        </row>
        <row r="88">
          <cell r="B88" t="str">
            <v>Anonymous2015-3</v>
          </cell>
        </row>
        <row r="89">
          <cell r="B89" t="str">
            <v>Anonymous2015-4</v>
          </cell>
        </row>
        <row r="90">
          <cell r="B90" t="str">
            <v>Anonymous2015-5</v>
          </cell>
        </row>
        <row r="91">
          <cell r="B91" t="str">
            <v>Anonymous2015-6</v>
          </cell>
        </row>
        <row r="92">
          <cell r="B92" t="str">
            <v>Anonymous2015-7</v>
          </cell>
        </row>
        <row r="93">
          <cell r="B93" t="str">
            <v>Anonymous2015-8</v>
          </cell>
        </row>
        <row r="94">
          <cell r="B94" t="str">
            <v>Anonymous2015-9</v>
          </cell>
        </row>
        <row r="95">
          <cell r="B95" t="str">
            <v>hydrogenenergy2016</v>
          </cell>
        </row>
        <row r="96">
          <cell r="B96" t="str">
            <v>michalski2017hydrogen</v>
          </cell>
        </row>
        <row r="97">
          <cell r="B97" t="str">
            <v>microbenergy2017</v>
          </cell>
        </row>
        <row r="98">
          <cell r="B98" t="str">
            <v>micropyris2016</v>
          </cell>
        </row>
        <row r="99">
          <cell r="B99" t="str">
            <v>siemens2017</v>
          </cell>
        </row>
        <row r="100">
          <cell r="B100" t="str">
            <v>sunfire2016</v>
          </cell>
        </row>
        <row r="101">
          <cell r="B101" t="str">
            <v>wind-wasserstoff2016</v>
          </cell>
        </row>
        <row r="102">
          <cell r="B102" t="str">
            <v>flint1999flint</v>
          </cell>
        </row>
        <row r="103">
          <cell r="B103" t="str">
            <v>aicher2014arbeitspaket</v>
          </cell>
        </row>
        <row r="104">
          <cell r="B104" t="str">
            <v>ainscough2014hydrogen</v>
          </cell>
        </row>
        <row r="105">
          <cell r="B105" t="str">
            <v>akhil2013DOE</v>
          </cell>
        </row>
        <row r="106">
          <cell r="B106" t="str">
            <v>albrecht2013analyse</v>
          </cell>
        </row>
        <row r="107">
          <cell r="B107" t="str">
            <v>benjaminsson2013power</v>
          </cell>
        </row>
        <row r="108">
          <cell r="B108" t="str">
            <v>bertuccioli2014development</v>
          </cell>
        </row>
        <row r="109">
          <cell r="B109" t="str">
            <v>bundesnetzagentur2016leitfaden</v>
          </cell>
        </row>
        <row r="110">
          <cell r="B110" t="str">
            <v>california2016power</v>
          </cell>
        </row>
        <row r="111">
          <cell r="B111" t="str">
            <v>ChemCoast2016fahrplan</v>
          </cell>
        </row>
        <row r="112">
          <cell r="B112" t="str">
            <v>CopenHydrogen2014project</v>
          </cell>
        </row>
        <row r="113">
          <cell r="B113" t="str">
            <v>dena2015power</v>
          </cell>
        </row>
        <row r="114">
          <cell r="B114" t="str">
            <v>dena2016potentialatlas</v>
          </cell>
        </row>
        <row r="115">
          <cell r="B115" t="str">
            <v>DOE2013solid</v>
          </cell>
        </row>
        <row r="116">
          <cell r="B116" t="str">
            <v>eichman2014novel</v>
          </cell>
        </row>
        <row r="117">
          <cell r="B117" t="str">
            <v>eichman2015hydrogen</v>
          </cell>
        </row>
        <row r="118">
          <cell r="B118" t="str">
            <v>enea2016potential</v>
          </cell>
        </row>
        <row r="119">
          <cell r="B119" t="str">
            <v>etogas2015the</v>
          </cell>
        </row>
        <row r="120">
          <cell r="B120" t="str">
            <v>fasihi2015economics</v>
          </cell>
        </row>
        <row r="121">
          <cell r="B121" t="str">
            <v>fichtner2014erstellung</v>
          </cell>
        </row>
        <row r="122">
          <cell r="B122" t="str">
            <v>genovese2009current</v>
          </cell>
        </row>
        <row r="123">
          <cell r="B123" t="str">
            <v>graf2014power</v>
          </cell>
        </row>
        <row r="124">
          <cell r="B124" t="str">
            <v>graf2014techno</v>
          </cell>
        </row>
        <row r="125">
          <cell r="B125" t="str">
            <v>greaves2014power</v>
          </cell>
        </row>
        <row r="126">
          <cell r="B126" t="str">
            <v>grond2013systems</v>
          </cell>
        </row>
        <row r="127">
          <cell r="B127" t="str">
            <v>harrison2009wind</v>
          </cell>
        </row>
        <row r="128">
          <cell r="B128" t="str">
            <v>harvego2008economic</v>
          </cell>
        </row>
        <row r="129">
          <cell r="B129" t="str">
            <v>harvey2014power</v>
          </cell>
        </row>
        <row r="130">
          <cell r="B130" t="str">
            <v>heinisch2014modelling</v>
          </cell>
        </row>
        <row r="131">
          <cell r="B131" t="str">
            <v>hermann2014prufung</v>
          </cell>
        </row>
        <row r="132">
          <cell r="B132" t="str">
            <v>ivy2004summary</v>
          </cell>
        </row>
        <row r="133">
          <cell r="B133" t="str">
            <v>jentsch2014analyse</v>
          </cell>
        </row>
        <row r="134">
          <cell r="B134" t="str">
            <v>jentsch2014potenziale</v>
          </cell>
        </row>
        <row r="135">
          <cell r="B135" t="str">
            <v>levene2005economic</v>
          </cell>
        </row>
        <row r="136">
          <cell r="B136" t="str">
            <v>liese2013experiences</v>
          </cell>
        </row>
        <row r="137">
          <cell r="B137" t="str">
            <v>lymberopoulos2005hydrogen</v>
          </cell>
        </row>
        <row r="138">
          <cell r="B138" t="str">
            <v>menanteau2010une</v>
          </cell>
        </row>
        <row r="139">
          <cell r="B139" t="str">
            <v>muller2013entwicklung</v>
          </cell>
        </row>
        <row r="140">
          <cell r="B140" t="str">
            <v>NREL2009lifecycle</v>
          </cell>
        </row>
        <row r="141">
          <cell r="B141" t="str">
            <v>NREL2014Hydrogen</v>
          </cell>
        </row>
        <row r="142">
          <cell r="B142" t="str">
            <v>penev2013hybrid</v>
          </cell>
        </row>
        <row r="143">
          <cell r="B143" t="str">
            <v>putter2014power</v>
          </cell>
        </row>
        <row r="144">
          <cell r="B144" t="str">
            <v>rajeshwar2008solar</v>
          </cell>
        </row>
        <row r="145">
          <cell r="B145" t="str">
            <v>schaber2013managing</v>
          </cell>
        </row>
        <row r="146">
          <cell r="B146" t="str">
            <v>schoenung2011economic</v>
          </cell>
        </row>
        <row r="147">
          <cell r="B147" t="str">
            <v>schoof2014power</v>
          </cell>
        </row>
        <row r="148">
          <cell r="B148" t="str">
            <v>seider2003product</v>
          </cell>
        </row>
        <row r="149">
          <cell r="B149" t="str">
            <v>shibata2016is</v>
          </cell>
        </row>
        <row r="150">
          <cell r="B150" t="str">
            <v>simbeck2002hydrogen</v>
          </cell>
        </row>
        <row r="151">
          <cell r="B151" t="str">
            <v>smith2004low</v>
          </cell>
        </row>
        <row r="152">
          <cell r="B152" t="str">
            <v>smolinka2010stand</v>
          </cell>
        </row>
        <row r="153">
          <cell r="B153" t="str">
            <v>smolinka2015cost</v>
          </cell>
        </row>
        <row r="154">
          <cell r="B154" t="str">
            <v>sorensen2008comparative</v>
          </cell>
        </row>
        <row r="155">
          <cell r="B155" t="str">
            <v>specht2013power</v>
          </cell>
        </row>
        <row r="156">
          <cell r="B156" t="str">
            <v>steinmuller2014power</v>
          </cell>
        </row>
        <row r="157">
          <cell r="B157" t="str">
            <v>sterner2009bioenergy</v>
          </cell>
        </row>
        <row r="158">
          <cell r="B158" t="str">
            <v>tractebel2016study</v>
          </cell>
        </row>
        <row r="159">
          <cell r="B159" t="str">
            <v>vafeas2012highway</v>
          </cell>
        </row>
        <row r="160">
          <cell r="B160" t="str">
            <v>vandewalle2014a</v>
          </cell>
        </row>
        <row r="161">
          <cell r="B161" t="str">
            <v>vanhoudt2016power</v>
          </cell>
        </row>
        <row r="162">
          <cell r="B162" t="str">
            <v>vku2015power</v>
          </cell>
        </row>
        <row r="163">
          <cell r="B163" t="str">
            <v>vosen1997design</v>
          </cell>
        </row>
        <row r="164">
          <cell r="B164" t="str">
            <v>waidhas2015power</v>
          </cell>
        </row>
        <row r="165">
          <cell r="B165" t="str">
            <v>wei2014total</v>
          </cell>
        </row>
        <row r="166">
          <cell r="B166" t="str">
            <v>wenske2008wasserstoff</v>
          </cell>
        </row>
      </sheetData>
      <sheetData sheetId="2">
        <row r="2">
          <cell r="E2" t="str">
            <v>Unit</v>
          </cell>
          <cell r="F2">
            <v>2000</v>
          </cell>
          <cell r="G2"/>
          <cell r="H2"/>
          <cell r="I2">
            <v>2001</v>
          </cell>
          <cell r="J2"/>
          <cell r="K2"/>
          <cell r="L2">
            <v>2002</v>
          </cell>
          <cell r="M2"/>
          <cell r="N2"/>
          <cell r="O2">
            <v>2003</v>
          </cell>
          <cell r="P2"/>
          <cell r="Q2"/>
          <cell r="R2">
            <v>2004</v>
          </cell>
          <cell r="S2"/>
          <cell r="T2"/>
          <cell r="U2">
            <v>2005</v>
          </cell>
          <cell r="V2"/>
          <cell r="W2"/>
          <cell r="X2">
            <v>2006</v>
          </cell>
          <cell r="Y2"/>
          <cell r="Z2"/>
          <cell r="AA2">
            <v>2007</v>
          </cell>
          <cell r="AB2"/>
          <cell r="AC2"/>
          <cell r="AD2">
            <v>2008</v>
          </cell>
          <cell r="AE2"/>
          <cell r="AF2"/>
          <cell r="AG2">
            <v>2009</v>
          </cell>
          <cell r="AH2"/>
          <cell r="AI2"/>
          <cell r="AJ2">
            <v>2010</v>
          </cell>
          <cell r="AK2"/>
          <cell r="AL2"/>
          <cell r="AM2">
            <v>2011</v>
          </cell>
          <cell r="AN2"/>
          <cell r="AO2"/>
          <cell r="AP2">
            <v>2012</v>
          </cell>
          <cell r="AQ2"/>
          <cell r="AR2"/>
          <cell r="AS2">
            <v>2013</v>
          </cell>
          <cell r="AT2"/>
          <cell r="AU2"/>
          <cell r="AV2">
            <v>2014</v>
          </cell>
          <cell r="AW2"/>
          <cell r="AX2"/>
          <cell r="AY2">
            <v>2015</v>
          </cell>
          <cell r="AZ2"/>
          <cell r="BA2"/>
          <cell r="BB2">
            <v>2016</v>
          </cell>
          <cell r="BC2"/>
          <cell r="BD2"/>
          <cell r="BE2">
            <v>2017</v>
          </cell>
          <cell r="BF2"/>
          <cell r="BG2"/>
          <cell r="BH2">
            <v>2018</v>
          </cell>
          <cell r="BI2"/>
          <cell r="BJ2"/>
          <cell r="BK2">
            <v>2019</v>
          </cell>
          <cell r="BL2"/>
          <cell r="BM2"/>
          <cell r="BN2">
            <v>2020</v>
          </cell>
          <cell r="BO2"/>
          <cell r="BP2"/>
          <cell r="BQ2">
            <v>2025</v>
          </cell>
          <cell r="BR2"/>
          <cell r="BS2"/>
          <cell r="BT2">
            <v>2030</v>
          </cell>
          <cell r="BU2"/>
          <cell r="BV2"/>
        </row>
        <row r="3">
          <cell r="D3"/>
        </row>
        <row r="4">
          <cell r="B4" t="str">
            <v>gotz2016renewable</v>
          </cell>
          <cell r="C4"/>
        </row>
        <row r="5">
          <cell r="B5" t="str">
            <v>gotz2016renewable</v>
          </cell>
          <cell r="C5" t="str">
            <v>Electrolyzer (AEL)</v>
          </cell>
        </row>
        <row r="6">
          <cell r="B6" t="str">
            <v>gotz2016renewable</v>
          </cell>
          <cell r="C6" t="str">
            <v>Electrolyzer (PEM)</v>
          </cell>
        </row>
        <row r="7">
          <cell r="B7" t="str">
            <v>gotz2016renewable</v>
          </cell>
          <cell r="C7" t="str">
            <v>Electrolyzer (SOEC)</v>
          </cell>
        </row>
        <row r="8">
          <cell r="B8" t="str">
            <v xml:space="preserve"> </v>
          </cell>
        </row>
        <row r="9">
          <cell r="B9" t="str">
            <v>gotz2016renewable</v>
          </cell>
          <cell r="C9" t="str">
            <v>Balance of System</v>
          </cell>
        </row>
        <row r="10">
          <cell r="B10" t="str">
            <v>gotz2016renewable</v>
          </cell>
          <cell r="C10" t="str">
            <v>Size of example</v>
          </cell>
        </row>
        <row r="11">
          <cell r="B11" t="str">
            <v>gotz2016renewable</v>
          </cell>
          <cell r="C11" t="str">
            <v>Fundament</v>
          </cell>
        </row>
        <row r="12">
          <cell r="B12" t="str">
            <v>gotz2016renewable</v>
          </cell>
          <cell r="C12" t="str">
            <v>Energy Access</v>
          </cell>
        </row>
        <row r="13">
          <cell r="B13" t="str">
            <v>gotz2016renewable</v>
          </cell>
          <cell r="C13" t="str">
            <v>Piping</v>
          </cell>
        </row>
        <row r="14">
          <cell r="B14" t="str">
            <v>gotz2016renewable</v>
          </cell>
          <cell r="C14" t="str">
            <v>Compressor</v>
          </cell>
        </row>
        <row r="15">
          <cell r="B15" t="str">
            <v>gotz2016renewable</v>
          </cell>
          <cell r="C15" t="str">
            <v>Hydrogen storage</v>
          </cell>
        </row>
        <row r="16">
          <cell r="B16" t="str">
            <v>gotz2016renewable</v>
          </cell>
          <cell r="C16" t="str">
            <v>Feed-in</v>
          </cell>
        </row>
        <row r="17">
          <cell r="B17" t="str">
            <v xml:space="preserve"> </v>
          </cell>
        </row>
        <row r="18">
          <cell r="B18" t="str">
            <v>gotz2016renewable</v>
          </cell>
          <cell r="C18" t="str">
            <v>PtG system</v>
          </cell>
        </row>
        <row r="19">
          <cell r="B19" t="str">
            <v xml:space="preserve"> </v>
          </cell>
        </row>
        <row r="20">
          <cell r="B20" t="str">
            <v>gotz2016renewable</v>
          </cell>
          <cell r="C20" t="str">
            <v>Fix. OPEX</v>
          </cell>
        </row>
        <row r="21">
          <cell r="B21" t="str">
            <v>gotz2016renewable</v>
          </cell>
          <cell r="C21" t="str">
            <v>Var. OPEX</v>
          </cell>
        </row>
        <row r="22">
          <cell r="B22" t="str">
            <v xml:space="preserve"> </v>
          </cell>
        </row>
        <row r="23">
          <cell r="B23" t="str">
            <v>gotz2016renewable</v>
          </cell>
          <cell r="C23" t="str">
            <v>Electricity conversion rate</v>
          </cell>
        </row>
        <row r="24">
          <cell r="B24" t="str">
            <v>gotz2016renewable</v>
          </cell>
          <cell r="C24" t="str">
            <v>Specific electric energy</v>
          </cell>
        </row>
        <row r="25">
          <cell r="B25" t="str">
            <v>gotz2016renewable</v>
          </cell>
          <cell r="C25" t="str">
            <v>Efficiency</v>
          </cell>
        </row>
        <row r="26">
          <cell r="B26"/>
          <cell r="C26"/>
        </row>
        <row r="28">
          <cell r="B28" t="str">
            <v>aguado2009economical</v>
          </cell>
        </row>
        <row r="29">
          <cell r="B29" t="str">
            <v>aguado2009economical</v>
          </cell>
        </row>
        <row r="30">
          <cell r="B30" t="str">
            <v>aguado2009economical</v>
          </cell>
        </row>
        <row r="31">
          <cell r="B31" t="str">
            <v>aguado2009economical</v>
          </cell>
        </row>
        <row r="32">
          <cell r="B32" t="str">
            <v xml:space="preserve"> </v>
          </cell>
        </row>
        <row r="33">
          <cell r="B33" t="str">
            <v>aguado2009economical</v>
          </cell>
        </row>
        <row r="34">
          <cell r="B34" t="str">
            <v>aguado2009economical</v>
          </cell>
        </row>
        <row r="35">
          <cell r="B35" t="str">
            <v>aguado2009economical</v>
          </cell>
        </row>
        <row r="36">
          <cell r="B36" t="str">
            <v>aguado2009economical</v>
          </cell>
        </row>
        <row r="37">
          <cell r="B37" t="str">
            <v>aguado2009economical</v>
          </cell>
        </row>
        <row r="38">
          <cell r="B38" t="str">
            <v>aguado2009economical</v>
          </cell>
        </row>
        <row r="39">
          <cell r="B39" t="str">
            <v>aguado2009economical</v>
          </cell>
        </row>
        <row r="40">
          <cell r="B40" t="str">
            <v>aguado2009economical</v>
          </cell>
        </row>
        <row r="41">
          <cell r="B41" t="str">
            <v xml:space="preserve"> </v>
          </cell>
        </row>
        <row r="42">
          <cell r="B42" t="str">
            <v>aguado2009economical</v>
          </cell>
        </row>
        <row r="43">
          <cell r="B43" t="str">
            <v xml:space="preserve"> </v>
          </cell>
        </row>
        <row r="44">
          <cell r="B44" t="str">
            <v>aguado2009economical</v>
          </cell>
        </row>
        <row r="45">
          <cell r="B45" t="str">
            <v>aguado2009economical</v>
          </cell>
        </row>
        <row r="46">
          <cell r="B46" t="str">
            <v xml:space="preserve"> </v>
          </cell>
        </row>
        <row r="47">
          <cell r="B47" t="str">
            <v>aguado2009economical</v>
          </cell>
        </row>
        <row r="48">
          <cell r="B48" t="str">
            <v>aguado2009economical</v>
          </cell>
        </row>
        <row r="49">
          <cell r="B49" t="str">
            <v>aguado2009economical</v>
          </cell>
        </row>
        <row r="50">
          <cell r="B50"/>
        </row>
        <row r="52">
          <cell r="B52" t="str">
            <v>greiner2007norwegian</v>
          </cell>
        </row>
        <row r="53">
          <cell r="B53" t="str">
            <v>greiner2007norwegian</v>
          </cell>
        </row>
        <row r="54">
          <cell r="B54" t="str">
            <v>greiner2007norwegian</v>
          </cell>
        </row>
        <row r="55">
          <cell r="B55" t="str">
            <v>greiner2007norwegian</v>
          </cell>
        </row>
        <row r="56">
          <cell r="B56" t="str">
            <v xml:space="preserve"> </v>
          </cell>
        </row>
        <row r="57">
          <cell r="B57" t="str">
            <v>greiner2007norwegian</v>
          </cell>
        </row>
        <row r="58">
          <cell r="B58" t="str">
            <v>greiner2007norwegian</v>
          </cell>
        </row>
        <row r="59">
          <cell r="B59" t="str">
            <v>greiner2007norwegian</v>
          </cell>
        </row>
        <row r="60">
          <cell r="B60" t="str">
            <v>greiner2007norwegian</v>
          </cell>
        </row>
        <row r="61">
          <cell r="B61" t="str">
            <v>greiner2007norwegian</v>
          </cell>
        </row>
        <row r="62">
          <cell r="B62" t="str">
            <v>greiner2007norwegian</v>
          </cell>
        </row>
        <row r="63">
          <cell r="B63" t="str">
            <v>greiner2007norwegian</v>
          </cell>
        </row>
        <row r="64">
          <cell r="B64" t="str">
            <v>greiner2007norwegian</v>
          </cell>
        </row>
        <row r="65">
          <cell r="B65" t="str">
            <v xml:space="preserve"> </v>
          </cell>
        </row>
        <row r="66">
          <cell r="B66" t="str">
            <v>greiner2007norwegian</v>
          </cell>
        </row>
        <row r="67">
          <cell r="B67" t="str">
            <v xml:space="preserve"> </v>
          </cell>
        </row>
        <row r="68">
          <cell r="B68" t="str">
            <v>greiner2007norwegian</v>
          </cell>
        </row>
        <row r="69">
          <cell r="B69" t="str">
            <v>greiner2007norwegian</v>
          </cell>
        </row>
        <row r="70">
          <cell r="B70" t="str">
            <v xml:space="preserve"> </v>
          </cell>
        </row>
        <row r="71">
          <cell r="B71" t="str">
            <v>greiner2007norwegian</v>
          </cell>
        </row>
        <row r="72">
          <cell r="B72" t="str">
            <v>greiner2007norwegian</v>
          </cell>
        </row>
        <row r="73">
          <cell r="B73" t="str">
            <v>greiner2007norwegian</v>
          </cell>
        </row>
        <row r="74">
          <cell r="B74"/>
        </row>
        <row r="76">
          <cell r="B76" t="str">
            <v>lehner2014power</v>
          </cell>
        </row>
        <row r="77">
          <cell r="B77" t="str">
            <v>lehner2014power</v>
          </cell>
        </row>
        <row r="78">
          <cell r="B78" t="str">
            <v>lehner2014power</v>
          </cell>
        </row>
        <row r="79">
          <cell r="B79" t="str">
            <v>lehner2014power</v>
          </cell>
        </row>
        <row r="80">
          <cell r="B80" t="str">
            <v xml:space="preserve"> </v>
          </cell>
        </row>
        <row r="81">
          <cell r="B81" t="str">
            <v>lehner2014power</v>
          </cell>
        </row>
        <row r="82">
          <cell r="B82" t="str">
            <v>lehner2014power</v>
          </cell>
        </row>
        <row r="83">
          <cell r="B83" t="str">
            <v>lehner2014power</v>
          </cell>
        </row>
        <row r="84">
          <cell r="B84" t="str">
            <v>lehner2014power</v>
          </cell>
        </row>
        <row r="85">
          <cell r="B85" t="str">
            <v>lehner2014power</v>
          </cell>
        </row>
        <row r="86">
          <cell r="B86" t="str">
            <v>lehner2014power</v>
          </cell>
        </row>
        <row r="87">
          <cell r="B87" t="str">
            <v>lehner2014power</v>
          </cell>
        </row>
        <row r="88">
          <cell r="B88" t="str">
            <v>lehner2014power</v>
          </cell>
        </row>
        <row r="89">
          <cell r="B89" t="str">
            <v xml:space="preserve"> </v>
          </cell>
        </row>
        <row r="90">
          <cell r="B90" t="str">
            <v>lehner2014power</v>
          </cell>
        </row>
        <row r="91">
          <cell r="B91" t="str">
            <v xml:space="preserve"> </v>
          </cell>
        </row>
        <row r="92">
          <cell r="B92" t="str">
            <v>lehner2014power</v>
          </cell>
        </row>
        <row r="93">
          <cell r="B93" t="str">
            <v>lehner2014power</v>
          </cell>
        </row>
        <row r="94">
          <cell r="B94" t="str">
            <v xml:space="preserve"> </v>
          </cell>
        </row>
        <row r="95">
          <cell r="B95" t="str">
            <v>lehner2014power</v>
          </cell>
        </row>
        <row r="96">
          <cell r="B96" t="str">
            <v>lehner2014power</v>
          </cell>
        </row>
        <row r="97">
          <cell r="B97" t="str">
            <v>lehner2014power</v>
          </cell>
        </row>
        <row r="98">
          <cell r="B98"/>
        </row>
        <row r="100">
          <cell r="B100" t="str">
            <v>mansilla2011reducing</v>
          </cell>
        </row>
        <row r="101">
          <cell r="B101" t="str">
            <v>mansilla2011reducing</v>
          </cell>
        </row>
        <row r="102">
          <cell r="B102" t="str">
            <v>mansilla2011reducing</v>
          </cell>
        </row>
        <row r="103">
          <cell r="B103" t="str">
            <v>mansilla2011reducing</v>
          </cell>
        </row>
        <row r="104">
          <cell r="B104" t="str">
            <v xml:space="preserve"> </v>
          </cell>
        </row>
        <row r="105">
          <cell r="B105" t="str">
            <v>mansilla2011reducing</v>
          </cell>
        </row>
        <row r="106">
          <cell r="B106" t="str">
            <v>mansilla2011reducing</v>
          </cell>
        </row>
        <row r="107">
          <cell r="B107" t="str">
            <v>mansilla2011reducing</v>
          </cell>
        </row>
        <row r="108">
          <cell r="B108" t="str">
            <v>mansilla2011reducing</v>
          </cell>
        </row>
        <row r="109">
          <cell r="B109" t="str">
            <v>mansilla2011reducing</v>
          </cell>
        </row>
        <row r="110">
          <cell r="B110" t="str">
            <v>mansilla2011reducing</v>
          </cell>
        </row>
        <row r="111">
          <cell r="B111" t="str">
            <v>mansilla2011reducing</v>
          </cell>
        </row>
        <row r="112">
          <cell r="B112" t="str">
            <v>mansilla2011reducing</v>
          </cell>
        </row>
        <row r="113">
          <cell r="B113" t="str">
            <v xml:space="preserve"> </v>
          </cell>
        </row>
        <row r="114">
          <cell r="B114" t="str">
            <v>mansilla2011reducing</v>
          </cell>
        </row>
        <row r="115">
          <cell r="B115" t="str">
            <v xml:space="preserve"> </v>
          </cell>
        </row>
        <row r="116">
          <cell r="B116" t="str">
            <v>mansilla2011reducing</v>
          </cell>
        </row>
        <row r="117">
          <cell r="B117" t="str">
            <v>mansilla2011reducing</v>
          </cell>
        </row>
        <row r="118">
          <cell r="B118" t="str">
            <v xml:space="preserve"> </v>
          </cell>
        </row>
        <row r="119">
          <cell r="B119" t="str">
            <v>mansilla2011reducing</v>
          </cell>
        </row>
        <row r="120">
          <cell r="B120" t="str">
            <v>mansilla2011reducing</v>
          </cell>
        </row>
        <row r="121">
          <cell r="B121" t="str">
            <v>mansilla2011reducing</v>
          </cell>
        </row>
        <row r="122">
          <cell r="B122"/>
        </row>
        <row r="124">
          <cell r="B124" t="str">
            <v>mansilla2013economic</v>
          </cell>
        </row>
        <row r="125">
          <cell r="B125" t="str">
            <v>mansilla2013economic</v>
          </cell>
        </row>
        <row r="126">
          <cell r="B126" t="str">
            <v>mansilla2013economic</v>
          </cell>
        </row>
        <row r="127">
          <cell r="B127" t="str">
            <v>mansilla2013economic</v>
          </cell>
        </row>
        <row r="128">
          <cell r="B128" t="str">
            <v xml:space="preserve"> </v>
          </cell>
        </row>
        <row r="129">
          <cell r="B129" t="str">
            <v>mansilla2013economic</v>
          </cell>
        </row>
        <row r="130">
          <cell r="B130" t="str">
            <v>mansilla2013economic</v>
          </cell>
        </row>
        <row r="131">
          <cell r="B131" t="str">
            <v>mansilla2013economic</v>
          </cell>
        </row>
        <row r="132">
          <cell r="B132" t="str">
            <v>mansilla2013economic</v>
          </cell>
        </row>
        <row r="133">
          <cell r="B133" t="str">
            <v>mansilla2013economic</v>
          </cell>
        </row>
        <row r="134">
          <cell r="B134" t="str">
            <v>mansilla2013economic</v>
          </cell>
        </row>
        <row r="135">
          <cell r="B135" t="str">
            <v>mansilla2013economic</v>
          </cell>
        </row>
        <row r="136">
          <cell r="B136" t="str">
            <v>mansilla2013economic</v>
          </cell>
        </row>
        <row r="137">
          <cell r="B137" t="str">
            <v xml:space="preserve"> </v>
          </cell>
        </row>
        <row r="138">
          <cell r="B138" t="str">
            <v>mansilla2013economic</v>
          </cell>
        </row>
        <row r="139">
          <cell r="B139" t="str">
            <v xml:space="preserve"> </v>
          </cell>
        </row>
        <row r="140">
          <cell r="B140" t="str">
            <v>mansilla2013economic</v>
          </cell>
        </row>
        <row r="141">
          <cell r="B141" t="str">
            <v>mansilla2013economic</v>
          </cell>
        </row>
        <row r="142">
          <cell r="B142" t="str">
            <v xml:space="preserve"> </v>
          </cell>
        </row>
        <row r="143">
          <cell r="B143" t="str">
            <v>mansilla2013economic</v>
          </cell>
        </row>
        <row r="144">
          <cell r="B144" t="str">
            <v>mansilla2013economic</v>
          </cell>
        </row>
        <row r="145">
          <cell r="B145" t="str">
            <v>mansilla2013economic</v>
          </cell>
        </row>
        <row r="146">
          <cell r="B146"/>
        </row>
        <row r="148">
          <cell r="B148" t="str">
            <v>wenske2008wasserstoff</v>
          </cell>
        </row>
        <row r="149">
          <cell r="B149" t="str">
            <v>wenske2008wasserstoff</v>
          </cell>
        </row>
        <row r="150">
          <cell r="B150" t="str">
            <v>wenske2008wasserstoff</v>
          </cell>
        </row>
        <row r="151">
          <cell r="B151" t="str">
            <v>wenske2008wasserstoff</v>
          </cell>
        </row>
        <row r="152">
          <cell r="B152" t="str">
            <v xml:space="preserve"> </v>
          </cell>
        </row>
        <row r="153">
          <cell r="B153" t="str">
            <v>wenske2008wasserstoff</v>
          </cell>
        </row>
        <row r="154">
          <cell r="B154" t="str">
            <v>wenske2008wasserstoff</v>
          </cell>
        </row>
        <row r="155">
          <cell r="B155" t="str">
            <v>wenske2008wasserstoff</v>
          </cell>
        </row>
        <row r="156">
          <cell r="B156" t="str">
            <v>wenske2008wasserstoff</v>
          </cell>
        </row>
        <row r="157">
          <cell r="B157" t="str">
            <v>wenske2008wasserstoff</v>
          </cell>
        </row>
        <row r="158">
          <cell r="B158" t="str">
            <v>wenske2008wasserstoff</v>
          </cell>
        </row>
        <row r="159">
          <cell r="B159" t="str">
            <v>wenske2008wasserstoff</v>
          </cell>
        </row>
        <row r="160">
          <cell r="B160" t="str">
            <v>wenske2008wasserstoff</v>
          </cell>
        </row>
        <row r="161">
          <cell r="B161" t="str">
            <v xml:space="preserve"> </v>
          </cell>
        </row>
        <row r="162">
          <cell r="B162" t="str">
            <v>wenske2008wasserstoff</v>
          </cell>
        </row>
        <row r="163">
          <cell r="B163" t="str">
            <v xml:space="preserve"> </v>
          </cell>
        </row>
        <row r="164">
          <cell r="B164" t="str">
            <v>wenske2008wasserstoff</v>
          </cell>
        </row>
        <row r="165">
          <cell r="B165" t="str">
            <v>wenske2008wasserstoff</v>
          </cell>
        </row>
        <row r="166">
          <cell r="B166" t="str">
            <v xml:space="preserve"> </v>
          </cell>
        </row>
        <row r="167">
          <cell r="B167" t="str">
            <v>wenske2008wasserstoff</v>
          </cell>
        </row>
        <row r="168">
          <cell r="B168" t="str">
            <v>wenske2008wasserstoff</v>
          </cell>
        </row>
        <row r="169">
          <cell r="B169" t="str">
            <v>wenske2008wasserstoff</v>
          </cell>
        </row>
        <row r="170">
          <cell r="B170"/>
        </row>
        <row r="172">
          <cell r="B172" t="str">
            <v>wei2014total</v>
          </cell>
        </row>
        <row r="173">
          <cell r="B173" t="str">
            <v>wei2014total</v>
          </cell>
        </row>
        <row r="174">
          <cell r="B174" t="str">
            <v>wei2014total</v>
          </cell>
        </row>
        <row r="175">
          <cell r="B175" t="str">
            <v>wei2014total</v>
          </cell>
        </row>
        <row r="176">
          <cell r="B176" t="str">
            <v xml:space="preserve"> </v>
          </cell>
        </row>
        <row r="177">
          <cell r="B177" t="str">
            <v>wei2014total</v>
          </cell>
        </row>
        <row r="178">
          <cell r="B178" t="str">
            <v>wei2014total</v>
          </cell>
        </row>
        <row r="179">
          <cell r="B179" t="str">
            <v>wei2014total</v>
          </cell>
        </row>
        <row r="180">
          <cell r="B180" t="str">
            <v>wei2014total</v>
          </cell>
        </row>
        <row r="181">
          <cell r="B181" t="str">
            <v>wei2014total</v>
          </cell>
        </row>
        <row r="182">
          <cell r="B182" t="str">
            <v>wei2014total</v>
          </cell>
        </row>
        <row r="183">
          <cell r="B183" t="str">
            <v>wei2014total</v>
          </cell>
        </row>
        <row r="184">
          <cell r="B184" t="str">
            <v>wei2014total</v>
          </cell>
        </row>
        <row r="185">
          <cell r="B185" t="str">
            <v xml:space="preserve"> </v>
          </cell>
        </row>
        <row r="186">
          <cell r="B186" t="str">
            <v>wei2014total</v>
          </cell>
        </row>
        <row r="187">
          <cell r="B187" t="str">
            <v xml:space="preserve"> </v>
          </cell>
        </row>
        <row r="188">
          <cell r="B188" t="str">
            <v>wei2014total</v>
          </cell>
        </row>
        <row r="189">
          <cell r="B189" t="str">
            <v>wei2014total</v>
          </cell>
        </row>
        <row r="190">
          <cell r="B190" t="str">
            <v xml:space="preserve"> </v>
          </cell>
        </row>
        <row r="191">
          <cell r="B191" t="str">
            <v>wei2014total</v>
          </cell>
        </row>
        <row r="192">
          <cell r="B192" t="str">
            <v>wei2014total</v>
          </cell>
        </row>
        <row r="193">
          <cell r="B193" t="str">
            <v>wei2014total</v>
          </cell>
        </row>
        <row r="194">
          <cell r="B194"/>
        </row>
        <row r="196">
          <cell r="B196" t="str">
            <v>brunetto2007optimal</v>
          </cell>
        </row>
        <row r="197">
          <cell r="B197" t="str">
            <v>brunetto2007optimal</v>
          </cell>
        </row>
        <row r="198">
          <cell r="B198" t="str">
            <v>brunetto2007optimal</v>
          </cell>
        </row>
        <row r="199">
          <cell r="B199" t="str">
            <v>brunetto2007optimal</v>
          </cell>
        </row>
        <row r="200">
          <cell r="B200" t="str">
            <v xml:space="preserve"> </v>
          </cell>
        </row>
        <row r="201">
          <cell r="B201" t="str">
            <v>brunetto2007optimal</v>
          </cell>
        </row>
        <row r="202">
          <cell r="B202" t="str">
            <v>brunetto2007optimal</v>
          </cell>
        </row>
        <row r="203">
          <cell r="B203" t="str">
            <v>brunetto2007optimal</v>
          </cell>
        </row>
        <row r="204">
          <cell r="B204" t="str">
            <v>brunetto2007optimal</v>
          </cell>
        </row>
        <row r="205">
          <cell r="B205" t="str">
            <v>brunetto2007optimal</v>
          </cell>
        </row>
        <row r="206">
          <cell r="B206" t="str">
            <v>brunetto2007optimal</v>
          </cell>
        </row>
        <row r="207">
          <cell r="B207" t="str">
            <v>brunetto2007optimal</v>
          </cell>
        </row>
        <row r="208">
          <cell r="B208" t="str">
            <v>brunetto2007optimal</v>
          </cell>
        </row>
        <row r="209">
          <cell r="B209" t="str">
            <v xml:space="preserve"> </v>
          </cell>
        </row>
        <row r="210">
          <cell r="B210" t="str">
            <v>brunetto2007optimal</v>
          </cell>
        </row>
        <row r="211">
          <cell r="B211" t="str">
            <v xml:space="preserve"> </v>
          </cell>
        </row>
        <row r="212">
          <cell r="B212" t="str">
            <v>brunetto2007optimal</v>
          </cell>
        </row>
        <row r="213">
          <cell r="B213" t="str">
            <v>brunetto2007optimal</v>
          </cell>
        </row>
        <row r="214">
          <cell r="B214" t="str">
            <v xml:space="preserve"> </v>
          </cell>
        </row>
        <row r="215">
          <cell r="B215" t="str">
            <v>brunetto2007optimal</v>
          </cell>
        </row>
        <row r="216">
          <cell r="B216" t="str">
            <v>brunetto2007optimal</v>
          </cell>
        </row>
        <row r="217">
          <cell r="B217" t="str">
            <v>brunetto2007optimal</v>
          </cell>
        </row>
        <row r="218">
          <cell r="B218"/>
        </row>
        <row r="220">
          <cell r="B220" t="str">
            <v>levene2005economic</v>
          </cell>
        </row>
        <row r="221">
          <cell r="B221" t="str">
            <v>levene2005economic</v>
          </cell>
        </row>
        <row r="222">
          <cell r="B222" t="str">
            <v>levene2005economic</v>
          </cell>
        </row>
        <row r="223">
          <cell r="B223" t="str">
            <v>levene2005economic</v>
          </cell>
        </row>
        <row r="224">
          <cell r="B224" t="str">
            <v xml:space="preserve"> </v>
          </cell>
        </row>
        <row r="225">
          <cell r="B225" t="str">
            <v>levene2005economic</v>
          </cell>
        </row>
        <row r="226">
          <cell r="B226" t="str">
            <v>levene2005economic</v>
          </cell>
        </row>
        <row r="227">
          <cell r="B227" t="str">
            <v>levene2005economic</v>
          </cell>
        </row>
        <row r="228">
          <cell r="B228" t="str">
            <v>levene2005economic</v>
          </cell>
        </row>
        <row r="229">
          <cell r="B229" t="str">
            <v>levene2005economic</v>
          </cell>
        </row>
        <row r="230">
          <cell r="B230" t="str">
            <v>levene2005economic</v>
          </cell>
        </row>
        <row r="231">
          <cell r="B231" t="str">
            <v>levene2005economic</v>
          </cell>
        </row>
        <row r="232">
          <cell r="B232" t="str">
            <v>levene2005economic</v>
          </cell>
        </row>
        <row r="233">
          <cell r="B233" t="str">
            <v xml:space="preserve"> </v>
          </cell>
        </row>
        <row r="234">
          <cell r="B234" t="str">
            <v>levene2005economic</v>
          </cell>
        </row>
        <row r="235">
          <cell r="B235" t="str">
            <v xml:space="preserve"> </v>
          </cell>
        </row>
        <row r="236">
          <cell r="B236" t="str">
            <v>levene2005economic</v>
          </cell>
        </row>
        <row r="237">
          <cell r="B237" t="str">
            <v>levene2005economic</v>
          </cell>
        </row>
        <row r="238">
          <cell r="B238" t="str">
            <v xml:space="preserve"> </v>
          </cell>
        </row>
        <row r="239">
          <cell r="B239" t="str">
            <v>levene2005economic</v>
          </cell>
        </row>
        <row r="240">
          <cell r="B240" t="str">
            <v>levene2005economic</v>
          </cell>
        </row>
        <row r="241">
          <cell r="B241" t="str">
            <v>levene2005economic</v>
          </cell>
        </row>
        <row r="242">
          <cell r="B242"/>
        </row>
        <row r="244">
          <cell r="B244" t="str">
            <v>brisse2012high</v>
          </cell>
        </row>
        <row r="245">
          <cell r="B245" t="str">
            <v>brisse2012high</v>
          </cell>
        </row>
        <row r="246">
          <cell r="B246" t="str">
            <v>brisse2012high</v>
          </cell>
        </row>
        <row r="247">
          <cell r="B247" t="str">
            <v>brisse2012high</v>
          </cell>
        </row>
        <row r="248">
          <cell r="B248" t="str">
            <v xml:space="preserve"> </v>
          </cell>
        </row>
        <row r="249">
          <cell r="B249" t="str">
            <v>brisse2012high</v>
          </cell>
        </row>
        <row r="250">
          <cell r="B250" t="str">
            <v>brisse2012high</v>
          </cell>
        </row>
        <row r="251">
          <cell r="B251" t="str">
            <v>brisse2012high</v>
          </cell>
        </row>
        <row r="252">
          <cell r="B252" t="str">
            <v>brisse2012high</v>
          </cell>
        </row>
        <row r="253">
          <cell r="B253" t="str">
            <v>brisse2012high</v>
          </cell>
        </row>
        <row r="254">
          <cell r="B254" t="str">
            <v>brisse2012high</v>
          </cell>
        </row>
        <row r="255">
          <cell r="B255" t="str">
            <v>brisse2012high</v>
          </cell>
        </row>
        <row r="256">
          <cell r="B256" t="str">
            <v>brisse2012high</v>
          </cell>
        </row>
        <row r="257">
          <cell r="B257" t="str">
            <v xml:space="preserve"> </v>
          </cell>
        </row>
        <row r="258">
          <cell r="B258" t="str">
            <v>brisse2012high</v>
          </cell>
        </row>
        <row r="259">
          <cell r="B259" t="str">
            <v xml:space="preserve"> </v>
          </cell>
        </row>
        <row r="260">
          <cell r="B260" t="str">
            <v>brisse2012high</v>
          </cell>
        </row>
        <row r="261">
          <cell r="B261" t="str">
            <v>brisse2012high</v>
          </cell>
        </row>
        <row r="262">
          <cell r="B262" t="str">
            <v xml:space="preserve"> </v>
          </cell>
        </row>
        <row r="263">
          <cell r="B263" t="str">
            <v>brisse2012high</v>
          </cell>
        </row>
        <row r="264">
          <cell r="B264" t="str">
            <v>brisse2012high</v>
          </cell>
        </row>
        <row r="265">
          <cell r="B265" t="str">
            <v>brisse2012high</v>
          </cell>
        </row>
        <row r="266">
          <cell r="B266"/>
        </row>
        <row r="268">
          <cell r="B268" t="str">
            <v>aicher2014arbeitspaket</v>
          </cell>
        </row>
        <row r="269">
          <cell r="B269" t="str">
            <v>aicher2014arbeitspaket</v>
          </cell>
        </row>
        <row r="270">
          <cell r="B270" t="str">
            <v>aicher2014arbeitspaket</v>
          </cell>
        </row>
        <row r="271">
          <cell r="B271" t="str">
            <v>aicher2014arbeitspaket</v>
          </cell>
        </row>
        <row r="272">
          <cell r="B272" t="str">
            <v xml:space="preserve"> </v>
          </cell>
        </row>
        <row r="273">
          <cell r="B273" t="str">
            <v>aicher2014arbeitspaket</v>
          </cell>
        </row>
        <row r="274">
          <cell r="B274" t="str">
            <v>aicher2014arbeitspaket</v>
          </cell>
        </row>
        <row r="275">
          <cell r="B275" t="str">
            <v>aicher2014arbeitspaket</v>
          </cell>
        </row>
        <row r="276">
          <cell r="B276" t="str">
            <v>aicher2014arbeitspaket</v>
          </cell>
        </row>
        <row r="277">
          <cell r="B277" t="str">
            <v>aicher2014arbeitspaket</v>
          </cell>
        </row>
        <row r="278">
          <cell r="B278" t="str">
            <v>aicher2014arbeitspaket</v>
          </cell>
        </row>
        <row r="279">
          <cell r="B279" t="str">
            <v>aicher2014arbeitspaket</v>
          </cell>
        </row>
        <row r="280">
          <cell r="B280" t="str">
            <v>aicher2014arbeitspaket</v>
          </cell>
        </row>
        <row r="281">
          <cell r="B281" t="str">
            <v xml:space="preserve"> </v>
          </cell>
        </row>
        <row r="282">
          <cell r="B282" t="str">
            <v>aicher2014arbeitspaket</v>
          </cell>
        </row>
        <row r="283">
          <cell r="B283" t="str">
            <v xml:space="preserve"> </v>
          </cell>
        </row>
        <row r="284">
          <cell r="B284" t="str">
            <v>aicher2014arbeitspaket</v>
          </cell>
        </row>
        <row r="285">
          <cell r="B285" t="str">
            <v>aicher2014arbeitspaket</v>
          </cell>
        </row>
        <row r="286">
          <cell r="B286" t="str">
            <v xml:space="preserve"> </v>
          </cell>
        </row>
        <row r="287">
          <cell r="B287" t="str">
            <v>aicher2014arbeitspaket</v>
          </cell>
        </row>
        <row r="288">
          <cell r="B288" t="str">
            <v>aicher2014arbeitspaket</v>
          </cell>
        </row>
        <row r="289">
          <cell r="B289" t="str">
            <v>aicher2014arbeitspaket</v>
          </cell>
        </row>
        <row r="290">
          <cell r="B290"/>
        </row>
        <row r="292">
          <cell r="B292" t="str">
            <v>DOE2013solid</v>
          </cell>
        </row>
        <row r="293">
          <cell r="B293" t="str">
            <v>DOE2013solid</v>
          </cell>
        </row>
        <row r="294">
          <cell r="B294" t="str">
            <v>DOE2013solid</v>
          </cell>
        </row>
        <row r="295">
          <cell r="B295" t="str">
            <v>DOE2013solid</v>
          </cell>
        </row>
        <row r="296">
          <cell r="B296" t="str">
            <v xml:space="preserve"> </v>
          </cell>
        </row>
        <row r="297">
          <cell r="B297" t="str">
            <v>DOE2013solid</v>
          </cell>
        </row>
        <row r="298">
          <cell r="B298" t="str">
            <v>DOE2013solid</v>
          </cell>
        </row>
        <row r="299">
          <cell r="B299" t="str">
            <v>DOE2013solid</v>
          </cell>
        </row>
        <row r="300">
          <cell r="B300" t="str">
            <v>DOE2013solid</v>
          </cell>
        </row>
        <row r="301">
          <cell r="B301" t="str">
            <v>DOE2013solid</v>
          </cell>
        </row>
        <row r="302">
          <cell r="B302" t="str">
            <v>DOE2013solid</v>
          </cell>
        </row>
        <row r="303">
          <cell r="B303" t="str">
            <v>DOE2013solid</v>
          </cell>
        </row>
        <row r="304">
          <cell r="B304" t="str">
            <v>DOE2013solid</v>
          </cell>
        </row>
        <row r="305">
          <cell r="B305" t="str">
            <v xml:space="preserve"> </v>
          </cell>
        </row>
        <row r="306">
          <cell r="B306" t="str">
            <v>DOE2013solid</v>
          </cell>
        </row>
        <row r="307">
          <cell r="B307" t="str">
            <v xml:space="preserve"> </v>
          </cell>
        </row>
        <row r="308">
          <cell r="B308" t="str">
            <v>DOE2013solid</v>
          </cell>
        </row>
        <row r="309">
          <cell r="B309" t="str">
            <v>DOE2013solid</v>
          </cell>
        </row>
        <row r="310">
          <cell r="B310" t="str">
            <v xml:space="preserve"> </v>
          </cell>
        </row>
        <row r="311">
          <cell r="B311" t="str">
            <v>DOE2013solid</v>
          </cell>
        </row>
        <row r="312">
          <cell r="B312" t="str">
            <v>DOE2013solid</v>
          </cell>
        </row>
        <row r="313">
          <cell r="B313" t="str">
            <v>DOE2013solid</v>
          </cell>
        </row>
        <row r="314">
          <cell r="B314"/>
        </row>
        <row r="316">
          <cell r="B316" t="str">
            <v>hocevar2008hydrogen</v>
          </cell>
        </row>
        <row r="317">
          <cell r="B317" t="str">
            <v>hocevar2008hydrogen</v>
          </cell>
        </row>
        <row r="318">
          <cell r="B318" t="str">
            <v>hocevar2008hydrogen</v>
          </cell>
        </row>
        <row r="319">
          <cell r="B319" t="str">
            <v>hocevar2008hydrogen</v>
          </cell>
        </row>
        <row r="320">
          <cell r="B320" t="str">
            <v xml:space="preserve"> </v>
          </cell>
        </row>
        <row r="321">
          <cell r="B321" t="str">
            <v>hocevar2008hydrogen</v>
          </cell>
        </row>
        <row r="322">
          <cell r="B322" t="str">
            <v>hocevar2008hydrogen</v>
          </cell>
        </row>
        <row r="323">
          <cell r="B323" t="str">
            <v>hocevar2008hydrogen</v>
          </cell>
        </row>
        <row r="324">
          <cell r="B324" t="str">
            <v>hocevar2008hydrogen</v>
          </cell>
        </row>
        <row r="325">
          <cell r="B325" t="str">
            <v>hocevar2008hydrogen</v>
          </cell>
        </row>
        <row r="326">
          <cell r="B326" t="str">
            <v>hocevar2008hydrogen</v>
          </cell>
        </row>
        <row r="327">
          <cell r="B327" t="str">
            <v>hocevar2008hydrogen</v>
          </cell>
        </row>
        <row r="328">
          <cell r="B328" t="str">
            <v>hocevar2008hydrogen</v>
          </cell>
        </row>
        <row r="329">
          <cell r="B329" t="str">
            <v xml:space="preserve"> </v>
          </cell>
        </row>
        <row r="330">
          <cell r="B330" t="str">
            <v>hocevar2008hydrogen</v>
          </cell>
        </row>
        <row r="331">
          <cell r="B331" t="str">
            <v xml:space="preserve"> </v>
          </cell>
        </row>
        <row r="332">
          <cell r="B332" t="str">
            <v>hocevar2008hydrogen</v>
          </cell>
        </row>
        <row r="333">
          <cell r="B333" t="str">
            <v>hocevar2008hydrogen</v>
          </cell>
        </row>
        <row r="334">
          <cell r="B334" t="str">
            <v xml:space="preserve"> </v>
          </cell>
        </row>
        <row r="335">
          <cell r="B335" t="str">
            <v>hocevar2008hydrogen</v>
          </cell>
        </row>
        <row r="336">
          <cell r="B336" t="str">
            <v>hocevar2008hydrogen</v>
          </cell>
        </row>
        <row r="337">
          <cell r="B337" t="str">
            <v>hocevar2008hydrogen</v>
          </cell>
        </row>
        <row r="338">
          <cell r="B338"/>
        </row>
        <row r="340">
          <cell r="B340" t="str">
            <v>sorensen2008comparative</v>
          </cell>
        </row>
        <row r="341">
          <cell r="B341" t="str">
            <v>sorensen2008comparative</v>
          </cell>
        </row>
        <row r="342">
          <cell r="B342" t="str">
            <v>sorensen2008comparative</v>
          </cell>
        </row>
        <row r="343">
          <cell r="B343" t="str">
            <v>sorensen2008comparative</v>
          </cell>
        </row>
        <row r="344">
          <cell r="B344" t="str">
            <v xml:space="preserve"> </v>
          </cell>
        </row>
        <row r="345">
          <cell r="B345" t="str">
            <v>sorensen2008comparative</v>
          </cell>
        </row>
        <row r="346">
          <cell r="B346" t="str">
            <v>sorensen2008comparative</v>
          </cell>
        </row>
        <row r="347">
          <cell r="B347" t="str">
            <v>sorensen2008comparative</v>
          </cell>
        </row>
        <row r="348">
          <cell r="B348" t="str">
            <v>sorensen2008comparative</v>
          </cell>
        </row>
        <row r="349">
          <cell r="B349" t="str">
            <v>sorensen2008comparative</v>
          </cell>
        </row>
        <row r="350">
          <cell r="B350" t="str">
            <v>sorensen2008comparative</v>
          </cell>
        </row>
        <row r="351">
          <cell r="B351" t="str">
            <v>sorensen2008comparative</v>
          </cell>
        </row>
        <row r="352">
          <cell r="B352" t="str">
            <v>sorensen2008comparative</v>
          </cell>
        </row>
        <row r="353">
          <cell r="B353" t="str">
            <v xml:space="preserve"> </v>
          </cell>
        </row>
        <row r="354">
          <cell r="B354" t="str">
            <v>sorensen2008comparative</v>
          </cell>
        </row>
        <row r="355">
          <cell r="B355" t="str">
            <v xml:space="preserve"> </v>
          </cell>
        </row>
        <row r="356">
          <cell r="B356" t="str">
            <v>sorensen2008comparative</v>
          </cell>
        </row>
        <row r="357">
          <cell r="B357" t="str">
            <v>sorensen2008comparative</v>
          </cell>
        </row>
        <row r="358">
          <cell r="B358" t="str">
            <v xml:space="preserve"> </v>
          </cell>
        </row>
        <row r="359">
          <cell r="B359" t="str">
            <v>sorensen2008comparative</v>
          </cell>
        </row>
        <row r="360">
          <cell r="B360" t="str">
            <v>sorensen2008comparative</v>
          </cell>
        </row>
        <row r="361">
          <cell r="B361" t="str">
            <v>sorensen2008comparative</v>
          </cell>
        </row>
        <row r="362">
          <cell r="B362"/>
        </row>
        <row r="364">
          <cell r="B364" t="str">
            <v>linnemann2007realistic</v>
          </cell>
        </row>
        <row r="365">
          <cell r="B365" t="str">
            <v>linnemann2007realistic</v>
          </cell>
        </row>
        <row r="366">
          <cell r="B366" t="str">
            <v>linnemann2007realistic</v>
          </cell>
        </row>
        <row r="367">
          <cell r="B367" t="str">
            <v>linnemann2007realistic</v>
          </cell>
        </row>
        <row r="368">
          <cell r="B368" t="str">
            <v xml:space="preserve"> </v>
          </cell>
        </row>
        <row r="369">
          <cell r="B369" t="str">
            <v>linnemann2007realistic</v>
          </cell>
        </row>
        <row r="370">
          <cell r="B370" t="str">
            <v>linnemann2007realistic</v>
          </cell>
        </row>
        <row r="371">
          <cell r="B371" t="str">
            <v>linnemann2007realistic</v>
          </cell>
        </row>
        <row r="372">
          <cell r="B372" t="str">
            <v>linnemann2007realistic</v>
          </cell>
        </row>
        <row r="373">
          <cell r="B373" t="str">
            <v>linnemann2007realistic</v>
          </cell>
        </row>
        <row r="374">
          <cell r="B374" t="str">
            <v>linnemann2007realistic</v>
          </cell>
        </row>
        <row r="375">
          <cell r="B375" t="str">
            <v>linnemann2007realistic</v>
          </cell>
        </row>
        <row r="376">
          <cell r="B376" t="str">
            <v>linnemann2007realistic</v>
          </cell>
        </row>
        <row r="377">
          <cell r="B377" t="str">
            <v xml:space="preserve"> </v>
          </cell>
        </row>
        <row r="378">
          <cell r="B378" t="str">
            <v>linnemann2007realistic</v>
          </cell>
        </row>
        <row r="379">
          <cell r="B379" t="str">
            <v xml:space="preserve"> </v>
          </cell>
        </row>
        <row r="380">
          <cell r="B380" t="str">
            <v>linnemann2007realistic</v>
          </cell>
        </row>
        <row r="381">
          <cell r="B381" t="str">
            <v>linnemann2007realistic</v>
          </cell>
        </row>
        <row r="382">
          <cell r="B382" t="str">
            <v xml:space="preserve"> </v>
          </cell>
        </row>
        <row r="383">
          <cell r="B383" t="str">
            <v>linnemann2007realistic</v>
          </cell>
        </row>
        <row r="384">
          <cell r="B384" t="str">
            <v>linnemann2007realistic</v>
          </cell>
        </row>
        <row r="385">
          <cell r="B385" t="str">
            <v>linnemann2007realistic</v>
          </cell>
        </row>
        <row r="386">
          <cell r="B386"/>
        </row>
        <row r="388">
          <cell r="B388" t="str">
            <v>kato2005effective</v>
          </cell>
        </row>
        <row r="389">
          <cell r="B389" t="str">
            <v>kato2005effective</v>
          </cell>
        </row>
        <row r="390">
          <cell r="B390" t="str">
            <v>kato2005effective</v>
          </cell>
        </row>
        <row r="391">
          <cell r="B391" t="str">
            <v>kato2005effective</v>
          </cell>
        </row>
        <row r="392">
          <cell r="B392" t="str">
            <v xml:space="preserve"> </v>
          </cell>
        </row>
        <row r="393">
          <cell r="B393" t="str">
            <v>kato2005effective</v>
          </cell>
        </row>
        <row r="394">
          <cell r="B394" t="str">
            <v>kato2005effective</v>
          </cell>
        </row>
        <row r="395">
          <cell r="B395" t="str">
            <v>kato2005effective</v>
          </cell>
        </row>
        <row r="396">
          <cell r="B396" t="str">
            <v>kato2005effective</v>
          </cell>
        </row>
        <row r="397">
          <cell r="B397" t="str">
            <v>kato2005effective</v>
          </cell>
        </row>
        <row r="398">
          <cell r="B398" t="str">
            <v>kato2005effective</v>
          </cell>
        </row>
        <row r="399">
          <cell r="B399" t="str">
            <v>kato2005effective</v>
          </cell>
        </row>
        <row r="400">
          <cell r="B400" t="str">
            <v>kato2005effective</v>
          </cell>
        </row>
        <row r="401">
          <cell r="B401" t="str">
            <v xml:space="preserve"> </v>
          </cell>
        </row>
        <row r="402">
          <cell r="B402" t="str">
            <v>kato2005effective</v>
          </cell>
        </row>
        <row r="403">
          <cell r="B403" t="str">
            <v xml:space="preserve"> </v>
          </cell>
        </row>
        <row r="404">
          <cell r="B404" t="str">
            <v>kato2005effective</v>
          </cell>
        </row>
        <row r="405">
          <cell r="B405" t="str">
            <v>kato2005effective</v>
          </cell>
        </row>
        <row r="406">
          <cell r="B406" t="str">
            <v xml:space="preserve"> </v>
          </cell>
        </row>
        <row r="407">
          <cell r="B407" t="str">
            <v>kato2005effective</v>
          </cell>
        </row>
        <row r="408">
          <cell r="B408" t="str">
            <v>kato2005effective</v>
          </cell>
        </row>
        <row r="409">
          <cell r="B409" t="str">
            <v>kato2005effective</v>
          </cell>
        </row>
        <row r="410">
          <cell r="B410"/>
        </row>
        <row r="412">
          <cell r="B412" t="str">
            <v>simbeck2002hydrogen</v>
          </cell>
        </row>
        <row r="413">
          <cell r="B413" t="str">
            <v>simbeck2002hydrogen</v>
          </cell>
        </row>
        <row r="414">
          <cell r="B414" t="str">
            <v>simbeck2002hydrogen</v>
          </cell>
        </row>
        <row r="415">
          <cell r="B415" t="str">
            <v>simbeck2002hydrogen</v>
          </cell>
        </row>
        <row r="416">
          <cell r="B416" t="str">
            <v xml:space="preserve"> </v>
          </cell>
        </row>
        <row r="417">
          <cell r="B417" t="str">
            <v>simbeck2002hydrogen</v>
          </cell>
        </row>
        <row r="418">
          <cell r="B418" t="str">
            <v>simbeck2002hydrogen</v>
          </cell>
        </row>
        <row r="419">
          <cell r="B419" t="str">
            <v>simbeck2002hydrogen</v>
          </cell>
        </row>
        <row r="420">
          <cell r="B420" t="str">
            <v>simbeck2002hydrogen</v>
          </cell>
        </row>
        <row r="421">
          <cell r="B421" t="str">
            <v>simbeck2002hydrogen</v>
          </cell>
        </row>
        <row r="422">
          <cell r="B422" t="str">
            <v>simbeck2002hydrogen</v>
          </cell>
        </row>
        <row r="423">
          <cell r="B423" t="str">
            <v>simbeck2002hydrogen</v>
          </cell>
        </row>
        <row r="424">
          <cell r="B424" t="str">
            <v>simbeck2002hydrogen</v>
          </cell>
        </row>
        <row r="425">
          <cell r="B425" t="str">
            <v xml:space="preserve"> </v>
          </cell>
        </row>
        <row r="426">
          <cell r="B426" t="str">
            <v>simbeck2002hydrogen</v>
          </cell>
        </row>
        <row r="427">
          <cell r="B427" t="str">
            <v xml:space="preserve"> </v>
          </cell>
        </row>
        <row r="428">
          <cell r="B428" t="str">
            <v>simbeck2002hydrogen</v>
          </cell>
        </row>
        <row r="429">
          <cell r="B429" t="str">
            <v>simbeck2002hydrogen</v>
          </cell>
        </row>
        <row r="430">
          <cell r="B430" t="str">
            <v xml:space="preserve"> </v>
          </cell>
        </row>
        <row r="431">
          <cell r="B431" t="str">
            <v>simbeck2002hydrogen</v>
          </cell>
        </row>
        <row r="432">
          <cell r="B432" t="str">
            <v>simbeck2002hydrogen</v>
          </cell>
        </row>
        <row r="433">
          <cell r="B433" t="str">
            <v>simbeck2002hydrogen</v>
          </cell>
        </row>
        <row r="434">
          <cell r="B434"/>
        </row>
        <row r="436">
          <cell r="B436" t="str">
            <v>gonzalez2004the</v>
          </cell>
        </row>
        <row r="437">
          <cell r="B437" t="str">
            <v>gonzalez2004the</v>
          </cell>
        </row>
        <row r="438">
          <cell r="B438" t="str">
            <v>gonzalez2004the</v>
          </cell>
        </row>
        <row r="439">
          <cell r="B439" t="str">
            <v>gonzalez2004the</v>
          </cell>
        </row>
        <row r="440">
          <cell r="B440" t="str">
            <v xml:space="preserve"> </v>
          </cell>
        </row>
        <row r="441">
          <cell r="B441" t="str">
            <v>gonzalez2004the</v>
          </cell>
        </row>
        <row r="442">
          <cell r="B442" t="str">
            <v>gonzalez2004the</v>
          </cell>
        </row>
        <row r="443">
          <cell r="B443" t="str">
            <v>gonzalez2004the</v>
          </cell>
        </row>
        <row r="444">
          <cell r="B444" t="str">
            <v>gonzalez2004the</v>
          </cell>
        </row>
        <row r="445">
          <cell r="B445" t="str">
            <v>gonzalez2004the</v>
          </cell>
        </row>
        <row r="446">
          <cell r="B446" t="str">
            <v>gonzalez2004the</v>
          </cell>
        </row>
        <row r="447">
          <cell r="B447" t="str">
            <v>gonzalez2004the</v>
          </cell>
        </row>
        <row r="448">
          <cell r="B448" t="str">
            <v>gonzalez2004the</v>
          </cell>
        </row>
        <row r="449">
          <cell r="B449" t="str">
            <v xml:space="preserve"> </v>
          </cell>
        </row>
        <row r="450">
          <cell r="B450" t="str">
            <v>gonzalez2004the</v>
          </cell>
        </row>
        <row r="451">
          <cell r="B451" t="str">
            <v xml:space="preserve"> </v>
          </cell>
        </row>
        <row r="452">
          <cell r="B452" t="str">
            <v>gonzalez2004the</v>
          </cell>
        </row>
        <row r="453">
          <cell r="B453" t="str">
            <v>gonzalez2004the</v>
          </cell>
        </row>
        <row r="454">
          <cell r="B454" t="str">
            <v xml:space="preserve"> </v>
          </cell>
        </row>
        <row r="455">
          <cell r="B455" t="str">
            <v>gonzalez2004the</v>
          </cell>
        </row>
        <row r="456">
          <cell r="B456" t="str">
            <v>gonzalez2004the</v>
          </cell>
        </row>
        <row r="457">
          <cell r="B457" t="str">
            <v>gonzalez2004the</v>
          </cell>
        </row>
        <row r="458">
          <cell r="B458"/>
        </row>
        <row r="460">
          <cell r="B460" t="str">
            <v>floch2007on</v>
          </cell>
        </row>
        <row r="461">
          <cell r="B461" t="str">
            <v>floch2007on</v>
          </cell>
        </row>
        <row r="462">
          <cell r="B462" t="str">
            <v>floch2007on</v>
          </cell>
        </row>
        <row r="463">
          <cell r="B463" t="str">
            <v>floch2007on</v>
          </cell>
        </row>
        <row r="464">
          <cell r="B464" t="str">
            <v xml:space="preserve"> </v>
          </cell>
        </row>
        <row r="465">
          <cell r="B465" t="str">
            <v>floch2007on</v>
          </cell>
        </row>
        <row r="466">
          <cell r="B466" t="str">
            <v>floch2007on</v>
          </cell>
        </row>
        <row r="467">
          <cell r="B467" t="str">
            <v>floch2007on</v>
          </cell>
        </row>
        <row r="468">
          <cell r="B468" t="str">
            <v>floch2007on</v>
          </cell>
        </row>
        <row r="469">
          <cell r="B469" t="str">
            <v>floch2007on</v>
          </cell>
        </row>
        <row r="470">
          <cell r="B470" t="str">
            <v>floch2007on</v>
          </cell>
        </row>
        <row r="471">
          <cell r="B471" t="str">
            <v>floch2007on</v>
          </cell>
        </row>
        <row r="472">
          <cell r="B472" t="str">
            <v>floch2007on</v>
          </cell>
        </row>
        <row r="473">
          <cell r="B473" t="str">
            <v xml:space="preserve"> </v>
          </cell>
        </row>
        <row r="474">
          <cell r="B474" t="str">
            <v>floch2007on</v>
          </cell>
        </row>
        <row r="475">
          <cell r="B475" t="str">
            <v xml:space="preserve"> </v>
          </cell>
        </row>
        <row r="476">
          <cell r="B476" t="str">
            <v>floch2007on</v>
          </cell>
        </row>
        <row r="477">
          <cell r="B477" t="str">
            <v>floch2007on</v>
          </cell>
        </row>
        <row r="478">
          <cell r="B478" t="str">
            <v xml:space="preserve"> </v>
          </cell>
        </row>
        <row r="479">
          <cell r="B479" t="str">
            <v>floch2007on</v>
          </cell>
        </row>
        <row r="480">
          <cell r="B480" t="str">
            <v>floch2007on</v>
          </cell>
        </row>
        <row r="481">
          <cell r="B481" t="str">
            <v>floch2007on</v>
          </cell>
        </row>
        <row r="482">
          <cell r="B482"/>
        </row>
        <row r="484">
          <cell r="B484" t="str">
            <v>ivy2004summary</v>
          </cell>
        </row>
        <row r="485">
          <cell r="B485" t="str">
            <v>ivy2004summary</v>
          </cell>
        </row>
        <row r="486">
          <cell r="B486" t="str">
            <v>ivy2004summary</v>
          </cell>
        </row>
        <row r="487">
          <cell r="B487" t="str">
            <v>ivy2004summary</v>
          </cell>
        </row>
        <row r="488">
          <cell r="B488" t="str">
            <v xml:space="preserve"> </v>
          </cell>
        </row>
        <row r="489">
          <cell r="B489" t="str">
            <v>ivy2004summary</v>
          </cell>
        </row>
        <row r="490">
          <cell r="B490" t="str">
            <v>ivy2004summary</v>
          </cell>
        </row>
        <row r="491">
          <cell r="B491" t="str">
            <v>ivy2004summary</v>
          </cell>
        </row>
        <row r="492">
          <cell r="B492" t="str">
            <v>ivy2004summary</v>
          </cell>
        </row>
        <row r="493">
          <cell r="B493" t="str">
            <v>ivy2004summary</v>
          </cell>
        </row>
        <row r="494">
          <cell r="B494" t="str">
            <v>ivy2004summary</v>
          </cell>
        </row>
        <row r="495">
          <cell r="B495" t="str">
            <v>ivy2004summary</v>
          </cell>
        </row>
        <row r="496">
          <cell r="B496" t="str">
            <v>ivy2004summary</v>
          </cell>
        </row>
        <row r="497">
          <cell r="B497" t="str">
            <v xml:space="preserve"> </v>
          </cell>
        </row>
        <row r="498">
          <cell r="B498" t="str">
            <v>ivy2004summary</v>
          </cell>
        </row>
        <row r="499">
          <cell r="B499" t="str">
            <v xml:space="preserve"> </v>
          </cell>
        </row>
        <row r="500">
          <cell r="B500" t="str">
            <v>ivy2004summary</v>
          </cell>
        </row>
        <row r="501">
          <cell r="B501" t="str">
            <v>ivy2004summary</v>
          </cell>
        </row>
        <row r="502">
          <cell r="B502" t="str">
            <v xml:space="preserve"> </v>
          </cell>
        </row>
        <row r="503">
          <cell r="B503" t="str">
            <v>ivy2004summary</v>
          </cell>
        </row>
        <row r="504">
          <cell r="B504" t="str">
            <v>ivy2004summary</v>
          </cell>
        </row>
        <row r="505">
          <cell r="B505" t="str">
            <v>ivy2004summary</v>
          </cell>
        </row>
        <row r="506">
          <cell r="B506"/>
        </row>
        <row r="508">
          <cell r="B508" t="str">
            <v>steinmuller2014power</v>
          </cell>
        </row>
        <row r="509">
          <cell r="B509" t="str">
            <v>steinmuller2014power</v>
          </cell>
        </row>
        <row r="510">
          <cell r="B510" t="str">
            <v>steinmuller2014power</v>
          </cell>
        </row>
        <row r="511">
          <cell r="B511" t="str">
            <v>steinmuller2014power</v>
          </cell>
        </row>
        <row r="512">
          <cell r="B512" t="str">
            <v xml:space="preserve"> </v>
          </cell>
        </row>
        <row r="513">
          <cell r="B513" t="str">
            <v>steinmuller2014power</v>
          </cell>
        </row>
        <row r="514">
          <cell r="B514" t="str">
            <v>steinmuller2014power</v>
          </cell>
        </row>
        <row r="515">
          <cell r="B515" t="str">
            <v>steinmuller2014power</v>
          </cell>
        </row>
        <row r="516">
          <cell r="B516" t="str">
            <v>steinmuller2014power</v>
          </cell>
        </row>
        <row r="517">
          <cell r="B517" t="str">
            <v>steinmuller2014power</v>
          </cell>
        </row>
        <row r="518">
          <cell r="B518" t="str">
            <v>steinmuller2014power</v>
          </cell>
        </row>
        <row r="519">
          <cell r="B519" t="str">
            <v>steinmuller2014power</v>
          </cell>
        </row>
        <row r="520">
          <cell r="B520" t="str">
            <v>steinmuller2014power</v>
          </cell>
        </row>
        <row r="521">
          <cell r="B521" t="str">
            <v xml:space="preserve"> </v>
          </cell>
        </row>
        <row r="522">
          <cell r="B522" t="str">
            <v>steinmuller2014power</v>
          </cell>
        </row>
        <row r="523">
          <cell r="B523" t="str">
            <v xml:space="preserve"> </v>
          </cell>
        </row>
        <row r="524">
          <cell r="B524" t="str">
            <v>steinmuller2014power</v>
          </cell>
        </row>
        <row r="525">
          <cell r="B525" t="str">
            <v>steinmuller2014power</v>
          </cell>
        </row>
        <row r="526">
          <cell r="B526" t="str">
            <v xml:space="preserve"> </v>
          </cell>
        </row>
        <row r="527">
          <cell r="B527" t="str">
            <v>steinmuller2014power</v>
          </cell>
        </row>
        <row r="528">
          <cell r="B528" t="str">
            <v>steinmuller2014power</v>
          </cell>
        </row>
        <row r="529">
          <cell r="B529" t="str">
            <v>steinmuller2014power</v>
          </cell>
        </row>
        <row r="530">
          <cell r="B530"/>
        </row>
        <row r="532">
          <cell r="B532" t="str">
            <v>menanteau2010une</v>
          </cell>
        </row>
        <row r="533">
          <cell r="B533" t="str">
            <v>menanteau2010une</v>
          </cell>
        </row>
        <row r="534">
          <cell r="B534" t="str">
            <v>menanteau2010une</v>
          </cell>
        </row>
        <row r="535">
          <cell r="B535" t="str">
            <v>menanteau2010une</v>
          </cell>
        </row>
        <row r="536">
          <cell r="B536" t="str">
            <v xml:space="preserve"> </v>
          </cell>
        </row>
        <row r="537">
          <cell r="B537" t="str">
            <v>menanteau2010une</v>
          </cell>
        </row>
        <row r="538">
          <cell r="B538" t="str">
            <v>menanteau2010une</v>
          </cell>
        </row>
        <row r="539">
          <cell r="B539" t="str">
            <v>menanteau2010une</v>
          </cell>
        </row>
        <row r="540">
          <cell r="B540" t="str">
            <v>menanteau2010une</v>
          </cell>
        </row>
        <row r="541">
          <cell r="B541" t="str">
            <v>menanteau2010une</v>
          </cell>
        </row>
        <row r="542">
          <cell r="B542" t="str">
            <v>menanteau2010une</v>
          </cell>
        </row>
        <row r="543">
          <cell r="B543" t="str">
            <v>menanteau2010une</v>
          </cell>
        </row>
        <row r="544">
          <cell r="B544" t="str">
            <v>menanteau2010une</v>
          </cell>
        </row>
        <row r="545">
          <cell r="B545" t="str">
            <v xml:space="preserve"> </v>
          </cell>
        </row>
        <row r="546">
          <cell r="B546" t="str">
            <v>menanteau2010une</v>
          </cell>
        </row>
        <row r="547">
          <cell r="B547" t="str">
            <v xml:space="preserve"> </v>
          </cell>
        </row>
        <row r="548">
          <cell r="B548" t="str">
            <v>menanteau2010une</v>
          </cell>
        </row>
        <row r="549">
          <cell r="B549" t="str">
            <v>menanteau2010une</v>
          </cell>
        </row>
        <row r="550">
          <cell r="B550" t="str">
            <v xml:space="preserve"> </v>
          </cell>
        </row>
        <row r="551">
          <cell r="B551" t="str">
            <v>menanteau2010une</v>
          </cell>
        </row>
        <row r="552">
          <cell r="B552" t="str">
            <v>menanteau2010une</v>
          </cell>
        </row>
        <row r="553">
          <cell r="B553" t="str">
            <v>menanteau2010une</v>
          </cell>
        </row>
        <row r="554">
          <cell r="B554"/>
        </row>
        <row r="556">
          <cell r="B556" t="str">
            <v>guandalini2015power</v>
          </cell>
        </row>
        <row r="557">
          <cell r="B557" t="str">
            <v>guandalini2015power</v>
          </cell>
        </row>
        <row r="558">
          <cell r="B558" t="str">
            <v>guandalini2015power</v>
          </cell>
        </row>
        <row r="559">
          <cell r="B559" t="str">
            <v>guandalini2015power</v>
          </cell>
        </row>
        <row r="560">
          <cell r="B560" t="str">
            <v xml:space="preserve"> </v>
          </cell>
        </row>
        <row r="561">
          <cell r="B561" t="str">
            <v>guandalini2015power</v>
          </cell>
        </row>
        <row r="562">
          <cell r="B562" t="str">
            <v>guandalini2015power</v>
          </cell>
        </row>
        <row r="563">
          <cell r="B563" t="str">
            <v>guandalini2015power</v>
          </cell>
        </row>
        <row r="564">
          <cell r="B564" t="str">
            <v>guandalini2015power</v>
          </cell>
        </row>
        <row r="565">
          <cell r="B565" t="str">
            <v>guandalini2015power</v>
          </cell>
        </row>
        <row r="566">
          <cell r="B566" t="str">
            <v>guandalini2015power</v>
          </cell>
        </row>
        <row r="567">
          <cell r="B567" t="str">
            <v>guandalini2015power</v>
          </cell>
        </row>
        <row r="568">
          <cell r="B568" t="str">
            <v>guandalini2015power</v>
          </cell>
        </row>
        <row r="569">
          <cell r="B569" t="str">
            <v xml:space="preserve"> </v>
          </cell>
        </row>
        <row r="570">
          <cell r="B570" t="str">
            <v>guandalini2015power</v>
          </cell>
        </row>
        <row r="571">
          <cell r="B571" t="str">
            <v xml:space="preserve"> </v>
          </cell>
        </row>
        <row r="572">
          <cell r="B572" t="str">
            <v>guandalini2015power</v>
          </cell>
        </row>
        <row r="573">
          <cell r="B573" t="str">
            <v>guandalini2015power</v>
          </cell>
        </row>
        <row r="574">
          <cell r="B574" t="str">
            <v xml:space="preserve"> </v>
          </cell>
        </row>
        <row r="575">
          <cell r="B575" t="str">
            <v>guandalini2015power</v>
          </cell>
        </row>
        <row r="576">
          <cell r="B576" t="str">
            <v>guandalini2015power</v>
          </cell>
        </row>
        <row r="577">
          <cell r="B577" t="str">
            <v>guandalini2015power</v>
          </cell>
        </row>
        <row r="578">
          <cell r="B578"/>
        </row>
        <row r="580">
          <cell r="B580" t="str">
            <v>guinot2015profitability</v>
          </cell>
        </row>
        <row r="581">
          <cell r="B581" t="str">
            <v>guinot2015profitability</v>
          </cell>
        </row>
        <row r="582">
          <cell r="B582" t="str">
            <v>guinot2015profitability</v>
          </cell>
        </row>
        <row r="583">
          <cell r="B583" t="str">
            <v>guinot2015profitability</v>
          </cell>
        </row>
        <row r="584">
          <cell r="B584" t="str">
            <v xml:space="preserve"> </v>
          </cell>
        </row>
        <row r="585">
          <cell r="B585" t="str">
            <v>guinot2015profitability</v>
          </cell>
        </row>
        <row r="586">
          <cell r="B586" t="str">
            <v>guinot2015profitability</v>
          </cell>
        </row>
        <row r="587">
          <cell r="B587" t="str">
            <v>guinot2015profitability</v>
          </cell>
        </row>
        <row r="588">
          <cell r="B588" t="str">
            <v>guinot2015profitability</v>
          </cell>
        </row>
        <row r="589">
          <cell r="B589" t="str">
            <v>guinot2015profitability</v>
          </cell>
        </row>
        <row r="590">
          <cell r="B590" t="str">
            <v>guinot2015profitability</v>
          </cell>
        </row>
        <row r="591">
          <cell r="B591" t="str">
            <v>guinot2015profitability</v>
          </cell>
        </row>
        <row r="592">
          <cell r="B592" t="str">
            <v>guinot2015profitability</v>
          </cell>
        </row>
        <row r="593">
          <cell r="B593" t="str">
            <v xml:space="preserve"> </v>
          </cell>
        </row>
        <row r="594">
          <cell r="B594" t="str">
            <v>guinot2015profitability</v>
          </cell>
        </row>
        <row r="595">
          <cell r="B595" t="str">
            <v xml:space="preserve"> </v>
          </cell>
        </row>
        <row r="596">
          <cell r="B596" t="str">
            <v>guinot2015profitability</v>
          </cell>
        </row>
        <row r="597">
          <cell r="B597" t="str">
            <v>guinot2015profitability</v>
          </cell>
        </row>
        <row r="598">
          <cell r="B598" t="str">
            <v xml:space="preserve"> </v>
          </cell>
        </row>
        <row r="599">
          <cell r="B599" t="str">
            <v>guinot2015profitability</v>
          </cell>
        </row>
        <row r="600">
          <cell r="B600" t="str">
            <v>guinot2015profitability</v>
          </cell>
        </row>
        <row r="601">
          <cell r="B601" t="str">
            <v>guinot2015profitability</v>
          </cell>
        </row>
        <row r="602">
          <cell r="B602"/>
        </row>
        <row r="604">
          <cell r="B604" t="str">
            <v>jentsch2014optimal</v>
          </cell>
        </row>
        <row r="605">
          <cell r="B605" t="str">
            <v>jentsch2014optimal</v>
          </cell>
        </row>
        <row r="606">
          <cell r="B606" t="str">
            <v>jentsch2014optimal</v>
          </cell>
        </row>
        <row r="607">
          <cell r="B607" t="str">
            <v>jentsch2014optimal</v>
          </cell>
        </row>
        <row r="608">
          <cell r="B608" t="str">
            <v xml:space="preserve"> </v>
          </cell>
        </row>
        <row r="609">
          <cell r="B609" t="str">
            <v>jentsch2014optimal</v>
          </cell>
        </row>
        <row r="610">
          <cell r="B610" t="str">
            <v>jentsch2014optimal</v>
          </cell>
        </row>
        <row r="611">
          <cell r="B611" t="str">
            <v>jentsch2014optimal</v>
          </cell>
        </row>
        <row r="612">
          <cell r="B612" t="str">
            <v>jentsch2014optimal</v>
          </cell>
        </row>
        <row r="613">
          <cell r="B613" t="str">
            <v>jentsch2014optimal</v>
          </cell>
        </row>
        <row r="614">
          <cell r="B614" t="str">
            <v>jentsch2014optimal</v>
          </cell>
        </row>
        <row r="615">
          <cell r="B615" t="str">
            <v>jentsch2014optimal</v>
          </cell>
        </row>
        <row r="616">
          <cell r="B616" t="str">
            <v>jentsch2014optimal</v>
          </cell>
        </row>
        <row r="617">
          <cell r="B617" t="str">
            <v xml:space="preserve"> </v>
          </cell>
        </row>
        <row r="618">
          <cell r="B618" t="str">
            <v>jentsch2014optimal</v>
          </cell>
        </row>
        <row r="619">
          <cell r="B619" t="str">
            <v xml:space="preserve"> </v>
          </cell>
        </row>
        <row r="620">
          <cell r="B620" t="str">
            <v>jentsch2014optimal</v>
          </cell>
        </row>
        <row r="621">
          <cell r="B621" t="str">
            <v>jentsch2014optimal</v>
          </cell>
        </row>
        <row r="622">
          <cell r="B622" t="str">
            <v xml:space="preserve"> </v>
          </cell>
        </row>
        <row r="623">
          <cell r="B623" t="str">
            <v>jentsch2014optimal</v>
          </cell>
        </row>
        <row r="624">
          <cell r="B624" t="str">
            <v>jentsch2014optimal</v>
          </cell>
        </row>
        <row r="625">
          <cell r="B625" t="str">
            <v>jentsch2014optimal</v>
          </cell>
        </row>
        <row r="626">
          <cell r="B626"/>
        </row>
        <row r="628">
          <cell r="B628" t="str">
            <v>marcelo2008economical</v>
          </cell>
        </row>
        <row r="629">
          <cell r="B629" t="str">
            <v>marcelo2008economical</v>
          </cell>
        </row>
        <row r="630">
          <cell r="B630" t="str">
            <v>marcelo2008economical</v>
          </cell>
        </row>
        <row r="631">
          <cell r="B631" t="str">
            <v>marcelo2008economical</v>
          </cell>
        </row>
        <row r="632">
          <cell r="B632" t="str">
            <v xml:space="preserve"> </v>
          </cell>
        </row>
        <row r="633">
          <cell r="B633" t="str">
            <v>marcelo2008economical</v>
          </cell>
        </row>
        <row r="634">
          <cell r="B634" t="str">
            <v>marcelo2008economical</v>
          </cell>
        </row>
        <row r="635">
          <cell r="B635" t="str">
            <v>marcelo2008economical</v>
          </cell>
        </row>
        <row r="636">
          <cell r="B636" t="str">
            <v>marcelo2008economical</v>
          </cell>
        </row>
        <row r="637">
          <cell r="B637" t="str">
            <v>marcelo2008economical</v>
          </cell>
        </row>
        <row r="638">
          <cell r="B638" t="str">
            <v>marcelo2008economical</v>
          </cell>
        </row>
        <row r="639">
          <cell r="B639" t="str">
            <v>marcelo2008economical</v>
          </cell>
        </row>
        <row r="640">
          <cell r="B640" t="str">
            <v>marcelo2008economical</v>
          </cell>
        </row>
        <row r="641">
          <cell r="B641" t="str">
            <v xml:space="preserve"> </v>
          </cell>
        </row>
        <row r="642">
          <cell r="B642" t="str">
            <v>marcelo2008economical</v>
          </cell>
        </row>
        <row r="643">
          <cell r="B643" t="str">
            <v xml:space="preserve"> </v>
          </cell>
        </row>
        <row r="644">
          <cell r="B644" t="str">
            <v>marcelo2008economical</v>
          </cell>
        </row>
        <row r="645">
          <cell r="B645" t="str">
            <v>marcelo2008economical</v>
          </cell>
        </row>
        <row r="646">
          <cell r="B646" t="str">
            <v xml:space="preserve"> </v>
          </cell>
        </row>
        <row r="647">
          <cell r="B647" t="str">
            <v>marcelo2008economical</v>
          </cell>
        </row>
        <row r="648">
          <cell r="B648" t="str">
            <v>marcelo2008economical</v>
          </cell>
        </row>
        <row r="649">
          <cell r="B649" t="str">
            <v>marcelo2008economical</v>
          </cell>
        </row>
        <row r="650">
          <cell r="B650"/>
        </row>
        <row r="652">
          <cell r="B652" t="str">
            <v>Tsupari2016Economic</v>
          </cell>
        </row>
        <row r="653">
          <cell r="B653" t="str">
            <v>Tsupari2016Economic</v>
          </cell>
        </row>
        <row r="654">
          <cell r="B654" t="str">
            <v>Tsupari2016Economic</v>
          </cell>
        </row>
        <row r="655">
          <cell r="B655" t="str">
            <v>Tsupari2016Economic</v>
          </cell>
        </row>
        <row r="656">
          <cell r="B656" t="str">
            <v xml:space="preserve"> </v>
          </cell>
        </row>
        <row r="657">
          <cell r="B657" t="str">
            <v>Tsupari2016Economic</v>
          </cell>
        </row>
        <row r="658">
          <cell r="B658" t="str">
            <v>Tsupari2016Economic</v>
          </cell>
        </row>
        <row r="659">
          <cell r="B659" t="str">
            <v>Tsupari2016Economic</v>
          </cell>
        </row>
        <row r="660">
          <cell r="B660" t="str">
            <v>Tsupari2016Economic</v>
          </cell>
        </row>
        <row r="661">
          <cell r="B661" t="str">
            <v>Tsupari2016Economic</v>
          </cell>
        </row>
        <row r="662">
          <cell r="B662" t="str">
            <v>Tsupari2016Economic</v>
          </cell>
        </row>
        <row r="663">
          <cell r="B663" t="str">
            <v>Tsupari2016Economic</v>
          </cell>
        </row>
        <row r="664">
          <cell r="B664" t="str">
            <v>Tsupari2016Economic</v>
          </cell>
        </row>
        <row r="665">
          <cell r="B665" t="str">
            <v xml:space="preserve"> </v>
          </cell>
        </row>
        <row r="666">
          <cell r="B666" t="str">
            <v>Tsupari2016Economic</v>
          </cell>
        </row>
        <row r="667">
          <cell r="B667" t="str">
            <v xml:space="preserve"> </v>
          </cell>
        </row>
        <row r="668">
          <cell r="B668" t="str">
            <v>Tsupari2016Economic</v>
          </cell>
        </row>
        <row r="669">
          <cell r="B669" t="str">
            <v>Tsupari2016Economic</v>
          </cell>
        </row>
        <row r="670">
          <cell r="B670" t="str">
            <v xml:space="preserve"> </v>
          </cell>
        </row>
        <row r="671">
          <cell r="B671" t="str">
            <v>Tsupari2016Economic</v>
          </cell>
        </row>
        <row r="672">
          <cell r="B672" t="str">
            <v>Tsupari2016Economic</v>
          </cell>
        </row>
        <row r="673">
          <cell r="B673" t="str">
            <v>Tsupari2016Economic</v>
          </cell>
        </row>
        <row r="674">
          <cell r="B674"/>
        </row>
        <row r="676">
          <cell r="B676" t="str">
            <v>zakeri2015electrical</v>
          </cell>
        </row>
        <row r="677">
          <cell r="B677" t="str">
            <v>zakeri2015electrical</v>
          </cell>
        </row>
        <row r="678">
          <cell r="B678" t="str">
            <v>zakeri2015electrical</v>
          </cell>
        </row>
        <row r="679">
          <cell r="B679" t="str">
            <v>zakeri2015electrical</v>
          </cell>
        </row>
        <row r="680">
          <cell r="B680" t="str">
            <v xml:space="preserve"> </v>
          </cell>
        </row>
        <row r="681">
          <cell r="B681" t="str">
            <v>zakeri2015electrical</v>
          </cell>
        </row>
        <row r="682">
          <cell r="B682" t="str">
            <v>zakeri2015electrical</v>
          </cell>
        </row>
        <row r="683">
          <cell r="B683" t="str">
            <v>zakeri2015electrical</v>
          </cell>
        </row>
        <row r="684">
          <cell r="B684" t="str">
            <v>zakeri2015electrical</v>
          </cell>
        </row>
        <row r="685">
          <cell r="B685" t="str">
            <v>zakeri2015electrical</v>
          </cell>
        </row>
        <row r="686">
          <cell r="B686" t="str">
            <v>zakeri2015electrical</v>
          </cell>
        </row>
        <row r="687">
          <cell r="B687" t="str">
            <v>zakeri2015electrical</v>
          </cell>
        </row>
        <row r="688">
          <cell r="B688" t="str">
            <v>zakeri2015electrical</v>
          </cell>
        </row>
        <row r="689">
          <cell r="B689" t="str">
            <v xml:space="preserve"> </v>
          </cell>
        </row>
        <row r="690">
          <cell r="B690" t="str">
            <v>zakeri2015electrical</v>
          </cell>
        </row>
        <row r="691">
          <cell r="B691" t="str">
            <v xml:space="preserve"> </v>
          </cell>
        </row>
        <row r="692">
          <cell r="B692" t="str">
            <v>zakeri2015electrical</v>
          </cell>
        </row>
        <row r="693">
          <cell r="B693" t="str">
            <v>zakeri2015electrical</v>
          </cell>
        </row>
        <row r="694">
          <cell r="B694" t="str">
            <v xml:space="preserve"> </v>
          </cell>
        </row>
        <row r="695">
          <cell r="B695" t="str">
            <v>zakeri2015electrical</v>
          </cell>
        </row>
        <row r="696">
          <cell r="B696" t="str">
            <v>zakeri2015electrical</v>
          </cell>
        </row>
        <row r="697">
          <cell r="B697" t="str">
            <v>zakeri2015electrical</v>
          </cell>
        </row>
        <row r="698">
          <cell r="B698"/>
        </row>
        <row r="700">
          <cell r="B700" t="str">
            <v>ChemCoast2016fahrplan</v>
          </cell>
        </row>
        <row r="701">
          <cell r="B701" t="str">
            <v>ChemCoast2016fahrplan</v>
          </cell>
        </row>
        <row r="702">
          <cell r="B702" t="str">
            <v>ChemCoast2016fahrplan</v>
          </cell>
        </row>
        <row r="703">
          <cell r="B703" t="str">
            <v>ChemCoast2016fahrplan</v>
          </cell>
        </row>
        <row r="704">
          <cell r="B704" t="str">
            <v xml:space="preserve"> </v>
          </cell>
        </row>
        <row r="705">
          <cell r="B705" t="str">
            <v>ChemCoast2016fahrplan</v>
          </cell>
        </row>
        <row r="706">
          <cell r="B706" t="str">
            <v>ChemCoast2016fahrplan</v>
          </cell>
        </row>
        <row r="707">
          <cell r="B707" t="str">
            <v>ChemCoast2016fahrplan</v>
          </cell>
        </row>
        <row r="708">
          <cell r="B708" t="str">
            <v>ChemCoast2016fahrplan</v>
          </cell>
        </row>
        <row r="709">
          <cell r="B709" t="str">
            <v>ChemCoast2016fahrplan</v>
          </cell>
        </row>
        <row r="710">
          <cell r="B710" t="str">
            <v>ChemCoast2016fahrplan</v>
          </cell>
        </row>
        <row r="711">
          <cell r="B711" t="str">
            <v>ChemCoast2016fahrplan</v>
          </cell>
        </row>
        <row r="712">
          <cell r="B712" t="str">
            <v>ChemCoast2016fahrplan</v>
          </cell>
        </row>
        <row r="713">
          <cell r="B713" t="str">
            <v xml:space="preserve"> </v>
          </cell>
        </row>
        <row r="714">
          <cell r="B714" t="str">
            <v>ChemCoast2016fahrplan</v>
          </cell>
        </row>
        <row r="715">
          <cell r="B715" t="str">
            <v xml:space="preserve"> </v>
          </cell>
        </row>
        <row r="716">
          <cell r="B716" t="str">
            <v>ChemCoast2016fahrplan</v>
          </cell>
        </row>
        <row r="717">
          <cell r="B717" t="str">
            <v>ChemCoast2016fahrplan</v>
          </cell>
        </row>
        <row r="718">
          <cell r="B718" t="str">
            <v xml:space="preserve"> </v>
          </cell>
        </row>
        <row r="719">
          <cell r="B719" t="str">
            <v>ChemCoast2016fahrplan</v>
          </cell>
        </row>
        <row r="720">
          <cell r="B720" t="str">
            <v>ChemCoast2016fahrplan</v>
          </cell>
        </row>
        <row r="721">
          <cell r="B721" t="str">
            <v>ChemCoast2016fahrplan</v>
          </cell>
        </row>
        <row r="722">
          <cell r="B722"/>
        </row>
        <row r="724">
          <cell r="B724" t="str">
            <v>bertuccioli2014development</v>
          </cell>
        </row>
        <row r="725">
          <cell r="B725" t="str">
            <v>bertuccioli2014development</v>
          </cell>
        </row>
        <row r="726">
          <cell r="B726" t="str">
            <v>bertuccioli2014development</v>
          </cell>
        </row>
        <row r="727">
          <cell r="B727" t="str">
            <v>bertuccioli2014development</v>
          </cell>
        </row>
        <row r="728">
          <cell r="B728" t="str">
            <v xml:space="preserve"> </v>
          </cell>
        </row>
        <row r="729">
          <cell r="B729" t="str">
            <v>bertuccioli2014development</v>
          </cell>
        </row>
        <row r="730">
          <cell r="B730" t="str">
            <v>bertuccioli2014development</v>
          </cell>
        </row>
        <row r="731">
          <cell r="B731" t="str">
            <v>bertuccioli2014development</v>
          </cell>
        </row>
        <row r="732">
          <cell r="B732" t="str">
            <v>bertuccioli2014development</v>
          </cell>
        </row>
        <row r="733">
          <cell r="B733" t="str">
            <v>bertuccioli2014development</v>
          </cell>
        </row>
        <row r="734">
          <cell r="B734" t="str">
            <v>bertuccioli2014development</v>
          </cell>
        </row>
        <row r="735">
          <cell r="B735" t="str">
            <v>bertuccioli2014development</v>
          </cell>
        </row>
        <row r="736">
          <cell r="B736" t="str">
            <v>bertuccioli2014development</v>
          </cell>
        </row>
        <row r="737">
          <cell r="B737" t="str">
            <v xml:space="preserve"> </v>
          </cell>
        </row>
        <row r="738">
          <cell r="B738" t="str">
            <v>bertuccioli2014development</v>
          </cell>
        </row>
        <row r="739">
          <cell r="B739" t="str">
            <v xml:space="preserve"> </v>
          </cell>
        </row>
        <row r="740">
          <cell r="B740" t="str">
            <v>bertuccioli2014development</v>
          </cell>
        </row>
        <row r="741">
          <cell r="B741" t="str">
            <v>bertuccioli2014development</v>
          </cell>
        </row>
        <row r="742">
          <cell r="B742" t="str">
            <v xml:space="preserve"> </v>
          </cell>
        </row>
        <row r="743">
          <cell r="B743" t="str">
            <v>bertuccioli2014development</v>
          </cell>
        </row>
        <row r="744">
          <cell r="B744" t="str">
            <v>bertuccioli2014development</v>
          </cell>
        </row>
        <row r="745">
          <cell r="B745" t="str">
            <v>bertuccioli2014development</v>
          </cell>
        </row>
        <row r="746">
          <cell r="B746"/>
        </row>
        <row r="748">
          <cell r="B748" t="str">
            <v>dena2015power</v>
          </cell>
        </row>
        <row r="749">
          <cell r="B749" t="str">
            <v>dena2015power</v>
          </cell>
        </row>
        <row r="750">
          <cell r="B750" t="str">
            <v>dena2015power</v>
          </cell>
        </row>
        <row r="751">
          <cell r="B751" t="str">
            <v>dena2015power</v>
          </cell>
        </row>
        <row r="752">
          <cell r="B752" t="str">
            <v xml:space="preserve"> </v>
          </cell>
        </row>
        <row r="753">
          <cell r="B753" t="str">
            <v>dena2015power</v>
          </cell>
        </row>
        <row r="754">
          <cell r="B754" t="str">
            <v>dena2015power</v>
          </cell>
        </row>
        <row r="755">
          <cell r="B755" t="str">
            <v>dena2015power</v>
          </cell>
        </row>
        <row r="756">
          <cell r="B756" t="str">
            <v>dena2015power</v>
          </cell>
        </row>
        <row r="757">
          <cell r="B757" t="str">
            <v>dena2015power</v>
          </cell>
        </row>
        <row r="758">
          <cell r="B758" t="str">
            <v>dena2015power</v>
          </cell>
        </row>
        <row r="759">
          <cell r="B759" t="str">
            <v>dena2015power</v>
          </cell>
        </row>
        <row r="760">
          <cell r="B760" t="str">
            <v>dena2015power</v>
          </cell>
        </row>
        <row r="761">
          <cell r="B761" t="str">
            <v xml:space="preserve"> </v>
          </cell>
        </row>
        <row r="762">
          <cell r="B762" t="str">
            <v>dena2015power</v>
          </cell>
        </row>
        <row r="763">
          <cell r="B763" t="str">
            <v xml:space="preserve"> </v>
          </cell>
        </row>
        <row r="764">
          <cell r="B764" t="str">
            <v>dena2015power</v>
          </cell>
        </row>
        <row r="765">
          <cell r="B765" t="str">
            <v>dena2015power</v>
          </cell>
        </row>
        <row r="766">
          <cell r="B766" t="str">
            <v xml:space="preserve"> </v>
          </cell>
        </row>
        <row r="767">
          <cell r="B767" t="str">
            <v>dena2015power</v>
          </cell>
        </row>
        <row r="768">
          <cell r="B768" t="str">
            <v>dena2015power</v>
          </cell>
        </row>
        <row r="769">
          <cell r="B769" t="str">
            <v>dena2015power</v>
          </cell>
        </row>
        <row r="770">
          <cell r="B770"/>
        </row>
        <row r="772">
          <cell r="B772" t="str">
            <v>dena2016potentialatlas</v>
          </cell>
        </row>
        <row r="773">
          <cell r="B773" t="str">
            <v>dena2016potentialatlas</v>
          </cell>
        </row>
        <row r="774">
          <cell r="B774" t="str">
            <v>dena2016potentialatlas</v>
          </cell>
        </row>
        <row r="775">
          <cell r="B775" t="str">
            <v>dena2016potentialatlas</v>
          </cell>
        </row>
        <row r="776">
          <cell r="B776" t="str">
            <v xml:space="preserve"> </v>
          </cell>
        </row>
        <row r="777">
          <cell r="B777" t="str">
            <v>dena2016potentialatlas</v>
          </cell>
        </row>
        <row r="778">
          <cell r="B778" t="str">
            <v>dena2016potentialatlas</v>
          </cell>
        </row>
        <row r="779">
          <cell r="B779" t="str">
            <v>dena2016potentialatlas</v>
          </cell>
        </row>
        <row r="780">
          <cell r="B780" t="str">
            <v>dena2016potentialatlas</v>
          </cell>
        </row>
        <row r="781">
          <cell r="B781" t="str">
            <v>dena2016potentialatlas</v>
          </cell>
        </row>
        <row r="782">
          <cell r="B782" t="str">
            <v>dena2016potentialatlas</v>
          </cell>
        </row>
        <row r="783">
          <cell r="B783" t="str">
            <v>dena2016potentialatlas</v>
          </cell>
        </row>
        <row r="784">
          <cell r="B784" t="str">
            <v>dena2016potentialatlas</v>
          </cell>
        </row>
        <row r="785">
          <cell r="B785" t="str">
            <v xml:space="preserve"> </v>
          </cell>
        </row>
        <row r="786">
          <cell r="B786" t="str">
            <v>dena2016potentialatlas</v>
          </cell>
        </row>
        <row r="787">
          <cell r="B787" t="str">
            <v xml:space="preserve"> </v>
          </cell>
        </row>
        <row r="788">
          <cell r="B788" t="str">
            <v>dena2016potentialatlas</v>
          </cell>
        </row>
        <row r="789">
          <cell r="B789" t="str">
            <v>dena2016potentialatlas</v>
          </cell>
        </row>
        <row r="790">
          <cell r="B790" t="str">
            <v xml:space="preserve"> </v>
          </cell>
        </row>
        <row r="791">
          <cell r="B791" t="str">
            <v>dena2016potentialatlas</v>
          </cell>
        </row>
        <row r="792">
          <cell r="B792" t="str">
            <v>dena2016potentialatlas</v>
          </cell>
        </row>
        <row r="793">
          <cell r="B793" t="str">
            <v>dena2016potentialatlas</v>
          </cell>
        </row>
        <row r="794">
          <cell r="B794"/>
        </row>
        <row r="796">
          <cell r="B796" t="str">
            <v>enea2016potential</v>
          </cell>
        </row>
        <row r="797">
          <cell r="B797" t="str">
            <v>enea2016potential</v>
          </cell>
        </row>
        <row r="798">
          <cell r="B798" t="str">
            <v>enea2016potential</v>
          </cell>
        </row>
        <row r="799">
          <cell r="B799" t="str">
            <v>enea2016potential</v>
          </cell>
        </row>
        <row r="800">
          <cell r="B800" t="str">
            <v xml:space="preserve"> </v>
          </cell>
        </row>
        <row r="801">
          <cell r="B801" t="str">
            <v>enea2016potential</v>
          </cell>
        </row>
        <row r="802">
          <cell r="B802" t="str">
            <v>enea2016potential</v>
          </cell>
        </row>
        <row r="803">
          <cell r="B803" t="str">
            <v>enea2016potential</v>
          </cell>
        </row>
        <row r="804">
          <cell r="B804" t="str">
            <v>enea2016potential</v>
          </cell>
        </row>
        <row r="805">
          <cell r="B805" t="str">
            <v>enea2016potential</v>
          </cell>
        </row>
        <row r="806">
          <cell r="B806" t="str">
            <v>enea2016potential</v>
          </cell>
        </row>
        <row r="807">
          <cell r="B807" t="str">
            <v>enea2016potential</v>
          </cell>
        </row>
        <row r="808">
          <cell r="B808" t="str">
            <v>enea2016potential</v>
          </cell>
        </row>
        <row r="809">
          <cell r="B809" t="str">
            <v xml:space="preserve"> </v>
          </cell>
        </row>
        <row r="810">
          <cell r="B810" t="str">
            <v>enea2016potential</v>
          </cell>
        </row>
        <row r="811">
          <cell r="B811" t="str">
            <v xml:space="preserve"> </v>
          </cell>
        </row>
        <row r="812">
          <cell r="B812" t="str">
            <v>enea2016potential</v>
          </cell>
        </row>
        <row r="813">
          <cell r="B813" t="str">
            <v>enea2016potential</v>
          </cell>
        </row>
        <row r="814">
          <cell r="B814" t="str">
            <v xml:space="preserve"> </v>
          </cell>
        </row>
        <row r="815">
          <cell r="B815" t="str">
            <v>enea2016potential</v>
          </cell>
        </row>
        <row r="816">
          <cell r="B816" t="str">
            <v>enea2016potential</v>
          </cell>
        </row>
        <row r="817">
          <cell r="B817" t="str">
            <v>enea2016potential</v>
          </cell>
        </row>
        <row r="818">
          <cell r="B818"/>
        </row>
        <row r="820">
          <cell r="B820" t="str">
            <v>genovese2009current</v>
          </cell>
        </row>
        <row r="821">
          <cell r="B821" t="str">
            <v>genovese2009current</v>
          </cell>
        </row>
        <row r="822">
          <cell r="B822" t="str">
            <v>genovese2009current</v>
          </cell>
        </row>
        <row r="823">
          <cell r="B823" t="str">
            <v>genovese2009current</v>
          </cell>
        </row>
        <row r="824">
          <cell r="B824" t="str">
            <v xml:space="preserve"> </v>
          </cell>
        </row>
        <row r="825">
          <cell r="B825" t="str">
            <v>genovese2009current</v>
          </cell>
        </row>
        <row r="826">
          <cell r="B826" t="str">
            <v>genovese2009current</v>
          </cell>
        </row>
        <row r="827">
          <cell r="B827" t="str">
            <v>genovese2009current</v>
          </cell>
        </row>
        <row r="828">
          <cell r="B828" t="str">
            <v>genovese2009current</v>
          </cell>
        </row>
        <row r="829">
          <cell r="B829" t="str">
            <v>genovese2009current</v>
          </cell>
        </row>
        <row r="830">
          <cell r="B830" t="str">
            <v>genovese2009current</v>
          </cell>
        </row>
        <row r="831">
          <cell r="B831" t="str">
            <v>genovese2009current</v>
          </cell>
        </row>
        <row r="832">
          <cell r="B832" t="str">
            <v>genovese2009current</v>
          </cell>
        </row>
        <row r="833">
          <cell r="B833" t="str">
            <v xml:space="preserve"> </v>
          </cell>
        </row>
        <row r="834">
          <cell r="B834" t="str">
            <v>genovese2009current</v>
          </cell>
        </row>
        <row r="835">
          <cell r="B835" t="str">
            <v xml:space="preserve"> </v>
          </cell>
        </row>
        <row r="836">
          <cell r="B836" t="str">
            <v>genovese2009current</v>
          </cell>
        </row>
        <row r="837">
          <cell r="B837" t="str">
            <v>genovese2009current</v>
          </cell>
        </row>
        <row r="838">
          <cell r="B838" t="str">
            <v xml:space="preserve"> </v>
          </cell>
        </row>
        <row r="839">
          <cell r="B839" t="str">
            <v>genovese2009current</v>
          </cell>
        </row>
        <row r="840">
          <cell r="B840" t="str">
            <v>genovese2009current</v>
          </cell>
        </row>
        <row r="841">
          <cell r="B841" t="str">
            <v>genovese2009current</v>
          </cell>
        </row>
        <row r="842">
          <cell r="B842"/>
        </row>
        <row r="844">
          <cell r="B844" t="str">
            <v>greaves2014power</v>
          </cell>
        </row>
        <row r="845">
          <cell r="B845" t="str">
            <v>greaves2014power</v>
          </cell>
        </row>
        <row r="846">
          <cell r="B846" t="str">
            <v>greaves2014power</v>
          </cell>
        </row>
        <row r="847">
          <cell r="B847" t="str">
            <v>greaves2014power</v>
          </cell>
        </row>
        <row r="848">
          <cell r="B848" t="str">
            <v xml:space="preserve"> </v>
          </cell>
        </row>
        <row r="849">
          <cell r="B849" t="str">
            <v>greaves2014power</v>
          </cell>
        </row>
        <row r="850">
          <cell r="B850" t="str">
            <v>greaves2014power</v>
          </cell>
        </row>
        <row r="851">
          <cell r="B851" t="str">
            <v>greaves2014power</v>
          </cell>
        </row>
        <row r="852">
          <cell r="B852" t="str">
            <v>greaves2014power</v>
          </cell>
        </row>
        <row r="853">
          <cell r="B853" t="str">
            <v>greaves2014power</v>
          </cell>
        </row>
        <row r="854">
          <cell r="B854" t="str">
            <v>greaves2014power</v>
          </cell>
        </row>
        <row r="855">
          <cell r="B855" t="str">
            <v>greaves2014power</v>
          </cell>
        </row>
        <row r="856">
          <cell r="B856" t="str">
            <v>greaves2014power</v>
          </cell>
        </row>
        <row r="857">
          <cell r="B857" t="str">
            <v xml:space="preserve"> </v>
          </cell>
        </row>
        <row r="858">
          <cell r="B858" t="str">
            <v>greaves2014power</v>
          </cell>
        </row>
        <row r="859">
          <cell r="B859" t="str">
            <v xml:space="preserve"> </v>
          </cell>
        </row>
        <row r="860">
          <cell r="B860" t="str">
            <v>greaves2014power</v>
          </cell>
        </row>
        <row r="861">
          <cell r="B861" t="str">
            <v>greaves2014power</v>
          </cell>
        </row>
        <row r="862">
          <cell r="B862" t="str">
            <v xml:space="preserve"> </v>
          </cell>
        </row>
        <row r="863">
          <cell r="B863" t="str">
            <v>greaves2014power</v>
          </cell>
        </row>
        <row r="864">
          <cell r="B864" t="str">
            <v>greaves2014power</v>
          </cell>
        </row>
        <row r="865">
          <cell r="B865" t="str">
            <v>greaves2014power</v>
          </cell>
        </row>
        <row r="866">
          <cell r="B866"/>
        </row>
        <row r="868">
          <cell r="B868" t="str">
            <v>graf2014techno</v>
          </cell>
        </row>
        <row r="869">
          <cell r="B869" t="str">
            <v>graf2014techno</v>
          </cell>
        </row>
        <row r="870">
          <cell r="B870" t="str">
            <v>graf2014techno</v>
          </cell>
        </row>
        <row r="871">
          <cell r="B871" t="str">
            <v>graf2014techno</v>
          </cell>
        </row>
        <row r="872">
          <cell r="B872" t="str">
            <v xml:space="preserve"> </v>
          </cell>
        </row>
        <row r="873">
          <cell r="B873" t="str">
            <v>graf2014techno</v>
          </cell>
        </row>
        <row r="874">
          <cell r="B874" t="str">
            <v>graf2014techno</v>
          </cell>
        </row>
        <row r="875">
          <cell r="B875" t="str">
            <v>graf2014techno</v>
          </cell>
        </row>
        <row r="876">
          <cell r="B876" t="str">
            <v>graf2014techno</v>
          </cell>
        </row>
        <row r="877">
          <cell r="B877" t="str">
            <v>graf2014techno</v>
          </cell>
        </row>
        <row r="878">
          <cell r="B878" t="str">
            <v>graf2014techno</v>
          </cell>
        </row>
        <row r="879">
          <cell r="B879" t="str">
            <v>graf2014techno</v>
          </cell>
        </row>
        <row r="880">
          <cell r="B880" t="str">
            <v>graf2014techno</v>
          </cell>
        </row>
        <row r="881">
          <cell r="B881" t="str">
            <v xml:space="preserve"> </v>
          </cell>
        </row>
        <row r="882">
          <cell r="B882" t="str">
            <v>graf2014techno</v>
          </cell>
        </row>
        <row r="883">
          <cell r="B883" t="str">
            <v xml:space="preserve"> </v>
          </cell>
        </row>
        <row r="884">
          <cell r="B884" t="str">
            <v>graf2014techno</v>
          </cell>
        </row>
        <row r="885">
          <cell r="B885" t="str">
            <v>graf2014techno</v>
          </cell>
        </row>
        <row r="886">
          <cell r="B886" t="str">
            <v xml:space="preserve"> </v>
          </cell>
        </row>
        <row r="887">
          <cell r="B887" t="str">
            <v>graf2014techno</v>
          </cell>
        </row>
        <row r="888">
          <cell r="B888" t="str">
            <v>graf2014techno</v>
          </cell>
        </row>
        <row r="889">
          <cell r="B889" t="str">
            <v>graf2014techno</v>
          </cell>
        </row>
        <row r="890">
          <cell r="B890"/>
        </row>
        <row r="892">
          <cell r="B892" t="str">
            <v>harrison2009wind</v>
          </cell>
        </row>
        <row r="893">
          <cell r="B893" t="str">
            <v>harrison2009wind</v>
          </cell>
        </row>
        <row r="894">
          <cell r="B894" t="str">
            <v>harrison2009wind</v>
          </cell>
        </row>
        <row r="895">
          <cell r="B895" t="str">
            <v>harrison2009wind</v>
          </cell>
        </row>
        <row r="896">
          <cell r="B896" t="str">
            <v xml:space="preserve"> </v>
          </cell>
        </row>
        <row r="897">
          <cell r="B897" t="str">
            <v>harrison2009wind</v>
          </cell>
        </row>
        <row r="898">
          <cell r="B898" t="str">
            <v>harrison2009wind</v>
          </cell>
        </row>
        <row r="899">
          <cell r="B899" t="str">
            <v>harrison2009wind</v>
          </cell>
        </row>
        <row r="900">
          <cell r="B900" t="str">
            <v>harrison2009wind</v>
          </cell>
        </row>
        <row r="901">
          <cell r="B901" t="str">
            <v>harrison2009wind</v>
          </cell>
        </row>
        <row r="902">
          <cell r="B902" t="str">
            <v>harrison2009wind</v>
          </cell>
        </row>
        <row r="903">
          <cell r="B903" t="str">
            <v>harrison2009wind</v>
          </cell>
        </row>
        <row r="904">
          <cell r="B904" t="str">
            <v>harrison2009wind</v>
          </cell>
        </row>
        <row r="905">
          <cell r="B905" t="str">
            <v xml:space="preserve"> </v>
          </cell>
        </row>
        <row r="906">
          <cell r="B906" t="str">
            <v>harrison2009wind</v>
          </cell>
        </row>
        <row r="907">
          <cell r="B907" t="str">
            <v xml:space="preserve"> </v>
          </cell>
        </row>
        <row r="908">
          <cell r="B908" t="str">
            <v>harrison2009wind</v>
          </cell>
        </row>
        <row r="909">
          <cell r="B909" t="str">
            <v>harrison2009wind</v>
          </cell>
        </row>
        <row r="910">
          <cell r="B910" t="str">
            <v xml:space="preserve"> </v>
          </cell>
        </row>
        <row r="911">
          <cell r="B911" t="str">
            <v>harrison2009wind</v>
          </cell>
        </row>
        <row r="912">
          <cell r="B912" t="str">
            <v>harrison2009wind</v>
          </cell>
        </row>
        <row r="913">
          <cell r="B913" t="str">
            <v>harrison2009wind</v>
          </cell>
        </row>
        <row r="914">
          <cell r="B914"/>
        </row>
        <row r="916">
          <cell r="B916" t="str">
            <v>vanhoudt2016power</v>
          </cell>
        </row>
        <row r="917">
          <cell r="B917" t="str">
            <v>vanhoudt2016power</v>
          </cell>
        </row>
        <row r="918">
          <cell r="B918" t="str">
            <v>vanhoudt2016power</v>
          </cell>
        </row>
        <row r="919">
          <cell r="B919" t="str">
            <v>vanhoudt2016power</v>
          </cell>
        </row>
        <row r="920">
          <cell r="B920" t="str">
            <v xml:space="preserve"> </v>
          </cell>
        </row>
        <row r="921">
          <cell r="B921" t="str">
            <v>vanhoudt2016power</v>
          </cell>
        </row>
        <row r="922">
          <cell r="B922" t="str">
            <v>vanhoudt2016power</v>
          </cell>
        </row>
        <row r="923">
          <cell r="B923" t="str">
            <v>vanhoudt2016power</v>
          </cell>
        </row>
        <row r="924">
          <cell r="B924" t="str">
            <v>vanhoudt2016power</v>
          </cell>
        </row>
        <row r="925">
          <cell r="B925" t="str">
            <v>vanhoudt2016power</v>
          </cell>
        </row>
        <row r="926">
          <cell r="B926" t="str">
            <v>vanhoudt2016power</v>
          </cell>
        </row>
        <row r="927">
          <cell r="B927" t="str">
            <v>vanhoudt2016power</v>
          </cell>
        </row>
        <row r="928">
          <cell r="B928" t="str">
            <v>vanhoudt2016power</v>
          </cell>
        </row>
        <row r="929">
          <cell r="B929" t="str">
            <v xml:space="preserve"> </v>
          </cell>
        </row>
        <row r="930">
          <cell r="B930" t="str">
            <v>vanhoudt2016power</v>
          </cell>
        </row>
        <row r="931">
          <cell r="B931" t="str">
            <v xml:space="preserve"> </v>
          </cell>
        </row>
        <row r="932">
          <cell r="B932" t="str">
            <v>vanhoudt2016power</v>
          </cell>
        </row>
        <row r="933">
          <cell r="B933" t="str">
            <v>vanhoudt2016power</v>
          </cell>
        </row>
        <row r="934">
          <cell r="B934" t="str">
            <v xml:space="preserve"> </v>
          </cell>
        </row>
        <row r="935">
          <cell r="B935" t="str">
            <v>vanhoudt2016power</v>
          </cell>
        </row>
        <row r="936">
          <cell r="B936" t="str">
            <v>vanhoudt2016power</v>
          </cell>
        </row>
        <row r="937">
          <cell r="B937" t="str">
            <v>vanhoudt2016power</v>
          </cell>
        </row>
        <row r="938">
          <cell r="B938"/>
        </row>
        <row r="940">
          <cell r="B940" t="str">
            <v>Jentsch2014Potenziale</v>
          </cell>
        </row>
        <row r="941">
          <cell r="B941" t="str">
            <v>Jentsch2014Potenziale</v>
          </cell>
        </row>
        <row r="942">
          <cell r="B942" t="str">
            <v>Jentsch2014Potenziale</v>
          </cell>
        </row>
        <row r="943">
          <cell r="B943" t="str">
            <v>Jentsch2014Potenziale</v>
          </cell>
        </row>
        <row r="944">
          <cell r="B944" t="str">
            <v xml:space="preserve"> </v>
          </cell>
        </row>
        <row r="945">
          <cell r="B945" t="str">
            <v>Jentsch2014Potenziale</v>
          </cell>
        </row>
        <row r="946">
          <cell r="B946" t="str">
            <v>Jentsch2014Potenziale</v>
          </cell>
        </row>
        <row r="947">
          <cell r="B947" t="str">
            <v>Jentsch2014Potenziale</v>
          </cell>
        </row>
        <row r="948">
          <cell r="B948" t="str">
            <v>Jentsch2014Potenziale</v>
          </cell>
        </row>
        <row r="949">
          <cell r="B949" t="str">
            <v>Jentsch2014Potenziale</v>
          </cell>
        </row>
        <row r="950">
          <cell r="B950" t="str">
            <v>Jentsch2014Potenziale</v>
          </cell>
        </row>
        <row r="951">
          <cell r="B951" t="str">
            <v>Jentsch2014Potenziale</v>
          </cell>
        </row>
        <row r="952">
          <cell r="B952" t="str">
            <v>Jentsch2014Potenziale</v>
          </cell>
        </row>
        <row r="953">
          <cell r="B953" t="str">
            <v xml:space="preserve"> </v>
          </cell>
        </row>
        <row r="954">
          <cell r="B954" t="str">
            <v>Jentsch2014Potenziale</v>
          </cell>
        </row>
        <row r="955">
          <cell r="B955" t="str">
            <v xml:space="preserve"> </v>
          </cell>
        </row>
        <row r="956">
          <cell r="B956" t="str">
            <v>Jentsch2014Potenziale</v>
          </cell>
        </row>
        <row r="957">
          <cell r="B957" t="str">
            <v>Jentsch2014Potenziale</v>
          </cell>
        </row>
        <row r="958">
          <cell r="B958" t="str">
            <v xml:space="preserve"> </v>
          </cell>
        </row>
        <row r="959">
          <cell r="B959" t="str">
            <v>Jentsch2014Potenziale</v>
          </cell>
        </row>
        <row r="960">
          <cell r="B960" t="str">
            <v>Jentsch2014Potenziale</v>
          </cell>
        </row>
        <row r="961">
          <cell r="B961" t="str">
            <v>Jentsch2014Potenziale</v>
          </cell>
        </row>
        <row r="962">
          <cell r="B962"/>
        </row>
        <row r="964">
          <cell r="B964" t="str">
            <v>liese2013experiences</v>
          </cell>
        </row>
        <row r="965">
          <cell r="B965" t="str">
            <v>liese2013experiences</v>
          </cell>
        </row>
        <row r="966">
          <cell r="B966" t="str">
            <v>liese2013experiences</v>
          </cell>
        </row>
        <row r="967">
          <cell r="B967" t="str">
            <v>liese2013experiences</v>
          </cell>
        </row>
        <row r="968">
          <cell r="B968" t="str">
            <v xml:space="preserve"> </v>
          </cell>
        </row>
        <row r="969">
          <cell r="B969" t="str">
            <v>liese2013experiences</v>
          </cell>
        </row>
        <row r="970">
          <cell r="B970" t="str">
            <v>liese2013experiences</v>
          </cell>
        </row>
        <row r="971">
          <cell r="B971" t="str">
            <v>liese2013experiences</v>
          </cell>
        </row>
        <row r="972">
          <cell r="B972" t="str">
            <v>liese2013experiences</v>
          </cell>
        </row>
        <row r="973">
          <cell r="B973" t="str">
            <v>liese2013experiences</v>
          </cell>
        </row>
        <row r="974">
          <cell r="B974" t="str">
            <v>liese2013experiences</v>
          </cell>
        </row>
        <row r="975">
          <cell r="B975" t="str">
            <v>liese2013experiences</v>
          </cell>
        </row>
        <row r="976">
          <cell r="B976" t="str">
            <v>liese2013experiences</v>
          </cell>
        </row>
        <row r="977">
          <cell r="B977" t="str">
            <v xml:space="preserve"> </v>
          </cell>
        </row>
        <row r="978">
          <cell r="B978" t="str">
            <v>liese2013experiences</v>
          </cell>
        </row>
        <row r="979">
          <cell r="B979" t="str">
            <v xml:space="preserve"> </v>
          </cell>
        </row>
        <row r="980">
          <cell r="B980" t="str">
            <v>liese2013experiences</v>
          </cell>
        </row>
        <row r="981">
          <cell r="B981" t="str">
            <v>liese2013experiences</v>
          </cell>
        </row>
        <row r="982">
          <cell r="B982" t="str">
            <v xml:space="preserve"> </v>
          </cell>
        </row>
        <row r="983">
          <cell r="B983" t="str">
            <v>liese2013experiences</v>
          </cell>
        </row>
        <row r="984">
          <cell r="B984" t="str">
            <v>liese2013experiences</v>
          </cell>
        </row>
        <row r="985">
          <cell r="B985" t="str">
            <v>liese2013experiences</v>
          </cell>
        </row>
        <row r="986">
          <cell r="B986"/>
        </row>
        <row r="988">
          <cell r="B988" t="str">
            <v>lymberopoulos2005hydrogen</v>
          </cell>
        </row>
        <row r="989">
          <cell r="B989" t="str">
            <v>lymberopoulos2005hydrogen</v>
          </cell>
        </row>
        <row r="990">
          <cell r="B990" t="str">
            <v>lymberopoulos2005hydrogen</v>
          </cell>
        </row>
        <row r="991">
          <cell r="B991" t="str">
            <v>lymberopoulos2005hydrogen</v>
          </cell>
        </row>
        <row r="992">
          <cell r="B992" t="str">
            <v xml:space="preserve"> </v>
          </cell>
        </row>
        <row r="993">
          <cell r="B993" t="str">
            <v>lymberopoulos2005hydrogen</v>
          </cell>
        </row>
        <row r="994">
          <cell r="B994" t="str">
            <v>lymberopoulos2005hydrogen</v>
          </cell>
        </row>
        <row r="995">
          <cell r="B995" t="str">
            <v>lymberopoulos2005hydrogen</v>
          </cell>
        </row>
        <row r="996">
          <cell r="B996" t="str">
            <v>lymberopoulos2005hydrogen</v>
          </cell>
        </row>
        <row r="997">
          <cell r="B997" t="str">
            <v>lymberopoulos2005hydrogen</v>
          </cell>
        </row>
        <row r="998">
          <cell r="B998" t="str">
            <v>lymberopoulos2005hydrogen</v>
          </cell>
        </row>
        <row r="999">
          <cell r="B999" t="str">
            <v>lymberopoulos2005hydrogen</v>
          </cell>
        </row>
        <row r="1000">
          <cell r="B1000" t="str">
            <v>lymberopoulos2005hydrogen</v>
          </cell>
        </row>
        <row r="1001">
          <cell r="B1001" t="str">
            <v xml:space="preserve"> </v>
          </cell>
        </row>
        <row r="1002">
          <cell r="B1002" t="str">
            <v>lymberopoulos2005hydrogen</v>
          </cell>
        </row>
        <row r="1003">
          <cell r="B1003" t="str">
            <v xml:space="preserve"> </v>
          </cell>
        </row>
        <row r="1004">
          <cell r="B1004" t="str">
            <v>lymberopoulos2005hydrogen</v>
          </cell>
        </row>
        <row r="1005">
          <cell r="B1005" t="str">
            <v>lymberopoulos2005hydrogen</v>
          </cell>
        </row>
        <row r="1006">
          <cell r="B1006" t="str">
            <v xml:space="preserve"> </v>
          </cell>
        </row>
        <row r="1007">
          <cell r="B1007" t="str">
            <v>lymberopoulos2005hydrogen</v>
          </cell>
        </row>
        <row r="1008">
          <cell r="B1008" t="str">
            <v>lymberopoulos2005hydrogen</v>
          </cell>
        </row>
        <row r="1009">
          <cell r="B1009" t="str">
            <v>lymberopoulos2005hydrogen</v>
          </cell>
        </row>
        <row r="1010">
          <cell r="B1010"/>
        </row>
        <row r="1012">
          <cell r="B1012" t="str">
            <v>muller2013entwicklung</v>
          </cell>
        </row>
        <row r="1013">
          <cell r="B1013" t="str">
            <v>muller2013entwicklung</v>
          </cell>
        </row>
        <row r="1014">
          <cell r="B1014" t="str">
            <v>muller2013entwicklung</v>
          </cell>
        </row>
        <row r="1015">
          <cell r="B1015" t="str">
            <v>muller2013entwicklung</v>
          </cell>
        </row>
        <row r="1016">
          <cell r="B1016" t="str">
            <v xml:space="preserve"> </v>
          </cell>
        </row>
        <row r="1017">
          <cell r="B1017" t="str">
            <v>muller2013entwicklung</v>
          </cell>
        </row>
        <row r="1018">
          <cell r="B1018" t="str">
            <v>muller2013entwicklung</v>
          </cell>
        </row>
        <row r="1019">
          <cell r="B1019" t="str">
            <v>muller2013entwicklung</v>
          </cell>
        </row>
        <row r="1020">
          <cell r="B1020" t="str">
            <v>muller2013entwicklung</v>
          </cell>
        </row>
        <row r="1021">
          <cell r="B1021" t="str">
            <v>muller2013entwicklung</v>
          </cell>
        </row>
        <row r="1022">
          <cell r="B1022" t="str">
            <v>muller2013entwicklung</v>
          </cell>
        </row>
        <row r="1023">
          <cell r="B1023" t="str">
            <v>muller2013entwicklung</v>
          </cell>
        </row>
        <row r="1024">
          <cell r="B1024" t="str">
            <v>muller2013entwicklung</v>
          </cell>
        </row>
        <row r="1025">
          <cell r="B1025" t="str">
            <v xml:space="preserve"> </v>
          </cell>
        </row>
        <row r="1026">
          <cell r="B1026" t="str">
            <v>muller2013entwicklung</v>
          </cell>
        </row>
        <row r="1027">
          <cell r="B1027" t="str">
            <v xml:space="preserve"> </v>
          </cell>
        </row>
        <row r="1028">
          <cell r="B1028" t="str">
            <v>muller2013entwicklung</v>
          </cell>
        </row>
        <row r="1029">
          <cell r="B1029" t="str">
            <v>muller2013entwicklung</v>
          </cell>
        </row>
        <row r="1030">
          <cell r="B1030" t="str">
            <v xml:space="preserve"> </v>
          </cell>
        </row>
        <row r="1031">
          <cell r="B1031" t="str">
            <v>muller2013entwicklung</v>
          </cell>
        </row>
        <row r="1032">
          <cell r="B1032" t="str">
            <v>muller2013entwicklung</v>
          </cell>
        </row>
        <row r="1033">
          <cell r="B1033" t="str">
            <v>muller2013entwicklung</v>
          </cell>
        </row>
        <row r="1034">
          <cell r="B1034"/>
        </row>
        <row r="1036">
          <cell r="B1036" t="str">
            <v>schoof2014power</v>
          </cell>
        </row>
        <row r="1037">
          <cell r="B1037" t="str">
            <v>schoof2014power</v>
          </cell>
        </row>
        <row r="1038">
          <cell r="B1038" t="str">
            <v>schoof2014power</v>
          </cell>
        </row>
        <row r="1039">
          <cell r="B1039" t="str">
            <v>schoof2014power</v>
          </cell>
        </row>
        <row r="1040">
          <cell r="B1040" t="str">
            <v xml:space="preserve"> </v>
          </cell>
        </row>
        <row r="1041">
          <cell r="B1041" t="str">
            <v>schoof2014power</v>
          </cell>
        </row>
        <row r="1042">
          <cell r="B1042" t="str">
            <v>schoof2014power</v>
          </cell>
        </row>
        <row r="1043">
          <cell r="B1043" t="str">
            <v>schoof2014power</v>
          </cell>
        </row>
        <row r="1044">
          <cell r="B1044" t="str">
            <v>schoof2014power</v>
          </cell>
        </row>
        <row r="1045">
          <cell r="B1045" t="str">
            <v>schoof2014power</v>
          </cell>
        </row>
        <row r="1046">
          <cell r="B1046" t="str">
            <v>schoof2014power</v>
          </cell>
        </row>
        <row r="1047">
          <cell r="B1047" t="str">
            <v>schoof2014power</v>
          </cell>
        </row>
        <row r="1048">
          <cell r="B1048" t="str">
            <v>schoof2014power</v>
          </cell>
        </row>
        <row r="1049">
          <cell r="B1049" t="str">
            <v xml:space="preserve"> </v>
          </cell>
        </row>
        <row r="1050">
          <cell r="B1050" t="str">
            <v>schoof2014power</v>
          </cell>
        </row>
        <row r="1051">
          <cell r="B1051" t="str">
            <v xml:space="preserve"> </v>
          </cell>
        </row>
        <row r="1052">
          <cell r="B1052" t="str">
            <v>schoof2014power</v>
          </cell>
        </row>
        <row r="1053">
          <cell r="B1053" t="str">
            <v>schoof2014power</v>
          </cell>
        </row>
        <row r="1054">
          <cell r="B1054" t="str">
            <v xml:space="preserve"> </v>
          </cell>
        </row>
        <row r="1055">
          <cell r="B1055" t="str">
            <v>schoof2014power</v>
          </cell>
        </row>
        <row r="1056">
          <cell r="B1056" t="str">
            <v>schoof2014power</v>
          </cell>
        </row>
        <row r="1057">
          <cell r="B1057" t="str">
            <v>schoof2014power</v>
          </cell>
        </row>
        <row r="1058">
          <cell r="B1058"/>
        </row>
        <row r="1060">
          <cell r="B1060" t="str">
            <v>smolinka2010stand</v>
          </cell>
        </row>
        <row r="1061">
          <cell r="B1061" t="str">
            <v>smolinka2010stand</v>
          </cell>
        </row>
        <row r="1062">
          <cell r="B1062" t="str">
            <v>smolinka2010stand</v>
          </cell>
        </row>
        <row r="1063">
          <cell r="B1063" t="str">
            <v>smolinka2010stand</v>
          </cell>
        </row>
        <row r="1064">
          <cell r="B1064" t="str">
            <v xml:space="preserve"> </v>
          </cell>
        </row>
        <row r="1065">
          <cell r="B1065" t="str">
            <v>smolinka2010stand</v>
          </cell>
        </row>
        <row r="1066">
          <cell r="B1066" t="str">
            <v>smolinka2010stand</v>
          </cell>
        </row>
        <row r="1067">
          <cell r="B1067" t="str">
            <v>smolinka2010stand</v>
          </cell>
        </row>
        <row r="1068">
          <cell r="B1068" t="str">
            <v>smolinka2010stand</v>
          </cell>
        </row>
        <row r="1069">
          <cell r="B1069" t="str">
            <v>smolinka2010stand</v>
          </cell>
        </row>
        <row r="1070">
          <cell r="B1070" t="str">
            <v>smolinka2010stand</v>
          </cell>
        </row>
        <row r="1071">
          <cell r="B1071" t="str">
            <v>smolinka2010stand</v>
          </cell>
        </row>
        <row r="1072">
          <cell r="B1072" t="str">
            <v>smolinka2010stand</v>
          </cell>
        </row>
        <row r="1073">
          <cell r="B1073" t="str">
            <v xml:space="preserve"> </v>
          </cell>
        </row>
        <row r="1074">
          <cell r="B1074" t="str">
            <v>smolinka2010stand</v>
          </cell>
        </row>
        <row r="1075">
          <cell r="B1075" t="str">
            <v xml:space="preserve"> </v>
          </cell>
        </row>
        <row r="1076">
          <cell r="B1076" t="str">
            <v>smolinka2010stand</v>
          </cell>
        </row>
        <row r="1077">
          <cell r="B1077" t="str">
            <v>smolinka2010stand</v>
          </cell>
        </row>
        <row r="1078">
          <cell r="B1078" t="str">
            <v xml:space="preserve"> </v>
          </cell>
        </row>
        <row r="1079">
          <cell r="B1079" t="str">
            <v>smolinka2010stand</v>
          </cell>
        </row>
        <row r="1080">
          <cell r="B1080" t="str">
            <v>smolinka2010stand</v>
          </cell>
        </row>
        <row r="1081">
          <cell r="B1081" t="str">
            <v>smolinka2010stand</v>
          </cell>
        </row>
        <row r="1082">
          <cell r="B1082"/>
        </row>
        <row r="1084">
          <cell r="B1084" t="str">
            <v>vku2015power</v>
          </cell>
        </row>
        <row r="1085">
          <cell r="B1085" t="str">
            <v>vku2015power</v>
          </cell>
        </row>
        <row r="1086">
          <cell r="B1086" t="str">
            <v>vku2015power</v>
          </cell>
        </row>
        <row r="1087">
          <cell r="B1087" t="str">
            <v>vku2015power</v>
          </cell>
        </row>
        <row r="1088">
          <cell r="B1088" t="str">
            <v xml:space="preserve"> </v>
          </cell>
        </row>
        <row r="1089">
          <cell r="B1089" t="str">
            <v>vku2015power</v>
          </cell>
        </row>
        <row r="1090">
          <cell r="B1090" t="str">
            <v>vku2015power</v>
          </cell>
        </row>
        <row r="1091">
          <cell r="B1091" t="str">
            <v>vku2015power</v>
          </cell>
        </row>
        <row r="1092">
          <cell r="B1092" t="str">
            <v>vku2015power</v>
          </cell>
        </row>
        <row r="1093">
          <cell r="B1093" t="str">
            <v>vku2015power</v>
          </cell>
        </row>
        <row r="1094">
          <cell r="B1094" t="str">
            <v>vku2015power</v>
          </cell>
        </row>
        <row r="1095">
          <cell r="B1095" t="str">
            <v>vku2015power</v>
          </cell>
        </row>
        <row r="1096">
          <cell r="B1096" t="str">
            <v>vku2015power</v>
          </cell>
        </row>
        <row r="1097">
          <cell r="B1097" t="str">
            <v xml:space="preserve"> </v>
          </cell>
        </row>
        <row r="1098">
          <cell r="B1098" t="str">
            <v>vku2015power</v>
          </cell>
        </row>
        <row r="1099">
          <cell r="B1099" t="str">
            <v xml:space="preserve"> </v>
          </cell>
        </row>
        <row r="1100">
          <cell r="B1100" t="str">
            <v>vku2015power</v>
          </cell>
        </row>
        <row r="1101">
          <cell r="B1101" t="str">
            <v>vku2015power</v>
          </cell>
        </row>
        <row r="1102">
          <cell r="B1102" t="str">
            <v xml:space="preserve"> </v>
          </cell>
        </row>
        <row r="1103">
          <cell r="B1103" t="str">
            <v>vku2015power</v>
          </cell>
        </row>
        <row r="1104">
          <cell r="B1104" t="str">
            <v>vku2015power</v>
          </cell>
        </row>
        <row r="1105">
          <cell r="B1105" t="str">
            <v>vku2015power</v>
          </cell>
        </row>
        <row r="1106">
          <cell r="B1106"/>
        </row>
        <row r="1108">
          <cell r="B1108" t="str">
            <v>julch2016comparison</v>
          </cell>
        </row>
        <row r="1109">
          <cell r="B1109" t="str">
            <v>julch2016comparison</v>
          </cell>
        </row>
        <row r="1110">
          <cell r="B1110" t="str">
            <v>julch2016comparison</v>
          </cell>
        </row>
        <row r="1111">
          <cell r="B1111" t="str">
            <v>julch2016comparison</v>
          </cell>
        </row>
        <row r="1112">
          <cell r="B1112" t="str">
            <v xml:space="preserve"> </v>
          </cell>
        </row>
        <row r="1113">
          <cell r="B1113" t="str">
            <v>julch2016comparison</v>
          </cell>
        </row>
        <row r="1114">
          <cell r="B1114" t="str">
            <v>julch2016comparison</v>
          </cell>
        </row>
        <row r="1115">
          <cell r="B1115" t="str">
            <v>julch2016comparison</v>
          </cell>
        </row>
        <row r="1116">
          <cell r="B1116" t="str">
            <v>julch2016comparison</v>
          </cell>
        </row>
        <row r="1117">
          <cell r="B1117" t="str">
            <v>julch2016comparison</v>
          </cell>
        </row>
        <row r="1118">
          <cell r="B1118" t="str">
            <v>julch2016comparison</v>
          </cell>
        </row>
        <row r="1119">
          <cell r="B1119" t="str">
            <v>julch2016comparison</v>
          </cell>
        </row>
        <row r="1120">
          <cell r="B1120" t="str">
            <v>julch2016comparison</v>
          </cell>
        </row>
        <row r="1121">
          <cell r="B1121" t="str">
            <v xml:space="preserve"> </v>
          </cell>
        </row>
        <row r="1122">
          <cell r="B1122" t="str">
            <v>julch2016comparison</v>
          </cell>
        </row>
        <row r="1123">
          <cell r="B1123" t="str">
            <v xml:space="preserve"> </v>
          </cell>
        </row>
        <row r="1124">
          <cell r="B1124" t="str">
            <v>julch2016comparison</v>
          </cell>
        </row>
        <row r="1125">
          <cell r="B1125" t="str">
            <v>julch2016comparison</v>
          </cell>
        </row>
        <row r="1126">
          <cell r="B1126" t="str">
            <v xml:space="preserve"> </v>
          </cell>
        </row>
        <row r="1127">
          <cell r="B1127" t="str">
            <v>julch2016comparison</v>
          </cell>
        </row>
        <row r="1128">
          <cell r="B1128" t="str">
            <v>julch2016comparison</v>
          </cell>
        </row>
        <row r="1129">
          <cell r="B1129" t="str">
            <v>julch2016comparison</v>
          </cell>
        </row>
        <row r="1130">
          <cell r="B1130"/>
        </row>
        <row r="1132">
          <cell r="B1132" t="str">
            <v>klumpp2016comparison</v>
          </cell>
        </row>
        <row r="1133">
          <cell r="B1133" t="str">
            <v>klumpp2016comparison</v>
          </cell>
        </row>
        <row r="1134">
          <cell r="B1134" t="str">
            <v>klumpp2016comparison</v>
          </cell>
        </row>
        <row r="1135">
          <cell r="B1135" t="str">
            <v>klumpp2016comparison</v>
          </cell>
        </row>
        <row r="1136">
          <cell r="B1136" t="str">
            <v xml:space="preserve"> </v>
          </cell>
        </row>
        <row r="1137">
          <cell r="B1137" t="str">
            <v>klumpp2016comparison</v>
          </cell>
        </row>
        <row r="1138">
          <cell r="B1138" t="str">
            <v>klumpp2016comparison</v>
          </cell>
        </row>
        <row r="1139">
          <cell r="B1139" t="str">
            <v>klumpp2016comparison</v>
          </cell>
        </row>
        <row r="1140">
          <cell r="B1140" t="str">
            <v>klumpp2016comparison</v>
          </cell>
        </row>
        <row r="1141">
          <cell r="B1141" t="str">
            <v>klumpp2016comparison</v>
          </cell>
        </row>
        <row r="1142">
          <cell r="B1142" t="str">
            <v>klumpp2016comparison</v>
          </cell>
        </row>
        <row r="1143">
          <cell r="B1143" t="str">
            <v>klumpp2016comparison</v>
          </cell>
        </row>
        <row r="1144">
          <cell r="B1144" t="str">
            <v>klumpp2016comparison</v>
          </cell>
        </row>
        <row r="1145">
          <cell r="B1145" t="str">
            <v xml:space="preserve"> </v>
          </cell>
        </row>
        <row r="1146">
          <cell r="B1146" t="str">
            <v>klumpp2016comparison</v>
          </cell>
        </row>
        <row r="1147">
          <cell r="B1147" t="str">
            <v xml:space="preserve"> </v>
          </cell>
        </row>
        <row r="1148">
          <cell r="B1148" t="str">
            <v>klumpp2016comparison</v>
          </cell>
        </row>
        <row r="1149">
          <cell r="B1149" t="str">
            <v>klumpp2016comparison</v>
          </cell>
        </row>
        <row r="1150">
          <cell r="B1150" t="str">
            <v xml:space="preserve"> </v>
          </cell>
        </row>
        <row r="1151">
          <cell r="B1151" t="str">
            <v>klumpp2016comparison</v>
          </cell>
        </row>
        <row r="1152">
          <cell r="B1152" t="str">
            <v>klumpp2016comparison</v>
          </cell>
        </row>
        <row r="1153">
          <cell r="B1153" t="str">
            <v>klumpp2016comparison</v>
          </cell>
        </row>
        <row r="1154">
          <cell r="B1154"/>
        </row>
        <row r="1156">
          <cell r="B1156" t="str">
            <v>mueller-langer2007techno</v>
          </cell>
        </row>
        <row r="1157">
          <cell r="B1157" t="str">
            <v>mueller-langer2007techno</v>
          </cell>
        </row>
        <row r="1158">
          <cell r="B1158" t="str">
            <v>mueller-langer2007techno</v>
          </cell>
        </row>
        <row r="1159">
          <cell r="B1159" t="str">
            <v>mueller-langer2007techno</v>
          </cell>
        </row>
        <row r="1160">
          <cell r="B1160" t="str">
            <v xml:space="preserve"> </v>
          </cell>
        </row>
        <row r="1161">
          <cell r="B1161" t="str">
            <v>mueller-langer2007techno</v>
          </cell>
        </row>
        <row r="1162">
          <cell r="B1162" t="str">
            <v>mueller-langer2007techno</v>
          </cell>
        </row>
        <row r="1163">
          <cell r="B1163" t="str">
            <v>mueller-langer2007techno</v>
          </cell>
        </row>
        <row r="1164">
          <cell r="B1164" t="str">
            <v>mueller-langer2007techno</v>
          </cell>
        </row>
        <row r="1165">
          <cell r="B1165" t="str">
            <v>mueller-langer2007techno</v>
          </cell>
        </row>
        <row r="1166">
          <cell r="B1166" t="str">
            <v>mueller-langer2007techno</v>
          </cell>
        </row>
        <row r="1167">
          <cell r="B1167" t="str">
            <v>mueller-langer2007techno</v>
          </cell>
        </row>
        <row r="1168">
          <cell r="B1168" t="str">
            <v>mueller-langer2007techno</v>
          </cell>
        </row>
        <row r="1169">
          <cell r="B1169" t="str">
            <v xml:space="preserve"> </v>
          </cell>
        </row>
        <row r="1170">
          <cell r="B1170" t="str">
            <v>mueller-langer2007techno</v>
          </cell>
        </row>
        <row r="1171">
          <cell r="B1171" t="str">
            <v xml:space="preserve"> </v>
          </cell>
        </row>
        <row r="1172">
          <cell r="B1172" t="str">
            <v>mueller-langer2007techno</v>
          </cell>
        </row>
        <row r="1173">
          <cell r="B1173" t="str">
            <v>mueller-langer2007techno</v>
          </cell>
        </row>
        <row r="1174">
          <cell r="B1174" t="str">
            <v xml:space="preserve"> </v>
          </cell>
        </row>
        <row r="1175">
          <cell r="B1175" t="str">
            <v>mueller-langer2007techno</v>
          </cell>
        </row>
        <row r="1176">
          <cell r="B1176" t="str">
            <v>mueller-langer2007techno</v>
          </cell>
        </row>
        <row r="1177">
          <cell r="B1177" t="str">
            <v>mueller-langer2007techno</v>
          </cell>
        </row>
        <row r="1178">
          <cell r="B1178"/>
        </row>
        <row r="1180">
          <cell r="B1180" t="str">
            <v>plessmann2014global</v>
          </cell>
        </row>
        <row r="1181">
          <cell r="B1181" t="str">
            <v>plessmann2014global</v>
          </cell>
        </row>
        <row r="1182">
          <cell r="B1182" t="str">
            <v>plessmann2014global</v>
          </cell>
        </row>
        <row r="1183">
          <cell r="B1183" t="str">
            <v>plessmann2014global</v>
          </cell>
        </row>
        <row r="1184">
          <cell r="B1184" t="str">
            <v xml:space="preserve"> </v>
          </cell>
        </row>
        <row r="1185">
          <cell r="B1185" t="str">
            <v>plessmann2014global</v>
          </cell>
        </row>
        <row r="1186">
          <cell r="B1186" t="str">
            <v>plessmann2014global</v>
          </cell>
        </row>
        <row r="1187">
          <cell r="B1187" t="str">
            <v>plessmann2014global</v>
          </cell>
        </row>
        <row r="1188">
          <cell r="B1188" t="str">
            <v>plessmann2014global</v>
          </cell>
        </row>
        <row r="1189">
          <cell r="B1189" t="str">
            <v>plessmann2014global</v>
          </cell>
        </row>
        <row r="1190">
          <cell r="B1190" t="str">
            <v>plessmann2014global</v>
          </cell>
        </row>
        <row r="1191">
          <cell r="B1191" t="str">
            <v>plessmann2014global</v>
          </cell>
        </row>
        <row r="1192">
          <cell r="B1192" t="str">
            <v>plessmann2014global</v>
          </cell>
        </row>
        <row r="1193">
          <cell r="B1193" t="str">
            <v xml:space="preserve"> </v>
          </cell>
        </row>
        <row r="1194">
          <cell r="B1194" t="str">
            <v>plessmann2014global</v>
          </cell>
        </row>
        <row r="1195">
          <cell r="B1195" t="str">
            <v xml:space="preserve"> </v>
          </cell>
        </row>
        <row r="1196">
          <cell r="B1196" t="str">
            <v>plessmann2014global</v>
          </cell>
        </row>
        <row r="1197">
          <cell r="B1197" t="str">
            <v>plessmann2014global</v>
          </cell>
        </row>
        <row r="1198">
          <cell r="B1198" t="str">
            <v xml:space="preserve"> </v>
          </cell>
        </row>
        <row r="1199">
          <cell r="B1199" t="str">
            <v>plessmann2014global</v>
          </cell>
        </row>
        <row r="1200">
          <cell r="B1200" t="str">
            <v>plessmann2014global</v>
          </cell>
        </row>
        <row r="1201">
          <cell r="B1201" t="str">
            <v>plessmann2014global</v>
          </cell>
        </row>
        <row r="1202">
          <cell r="B1202"/>
        </row>
        <row r="1204">
          <cell r="B1204" t="str">
            <v>schiebahn2015pwoer</v>
          </cell>
        </row>
        <row r="1205">
          <cell r="B1205" t="str">
            <v>schiebahn2015pwoer</v>
          </cell>
        </row>
        <row r="1206">
          <cell r="B1206" t="str">
            <v>schiebahn2015pwoer</v>
          </cell>
        </row>
        <row r="1207">
          <cell r="B1207" t="str">
            <v>schiebahn2015pwoer</v>
          </cell>
        </row>
        <row r="1208">
          <cell r="B1208" t="str">
            <v xml:space="preserve"> </v>
          </cell>
        </row>
        <row r="1209">
          <cell r="B1209" t="str">
            <v>schiebahn2015pwoer</v>
          </cell>
        </row>
        <row r="1210">
          <cell r="B1210" t="str">
            <v>schiebahn2015pwoer</v>
          </cell>
        </row>
        <row r="1211">
          <cell r="B1211" t="str">
            <v>schiebahn2015pwoer</v>
          </cell>
        </row>
        <row r="1212">
          <cell r="B1212" t="str">
            <v>schiebahn2015pwoer</v>
          </cell>
        </row>
        <row r="1213">
          <cell r="B1213" t="str">
            <v>schiebahn2015pwoer</v>
          </cell>
        </row>
        <row r="1214">
          <cell r="B1214" t="str">
            <v>schiebahn2015pwoer</v>
          </cell>
        </row>
        <row r="1215">
          <cell r="B1215" t="str">
            <v>schiebahn2015pwoer</v>
          </cell>
        </row>
        <row r="1216">
          <cell r="B1216" t="str">
            <v>schiebahn2015pwoer</v>
          </cell>
        </row>
        <row r="1217">
          <cell r="B1217" t="str">
            <v xml:space="preserve"> </v>
          </cell>
        </row>
        <row r="1218">
          <cell r="B1218" t="str">
            <v>schiebahn2015pwoer</v>
          </cell>
        </row>
        <row r="1219">
          <cell r="B1219" t="str">
            <v xml:space="preserve"> </v>
          </cell>
        </row>
        <row r="1220">
          <cell r="B1220" t="str">
            <v>schiebahn2015pwoer</v>
          </cell>
        </row>
        <row r="1221">
          <cell r="B1221" t="str">
            <v>schiebahn2015pwoer</v>
          </cell>
        </row>
        <row r="1222">
          <cell r="B1222" t="str">
            <v xml:space="preserve"> </v>
          </cell>
        </row>
        <row r="1223">
          <cell r="B1223" t="str">
            <v>schiebahn2015pwoer</v>
          </cell>
        </row>
        <row r="1224">
          <cell r="B1224" t="str">
            <v>schiebahn2015pwoer</v>
          </cell>
        </row>
        <row r="1225">
          <cell r="B1225" t="str">
            <v>schiebahn2015pwoer</v>
          </cell>
        </row>
        <row r="1226">
          <cell r="B1226"/>
        </row>
        <row r="1228">
          <cell r="B1228" t="str">
            <v>sorensen2004hydrogen</v>
          </cell>
        </row>
        <row r="1229">
          <cell r="B1229" t="str">
            <v>sorensen2004hydrogen</v>
          </cell>
        </row>
        <row r="1230">
          <cell r="B1230" t="str">
            <v>sorensen2004hydrogen</v>
          </cell>
        </row>
        <row r="1231">
          <cell r="B1231" t="str">
            <v>sorensen2004hydrogen</v>
          </cell>
        </row>
        <row r="1232">
          <cell r="B1232" t="str">
            <v xml:space="preserve"> </v>
          </cell>
        </row>
        <row r="1233">
          <cell r="B1233" t="str">
            <v>sorensen2004hydrogen</v>
          </cell>
        </row>
        <row r="1234">
          <cell r="B1234" t="str">
            <v>sorensen2004hydrogen</v>
          </cell>
        </row>
        <row r="1235">
          <cell r="B1235" t="str">
            <v>sorensen2004hydrogen</v>
          </cell>
        </row>
        <row r="1236">
          <cell r="B1236" t="str">
            <v>sorensen2004hydrogen</v>
          </cell>
        </row>
        <row r="1237">
          <cell r="B1237" t="str">
            <v>sorensen2004hydrogen</v>
          </cell>
        </row>
        <row r="1238">
          <cell r="B1238" t="str">
            <v>sorensen2004hydrogen</v>
          </cell>
        </row>
        <row r="1239">
          <cell r="B1239" t="str">
            <v>sorensen2004hydrogen</v>
          </cell>
        </row>
        <row r="1240">
          <cell r="B1240" t="str">
            <v>sorensen2004hydrogen</v>
          </cell>
        </row>
        <row r="1241">
          <cell r="B1241" t="str">
            <v xml:space="preserve"> </v>
          </cell>
        </row>
        <row r="1242">
          <cell r="B1242" t="str">
            <v>sorensen2004hydrogen</v>
          </cell>
        </row>
        <row r="1243">
          <cell r="B1243" t="str">
            <v xml:space="preserve"> </v>
          </cell>
        </row>
        <row r="1244">
          <cell r="B1244" t="str">
            <v>sorensen2004hydrogen</v>
          </cell>
        </row>
        <row r="1245">
          <cell r="B1245" t="str">
            <v>sorensen2004hydrogen</v>
          </cell>
        </row>
        <row r="1246">
          <cell r="B1246" t="str">
            <v xml:space="preserve"> </v>
          </cell>
        </row>
        <row r="1247">
          <cell r="B1247" t="str">
            <v>sorensen2004hydrogen</v>
          </cell>
        </row>
        <row r="1248">
          <cell r="B1248" t="str">
            <v>sorensen2004hydrogen</v>
          </cell>
        </row>
        <row r="1249">
          <cell r="B1249" t="str">
            <v>sorensen2004hydrogen</v>
          </cell>
        </row>
        <row r="1250">
          <cell r="B1250"/>
        </row>
        <row r="1252">
          <cell r="B1252" t="str">
            <v>sterner2014energiespeicher</v>
          </cell>
        </row>
        <row r="1253">
          <cell r="B1253" t="str">
            <v>sterner2014energiespeicher</v>
          </cell>
        </row>
        <row r="1254">
          <cell r="B1254" t="str">
            <v>sterner2014energiespeicher</v>
          </cell>
        </row>
        <row r="1255">
          <cell r="B1255" t="str">
            <v>sterner2014energiespeicher</v>
          </cell>
        </row>
        <row r="1256">
          <cell r="B1256" t="str">
            <v xml:space="preserve"> </v>
          </cell>
        </row>
        <row r="1257">
          <cell r="B1257" t="str">
            <v>sterner2014energiespeicher</v>
          </cell>
        </row>
        <row r="1258">
          <cell r="B1258" t="str">
            <v>sterner2014energiespeicher</v>
          </cell>
        </row>
        <row r="1259">
          <cell r="B1259" t="str">
            <v>sterner2014energiespeicher</v>
          </cell>
        </row>
        <row r="1260">
          <cell r="B1260" t="str">
            <v>sterner2014energiespeicher</v>
          </cell>
        </row>
        <row r="1261">
          <cell r="B1261" t="str">
            <v>sterner2014energiespeicher</v>
          </cell>
        </row>
        <row r="1262">
          <cell r="B1262" t="str">
            <v>sterner2014energiespeicher</v>
          </cell>
        </row>
        <row r="1263">
          <cell r="B1263" t="str">
            <v>sterner2014energiespeicher</v>
          </cell>
        </row>
        <row r="1264">
          <cell r="B1264" t="str">
            <v>sterner2014energiespeicher</v>
          </cell>
        </row>
        <row r="1265">
          <cell r="B1265" t="str">
            <v xml:space="preserve"> </v>
          </cell>
        </row>
        <row r="1266">
          <cell r="B1266" t="str">
            <v>sterner2014energiespeicher</v>
          </cell>
        </row>
        <row r="1267">
          <cell r="B1267" t="str">
            <v xml:space="preserve"> </v>
          </cell>
        </row>
        <row r="1268">
          <cell r="B1268" t="str">
            <v>sterner2014energiespeicher</v>
          </cell>
        </row>
        <row r="1269">
          <cell r="B1269" t="str">
            <v>sterner2014energiespeicher</v>
          </cell>
        </row>
        <row r="1270">
          <cell r="B1270" t="str">
            <v xml:space="preserve"> </v>
          </cell>
        </row>
        <row r="1271">
          <cell r="B1271" t="str">
            <v>sterner2014energiespeicher</v>
          </cell>
        </row>
        <row r="1272">
          <cell r="B1272" t="str">
            <v>sterner2014energiespeicher</v>
          </cell>
        </row>
        <row r="1273">
          <cell r="B1273" t="str">
            <v>sterner2014energiespeicher</v>
          </cell>
        </row>
        <row r="1274">
          <cell r="B1274"/>
        </row>
        <row r="1276">
          <cell r="B1276" t="str">
            <v>ursua2012hydrogen</v>
          </cell>
        </row>
        <row r="1277">
          <cell r="B1277" t="str">
            <v>ursua2012hydrogen</v>
          </cell>
        </row>
        <row r="1278">
          <cell r="B1278" t="str">
            <v>ursua2012hydrogen</v>
          </cell>
        </row>
        <row r="1279">
          <cell r="B1279" t="str">
            <v>ursua2012hydrogen</v>
          </cell>
        </row>
        <row r="1280">
          <cell r="B1280" t="str">
            <v xml:space="preserve"> </v>
          </cell>
        </row>
        <row r="1281">
          <cell r="B1281" t="str">
            <v>ursua2012hydrogen</v>
          </cell>
        </row>
        <row r="1282">
          <cell r="B1282" t="str">
            <v>ursua2012hydrogen</v>
          </cell>
        </row>
        <row r="1283">
          <cell r="B1283" t="str">
            <v>ursua2012hydrogen</v>
          </cell>
        </row>
        <row r="1284">
          <cell r="B1284" t="str">
            <v>ursua2012hydrogen</v>
          </cell>
        </row>
        <row r="1285">
          <cell r="B1285" t="str">
            <v>ursua2012hydrogen</v>
          </cell>
        </row>
        <row r="1286">
          <cell r="B1286" t="str">
            <v>ursua2012hydrogen</v>
          </cell>
        </row>
        <row r="1287">
          <cell r="B1287" t="str">
            <v>ursua2012hydrogen</v>
          </cell>
        </row>
        <row r="1288">
          <cell r="B1288" t="str">
            <v>ursua2012hydrogen</v>
          </cell>
        </row>
        <row r="1289">
          <cell r="B1289" t="str">
            <v xml:space="preserve"> </v>
          </cell>
        </row>
        <row r="1290">
          <cell r="B1290" t="str">
            <v>ursua2012hydrogen</v>
          </cell>
        </row>
        <row r="1291">
          <cell r="B1291" t="str">
            <v xml:space="preserve"> </v>
          </cell>
        </row>
        <row r="1292">
          <cell r="B1292" t="str">
            <v>ursua2012hydrogen</v>
          </cell>
        </row>
        <row r="1293">
          <cell r="B1293" t="str">
            <v>ursua2012hydrogen</v>
          </cell>
        </row>
        <row r="1294">
          <cell r="B1294" t="str">
            <v xml:space="preserve"> </v>
          </cell>
        </row>
        <row r="1295">
          <cell r="B1295" t="str">
            <v>ursua2012hydrogen</v>
          </cell>
        </row>
        <row r="1296">
          <cell r="B1296" t="str">
            <v>ursua2012hydrogen</v>
          </cell>
        </row>
        <row r="1297">
          <cell r="B1297" t="str">
            <v>ursua2012hydrogen</v>
          </cell>
        </row>
        <row r="1298">
          <cell r="B1298"/>
        </row>
        <row r="1300">
          <cell r="B1300" t="str">
            <v>varone2015power</v>
          </cell>
        </row>
        <row r="1301">
          <cell r="B1301" t="str">
            <v>varone2015power</v>
          </cell>
        </row>
        <row r="1302">
          <cell r="B1302" t="str">
            <v>varone2015power</v>
          </cell>
        </row>
        <row r="1303">
          <cell r="B1303" t="str">
            <v>varone2015power</v>
          </cell>
        </row>
        <row r="1304">
          <cell r="B1304" t="str">
            <v xml:space="preserve"> </v>
          </cell>
        </row>
        <row r="1305">
          <cell r="B1305" t="str">
            <v>varone2015power</v>
          </cell>
        </row>
        <row r="1306">
          <cell r="B1306" t="str">
            <v>varone2015power</v>
          </cell>
        </row>
        <row r="1307">
          <cell r="B1307" t="str">
            <v>varone2015power</v>
          </cell>
        </row>
        <row r="1308">
          <cell r="B1308" t="str">
            <v>varone2015power</v>
          </cell>
        </row>
        <row r="1309">
          <cell r="B1309" t="str">
            <v>varone2015power</v>
          </cell>
        </row>
        <row r="1310">
          <cell r="B1310" t="str">
            <v>varone2015power</v>
          </cell>
        </row>
        <row r="1311">
          <cell r="B1311" t="str">
            <v>varone2015power</v>
          </cell>
        </row>
        <row r="1312">
          <cell r="B1312" t="str">
            <v>varone2015power</v>
          </cell>
        </row>
        <row r="1313">
          <cell r="B1313" t="str">
            <v xml:space="preserve"> </v>
          </cell>
        </row>
        <row r="1314">
          <cell r="B1314" t="str">
            <v>varone2015power</v>
          </cell>
        </row>
        <row r="1315">
          <cell r="B1315" t="str">
            <v xml:space="preserve"> </v>
          </cell>
        </row>
        <row r="1316">
          <cell r="B1316" t="str">
            <v>varone2015power</v>
          </cell>
        </row>
        <row r="1317">
          <cell r="B1317" t="str">
            <v>varone2015power</v>
          </cell>
        </row>
        <row r="1318">
          <cell r="B1318" t="str">
            <v xml:space="preserve"> </v>
          </cell>
        </row>
        <row r="1319">
          <cell r="B1319" t="str">
            <v>varone2015power</v>
          </cell>
        </row>
        <row r="1320">
          <cell r="B1320" t="str">
            <v>varone2015power</v>
          </cell>
        </row>
        <row r="1321">
          <cell r="B1321" t="str">
            <v>varone2015power</v>
          </cell>
        </row>
        <row r="1322">
          <cell r="B1322"/>
        </row>
        <row r="1324">
          <cell r="B1324" t="str">
            <v>winkler2013power</v>
          </cell>
        </row>
        <row r="1325">
          <cell r="B1325" t="str">
            <v>winkler2013power</v>
          </cell>
        </row>
        <row r="1326">
          <cell r="B1326" t="str">
            <v>winkler2013power</v>
          </cell>
        </row>
        <row r="1327">
          <cell r="B1327" t="str">
            <v>winkler2013power</v>
          </cell>
        </row>
        <row r="1328">
          <cell r="B1328" t="str">
            <v xml:space="preserve"> </v>
          </cell>
        </row>
        <row r="1329">
          <cell r="B1329" t="str">
            <v>winkler2013power</v>
          </cell>
        </row>
        <row r="1330">
          <cell r="B1330" t="str">
            <v>winkler2013power</v>
          </cell>
        </row>
        <row r="1331">
          <cell r="B1331" t="str">
            <v>winkler2013power</v>
          </cell>
        </row>
        <row r="1332">
          <cell r="B1332" t="str">
            <v>winkler2013power</v>
          </cell>
        </row>
        <row r="1333">
          <cell r="B1333" t="str">
            <v>winkler2013power</v>
          </cell>
        </row>
        <row r="1334">
          <cell r="B1334" t="str">
            <v>winkler2013power</v>
          </cell>
        </row>
        <row r="1335">
          <cell r="B1335" t="str">
            <v>winkler2013power</v>
          </cell>
        </row>
        <row r="1336">
          <cell r="B1336" t="str">
            <v>winkler2013power</v>
          </cell>
        </row>
        <row r="1337">
          <cell r="B1337" t="str">
            <v xml:space="preserve"> </v>
          </cell>
        </row>
        <row r="1338">
          <cell r="B1338" t="str">
            <v>winkler2013power</v>
          </cell>
        </row>
        <row r="1339">
          <cell r="B1339" t="str">
            <v xml:space="preserve"> </v>
          </cell>
        </row>
        <row r="1340">
          <cell r="B1340" t="str">
            <v>winkler2013power</v>
          </cell>
        </row>
        <row r="1341">
          <cell r="B1341" t="str">
            <v>winkler2013power</v>
          </cell>
        </row>
        <row r="1342">
          <cell r="B1342" t="str">
            <v xml:space="preserve"> </v>
          </cell>
        </row>
        <row r="1343">
          <cell r="B1343" t="str">
            <v>winkler2013power</v>
          </cell>
        </row>
        <row r="1344">
          <cell r="B1344" t="str">
            <v>winkler2013power</v>
          </cell>
        </row>
        <row r="1345">
          <cell r="B1345" t="str">
            <v>winkler2013power</v>
          </cell>
        </row>
        <row r="1346">
          <cell r="B1346"/>
        </row>
        <row r="1348">
          <cell r="B1348" t="str">
            <v>CopenHydrogen2014project</v>
          </cell>
        </row>
        <row r="1349">
          <cell r="B1349" t="str">
            <v>CopenHydrogen2014project</v>
          </cell>
        </row>
        <row r="1350">
          <cell r="B1350" t="str">
            <v>CopenHydrogen2014project</v>
          </cell>
        </row>
        <row r="1351">
          <cell r="B1351" t="str">
            <v>CopenHydrogen2014project</v>
          </cell>
        </row>
        <row r="1352">
          <cell r="B1352" t="str">
            <v xml:space="preserve"> </v>
          </cell>
        </row>
        <row r="1353">
          <cell r="B1353" t="str">
            <v>CopenHydrogen2014project</v>
          </cell>
        </row>
        <row r="1354">
          <cell r="B1354" t="str">
            <v>CopenHydrogen2014project</v>
          </cell>
        </row>
        <row r="1355">
          <cell r="B1355" t="str">
            <v>CopenHydrogen2014project</v>
          </cell>
        </row>
        <row r="1356">
          <cell r="B1356" t="str">
            <v>CopenHydrogen2014project</v>
          </cell>
        </row>
        <row r="1357">
          <cell r="B1357" t="str">
            <v>CopenHydrogen2014project</v>
          </cell>
        </row>
        <row r="1358">
          <cell r="B1358" t="str">
            <v>CopenHydrogen2014project</v>
          </cell>
        </row>
        <row r="1359">
          <cell r="B1359" t="str">
            <v>CopenHydrogen2014project</v>
          </cell>
        </row>
        <row r="1360">
          <cell r="B1360" t="str">
            <v>CopenHydrogen2014project</v>
          </cell>
        </row>
        <row r="1361">
          <cell r="B1361" t="str">
            <v xml:space="preserve"> </v>
          </cell>
        </row>
        <row r="1362">
          <cell r="B1362" t="str">
            <v>CopenHydrogen2014project</v>
          </cell>
        </row>
        <row r="1363">
          <cell r="B1363" t="str">
            <v xml:space="preserve"> </v>
          </cell>
        </row>
        <row r="1364">
          <cell r="B1364" t="str">
            <v>CopenHydrogen2014project</v>
          </cell>
        </row>
        <row r="1365">
          <cell r="B1365" t="str">
            <v>CopenHydrogen2014project</v>
          </cell>
        </row>
        <row r="1366">
          <cell r="B1366" t="str">
            <v xml:space="preserve"> </v>
          </cell>
        </row>
        <row r="1367">
          <cell r="B1367" t="str">
            <v>CopenHydrogen2014project</v>
          </cell>
        </row>
        <row r="1368">
          <cell r="B1368" t="str">
            <v>CopenHydrogen2014project</v>
          </cell>
        </row>
        <row r="1369">
          <cell r="B1369" t="str">
            <v>CopenHydrogen2014project</v>
          </cell>
        </row>
        <row r="1370">
          <cell r="B1370"/>
        </row>
        <row r="1372">
          <cell r="B1372" t="str">
            <v>mathiesen2013technology</v>
          </cell>
        </row>
        <row r="1373">
          <cell r="B1373" t="str">
            <v>mathiesen2013technology</v>
          </cell>
        </row>
        <row r="1374">
          <cell r="B1374" t="str">
            <v>mathiesen2013technology</v>
          </cell>
        </row>
        <row r="1375">
          <cell r="B1375" t="str">
            <v>mathiesen2013technology</v>
          </cell>
        </row>
        <row r="1376">
          <cell r="B1376" t="str">
            <v xml:space="preserve"> </v>
          </cell>
        </row>
        <row r="1377">
          <cell r="B1377" t="str">
            <v>mathiesen2013technology</v>
          </cell>
        </row>
        <row r="1378">
          <cell r="B1378" t="str">
            <v>mathiesen2013technology</v>
          </cell>
        </row>
        <row r="1379">
          <cell r="B1379" t="str">
            <v>mathiesen2013technology</v>
          </cell>
        </row>
        <row r="1380">
          <cell r="B1380" t="str">
            <v>mathiesen2013technology</v>
          </cell>
        </row>
        <row r="1381">
          <cell r="B1381" t="str">
            <v>mathiesen2013technology</v>
          </cell>
        </row>
        <row r="1382">
          <cell r="B1382" t="str">
            <v>mathiesen2013technology</v>
          </cell>
        </row>
        <row r="1383">
          <cell r="B1383" t="str">
            <v>mathiesen2013technology</v>
          </cell>
        </row>
        <row r="1384">
          <cell r="B1384" t="str">
            <v>mathiesen2013technology</v>
          </cell>
        </row>
        <row r="1385">
          <cell r="B1385" t="str">
            <v xml:space="preserve"> </v>
          </cell>
        </row>
        <row r="1386">
          <cell r="B1386" t="str">
            <v>mathiesen2013technology</v>
          </cell>
        </row>
        <row r="1387">
          <cell r="B1387" t="str">
            <v xml:space="preserve"> </v>
          </cell>
        </row>
        <row r="1388">
          <cell r="B1388" t="str">
            <v>mathiesen2013technology</v>
          </cell>
        </row>
        <row r="1389">
          <cell r="B1389" t="str">
            <v>mathiesen2013technology</v>
          </cell>
        </row>
        <row r="1390">
          <cell r="B1390" t="str">
            <v xml:space="preserve"> </v>
          </cell>
        </row>
        <row r="1391">
          <cell r="B1391" t="str">
            <v>mathiesen2013technology</v>
          </cell>
        </row>
        <row r="1392">
          <cell r="B1392" t="str">
            <v>mathiesen2013technology</v>
          </cell>
        </row>
        <row r="1393">
          <cell r="B1393" t="str">
            <v>mathiesen2013technology</v>
          </cell>
        </row>
        <row r="1394">
          <cell r="B1394"/>
        </row>
        <row r="1396">
          <cell r="B1396" t="str">
            <v>zhang2014a</v>
          </cell>
        </row>
        <row r="1397">
          <cell r="B1397" t="str">
            <v>zhang2014a</v>
          </cell>
        </row>
        <row r="1398">
          <cell r="B1398" t="str">
            <v>zhang2014a</v>
          </cell>
        </row>
        <row r="1399">
          <cell r="B1399" t="str">
            <v>zhang2014a</v>
          </cell>
        </row>
        <row r="1400">
          <cell r="B1400" t="str">
            <v xml:space="preserve"> </v>
          </cell>
        </row>
        <row r="1401">
          <cell r="B1401" t="str">
            <v>zhang2014a</v>
          </cell>
        </row>
        <row r="1402">
          <cell r="B1402" t="str">
            <v>zhang2014a</v>
          </cell>
        </row>
        <row r="1403">
          <cell r="B1403" t="str">
            <v>zhang2014a</v>
          </cell>
        </row>
        <row r="1404">
          <cell r="B1404" t="str">
            <v>zhang2014a</v>
          </cell>
        </row>
        <row r="1405">
          <cell r="B1405" t="str">
            <v>zhang2014a</v>
          </cell>
        </row>
        <row r="1406">
          <cell r="B1406" t="str">
            <v>zhang2014a</v>
          </cell>
        </row>
        <row r="1407">
          <cell r="B1407" t="str">
            <v>zhang2014a</v>
          </cell>
        </row>
        <row r="1408">
          <cell r="B1408" t="str">
            <v>zhang2014a</v>
          </cell>
        </row>
        <row r="1409">
          <cell r="B1409" t="str">
            <v xml:space="preserve"> </v>
          </cell>
        </row>
        <row r="1410">
          <cell r="B1410" t="str">
            <v>zhang2014a</v>
          </cell>
        </row>
        <row r="1411">
          <cell r="B1411" t="str">
            <v xml:space="preserve"> </v>
          </cell>
        </row>
        <row r="1412">
          <cell r="B1412" t="str">
            <v>zhang2014a</v>
          </cell>
        </row>
        <row r="1413">
          <cell r="B1413" t="str">
            <v>zhang2014a</v>
          </cell>
        </row>
        <row r="1414">
          <cell r="B1414" t="str">
            <v xml:space="preserve"> </v>
          </cell>
        </row>
        <row r="1415">
          <cell r="B1415" t="str">
            <v>zhang2014a</v>
          </cell>
        </row>
        <row r="1416">
          <cell r="B1416" t="str">
            <v>zhang2014a</v>
          </cell>
        </row>
        <row r="1417">
          <cell r="B1417" t="str">
            <v>zhang2014a</v>
          </cell>
        </row>
        <row r="1418">
          <cell r="B1418"/>
        </row>
        <row r="1420">
          <cell r="B1420" t="str">
            <v>lipman2004fuel</v>
          </cell>
        </row>
        <row r="1421">
          <cell r="B1421" t="str">
            <v>lipman2004fuel</v>
          </cell>
        </row>
        <row r="1422">
          <cell r="B1422" t="str">
            <v>lipman2004fuel</v>
          </cell>
        </row>
        <row r="1423">
          <cell r="B1423" t="str">
            <v>lipman2004fuel</v>
          </cell>
        </row>
        <row r="1424">
          <cell r="B1424" t="str">
            <v xml:space="preserve"> </v>
          </cell>
        </row>
        <row r="1425">
          <cell r="B1425" t="str">
            <v>lipman2004fuel</v>
          </cell>
        </row>
        <row r="1426">
          <cell r="B1426" t="str">
            <v>lipman2004fuel</v>
          </cell>
        </row>
        <row r="1427">
          <cell r="B1427" t="str">
            <v>lipman2004fuel</v>
          </cell>
        </row>
        <row r="1428">
          <cell r="B1428" t="str">
            <v>lipman2004fuel</v>
          </cell>
        </row>
        <row r="1429">
          <cell r="B1429" t="str">
            <v>lipman2004fuel</v>
          </cell>
        </row>
        <row r="1430">
          <cell r="B1430" t="str">
            <v>lipman2004fuel</v>
          </cell>
        </row>
        <row r="1431">
          <cell r="B1431" t="str">
            <v>lipman2004fuel</v>
          </cell>
        </row>
        <row r="1432">
          <cell r="B1432" t="str">
            <v>lipman2004fuel</v>
          </cell>
        </row>
        <row r="1433">
          <cell r="B1433" t="str">
            <v xml:space="preserve"> </v>
          </cell>
        </row>
        <row r="1434">
          <cell r="B1434" t="str">
            <v>lipman2004fuel</v>
          </cell>
        </row>
        <row r="1435">
          <cell r="B1435" t="str">
            <v xml:space="preserve"> </v>
          </cell>
        </row>
        <row r="1436">
          <cell r="B1436" t="str">
            <v>lipman2004fuel</v>
          </cell>
        </row>
        <row r="1437">
          <cell r="B1437" t="str">
            <v>lipman2004fuel</v>
          </cell>
        </row>
        <row r="1438">
          <cell r="B1438" t="str">
            <v xml:space="preserve"> </v>
          </cell>
        </row>
        <row r="1439">
          <cell r="B1439" t="str">
            <v>lipman2004fuel</v>
          </cell>
        </row>
        <row r="1440">
          <cell r="B1440" t="str">
            <v>lipman2004fuel</v>
          </cell>
        </row>
        <row r="1441">
          <cell r="B1441" t="str">
            <v>lipman2004fuel</v>
          </cell>
        </row>
        <row r="1442">
          <cell r="B1442"/>
        </row>
        <row r="1444">
          <cell r="B1444" t="str">
            <v>smith2004low</v>
          </cell>
        </row>
        <row r="1445">
          <cell r="B1445" t="str">
            <v>smith2004low</v>
          </cell>
        </row>
        <row r="1446">
          <cell r="B1446" t="str">
            <v>smith2004low</v>
          </cell>
        </row>
        <row r="1447">
          <cell r="B1447" t="str">
            <v>smith2004low</v>
          </cell>
        </row>
        <row r="1448">
          <cell r="B1448" t="str">
            <v xml:space="preserve"> </v>
          </cell>
        </row>
        <row r="1449">
          <cell r="B1449" t="str">
            <v>smith2004low</v>
          </cell>
        </row>
        <row r="1450">
          <cell r="B1450" t="str">
            <v>smith2004low</v>
          </cell>
        </row>
        <row r="1451">
          <cell r="B1451" t="str">
            <v>smith2004low</v>
          </cell>
        </row>
        <row r="1452">
          <cell r="B1452" t="str">
            <v>smith2004low</v>
          </cell>
        </row>
        <row r="1453">
          <cell r="B1453" t="str">
            <v>smith2004low</v>
          </cell>
        </row>
        <row r="1454">
          <cell r="B1454" t="str">
            <v>smith2004low</v>
          </cell>
        </row>
        <row r="1455">
          <cell r="B1455" t="str">
            <v>smith2004low</v>
          </cell>
        </row>
        <row r="1456">
          <cell r="B1456" t="str">
            <v>smith2004low</v>
          </cell>
        </row>
        <row r="1457">
          <cell r="B1457" t="str">
            <v xml:space="preserve"> </v>
          </cell>
        </row>
        <row r="1458">
          <cell r="B1458" t="str">
            <v>smith2004low</v>
          </cell>
        </row>
        <row r="1459">
          <cell r="B1459" t="str">
            <v xml:space="preserve"> </v>
          </cell>
        </row>
        <row r="1460">
          <cell r="B1460" t="str">
            <v>smith2004low</v>
          </cell>
        </row>
        <row r="1461">
          <cell r="B1461" t="str">
            <v>smith2004low</v>
          </cell>
        </row>
        <row r="1462">
          <cell r="B1462" t="str">
            <v xml:space="preserve"> </v>
          </cell>
        </row>
        <row r="1463">
          <cell r="B1463" t="str">
            <v>smith2004low</v>
          </cell>
        </row>
        <row r="1464">
          <cell r="B1464" t="str">
            <v>smith2004low</v>
          </cell>
        </row>
        <row r="1465">
          <cell r="B1465" t="str">
            <v>smith2004low</v>
          </cell>
        </row>
        <row r="1466">
          <cell r="B1466"/>
        </row>
        <row r="1468">
          <cell r="B1468" t="str">
            <v>walker2016benchmarking</v>
          </cell>
        </row>
        <row r="1469">
          <cell r="B1469" t="str">
            <v>walker2016benchmarking</v>
          </cell>
        </row>
        <row r="1470">
          <cell r="B1470" t="str">
            <v>walker2016benchmarking</v>
          </cell>
        </row>
        <row r="1471">
          <cell r="B1471" t="str">
            <v>walker2016benchmarking</v>
          </cell>
        </row>
        <row r="1472">
          <cell r="B1472" t="str">
            <v xml:space="preserve"> </v>
          </cell>
        </row>
        <row r="1473">
          <cell r="B1473" t="str">
            <v>walker2016benchmarking</v>
          </cell>
        </row>
        <row r="1474">
          <cell r="B1474" t="str">
            <v>walker2016benchmarking</v>
          </cell>
        </row>
        <row r="1475">
          <cell r="B1475" t="str">
            <v>walker2016benchmarking</v>
          </cell>
        </row>
        <row r="1476">
          <cell r="B1476" t="str">
            <v>walker2016benchmarking</v>
          </cell>
        </row>
        <row r="1477">
          <cell r="B1477" t="str">
            <v>walker2016benchmarking</v>
          </cell>
        </row>
        <row r="1478">
          <cell r="B1478" t="str">
            <v>walker2016benchmarking</v>
          </cell>
        </row>
        <row r="1479">
          <cell r="B1479" t="str">
            <v>walker2016benchmarking</v>
          </cell>
        </row>
        <row r="1480">
          <cell r="B1480" t="str">
            <v>walker2016benchmarking</v>
          </cell>
        </row>
        <row r="1481">
          <cell r="B1481" t="str">
            <v xml:space="preserve"> </v>
          </cell>
        </row>
        <row r="1482">
          <cell r="B1482" t="str">
            <v>walker2016benchmarking</v>
          </cell>
        </row>
        <row r="1483">
          <cell r="B1483" t="str">
            <v xml:space="preserve"> </v>
          </cell>
        </row>
        <row r="1484">
          <cell r="B1484" t="str">
            <v>walker2016benchmarking</v>
          </cell>
        </row>
        <row r="1485">
          <cell r="B1485" t="str">
            <v>walker2016benchmarking</v>
          </cell>
        </row>
        <row r="1486">
          <cell r="B1486" t="str">
            <v xml:space="preserve"> </v>
          </cell>
        </row>
        <row r="1487">
          <cell r="B1487" t="str">
            <v>walker2016benchmarking</v>
          </cell>
        </row>
        <row r="1488">
          <cell r="B1488" t="str">
            <v>walker2016benchmarking</v>
          </cell>
        </row>
        <row r="1489">
          <cell r="B1489" t="str">
            <v>walker2016benchmarking</v>
          </cell>
        </row>
        <row r="1490">
          <cell r="B1490"/>
        </row>
        <row r="1492">
          <cell r="B1492" t="str">
            <v>ainscough2014hydrogen</v>
          </cell>
        </row>
        <row r="1493">
          <cell r="B1493" t="str">
            <v>ainscough2014hydrogen</v>
          </cell>
        </row>
        <row r="1494">
          <cell r="B1494" t="str">
            <v>ainscough2014hydrogen</v>
          </cell>
        </row>
        <row r="1495">
          <cell r="B1495" t="str">
            <v>ainscough2014hydrogen</v>
          </cell>
        </row>
        <row r="1496">
          <cell r="B1496" t="str">
            <v xml:space="preserve"> </v>
          </cell>
        </row>
        <row r="1497">
          <cell r="B1497" t="str">
            <v>ainscough2014hydrogen</v>
          </cell>
        </row>
        <row r="1498">
          <cell r="B1498" t="str">
            <v>ainscough2014hydrogen</v>
          </cell>
        </row>
        <row r="1499">
          <cell r="B1499" t="str">
            <v>ainscough2014hydrogen</v>
          </cell>
        </row>
        <row r="1500">
          <cell r="B1500" t="str">
            <v>ainscough2014hydrogen</v>
          </cell>
        </row>
        <row r="1501">
          <cell r="B1501" t="str">
            <v>ainscough2014hydrogen</v>
          </cell>
        </row>
        <row r="1502">
          <cell r="B1502" t="str">
            <v>ainscough2014hydrogen</v>
          </cell>
        </row>
        <row r="1503">
          <cell r="B1503" t="str">
            <v>ainscough2014hydrogen</v>
          </cell>
        </row>
        <row r="1504">
          <cell r="B1504" t="str">
            <v>ainscough2014hydrogen</v>
          </cell>
        </row>
        <row r="1505">
          <cell r="B1505" t="str">
            <v xml:space="preserve"> </v>
          </cell>
        </row>
        <row r="1506">
          <cell r="B1506" t="str">
            <v>ainscough2014hydrogen</v>
          </cell>
        </row>
        <row r="1507">
          <cell r="B1507" t="str">
            <v xml:space="preserve"> </v>
          </cell>
        </row>
        <row r="1508">
          <cell r="B1508" t="str">
            <v>ainscough2014hydrogen</v>
          </cell>
        </row>
        <row r="1509">
          <cell r="B1509" t="str">
            <v>ainscough2014hydrogen</v>
          </cell>
        </row>
        <row r="1510">
          <cell r="B1510" t="str">
            <v xml:space="preserve"> </v>
          </cell>
        </row>
        <row r="1511">
          <cell r="B1511" t="str">
            <v>ainscough2014hydrogen</v>
          </cell>
        </row>
        <row r="1512">
          <cell r="B1512" t="str">
            <v>ainscough2014hydrogen</v>
          </cell>
        </row>
        <row r="1513">
          <cell r="B1513" t="str">
            <v>ainscough2014hydrogen</v>
          </cell>
        </row>
        <row r="1514">
          <cell r="B1514"/>
        </row>
        <row r="1516">
          <cell r="B1516" t="str">
            <v>eichman2015hydrogen</v>
          </cell>
        </row>
        <row r="1517">
          <cell r="B1517" t="str">
            <v>eichman2015hydrogen</v>
          </cell>
        </row>
        <row r="1518">
          <cell r="B1518" t="str">
            <v>eichman2015hydrogen</v>
          </cell>
        </row>
        <row r="1519">
          <cell r="B1519" t="str">
            <v>eichman2015hydrogen</v>
          </cell>
        </row>
        <row r="1520">
          <cell r="B1520" t="str">
            <v xml:space="preserve"> </v>
          </cell>
        </row>
        <row r="1521">
          <cell r="B1521" t="str">
            <v>eichman2015hydrogen</v>
          </cell>
        </row>
        <row r="1522">
          <cell r="B1522" t="str">
            <v>eichman2015hydrogen</v>
          </cell>
        </row>
        <row r="1523">
          <cell r="B1523" t="str">
            <v>eichman2015hydrogen</v>
          </cell>
        </row>
        <row r="1524">
          <cell r="B1524" t="str">
            <v>eichman2015hydrogen</v>
          </cell>
        </row>
        <row r="1525">
          <cell r="B1525" t="str">
            <v>eichman2015hydrogen</v>
          </cell>
        </row>
        <row r="1526">
          <cell r="B1526" t="str">
            <v>eichman2015hydrogen</v>
          </cell>
        </row>
        <row r="1527">
          <cell r="B1527" t="str">
            <v>eichman2015hydrogen</v>
          </cell>
        </row>
        <row r="1528">
          <cell r="B1528" t="str">
            <v>eichman2015hydrogen</v>
          </cell>
        </row>
        <row r="1529">
          <cell r="B1529" t="str">
            <v xml:space="preserve"> </v>
          </cell>
        </row>
        <row r="1530">
          <cell r="B1530" t="str">
            <v>eichman2015hydrogen</v>
          </cell>
        </row>
        <row r="1531">
          <cell r="B1531" t="str">
            <v xml:space="preserve"> </v>
          </cell>
        </row>
        <row r="1532">
          <cell r="B1532" t="str">
            <v>eichman2015hydrogen</v>
          </cell>
        </row>
        <row r="1533">
          <cell r="B1533" t="str">
            <v>eichman2015hydrogen</v>
          </cell>
        </row>
        <row r="1534">
          <cell r="B1534" t="str">
            <v xml:space="preserve"> </v>
          </cell>
        </row>
        <row r="1535">
          <cell r="B1535" t="str">
            <v>eichman2015hydrogen</v>
          </cell>
        </row>
        <row r="1536">
          <cell r="B1536" t="str">
            <v>eichman2015hydrogen</v>
          </cell>
        </row>
        <row r="1537">
          <cell r="B1537" t="str">
            <v>eichman2015hydrogen</v>
          </cell>
        </row>
        <row r="1538">
          <cell r="B1538"/>
        </row>
        <row r="1540">
          <cell r="B1540" t="str">
            <v>albrecht2013analyse</v>
          </cell>
        </row>
        <row r="1541">
          <cell r="B1541" t="str">
            <v>albrecht2013analyse</v>
          </cell>
        </row>
        <row r="1542">
          <cell r="B1542" t="str">
            <v>albrecht2013analyse</v>
          </cell>
        </row>
        <row r="1543">
          <cell r="B1543" t="str">
            <v>albrecht2013analyse</v>
          </cell>
        </row>
        <row r="1544">
          <cell r="B1544" t="str">
            <v xml:space="preserve"> </v>
          </cell>
        </row>
        <row r="1545">
          <cell r="B1545" t="str">
            <v>albrecht2013analyse</v>
          </cell>
        </row>
        <row r="1546">
          <cell r="B1546" t="str">
            <v>albrecht2013analyse</v>
          </cell>
        </row>
        <row r="1547">
          <cell r="B1547" t="str">
            <v>albrecht2013analyse</v>
          </cell>
        </row>
        <row r="1548">
          <cell r="B1548" t="str">
            <v>albrecht2013analyse</v>
          </cell>
        </row>
        <row r="1549">
          <cell r="B1549" t="str">
            <v>albrecht2013analyse</v>
          </cell>
        </row>
        <row r="1550">
          <cell r="B1550" t="str">
            <v>albrecht2013analyse</v>
          </cell>
        </row>
        <row r="1551">
          <cell r="B1551" t="str">
            <v>albrecht2013analyse</v>
          </cell>
        </row>
        <row r="1552">
          <cell r="B1552" t="str">
            <v>albrecht2013analyse</v>
          </cell>
        </row>
        <row r="1553">
          <cell r="B1553" t="str">
            <v xml:space="preserve"> </v>
          </cell>
        </row>
        <row r="1554">
          <cell r="B1554" t="str">
            <v>albrecht2013analyse</v>
          </cell>
        </row>
        <row r="1555">
          <cell r="B1555" t="str">
            <v xml:space="preserve"> </v>
          </cell>
        </row>
        <row r="1556">
          <cell r="B1556" t="str">
            <v>albrecht2013analyse</v>
          </cell>
        </row>
        <row r="1557">
          <cell r="B1557" t="str">
            <v>albrecht2013analyse</v>
          </cell>
        </row>
        <row r="1558">
          <cell r="B1558" t="str">
            <v xml:space="preserve"> </v>
          </cell>
        </row>
        <row r="1559">
          <cell r="B1559" t="str">
            <v>albrecht2013analyse</v>
          </cell>
        </row>
        <row r="1560">
          <cell r="B1560" t="str">
            <v>albrecht2013analyse</v>
          </cell>
        </row>
        <row r="1561">
          <cell r="B1561" t="str">
            <v>albrecht2013analyse</v>
          </cell>
        </row>
        <row r="1562">
          <cell r="B1562"/>
        </row>
        <row r="1564">
          <cell r="B1564" t="str">
            <v>NREL2009lifecycle</v>
          </cell>
        </row>
        <row r="1565">
          <cell r="B1565" t="str">
            <v>NREL2009lifecycle</v>
          </cell>
        </row>
        <row r="1566">
          <cell r="B1566" t="str">
            <v>NREL2009lifecycle</v>
          </cell>
        </row>
        <row r="1567">
          <cell r="B1567" t="str">
            <v>NREL2009lifecycle</v>
          </cell>
        </row>
        <row r="1568">
          <cell r="B1568" t="str">
            <v xml:space="preserve"> </v>
          </cell>
        </row>
        <row r="1569">
          <cell r="B1569" t="str">
            <v>NREL2009lifecycle</v>
          </cell>
        </row>
        <row r="1570">
          <cell r="B1570" t="str">
            <v>NREL2009lifecycle</v>
          </cell>
        </row>
        <row r="1571">
          <cell r="B1571" t="str">
            <v>NREL2009lifecycle</v>
          </cell>
        </row>
        <row r="1572">
          <cell r="B1572" t="str">
            <v>NREL2009lifecycle</v>
          </cell>
        </row>
        <row r="1573">
          <cell r="B1573" t="str">
            <v>NREL2009lifecycle</v>
          </cell>
        </row>
        <row r="1574">
          <cell r="B1574" t="str">
            <v>NREL2009lifecycle</v>
          </cell>
        </row>
        <row r="1575">
          <cell r="B1575" t="str">
            <v>NREL2009lifecycle</v>
          </cell>
        </row>
        <row r="1576">
          <cell r="B1576" t="str">
            <v>NREL2009lifecycle</v>
          </cell>
        </row>
        <row r="1577">
          <cell r="B1577" t="str">
            <v xml:space="preserve"> </v>
          </cell>
        </row>
        <row r="1578">
          <cell r="B1578" t="str">
            <v>NREL2009lifecycle</v>
          </cell>
        </row>
        <row r="1579">
          <cell r="B1579" t="str">
            <v xml:space="preserve"> </v>
          </cell>
        </row>
        <row r="1580">
          <cell r="B1580" t="str">
            <v>NREL2009lifecycle</v>
          </cell>
        </row>
        <row r="1581">
          <cell r="B1581" t="str">
            <v>NREL2009lifecycle</v>
          </cell>
        </row>
        <row r="1582">
          <cell r="B1582" t="str">
            <v xml:space="preserve"> </v>
          </cell>
        </row>
        <row r="1583">
          <cell r="B1583" t="str">
            <v>NREL2009lifecycle</v>
          </cell>
        </row>
        <row r="1584">
          <cell r="B1584" t="str">
            <v>NREL2009lifecycle</v>
          </cell>
        </row>
        <row r="1585">
          <cell r="B1585" t="str">
            <v>NREL2009lifecycle</v>
          </cell>
        </row>
        <row r="1586">
          <cell r="B1586"/>
        </row>
        <row r="1588">
          <cell r="B1588" t="str">
            <v>penev2013hybrid</v>
          </cell>
        </row>
        <row r="1589">
          <cell r="B1589" t="str">
            <v>penev2013hybrid</v>
          </cell>
        </row>
        <row r="1590">
          <cell r="B1590" t="str">
            <v>penev2013hybrid</v>
          </cell>
        </row>
        <row r="1591">
          <cell r="B1591" t="str">
            <v>penev2013hybrid</v>
          </cell>
        </row>
        <row r="1592">
          <cell r="B1592" t="str">
            <v xml:space="preserve"> </v>
          </cell>
        </row>
        <row r="1593">
          <cell r="B1593" t="str">
            <v>penev2013hybrid</v>
          </cell>
        </row>
        <row r="1594">
          <cell r="B1594" t="str">
            <v>penev2013hybrid</v>
          </cell>
        </row>
        <row r="1595">
          <cell r="B1595" t="str">
            <v>penev2013hybrid</v>
          </cell>
        </row>
        <row r="1596">
          <cell r="B1596" t="str">
            <v>penev2013hybrid</v>
          </cell>
        </row>
        <row r="1597">
          <cell r="B1597" t="str">
            <v>penev2013hybrid</v>
          </cell>
        </row>
        <row r="1598">
          <cell r="B1598" t="str">
            <v>penev2013hybrid</v>
          </cell>
        </row>
        <row r="1599">
          <cell r="B1599" t="str">
            <v>penev2013hybrid</v>
          </cell>
        </row>
        <row r="1600">
          <cell r="B1600" t="str">
            <v>penev2013hybrid</v>
          </cell>
        </row>
        <row r="1601">
          <cell r="B1601" t="str">
            <v xml:space="preserve"> </v>
          </cell>
        </row>
        <row r="1602">
          <cell r="B1602" t="str">
            <v>penev2013hybrid</v>
          </cell>
        </row>
        <row r="1603">
          <cell r="B1603" t="str">
            <v xml:space="preserve"> </v>
          </cell>
        </row>
        <row r="1604">
          <cell r="B1604" t="str">
            <v>penev2013hybrid</v>
          </cell>
        </row>
        <row r="1605">
          <cell r="B1605" t="str">
            <v>penev2013hybrid</v>
          </cell>
        </row>
        <row r="1606">
          <cell r="B1606" t="str">
            <v xml:space="preserve"> </v>
          </cell>
        </row>
        <row r="1607">
          <cell r="B1607" t="str">
            <v>penev2013hybrid</v>
          </cell>
        </row>
        <row r="1608">
          <cell r="B1608" t="str">
            <v>penev2013hybrid</v>
          </cell>
        </row>
        <row r="1609">
          <cell r="B1609" t="str">
            <v>penev2013hybrid</v>
          </cell>
        </row>
        <row r="1610">
          <cell r="B1610"/>
        </row>
        <row r="1612">
          <cell r="B1612" t="str">
            <v>putter2014power</v>
          </cell>
        </row>
        <row r="1613">
          <cell r="B1613" t="str">
            <v>putter2014power</v>
          </cell>
        </row>
        <row r="1614">
          <cell r="B1614" t="str">
            <v>putter2014power</v>
          </cell>
        </row>
        <row r="1615">
          <cell r="B1615" t="str">
            <v>putter2014power</v>
          </cell>
        </row>
        <row r="1616">
          <cell r="B1616" t="str">
            <v xml:space="preserve"> </v>
          </cell>
        </row>
        <row r="1617">
          <cell r="B1617" t="str">
            <v>putter2014power</v>
          </cell>
        </row>
        <row r="1618">
          <cell r="B1618" t="str">
            <v>putter2014power</v>
          </cell>
        </row>
        <row r="1619">
          <cell r="B1619" t="str">
            <v>putter2014power</v>
          </cell>
        </row>
        <row r="1620">
          <cell r="B1620" t="str">
            <v>putter2014power</v>
          </cell>
        </row>
        <row r="1621">
          <cell r="B1621" t="str">
            <v>putter2014power</v>
          </cell>
        </row>
        <row r="1622">
          <cell r="B1622" t="str">
            <v>putter2014power</v>
          </cell>
        </row>
        <row r="1623">
          <cell r="B1623" t="str">
            <v>putter2014power</v>
          </cell>
        </row>
        <row r="1624">
          <cell r="B1624" t="str">
            <v>putter2014power</v>
          </cell>
        </row>
        <row r="1625">
          <cell r="B1625" t="str">
            <v xml:space="preserve"> </v>
          </cell>
        </row>
        <row r="1626">
          <cell r="B1626" t="str">
            <v>putter2014power</v>
          </cell>
        </row>
        <row r="1627">
          <cell r="B1627" t="str">
            <v xml:space="preserve"> </v>
          </cell>
        </row>
        <row r="1628">
          <cell r="B1628" t="str">
            <v>putter2014power</v>
          </cell>
        </row>
        <row r="1629">
          <cell r="B1629" t="str">
            <v>putter2014power</v>
          </cell>
        </row>
        <row r="1630">
          <cell r="B1630" t="str">
            <v xml:space="preserve"> </v>
          </cell>
        </row>
        <row r="1631">
          <cell r="B1631" t="str">
            <v>putter2014power</v>
          </cell>
        </row>
        <row r="1632">
          <cell r="B1632" t="str">
            <v>putter2014power</v>
          </cell>
        </row>
        <row r="1633">
          <cell r="B1633" t="str">
            <v>putter2014power</v>
          </cell>
        </row>
        <row r="1634">
          <cell r="B1634"/>
        </row>
        <row r="1636">
          <cell r="B1636" t="str">
            <v>schaber2013managing</v>
          </cell>
        </row>
        <row r="1637">
          <cell r="B1637" t="str">
            <v>schaber2013managing</v>
          </cell>
        </row>
        <row r="1638">
          <cell r="B1638" t="str">
            <v>schaber2013managing</v>
          </cell>
        </row>
        <row r="1639">
          <cell r="B1639" t="str">
            <v>schaber2013managing</v>
          </cell>
        </row>
        <row r="1640">
          <cell r="B1640" t="str">
            <v xml:space="preserve"> </v>
          </cell>
        </row>
        <row r="1641">
          <cell r="B1641" t="str">
            <v>schaber2013managing</v>
          </cell>
        </row>
        <row r="1642">
          <cell r="B1642" t="str">
            <v>schaber2013managing</v>
          </cell>
        </row>
        <row r="1643">
          <cell r="B1643" t="str">
            <v>schaber2013managing</v>
          </cell>
        </row>
        <row r="1644">
          <cell r="B1644" t="str">
            <v>schaber2013managing</v>
          </cell>
        </row>
        <row r="1645">
          <cell r="B1645" t="str">
            <v>schaber2013managing</v>
          </cell>
        </row>
        <row r="1646">
          <cell r="B1646" t="str">
            <v>schaber2013managing</v>
          </cell>
        </row>
        <row r="1647">
          <cell r="B1647" t="str">
            <v>schaber2013managing</v>
          </cell>
        </row>
        <row r="1648">
          <cell r="B1648" t="str">
            <v>schaber2013managing</v>
          </cell>
        </row>
        <row r="1649">
          <cell r="B1649" t="str">
            <v xml:space="preserve"> </v>
          </cell>
        </row>
        <row r="1650">
          <cell r="B1650" t="str">
            <v>schaber2013managing</v>
          </cell>
        </row>
        <row r="1651">
          <cell r="B1651" t="str">
            <v xml:space="preserve"> </v>
          </cell>
        </row>
        <row r="1652">
          <cell r="B1652" t="str">
            <v>schaber2013managing</v>
          </cell>
        </row>
        <row r="1653">
          <cell r="B1653" t="str">
            <v>schaber2013managing</v>
          </cell>
        </row>
        <row r="1654">
          <cell r="B1654" t="str">
            <v xml:space="preserve"> </v>
          </cell>
        </row>
        <row r="1655">
          <cell r="B1655" t="str">
            <v>schaber2013managing</v>
          </cell>
        </row>
        <row r="1656">
          <cell r="B1656" t="str">
            <v>schaber2013managing</v>
          </cell>
        </row>
        <row r="1657">
          <cell r="B1657" t="str">
            <v>schaber2013managing</v>
          </cell>
        </row>
        <row r="1658">
          <cell r="B1658"/>
        </row>
        <row r="1660">
          <cell r="B1660" t="str">
            <v>sterner2009bioenergy</v>
          </cell>
        </row>
        <row r="1661">
          <cell r="B1661" t="str">
            <v>sterner2009bioenergy</v>
          </cell>
        </row>
        <row r="1662">
          <cell r="B1662" t="str">
            <v>sterner2009bioenergy</v>
          </cell>
        </row>
        <row r="1663">
          <cell r="B1663" t="str">
            <v>sterner2009bioenergy</v>
          </cell>
        </row>
        <row r="1664">
          <cell r="B1664" t="str">
            <v xml:space="preserve"> </v>
          </cell>
        </row>
        <row r="1665">
          <cell r="B1665" t="str">
            <v>sterner2009bioenergy</v>
          </cell>
        </row>
        <row r="1666">
          <cell r="B1666" t="str">
            <v>sterner2009bioenergy</v>
          </cell>
        </row>
        <row r="1667">
          <cell r="B1667" t="str">
            <v>sterner2009bioenergy</v>
          </cell>
        </row>
        <row r="1668">
          <cell r="B1668" t="str">
            <v>sterner2009bioenergy</v>
          </cell>
        </row>
        <row r="1669">
          <cell r="B1669" t="str">
            <v>sterner2009bioenergy</v>
          </cell>
        </row>
        <row r="1670">
          <cell r="B1670" t="str">
            <v>sterner2009bioenergy</v>
          </cell>
        </row>
        <row r="1671">
          <cell r="B1671" t="str">
            <v>sterner2009bioenergy</v>
          </cell>
        </row>
        <row r="1672">
          <cell r="B1672" t="str">
            <v>sterner2009bioenergy</v>
          </cell>
        </row>
        <row r="1673">
          <cell r="B1673" t="str">
            <v xml:space="preserve"> </v>
          </cell>
        </row>
        <row r="1674">
          <cell r="B1674" t="str">
            <v>sterner2009bioenergy</v>
          </cell>
        </row>
        <row r="1675">
          <cell r="B1675" t="str">
            <v xml:space="preserve"> </v>
          </cell>
        </row>
        <row r="1676">
          <cell r="B1676" t="str">
            <v>sterner2009bioenergy</v>
          </cell>
        </row>
        <row r="1677">
          <cell r="B1677" t="str">
            <v>sterner2009bioenergy</v>
          </cell>
        </row>
        <row r="1678">
          <cell r="B1678" t="str">
            <v xml:space="preserve"> </v>
          </cell>
        </row>
        <row r="1679">
          <cell r="B1679" t="str">
            <v>sterner2009bioenergy</v>
          </cell>
        </row>
        <row r="1680">
          <cell r="B1680" t="str">
            <v>sterner2009bioenergy</v>
          </cell>
        </row>
        <row r="1681">
          <cell r="B1681" t="str">
            <v>sterner2009bioenergy</v>
          </cell>
        </row>
        <row r="1682">
          <cell r="B1682"/>
        </row>
        <row r="1684">
          <cell r="B1684" t="str">
            <v>fichtner2014erstellung</v>
          </cell>
        </row>
        <row r="1685">
          <cell r="B1685" t="str">
            <v>fichtner2014erstellung</v>
          </cell>
        </row>
        <row r="1686">
          <cell r="B1686" t="str">
            <v>fichtner2014erstellung</v>
          </cell>
        </row>
        <row r="1687">
          <cell r="B1687" t="str">
            <v>fichtner2014erstellung</v>
          </cell>
        </row>
        <row r="1688">
          <cell r="B1688" t="str">
            <v xml:space="preserve"> </v>
          </cell>
        </row>
        <row r="1689">
          <cell r="B1689" t="str">
            <v>fichtner2014erstellung</v>
          </cell>
        </row>
        <row r="1690">
          <cell r="B1690" t="str">
            <v>fichtner2014erstellung</v>
          </cell>
        </row>
        <row r="1691">
          <cell r="B1691" t="str">
            <v>fichtner2014erstellung</v>
          </cell>
        </row>
        <row r="1692">
          <cell r="B1692" t="str">
            <v>fichtner2014erstellung</v>
          </cell>
        </row>
        <row r="1693">
          <cell r="B1693" t="str">
            <v>fichtner2014erstellung</v>
          </cell>
        </row>
        <row r="1694">
          <cell r="B1694" t="str">
            <v>fichtner2014erstellung</v>
          </cell>
        </row>
        <row r="1695">
          <cell r="B1695" t="str">
            <v>fichtner2014erstellung</v>
          </cell>
        </row>
        <row r="1696">
          <cell r="B1696" t="str">
            <v>fichtner2014erstellung</v>
          </cell>
        </row>
        <row r="1697">
          <cell r="B1697" t="str">
            <v xml:space="preserve"> </v>
          </cell>
        </row>
        <row r="1698">
          <cell r="B1698" t="str">
            <v>fichtner2014erstellung</v>
          </cell>
        </row>
        <row r="1699">
          <cell r="B1699" t="str">
            <v xml:space="preserve"> </v>
          </cell>
        </row>
        <row r="1700">
          <cell r="B1700" t="str">
            <v>fichtner2014erstellung</v>
          </cell>
        </row>
        <row r="1701">
          <cell r="B1701" t="str">
            <v>fichtner2014erstellung</v>
          </cell>
        </row>
        <row r="1702">
          <cell r="B1702" t="str">
            <v xml:space="preserve"> </v>
          </cell>
        </row>
        <row r="1703">
          <cell r="B1703" t="str">
            <v>fichtner2014erstellung</v>
          </cell>
        </row>
        <row r="1704">
          <cell r="B1704" t="str">
            <v>fichtner2014erstellung</v>
          </cell>
        </row>
        <row r="1705">
          <cell r="B1705" t="str">
            <v>fichtner2014erstellung</v>
          </cell>
        </row>
        <row r="1706">
          <cell r="B1706"/>
        </row>
        <row r="1708">
          <cell r="B1708" t="str">
            <v>felgenhauer2015state</v>
          </cell>
        </row>
        <row r="1709">
          <cell r="B1709" t="str">
            <v>felgenhauer2015state</v>
          </cell>
        </row>
        <row r="1710">
          <cell r="B1710" t="str">
            <v>felgenhauer2015state</v>
          </cell>
        </row>
        <row r="1711">
          <cell r="B1711" t="str">
            <v>felgenhauer2015state</v>
          </cell>
        </row>
        <row r="1712">
          <cell r="B1712" t="str">
            <v xml:space="preserve"> </v>
          </cell>
        </row>
        <row r="1713">
          <cell r="B1713" t="str">
            <v>felgenhauer2015state</v>
          </cell>
        </row>
        <row r="1714">
          <cell r="B1714" t="str">
            <v>felgenhauer2015state</v>
          </cell>
        </row>
        <row r="1715">
          <cell r="B1715" t="str">
            <v>felgenhauer2015state</v>
          </cell>
        </row>
        <row r="1716">
          <cell r="B1716" t="str">
            <v>felgenhauer2015state</v>
          </cell>
        </row>
        <row r="1717">
          <cell r="B1717" t="str">
            <v>felgenhauer2015state</v>
          </cell>
        </row>
        <row r="1718">
          <cell r="B1718" t="str">
            <v>felgenhauer2015state</v>
          </cell>
        </row>
        <row r="1719">
          <cell r="B1719" t="str">
            <v>felgenhauer2015state</v>
          </cell>
        </row>
        <row r="1720">
          <cell r="B1720" t="str">
            <v>felgenhauer2015state</v>
          </cell>
        </row>
        <row r="1721">
          <cell r="B1721" t="str">
            <v xml:space="preserve"> </v>
          </cell>
        </row>
        <row r="1722">
          <cell r="B1722" t="str">
            <v>felgenhauer2015state</v>
          </cell>
        </row>
        <row r="1723">
          <cell r="B1723" t="str">
            <v xml:space="preserve"> </v>
          </cell>
        </row>
        <row r="1724">
          <cell r="B1724" t="str">
            <v>felgenhauer2015state</v>
          </cell>
        </row>
        <row r="1725">
          <cell r="B1725" t="str">
            <v>felgenhauer2015state</v>
          </cell>
        </row>
        <row r="1726">
          <cell r="B1726" t="str">
            <v xml:space="preserve"> </v>
          </cell>
        </row>
        <row r="1727">
          <cell r="B1727" t="str">
            <v>felgenhauer2015state</v>
          </cell>
        </row>
        <row r="1728">
          <cell r="B1728" t="str">
            <v>felgenhauer2015state</v>
          </cell>
        </row>
        <row r="1729">
          <cell r="B1729" t="str">
            <v>felgenhauer2015state</v>
          </cell>
        </row>
        <row r="1730">
          <cell r="B1730"/>
        </row>
        <row r="1732">
          <cell r="B1732" t="str">
            <v>sunfire2016</v>
          </cell>
        </row>
        <row r="1733">
          <cell r="B1733" t="str">
            <v>sunfire2016</v>
          </cell>
        </row>
        <row r="1734">
          <cell r="B1734" t="str">
            <v>sunfire2016</v>
          </cell>
        </row>
        <row r="1735">
          <cell r="B1735" t="str">
            <v>sunfire2016</v>
          </cell>
        </row>
        <row r="1736">
          <cell r="B1736" t="str">
            <v xml:space="preserve"> </v>
          </cell>
        </row>
        <row r="1737">
          <cell r="B1737" t="str">
            <v>sunfire2016</v>
          </cell>
        </row>
        <row r="1738">
          <cell r="B1738" t="str">
            <v>sunfire2016</v>
          </cell>
        </row>
        <row r="1739">
          <cell r="B1739" t="str">
            <v>sunfire2016</v>
          </cell>
        </row>
        <row r="1740">
          <cell r="B1740" t="str">
            <v>sunfire2016</v>
          </cell>
        </row>
        <row r="1741">
          <cell r="B1741" t="str">
            <v>sunfire2016</v>
          </cell>
        </row>
        <row r="1742">
          <cell r="B1742" t="str">
            <v>sunfire2016</v>
          </cell>
        </row>
        <row r="1743">
          <cell r="B1743" t="str">
            <v>sunfire2016</v>
          </cell>
        </row>
        <row r="1744">
          <cell r="B1744" t="str">
            <v>sunfire2016</v>
          </cell>
        </row>
        <row r="1745">
          <cell r="B1745" t="str">
            <v xml:space="preserve"> </v>
          </cell>
        </row>
        <row r="1746">
          <cell r="B1746" t="str">
            <v>sunfire2016</v>
          </cell>
        </row>
        <row r="1747">
          <cell r="B1747" t="str">
            <v xml:space="preserve"> </v>
          </cell>
        </row>
        <row r="1748">
          <cell r="B1748" t="str">
            <v>sunfire2016</v>
          </cell>
        </row>
        <row r="1749">
          <cell r="B1749" t="str">
            <v>sunfire2016</v>
          </cell>
        </row>
        <row r="1750">
          <cell r="B1750" t="str">
            <v xml:space="preserve"> </v>
          </cell>
        </row>
        <row r="1751">
          <cell r="B1751" t="str">
            <v>sunfire2016</v>
          </cell>
        </row>
        <row r="1752">
          <cell r="B1752" t="str">
            <v>sunfire2016</v>
          </cell>
        </row>
        <row r="1753">
          <cell r="B1753" t="str">
            <v>sunfire2016</v>
          </cell>
        </row>
        <row r="1754">
          <cell r="B1754"/>
        </row>
        <row r="1756">
          <cell r="B1756" t="str">
            <v>hydrogenenergy2016</v>
          </cell>
        </row>
        <row r="1757">
          <cell r="B1757" t="str">
            <v>hydrogenenergy2016</v>
          </cell>
        </row>
        <row r="1758">
          <cell r="B1758" t="str">
            <v>hydrogenenergy2016</v>
          </cell>
        </row>
        <row r="1759">
          <cell r="B1759" t="str">
            <v>hydrogenenergy2016</v>
          </cell>
        </row>
        <row r="1760">
          <cell r="B1760" t="str">
            <v xml:space="preserve"> </v>
          </cell>
        </row>
        <row r="1761">
          <cell r="B1761" t="str">
            <v>hydrogenenergy2016</v>
          </cell>
        </row>
        <row r="1762">
          <cell r="B1762" t="str">
            <v>hydrogenenergy2016</v>
          </cell>
        </row>
        <row r="1763">
          <cell r="B1763" t="str">
            <v>hydrogenenergy2016</v>
          </cell>
        </row>
        <row r="1764">
          <cell r="B1764" t="str">
            <v>hydrogenenergy2016</v>
          </cell>
        </row>
        <row r="1765">
          <cell r="B1765" t="str">
            <v>hydrogenenergy2016</v>
          </cell>
        </row>
        <row r="1766">
          <cell r="B1766" t="str">
            <v>hydrogenenergy2016</v>
          </cell>
        </row>
        <row r="1767">
          <cell r="B1767" t="str">
            <v>hydrogenenergy2016</v>
          </cell>
        </row>
        <row r="1768">
          <cell r="B1768" t="str">
            <v>hydrogenenergy2016</v>
          </cell>
        </row>
        <row r="1769">
          <cell r="B1769" t="str">
            <v xml:space="preserve"> </v>
          </cell>
        </row>
        <row r="1770">
          <cell r="B1770" t="str">
            <v>hydrogenenergy2016</v>
          </cell>
        </row>
        <row r="1771">
          <cell r="B1771" t="str">
            <v xml:space="preserve"> </v>
          </cell>
        </row>
        <row r="1772">
          <cell r="B1772" t="str">
            <v>hydrogenenergy2016</v>
          </cell>
        </row>
        <row r="1773">
          <cell r="B1773" t="str">
            <v>hydrogenenergy2016</v>
          </cell>
        </row>
        <row r="1774">
          <cell r="B1774" t="str">
            <v xml:space="preserve"> </v>
          </cell>
        </row>
        <row r="1775">
          <cell r="B1775" t="str">
            <v>hydrogenenergy2016</v>
          </cell>
        </row>
        <row r="1776">
          <cell r="B1776" t="str">
            <v>hydrogenenergy2016</v>
          </cell>
        </row>
        <row r="1777">
          <cell r="B1777" t="str">
            <v>hydrogenenergy2016</v>
          </cell>
        </row>
        <row r="1778">
          <cell r="B1778"/>
        </row>
        <row r="1780">
          <cell r="B1780" t="str">
            <v>wind-wasserstoff2016</v>
          </cell>
        </row>
        <row r="1781">
          <cell r="B1781" t="str">
            <v>wind-wasserstoff2016</v>
          </cell>
        </row>
        <row r="1782">
          <cell r="B1782" t="str">
            <v>wind-wasserstoff2016</v>
          </cell>
        </row>
        <row r="1783">
          <cell r="B1783" t="str">
            <v>wind-wasserstoff2016</v>
          </cell>
        </row>
        <row r="1784">
          <cell r="B1784" t="str">
            <v xml:space="preserve"> </v>
          </cell>
        </row>
        <row r="1785">
          <cell r="B1785" t="str">
            <v>wind-wasserstoff2016</v>
          </cell>
        </row>
        <row r="1786">
          <cell r="B1786" t="str">
            <v>wind-wasserstoff2016</v>
          </cell>
        </row>
        <row r="1787">
          <cell r="B1787" t="str">
            <v>wind-wasserstoff2016</v>
          </cell>
        </row>
        <row r="1788">
          <cell r="B1788" t="str">
            <v>wind-wasserstoff2016</v>
          </cell>
        </row>
        <row r="1789">
          <cell r="B1789" t="str">
            <v>wind-wasserstoff2016</v>
          </cell>
        </row>
        <row r="1790">
          <cell r="B1790" t="str">
            <v>wind-wasserstoff2016</v>
          </cell>
        </row>
        <row r="1791">
          <cell r="B1791" t="str">
            <v>wind-wasserstoff2016</v>
          </cell>
        </row>
        <row r="1792">
          <cell r="B1792" t="str">
            <v>wind-wasserstoff2016</v>
          </cell>
        </row>
        <row r="1793">
          <cell r="B1793" t="str">
            <v xml:space="preserve"> </v>
          </cell>
        </row>
        <row r="1794">
          <cell r="B1794" t="str">
            <v>wind-wasserstoff2016</v>
          </cell>
        </row>
        <row r="1795">
          <cell r="B1795" t="str">
            <v xml:space="preserve"> </v>
          </cell>
        </row>
        <row r="1796">
          <cell r="B1796" t="str">
            <v>wind-wasserstoff2016</v>
          </cell>
        </row>
        <row r="1797">
          <cell r="B1797" t="str">
            <v>wind-wasserstoff2016</v>
          </cell>
        </row>
        <row r="1798">
          <cell r="B1798" t="str">
            <v xml:space="preserve"> </v>
          </cell>
        </row>
        <row r="1799">
          <cell r="B1799" t="str">
            <v>wind-wasserstoff2016</v>
          </cell>
        </row>
        <row r="1800">
          <cell r="B1800" t="str">
            <v>wind-wasserstoff2016</v>
          </cell>
        </row>
        <row r="1801">
          <cell r="B1801" t="str">
            <v>wind-wasserstoff2016</v>
          </cell>
        </row>
        <row r="1802">
          <cell r="B1802"/>
        </row>
        <row r="1804">
          <cell r="B1804" t="str">
            <v>micropyris2016</v>
          </cell>
        </row>
        <row r="1805">
          <cell r="B1805" t="str">
            <v>micropyris2016</v>
          </cell>
        </row>
        <row r="1806">
          <cell r="B1806" t="str">
            <v>micropyris2016</v>
          </cell>
        </row>
        <row r="1807">
          <cell r="B1807" t="str">
            <v>micropyris2016</v>
          </cell>
        </row>
        <row r="1808">
          <cell r="B1808" t="str">
            <v xml:space="preserve"> </v>
          </cell>
        </row>
        <row r="1809">
          <cell r="B1809" t="str">
            <v>micropyris2016</v>
          </cell>
        </row>
        <row r="1810">
          <cell r="B1810" t="str">
            <v>micropyris2016</v>
          </cell>
        </row>
        <row r="1811">
          <cell r="B1811" t="str">
            <v>micropyris2016</v>
          </cell>
        </row>
        <row r="1812">
          <cell r="B1812" t="str">
            <v>micropyris2016</v>
          </cell>
        </row>
        <row r="1813">
          <cell r="B1813" t="str">
            <v>micropyris2016</v>
          </cell>
        </row>
        <row r="1814">
          <cell r="B1814" t="str">
            <v>micropyris2016</v>
          </cell>
        </row>
        <row r="1815">
          <cell r="B1815" t="str">
            <v>micropyris2016</v>
          </cell>
        </row>
        <row r="1816">
          <cell r="B1816" t="str">
            <v>micropyris2016</v>
          </cell>
        </row>
        <row r="1817">
          <cell r="B1817" t="str">
            <v>micropyris2016</v>
          </cell>
        </row>
        <row r="1818">
          <cell r="B1818" t="str">
            <v xml:space="preserve"> </v>
          </cell>
        </row>
        <row r="1819">
          <cell r="B1819" t="str">
            <v>micropyris2016</v>
          </cell>
        </row>
        <row r="1820">
          <cell r="B1820" t="str">
            <v xml:space="preserve"> </v>
          </cell>
        </row>
        <row r="1821">
          <cell r="B1821" t="str">
            <v>micropyris2016</v>
          </cell>
        </row>
        <row r="1822">
          <cell r="B1822" t="str">
            <v>micropyris2016</v>
          </cell>
        </row>
        <row r="1823">
          <cell r="B1823" t="str">
            <v xml:space="preserve"> </v>
          </cell>
        </row>
        <row r="1824">
          <cell r="B1824" t="str">
            <v>micropyris2016</v>
          </cell>
        </row>
        <row r="1825">
          <cell r="B1825" t="str">
            <v>micropyris2016</v>
          </cell>
        </row>
        <row r="1826">
          <cell r="B1826" t="str">
            <v>micropyris2016</v>
          </cell>
        </row>
        <row r="1827">
          <cell r="B1827"/>
        </row>
        <row r="1829">
          <cell r="B1829" t="str">
            <v>Anonymous2015-1</v>
          </cell>
        </row>
        <row r="1830">
          <cell r="B1830" t="str">
            <v>Anonymous2015-1</v>
          </cell>
        </row>
        <row r="1831">
          <cell r="B1831" t="str">
            <v>Anonymous2015-1</v>
          </cell>
        </row>
        <row r="1832">
          <cell r="B1832" t="str">
            <v>Anonymous2015-1</v>
          </cell>
        </row>
        <row r="1833">
          <cell r="B1833" t="str">
            <v xml:space="preserve"> </v>
          </cell>
        </row>
        <row r="1834">
          <cell r="B1834" t="str">
            <v>Anonymous2015-1</v>
          </cell>
        </row>
        <row r="1835">
          <cell r="B1835" t="str">
            <v>Anonymous2015-1</v>
          </cell>
        </row>
        <row r="1836">
          <cell r="B1836" t="str">
            <v>Anonymous2015-1</v>
          </cell>
        </row>
        <row r="1837">
          <cell r="B1837" t="str">
            <v>Anonymous2015-1</v>
          </cell>
        </row>
        <row r="1838">
          <cell r="B1838" t="str">
            <v>Anonymous2015-1</v>
          </cell>
        </row>
        <row r="1839">
          <cell r="B1839" t="str">
            <v>Anonymous2015-1</v>
          </cell>
        </row>
        <row r="1840">
          <cell r="B1840" t="str">
            <v>Anonymous2015-1</v>
          </cell>
        </row>
        <row r="1841">
          <cell r="B1841" t="str">
            <v>Anonymous2015-1</v>
          </cell>
        </row>
        <row r="1842">
          <cell r="B1842" t="str">
            <v xml:space="preserve"> </v>
          </cell>
        </row>
        <row r="1843">
          <cell r="B1843" t="str">
            <v>Anonymous2015-1</v>
          </cell>
        </row>
        <row r="1844">
          <cell r="B1844" t="str">
            <v xml:space="preserve"> </v>
          </cell>
        </row>
        <row r="1845">
          <cell r="B1845" t="str">
            <v>Anonymous2015-1</v>
          </cell>
        </row>
        <row r="1846">
          <cell r="B1846" t="str">
            <v>Anonymous2015-1</v>
          </cell>
        </row>
        <row r="1847">
          <cell r="B1847" t="str">
            <v xml:space="preserve"> </v>
          </cell>
        </row>
        <row r="1848">
          <cell r="B1848" t="str">
            <v>Anonymous2015-1</v>
          </cell>
        </row>
        <row r="1849">
          <cell r="B1849" t="str">
            <v>Anonymous2015-1</v>
          </cell>
        </row>
        <row r="1850">
          <cell r="B1850" t="str">
            <v>Anonymous2015-1</v>
          </cell>
        </row>
        <row r="1851">
          <cell r="B1851"/>
        </row>
        <row r="1853">
          <cell r="B1853" t="str">
            <v>Anonymous2015-2</v>
          </cell>
        </row>
        <row r="1854">
          <cell r="B1854" t="str">
            <v>Anonymous2015-2</v>
          </cell>
        </row>
        <row r="1855">
          <cell r="B1855" t="str">
            <v>Anonymous2015-2</v>
          </cell>
        </row>
        <row r="1856">
          <cell r="B1856" t="str">
            <v>Anonymous2015-2</v>
          </cell>
        </row>
        <row r="1857">
          <cell r="B1857" t="str">
            <v xml:space="preserve"> </v>
          </cell>
        </row>
        <row r="1858">
          <cell r="B1858" t="str">
            <v>Anonymous2015-2</v>
          </cell>
        </row>
        <row r="1859">
          <cell r="B1859" t="str">
            <v>Anonymous2015-2</v>
          </cell>
        </row>
        <row r="1860">
          <cell r="B1860" t="str">
            <v>Anonymous2015-2</v>
          </cell>
        </row>
        <row r="1861">
          <cell r="B1861" t="str">
            <v>Anonymous2015-2</v>
          </cell>
        </row>
        <row r="1862">
          <cell r="B1862" t="str">
            <v>Anonymous2015-2</v>
          </cell>
        </row>
        <row r="1863">
          <cell r="B1863" t="str">
            <v>Anonymous2015-2</v>
          </cell>
        </row>
        <row r="1864">
          <cell r="B1864" t="str">
            <v>Anonymous2015-2</v>
          </cell>
        </row>
        <row r="1865">
          <cell r="B1865" t="str">
            <v>Anonymous2015-2</v>
          </cell>
        </row>
        <row r="1866">
          <cell r="B1866" t="str">
            <v xml:space="preserve"> </v>
          </cell>
        </row>
        <row r="1867">
          <cell r="B1867" t="str">
            <v>Anonymous2015-2</v>
          </cell>
        </row>
        <row r="1868">
          <cell r="B1868" t="str">
            <v xml:space="preserve"> </v>
          </cell>
        </row>
        <row r="1869">
          <cell r="B1869" t="str">
            <v>Anonymous2015-2</v>
          </cell>
        </row>
        <row r="1870">
          <cell r="B1870" t="str">
            <v>Anonymous2015-2</v>
          </cell>
        </row>
        <row r="1871">
          <cell r="B1871" t="str">
            <v xml:space="preserve"> </v>
          </cell>
        </row>
        <row r="1872">
          <cell r="B1872" t="str">
            <v>Anonymous2015-2</v>
          </cell>
        </row>
        <row r="1873">
          <cell r="B1873" t="str">
            <v>Anonymous2015-2</v>
          </cell>
        </row>
        <row r="1874">
          <cell r="B1874" t="str">
            <v>Anonymous2015-2</v>
          </cell>
        </row>
        <row r="1875">
          <cell r="B1875"/>
        </row>
        <row r="1877">
          <cell r="B1877" t="str">
            <v>Anonymous2015-3</v>
          </cell>
        </row>
        <row r="1878">
          <cell r="B1878" t="str">
            <v>Anonymous2015-3</v>
          </cell>
        </row>
        <row r="1879">
          <cell r="B1879" t="str">
            <v>Anonymous2015-3</v>
          </cell>
        </row>
        <row r="1880">
          <cell r="B1880" t="str">
            <v>Anonymous2015-3</v>
          </cell>
        </row>
        <row r="1881">
          <cell r="B1881" t="str">
            <v xml:space="preserve"> </v>
          </cell>
        </row>
        <row r="1882">
          <cell r="B1882" t="str">
            <v>Anonymous2015-3</v>
          </cell>
        </row>
        <row r="1883">
          <cell r="B1883" t="str">
            <v>Anonymous2015-3</v>
          </cell>
        </row>
        <row r="1884">
          <cell r="B1884" t="str">
            <v>Anonymous2015-3</v>
          </cell>
        </row>
        <row r="1885">
          <cell r="B1885" t="str">
            <v>Anonymous2015-3</v>
          </cell>
        </row>
        <row r="1886">
          <cell r="B1886" t="str">
            <v>Anonymous2015-3</v>
          </cell>
        </row>
        <row r="1887">
          <cell r="B1887" t="str">
            <v>Anonymous2015-3</v>
          </cell>
        </row>
        <row r="1888">
          <cell r="B1888" t="str">
            <v>Anonymous2015-3</v>
          </cell>
        </row>
        <row r="1889">
          <cell r="B1889" t="str">
            <v>Anonymous2015-3</v>
          </cell>
        </row>
        <row r="1890">
          <cell r="B1890" t="str">
            <v xml:space="preserve"> </v>
          </cell>
        </row>
        <row r="1891">
          <cell r="B1891" t="str">
            <v>Anonymous2015-3</v>
          </cell>
        </row>
        <row r="1892">
          <cell r="B1892" t="str">
            <v xml:space="preserve"> </v>
          </cell>
        </row>
        <row r="1893">
          <cell r="B1893" t="str">
            <v>Anonymous2015-3</v>
          </cell>
        </row>
        <row r="1894">
          <cell r="B1894" t="str">
            <v>Anonymous2015-3</v>
          </cell>
        </row>
        <row r="1895">
          <cell r="B1895" t="str">
            <v xml:space="preserve"> </v>
          </cell>
        </row>
        <row r="1896">
          <cell r="B1896" t="str">
            <v>Anonymous2015-3</v>
          </cell>
        </row>
        <row r="1897">
          <cell r="B1897" t="str">
            <v>Anonymous2015-3</v>
          </cell>
        </row>
        <row r="1898">
          <cell r="B1898" t="str">
            <v>Anonymous2015-3</v>
          </cell>
        </row>
        <row r="1899">
          <cell r="B1899"/>
        </row>
        <row r="1901">
          <cell r="B1901" t="str">
            <v>Anonymous2014-1</v>
          </cell>
        </row>
        <row r="1902">
          <cell r="B1902" t="str">
            <v>Anonymous2014-1</v>
          </cell>
        </row>
        <row r="1903">
          <cell r="B1903" t="str">
            <v>Anonymous2014-1</v>
          </cell>
        </row>
        <row r="1904">
          <cell r="B1904" t="str">
            <v>Anonymous2014-1</v>
          </cell>
        </row>
        <row r="1905">
          <cell r="B1905" t="str">
            <v xml:space="preserve"> </v>
          </cell>
        </row>
        <row r="1906">
          <cell r="B1906" t="str">
            <v>Anonymous2014-1</v>
          </cell>
        </row>
        <row r="1907">
          <cell r="B1907" t="str">
            <v>Anonymous2014-1</v>
          </cell>
        </row>
        <row r="1908">
          <cell r="B1908" t="str">
            <v>Anonymous2014-1</v>
          </cell>
        </row>
        <row r="1909">
          <cell r="B1909" t="str">
            <v>Anonymous2014-1</v>
          </cell>
        </row>
        <row r="1910">
          <cell r="B1910" t="str">
            <v>Anonymous2014-1</v>
          </cell>
        </row>
        <row r="1911">
          <cell r="B1911" t="str">
            <v>Anonymous2014-1</v>
          </cell>
        </row>
        <row r="1912">
          <cell r="B1912" t="str">
            <v>Anonymous2014-1</v>
          </cell>
        </row>
        <row r="1913">
          <cell r="B1913" t="str">
            <v>Anonymous2014-1</v>
          </cell>
        </row>
        <row r="1914">
          <cell r="B1914" t="str">
            <v xml:space="preserve"> </v>
          </cell>
        </row>
        <row r="1915">
          <cell r="B1915" t="str">
            <v>Anonymous2014-1</v>
          </cell>
        </row>
        <row r="1916">
          <cell r="B1916" t="str">
            <v xml:space="preserve"> </v>
          </cell>
        </row>
        <row r="1917">
          <cell r="B1917" t="str">
            <v>Anonymous2014-1</v>
          </cell>
        </row>
        <row r="1918">
          <cell r="B1918" t="str">
            <v>Anonymous2014-1</v>
          </cell>
        </row>
        <row r="1919">
          <cell r="B1919" t="str">
            <v xml:space="preserve"> </v>
          </cell>
        </row>
        <row r="1920">
          <cell r="B1920" t="str">
            <v>Anonymous2014-1</v>
          </cell>
        </row>
        <row r="1921">
          <cell r="B1921" t="str">
            <v>Anonymous2014-1</v>
          </cell>
        </row>
        <row r="1922">
          <cell r="B1922" t="str">
            <v>Anonymous2014-1</v>
          </cell>
        </row>
        <row r="1923">
          <cell r="B1923"/>
        </row>
        <row r="1925">
          <cell r="B1925" t="str">
            <v>Anonymous2015-4</v>
          </cell>
        </row>
        <row r="1926">
          <cell r="B1926" t="str">
            <v>Anonymous2015-4</v>
          </cell>
        </row>
        <row r="1927">
          <cell r="B1927" t="str">
            <v>Anonymous2015-4</v>
          </cell>
        </row>
        <row r="1928">
          <cell r="B1928" t="str">
            <v>Anonymous2015-4</v>
          </cell>
        </row>
        <row r="1929">
          <cell r="B1929" t="str">
            <v xml:space="preserve"> </v>
          </cell>
        </row>
        <row r="1930">
          <cell r="B1930" t="str">
            <v>Anonymous2015-4</v>
          </cell>
        </row>
        <row r="1931">
          <cell r="B1931" t="str">
            <v>Anonymous2015-4</v>
          </cell>
        </row>
        <row r="1932">
          <cell r="B1932" t="str">
            <v>Anonymous2015-4</v>
          </cell>
        </row>
        <row r="1933">
          <cell r="B1933" t="str">
            <v>Anonymous2015-4</v>
          </cell>
        </row>
        <row r="1934">
          <cell r="B1934" t="str">
            <v>Anonymous2015-4</v>
          </cell>
        </row>
        <row r="1935">
          <cell r="B1935" t="str">
            <v>Anonymous2015-4</v>
          </cell>
        </row>
        <row r="1936">
          <cell r="B1936" t="str">
            <v>Anonymous2015-4</v>
          </cell>
        </row>
        <row r="1937">
          <cell r="B1937" t="str">
            <v>Anonymous2015-4</v>
          </cell>
        </row>
        <row r="1938">
          <cell r="B1938" t="str">
            <v xml:space="preserve"> </v>
          </cell>
        </row>
        <row r="1939">
          <cell r="B1939" t="str">
            <v>Anonymous2015-4</v>
          </cell>
        </row>
        <row r="1940">
          <cell r="B1940" t="str">
            <v xml:space="preserve"> </v>
          </cell>
        </row>
        <row r="1941">
          <cell r="B1941" t="str">
            <v>Anonymous2015-4</v>
          </cell>
        </row>
        <row r="1942">
          <cell r="B1942" t="str">
            <v>Anonymous2015-4</v>
          </cell>
        </row>
        <row r="1943">
          <cell r="B1943" t="str">
            <v xml:space="preserve"> </v>
          </cell>
        </row>
        <row r="1944">
          <cell r="B1944" t="str">
            <v>Anonymous2015-4</v>
          </cell>
        </row>
        <row r="1945">
          <cell r="B1945" t="str">
            <v>Anonymous2015-4</v>
          </cell>
        </row>
        <row r="1946">
          <cell r="B1946" t="str">
            <v>Anonymous2015-4</v>
          </cell>
        </row>
        <row r="1947">
          <cell r="B1947"/>
        </row>
        <row r="1949">
          <cell r="B1949" t="str">
            <v>Anonymous2015-5</v>
          </cell>
        </row>
        <row r="1950">
          <cell r="B1950" t="str">
            <v>Anonymous2015-5</v>
          </cell>
        </row>
        <row r="1951">
          <cell r="B1951" t="str">
            <v>Anonymous2015-5</v>
          </cell>
        </row>
        <row r="1952">
          <cell r="B1952" t="str">
            <v>Anonymous2015-5</v>
          </cell>
        </row>
        <row r="1953">
          <cell r="B1953" t="str">
            <v xml:space="preserve"> </v>
          </cell>
        </row>
        <row r="1954">
          <cell r="B1954" t="str">
            <v>Anonymous2015-5</v>
          </cell>
        </row>
        <row r="1955">
          <cell r="B1955" t="str">
            <v>Anonymous2015-5</v>
          </cell>
        </row>
        <row r="1956">
          <cell r="B1956" t="str">
            <v>Anonymous2015-5</v>
          </cell>
        </row>
        <row r="1957">
          <cell r="B1957" t="str">
            <v>Anonymous2015-5</v>
          </cell>
        </row>
        <row r="1958">
          <cell r="B1958" t="str">
            <v>Anonymous2015-5</v>
          </cell>
        </row>
        <row r="1959">
          <cell r="B1959" t="str">
            <v>Anonymous2015-5</v>
          </cell>
        </row>
        <row r="1960">
          <cell r="B1960" t="str">
            <v>Anonymous2015-5</v>
          </cell>
        </row>
        <row r="1961">
          <cell r="B1961" t="str">
            <v>Anonymous2015-5</v>
          </cell>
        </row>
        <row r="1962">
          <cell r="B1962" t="str">
            <v xml:space="preserve"> </v>
          </cell>
        </row>
        <row r="1963">
          <cell r="B1963" t="str">
            <v>Anonymous2015-5</v>
          </cell>
        </row>
        <row r="1964">
          <cell r="B1964" t="str">
            <v xml:space="preserve"> </v>
          </cell>
        </row>
        <row r="1965">
          <cell r="B1965" t="str">
            <v>Anonymous2015-5</v>
          </cell>
        </row>
        <row r="1966">
          <cell r="B1966" t="str">
            <v>Anonymous2015-5</v>
          </cell>
        </row>
        <row r="1967">
          <cell r="B1967" t="str">
            <v xml:space="preserve"> </v>
          </cell>
        </row>
        <row r="1968">
          <cell r="B1968" t="str">
            <v>Anonymous2015-5</v>
          </cell>
        </row>
        <row r="1969">
          <cell r="B1969" t="str">
            <v>Anonymous2015-5</v>
          </cell>
        </row>
        <row r="1970">
          <cell r="B1970" t="str">
            <v>Anonymous2015-5</v>
          </cell>
        </row>
        <row r="1971">
          <cell r="B1971"/>
        </row>
        <row r="1973">
          <cell r="B1973" t="str">
            <v>Anonymous2015-6</v>
          </cell>
        </row>
        <row r="1974">
          <cell r="B1974" t="str">
            <v>Anonymous2015-6</v>
          </cell>
        </row>
        <row r="1975">
          <cell r="B1975" t="str">
            <v>Anonymous2015-6</v>
          </cell>
        </row>
        <row r="1976">
          <cell r="B1976" t="str">
            <v>Anonymous2015-6</v>
          </cell>
        </row>
        <row r="1977">
          <cell r="B1977" t="str">
            <v xml:space="preserve"> </v>
          </cell>
        </row>
        <row r="1978">
          <cell r="B1978" t="str">
            <v>Anonymous2015-6</v>
          </cell>
        </row>
        <row r="1979">
          <cell r="B1979" t="str">
            <v>Anonymous2015-6</v>
          </cell>
        </row>
        <row r="1980">
          <cell r="B1980" t="str">
            <v>Anonymous2015-6</v>
          </cell>
        </row>
        <row r="1981">
          <cell r="B1981" t="str">
            <v>Anonymous2015-6</v>
          </cell>
        </row>
        <row r="1982">
          <cell r="B1982" t="str">
            <v>Anonymous2015-6</v>
          </cell>
        </row>
        <row r="1983">
          <cell r="B1983" t="str">
            <v>Anonymous2015-6</v>
          </cell>
        </row>
        <row r="1984">
          <cell r="B1984" t="str">
            <v>Anonymous2015-6</v>
          </cell>
        </row>
        <row r="1985">
          <cell r="B1985" t="str">
            <v>Anonymous2015-6</v>
          </cell>
        </row>
        <row r="1986">
          <cell r="B1986" t="str">
            <v xml:space="preserve"> </v>
          </cell>
        </row>
        <row r="1987">
          <cell r="B1987" t="str">
            <v>Anonymous2015-6</v>
          </cell>
        </row>
        <row r="1988">
          <cell r="B1988" t="str">
            <v xml:space="preserve"> </v>
          </cell>
        </row>
        <row r="1989">
          <cell r="B1989" t="str">
            <v>Anonymous2015-6</v>
          </cell>
        </row>
        <row r="1990">
          <cell r="B1990" t="str">
            <v>Anonymous2015-6</v>
          </cell>
        </row>
        <row r="1991">
          <cell r="B1991" t="str">
            <v xml:space="preserve"> </v>
          </cell>
        </row>
        <row r="1992">
          <cell r="B1992" t="str">
            <v>Anonymous2015-6</v>
          </cell>
        </row>
        <row r="1993">
          <cell r="B1993" t="str">
            <v>Anonymous2015-6</v>
          </cell>
        </row>
        <row r="1994">
          <cell r="B1994" t="str">
            <v>Anonymous2015-6</v>
          </cell>
        </row>
        <row r="1995">
          <cell r="B1995"/>
        </row>
        <row r="1997">
          <cell r="B1997" t="str">
            <v>Anonymous2015-7</v>
          </cell>
        </row>
        <row r="1998">
          <cell r="B1998" t="str">
            <v>Anonymous2015-7</v>
          </cell>
        </row>
        <row r="1999">
          <cell r="B1999" t="str">
            <v>Anonymous2015-7</v>
          </cell>
        </row>
        <row r="2000">
          <cell r="B2000" t="str">
            <v>Anonymous2015-7</v>
          </cell>
        </row>
        <row r="2001">
          <cell r="B2001" t="str">
            <v xml:space="preserve"> </v>
          </cell>
        </row>
        <row r="2002">
          <cell r="B2002" t="str">
            <v>Anonymous2015-7</v>
          </cell>
        </row>
        <row r="2003">
          <cell r="B2003" t="str">
            <v>Anonymous2015-7</v>
          </cell>
        </row>
        <row r="2004">
          <cell r="B2004" t="str">
            <v>Anonymous2015-7</v>
          </cell>
        </row>
        <row r="2005">
          <cell r="B2005" t="str">
            <v>Anonymous2015-7</v>
          </cell>
        </row>
        <row r="2006">
          <cell r="B2006" t="str">
            <v>Anonymous2015-7</v>
          </cell>
        </row>
        <row r="2007">
          <cell r="B2007" t="str">
            <v>Anonymous2015-7</v>
          </cell>
        </row>
        <row r="2008">
          <cell r="B2008" t="str">
            <v>Anonymous2015-7</v>
          </cell>
        </row>
        <row r="2009">
          <cell r="B2009" t="str">
            <v>Anonymous2015-7</v>
          </cell>
        </row>
        <row r="2010">
          <cell r="B2010" t="str">
            <v xml:space="preserve"> </v>
          </cell>
        </row>
        <row r="2011">
          <cell r="B2011" t="str">
            <v>Anonymous2015-7</v>
          </cell>
        </row>
        <row r="2012">
          <cell r="B2012" t="str">
            <v xml:space="preserve"> </v>
          </cell>
        </row>
        <row r="2013">
          <cell r="B2013" t="str">
            <v>Anonymous2015-7</v>
          </cell>
        </row>
        <row r="2014">
          <cell r="B2014" t="str">
            <v>Anonymous2015-7</v>
          </cell>
        </row>
        <row r="2015">
          <cell r="B2015" t="str">
            <v xml:space="preserve"> </v>
          </cell>
        </row>
        <row r="2016">
          <cell r="B2016" t="str">
            <v>Anonymous2015-7</v>
          </cell>
        </row>
        <row r="2017">
          <cell r="B2017" t="str">
            <v>Anonymous2015-7</v>
          </cell>
        </row>
        <row r="2018">
          <cell r="B2018" t="str">
            <v>Anonymous2015-7</v>
          </cell>
        </row>
        <row r="2019">
          <cell r="B2019"/>
        </row>
        <row r="2021">
          <cell r="B2021" t="str">
            <v>Anonymous2015-8</v>
          </cell>
        </row>
        <row r="2022">
          <cell r="B2022" t="str">
            <v>Anonymous2015-8</v>
          </cell>
        </row>
        <row r="2023">
          <cell r="B2023" t="str">
            <v>Anonymous2015-8</v>
          </cell>
        </row>
        <row r="2024">
          <cell r="B2024" t="str">
            <v>Anonymous2015-8</v>
          </cell>
        </row>
        <row r="2025">
          <cell r="B2025" t="str">
            <v xml:space="preserve"> </v>
          </cell>
        </row>
        <row r="2026">
          <cell r="B2026" t="str">
            <v>Anonymous2015-8</v>
          </cell>
        </row>
        <row r="2027">
          <cell r="B2027" t="str">
            <v>Anonymous2015-8</v>
          </cell>
        </row>
        <row r="2028">
          <cell r="B2028" t="str">
            <v>Anonymous2015-8</v>
          </cell>
        </row>
        <row r="2029">
          <cell r="B2029" t="str">
            <v>Anonymous2015-8</v>
          </cell>
        </row>
        <row r="2030">
          <cell r="B2030" t="str">
            <v>Anonymous2015-8</v>
          </cell>
        </row>
        <row r="2031">
          <cell r="B2031" t="str">
            <v>Anonymous2015-8</v>
          </cell>
        </row>
        <row r="2032">
          <cell r="B2032" t="str">
            <v>Anonymous2015-8</v>
          </cell>
        </row>
        <row r="2033">
          <cell r="B2033" t="str">
            <v>Anonymous2015-8</v>
          </cell>
        </row>
        <row r="2034">
          <cell r="B2034" t="str">
            <v xml:space="preserve"> </v>
          </cell>
        </row>
        <row r="2035">
          <cell r="B2035" t="str">
            <v>Anonymous2015-8</v>
          </cell>
        </row>
        <row r="2036">
          <cell r="B2036" t="str">
            <v xml:space="preserve"> </v>
          </cell>
        </row>
        <row r="2037">
          <cell r="B2037" t="str">
            <v>Anonymous2015-8</v>
          </cell>
        </row>
        <row r="2038">
          <cell r="B2038" t="str">
            <v>Anonymous2015-8</v>
          </cell>
        </row>
        <row r="2039">
          <cell r="B2039" t="str">
            <v xml:space="preserve"> </v>
          </cell>
        </row>
        <row r="2040">
          <cell r="B2040" t="str">
            <v>Anonymous2015-8</v>
          </cell>
        </row>
        <row r="2041">
          <cell r="B2041" t="str">
            <v>Anonymous2015-8</v>
          </cell>
        </row>
        <row r="2042">
          <cell r="B2042" t="str">
            <v>Anonymous2015-8</v>
          </cell>
        </row>
        <row r="2043">
          <cell r="B2043"/>
        </row>
        <row r="2045">
          <cell r="B2045" t="str">
            <v>Anonymous2015-9</v>
          </cell>
        </row>
        <row r="2046">
          <cell r="B2046" t="str">
            <v>Anonymous2015-9</v>
          </cell>
        </row>
        <row r="2047">
          <cell r="B2047" t="str">
            <v>Anonymous2015-9</v>
          </cell>
        </row>
        <row r="2048">
          <cell r="B2048" t="str">
            <v>Anonymous2015-9</v>
          </cell>
        </row>
        <row r="2049">
          <cell r="B2049" t="str">
            <v xml:space="preserve"> </v>
          </cell>
        </row>
        <row r="2050">
          <cell r="B2050" t="str">
            <v>Anonymous2015-9</v>
          </cell>
        </row>
        <row r="2051">
          <cell r="B2051" t="str">
            <v>Anonymous2015-9</v>
          </cell>
        </row>
        <row r="2052">
          <cell r="B2052" t="str">
            <v>Anonymous2015-9</v>
          </cell>
        </row>
        <row r="2053">
          <cell r="B2053" t="str">
            <v>Anonymous2015-9</v>
          </cell>
        </row>
        <row r="2054">
          <cell r="B2054" t="str">
            <v>Anonymous2015-9</v>
          </cell>
        </row>
        <row r="2055">
          <cell r="B2055" t="str">
            <v>Anonymous2015-9</v>
          </cell>
        </row>
        <row r="2056">
          <cell r="B2056" t="str">
            <v>Anonymous2015-9</v>
          </cell>
        </row>
        <row r="2057">
          <cell r="B2057" t="str">
            <v>Anonymous2015-9</v>
          </cell>
        </row>
        <row r="2058">
          <cell r="B2058" t="str">
            <v xml:space="preserve"> </v>
          </cell>
        </row>
        <row r="2059">
          <cell r="B2059" t="str">
            <v>Anonymous2015-9</v>
          </cell>
        </row>
        <row r="2060">
          <cell r="B2060" t="str">
            <v xml:space="preserve"> </v>
          </cell>
        </row>
        <row r="2061">
          <cell r="B2061" t="str">
            <v>Anonymous2015-9</v>
          </cell>
        </row>
        <row r="2062">
          <cell r="B2062" t="str">
            <v>Anonymous2015-9</v>
          </cell>
        </row>
        <row r="2063">
          <cell r="B2063" t="str">
            <v xml:space="preserve"> </v>
          </cell>
        </row>
        <row r="2064">
          <cell r="B2064" t="str">
            <v>Anonymous2015-9</v>
          </cell>
        </row>
        <row r="2065">
          <cell r="B2065" t="str">
            <v>Anonymous2015-9</v>
          </cell>
        </row>
        <row r="2066">
          <cell r="B2066" t="str">
            <v>Anonymous2015-9</v>
          </cell>
        </row>
        <row r="2067">
          <cell r="B2067"/>
        </row>
        <row r="2069">
          <cell r="B2069" t="str">
            <v>Anonymous2015-10</v>
          </cell>
        </row>
        <row r="2070">
          <cell r="B2070" t="str">
            <v>Anonymous2015-10</v>
          </cell>
        </row>
        <row r="2071">
          <cell r="B2071" t="str">
            <v>Anonymous2015-10</v>
          </cell>
        </row>
        <row r="2072">
          <cell r="B2072" t="str">
            <v>Anonymous2015-10</v>
          </cell>
        </row>
        <row r="2073">
          <cell r="B2073" t="str">
            <v xml:space="preserve"> </v>
          </cell>
        </row>
        <row r="2074">
          <cell r="B2074" t="str">
            <v>Anonymous2015-10</v>
          </cell>
        </row>
        <row r="2075">
          <cell r="B2075" t="str">
            <v>Anonymous2015-10</v>
          </cell>
        </row>
        <row r="2076">
          <cell r="B2076" t="str">
            <v>Anonymous2015-10</v>
          </cell>
        </row>
        <row r="2077">
          <cell r="B2077" t="str">
            <v>Anonymous2015-10</v>
          </cell>
        </row>
        <row r="2078">
          <cell r="B2078" t="str">
            <v>Anonymous2015-10</v>
          </cell>
        </row>
        <row r="2079">
          <cell r="B2079" t="str">
            <v>Anonymous2015-10</v>
          </cell>
        </row>
        <row r="2080">
          <cell r="B2080" t="str">
            <v>Anonymous2015-10</v>
          </cell>
        </row>
        <row r="2081">
          <cell r="B2081" t="str">
            <v>Anonymous2015-10</v>
          </cell>
        </row>
        <row r="2082">
          <cell r="B2082" t="str">
            <v xml:space="preserve"> </v>
          </cell>
        </row>
        <row r="2083">
          <cell r="B2083" t="str">
            <v>Anonymous2015-10</v>
          </cell>
        </row>
        <row r="2084">
          <cell r="B2084" t="str">
            <v xml:space="preserve"> </v>
          </cell>
        </row>
        <row r="2085">
          <cell r="B2085" t="str">
            <v>Anonymous2015-10</v>
          </cell>
        </row>
        <row r="2086">
          <cell r="B2086" t="str">
            <v>Anonymous2015-10</v>
          </cell>
        </row>
        <row r="2087">
          <cell r="B2087" t="str">
            <v xml:space="preserve"> </v>
          </cell>
        </row>
        <row r="2088">
          <cell r="B2088" t="str">
            <v>Anonymous2015-10</v>
          </cell>
        </row>
        <row r="2089">
          <cell r="B2089" t="str">
            <v>Anonymous2015-10</v>
          </cell>
        </row>
        <row r="2090">
          <cell r="B2090" t="str">
            <v>Anonymous2015-10</v>
          </cell>
        </row>
        <row r="2091">
          <cell r="B2091"/>
        </row>
        <row r="2093">
          <cell r="B2093" t="str">
            <v>smolinka2015cost</v>
          </cell>
        </row>
        <row r="2094">
          <cell r="B2094" t="str">
            <v>smolinka2015cost</v>
          </cell>
        </row>
        <row r="2095">
          <cell r="B2095" t="str">
            <v>smolinka2015cost</v>
          </cell>
        </row>
        <row r="2096">
          <cell r="B2096" t="str">
            <v>smolinka2015cost</v>
          </cell>
        </row>
        <row r="2097">
          <cell r="B2097" t="str">
            <v xml:space="preserve"> </v>
          </cell>
        </row>
        <row r="2098">
          <cell r="B2098" t="str">
            <v>smolinka2015cost</v>
          </cell>
        </row>
        <row r="2099">
          <cell r="B2099" t="str">
            <v>smolinka2015cost</v>
          </cell>
        </row>
        <row r="2100">
          <cell r="B2100" t="str">
            <v>smolinka2015cost</v>
          </cell>
        </row>
        <row r="2101">
          <cell r="B2101" t="str">
            <v>smolinka2015cost</v>
          </cell>
        </row>
        <row r="2102">
          <cell r="B2102" t="str">
            <v>smolinka2015cost</v>
          </cell>
        </row>
        <row r="2103">
          <cell r="B2103" t="str">
            <v>smolinka2015cost</v>
          </cell>
        </row>
        <row r="2104">
          <cell r="B2104" t="str">
            <v>smolinka2015cost</v>
          </cell>
        </row>
        <row r="2105">
          <cell r="B2105" t="str">
            <v>smolinka2015cost</v>
          </cell>
        </row>
        <row r="2106">
          <cell r="B2106" t="str">
            <v xml:space="preserve"> </v>
          </cell>
        </row>
        <row r="2107">
          <cell r="B2107" t="str">
            <v>smolinka2015cost</v>
          </cell>
        </row>
        <row r="2108">
          <cell r="B2108" t="str">
            <v xml:space="preserve"> </v>
          </cell>
        </row>
        <row r="2109">
          <cell r="B2109" t="str">
            <v>smolinka2015cost</v>
          </cell>
        </row>
        <row r="2110">
          <cell r="B2110" t="str">
            <v>smolinka2015cost</v>
          </cell>
        </row>
        <row r="2111">
          <cell r="B2111" t="str">
            <v xml:space="preserve"> </v>
          </cell>
        </row>
        <row r="2112">
          <cell r="B2112" t="str">
            <v>smolinka2015cost</v>
          </cell>
        </row>
        <row r="2113">
          <cell r="B2113" t="str">
            <v>smolinka2015cost</v>
          </cell>
        </row>
        <row r="2114">
          <cell r="B2114" t="str">
            <v>smolinka2015cost</v>
          </cell>
        </row>
        <row r="2115">
          <cell r="B2115"/>
        </row>
        <row r="2117">
          <cell r="B2117" t="str">
            <v>tractebel2016study</v>
          </cell>
        </row>
        <row r="2118">
          <cell r="B2118" t="str">
            <v>tractebel2016study</v>
          </cell>
        </row>
        <row r="2119">
          <cell r="B2119" t="str">
            <v>tractebel2016study</v>
          </cell>
        </row>
        <row r="2120">
          <cell r="B2120" t="str">
            <v>tractebel2016study</v>
          </cell>
        </row>
        <row r="2121">
          <cell r="B2121" t="str">
            <v xml:space="preserve"> </v>
          </cell>
        </row>
        <row r="2122">
          <cell r="B2122" t="str">
            <v>tractebel2016study</v>
          </cell>
        </row>
        <row r="2123">
          <cell r="B2123" t="str">
            <v>tractebel2016study</v>
          </cell>
        </row>
        <row r="2124">
          <cell r="B2124" t="str">
            <v>tractebel2016study</v>
          </cell>
        </row>
        <row r="2125">
          <cell r="B2125" t="str">
            <v>tractebel2016study</v>
          </cell>
        </row>
        <row r="2126">
          <cell r="B2126" t="str">
            <v>tractebel2016study</v>
          </cell>
        </row>
        <row r="2127">
          <cell r="B2127" t="str">
            <v>tractebel2016study</v>
          </cell>
        </row>
        <row r="2128">
          <cell r="B2128" t="str">
            <v>tractebel2016study</v>
          </cell>
        </row>
        <row r="2129">
          <cell r="B2129" t="str">
            <v>tractebel2016study</v>
          </cell>
        </row>
        <row r="2130">
          <cell r="B2130" t="str">
            <v xml:space="preserve"> </v>
          </cell>
        </row>
        <row r="2131">
          <cell r="B2131" t="str">
            <v>tractebel2016study</v>
          </cell>
        </row>
        <row r="2132">
          <cell r="B2132" t="str">
            <v xml:space="preserve"> </v>
          </cell>
        </row>
        <row r="2133">
          <cell r="B2133" t="str">
            <v>tractebel2016study</v>
          </cell>
        </row>
        <row r="2134">
          <cell r="B2134" t="str">
            <v>tractebel2016study</v>
          </cell>
        </row>
        <row r="2135">
          <cell r="B2135" t="str">
            <v xml:space="preserve"> </v>
          </cell>
        </row>
        <row r="2136">
          <cell r="B2136" t="str">
            <v>tractebel2016study</v>
          </cell>
        </row>
        <row r="2137">
          <cell r="B2137" t="str">
            <v>tractebel2016study</v>
          </cell>
        </row>
        <row r="2138">
          <cell r="B2138" t="str">
            <v>tractebel2016study</v>
          </cell>
        </row>
        <row r="2139">
          <cell r="B2139"/>
        </row>
        <row r="2141">
          <cell r="B2141" t="str">
            <v>microbenergy2017</v>
          </cell>
        </row>
        <row r="2142">
          <cell r="B2142" t="str">
            <v>microbenergy2017</v>
          </cell>
        </row>
        <row r="2143">
          <cell r="B2143" t="str">
            <v>microbenergy2017</v>
          </cell>
        </row>
        <row r="2144">
          <cell r="B2144" t="str">
            <v>microbenergy2017</v>
          </cell>
        </row>
        <row r="2145">
          <cell r="B2145" t="str">
            <v xml:space="preserve"> </v>
          </cell>
        </row>
        <row r="2146">
          <cell r="B2146" t="str">
            <v>microbenergy2017</v>
          </cell>
        </row>
        <row r="2147">
          <cell r="B2147" t="str">
            <v>microbenergy2017</v>
          </cell>
        </row>
        <row r="2148">
          <cell r="B2148" t="str">
            <v>microbenergy2017</v>
          </cell>
        </row>
        <row r="2149">
          <cell r="B2149" t="str">
            <v>microbenergy2017</v>
          </cell>
        </row>
        <row r="2150">
          <cell r="B2150" t="str">
            <v>microbenergy2017</v>
          </cell>
        </row>
        <row r="2151">
          <cell r="B2151" t="str">
            <v>microbenergy2017</v>
          </cell>
        </row>
        <row r="2152">
          <cell r="B2152" t="str">
            <v>microbenergy2017</v>
          </cell>
        </row>
        <row r="2153">
          <cell r="B2153" t="str">
            <v>microbenergy2017</v>
          </cell>
        </row>
        <row r="2154">
          <cell r="B2154" t="str">
            <v xml:space="preserve"> </v>
          </cell>
        </row>
        <row r="2155">
          <cell r="B2155" t="str">
            <v>microbenergy2017</v>
          </cell>
        </row>
        <row r="2156">
          <cell r="B2156" t="str">
            <v xml:space="preserve"> </v>
          </cell>
        </row>
        <row r="2157">
          <cell r="B2157" t="str">
            <v>microbenergy2017</v>
          </cell>
        </row>
        <row r="2158">
          <cell r="B2158" t="str">
            <v>microbenergy2017</v>
          </cell>
        </row>
        <row r="2159">
          <cell r="B2159" t="str">
            <v xml:space="preserve"> </v>
          </cell>
        </row>
        <row r="2160">
          <cell r="B2160" t="str">
            <v>microbenergy2017</v>
          </cell>
        </row>
        <row r="2161">
          <cell r="B2161" t="str">
            <v>microbenergy2017</v>
          </cell>
        </row>
        <row r="2162">
          <cell r="B2162" t="str">
            <v>microbenergy2017</v>
          </cell>
        </row>
        <row r="2163">
          <cell r="B2163"/>
        </row>
        <row r="2165">
          <cell r="B2165" t="str">
            <v>siemens2017</v>
          </cell>
        </row>
        <row r="2166">
          <cell r="B2166" t="str">
            <v>siemens2017</v>
          </cell>
        </row>
        <row r="2167">
          <cell r="B2167" t="str">
            <v>siemens2017</v>
          </cell>
        </row>
        <row r="2168">
          <cell r="B2168" t="str">
            <v>siemens2017</v>
          </cell>
        </row>
        <row r="2169">
          <cell r="B2169" t="str">
            <v xml:space="preserve"> </v>
          </cell>
        </row>
        <row r="2170">
          <cell r="B2170" t="str">
            <v>siemens2017</v>
          </cell>
        </row>
        <row r="2171">
          <cell r="B2171" t="str">
            <v>siemens2017</v>
          </cell>
        </row>
        <row r="2172">
          <cell r="B2172" t="str">
            <v>siemens2017</v>
          </cell>
        </row>
        <row r="2173">
          <cell r="B2173" t="str">
            <v>siemens2017</v>
          </cell>
        </row>
        <row r="2174">
          <cell r="B2174" t="str">
            <v>siemens2017</v>
          </cell>
        </row>
        <row r="2175">
          <cell r="B2175" t="str">
            <v>siemens2017</v>
          </cell>
        </row>
        <row r="2176">
          <cell r="B2176" t="str">
            <v>siemens2017</v>
          </cell>
        </row>
        <row r="2177">
          <cell r="B2177" t="str">
            <v>siemens2017</v>
          </cell>
        </row>
        <row r="2178">
          <cell r="B2178" t="str">
            <v xml:space="preserve"> </v>
          </cell>
        </row>
        <row r="2179">
          <cell r="B2179" t="str">
            <v>siemens2017</v>
          </cell>
        </row>
        <row r="2180">
          <cell r="B2180" t="str">
            <v xml:space="preserve"> </v>
          </cell>
        </row>
        <row r="2181">
          <cell r="B2181" t="str">
            <v>siemens2017</v>
          </cell>
        </row>
        <row r="2182">
          <cell r="B2182" t="str">
            <v>siemens2017</v>
          </cell>
        </row>
        <row r="2183">
          <cell r="B2183" t="str">
            <v xml:space="preserve"> </v>
          </cell>
        </row>
        <row r="2184">
          <cell r="B2184" t="str">
            <v>siemens2017</v>
          </cell>
        </row>
        <row r="2185">
          <cell r="B2185" t="str">
            <v>siemens2017</v>
          </cell>
        </row>
        <row r="2186">
          <cell r="B2186" t="str">
            <v>siemens2017</v>
          </cell>
        </row>
        <row r="2187">
          <cell r="B2187"/>
        </row>
        <row r="2189">
          <cell r="B2189" t="str">
            <v>michalski2017hydrogen</v>
          </cell>
        </row>
        <row r="2190">
          <cell r="B2190" t="str">
            <v>michalski2017hydrogen</v>
          </cell>
        </row>
        <row r="2191">
          <cell r="B2191" t="str">
            <v>michalski2017hydrogen</v>
          </cell>
        </row>
        <row r="2192">
          <cell r="B2192" t="str">
            <v>michalski2017hydrogen</v>
          </cell>
        </row>
        <row r="2193">
          <cell r="B2193" t="str">
            <v xml:space="preserve"> </v>
          </cell>
        </row>
        <row r="2194">
          <cell r="B2194" t="str">
            <v>michalski2017hydrogen</v>
          </cell>
        </row>
        <row r="2195">
          <cell r="B2195" t="str">
            <v>michalski2017hydrogen</v>
          </cell>
        </row>
        <row r="2196">
          <cell r="B2196" t="str">
            <v>michalski2017hydrogen</v>
          </cell>
        </row>
        <row r="2197">
          <cell r="B2197" t="str">
            <v>michalski2017hydrogen</v>
          </cell>
        </row>
        <row r="2198">
          <cell r="B2198" t="str">
            <v>michalski2017hydrogen</v>
          </cell>
        </row>
        <row r="2199">
          <cell r="B2199" t="str">
            <v>michalski2017hydrogen</v>
          </cell>
        </row>
        <row r="2200">
          <cell r="B2200" t="str">
            <v>michalski2017hydrogen</v>
          </cell>
        </row>
        <row r="2201">
          <cell r="B2201" t="str">
            <v>michalski2017hydrogen</v>
          </cell>
        </row>
        <row r="2202">
          <cell r="B2202" t="str">
            <v xml:space="preserve"> </v>
          </cell>
        </row>
        <row r="2203">
          <cell r="B2203" t="str">
            <v>michalski2017hydrogen</v>
          </cell>
        </row>
        <row r="2204">
          <cell r="B2204" t="str">
            <v xml:space="preserve"> </v>
          </cell>
        </row>
        <row r="2205">
          <cell r="B2205" t="str">
            <v>michalski2017hydrogen</v>
          </cell>
        </row>
        <row r="2206">
          <cell r="B2206" t="str">
            <v>michalski2017hydrogen</v>
          </cell>
        </row>
        <row r="2207">
          <cell r="B2207" t="str">
            <v xml:space="preserve"> </v>
          </cell>
        </row>
        <row r="2208">
          <cell r="B2208" t="str">
            <v>michalski2017hydrogen</v>
          </cell>
        </row>
        <row r="2209">
          <cell r="B2209" t="str">
            <v>michalski2017hydrogen</v>
          </cell>
        </row>
        <row r="2210">
          <cell r="B2210" t="str">
            <v>michalski2017hydrogen</v>
          </cell>
        </row>
        <row r="2211">
          <cell r="B2211"/>
        </row>
        <row r="2213">
          <cell r="B2213" t="str">
            <v>rajeshwar2008solar</v>
          </cell>
        </row>
        <row r="2214">
          <cell r="B2214" t="str">
            <v>rajeshwar2008solar</v>
          </cell>
        </row>
        <row r="2215">
          <cell r="B2215" t="str">
            <v>rajeshwar2008solar</v>
          </cell>
        </row>
        <row r="2216">
          <cell r="B2216" t="str">
            <v>rajeshwar2008solar</v>
          </cell>
        </row>
        <row r="2217">
          <cell r="B2217" t="str">
            <v xml:space="preserve"> </v>
          </cell>
        </row>
        <row r="2218">
          <cell r="B2218" t="str">
            <v>rajeshwar2008solar</v>
          </cell>
        </row>
        <row r="2219">
          <cell r="B2219" t="str">
            <v>rajeshwar2008solar</v>
          </cell>
        </row>
        <row r="2220">
          <cell r="B2220" t="str">
            <v>rajeshwar2008solar</v>
          </cell>
        </row>
        <row r="2221">
          <cell r="B2221" t="str">
            <v>rajeshwar2008solar</v>
          </cell>
        </row>
        <row r="2222">
          <cell r="B2222" t="str">
            <v>rajeshwar2008solar</v>
          </cell>
        </row>
        <row r="2223">
          <cell r="B2223" t="str">
            <v>rajeshwar2008solar</v>
          </cell>
        </row>
        <row r="2224">
          <cell r="B2224" t="str">
            <v>rajeshwar2008solar</v>
          </cell>
        </row>
        <row r="2225">
          <cell r="B2225" t="str">
            <v>rajeshwar2008solar</v>
          </cell>
        </row>
        <row r="2226">
          <cell r="B2226" t="str">
            <v xml:space="preserve"> </v>
          </cell>
        </row>
        <row r="2227">
          <cell r="B2227" t="str">
            <v>rajeshwar2008solar</v>
          </cell>
        </row>
        <row r="2228">
          <cell r="B2228" t="str">
            <v xml:space="preserve"> </v>
          </cell>
        </row>
        <row r="2229">
          <cell r="B2229" t="str">
            <v>rajeshwar2008solar</v>
          </cell>
        </row>
        <row r="2230">
          <cell r="B2230" t="str">
            <v>rajeshwar2008solar</v>
          </cell>
        </row>
        <row r="2231">
          <cell r="B2231" t="str">
            <v xml:space="preserve"> </v>
          </cell>
        </row>
        <row r="2232">
          <cell r="B2232" t="str">
            <v>rajeshwar2008solar</v>
          </cell>
        </row>
        <row r="2233">
          <cell r="B2233" t="str">
            <v>rajeshwar2008solar</v>
          </cell>
        </row>
        <row r="2234">
          <cell r="B2234" t="str">
            <v>rajeshwar2008solar</v>
          </cell>
        </row>
        <row r="2235">
          <cell r="B2235"/>
        </row>
        <row r="2237">
          <cell r="B2237" t="str">
            <v>TEMPLATE</v>
          </cell>
        </row>
        <row r="2238">
          <cell r="B2238" t="str">
            <v>TEMPLATE</v>
          </cell>
        </row>
        <row r="2239">
          <cell r="B2239" t="str">
            <v>TEMPLATE</v>
          </cell>
        </row>
        <row r="2240">
          <cell r="B2240" t="str">
            <v>TEMPLATE</v>
          </cell>
        </row>
        <row r="2241">
          <cell r="B2241" t="str">
            <v xml:space="preserve"> </v>
          </cell>
        </row>
        <row r="2242">
          <cell r="B2242" t="str">
            <v>TEMPLATE</v>
          </cell>
        </row>
        <row r="2243">
          <cell r="B2243" t="str">
            <v>TEMPLATE</v>
          </cell>
        </row>
        <row r="2244">
          <cell r="B2244" t="str">
            <v>TEMPLATE</v>
          </cell>
        </row>
        <row r="2245">
          <cell r="B2245" t="str">
            <v>TEMPLATE</v>
          </cell>
        </row>
        <row r="2246">
          <cell r="B2246" t="str">
            <v>TEMPLATE</v>
          </cell>
        </row>
        <row r="2247">
          <cell r="B2247" t="str">
            <v>TEMPLATE</v>
          </cell>
        </row>
        <row r="2248">
          <cell r="B2248" t="str">
            <v>TEMPLATE</v>
          </cell>
        </row>
        <row r="2249">
          <cell r="B2249" t="str">
            <v>TEMPLATE</v>
          </cell>
        </row>
        <row r="2250">
          <cell r="B2250" t="str">
            <v xml:space="preserve"> </v>
          </cell>
        </row>
        <row r="2251">
          <cell r="B2251" t="str">
            <v>TEMPLATE</v>
          </cell>
        </row>
        <row r="2252">
          <cell r="B2252" t="str">
            <v xml:space="preserve"> </v>
          </cell>
        </row>
        <row r="2253">
          <cell r="B2253" t="str">
            <v>TEMPLATE</v>
          </cell>
        </row>
        <row r="2254">
          <cell r="B2254" t="str">
            <v>TEMPLATE</v>
          </cell>
        </row>
        <row r="2255">
          <cell r="B2255" t="str">
            <v xml:space="preserve"> </v>
          </cell>
        </row>
        <row r="2256">
          <cell r="B2256" t="str">
            <v>TEMPLATE</v>
          </cell>
        </row>
        <row r="2257">
          <cell r="B2257" t="str">
            <v>TEMPLATE</v>
          </cell>
        </row>
        <row r="2258">
          <cell r="B2258" t="str">
            <v>TEMPLATE</v>
          </cell>
        </row>
        <row r="2259">
          <cell r="B2259"/>
        </row>
      </sheetData>
      <sheetData sheetId="3"/>
      <sheetData sheetId="4"/>
      <sheetData sheetId="5"/>
      <sheetData sheetId="6"/>
      <sheetData sheetId="7"/>
    </sheetDataSet>
  </externalBook>
</externalLink>
</file>

<file path=xl/queryTables/queryTable1.xml><?xml version="1.0" encoding="utf-8"?>
<queryTable xmlns="http://schemas.openxmlformats.org/spreadsheetml/2006/main" name="temp" connectionId="1" autoFormatId="16" applyNumberFormats="0" applyBorderFormats="0" applyFontFormats="0" applyPatternFormats="0" applyAlignmentFormats="0" applyWidthHeightFormats="0"/>
</file>

<file path=xl/tables/table1.xml><?xml version="1.0" encoding="utf-8"?>
<table xmlns="http://schemas.openxmlformats.org/spreadsheetml/2006/main" id="2" name="Sources" displayName="Sources" ref="B2:J167" totalsRowShown="0" headerRowDxfId="41">
  <autoFilter ref="B2:J167"/>
  <sortState ref="B3:J167">
    <sortCondition ref="E3:E167"/>
    <sortCondition ref="B3:B167"/>
    <sortCondition ref="C3:C167"/>
  </sortState>
  <tableColumns count="9">
    <tableColumn id="1" name="Citekey"/>
    <tableColumn id="2" name="Year"/>
    <tableColumn id="3" name="In Library" dataDxfId="40"/>
    <tableColumn id="4" name="Type of Publication" dataDxfId="39"/>
    <tableColumn id="5" name="Method" dataDxfId="38"/>
    <tableColumn id="6" name="Reference to" dataDxfId="37"/>
    <tableColumn id="7" name="Analysis and Graph" dataDxfId="36">
      <calculatedColumnFormula>IFERROR(VLOOKUP(Sources[[#This Row],[Method]],dd_analysis_graph[],2,FALSE),"")</calculatedColumnFormula>
    </tableColumn>
    <tableColumn id="8" name="Type of Source" dataDxfId="35">
      <calculatedColumnFormula>IFERROR(VLOOKUP(Sources[[#This Row],[Type of Publication]],dd_type_source[],2,FALSE),"")</calculatedColumnFormula>
    </tableColumn>
    <tableColumn id="9" name="Comment (temp)" dataDxfId="34"/>
  </tableColumns>
  <tableStyleInfo name="TableStyleLight13" showFirstColumn="0" showLastColumn="0" showRowStripes="1" showColumnStripes="0"/>
</table>
</file>

<file path=xl/tables/table2.xml><?xml version="1.0" encoding="utf-8"?>
<table xmlns="http://schemas.openxmlformats.org/spreadsheetml/2006/main" id="8" name="Export" displayName="Export" ref="B3:H153" totalsRowShown="0" headerRowDxfId="31">
  <autoFilter ref="B3:H153"/>
  <sortState ref="B4:H151">
    <sortCondition descending="1" ref="H3:H151"/>
  </sortState>
  <tableColumns count="7">
    <tableColumn id="1" name="Citekey"/>
    <tableColumn id="2" name="Type of Publication" dataDxfId="30">
      <calculatedColumnFormula>IFERROR(VLOOKUP($B4,Sources[#Data],4,FALSE),"")</calculatedColumnFormula>
    </tableColumn>
    <tableColumn id="3" name="Type of Source" dataDxfId="29">
      <calculatedColumnFormula>IFERROR(VLOOKUP($B4,Sources[#Data],8,FALSE),"")</calculatedColumnFormula>
    </tableColumn>
    <tableColumn id="4" name="Year of Publication" dataDxfId="28">
      <calculatedColumnFormula>IFERROR(VLOOKUP($B4,Sources[#Data],2,FALSE),"")</calculatedColumnFormula>
    </tableColumn>
    <tableColumn id="5" name="Year of Estimate"/>
    <tableColumn id="6" name="Cost Estimate" dataDxfId="27"/>
    <tableColumn id="7" name="Analysis and Graph" dataDxfId="26">
      <calculatedColumnFormula>IFERROR(VLOOKUP($B4,Sources[#Data],7,FALSE),"")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 name="dd_publication" displayName="dd_publication" ref="B2:B7" totalsRowShown="0" headerRowDxfId="25">
  <autoFilter ref="B2:B7"/>
  <tableColumns count="1">
    <tableColumn id="1" name="Type of Publication"/>
  </tableColumns>
  <tableStyleInfo showFirstColumn="0" showLastColumn="0" showRowStripes="1" showColumnStripes="0"/>
</table>
</file>

<file path=xl/tables/table4.xml><?xml version="1.0" encoding="utf-8"?>
<table xmlns="http://schemas.openxmlformats.org/spreadsheetml/2006/main" id="3" name="Table3" displayName="Table3" ref="D2:D16" totalsRowShown="0" headerRowDxfId="24">
  <autoFilter ref="D2:D16"/>
  <tableColumns count="1">
    <tableColumn id="1" name="Component of PtG"/>
  </tableColumns>
  <tableStyleInfo showFirstColumn="0" showLastColumn="0" showRowStripes="1" showColumnStripes="0"/>
</table>
</file>

<file path=xl/tables/table5.xml><?xml version="1.0" encoding="utf-8"?>
<table xmlns="http://schemas.openxmlformats.org/spreadsheetml/2006/main" id="4" name="Units" displayName="Units" ref="F2:F5" totalsRowShown="0" headerRowDxfId="23">
  <autoFilter ref="F2:F5"/>
  <tableColumns count="1">
    <tableColumn id="1" name="Units"/>
  </tableColumns>
  <tableStyleInfo showFirstColumn="0" showLastColumn="0" showRowStripes="1" showColumnStripes="0"/>
</table>
</file>

<file path=xl/tables/table6.xml><?xml version="1.0" encoding="utf-8"?>
<table xmlns="http://schemas.openxmlformats.org/spreadsheetml/2006/main" id="5" name="dd_method" displayName="dd_method" ref="H2:H7" totalsRowShown="0" headerRowDxfId="22">
  <autoFilter ref="H2:H7"/>
  <tableColumns count="1">
    <tableColumn id="1" name="Method"/>
  </tableColumns>
  <tableStyleInfo showFirstColumn="0" showLastColumn="0" showRowStripes="1" showColumnStripes="0"/>
</table>
</file>

<file path=xl/tables/table7.xml><?xml version="1.0" encoding="utf-8"?>
<table xmlns="http://schemas.openxmlformats.org/spreadsheetml/2006/main" id="6" name="dd_analysis_graph" displayName="dd_analysis_graph" ref="J2:K7" totalsRowShown="0" headerRowDxfId="21">
  <autoFilter ref="J2:K7"/>
  <tableColumns count="2">
    <tableColumn id="1" name="Method"/>
    <tableColumn id="2" name="Analysis and Graph"/>
  </tableColumns>
  <tableStyleInfo showFirstColumn="0" showLastColumn="0" showRowStripes="1" showColumnStripes="0"/>
</table>
</file>

<file path=xl/tables/table8.xml><?xml version="1.0" encoding="utf-8"?>
<table xmlns="http://schemas.openxmlformats.org/spreadsheetml/2006/main" id="7" name="dd_type_source" displayName="dd_type_source" ref="M2:N7" totalsRowShown="0" headerRowDxfId="20">
  <autoFilter ref="M2:N7"/>
  <tableColumns count="2">
    <tableColumn id="1" name="Type of Publication"/>
    <tableColumn id="2" name="Type of Source"/>
  </tableColumns>
  <tableStyleInfo showFirstColumn="0" showLastColumn="0" showRowStripes="1" showColumnStripes="0"/>
</table>
</file>

<file path=xl/tables/table9.xml><?xml version="1.0" encoding="utf-8"?>
<table xmlns="http://schemas.openxmlformats.org/spreadsheetml/2006/main" id="9" name="Tabel9" displayName="Tabel9" ref="A1:F22" totalsRowShown="0" headerRowDxfId="19">
  <autoFilter ref="A1:F22">
    <filterColumn colId="0" hiddenButton="1"/>
    <filterColumn colId="1" hiddenButton="1"/>
    <filterColumn colId="2" hiddenButton="1"/>
    <filterColumn colId="3" hiddenButton="1"/>
    <filterColumn colId="4" hiddenButton="1"/>
    <filterColumn colId="5" hiddenButton="1"/>
  </autoFilter>
  <tableColumns count="6">
    <tableColumn id="1" name="Year" dataDxfId="18"/>
    <tableColumn id="2" name="CAPEX (EU/kW)" dataDxfId="17"/>
    <tableColumn id="3" name="REF"/>
    <tableColumn id="4" name="Global inflation rate from 2019" dataDxfId="16"/>
    <tableColumn id="5" name="REF2" dataDxfId="15"/>
    <tableColumn id="6" name="Rated CAPEX (EU/kW)" dataDxfId="14">
      <calculatedColumnFormula>B2*$A$49* (100-D2)/100</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id="10" name="Tabel10" displayName="Tabel10" ref="A25:F46" totalsRowShown="0" headerRowDxfId="13">
  <autoFilter ref="A25:F46">
    <filterColumn colId="0" hiddenButton="1"/>
    <filterColumn colId="1" hiddenButton="1"/>
    <filterColumn colId="2" hiddenButton="1"/>
    <filterColumn colId="3" hiddenButton="1"/>
    <filterColumn colId="4" hiddenButton="1"/>
    <filterColumn colId="5" hiddenButton="1"/>
  </autoFilter>
  <tableColumns count="6">
    <tableColumn id="1" name="Year" dataDxfId="12"/>
    <tableColumn id="2" name="CAPEX (EU/kW)" dataDxfId="11"/>
    <tableColumn id="3" name="REF" dataDxfId="10"/>
    <tableColumn id="4" name="Global inflation rate from 2019" dataDxfId="9"/>
    <tableColumn id="5" name="REF2" dataDxfId="8"/>
    <tableColumn id="6" name="Rated CAPEX (EU/kW)" dataDxfId="7">
      <calculatedColumnFormula xml:space="preserve"> B26*$A$49 * (100-D26) / 100</calculatedColumnFormula>
    </tableColumn>
  </tableColumns>
  <tableStyleInfo name="TableStyleMedium1" showFirstColumn="0" showLastColumn="0" showRowStripes="1" showColumnStripes="0"/>
</table>
</file>

<file path=xl/tables/table11.xml><?xml version="1.0" encoding="utf-8"?>
<table xmlns="http://schemas.openxmlformats.org/spreadsheetml/2006/main" id="12" name="Tabel12" displayName="Tabel12" ref="A48:C56" totalsRowShown="0">
  <autoFilter ref="A48:C56">
    <filterColumn colId="0" hiddenButton="1"/>
    <filterColumn colId="1" hiddenButton="1"/>
    <filterColumn colId="2" hiddenButton="1"/>
  </autoFilter>
  <tableColumns count="3">
    <tableColumn id="1" name="CAPEX IEA --&gt; " dataDxfId="6"/>
    <tableColumn id="2" name="GLENK factor " dataDxfId="5"/>
    <tableColumn id="3" name="Ref" dataDxfId="4"/>
  </tableColumns>
  <tableStyleInfo name="TableStyleMedium1" showFirstColumn="0" showLastColumn="0" showRowStripes="1" showColumnStripes="0"/>
</table>
</file>

<file path=xl/tables/table12.xml><?xml version="1.0" encoding="utf-8"?>
<table xmlns="http://schemas.openxmlformats.org/spreadsheetml/2006/main" id="13" name="Tabel13" displayName="Tabel13" ref="A1:C22" totalsRowShown="0" headerRowDxfId="3">
  <autoFilter ref="A1:C22">
    <filterColumn colId="0" hiddenButton="1"/>
    <filterColumn colId="1" hiddenButton="1"/>
    <filterColumn colId="2" hiddenButton="1"/>
  </autoFilter>
  <tableColumns count="3">
    <tableColumn id="1" name="Year" dataDxfId="2"/>
    <tableColumn id="2" name="AEC" dataDxfId="1">
      <calculatedColumnFormula>Tabel9[[#This Row],[Rated CAPEX (EU/kW)]]</calculatedColumnFormula>
    </tableColumn>
    <tableColumn id="3" name="PEM"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ecb.europa.eu/stats/services/escb/html/table.en.html?id=JDF_ICP_ECONOMIC_ACTIVITIES_INX"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ars.els-cdn.com/content/image/1-s2.0-S254243512200410X-mmc1.pdf" TargetMode="External"/><Relationship Id="rId3" Type="http://schemas.openxmlformats.org/officeDocument/2006/relationships/hyperlink" Target="https://iea.blob.core.windows.net/assets/5bd46d7b-906a-4429-abda-e9c507a62341/GlobalHydrogenReview2021.pdf" TargetMode="External"/><Relationship Id="rId7" Type="http://schemas.openxmlformats.org/officeDocument/2006/relationships/hyperlink" Target="https://www.statista.com/statistics/256598/global-inflation-rate-compared-to-previous-year/" TargetMode="External"/><Relationship Id="rId2" Type="http://schemas.openxmlformats.org/officeDocument/2006/relationships/hyperlink" Target="https://iea.blob.core.windows.net/assets/9e3a3493-b9a6-4b7d-b499-7ca48e357561/The_Future_of_Hydrogen.pdf" TargetMode="External"/><Relationship Id="rId1" Type="http://schemas.openxmlformats.org/officeDocument/2006/relationships/hyperlink" Target="https://www.nature.com/articles/s41560-019-0326-1" TargetMode="External"/><Relationship Id="rId6" Type="http://schemas.openxmlformats.org/officeDocument/2006/relationships/hyperlink" Target="https://iea.blob.core.windows.net/assets/89c1e382-dc59-46ca-aa47-9f7d41531ab5/GlobalHydrogenReview2024.pdf" TargetMode="External"/><Relationship Id="rId11" Type="http://schemas.openxmlformats.org/officeDocument/2006/relationships/table" Target="../tables/table11.xml"/><Relationship Id="rId5" Type="http://schemas.openxmlformats.org/officeDocument/2006/relationships/hyperlink" Target="https://iea.blob.core.windows.net/assets/cb9d5903-0df2-4c6c-afa1-4012f9ed45d2/GlobalHydrogenReview2023.pdf" TargetMode="External"/><Relationship Id="rId10" Type="http://schemas.openxmlformats.org/officeDocument/2006/relationships/table" Target="../tables/table10.xml"/><Relationship Id="rId4" Type="http://schemas.openxmlformats.org/officeDocument/2006/relationships/hyperlink" Target="https://iea.blob.core.windows.net/assets/c5bc75b1-9e4d-460d-9056-6e8e626a11c4/GlobalHydrogenReview2022.pdf" TargetMode="Externa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1"/>
  <sheetViews>
    <sheetView showGridLines="0" topLeftCell="A31" zoomScale="115" zoomScaleNormal="115" workbookViewId="0">
      <selection activeCell="H29" sqref="H29"/>
    </sheetView>
  </sheetViews>
  <sheetFormatPr baseColWidth="10" defaultColWidth="10.88671875" defaultRowHeight="14.4"/>
  <cols>
    <col min="1" max="2" width="2.5546875" customWidth="1"/>
    <col min="3" max="3" width="17.109375" customWidth="1"/>
  </cols>
  <sheetData>
    <row r="2" spans="2:11" s="57" customFormat="1" ht="45" customHeight="1">
      <c r="B2" s="57" t="s">
        <v>681</v>
      </c>
    </row>
    <row r="3" spans="2:11" ht="15" thickBot="1"/>
    <row r="4" spans="2:11" ht="15" thickBot="1">
      <c r="B4" s="58"/>
      <c r="C4" s="59" t="s">
        <v>663</v>
      </c>
      <c r="D4" s="60"/>
      <c r="E4" s="60"/>
      <c r="F4" s="60"/>
      <c r="G4" s="60"/>
      <c r="H4" s="60"/>
      <c r="I4" s="60"/>
      <c r="J4" s="60"/>
      <c r="K4" s="61"/>
    </row>
    <row r="6" spans="2:11">
      <c r="C6" s="1" t="s">
        <v>664</v>
      </c>
    </row>
    <row r="7" spans="2:11">
      <c r="C7" t="s">
        <v>680</v>
      </c>
    </row>
    <row r="9" spans="2:11">
      <c r="C9" s="1" t="s">
        <v>665</v>
      </c>
    </row>
    <row r="10" spans="2:11">
      <c r="C10" t="s">
        <v>683</v>
      </c>
    </row>
    <row r="11" spans="2:11">
      <c r="C11" t="s">
        <v>684</v>
      </c>
    </row>
    <row r="13" spans="2:11">
      <c r="C13" s="65" t="s">
        <v>682</v>
      </c>
    </row>
    <row r="14" spans="2:11" ht="15" thickBot="1"/>
    <row r="15" spans="2:11" ht="15" thickBot="1">
      <c r="B15" s="58"/>
      <c r="C15" s="59" t="s">
        <v>666</v>
      </c>
      <c r="D15" s="60"/>
      <c r="E15" s="60"/>
      <c r="F15" s="60"/>
      <c r="G15" s="60"/>
      <c r="H15" s="60"/>
      <c r="I15" s="60"/>
      <c r="J15" s="60"/>
      <c r="K15" s="61"/>
    </row>
    <row r="16" spans="2:11" ht="15" thickBot="1"/>
    <row r="17" spans="3:11" ht="15" thickBot="1">
      <c r="C17" s="62" t="s">
        <v>667</v>
      </c>
      <c r="D17" s="62" t="s">
        <v>668</v>
      </c>
      <c r="E17" s="63"/>
      <c r="F17" s="63"/>
      <c r="G17" s="63"/>
      <c r="H17" s="63"/>
      <c r="I17" s="63"/>
      <c r="J17" s="63"/>
      <c r="K17" s="64"/>
    </row>
    <row r="19" spans="3:11">
      <c r="C19" s="7" t="s">
        <v>645</v>
      </c>
      <c r="D19" t="s">
        <v>673</v>
      </c>
    </row>
    <row r="21" spans="3:11">
      <c r="C21" s="7" t="s">
        <v>528</v>
      </c>
      <c r="D21" t="s">
        <v>674</v>
      </c>
    </row>
    <row r="23" spans="3:11">
      <c r="C23" s="7" t="s">
        <v>36</v>
      </c>
      <c r="D23" t="s">
        <v>675</v>
      </c>
    </row>
    <row r="25" spans="3:11">
      <c r="C25" s="7" t="s">
        <v>669</v>
      </c>
      <c r="D25" t="s">
        <v>676</v>
      </c>
    </row>
    <row r="27" spans="3:11">
      <c r="C27" s="7" t="s">
        <v>670</v>
      </c>
      <c r="D27" t="s">
        <v>677</v>
      </c>
    </row>
    <row r="29" spans="3:11">
      <c r="C29" s="7" t="s">
        <v>671</v>
      </c>
      <c r="D29" t="s">
        <v>678</v>
      </c>
    </row>
    <row r="31" spans="3:11">
      <c r="C31" s="7" t="s">
        <v>672</v>
      </c>
      <c r="D31" t="s">
        <v>679</v>
      </c>
    </row>
  </sheetData>
  <hyperlinks>
    <hyperlink ref="C19" location="Sources!A1" display="Sources"/>
    <hyperlink ref="C21" location="Database!A1" display="Database"/>
    <hyperlink ref="C23" location="Analysis!A1" display="Analysis"/>
    <hyperlink ref="C25" location="Export!A1" display="Export"/>
    <hyperlink ref="C27" location="Library!A1" display="Library"/>
    <hyperlink ref="C29" location="'Adjustment Factors'!A1" display="Adjustment Factors"/>
    <hyperlink ref="C31" location="Dropdowns!A1" display="Dropdown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P167"/>
  <sheetViews>
    <sheetView showGridLines="0" topLeftCell="A133" zoomScale="80" zoomScaleNormal="80" zoomScalePageLayoutView="85" workbookViewId="0"/>
  </sheetViews>
  <sheetFormatPr baseColWidth="10" defaultColWidth="8.88671875" defaultRowHeight="14.4" outlineLevelCol="2"/>
  <cols>
    <col min="1" max="1" width="2.5546875" customWidth="1"/>
    <col min="2" max="2" width="28.44140625" customWidth="1"/>
    <col min="3" max="3" width="10.44140625" bestFit="1" customWidth="1"/>
    <col min="4" max="4" width="12.44140625" customWidth="1"/>
    <col min="5" max="5" width="24.44140625" bestFit="1" customWidth="1"/>
    <col min="6" max="6" width="33.88671875" customWidth="1"/>
    <col min="7" max="7" width="27" bestFit="1" customWidth="1"/>
    <col min="8" max="8" width="29.44140625" customWidth="1"/>
    <col min="9" max="9" width="24.44140625" customWidth="1"/>
    <col min="10" max="10" width="54.88671875" customWidth="1"/>
    <col min="11" max="11" width="2.5546875" customWidth="1"/>
    <col min="12" max="12" width="15.5546875" hidden="1" customWidth="1" outlineLevel="1"/>
    <col min="13" max="17" width="0" hidden="1" customWidth="1" outlineLevel="1"/>
    <col min="18" max="18" width="0" style="1" hidden="1" customWidth="1" outlineLevel="1"/>
    <col min="19" max="19" width="2.5546875" hidden="1" customWidth="1" outlineLevel="1"/>
    <col min="20" max="24" width="8.88671875" hidden="1" customWidth="1" outlineLevel="1"/>
    <col min="25" max="25" width="2.5546875" hidden="1" customWidth="1" outlineLevel="1"/>
    <col min="26" max="32" width="0" hidden="1" customWidth="1" outlineLevel="1"/>
    <col min="33" max="33" width="27" hidden="1" customWidth="1" outlineLevel="1"/>
    <col min="34" max="34" width="131.44140625" hidden="1" customWidth="1" outlineLevel="2"/>
    <col min="35" max="35" width="22.44140625" hidden="1" customWidth="1" outlineLevel="1" collapsed="1"/>
    <col min="36" max="36" width="108.44140625" hidden="1" customWidth="1" outlineLevel="2"/>
    <col min="37" max="37" width="27.44140625" hidden="1" customWidth="1" outlineLevel="1" collapsed="1"/>
    <col min="38" max="38" width="88.44140625" hidden="1" customWidth="1" outlineLevel="2"/>
    <col min="39" max="39" width="20" hidden="1" customWidth="1" outlineLevel="1" collapsed="1"/>
    <col min="40" max="40" width="75.88671875" hidden="1" customWidth="1" outlineLevel="2"/>
    <col min="41" max="41" width="21.44140625" hidden="1" customWidth="1" outlineLevel="1" collapsed="1"/>
    <col min="42" max="42" width="8.88671875" collapsed="1"/>
  </cols>
  <sheetData>
    <row r="1" spans="2:41">
      <c r="Z1" s="1" t="s">
        <v>234</v>
      </c>
      <c r="AG1" s="1" t="s">
        <v>237</v>
      </c>
    </row>
    <row r="2" spans="2:41">
      <c r="B2" s="3" t="s">
        <v>25</v>
      </c>
      <c r="C2" s="3" t="s">
        <v>9</v>
      </c>
      <c r="D2" s="3" t="s">
        <v>525</v>
      </c>
      <c r="E2" s="3" t="s">
        <v>27</v>
      </c>
      <c r="F2" s="3" t="s">
        <v>106</v>
      </c>
      <c r="G2" s="3" t="s">
        <v>121</v>
      </c>
      <c r="H2" s="3" t="s">
        <v>119</v>
      </c>
      <c r="I2" s="3" t="s">
        <v>123</v>
      </c>
      <c r="J2" s="3" t="s">
        <v>174</v>
      </c>
      <c r="L2" s="54" t="s">
        <v>36</v>
      </c>
      <c r="M2" s="54"/>
      <c r="N2" s="54"/>
      <c r="O2" s="54"/>
      <c r="P2" s="54"/>
      <c r="Q2" s="54"/>
      <c r="R2" s="54"/>
      <c r="T2" s="54" t="s">
        <v>53</v>
      </c>
      <c r="U2" s="54"/>
      <c r="V2" s="54"/>
      <c r="W2" s="54"/>
      <c r="X2" s="54"/>
      <c r="Z2" s="54" t="s">
        <v>235</v>
      </c>
      <c r="AA2" s="54" t="s">
        <v>236</v>
      </c>
      <c r="AB2" s="54"/>
      <c r="AC2" s="54"/>
      <c r="AD2" s="54"/>
      <c r="AE2" s="54"/>
      <c r="AG2" s="54">
        <v>1</v>
      </c>
      <c r="AH2" s="54" t="s">
        <v>238</v>
      </c>
      <c r="AI2" s="54">
        <v>2</v>
      </c>
      <c r="AJ2" s="54" t="s">
        <v>238</v>
      </c>
      <c r="AK2" s="54">
        <v>3</v>
      </c>
      <c r="AL2" s="54" t="s">
        <v>238</v>
      </c>
      <c r="AM2" s="54">
        <v>4</v>
      </c>
      <c r="AN2" s="54" t="s">
        <v>238</v>
      </c>
      <c r="AO2" s="54">
        <v>5</v>
      </c>
    </row>
    <row r="3" spans="2:41">
      <c r="B3" t="s">
        <v>162</v>
      </c>
      <c r="C3">
        <f>IFERROR(VALUE(MID(Sources[[#This Row],[Citekey]],FIND("20",Sources[[#This Row],[Citekey]]),4)),"")</f>
        <v>2014</v>
      </c>
      <c r="D3" s="5" t="s">
        <v>32</v>
      </c>
      <c r="E3" s="31" t="s">
        <v>30</v>
      </c>
      <c r="F3" s="31" t="s">
        <v>159</v>
      </c>
      <c r="G3" s="31"/>
      <c r="H3" s="31" t="str">
        <f>IFERROR(VLOOKUP(Sources[[#This Row],[Method]],dd_analysis_graph[],2,FALSE),"")</f>
        <v>Not in analysis, not in graph</v>
      </c>
      <c r="I3" s="31" t="str">
        <f>IFERROR(VLOOKUP(Sources[[#This Row],[Type of Publication]],dd_type_source[],2,FALSE),"")</f>
        <v>Publication</v>
      </c>
      <c r="J3" s="31"/>
      <c r="M3" t="s">
        <v>102</v>
      </c>
      <c r="N3" t="s">
        <v>103</v>
      </c>
      <c r="O3" t="s">
        <v>105</v>
      </c>
      <c r="P3" t="s">
        <v>104</v>
      </c>
      <c r="Q3" t="s">
        <v>159</v>
      </c>
      <c r="R3" s="1" t="s">
        <v>477</v>
      </c>
      <c r="T3" t="s">
        <v>55</v>
      </c>
      <c r="U3" t="s">
        <v>57</v>
      </c>
      <c r="Z3" t="str">
        <f>IF(OR(Sources[[#This Row],[Analysis and Graph]]="Analysis and Graph",Sources[[#This Row],[Analysis and Graph]]="Not in analysis, but extra in graph"),MATCH(Sources[[#This Row],[Citekey]],Database!$B$4:$B$2385,0),"")</f>
        <v/>
      </c>
      <c r="AA3" t="str">
        <f>IF(AG3&lt;&gt;"",MATCH(AG3,Sources[Citekey],0),"")</f>
        <v/>
      </c>
      <c r="AB3" t="str">
        <f>IF(AI3&lt;&gt;"",MATCH(AI3,Sources[Citekey],0),"")</f>
        <v/>
      </c>
      <c r="AC3" t="str">
        <f>IF(AK3&lt;&gt;"",MATCH(AK3,Sources[Citekey],0),"")</f>
        <v/>
      </c>
      <c r="AD3" t="str">
        <f>IF(AM3&lt;&gt;"",MATCH(AM3,Sources[Citekey],0),"")</f>
        <v/>
      </c>
      <c r="AE3" t="str">
        <f>IF(AO3&lt;&gt;"",MATCH(AO3,Sources[Citekey],0),"")</f>
        <v/>
      </c>
      <c r="AG3" t="str">
        <f>IFERROR(IF(Sources[[#This Row],[Reference to]]&lt;&gt;"",LEFT(Sources[[#This Row],[Reference to]],FIND(",",Sources[[#This Row],[Reference to]])-1),""),Sources[[#This Row],[Reference to]])</f>
        <v/>
      </c>
      <c r="AH3" t="str">
        <f>IFERROR(RIGHT(Sources[[#This Row],[Reference to]],LEN(Sources[[#This Row],[Reference to]])-LEN($AG3)-2),"")</f>
        <v/>
      </c>
      <c r="AI3" t="str">
        <f t="shared" ref="AI3:AI62" si="0">IFERROR(LEFT(AH3,FIND(",",AH3)-1),AH3)</f>
        <v/>
      </c>
      <c r="AJ3" t="str">
        <f>IFERROR(RIGHT(Sources[[#This Row],[Reference to]],LEN(Sources[[#This Row],[Reference to]])-LEN($AG3)-2-LEN($AI3)-2),"")</f>
        <v/>
      </c>
      <c r="AK3" t="str">
        <f t="shared" ref="AK3:AK62" si="1">IFERROR(LEFT(AJ3,FIND(",",AJ3)-1),AJ3)</f>
        <v/>
      </c>
      <c r="AL3" t="str">
        <f>IFERROR(RIGHT(Sources[[#This Row],[Reference to]],LEN(Sources[[#This Row],[Reference to]])-LEN($AG3)-2-LEN($AI3)-2-LEN($AK3)-2),"")</f>
        <v/>
      </c>
      <c r="AM3" t="str">
        <f t="shared" ref="AM3:AM62" si="2">IFERROR(LEFT(AL3,FIND(",",AL3)-1),AL3)</f>
        <v/>
      </c>
      <c r="AN3" t="str">
        <f>IFERROR(RIGHT(Sources[[#This Row],[Reference to]],LEN(Sources[[#This Row],[Reference to]])-LEN($AG3)-2-LEN($AI3)-2-LEN($AK3)-2-LEN($AM3)-2),"")</f>
        <v/>
      </c>
      <c r="AO3" t="str">
        <f t="shared" ref="AO3:AO62" si="3">IFERROR(LEFT(AN3,FIND(",",AN3)-1),AN3)</f>
        <v/>
      </c>
    </row>
    <row r="4" spans="2:41">
      <c r="B4" t="s">
        <v>134</v>
      </c>
      <c r="C4">
        <f>IFERROR(VALUE(MID(Sources[[#This Row],[Citekey]],FIND("20",Sources[[#This Row],[Citekey]]),4)),"")</f>
        <v>2011</v>
      </c>
      <c r="D4" s="5" t="s">
        <v>32</v>
      </c>
      <c r="E4" s="31" t="s">
        <v>29</v>
      </c>
      <c r="F4" s="31" t="s">
        <v>104</v>
      </c>
      <c r="G4" s="31" t="s">
        <v>135</v>
      </c>
      <c r="H4" s="31" t="str">
        <f>IFERROR(VLOOKUP(Sources[[#This Row],[Method]],dd_analysis_graph[],2,FALSE),"")</f>
        <v>Not in analysis, not in graph</v>
      </c>
      <c r="I4" s="31" t="str">
        <f>IFERROR(VLOOKUP(Sources[[#This Row],[Type of Publication]],dd_type_source[],2,FALSE),"")</f>
        <v>Publication</v>
      </c>
      <c r="J4" s="31"/>
      <c r="L4" t="s">
        <v>28</v>
      </c>
      <c r="M4">
        <f>COUNTIFS(Sources[Type of Publication],$L4,Sources[Method],M$3)</f>
        <v>28</v>
      </c>
      <c r="N4">
        <f>COUNTIFS(Sources[Type of Publication],$L4,Sources[Method],N$3)</f>
        <v>3</v>
      </c>
      <c r="O4">
        <f>COUNTIFS(Sources[Type of Publication],$L4,Sources[Method],O$3)</f>
        <v>10</v>
      </c>
      <c r="P4">
        <f>COUNTIFS(Sources[Type of Publication],$L4,Sources[Method],P$3)</f>
        <v>7</v>
      </c>
      <c r="Q4">
        <f>COUNTIFS(Sources[Type of Publication],$L4,Sources[Method],Q$3)</f>
        <v>17</v>
      </c>
      <c r="R4" s="1">
        <f>SUM(M4:Q4)</f>
        <v>65</v>
      </c>
      <c r="T4" t="s">
        <v>54</v>
      </c>
      <c r="U4" t="s">
        <v>58</v>
      </c>
      <c r="Z4" t="str">
        <f>IF(OR(Sources[[#This Row],[Analysis and Graph]]="Analysis and Graph",Sources[[#This Row],[Analysis and Graph]]="Not in analysis, but extra in graph"),MATCH(Sources[[#This Row],[Citekey]],Database!$B$4:$B$2385,0),"")</f>
        <v/>
      </c>
      <c r="AA4">
        <f>IF(AG4&lt;&gt;"",MATCH(AG4,Sources[Citekey],0),"")</f>
        <v>125</v>
      </c>
      <c r="AB4" t="str">
        <f>IF(AI4&lt;&gt;"",MATCH(AI4,Sources[Citekey],0),"")</f>
        <v/>
      </c>
      <c r="AC4" t="str">
        <f>IF(AK4&lt;&gt;"",MATCH(AK4,Sources[Citekey],0),"")</f>
        <v/>
      </c>
      <c r="AD4" t="str">
        <f>IF(AM4&lt;&gt;"",MATCH(AM4,Sources[Citekey],0),"")</f>
        <v/>
      </c>
      <c r="AE4" t="str">
        <f>IF(AO4&lt;&gt;"",MATCH(AO4,Sources[Citekey],0),"")</f>
        <v/>
      </c>
      <c r="AG4" t="str">
        <f>IFERROR(IF(Sources[[#This Row],[Reference to]]&lt;&gt;"",LEFT(Sources[[#This Row],[Reference to]],FIND(",",Sources[[#This Row],[Reference to]])-1),""),Sources[[#This Row],[Reference to]])</f>
        <v>harrison2009wind</v>
      </c>
      <c r="AH4" t="str">
        <f>IFERROR(RIGHT(Sources[[#This Row],[Reference to]],LEN(Sources[[#This Row],[Reference to]])-LEN($AG4)-2),"")</f>
        <v/>
      </c>
      <c r="AI4" t="str">
        <f t="shared" si="0"/>
        <v/>
      </c>
      <c r="AJ4" t="str">
        <f>IFERROR(RIGHT(Sources[[#This Row],[Reference to]],LEN(Sources[[#This Row],[Reference to]])-LEN($AG4)-2-LEN($AI4)-2),"")</f>
        <v/>
      </c>
      <c r="AK4" t="str">
        <f t="shared" si="1"/>
        <v/>
      </c>
      <c r="AL4" t="str">
        <f>IFERROR(RIGHT(Sources[[#This Row],[Reference to]],LEN(Sources[[#This Row],[Reference to]])-LEN($AG4)-2-LEN($AI4)-2-LEN($AK4)-2),"")</f>
        <v/>
      </c>
      <c r="AM4" t="str">
        <f t="shared" si="2"/>
        <v/>
      </c>
      <c r="AN4" t="str">
        <f>IFERROR(RIGHT(Sources[[#This Row],[Reference to]],LEN(Sources[[#This Row],[Reference to]])-LEN($AG4)-2-LEN($AI4)-2-LEN($AK4)-2-LEN($AM4)-2),"")</f>
        <v/>
      </c>
      <c r="AO4" t="str">
        <f t="shared" si="3"/>
        <v/>
      </c>
    </row>
    <row r="5" spans="2:41">
      <c r="B5" t="s">
        <v>67</v>
      </c>
      <c r="C5">
        <v>2009</v>
      </c>
      <c r="D5" s="5" t="s">
        <v>32</v>
      </c>
      <c r="E5" s="31" t="s">
        <v>29</v>
      </c>
      <c r="F5" s="31" t="s">
        <v>104</v>
      </c>
      <c r="G5" s="31" t="s">
        <v>198</v>
      </c>
      <c r="H5" s="31" t="str">
        <f>IFERROR(VLOOKUP(Sources[[#This Row],[Method]],dd_analysis_graph[],2,FALSE),"")</f>
        <v>Not in analysis, not in graph</v>
      </c>
      <c r="I5" s="31" t="str">
        <f>IFERROR(VLOOKUP(Sources[[#This Row],[Type of Publication]],dd_type_source[],2,FALSE),"")</f>
        <v>Publication</v>
      </c>
      <c r="J5" s="31"/>
      <c r="L5" t="s">
        <v>29</v>
      </c>
      <c r="M5">
        <f>COUNTIFS(Sources[Type of Publication],$L5,Sources[Method],M$3)</f>
        <v>18</v>
      </c>
      <c r="N5">
        <f>COUNTIFS(Sources[Type of Publication],$L5,Sources[Method],N$3)</f>
        <v>6</v>
      </c>
      <c r="O5">
        <f>COUNTIFS(Sources[Type of Publication],$L5,Sources[Method],O$3)</f>
        <v>5</v>
      </c>
      <c r="P5">
        <f>COUNTIFS(Sources[Type of Publication],$L5,Sources[Method],P$3)</f>
        <v>29</v>
      </c>
      <c r="Q5">
        <f>COUNTIFS(Sources[Type of Publication],$L5,Sources[Method],Q$3)</f>
        <v>22</v>
      </c>
      <c r="R5" s="1">
        <f>SUM(M5:Q5)</f>
        <v>80</v>
      </c>
      <c r="T5" t="s">
        <v>56</v>
      </c>
      <c r="U5" t="s">
        <v>59</v>
      </c>
      <c r="Z5" t="str">
        <f>IF(OR(Sources[[#This Row],[Analysis and Graph]]="Analysis and Graph",Sources[[#This Row],[Analysis and Graph]]="Not in analysis, but extra in graph"),MATCH(Sources[[#This Row],[Citekey]],Database!$B$4:$B$2385,0),"")</f>
        <v/>
      </c>
      <c r="AA5">
        <f>IF(AG5&lt;&gt;"",MATCH(AG5,Sources[Citekey],0),"")</f>
        <v>149</v>
      </c>
      <c r="AB5">
        <f>IF(AI5&lt;&gt;"",MATCH(AI5,Sources[Citekey],0),"")</f>
        <v>28</v>
      </c>
      <c r="AC5">
        <f>IF(AK5&lt;&gt;"",MATCH(AK5,Sources[Citekey],0),"")</f>
        <v>135</v>
      </c>
      <c r="AD5" t="str">
        <f>IF(AM5&lt;&gt;"",MATCH(AM5,Sources[Citekey],0),"")</f>
        <v/>
      </c>
      <c r="AE5" t="str">
        <f>IF(AO5&lt;&gt;"",MATCH(AO5,Sources[Citekey],0),"")</f>
        <v/>
      </c>
      <c r="AG5" t="str">
        <f>IFERROR(IF(Sources[[#This Row],[Reference to]]&lt;&gt;"",LEFT(Sources[[#This Row],[Reference to]],FIND(",",Sources[[#This Row],[Reference to]])-1),""),Sources[[#This Row],[Reference to]])</f>
        <v>smith2004low</v>
      </c>
      <c r="AH5" t="str">
        <f>IFERROR(RIGHT(Sources[[#This Row],[Reference to]],LEN(Sources[[#This Row],[Reference to]])-LEN($AG5)-2),"")</f>
        <v>greiner2007norwegian, lymberopoulos2005hydrogen</v>
      </c>
      <c r="AI5" t="str">
        <f>IFERROR(LEFT(AH5,FIND(",",AH5)-1),AH5)</f>
        <v>greiner2007norwegian</v>
      </c>
      <c r="AJ5" t="str">
        <f>IFERROR(RIGHT(Sources[[#This Row],[Reference to]],LEN(Sources[[#This Row],[Reference to]])-LEN($AG5)-2-LEN($AI5)-2),"")</f>
        <v>lymberopoulos2005hydrogen</v>
      </c>
      <c r="AK5" t="str">
        <f>IFERROR(LEFT(AJ5,FIND(",",AJ5)-1),AJ5)</f>
        <v>lymberopoulos2005hydrogen</v>
      </c>
      <c r="AL5" t="str">
        <f>IFERROR(RIGHT(Sources[[#This Row],[Reference to]],LEN(Sources[[#This Row],[Reference to]])-LEN($AG5)-2-LEN($AI5)-2-LEN($AK5)-2),"")</f>
        <v/>
      </c>
      <c r="AM5" t="str">
        <f>IFERROR(LEFT(AL5,FIND(",",AL5)-1),AL5)</f>
        <v/>
      </c>
      <c r="AN5" t="str">
        <f>IFERROR(RIGHT(Sources[[#This Row],[Reference to]],LEN(Sources[[#This Row],[Reference to]])-LEN($AG5)-2-LEN($AI5)-2-LEN($AK5)-2-LEN($AM5)-2),"")</f>
        <v/>
      </c>
      <c r="AO5" t="str">
        <f>IFERROR(LEFT(AN5,FIND(",",AN5)-1),AN5)</f>
        <v/>
      </c>
    </row>
    <row r="6" spans="2:41">
      <c r="B6" t="s">
        <v>136</v>
      </c>
      <c r="C6">
        <f>IFERROR(VALUE(MID(Sources[[#This Row],[Citekey]],FIND("20",Sources[[#This Row],[Citekey]]),4)),"")</f>
        <v>2013</v>
      </c>
      <c r="D6" s="5" t="s">
        <v>32</v>
      </c>
      <c r="E6" s="31" t="s">
        <v>29</v>
      </c>
      <c r="F6" s="31" t="s">
        <v>104</v>
      </c>
      <c r="G6" s="31" t="s">
        <v>137</v>
      </c>
      <c r="H6" s="31" t="str">
        <f>IFERROR(VLOOKUP(Sources[[#This Row],[Method]],dd_analysis_graph[],2,FALSE),"")</f>
        <v>Not in analysis, not in graph</v>
      </c>
      <c r="I6" s="31" t="str">
        <f>IFERROR(VLOOKUP(Sources[[#This Row],[Type of Publication]],dd_type_source[],2,FALSE),"")</f>
        <v>Publication</v>
      </c>
      <c r="J6" s="31"/>
      <c r="L6" t="s">
        <v>31</v>
      </c>
      <c r="M6">
        <f>COUNTIFS(Sources[Type of Publication],$L6,Sources[Method],M$3)</f>
        <v>0</v>
      </c>
      <c r="N6">
        <f>COUNTIFS(Sources[Type of Publication],$L6,Sources[Method],N$3)</f>
        <v>0</v>
      </c>
      <c r="O6">
        <f>COUNTIFS(Sources[Type of Publication],$L6,Sources[Method],O$3)</f>
        <v>0</v>
      </c>
      <c r="P6">
        <f>COUNTIFS(Sources[Type of Publication],$L6,Sources[Method],P$3)</f>
        <v>0</v>
      </c>
      <c r="Q6">
        <f>COUNTIFS(Sources[Type of Publication],$L6,Sources[Method],Q$3)</f>
        <v>1</v>
      </c>
      <c r="R6" s="1">
        <f>SUM(M6:Q6)</f>
        <v>1</v>
      </c>
      <c r="Z6" t="str">
        <f>IF(OR(Sources[[#This Row],[Analysis and Graph]]="Analysis and Graph",Sources[[#This Row],[Analysis and Graph]]="Not in analysis, but extra in graph"),MATCH(Sources[[#This Row],[Citekey]],Database!$B$4:$B$2385,0),"")</f>
        <v/>
      </c>
      <c r="AA6">
        <f>IF(AG6&lt;&gt;"",MATCH(AG6,Sources[Citekey],0),"")</f>
        <v>120</v>
      </c>
      <c r="AB6" t="str">
        <f>IF(AI6&lt;&gt;"",MATCH(AI6,Sources[Citekey],0),"")</f>
        <v/>
      </c>
      <c r="AC6" t="str">
        <f>IF(AK6&lt;&gt;"",MATCH(AK6,Sources[Citekey],0),"")</f>
        <v/>
      </c>
      <c r="AD6" t="str">
        <f>IF(AM6&lt;&gt;"",MATCH(AM6,Sources[Citekey],0),"")</f>
        <v/>
      </c>
      <c r="AE6" t="str">
        <f>IF(AO6&lt;&gt;"",MATCH(AO6,Sources[Citekey],0),"")</f>
        <v/>
      </c>
      <c r="AG6" t="str">
        <f>IFERROR(IF(Sources[[#This Row],[Reference to]]&lt;&gt;"",LEFT(Sources[[#This Row],[Reference to]],FIND(",",Sources[[#This Row],[Reference to]])-1),""),Sources[[#This Row],[Reference to]])</f>
        <v>genovese2009current</v>
      </c>
      <c r="AH6" t="str">
        <f>IFERROR(RIGHT(Sources[[#This Row],[Reference to]],LEN(Sources[[#This Row],[Reference to]])-LEN($AG6)-2),"")</f>
        <v/>
      </c>
      <c r="AI6" t="str">
        <f t="shared" si="0"/>
        <v/>
      </c>
      <c r="AJ6" t="str">
        <f>IFERROR(RIGHT(Sources[[#This Row],[Reference to]],LEN(Sources[[#This Row],[Reference to]])-LEN($AG6)-2-LEN($AI6)-2),"")</f>
        <v/>
      </c>
      <c r="AK6" t="str">
        <f t="shared" si="1"/>
        <v/>
      </c>
      <c r="AL6" t="str">
        <f>IFERROR(RIGHT(Sources[[#This Row],[Reference to]],LEN(Sources[[#This Row],[Reference to]])-LEN($AG6)-2-LEN($AI6)-2-LEN($AK6)-2),"")</f>
        <v/>
      </c>
      <c r="AM6" t="str">
        <f t="shared" si="2"/>
        <v/>
      </c>
      <c r="AN6" t="str">
        <f>IFERROR(RIGHT(Sources[[#This Row],[Reference to]],LEN(Sources[[#This Row],[Reference to]])-LEN($AG6)-2-LEN($AI6)-2-LEN($AK6)-2-LEN($AM6)-2),"")</f>
        <v/>
      </c>
      <c r="AO6" t="str">
        <f t="shared" si="3"/>
        <v/>
      </c>
    </row>
    <row r="7" spans="2:41">
      <c r="B7" t="s">
        <v>138</v>
      </c>
      <c r="C7">
        <f>IFERROR(VALUE(MID(Sources[[#This Row],[Citekey]],FIND("20",Sources[[#This Row],[Citekey]]),4)),"")</f>
        <v>2011</v>
      </c>
      <c r="D7" s="5" t="s">
        <v>32</v>
      </c>
      <c r="E7" s="31" t="s">
        <v>29</v>
      </c>
      <c r="F7" s="31" t="s">
        <v>104</v>
      </c>
      <c r="G7" s="31" t="s">
        <v>66</v>
      </c>
      <c r="H7" s="31" t="str">
        <f>IFERROR(VLOOKUP(Sources[[#This Row],[Method]],dd_analysis_graph[],2,FALSE),"")</f>
        <v>Not in analysis, not in graph</v>
      </c>
      <c r="I7" s="31" t="str">
        <f>IFERROR(VLOOKUP(Sources[[#This Row],[Type of Publication]],dd_type_source[],2,FALSE),"")</f>
        <v>Publication</v>
      </c>
      <c r="J7" s="31"/>
      <c r="L7" t="s">
        <v>30</v>
      </c>
      <c r="M7">
        <f>COUNTIFS(Sources[Type of Publication],$L7,Sources[Method],M$3)</f>
        <v>0</v>
      </c>
      <c r="N7">
        <f>COUNTIFS(Sources[Type of Publication],$L7,Sources[Method],N$3)</f>
        <v>0</v>
      </c>
      <c r="O7">
        <f>COUNTIFS(Sources[Type of Publication],$L7,Sources[Method],O$3)</f>
        <v>0</v>
      </c>
      <c r="P7">
        <f>COUNTIFS(Sources[Type of Publication],$L7,Sources[Method],P$3)</f>
        <v>0</v>
      </c>
      <c r="Q7">
        <f>COUNTIFS(Sources[Type of Publication],$L7,Sources[Method],Q$3)</f>
        <v>1</v>
      </c>
      <c r="R7" s="1">
        <f>SUM(M7:Q7)</f>
        <v>1</v>
      </c>
      <c r="Z7" t="str">
        <f>IF(OR(Sources[[#This Row],[Analysis and Graph]]="Analysis and Graph",Sources[[#This Row],[Analysis and Graph]]="Not in analysis, but extra in graph"),MATCH(Sources[[#This Row],[Citekey]],Database!$B$4:$B$2385,0),"")</f>
        <v/>
      </c>
      <c r="AA7">
        <f>IF(AG7&lt;&gt;"",MATCH(AG7,Sources[Citekey],0),"")</f>
        <v>164</v>
      </c>
      <c r="AB7" t="str">
        <f>IF(AI7&lt;&gt;"",MATCH(AI7,Sources[Citekey],0),"")</f>
        <v/>
      </c>
      <c r="AC7" t="str">
        <f>IF(AK7&lt;&gt;"",MATCH(AK7,Sources[Citekey],0),"")</f>
        <v/>
      </c>
      <c r="AD7" t="str">
        <f>IF(AM7&lt;&gt;"",MATCH(AM7,Sources[Citekey],0),"")</f>
        <v/>
      </c>
      <c r="AE7" t="str">
        <f>IF(AO7&lt;&gt;"",MATCH(AO7,Sources[Citekey],0),"")</f>
        <v/>
      </c>
      <c r="AG7" t="str">
        <f>IFERROR(IF(Sources[[#This Row],[Reference to]]&lt;&gt;"",LEFT(Sources[[#This Row],[Reference to]],FIND(",",Sources[[#This Row],[Reference to]])-1),""),Sources[[#This Row],[Reference to]])</f>
        <v>wenske2008wasserstoff</v>
      </c>
      <c r="AH7" t="str">
        <f>IFERROR(RIGHT(Sources[[#This Row],[Reference to]],LEN(Sources[[#This Row],[Reference to]])-LEN($AG7)-2),"")</f>
        <v/>
      </c>
      <c r="AI7" t="str">
        <f t="shared" si="0"/>
        <v/>
      </c>
      <c r="AJ7" t="str">
        <f>IFERROR(RIGHT(Sources[[#This Row],[Reference to]],LEN(Sources[[#This Row],[Reference to]])-LEN($AG7)-2-LEN($AI7)-2),"")</f>
        <v/>
      </c>
      <c r="AK7" t="str">
        <f t="shared" si="1"/>
        <v/>
      </c>
      <c r="AL7" t="str">
        <f>IFERROR(RIGHT(Sources[[#This Row],[Reference to]],LEN(Sources[[#This Row],[Reference to]])-LEN($AG7)-2-LEN($AI7)-2-LEN($AK7)-2),"")</f>
        <v/>
      </c>
      <c r="AM7" t="str">
        <f t="shared" si="2"/>
        <v/>
      </c>
      <c r="AN7" t="str">
        <f>IFERROR(RIGHT(Sources[[#This Row],[Reference to]],LEN(Sources[[#This Row],[Reference to]])-LEN($AG7)-2-LEN($AI7)-2-LEN($AK7)-2-LEN($AM7)-2),"")</f>
        <v/>
      </c>
      <c r="AO7" t="str">
        <f t="shared" si="3"/>
        <v/>
      </c>
    </row>
    <row r="8" spans="2:41">
      <c r="B8" t="s">
        <v>139</v>
      </c>
      <c r="C8">
        <f>IFERROR(VALUE(MID(Sources[[#This Row],[Citekey]],FIND("20",Sources[[#This Row],[Citekey]]),4)),"")</f>
        <v>2016</v>
      </c>
      <c r="D8" s="5" t="s">
        <v>32</v>
      </c>
      <c r="E8" s="31" t="s">
        <v>29</v>
      </c>
      <c r="F8" s="31" t="s">
        <v>104</v>
      </c>
      <c r="G8" s="31" t="s">
        <v>26</v>
      </c>
      <c r="H8" s="31" t="str">
        <f>IFERROR(VLOOKUP(Sources[[#This Row],[Method]],dd_analysis_graph[],2,FALSE),"")</f>
        <v>Not in analysis, not in graph</v>
      </c>
      <c r="I8" s="31" t="str">
        <f>IFERROR(VLOOKUP(Sources[[#This Row],[Type of Publication]],dd_type_source[],2,FALSE),"")</f>
        <v>Publication</v>
      </c>
      <c r="J8" s="31"/>
      <c r="L8" t="s">
        <v>124</v>
      </c>
      <c r="M8">
        <f>COUNTIFS(Sources[Type of Publication],$L8,Sources[Method],M$3)</f>
        <v>17</v>
      </c>
      <c r="N8">
        <f>COUNTIFS(Sources[Type of Publication],$L8,Sources[Method],N$3)</f>
        <v>1</v>
      </c>
      <c r="O8">
        <f>COUNTIFS(Sources[Type of Publication],$L8,Sources[Method],O$3)</f>
        <v>0</v>
      </c>
      <c r="P8">
        <f>COUNTIFS(Sources[Type of Publication],$L8,Sources[Method],P$3)</f>
        <v>0</v>
      </c>
      <c r="Q8">
        <f>COUNTIFS(Sources[Type of Publication],$L8,Sources[Method],Q$3)</f>
        <v>0</v>
      </c>
      <c r="R8" s="1">
        <f>SUM(M8:Q8)</f>
        <v>18</v>
      </c>
      <c r="Z8" t="str">
        <f>IF(OR(Sources[[#This Row],[Analysis and Graph]]="Analysis and Graph",Sources[[#This Row],[Analysis and Graph]]="Not in analysis, but extra in graph"),MATCH(Sources[[#This Row],[Citekey]],Database!$B$4:$B$2385,0),"")</f>
        <v/>
      </c>
      <c r="AA8">
        <f>IF(AG8&lt;&gt;"",MATCH(AG8,Sources[Citekey],0),"")</f>
        <v>106</v>
      </c>
      <c r="AB8" t="str">
        <f>IF(AI8&lt;&gt;"",MATCH(AI8,Sources[Citekey],0),"")</f>
        <v/>
      </c>
      <c r="AC8" t="str">
        <f>IF(AK8&lt;&gt;"",MATCH(AK8,Sources[Citekey],0),"")</f>
        <v/>
      </c>
      <c r="AD8" t="str">
        <f>IF(AM8&lt;&gt;"",MATCH(AM8,Sources[Citekey],0),"")</f>
        <v/>
      </c>
      <c r="AE8" t="str">
        <f>IF(AO8&lt;&gt;"",MATCH(AO8,Sources[Citekey],0),"")</f>
        <v/>
      </c>
      <c r="AG8" t="str">
        <f>IFERROR(IF(Sources[[#This Row],[Reference to]]&lt;&gt;"",LEFT(Sources[[#This Row],[Reference to]],FIND(",",Sources[[#This Row],[Reference to]])-1),""),Sources[[#This Row],[Reference to]])</f>
        <v>bertuccioli2014development</v>
      </c>
      <c r="AH8" t="str">
        <f>IFERROR(RIGHT(Sources[[#This Row],[Reference to]],LEN(Sources[[#This Row],[Reference to]])-LEN($AG8)-2),"")</f>
        <v/>
      </c>
      <c r="AI8" t="str">
        <f t="shared" si="0"/>
        <v/>
      </c>
      <c r="AJ8" t="str">
        <f>IFERROR(RIGHT(Sources[[#This Row],[Reference to]],LEN(Sources[[#This Row],[Reference to]])-LEN($AG8)-2-LEN($AI8)-2),"")</f>
        <v/>
      </c>
      <c r="AK8" t="str">
        <f t="shared" si="1"/>
        <v/>
      </c>
      <c r="AL8" t="str">
        <f>IFERROR(RIGHT(Sources[[#This Row],[Reference to]],LEN(Sources[[#This Row],[Reference to]])-LEN($AG8)-2-LEN($AI8)-2-LEN($AK8)-2),"")</f>
        <v/>
      </c>
      <c r="AM8" t="str">
        <f t="shared" si="2"/>
        <v/>
      </c>
      <c r="AN8" t="str">
        <f>IFERROR(RIGHT(Sources[[#This Row],[Reference to]],LEN(Sources[[#This Row],[Reference to]])-LEN($AG8)-2-LEN($AI8)-2-LEN($AK8)-2-LEN($AM8)-2),"")</f>
        <v/>
      </c>
      <c r="AO8" t="str">
        <f t="shared" si="3"/>
        <v/>
      </c>
    </row>
    <row r="9" spans="2:41">
      <c r="B9" t="s">
        <v>94</v>
      </c>
      <c r="C9">
        <v>1997</v>
      </c>
      <c r="D9" s="5" t="s">
        <v>32</v>
      </c>
      <c r="E9" s="31" t="s">
        <v>29</v>
      </c>
      <c r="F9" s="31" t="s">
        <v>159</v>
      </c>
      <c r="G9" s="31"/>
      <c r="H9" s="31" t="str">
        <f>IFERROR(VLOOKUP(Sources[[#This Row],[Method]],dd_analysis_graph[],2,FALSE),"")</f>
        <v>Not in analysis, not in graph</v>
      </c>
      <c r="I9" s="31" t="str">
        <f>IFERROR(VLOOKUP(Sources[[#This Row],[Type of Publication]],dd_type_source[],2,FALSE),"")</f>
        <v>Publication</v>
      </c>
      <c r="J9" s="31" t="s">
        <v>475</v>
      </c>
      <c r="L9" s="1" t="s">
        <v>477</v>
      </c>
      <c r="M9" s="1">
        <f t="shared" ref="M9:R9" si="4">SUM(M4:M8)</f>
        <v>63</v>
      </c>
      <c r="N9" s="1">
        <f t="shared" si="4"/>
        <v>10</v>
      </c>
      <c r="O9" s="1">
        <f t="shared" si="4"/>
        <v>15</v>
      </c>
      <c r="P9" s="1">
        <f t="shared" si="4"/>
        <v>36</v>
      </c>
      <c r="Q9" s="1">
        <f t="shared" si="4"/>
        <v>41</v>
      </c>
      <c r="R9" s="1">
        <f t="shared" si="4"/>
        <v>165</v>
      </c>
      <c r="Z9" t="str">
        <f>IF(OR(Sources[[#This Row],[Analysis and Graph]]="Analysis and Graph",Sources[[#This Row],[Analysis and Graph]]="Not in analysis, but extra in graph"),MATCH(Sources[[#This Row],[Citekey]],Database!$B$4:$B$2385,0),"")</f>
        <v/>
      </c>
      <c r="AA9" t="str">
        <f>IF(AG9&lt;&gt;"",MATCH(AG9,Sources[Citekey],0),"")</f>
        <v/>
      </c>
      <c r="AB9" t="str">
        <f>IF(AI9&lt;&gt;"",MATCH(AI9,Sources[Citekey],0),"")</f>
        <v/>
      </c>
      <c r="AC9" t="str">
        <f>IF(AK9&lt;&gt;"",MATCH(AK9,Sources[Citekey],0),"")</f>
        <v/>
      </c>
      <c r="AD9" t="str">
        <f>IF(AM9&lt;&gt;"",MATCH(AM9,Sources[Citekey],0),"")</f>
        <v/>
      </c>
      <c r="AE9" t="str">
        <f>IF(AO9&lt;&gt;"",MATCH(AO9,Sources[Citekey],0),"")</f>
        <v/>
      </c>
      <c r="AG9" t="str">
        <f>IFERROR(IF(Sources[[#This Row],[Reference to]]&lt;&gt;"",LEFT(Sources[[#This Row],[Reference to]],FIND(",",Sources[[#This Row],[Reference to]])-1),""),Sources[[#This Row],[Reference to]])</f>
        <v/>
      </c>
      <c r="AH9" t="str">
        <f>IFERROR(RIGHT(Sources[[#This Row],[Reference to]],LEN(Sources[[#This Row],[Reference to]])-LEN($AG9)-2),"")</f>
        <v/>
      </c>
      <c r="AI9" t="str">
        <f t="shared" si="0"/>
        <v/>
      </c>
      <c r="AJ9" t="str">
        <f>IFERROR(RIGHT(Sources[[#This Row],[Reference to]],LEN(Sources[[#This Row],[Reference to]])-LEN($AG9)-2-LEN($AI9)-2),"")</f>
        <v/>
      </c>
      <c r="AK9" t="str">
        <f t="shared" si="1"/>
        <v/>
      </c>
      <c r="AL9" t="str">
        <f>IFERROR(RIGHT(Sources[[#This Row],[Reference to]],LEN(Sources[[#This Row],[Reference to]])-LEN($AG9)-2-LEN($AI9)-2-LEN($AK9)-2),"")</f>
        <v/>
      </c>
      <c r="AM9" t="str">
        <f t="shared" si="2"/>
        <v/>
      </c>
      <c r="AN9" t="str">
        <f>IFERROR(RIGHT(Sources[[#This Row],[Reference to]],LEN(Sources[[#This Row],[Reference to]])-LEN($AG9)-2-LEN($AI9)-2-LEN($AK9)-2-LEN($AM9)-2),"")</f>
        <v/>
      </c>
      <c r="AO9" t="str">
        <f t="shared" si="3"/>
        <v/>
      </c>
    </row>
    <row r="10" spans="2:41">
      <c r="B10" t="s">
        <v>140</v>
      </c>
      <c r="C10">
        <f>IFERROR(VALUE(MID(Sources[[#This Row],[Citekey]],FIND("20",Sources[[#This Row],[Citekey]]),4)),"")</f>
        <v>2008</v>
      </c>
      <c r="D10" s="5" t="s">
        <v>32</v>
      </c>
      <c r="E10" s="31" t="s">
        <v>29</v>
      </c>
      <c r="F10" s="31" t="s">
        <v>104</v>
      </c>
      <c r="G10" s="31" t="s">
        <v>144</v>
      </c>
      <c r="H10" s="31" t="str">
        <f>IFERROR(VLOOKUP(Sources[[#This Row],[Method]],dd_analysis_graph[],2,FALSE),"")</f>
        <v>Not in analysis, not in graph</v>
      </c>
      <c r="I10" s="31" t="str">
        <f>IFERROR(VLOOKUP(Sources[[#This Row],[Type of Publication]],dd_type_source[],2,FALSE),"")</f>
        <v>Publication</v>
      </c>
      <c r="J10" s="31"/>
      <c r="Z10" t="str">
        <f>IF(OR(Sources[[#This Row],[Analysis and Graph]]="Analysis and Graph",Sources[[#This Row],[Analysis and Graph]]="Not in analysis, but extra in graph"),MATCH(Sources[[#This Row],[Citekey]],Database!$B$4:$B$2385,0),"")</f>
        <v/>
      </c>
      <c r="AA10">
        <f>IF(AG10&lt;&gt;"",MATCH(AG10,Sources[Citekey],0),"")</f>
        <v>46</v>
      </c>
      <c r="AB10">
        <f>IF(AI10&lt;&gt;"",MATCH(AI10,Sources[Citekey],0),"")</f>
        <v>28</v>
      </c>
      <c r="AC10">
        <f>IF(AK10&lt;&gt;"",MATCH(AK10,Sources[Citekey],0),"")</f>
        <v>135</v>
      </c>
      <c r="AD10">
        <f>IF(AM10&lt;&gt;"",MATCH(AM10,Sources[Citekey],0),"")</f>
        <v>12</v>
      </c>
      <c r="AE10" t="str">
        <f>IF(AO10&lt;&gt;"",MATCH(AO10,Sources[Citekey],0),"")</f>
        <v/>
      </c>
      <c r="AG10" t="str">
        <f>IFERROR(IF(Sources[[#This Row],[Reference to]]&lt;&gt;"",LEFT(Sources[[#This Row],[Reference to]],FIND(",",Sources[[#This Row],[Reference to]])-1),""),Sources[[#This Row],[Reference to]])</f>
        <v>lipman2004fuel</v>
      </c>
      <c r="AH10" t="str">
        <f>IFERROR(RIGHT(Sources[[#This Row],[Reference to]],LEN(Sources[[#This Row],[Reference to]])-LEN($AG10)-2),"")</f>
        <v>greiner2007norwegian, lymberopoulos2005hydrogen, briguglio2008new</v>
      </c>
      <c r="AI10" t="str">
        <f t="shared" si="0"/>
        <v>greiner2007norwegian</v>
      </c>
      <c r="AJ10" t="str">
        <f>IFERROR(RIGHT(Sources[[#This Row],[Reference to]],LEN(Sources[[#This Row],[Reference to]])-LEN($AG10)-2-LEN($AI10)-2),"")</f>
        <v>lymberopoulos2005hydrogen, briguglio2008new</v>
      </c>
      <c r="AK10" t="str">
        <f t="shared" si="1"/>
        <v>lymberopoulos2005hydrogen</v>
      </c>
      <c r="AL10" t="str">
        <f>IFERROR(RIGHT(Sources[[#This Row],[Reference to]],LEN(Sources[[#This Row],[Reference to]])-LEN($AG10)-2-LEN($AI10)-2-LEN($AK10)-2),"")</f>
        <v>briguglio2008new</v>
      </c>
      <c r="AM10" t="str">
        <f t="shared" si="2"/>
        <v>briguglio2008new</v>
      </c>
      <c r="AN10" t="str">
        <f>IFERROR(RIGHT(Sources[[#This Row],[Reference to]],LEN(Sources[[#This Row],[Reference to]])-LEN($AG10)-2-LEN($AI10)-2-LEN($AK10)-2-LEN($AM10)-2),"")</f>
        <v/>
      </c>
      <c r="AO10" t="str">
        <f t="shared" si="3"/>
        <v/>
      </c>
    </row>
    <row r="11" spans="2:41">
      <c r="B11" t="s">
        <v>142</v>
      </c>
      <c r="C11">
        <f>IFERROR(VALUE(MID(Sources[[#This Row],[Citekey]],FIND("20",Sources[[#This Row],[Citekey]]),4)),"")</f>
        <v>2009</v>
      </c>
      <c r="D11" s="5" t="s">
        <v>32</v>
      </c>
      <c r="E11" s="31" t="s">
        <v>29</v>
      </c>
      <c r="F11" s="31" t="s">
        <v>159</v>
      </c>
      <c r="G11" s="31"/>
      <c r="H11" s="31" t="str">
        <f>IFERROR(VLOOKUP(Sources[[#This Row],[Method]],dd_analysis_graph[],2,FALSE),"")</f>
        <v>Not in analysis, not in graph</v>
      </c>
      <c r="I11" s="31" t="str">
        <f>IFERROR(VLOOKUP(Sources[[#This Row],[Type of Publication]],dd_type_source[],2,FALSE),"")</f>
        <v>Publication</v>
      </c>
      <c r="J11" s="31"/>
      <c r="Z11" t="str">
        <f>IF(OR(Sources[[#This Row],[Analysis and Graph]]="Analysis and Graph",Sources[[#This Row],[Analysis and Graph]]="Not in analysis, but extra in graph"),MATCH(Sources[[#This Row],[Citekey]],Database!$B$4:$B$2385,0),"")</f>
        <v/>
      </c>
      <c r="AA11" t="str">
        <f>IF(AG11&lt;&gt;"",MATCH(AG11,Sources[Citekey],0),"")</f>
        <v/>
      </c>
      <c r="AB11" t="str">
        <f>IF(AI11&lt;&gt;"",MATCH(AI11,Sources[Citekey],0),"")</f>
        <v/>
      </c>
      <c r="AC11" t="str">
        <f>IF(AK11&lt;&gt;"",MATCH(AK11,Sources[Citekey],0),"")</f>
        <v/>
      </c>
      <c r="AD11" t="str">
        <f>IF(AM11&lt;&gt;"",MATCH(AM11,Sources[Citekey],0),"")</f>
        <v/>
      </c>
      <c r="AE11" t="str">
        <f>IF(AO11&lt;&gt;"",MATCH(AO11,Sources[Citekey],0),"")</f>
        <v/>
      </c>
      <c r="AG11" t="str">
        <f>IFERROR(IF(Sources[[#This Row],[Reference to]]&lt;&gt;"",LEFT(Sources[[#This Row],[Reference to]],FIND(",",Sources[[#This Row],[Reference to]])-1),""),Sources[[#This Row],[Reference to]])</f>
        <v/>
      </c>
      <c r="AH11" t="str">
        <f>IFERROR(RIGHT(Sources[[#This Row],[Reference to]],LEN(Sources[[#This Row],[Reference to]])-LEN($AG11)-2),"")</f>
        <v/>
      </c>
      <c r="AI11" t="str">
        <f t="shared" si="0"/>
        <v/>
      </c>
      <c r="AJ11" t="str">
        <f>IFERROR(RIGHT(Sources[[#This Row],[Reference to]],LEN(Sources[[#This Row],[Reference to]])-LEN($AG11)-2-LEN($AI11)-2),"")</f>
        <v/>
      </c>
      <c r="AK11" t="str">
        <f t="shared" si="1"/>
        <v/>
      </c>
      <c r="AL11" t="str">
        <f>IFERROR(RIGHT(Sources[[#This Row],[Reference to]],LEN(Sources[[#This Row],[Reference to]])-LEN($AG11)-2-LEN($AI11)-2-LEN($AK11)-2),"")</f>
        <v/>
      </c>
      <c r="AM11" t="str">
        <f t="shared" si="2"/>
        <v/>
      </c>
      <c r="AN11" t="str">
        <f>IFERROR(RIGHT(Sources[[#This Row],[Reference to]],LEN(Sources[[#This Row],[Reference to]])-LEN($AG11)-2-LEN($AI11)-2-LEN($AK11)-2-LEN($AM11)-2),"")</f>
        <v/>
      </c>
      <c r="AO11" t="str">
        <f t="shared" si="3"/>
        <v/>
      </c>
    </row>
    <row r="12" spans="2:41">
      <c r="B12" t="s">
        <v>143</v>
      </c>
      <c r="C12">
        <f>IFERROR(VALUE(MID(Sources[[#This Row],[Citekey]],FIND("20",Sources[[#This Row],[Citekey]]),4)),"")</f>
        <v>2010</v>
      </c>
      <c r="D12" s="5" t="s">
        <v>32</v>
      </c>
      <c r="E12" s="31" t="s">
        <v>29</v>
      </c>
      <c r="F12" s="31" t="s">
        <v>104</v>
      </c>
      <c r="G12" s="31" t="s">
        <v>83</v>
      </c>
      <c r="H12" s="31" t="str">
        <f>IFERROR(VLOOKUP(Sources[[#This Row],[Method]],dd_analysis_graph[],2,FALSE),"")</f>
        <v>Not in analysis, not in graph</v>
      </c>
      <c r="I12" s="31" t="str">
        <f>IFERROR(VLOOKUP(Sources[[#This Row],[Type of Publication]],dd_type_source[],2,FALSE),"")</f>
        <v>Publication</v>
      </c>
      <c r="J12" s="31"/>
      <c r="Z12" t="str">
        <f>IF(OR(Sources[[#This Row],[Analysis and Graph]]="Analysis and Graph",Sources[[#This Row],[Analysis and Graph]]="Not in analysis, but extra in graph"),MATCH(Sources[[#This Row],[Citekey]],Database!$B$4:$B$2385,0),"")</f>
        <v/>
      </c>
      <c r="AA12">
        <f>IF(AG12&lt;&gt;"",MATCH(AG12,Sources[Citekey],0),"")</f>
        <v>45</v>
      </c>
      <c r="AB12" t="str">
        <f>IF(AI12&lt;&gt;"",MATCH(AI12,Sources[Citekey],0),"")</f>
        <v/>
      </c>
      <c r="AC12" t="str">
        <f>IF(AK12&lt;&gt;"",MATCH(AK12,Sources[Citekey],0),"")</f>
        <v/>
      </c>
      <c r="AD12" t="str">
        <f>IF(AM12&lt;&gt;"",MATCH(AM12,Sources[Citekey],0),"")</f>
        <v/>
      </c>
      <c r="AE12" t="str">
        <f>IF(AO12&lt;&gt;"",MATCH(AO12,Sources[Citekey],0),"")</f>
        <v/>
      </c>
      <c r="AG12" t="str">
        <f>IFERROR(IF(Sources[[#This Row],[Reference to]]&lt;&gt;"",LEFT(Sources[[#This Row],[Reference to]],FIND(",",Sources[[#This Row],[Reference to]])-1),""),Sources[[#This Row],[Reference to]])</f>
        <v>linnemann2007realistic</v>
      </c>
      <c r="AH12" t="str">
        <f>IFERROR(RIGHT(Sources[[#This Row],[Reference to]],LEN(Sources[[#This Row],[Reference to]])-LEN($AG12)-2),"")</f>
        <v/>
      </c>
      <c r="AI12" t="str">
        <f t="shared" si="0"/>
        <v/>
      </c>
      <c r="AJ12" t="str">
        <f>IFERROR(RIGHT(Sources[[#This Row],[Reference to]],LEN(Sources[[#This Row],[Reference to]])-LEN($AG12)-2-LEN($AI12)-2),"")</f>
        <v/>
      </c>
      <c r="AK12" t="str">
        <f t="shared" si="1"/>
        <v/>
      </c>
      <c r="AL12" t="str">
        <f>IFERROR(RIGHT(Sources[[#This Row],[Reference to]],LEN(Sources[[#This Row],[Reference to]])-LEN($AG12)-2-LEN($AI12)-2-LEN($AK12)-2),"")</f>
        <v/>
      </c>
      <c r="AM12" t="str">
        <f t="shared" si="2"/>
        <v/>
      </c>
      <c r="AN12" t="str">
        <f>IFERROR(RIGHT(Sources[[#This Row],[Reference to]],LEN(Sources[[#This Row],[Reference to]])-LEN($AG12)-2-LEN($AI12)-2-LEN($AK12)-2-LEN($AM12)-2),"")</f>
        <v/>
      </c>
      <c r="AO12" t="str">
        <f t="shared" si="3"/>
        <v/>
      </c>
    </row>
    <row r="13" spans="2:41">
      <c r="B13" t="s">
        <v>145</v>
      </c>
      <c r="C13">
        <f>IFERROR(VALUE(MID(Sources[[#This Row],[Citekey]],FIND("20",Sources[[#This Row],[Citekey]]),4)),"")</f>
        <v>2007</v>
      </c>
      <c r="D13" s="5" t="s">
        <v>32</v>
      </c>
      <c r="E13" s="31" t="s">
        <v>29</v>
      </c>
      <c r="F13" s="31" t="s">
        <v>159</v>
      </c>
      <c r="G13" s="31"/>
      <c r="H13" s="31" t="str">
        <f>IFERROR(VLOOKUP(Sources[[#This Row],[Method]],dd_analysis_graph[],2,FALSE),"")</f>
        <v>Not in analysis, not in graph</v>
      </c>
      <c r="I13" s="31" t="str">
        <f>IFERROR(VLOOKUP(Sources[[#This Row],[Type of Publication]],dd_type_source[],2,FALSE),"")</f>
        <v>Publication</v>
      </c>
      <c r="J13" s="31"/>
      <c r="Z13" t="str">
        <f>IF(OR(Sources[[#This Row],[Analysis and Graph]]="Analysis and Graph",Sources[[#This Row],[Analysis and Graph]]="Not in analysis, but extra in graph"),MATCH(Sources[[#This Row],[Citekey]],Database!$B$4:$B$2385,0),"")</f>
        <v/>
      </c>
      <c r="AA13" t="str">
        <f>IF(AG13&lt;&gt;"",MATCH(AG13,Sources[Citekey],0),"")</f>
        <v/>
      </c>
      <c r="AB13" t="str">
        <f>IF(AI13&lt;&gt;"",MATCH(AI13,Sources[Citekey],0),"")</f>
        <v/>
      </c>
      <c r="AC13" t="str">
        <f>IF(AK13&lt;&gt;"",MATCH(AK13,Sources[Citekey],0),"")</f>
        <v/>
      </c>
      <c r="AD13" t="str">
        <f>IF(AM13&lt;&gt;"",MATCH(AM13,Sources[Citekey],0),"")</f>
        <v/>
      </c>
      <c r="AE13" t="str">
        <f>IF(AO13&lt;&gt;"",MATCH(AO13,Sources[Citekey],0),"")</f>
        <v/>
      </c>
      <c r="AG13" t="str">
        <f>IFERROR(IF(Sources[[#This Row],[Reference to]]&lt;&gt;"",LEFT(Sources[[#This Row],[Reference to]],FIND(",",Sources[[#This Row],[Reference to]])-1),""),Sources[[#This Row],[Reference to]])</f>
        <v/>
      </c>
      <c r="AH13" t="str">
        <f>IFERROR(RIGHT(Sources[[#This Row],[Reference to]],LEN(Sources[[#This Row],[Reference to]])-LEN($AG13)-2),"")</f>
        <v/>
      </c>
      <c r="AI13" t="str">
        <f t="shared" si="0"/>
        <v/>
      </c>
      <c r="AJ13" t="str">
        <f>IFERROR(RIGHT(Sources[[#This Row],[Reference to]],LEN(Sources[[#This Row],[Reference to]])-LEN($AG13)-2-LEN($AI13)-2),"")</f>
        <v/>
      </c>
      <c r="AK13" t="str">
        <f t="shared" si="1"/>
        <v/>
      </c>
      <c r="AL13" t="str">
        <f>IFERROR(RIGHT(Sources[[#This Row],[Reference to]],LEN(Sources[[#This Row],[Reference to]])-LEN($AG13)-2-LEN($AI13)-2-LEN($AK13)-2),"")</f>
        <v/>
      </c>
      <c r="AM13" t="str">
        <f t="shared" si="2"/>
        <v/>
      </c>
      <c r="AN13" t="str">
        <f>IFERROR(RIGHT(Sources[[#This Row],[Reference to]],LEN(Sources[[#This Row],[Reference to]])-LEN($AG13)-2-LEN($AI13)-2-LEN($AK13)-2-LEN($AM13)-2),"")</f>
        <v/>
      </c>
      <c r="AO13" t="str">
        <f t="shared" si="3"/>
        <v/>
      </c>
    </row>
    <row r="14" spans="2:41">
      <c r="B14" t="s">
        <v>146</v>
      </c>
      <c r="C14">
        <f>IFERROR(VALUE(MID(Sources[[#This Row],[Citekey]],FIND("20",Sources[[#This Row],[Citekey]]),4)),"")</f>
        <v>2008</v>
      </c>
      <c r="D14" s="5" t="s">
        <v>32</v>
      </c>
      <c r="E14" s="31" t="s">
        <v>29</v>
      </c>
      <c r="F14" s="31" t="s">
        <v>104</v>
      </c>
      <c r="G14" s="31" t="s">
        <v>147</v>
      </c>
      <c r="H14" s="31" t="str">
        <f>IFERROR(VLOOKUP(Sources[[#This Row],[Method]],dd_analysis_graph[],2,FALSE),"")</f>
        <v>Not in analysis, not in graph</v>
      </c>
      <c r="I14" s="31" t="str">
        <f>IFERROR(VLOOKUP(Sources[[#This Row],[Type of Publication]],dd_type_source[],2,FALSE),"")</f>
        <v>Publication</v>
      </c>
      <c r="J14" s="31"/>
      <c r="Z14" t="str">
        <f>IF(OR(Sources[[#This Row],[Analysis and Graph]]="Analysis and Graph",Sources[[#This Row],[Analysis and Graph]]="Not in analysis, but extra in graph"),MATCH(Sources[[#This Row],[Citekey]],Database!$B$4:$B$2385,0),"")</f>
        <v/>
      </c>
      <c r="AA14">
        <f>IF(AG14&lt;&gt;"",MATCH(AG14,Sources[Citekey],0),"")</f>
        <v>14</v>
      </c>
      <c r="AB14">
        <f>IF(AI14&lt;&gt;"",MATCH(AI14,Sources[Citekey],0),"")</f>
        <v>133</v>
      </c>
      <c r="AC14" t="str">
        <f>IF(AK14&lt;&gt;"",MATCH(AK14,Sources[Citekey],0),"")</f>
        <v/>
      </c>
      <c r="AD14" t="str">
        <f>IF(AM14&lt;&gt;"",MATCH(AM14,Sources[Citekey],0),"")</f>
        <v/>
      </c>
      <c r="AE14" t="str">
        <f>IF(AO14&lt;&gt;"",MATCH(AO14,Sources[Citekey],0),"")</f>
        <v/>
      </c>
      <c r="AG14" t="str">
        <f>IFERROR(IF(Sources[[#This Row],[Reference to]]&lt;&gt;"",LEFT(Sources[[#This Row],[Reference to]],FIND(",",Sources[[#This Row],[Reference to]])-1),""),Sources[[#This Row],[Reference to]])</f>
        <v>brunetto2007optimal</v>
      </c>
      <c r="AH14" t="str">
        <f>IFERROR(RIGHT(Sources[[#This Row],[Reference to]],LEN(Sources[[#This Row],[Reference to]])-LEN($AG14)-2),"")</f>
        <v>levene2005economic</v>
      </c>
      <c r="AI14" t="str">
        <f t="shared" si="0"/>
        <v>levene2005economic</v>
      </c>
      <c r="AJ14" t="str">
        <f>IFERROR(RIGHT(Sources[[#This Row],[Reference to]],LEN(Sources[[#This Row],[Reference to]])-LEN($AG14)-2-LEN($AI14)-2),"")</f>
        <v/>
      </c>
      <c r="AK14" t="str">
        <f t="shared" si="1"/>
        <v/>
      </c>
      <c r="AL14" t="str">
        <f>IFERROR(RIGHT(Sources[[#This Row],[Reference to]],LEN(Sources[[#This Row],[Reference to]])-LEN($AG14)-2-LEN($AI14)-2-LEN($AK14)-2),"")</f>
        <v/>
      </c>
      <c r="AM14" t="str">
        <f t="shared" si="2"/>
        <v/>
      </c>
      <c r="AN14" t="str">
        <f>IFERROR(RIGHT(Sources[[#This Row],[Reference to]],LEN(Sources[[#This Row],[Reference to]])-LEN($AG14)-2-LEN($AI14)-2-LEN($AK14)-2-LEN($AM14)-2),"")</f>
        <v/>
      </c>
      <c r="AO14" t="str">
        <f t="shared" si="3"/>
        <v/>
      </c>
    </row>
    <row r="15" spans="2:41">
      <c r="B15" t="s">
        <v>73</v>
      </c>
      <c r="C15">
        <v>2012</v>
      </c>
      <c r="D15" s="5" t="s">
        <v>32</v>
      </c>
      <c r="E15" s="31" t="s">
        <v>29</v>
      </c>
      <c r="F15" s="31" t="s">
        <v>102</v>
      </c>
      <c r="G15" s="31"/>
      <c r="H15" s="31" t="str">
        <f>IFERROR(VLOOKUP(Sources[[#This Row],[Method]],dd_analysis_graph[],2,FALSE),"")</f>
        <v>Analysis and Graph</v>
      </c>
      <c r="I15" s="31" t="str">
        <f>IFERROR(VLOOKUP(Sources[[#This Row],[Type of Publication]],dd_type_source[],2,FALSE),"")</f>
        <v>Publication</v>
      </c>
      <c r="J15" s="31"/>
      <c r="Z15">
        <f>IF(OR(Sources[[#This Row],[Analysis and Graph]]="Analysis and Graph",Sources[[#This Row],[Analysis and Graph]]="Not in analysis, but extra in graph"),MATCH(Sources[[#This Row],[Citekey]],Database!$B$4:$B$2385,0),"")</f>
        <v>241</v>
      </c>
      <c r="AA15" t="str">
        <f>IF(AG15&lt;&gt;"",MATCH(AG15,Sources[Citekey],0),"")</f>
        <v/>
      </c>
      <c r="AB15" t="str">
        <f>IF(AI15&lt;&gt;"",MATCH(AI15,Sources[Citekey],0),"")</f>
        <v/>
      </c>
      <c r="AC15" t="str">
        <f>IF(AK15&lt;&gt;"",MATCH(AK15,Sources[Citekey],0),"")</f>
        <v/>
      </c>
      <c r="AD15" t="str">
        <f>IF(AM15&lt;&gt;"",MATCH(AM15,Sources[Citekey],0),"")</f>
        <v/>
      </c>
      <c r="AE15" t="str">
        <f>IF(AO15&lt;&gt;"",MATCH(AO15,Sources[Citekey],0),"")</f>
        <v/>
      </c>
      <c r="AG15" t="str">
        <f>IFERROR(IF(Sources[[#This Row],[Reference to]]&lt;&gt;"",LEFT(Sources[[#This Row],[Reference to]],FIND(",",Sources[[#This Row],[Reference to]])-1),""),Sources[[#This Row],[Reference to]])</f>
        <v/>
      </c>
      <c r="AH15" t="str">
        <f>IFERROR(RIGHT(Sources[[#This Row],[Reference to]],LEN(Sources[[#This Row],[Reference to]])-LEN($AG15)-2),"")</f>
        <v/>
      </c>
      <c r="AI15" t="str">
        <f t="shared" si="0"/>
        <v/>
      </c>
      <c r="AJ15" t="str">
        <f>IFERROR(RIGHT(Sources[[#This Row],[Reference to]],LEN(Sources[[#This Row],[Reference to]])-LEN($AG15)-2-LEN($AI15)-2),"")</f>
        <v/>
      </c>
      <c r="AK15" t="str">
        <f t="shared" si="1"/>
        <v/>
      </c>
      <c r="AL15" t="str">
        <f>IFERROR(RIGHT(Sources[[#This Row],[Reference to]],LEN(Sources[[#This Row],[Reference to]])-LEN($AG15)-2-LEN($AI15)-2-LEN($AK15)-2),"")</f>
        <v/>
      </c>
      <c r="AM15" t="str">
        <f t="shared" si="2"/>
        <v/>
      </c>
      <c r="AN15" t="str">
        <f>IFERROR(RIGHT(Sources[[#This Row],[Reference to]],LEN(Sources[[#This Row],[Reference to]])-LEN($AG15)-2-LEN($AI15)-2-LEN($AK15)-2-LEN($AM15)-2),"")</f>
        <v/>
      </c>
      <c r="AO15" t="str">
        <f t="shared" si="3"/>
        <v/>
      </c>
    </row>
    <row r="16" spans="2:41">
      <c r="B16" t="s">
        <v>71</v>
      </c>
      <c r="C16">
        <v>2007</v>
      </c>
      <c r="D16" s="5" t="s">
        <v>32</v>
      </c>
      <c r="E16" s="31" t="s">
        <v>29</v>
      </c>
      <c r="F16" s="31" t="s">
        <v>102</v>
      </c>
      <c r="G16" s="31"/>
      <c r="H16" s="31" t="str">
        <f>IFERROR(VLOOKUP(Sources[[#This Row],[Method]],dd_analysis_graph[],2,FALSE),"")</f>
        <v>Analysis and Graph</v>
      </c>
      <c r="I16" s="31" t="str">
        <f>IFERROR(VLOOKUP(Sources[[#This Row],[Type of Publication]],dd_type_source[],2,FALSE),"")</f>
        <v>Publication</v>
      </c>
      <c r="J16" s="31"/>
      <c r="Z16">
        <f>IF(OR(Sources[[#This Row],[Analysis and Graph]]="Analysis and Graph",Sources[[#This Row],[Analysis and Graph]]="Not in analysis, but extra in graph"),MATCH(Sources[[#This Row],[Citekey]],Database!$B$4:$B$2385,0),"")</f>
        <v>193</v>
      </c>
      <c r="AA16" t="str">
        <f>IF(AG16&lt;&gt;"",MATCH(AG16,Sources[Citekey],0),"")</f>
        <v/>
      </c>
      <c r="AB16" t="str">
        <f>IF(AI16&lt;&gt;"",MATCH(AI16,Sources[Citekey],0),"")</f>
        <v/>
      </c>
      <c r="AC16" t="str">
        <f>IF(AK16&lt;&gt;"",MATCH(AK16,Sources[Citekey],0),"")</f>
        <v/>
      </c>
      <c r="AD16" t="str">
        <f>IF(AM16&lt;&gt;"",MATCH(AM16,Sources[Citekey],0),"")</f>
        <v/>
      </c>
      <c r="AE16" t="str">
        <f>IF(AO16&lt;&gt;"",MATCH(AO16,Sources[Citekey],0),"")</f>
        <v/>
      </c>
      <c r="AG16" t="str">
        <f>IFERROR(IF(Sources[[#This Row],[Reference to]]&lt;&gt;"",LEFT(Sources[[#This Row],[Reference to]],FIND(",",Sources[[#This Row],[Reference to]])-1),""),Sources[[#This Row],[Reference to]])</f>
        <v/>
      </c>
      <c r="AH16" t="str">
        <f>IFERROR(RIGHT(Sources[[#This Row],[Reference to]],LEN(Sources[[#This Row],[Reference to]])-LEN($AG16)-2),"")</f>
        <v/>
      </c>
      <c r="AI16" t="str">
        <f t="shared" si="0"/>
        <v/>
      </c>
      <c r="AJ16" t="str">
        <f>IFERROR(RIGHT(Sources[[#This Row],[Reference to]],LEN(Sources[[#This Row],[Reference to]])-LEN($AG16)-2-LEN($AI16)-2),"")</f>
        <v/>
      </c>
      <c r="AK16" t="str">
        <f t="shared" si="1"/>
        <v/>
      </c>
      <c r="AL16" t="str">
        <f>IFERROR(RIGHT(Sources[[#This Row],[Reference to]],LEN(Sources[[#This Row],[Reference to]])-LEN($AG16)-2-LEN($AI16)-2-LEN($AK16)-2),"")</f>
        <v/>
      </c>
      <c r="AM16" t="str">
        <f t="shared" si="2"/>
        <v/>
      </c>
      <c r="AN16" t="str">
        <f>IFERROR(RIGHT(Sources[[#This Row],[Reference to]],LEN(Sources[[#This Row],[Reference to]])-LEN($AG16)-2-LEN($AI16)-2-LEN($AK16)-2-LEN($AM16)-2),"")</f>
        <v/>
      </c>
      <c r="AO16" t="str">
        <f t="shared" si="3"/>
        <v/>
      </c>
    </row>
    <row r="17" spans="2:41">
      <c r="B17" t="s">
        <v>148</v>
      </c>
      <c r="C17">
        <f>IFERROR(VALUE(MID(Sources[[#This Row],[Citekey]],FIND("20",Sources[[#This Row],[Citekey]]),4)),"")</f>
        <v>2014</v>
      </c>
      <c r="D17" s="5" t="s">
        <v>32</v>
      </c>
      <c r="E17" s="31" t="s">
        <v>29</v>
      </c>
      <c r="F17" s="31" t="s">
        <v>104</v>
      </c>
      <c r="G17" s="31" t="s">
        <v>149</v>
      </c>
      <c r="H17" s="31" t="str">
        <f>IFERROR(VLOOKUP(Sources[[#This Row],[Method]],dd_analysis_graph[],2,FALSE),"")</f>
        <v>Not in analysis, not in graph</v>
      </c>
      <c r="I17" s="31" t="str">
        <f>IFERROR(VLOOKUP(Sources[[#This Row],[Type of Publication]],dd_type_source[],2,FALSE),"")</f>
        <v>Publication</v>
      </c>
      <c r="J17" s="31"/>
      <c r="Z17" t="str">
        <f>IF(OR(Sources[[#This Row],[Analysis and Graph]]="Analysis and Graph",Sources[[#This Row],[Analysis and Graph]]="Not in analysis, but extra in graph"),MATCH(Sources[[#This Row],[Citekey]],Database!$B$4:$B$2385,0),"")</f>
        <v/>
      </c>
      <c r="AA17">
        <f>IF(AG17&lt;&gt;"",MATCH(AG17,Sources[Citekey],0),"")</f>
        <v>146</v>
      </c>
      <c r="AB17" t="str">
        <f>IF(AI17&lt;&gt;"",MATCH(AI17,Sources[Citekey],0),"")</f>
        <v/>
      </c>
      <c r="AC17" t="str">
        <f>IF(AK17&lt;&gt;"",MATCH(AK17,Sources[Citekey],0),"")</f>
        <v/>
      </c>
      <c r="AD17" t="str">
        <f>IF(AM17&lt;&gt;"",MATCH(AM17,Sources[Citekey],0),"")</f>
        <v/>
      </c>
      <c r="AE17" t="str">
        <f>IF(AO17&lt;&gt;"",MATCH(AO17,Sources[Citekey],0),"")</f>
        <v/>
      </c>
      <c r="AG17" t="str">
        <f>IFERROR(IF(Sources[[#This Row],[Reference to]]&lt;&gt;"",LEFT(Sources[[#This Row],[Reference to]],FIND(",",Sources[[#This Row],[Reference to]])-1),""),Sources[[#This Row],[Reference to]])</f>
        <v>seider2003product</v>
      </c>
      <c r="AH17" t="str">
        <f>IFERROR(RIGHT(Sources[[#This Row],[Reference to]],LEN(Sources[[#This Row],[Reference to]])-LEN($AG17)-2),"")</f>
        <v/>
      </c>
      <c r="AI17" t="str">
        <f t="shared" si="0"/>
        <v/>
      </c>
      <c r="AJ17" t="str">
        <f>IFERROR(RIGHT(Sources[[#This Row],[Reference to]],LEN(Sources[[#This Row],[Reference to]])-LEN($AG17)-2-LEN($AI17)-2),"")</f>
        <v/>
      </c>
      <c r="AK17" t="str">
        <f t="shared" si="1"/>
        <v/>
      </c>
      <c r="AL17" t="str">
        <f>IFERROR(RIGHT(Sources[[#This Row],[Reference to]],LEN(Sources[[#This Row],[Reference to]])-LEN($AG17)-2-LEN($AI17)-2-LEN($AK17)-2),"")</f>
        <v/>
      </c>
      <c r="AM17" t="str">
        <f t="shared" si="2"/>
        <v/>
      </c>
      <c r="AN17" t="str">
        <f>IFERROR(RIGHT(Sources[[#This Row],[Reference to]],LEN(Sources[[#This Row],[Reference to]])-LEN($AG17)-2-LEN($AI17)-2-LEN($AK17)-2-LEN($AM17)-2),"")</f>
        <v/>
      </c>
      <c r="AO17" t="str">
        <f t="shared" si="3"/>
        <v/>
      </c>
    </row>
    <row r="18" spans="2:41">
      <c r="B18" t="s">
        <v>150</v>
      </c>
      <c r="C18">
        <f>IFERROR(VALUE(MID(Sources[[#This Row],[Citekey]],FIND("20",Sources[[#This Row],[Citekey]]),4)),"")</f>
        <v>2015</v>
      </c>
      <c r="D18" s="5" t="s">
        <v>32</v>
      </c>
      <c r="E18" s="31" t="s">
        <v>29</v>
      </c>
      <c r="F18" s="31" t="s">
        <v>159</v>
      </c>
      <c r="G18" s="31"/>
      <c r="H18" s="31" t="str">
        <f>IFERROR(VLOOKUP(Sources[[#This Row],[Method]],dd_analysis_graph[],2,FALSE),"")</f>
        <v>Not in analysis, not in graph</v>
      </c>
      <c r="I18" s="31" t="str">
        <f>IFERROR(VLOOKUP(Sources[[#This Row],[Type of Publication]],dd_type_source[],2,FALSE),"")</f>
        <v>Publication</v>
      </c>
      <c r="J18" s="31"/>
      <c r="Z18" t="str">
        <f>IF(OR(Sources[[#This Row],[Analysis and Graph]]="Analysis and Graph",Sources[[#This Row],[Analysis and Graph]]="Not in analysis, but extra in graph"),MATCH(Sources[[#This Row],[Citekey]],Database!$B$4:$B$2385,0),"")</f>
        <v/>
      </c>
      <c r="AA18" t="str">
        <f>IF(AG18&lt;&gt;"",MATCH(AG18,Sources[Citekey],0),"")</f>
        <v/>
      </c>
      <c r="AB18" t="str">
        <f>IF(AI18&lt;&gt;"",MATCH(AI18,Sources[Citekey],0),"")</f>
        <v/>
      </c>
      <c r="AC18" t="str">
        <f>IF(AK18&lt;&gt;"",MATCH(AK18,Sources[Citekey],0),"")</f>
        <v/>
      </c>
      <c r="AD18" t="str">
        <f>IF(AM18&lt;&gt;"",MATCH(AM18,Sources[Citekey],0),"")</f>
        <v/>
      </c>
      <c r="AE18" t="str">
        <f>IF(AO18&lt;&gt;"",MATCH(AO18,Sources[Citekey],0),"")</f>
        <v/>
      </c>
      <c r="AG18" t="str">
        <f>IFERROR(IF(Sources[[#This Row],[Reference to]]&lt;&gt;"",LEFT(Sources[[#This Row],[Reference to]],FIND(",",Sources[[#This Row],[Reference to]])-1),""),Sources[[#This Row],[Reference to]])</f>
        <v/>
      </c>
      <c r="AH18" t="str">
        <f>IFERROR(RIGHT(Sources[[#This Row],[Reference to]],LEN(Sources[[#This Row],[Reference to]])-LEN($AG18)-2),"")</f>
        <v/>
      </c>
      <c r="AI18" t="str">
        <f t="shared" si="0"/>
        <v/>
      </c>
      <c r="AJ18" t="str">
        <f>IFERROR(RIGHT(Sources[[#This Row],[Reference to]],LEN(Sources[[#This Row],[Reference to]])-LEN($AG18)-2-LEN($AI18)-2),"")</f>
        <v/>
      </c>
      <c r="AK18" t="str">
        <f t="shared" si="1"/>
        <v/>
      </c>
      <c r="AL18" t="str">
        <f>IFERROR(RIGHT(Sources[[#This Row],[Reference to]],LEN(Sources[[#This Row],[Reference to]])-LEN($AG18)-2-LEN($AI18)-2-LEN($AK18)-2),"")</f>
        <v/>
      </c>
      <c r="AM18" t="str">
        <f t="shared" si="2"/>
        <v/>
      </c>
      <c r="AN18" t="str">
        <f>IFERROR(RIGHT(Sources[[#This Row],[Reference to]],LEN(Sources[[#This Row],[Reference to]])-LEN($AG18)-2-LEN($AI18)-2-LEN($AK18)-2-LEN($AM18)-2),"")</f>
        <v/>
      </c>
      <c r="AO18" t="str">
        <f t="shared" si="3"/>
        <v/>
      </c>
    </row>
    <row r="19" spans="2:41">
      <c r="B19" t="s">
        <v>151</v>
      </c>
      <c r="C19">
        <f>IFERROR(VALUE(MID(Sources[[#This Row],[Citekey]],FIND("20",Sources[[#This Row],[Citekey]]),4)),"")</f>
        <v>2015</v>
      </c>
      <c r="D19" s="5" t="s">
        <v>32</v>
      </c>
      <c r="E19" s="31" t="s">
        <v>29</v>
      </c>
      <c r="F19" s="31" t="s">
        <v>104</v>
      </c>
      <c r="G19" s="31" t="s">
        <v>152</v>
      </c>
      <c r="H19" s="31" t="str">
        <f>IFERROR(VLOOKUP(Sources[[#This Row],[Method]],dd_analysis_graph[],2,FALSE),"")</f>
        <v>Not in analysis, not in graph</v>
      </c>
      <c r="I19" s="31" t="str">
        <f>IFERROR(VLOOKUP(Sources[[#This Row],[Type of Publication]],dd_type_source[],2,FALSE),"")</f>
        <v>Publication</v>
      </c>
      <c r="J19" s="31"/>
      <c r="Z19" t="str">
        <f>IF(OR(Sources[[#This Row],[Analysis and Graph]]="Analysis and Graph",Sources[[#This Row],[Analysis and Graph]]="Not in analysis, but extra in graph"),MATCH(Sources[[#This Row],[Citekey]],Database!$B$4:$B$2385,0),"")</f>
        <v/>
      </c>
      <c r="AA19">
        <f>IF(AG19&lt;&gt;"",MATCH(AG19,Sources[Citekey],0),"")</f>
        <v>13</v>
      </c>
      <c r="AB19">
        <f>IF(AI19&lt;&gt;"",MATCH(AI19,Sources[Citekey],0),"")</f>
        <v>126</v>
      </c>
      <c r="AC19">
        <f>IF(AK19&lt;&gt;"",MATCH(AK19,Sources[Citekey],0),"")</f>
        <v>113</v>
      </c>
      <c r="AD19" t="str">
        <f>IF(AM19&lt;&gt;"",MATCH(AM19,Sources[Citekey],0),"")</f>
        <v/>
      </c>
      <c r="AE19" t="str">
        <f>IF(AO19&lt;&gt;"",MATCH(AO19,Sources[Citekey],0),"")</f>
        <v/>
      </c>
      <c r="AG19" t="str">
        <f>IFERROR(IF(Sources[[#This Row],[Reference to]]&lt;&gt;"",LEFT(Sources[[#This Row],[Reference to]],FIND(",",Sources[[#This Row],[Reference to]])-1),""),Sources[[#This Row],[Reference to]])</f>
        <v>brisse2012high</v>
      </c>
      <c r="AH19" t="str">
        <f>IFERROR(RIGHT(Sources[[#This Row],[Reference to]],LEN(Sources[[#This Row],[Reference to]])-LEN($AG19)-2),"")</f>
        <v>harvego2008economic, DOE2013solid</v>
      </c>
      <c r="AI19" t="str">
        <f t="shared" si="0"/>
        <v>harvego2008economic</v>
      </c>
      <c r="AJ19" t="str">
        <f>IFERROR(RIGHT(Sources[[#This Row],[Reference to]],LEN(Sources[[#This Row],[Reference to]])-LEN($AG19)-2-LEN($AI19)-2),"")</f>
        <v>DOE2013solid</v>
      </c>
      <c r="AK19" t="str">
        <f t="shared" si="1"/>
        <v>DOE2013solid</v>
      </c>
      <c r="AL19" t="str">
        <f>IFERROR(RIGHT(Sources[[#This Row],[Reference to]],LEN(Sources[[#This Row],[Reference to]])-LEN($AG19)-2-LEN($AI19)-2-LEN($AK19)-2),"")</f>
        <v/>
      </c>
      <c r="AM19" t="str">
        <f t="shared" si="2"/>
        <v/>
      </c>
      <c r="AN19" t="str">
        <f>IFERROR(RIGHT(Sources[[#This Row],[Reference to]],LEN(Sources[[#This Row],[Reference to]])-LEN($AG19)-2-LEN($AI19)-2-LEN($AK19)-2-LEN($AM19)-2),"")</f>
        <v/>
      </c>
      <c r="AO19" t="str">
        <f t="shared" si="3"/>
        <v/>
      </c>
    </row>
    <row r="20" spans="2:41">
      <c r="B20" t="s">
        <v>153</v>
      </c>
      <c r="C20">
        <f>IFERROR(VALUE(MID(Sources[[#This Row],[Citekey]],FIND("20",Sources[[#This Row],[Citekey]]),4)),"")</f>
        <v>2014</v>
      </c>
      <c r="D20" s="5" t="s">
        <v>32</v>
      </c>
      <c r="E20" s="31" t="s">
        <v>29</v>
      </c>
      <c r="F20" s="31" t="s">
        <v>159</v>
      </c>
      <c r="G20" s="31"/>
      <c r="H20" s="31" t="str">
        <f>IFERROR(VLOOKUP(Sources[[#This Row],[Method]],dd_analysis_graph[],2,FALSE),"")</f>
        <v>Not in analysis, not in graph</v>
      </c>
      <c r="I20" s="31" t="str">
        <f>IFERROR(VLOOKUP(Sources[[#This Row],[Type of Publication]],dd_type_source[],2,FALSE),"")</f>
        <v>Publication</v>
      </c>
      <c r="J20" s="31"/>
      <c r="Z20" t="str">
        <f>IF(OR(Sources[[#This Row],[Analysis and Graph]]="Analysis and Graph",Sources[[#This Row],[Analysis and Graph]]="Not in analysis, but extra in graph"),MATCH(Sources[[#This Row],[Citekey]],Database!$B$4:$B$2385,0),"")</f>
        <v/>
      </c>
      <c r="AA20" t="str">
        <f>IF(AG20&lt;&gt;"",MATCH(AG20,Sources[Citekey],0),"")</f>
        <v/>
      </c>
      <c r="AB20" t="str">
        <f>IF(AI20&lt;&gt;"",MATCH(AI20,Sources[Citekey],0),"")</f>
        <v/>
      </c>
      <c r="AC20" t="str">
        <f>IF(AK20&lt;&gt;"",MATCH(AK20,Sources[Citekey],0),"")</f>
        <v/>
      </c>
      <c r="AD20" t="str">
        <f>IF(AM20&lt;&gt;"",MATCH(AM20,Sources[Citekey],0),"")</f>
        <v/>
      </c>
      <c r="AE20" t="str">
        <f>IF(AO20&lt;&gt;"",MATCH(AO20,Sources[Citekey],0),"")</f>
        <v/>
      </c>
      <c r="AG20" t="str">
        <f>IFERROR(IF(Sources[[#This Row],[Reference to]]&lt;&gt;"",LEFT(Sources[[#This Row],[Reference to]],FIND(",",Sources[[#This Row],[Reference to]])-1),""),Sources[[#This Row],[Reference to]])</f>
        <v/>
      </c>
      <c r="AH20" t="str">
        <f>IFERROR(RIGHT(Sources[[#This Row],[Reference to]],LEN(Sources[[#This Row],[Reference to]])-LEN($AG20)-2),"")</f>
        <v/>
      </c>
      <c r="AI20" t="str">
        <f t="shared" si="0"/>
        <v/>
      </c>
      <c r="AJ20" t="str">
        <f>IFERROR(RIGHT(Sources[[#This Row],[Reference to]],LEN(Sources[[#This Row],[Reference to]])-LEN($AG20)-2-LEN($AI20)-2),"")</f>
        <v/>
      </c>
      <c r="AK20" t="str">
        <f t="shared" si="1"/>
        <v/>
      </c>
      <c r="AL20" t="str">
        <f>IFERROR(RIGHT(Sources[[#This Row],[Reference to]],LEN(Sources[[#This Row],[Reference to]])-LEN($AG20)-2-LEN($AI20)-2-LEN($AK20)-2),"")</f>
        <v/>
      </c>
      <c r="AM20" t="str">
        <f t="shared" si="2"/>
        <v/>
      </c>
      <c r="AN20" t="str">
        <f>IFERROR(RIGHT(Sources[[#This Row],[Reference to]],LEN(Sources[[#This Row],[Reference to]])-LEN($AG20)-2-LEN($AI20)-2-LEN($AK20)-2-LEN($AM20)-2),"")</f>
        <v/>
      </c>
      <c r="AO20" t="str">
        <f t="shared" si="3"/>
        <v/>
      </c>
    </row>
    <row r="21" spans="2:41">
      <c r="B21" t="s">
        <v>154</v>
      </c>
      <c r="C21">
        <f>IFERROR(VALUE(MID(Sources[[#This Row],[Citekey]],FIND("20",Sources[[#This Row],[Citekey]]),4)),"")</f>
        <v>2015</v>
      </c>
      <c r="D21" s="5" t="s">
        <v>32</v>
      </c>
      <c r="E21" s="31" t="s">
        <v>29</v>
      </c>
      <c r="F21" s="31" t="s">
        <v>159</v>
      </c>
      <c r="G21" s="31"/>
      <c r="H21" s="31" t="str">
        <f>IFERROR(VLOOKUP(Sources[[#This Row],[Method]],dd_analysis_graph[],2,FALSE),"")</f>
        <v>Not in analysis, not in graph</v>
      </c>
      <c r="I21" s="31" t="str">
        <f>IFERROR(VLOOKUP(Sources[[#This Row],[Type of Publication]],dd_type_source[],2,FALSE),"")</f>
        <v>Publication</v>
      </c>
      <c r="J21" s="31"/>
      <c r="Z21" t="str">
        <f>IF(OR(Sources[[#This Row],[Analysis and Graph]]="Analysis and Graph",Sources[[#This Row],[Analysis and Graph]]="Not in analysis, but extra in graph"),MATCH(Sources[[#This Row],[Citekey]],Database!$B$4:$B$2385,0),"")</f>
        <v/>
      </c>
      <c r="AA21" t="str">
        <f>IF(AG21&lt;&gt;"",MATCH(AG21,Sources[Citekey],0),"")</f>
        <v/>
      </c>
      <c r="AB21" t="str">
        <f>IF(AI21&lt;&gt;"",MATCH(AI21,Sources[Citekey],0),"")</f>
        <v/>
      </c>
      <c r="AC21" t="str">
        <f>IF(AK21&lt;&gt;"",MATCH(AK21,Sources[Citekey],0),"")</f>
        <v/>
      </c>
      <c r="AD21" t="str">
        <f>IF(AM21&lt;&gt;"",MATCH(AM21,Sources[Citekey],0),"")</f>
        <v/>
      </c>
      <c r="AE21" t="str">
        <f>IF(AO21&lt;&gt;"",MATCH(AO21,Sources[Citekey],0),"")</f>
        <v/>
      </c>
      <c r="AG21" t="str">
        <f>IFERROR(IF(Sources[[#This Row],[Reference to]]&lt;&gt;"",LEFT(Sources[[#This Row],[Reference to]],FIND(",",Sources[[#This Row],[Reference to]])-1),""),Sources[[#This Row],[Reference to]])</f>
        <v/>
      </c>
      <c r="AH21" t="str">
        <f>IFERROR(RIGHT(Sources[[#This Row],[Reference to]],LEN(Sources[[#This Row],[Reference to]])-LEN($AG21)-2),"")</f>
        <v/>
      </c>
      <c r="AI21" t="str">
        <f t="shared" si="0"/>
        <v/>
      </c>
      <c r="AJ21" t="str">
        <f>IFERROR(RIGHT(Sources[[#This Row],[Reference to]],LEN(Sources[[#This Row],[Reference to]])-LEN($AG21)-2-LEN($AI21)-2),"")</f>
        <v/>
      </c>
      <c r="AK21" t="str">
        <f t="shared" si="1"/>
        <v/>
      </c>
      <c r="AL21" t="str">
        <f>IFERROR(RIGHT(Sources[[#This Row],[Reference to]],LEN(Sources[[#This Row],[Reference to]])-LEN($AG21)-2-LEN($AI21)-2-LEN($AK21)-2),"")</f>
        <v/>
      </c>
      <c r="AM21" t="str">
        <f t="shared" si="2"/>
        <v/>
      </c>
      <c r="AN21" t="str">
        <f>IFERROR(RIGHT(Sources[[#This Row],[Reference to]],LEN(Sources[[#This Row],[Reference to]])-LEN($AG21)-2-LEN($AI21)-2-LEN($AK21)-2-LEN($AM21)-2),"")</f>
        <v/>
      </c>
      <c r="AO21" t="str">
        <f t="shared" si="3"/>
        <v/>
      </c>
    </row>
    <row r="22" spans="2:41">
      <c r="B22" t="s">
        <v>98</v>
      </c>
      <c r="C22">
        <f>IFERROR(VALUE(MID(Sources[[#This Row],[Citekey]],FIND("20",Sources[[#This Row],[Citekey]]),4)),"")</f>
        <v>2008</v>
      </c>
      <c r="D22" s="5" t="s">
        <v>32</v>
      </c>
      <c r="E22" s="31" t="s">
        <v>29</v>
      </c>
      <c r="F22" s="31" t="s">
        <v>104</v>
      </c>
      <c r="G22" s="31"/>
      <c r="H22" s="31" t="str">
        <f>IFERROR(VLOOKUP(Sources[[#This Row],[Method]],dd_analysis_graph[],2,FALSE),"")</f>
        <v>Not in analysis, not in graph</v>
      </c>
      <c r="I22" s="31" t="str">
        <f>IFERROR(VLOOKUP(Sources[[#This Row],[Type of Publication]],dd_type_source[],2,FALSE),"")</f>
        <v>Publication</v>
      </c>
      <c r="J22" s="31"/>
      <c r="Z22" t="str">
        <f>IF(OR(Sources[[#This Row],[Analysis and Graph]]="Analysis and Graph",Sources[[#This Row],[Analysis and Graph]]="Not in analysis, but extra in graph"),MATCH(Sources[[#This Row],[Citekey]],Database!$B$4:$B$2385,0),"")</f>
        <v/>
      </c>
      <c r="AA22" t="str">
        <f>IF(AG22&lt;&gt;"",MATCH(AG22,Sources[Citekey],0),"")</f>
        <v/>
      </c>
      <c r="AB22" t="str">
        <f>IF(AI22&lt;&gt;"",MATCH(AI22,Sources[Citekey],0),"")</f>
        <v/>
      </c>
      <c r="AC22" t="str">
        <f>IF(AK22&lt;&gt;"",MATCH(AK22,Sources[Citekey],0),"")</f>
        <v/>
      </c>
      <c r="AD22" t="str">
        <f>IF(AM22&lt;&gt;"",MATCH(AM22,Sources[Citekey],0),"")</f>
        <v/>
      </c>
      <c r="AE22" t="str">
        <f>IF(AO22&lt;&gt;"",MATCH(AO22,Sources[Citekey],0),"")</f>
        <v/>
      </c>
      <c r="AG22" t="str">
        <f>IFERROR(IF(Sources[[#This Row],[Reference to]]&lt;&gt;"",LEFT(Sources[[#This Row],[Reference to]],FIND(",",Sources[[#This Row],[Reference to]])-1),""),Sources[[#This Row],[Reference to]])</f>
        <v/>
      </c>
      <c r="AH22" t="str">
        <f>IFERROR(RIGHT(Sources[[#This Row],[Reference to]],LEN(Sources[[#This Row],[Reference to]])-LEN($AG22)-2),"")</f>
        <v/>
      </c>
      <c r="AI22" t="str">
        <f t="shared" si="0"/>
        <v/>
      </c>
      <c r="AJ22" t="str">
        <f>IFERROR(RIGHT(Sources[[#This Row],[Reference to]],LEN(Sources[[#This Row],[Reference to]])-LEN($AG22)-2-LEN($AI22)-2),"")</f>
        <v/>
      </c>
      <c r="AK22" t="str">
        <f t="shared" si="1"/>
        <v/>
      </c>
      <c r="AL22" t="str">
        <f>IFERROR(RIGHT(Sources[[#This Row],[Reference to]],LEN(Sources[[#This Row],[Reference to]])-LEN($AG22)-2-LEN($AI22)-2-LEN($AK22)-2),"")</f>
        <v/>
      </c>
      <c r="AM22" t="str">
        <f t="shared" si="2"/>
        <v/>
      </c>
      <c r="AN22" t="str">
        <f>IFERROR(RIGHT(Sources[[#This Row],[Reference to]],LEN(Sources[[#This Row],[Reference to]])-LEN($AG22)-2-LEN($AI22)-2-LEN($AK22)-2-LEN($AM22)-2),"")</f>
        <v/>
      </c>
      <c r="AO22" t="str">
        <f t="shared" si="3"/>
        <v/>
      </c>
    </row>
    <row r="23" spans="2:41">
      <c r="B23" t="s">
        <v>479</v>
      </c>
      <c r="C23">
        <f>IFERROR(VALUE(MID(Sources[[#This Row],[Citekey]],FIND("20",Sources[[#This Row],[Citekey]]),4)),"")</f>
        <v>2015</v>
      </c>
      <c r="D23" s="5" t="s">
        <v>32</v>
      </c>
      <c r="E23" s="31" t="s">
        <v>29</v>
      </c>
      <c r="F23" s="31" t="s">
        <v>105</v>
      </c>
      <c r="G23" s="31"/>
      <c r="H23" s="31" t="str">
        <f>IFERROR(VLOOKUP(Sources[[#This Row],[Method]],dd_analysis_graph[],2,FALSE),"")</f>
        <v>Not in analysis, not in graph</v>
      </c>
      <c r="I23" s="31" t="str">
        <f>IFERROR(VLOOKUP(Sources[[#This Row],[Type of Publication]],dd_type_source[],2,FALSE),"")</f>
        <v>Publication</v>
      </c>
      <c r="J23" s="31" t="s">
        <v>480</v>
      </c>
      <c r="Z23" t="str">
        <f>IF(OR(Sources[[#This Row],[Analysis and Graph]]="Analysis and Graph",Sources[[#This Row],[Analysis and Graph]]="Not in analysis, but extra in graph"),MATCH(Sources[[#This Row],[Citekey]],Database!$B$4:$B$2385,0),"")</f>
        <v/>
      </c>
      <c r="AA23" t="str">
        <f>IF(AG23&lt;&gt;"",MATCH(AG23,Sources[Citekey],0),"")</f>
        <v/>
      </c>
      <c r="AB23" t="str">
        <f>IF(AI23&lt;&gt;"",MATCH(AI23,Sources[Citekey],0),"")</f>
        <v/>
      </c>
      <c r="AC23" t="str">
        <f>IF(AK23&lt;&gt;"",MATCH(AK23,Sources[Citekey],0),"")</f>
        <v/>
      </c>
      <c r="AD23" t="str">
        <f>IF(AM23&lt;&gt;"",MATCH(AM23,Sources[Citekey],0),"")</f>
        <v/>
      </c>
      <c r="AE23" t="str">
        <f>IF(AO23&lt;&gt;"",MATCH(AO23,Sources[Citekey],0),"")</f>
        <v/>
      </c>
      <c r="AG23" t="str">
        <f>IFERROR(IF(Sources[[#This Row],[Reference to]]&lt;&gt;"",LEFT(Sources[[#This Row],[Reference to]],FIND(",",Sources[[#This Row],[Reference to]])-1),""),Sources[[#This Row],[Reference to]])</f>
        <v/>
      </c>
      <c r="AH23" t="str">
        <f>IFERROR(RIGHT(Sources[[#This Row],[Reference to]],LEN(Sources[[#This Row],[Reference to]])-LEN($AG23)-2),"")</f>
        <v/>
      </c>
      <c r="AI23" t="str">
        <f t="shared" si="0"/>
        <v/>
      </c>
      <c r="AJ23" t="str">
        <f>IFERROR(RIGHT(Sources[[#This Row],[Reference to]],LEN(Sources[[#This Row],[Reference to]])-LEN($AG23)-2-LEN($AI23)-2),"")</f>
        <v/>
      </c>
      <c r="AK23" t="str">
        <f t="shared" si="1"/>
        <v/>
      </c>
      <c r="AL23" t="str">
        <f>IFERROR(RIGHT(Sources[[#This Row],[Reference to]],LEN(Sources[[#This Row],[Reference to]])-LEN($AG23)-2-LEN($AI23)-2-LEN($AK23)-2),"")</f>
        <v/>
      </c>
      <c r="AM23" t="str">
        <f t="shared" si="2"/>
        <v/>
      </c>
      <c r="AN23" t="str">
        <f>IFERROR(RIGHT(Sources[[#This Row],[Reference to]],LEN(Sources[[#This Row],[Reference to]])-LEN($AG23)-2-LEN($AI23)-2-LEN($AK23)-2-LEN($AM23)-2),"")</f>
        <v/>
      </c>
      <c r="AO23" t="str">
        <f t="shared" si="3"/>
        <v/>
      </c>
    </row>
    <row r="24" spans="2:41">
      <c r="B24" t="s">
        <v>91</v>
      </c>
      <c r="C24">
        <f>IFERROR(VALUE(MID(Sources[[#This Row],[Citekey]],FIND("20",Sources[[#This Row],[Citekey]]),4)),"")</f>
        <v>2007</v>
      </c>
      <c r="D24" s="5" t="s">
        <v>32</v>
      </c>
      <c r="E24" s="31" t="s">
        <v>29</v>
      </c>
      <c r="F24" s="31" t="s">
        <v>105</v>
      </c>
      <c r="G24" s="31"/>
      <c r="H24" s="31" t="str">
        <f>IFERROR(VLOOKUP(Sources[[#This Row],[Method]],dd_analysis_graph[],2,FALSE),"")</f>
        <v>Not in analysis, not in graph</v>
      </c>
      <c r="I24" s="31" t="str">
        <f>IFERROR(VLOOKUP(Sources[[#This Row],[Type of Publication]],dd_type_source[],2,FALSE),"")</f>
        <v>Publication</v>
      </c>
      <c r="J24" s="31"/>
      <c r="Z24" t="str">
        <f>IF(OR(Sources[[#This Row],[Analysis and Graph]]="Analysis and Graph",Sources[[#This Row],[Analysis and Graph]]="Not in analysis, but extra in graph"),MATCH(Sources[[#This Row],[Citekey]],Database!$B$4:$B$2385,0),"")</f>
        <v/>
      </c>
      <c r="AA24" t="str">
        <f>IF(AG24&lt;&gt;"",MATCH(AG24,Sources[Citekey],0),"")</f>
        <v/>
      </c>
      <c r="AB24" t="str">
        <f>IF(AI24&lt;&gt;"",MATCH(AI24,Sources[Citekey],0),"")</f>
        <v/>
      </c>
      <c r="AC24" t="str">
        <f>IF(AK24&lt;&gt;"",MATCH(AK24,Sources[Citekey],0),"")</f>
        <v/>
      </c>
      <c r="AD24" t="str">
        <f>IF(AM24&lt;&gt;"",MATCH(AM24,Sources[Citekey],0),"")</f>
        <v/>
      </c>
      <c r="AE24" t="str">
        <f>IF(AO24&lt;&gt;"",MATCH(AO24,Sources[Citekey],0),"")</f>
        <v/>
      </c>
      <c r="AG24" t="str">
        <f>IFERROR(IF(Sources[[#This Row],[Reference to]]&lt;&gt;"",LEFT(Sources[[#This Row],[Reference to]],FIND(",",Sources[[#This Row],[Reference to]])-1),""),Sources[[#This Row],[Reference to]])</f>
        <v/>
      </c>
      <c r="AH24" t="str">
        <f>IFERROR(RIGHT(Sources[[#This Row],[Reference to]],LEN(Sources[[#This Row],[Reference to]])-LEN($AG24)-2),"")</f>
        <v/>
      </c>
      <c r="AI24" t="str">
        <f t="shared" si="0"/>
        <v/>
      </c>
      <c r="AJ24" t="str">
        <f>IFERROR(RIGHT(Sources[[#This Row],[Reference to]],LEN(Sources[[#This Row],[Reference to]])-LEN($AG24)-2-LEN($AI24)-2),"")</f>
        <v/>
      </c>
      <c r="AK24" t="str">
        <f t="shared" si="1"/>
        <v/>
      </c>
      <c r="AL24" t="str">
        <f>IFERROR(RIGHT(Sources[[#This Row],[Reference to]],LEN(Sources[[#This Row],[Reference to]])-LEN($AG24)-2-LEN($AI24)-2-LEN($AK24)-2),"")</f>
        <v/>
      </c>
      <c r="AM24" t="str">
        <f t="shared" si="2"/>
        <v/>
      </c>
      <c r="AN24" t="str">
        <f>IFERROR(RIGHT(Sources[[#This Row],[Reference to]],LEN(Sources[[#This Row],[Reference to]])-LEN($AG24)-2-LEN($AI24)-2-LEN($AK24)-2-LEN($AM24)-2),"")</f>
        <v/>
      </c>
      <c r="AO24" t="str">
        <f t="shared" si="3"/>
        <v/>
      </c>
    </row>
    <row r="25" spans="2:41">
      <c r="B25" t="s">
        <v>155</v>
      </c>
      <c r="C25">
        <f>IFERROR(VALUE(MID(Sources[[#This Row],[Citekey]],FIND("20",Sources[[#This Row],[Citekey]]),4)),"")</f>
        <v>2013</v>
      </c>
      <c r="D25" s="5" t="s">
        <v>32</v>
      </c>
      <c r="E25" s="31" t="s">
        <v>29</v>
      </c>
      <c r="F25" s="31" t="s">
        <v>104</v>
      </c>
      <c r="G25" s="31" t="s">
        <v>156</v>
      </c>
      <c r="H25" s="31" t="str">
        <f>IFERROR(VLOOKUP(Sources[[#This Row],[Method]],dd_analysis_graph[],2,FALSE),"")</f>
        <v>Not in analysis, not in graph</v>
      </c>
      <c r="I25" s="31" t="str">
        <f>IFERROR(VLOOKUP(Sources[[#This Row],[Type of Publication]],dd_type_source[],2,FALSE),"")</f>
        <v>Publication</v>
      </c>
      <c r="J25" s="31"/>
      <c r="Z25" t="str">
        <f>IF(OR(Sources[[#This Row],[Analysis and Graph]]="Analysis and Graph",Sources[[#This Row],[Analysis and Graph]]="Not in analysis, but extra in graph"),MATCH(Sources[[#This Row],[Citekey]],Database!$B$4:$B$2385,0),"")</f>
        <v/>
      </c>
      <c r="AA25">
        <f>IF(AG25&lt;&gt;"",MATCH(AG25,Sources[Citekey],0),"")</f>
        <v>155</v>
      </c>
      <c r="AB25" t="str">
        <f>IF(AI25&lt;&gt;"",MATCH(AI25,Sources[Citekey],0),"")</f>
        <v/>
      </c>
      <c r="AC25" t="str">
        <f>IF(AK25&lt;&gt;"",MATCH(AK25,Sources[Citekey],0),"")</f>
        <v/>
      </c>
      <c r="AD25" t="str">
        <f>IF(AM25&lt;&gt;"",MATCH(AM25,Sources[Citekey],0),"")</f>
        <v/>
      </c>
      <c r="AE25" t="str">
        <f>IF(AO25&lt;&gt;"",MATCH(AO25,Sources[Citekey],0),"")</f>
        <v/>
      </c>
      <c r="AG25" t="str">
        <f>IFERROR(IF(Sources[[#This Row],[Reference to]]&lt;&gt;"",LEFT(Sources[[#This Row],[Reference to]],FIND(",",Sources[[#This Row],[Reference to]])-1),""),Sources[[#This Row],[Reference to]])</f>
        <v>sterner2009bioenergy</v>
      </c>
      <c r="AH25" t="str">
        <f>IFERROR(RIGHT(Sources[[#This Row],[Reference to]],LEN(Sources[[#This Row],[Reference to]])-LEN($AG25)-2),"")</f>
        <v/>
      </c>
      <c r="AI25" t="str">
        <f t="shared" si="0"/>
        <v/>
      </c>
      <c r="AJ25" t="str">
        <f>IFERROR(RIGHT(Sources[[#This Row],[Reference to]],LEN(Sources[[#This Row],[Reference to]])-LEN($AG25)-2-LEN($AI25)-2),"")</f>
        <v/>
      </c>
      <c r="AK25" t="str">
        <f t="shared" si="1"/>
        <v/>
      </c>
      <c r="AL25" t="str">
        <f>IFERROR(RIGHT(Sources[[#This Row],[Reference to]],LEN(Sources[[#This Row],[Reference to]])-LEN($AG25)-2-LEN($AI25)-2-LEN($AK25)-2),"")</f>
        <v/>
      </c>
      <c r="AM25" t="str">
        <f t="shared" si="2"/>
        <v/>
      </c>
      <c r="AN25" t="str">
        <f>IFERROR(RIGHT(Sources[[#This Row],[Reference to]],LEN(Sources[[#This Row],[Reference to]])-LEN($AG25)-2-LEN($AI25)-2-LEN($AK25)-2-LEN($AM25)-2),"")</f>
        <v/>
      </c>
      <c r="AO25" t="str">
        <f t="shared" si="3"/>
        <v/>
      </c>
    </row>
    <row r="26" spans="2:41">
      <c r="B26" t="s">
        <v>157</v>
      </c>
      <c r="C26">
        <f>IFERROR(VALUE(MID(Sources[[#This Row],[Citekey]],FIND("20",Sources[[#This Row],[Citekey]]),4)),"")</f>
        <v>2014</v>
      </c>
      <c r="D26" s="5" t="s">
        <v>32</v>
      </c>
      <c r="E26" s="31" t="s">
        <v>29</v>
      </c>
      <c r="F26" s="31" t="s">
        <v>159</v>
      </c>
      <c r="G26" s="31"/>
      <c r="H26" s="31" t="str">
        <f>IFERROR(VLOOKUP(Sources[[#This Row],[Method]],dd_analysis_graph[],2,FALSE),"")</f>
        <v>Not in analysis, not in graph</v>
      </c>
      <c r="I26" s="31" t="str">
        <f>IFERROR(VLOOKUP(Sources[[#This Row],[Type of Publication]],dd_type_source[],2,FALSE),"")</f>
        <v>Publication</v>
      </c>
      <c r="J26" s="31"/>
      <c r="Z26" t="str">
        <f>IF(OR(Sources[[#This Row],[Analysis and Graph]]="Analysis and Graph",Sources[[#This Row],[Analysis and Graph]]="Not in analysis, but extra in graph"),MATCH(Sources[[#This Row],[Citekey]],Database!$B$4:$B$2385,0),"")</f>
        <v/>
      </c>
      <c r="AA26" t="str">
        <f>IF(AG26&lt;&gt;"",MATCH(AG26,Sources[Citekey],0),"")</f>
        <v/>
      </c>
      <c r="AB26" t="str">
        <f>IF(AI26&lt;&gt;"",MATCH(AI26,Sources[Citekey],0),"")</f>
        <v/>
      </c>
      <c r="AC26" t="str">
        <f>IF(AK26&lt;&gt;"",MATCH(AK26,Sources[Citekey],0),"")</f>
        <v/>
      </c>
      <c r="AD26" t="str">
        <f>IF(AM26&lt;&gt;"",MATCH(AM26,Sources[Citekey],0),"")</f>
        <v/>
      </c>
      <c r="AE26" t="str">
        <f>IF(AO26&lt;&gt;"",MATCH(AO26,Sources[Citekey],0),"")</f>
        <v/>
      </c>
      <c r="AG26" t="str">
        <f>IFERROR(IF(Sources[[#This Row],[Reference to]]&lt;&gt;"",LEFT(Sources[[#This Row],[Reference to]],FIND(",",Sources[[#This Row],[Reference to]])-1),""),Sources[[#This Row],[Reference to]])</f>
        <v/>
      </c>
      <c r="AH26" t="str">
        <f>IFERROR(RIGHT(Sources[[#This Row],[Reference to]],LEN(Sources[[#This Row],[Reference to]])-LEN($AG26)-2),"")</f>
        <v/>
      </c>
      <c r="AI26" t="str">
        <f t="shared" si="0"/>
        <v/>
      </c>
      <c r="AJ26" t="str">
        <f>IFERROR(RIGHT(Sources[[#This Row],[Reference to]],LEN(Sources[[#This Row],[Reference to]])-LEN($AG26)-2-LEN($AI26)-2),"")</f>
        <v/>
      </c>
      <c r="AK26" t="str">
        <f t="shared" si="1"/>
        <v/>
      </c>
      <c r="AL26" t="str">
        <f>IFERROR(RIGHT(Sources[[#This Row],[Reference to]],LEN(Sources[[#This Row],[Reference to]])-LEN($AG26)-2-LEN($AI26)-2-LEN($AK26)-2),"")</f>
        <v/>
      </c>
      <c r="AM26" t="str">
        <f t="shared" si="2"/>
        <v/>
      </c>
      <c r="AN26" t="str">
        <f>IFERROR(RIGHT(Sources[[#This Row],[Reference to]],LEN(Sources[[#This Row],[Reference to]])-LEN($AG26)-2-LEN($AI26)-2-LEN($AK26)-2-LEN($AM26)-2),"")</f>
        <v/>
      </c>
      <c r="AO26" t="str">
        <f t="shared" si="3"/>
        <v/>
      </c>
    </row>
    <row r="27" spans="2:41">
      <c r="B27" t="s">
        <v>158</v>
      </c>
      <c r="C27">
        <f>IFERROR(VALUE(MID(Sources[[#This Row],[Citekey]],FIND("20",Sources[[#This Row],[Citekey]]),4)),"")</f>
        <v>2015</v>
      </c>
      <c r="D27" s="5" t="s">
        <v>32</v>
      </c>
      <c r="E27" s="31" t="s">
        <v>29</v>
      </c>
      <c r="F27" s="31" t="s">
        <v>159</v>
      </c>
      <c r="G27" s="31"/>
      <c r="H27" s="31" t="str">
        <f>IFERROR(VLOOKUP(Sources[[#This Row],[Method]],dd_analysis_graph[],2,FALSE),"")</f>
        <v>Not in analysis, not in graph</v>
      </c>
      <c r="I27" s="31" t="str">
        <f>IFERROR(VLOOKUP(Sources[[#This Row],[Type of Publication]],dd_type_source[],2,FALSE),"")</f>
        <v>Publication</v>
      </c>
      <c r="J27" s="31"/>
      <c r="Z27" t="str">
        <f>IF(OR(Sources[[#This Row],[Analysis and Graph]]="Analysis and Graph",Sources[[#This Row],[Analysis and Graph]]="Not in analysis, but extra in graph"),MATCH(Sources[[#This Row],[Citekey]],Database!$B$4:$B$2385,0),"")</f>
        <v/>
      </c>
      <c r="AA27" t="str">
        <f>IF(AG27&lt;&gt;"",MATCH(AG27,Sources[Citekey],0),"")</f>
        <v/>
      </c>
      <c r="AB27" t="str">
        <f>IF(AI27&lt;&gt;"",MATCH(AI27,Sources[Citekey],0),"")</f>
        <v/>
      </c>
      <c r="AC27" t="str">
        <f>IF(AK27&lt;&gt;"",MATCH(AK27,Sources[Citekey],0),"")</f>
        <v/>
      </c>
      <c r="AD27" t="str">
        <f>IF(AM27&lt;&gt;"",MATCH(AM27,Sources[Citekey],0),"")</f>
        <v/>
      </c>
      <c r="AE27" t="str">
        <f>IF(AO27&lt;&gt;"",MATCH(AO27,Sources[Citekey],0),"")</f>
        <v/>
      </c>
      <c r="AG27" t="str">
        <f>IFERROR(IF(Sources[[#This Row],[Reference to]]&lt;&gt;"",LEFT(Sources[[#This Row],[Reference to]],FIND(",",Sources[[#This Row],[Reference to]])-1),""),Sources[[#This Row],[Reference to]])</f>
        <v/>
      </c>
      <c r="AH27" t="str">
        <f>IFERROR(RIGHT(Sources[[#This Row],[Reference to]],LEN(Sources[[#This Row],[Reference to]])-LEN($AG27)-2),"")</f>
        <v/>
      </c>
      <c r="AI27" t="str">
        <f t="shared" si="0"/>
        <v/>
      </c>
      <c r="AJ27" t="str">
        <f>IFERROR(RIGHT(Sources[[#This Row],[Reference to]],LEN(Sources[[#This Row],[Reference to]])-LEN($AG27)-2-LEN($AI27)-2),"")</f>
        <v/>
      </c>
      <c r="AK27" t="str">
        <f t="shared" si="1"/>
        <v/>
      </c>
      <c r="AL27" t="str">
        <f>IFERROR(RIGHT(Sources[[#This Row],[Reference to]],LEN(Sources[[#This Row],[Reference to]])-LEN($AG27)-2-LEN($AI27)-2-LEN($AK27)-2),"")</f>
        <v/>
      </c>
      <c r="AM27" t="str">
        <f t="shared" si="2"/>
        <v/>
      </c>
      <c r="AN27" t="str">
        <f>IFERROR(RIGHT(Sources[[#This Row],[Reference to]],LEN(Sources[[#This Row],[Reference to]])-LEN($AG27)-2-LEN($AI27)-2-LEN($AK27)-2-LEN($AM27)-2),"")</f>
        <v/>
      </c>
      <c r="AO27" t="str">
        <f t="shared" si="3"/>
        <v/>
      </c>
    </row>
    <row r="28" spans="2:41">
      <c r="B28" t="s">
        <v>88</v>
      </c>
      <c r="C28">
        <f>IFERROR(VALUE(MID(Sources[[#This Row],[Citekey]],FIND("20",Sources[[#This Row],[Citekey]]),4)),"")</f>
        <v>2004</v>
      </c>
      <c r="D28" s="5" t="s">
        <v>32</v>
      </c>
      <c r="E28" s="31" t="s">
        <v>29</v>
      </c>
      <c r="F28" s="31" t="s">
        <v>102</v>
      </c>
      <c r="G28" s="31"/>
      <c r="H28" s="31" t="str">
        <f>IFERROR(VLOOKUP(Sources[[#This Row],[Method]],dd_analysis_graph[],2,FALSE),"")</f>
        <v>Analysis and Graph</v>
      </c>
      <c r="I28" s="31" t="str">
        <f>IFERROR(VLOOKUP(Sources[[#This Row],[Type of Publication]],dd_type_source[],2,FALSE),"")</f>
        <v>Publication</v>
      </c>
      <c r="J28" s="31"/>
      <c r="Z28">
        <f>IF(OR(Sources[[#This Row],[Analysis and Graph]]="Analysis and Graph",Sources[[#This Row],[Analysis and Graph]]="Not in analysis, but extra in graph"),MATCH(Sources[[#This Row],[Citekey]],Database!$B$4:$B$2385,0),"")</f>
        <v>433</v>
      </c>
      <c r="AA28" t="str">
        <f>IF(AG28&lt;&gt;"",MATCH(AG28,Sources[Citekey],0),"")</f>
        <v/>
      </c>
      <c r="AB28" t="str">
        <f>IF(AI28&lt;&gt;"",MATCH(AI28,Sources[Citekey],0),"")</f>
        <v/>
      </c>
      <c r="AC28" t="str">
        <f>IF(AK28&lt;&gt;"",MATCH(AK28,Sources[Citekey],0),"")</f>
        <v/>
      </c>
      <c r="AD28" t="str">
        <f>IF(AM28&lt;&gt;"",MATCH(AM28,Sources[Citekey],0),"")</f>
        <v/>
      </c>
      <c r="AE28" t="str">
        <f>IF(AO28&lt;&gt;"",MATCH(AO28,Sources[Citekey],0),"")</f>
        <v/>
      </c>
      <c r="AG28" t="str">
        <f>IFERROR(IF(Sources[[#This Row],[Reference to]]&lt;&gt;"",LEFT(Sources[[#This Row],[Reference to]],FIND(",",Sources[[#This Row],[Reference to]])-1),""),Sources[[#This Row],[Reference to]])</f>
        <v/>
      </c>
      <c r="AH28" t="str">
        <f>IFERROR(RIGHT(Sources[[#This Row],[Reference to]],LEN(Sources[[#This Row],[Reference to]])-LEN($AG28)-2),"")</f>
        <v/>
      </c>
      <c r="AI28" t="str">
        <f t="shared" si="0"/>
        <v/>
      </c>
      <c r="AJ28" t="str">
        <f>IFERROR(RIGHT(Sources[[#This Row],[Reference to]],LEN(Sources[[#This Row],[Reference to]])-LEN($AG28)-2-LEN($AI28)-2),"")</f>
        <v/>
      </c>
      <c r="AK28" t="str">
        <f t="shared" si="1"/>
        <v/>
      </c>
      <c r="AL28" t="str">
        <f>IFERROR(RIGHT(Sources[[#This Row],[Reference to]],LEN(Sources[[#This Row],[Reference to]])-LEN($AG28)-2-LEN($AI28)-2-LEN($AK28)-2),"")</f>
        <v/>
      </c>
      <c r="AM28" t="str">
        <f t="shared" si="2"/>
        <v/>
      </c>
      <c r="AN28" t="str">
        <f>IFERROR(RIGHT(Sources[[#This Row],[Reference to]],LEN(Sources[[#This Row],[Reference to]])-LEN($AG28)-2-LEN($AI28)-2-LEN($AK28)-2-LEN($AM28)-2),"")</f>
        <v/>
      </c>
      <c r="AO28" t="str">
        <f t="shared" si="3"/>
        <v/>
      </c>
    </row>
    <row r="29" spans="2:41">
      <c r="B29" t="s">
        <v>33</v>
      </c>
      <c r="C29">
        <v>2016</v>
      </c>
      <c r="D29" s="5" t="s">
        <v>32</v>
      </c>
      <c r="E29" s="31" t="s">
        <v>29</v>
      </c>
      <c r="F29" s="31" t="s">
        <v>103</v>
      </c>
      <c r="G29" s="31" t="s">
        <v>227</v>
      </c>
      <c r="H29" s="31" t="str">
        <f>IFERROR(VLOOKUP(Sources[[#This Row],[Method]],dd_analysis_graph[],2,FALSE),"")</f>
        <v>Analysis and Graph</v>
      </c>
      <c r="I29" s="31" t="str">
        <f>IFERROR(VLOOKUP(Sources[[#This Row],[Type of Publication]],dd_type_source[],2,FALSE),"")</f>
        <v>Publication</v>
      </c>
      <c r="J29" s="31"/>
      <c r="Z29">
        <f>IF(OR(Sources[[#This Row],[Analysis and Graph]]="Analysis and Graph",Sources[[#This Row],[Analysis and Graph]]="Not in analysis, but extra in graph"),MATCH(Sources[[#This Row],[Citekey]],Database!$B$4:$B$2385,0),"")</f>
        <v>1</v>
      </c>
      <c r="AA29">
        <f>IF(AG29&lt;&gt;"",MATCH(AG29,Sources[Citekey],0),"")</f>
        <v>15</v>
      </c>
      <c r="AB29">
        <f>IF(AI29&lt;&gt;"",MATCH(AI29,Sources[Citekey],0),"")</f>
        <v>44</v>
      </c>
      <c r="AC29" t="str">
        <f>IF(AK29&lt;&gt;"",MATCH(AK29,Sources[Citekey],0),"")</f>
        <v/>
      </c>
      <c r="AD29" t="str">
        <f>IF(AM29&lt;&gt;"",MATCH(AM29,Sources[Citekey],0),"")</f>
        <v/>
      </c>
      <c r="AE29" t="str">
        <f>IF(AO29&lt;&gt;"",MATCH(AO29,Sources[Citekey],0),"")</f>
        <v/>
      </c>
      <c r="AG29" t="str">
        <f>IFERROR(IF(Sources[[#This Row],[Reference to]]&lt;&gt;"",LEFT(Sources[[#This Row],[Reference to]],FIND(",",Sources[[#This Row],[Reference to]])-1),""),Sources[[#This Row],[Reference to]])</f>
        <v>buchholz2014power</v>
      </c>
      <c r="AH29" t="str">
        <f>IFERROR(RIGHT(Sources[[#This Row],[Reference to]],LEN(Sources[[#This Row],[Reference to]])-LEN($AG29)-2),"")</f>
        <v>lehner2014power</v>
      </c>
      <c r="AI29" t="str">
        <f t="shared" si="0"/>
        <v>lehner2014power</v>
      </c>
      <c r="AJ29" t="str">
        <f>IFERROR(RIGHT(Sources[[#This Row],[Reference to]],LEN(Sources[[#This Row],[Reference to]])-LEN($AG29)-2-LEN($AI29)-2),"")</f>
        <v/>
      </c>
      <c r="AK29" t="str">
        <f t="shared" si="1"/>
        <v/>
      </c>
      <c r="AL29" t="str">
        <f>IFERROR(RIGHT(Sources[[#This Row],[Reference to]],LEN(Sources[[#This Row],[Reference to]])-LEN($AG29)-2-LEN($AI29)-2-LEN($AK29)-2),"")</f>
        <v/>
      </c>
      <c r="AM29" t="str">
        <f t="shared" si="2"/>
        <v/>
      </c>
      <c r="AN29" t="str">
        <f>IFERROR(RIGHT(Sources[[#This Row],[Reference to]],LEN(Sources[[#This Row],[Reference to]])-LEN($AG29)-2-LEN($AI29)-2-LEN($AK29)-2-LEN($AM29)-2),"")</f>
        <v/>
      </c>
      <c r="AO29" t="str">
        <f t="shared" si="3"/>
        <v/>
      </c>
    </row>
    <row r="30" spans="2:41">
      <c r="B30" t="s">
        <v>68</v>
      </c>
      <c r="C30">
        <v>2007</v>
      </c>
      <c r="D30" s="5" t="s">
        <v>32</v>
      </c>
      <c r="E30" s="31" t="s">
        <v>29</v>
      </c>
      <c r="F30" s="31" t="s">
        <v>102</v>
      </c>
      <c r="G30" s="31"/>
      <c r="H30" s="31" t="str">
        <f>IFERROR(VLOOKUP(Sources[[#This Row],[Method]],dd_analysis_graph[],2,FALSE),"")</f>
        <v>Analysis and Graph</v>
      </c>
      <c r="I30" s="31" t="str">
        <f>IFERROR(VLOOKUP(Sources[[#This Row],[Type of Publication]],dd_type_source[],2,FALSE),"")</f>
        <v>Publication</v>
      </c>
      <c r="J30" s="31"/>
      <c r="Z30">
        <f>IF(OR(Sources[[#This Row],[Analysis and Graph]]="Analysis and Graph",Sources[[#This Row],[Analysis and Graph]]="Not in analysis, but extra in graph"),MATCH(Sources[[#This Row],[Citekey]],Database!$B$4:$B$2385,0),"")</f>
        <v>49</v>
      </c>
      <c r="AA30" t="str">
        <f>IF(AG30&lt;&gt;"",MATCH(AG30,Sources[Citekey],0),"")</f>
        <v/>
      </c>
      <c r="AB30" t="str">
        <f>IF(AI30&lt;&gt;"",MATCH(AI30,Sources[Citekey],0),"")</f>
        <v/>
      </c>
      <c r="AC30" t="str">
        <f>IF(AK30&lt;&gt;"",MATCH(AK30,Sources[Citekey],0),"")</f>
        <v/>
      </c>
      <c r="AD30" t="str">
        <f>IF(AM30&lt;&gt;"",MATCH(AM30,Sources[Citekey],0),"")</f>
        <v/>
      </c>
      <c r="AE30" t="str">
        <f>IF(AO30&lt;&gt;"",MATCH(AO30,Sources[Citekey],0),"")</f>
        <v/>
      </c>
      <c r="AG30" t="str">
        <f>IFERROR(IF(Sources[[#This Row],[Reference to]]&lt;&gt;"",LEFT(Sources[[#This Row],[Reference to]],FIND(",",Sources[[#This Row],[Reference to]])-1),""),Sources[[#This Row],[Reference to]])</f>
        <v/>
      </c>
      <c r="AH30" t="str">
        <f>IFERROR(RIGHT(Sources[[#This Row],[Reference to]],LEN(Sources[[#This Row],[Reference to]])-LEN($AG30)-2),"")</f>
        <v/>
      </c>
      <c r="AI30" t="str">
        <f t="shared" si="0"/>
        <v/>
      </c>
      <c r="AJ30" t="str">
        <f>IFERROR(RIGHT(Sources[[#This Row],[Reference to]],LEN(Sources[[#This Row],[Reference to]])-LEN($AG30)-2-LEN($AI30)-2),"")</f>
        <v/>
      </c>
      <c r="AK30" t="str">
        <f t="shared" si="1"/>
        <v/>
      </c>
      <c r="AL30" t="str">
        <f>IFERROR(RIGHT(Sources[[#This Row],[Reference to]],LEN(Sources[[#This Row],[Reference to]])-LEN($AG30)-2-LEN($AI30)-2-LEN($AK30)-2),"")</f>
        <v/>
      </c>
      <c r="AM30" t="str">
        <f t="shared" si="2"/>
        <v/>
      </c>
      <c r="AN30" t="str">
        <f>IFERROR(RIGHT(Sources[[#This Row],[Reference to]],LEN(Sources[[#This Row],[Reference to]])-LEN($AG30)-2-LEN($AI30)-2-LEN($AK30)-2-LEN($AM30)-2),"")</f>
        <v/>
      </c>
      <c r="AO30" t="str">
        <f t="shared" si="3"/>
        <v/>
      </c>
    </row>
    <row r="31" spans="2:41">
      <c r="B31" t="s">
        <v>201</v>
      </c>
      <c r="C31">
        <f>IFERROR(VALUE(MID(Sources[[#This Row],[Citekey]],FIND("20",Sources[[#This Row],[Citekey]]),4)),"")</f>
        <v>2015</v>
      </c>
      <c r="D31" s="5" t="s">
        <v>32</v>
      </c>
      <c r="E31" s="31" t="s">
        <v>29</v>
      </c>
      <c r="F31" s="31" t="s">
        <v>104</v>
      </c>
      <c r="G31" s="31" t="s">
        <v>138</v>
      </c>
      <c r="H31" s="31" t="str">
        <f>IFERROR(VLOOKUP(Sources[[#This Row],[Method]],dd_analysis_graph[],2,FALSE),"")</f>
        <v>Not in analysis, not in graph</v>
      </c>
      <c r="I31" s="31" t="str">
        <f>IFERROR(VLOOKUP(Sources[[#This Row],[Type of Publication]],dd_type_source[],2,FALSE),"")</f>
        <v>Publication</v>
      </c>
      <c r="J31" s="31"/>
      <c r="Z31" t="str">
        <f>IF(OR(Sources[[#This Row],[Analysis and Graph]]="Analysis and Graph",Sources[[#This Row],[Analysis and Graph]]="Not in analysis, but extra in graph"),MATCH(Sources[[#This Row],[Citekey]],Database!$B$4:$B$2385,0),"")</f>
        <v/>
      </c>
      <c r="AA31">
        <f>IF(AG31&lt;&gt;"",MATCH(AG31,Sources[Citekey],0),"")</f>
        <v>5</v>
      </c>
      <c r="AB31" t="str">
        <f>IF(AI31&lt;&gt;"",MATCH(AI31,Sources[Citekey],0),"")</f>
        <v/>
      </c>
      <c r="AC31" t="str">
        <f>IF(AK31&lt;&gt;"",MATCH(AK31,Sources[Citekey],0),"")</f>
        <v/>
      </c>
      <c r="AD31" t="str">
        <f>IF(AM31&lt;&gt;"",MATCH(AM31,Sources[Citekey],0),"")</f>
        <v/>
      </c>
      <c r="AE31" t="str">
        <f>IF(AO31&lt;&gt;"",MATCH(AO31,Sources[Citekey],0),"")</f>
        <v/>
      </c>
      <c r="AG31" t="str">
        <f>IFERROR(IF(Sources[[#This Row],[Reference to]]&lt;&gt;"",LEFT(Sources[[#This Row],[Reference to]],FIND(",",Sources[[#This Row],[Reference to]])-1),""),Sources[[#This Row],[Reference to]])</f>
        <v>bajohr2011speicherung</v>
      </c>
      <c r="AH31" t="str">
        <f>IFERROR(RIGHT(Sources[[#This Row],[Reference to]],LEN(Sources[[#This Row],[Reference to]])-LEN($AG31)-2),"")</f>
        <v/>
      </c>
      <c r="AI31" t="str">
        <f t="shared" si="0"/>
        <v/>
      </c>
      <c r="AJ31" t="str">
        <f>IFERROR(RIGHT(Sources[[#This Row],[Reference to]],LEN(Sources[[#This Row],[Reference to]])-LEN($AG31)-2-LEN($AI31)-2),"")</f>
        <v/>
      </c>
      <c r="AK31" t="str">
        <f t="shared" si="1"/>
        <v/>
      </c>
      <c r="AL31" t="str">
        <f>IFERROR(RIGHT(Sources[[#This Row],[Reference to]],LEN(Sources[[#This Row],[Reference to]])-LEN($AG31)-2-LEN($AI31)-2-LEN($AK31)-2),"")</f>
        <v/>
      </c>
      <c r="AM31" t="str">
        <f t="shared" si="2"/>
        <v/>
      </c>
      <c r="AN31" t="str">
        <f>IFERROR(RIGHT(Sources[[#This Row],[Reference to]],LEN(Sources[[#This Row],[Reference to]])-LEN($AG31)-2-LEN($AI31)-2-LEN($AK31)-2-LEN($AM31)-2),"")</f>
        <v/>
      </c>
      <c r="AO31" t="str">
        <f t="shared" si="3"/>
        <v/>
      </c>
    </row>
    <row r="32" spans="2:41">
      <c r="B32" t="s">
        <v>203</v>
      </c>
      <c r="C32">
        <f>IFERROR(VALUE(MID(Sources[[#This Row],[Citekey]],FIND("20",Sources[[#This Row],[Citekey]]),4)),"")</f>
        <v>2015</v>
      </c>
      <c r="D32" s="5" t="s">
        <v>32</v>
      </c>
      <c r="E32" s="31" t="s">
        <v>29</v>
      </c>
      <c r="F32" s="31" t="s">
        <v>102</v>
      </c>
      <c r="G32" s="31"/>
      <c r="H32" s="31" t="str">
        <f>IFERROR(VLOOKUP(Sources[[#This Row],[Method]],dd_analysis_graph[],2,FALSE),"")</f>
        <v>Analysis and Graph</v>
      </c>
      <c r="I32" s="31" t="str">
        <f>IFERROR(VLOOKUP(Sources[[#This Row],[Type of Publication]],dd_type_source[],2,FALSE),"")</f>
        <v>Publication</v>
      </c>
      <c r="J32" s="31"/>
      <c r="Z32">
        <f>IF(OR(Sources[[#This Row],[Analysis and Graph]]="Analysis and Graph",Sources[[#This Row],[Analysis and Graph]]="Not in analysis, but extra in graph"),MATCH(Sources[[#This Row],[Citekey]],Database!$B$4:$B$2385,0),"")</f>
        <v>577</v>
      </c>
      <c r="AA32" t="str">
        <f>IF(AG32&lt;&gt;"",MATCH(AG32,Sources[Citekey],0),"")</f>
        <v/>
      </c>
      <c r="AB32" t="str">
        <f>IF(AI32&lt;&gt;"",MATCH(AI32,Sources[Citekey],0),"")</f>
        <v/>
      </c>
      <c r="AC32" t="str">
        <f>IF(AK32&lt;&gt;"",MATCH(AK32,Sources[Citekey],0),"")</f>
        <v/>
      </c>
      <c r="AD32" t="str">
        <f>IF(AM32&lt;&gt;"",MATCH(AM32,Sources[Citekey],0),"")</f>
        <v/>
      </c>
      <c r="AE32" t="str">
        <f>IF(AO32&lt;&gt;"",MATCH(AO32,Sources[Citekey],0),"")</f>
        <v/>
      </c>
      <c r="AG32" t="str">
        <f>IFERROR(IF(Sources[[#This Row],[Reference to]]&lt;&gt;"",LEFT(Sources[[#This Row],[Reference to]],FIND(",",Sources[[#This Row],[Reference to]])-1),""),Sources[[#This Row],[Reference to]])</f>
        <v/>
      </c>
      <c r="AH32" t="str">
        <f>IFERROR(RIGHT(Sources[[#This Row],[Reference to]],LEN(Sources[[#This Row],[Reference to]])-LEN($AG32)-2),"")</f>
        <v/>
      </c>
      <c r="AI32" t="str">
        <f t="shared" si="0"/>
        <v/>
      </c>
      <c r="AJ32" t="str">
        <f>IFERROR(RIGHT(Sources[[#This Row],[Reference to]],LEN(Sources[[#This Row],[Reference to]])-LEN($AG32)-2-LEN($AI32)-2),"")</f>
        <v/>
      </c>
      <c r="AK32" t="str">
        <f t="shared" si="1"/>
        <v/>
      </c>
      <c r="AL32" t="str">
        <f>IFERROR(RIGHT(Sources[[#This Row],[Reference to]],LEN(Sources[[#This Row],[Reference to]])-LEN($AG32)-2-LEN($AI32)-2-LEN($AK32)-2),"")</f>
        <v/>
      </c>
      <c r="AM32" t="str">
        <f t="shared" si="2"/>
        <v/>
      </c>
      <c r="AN32" t="str">
        <f>IFERROR(RIGHT(Sources[[#This Row],[Reference to]],LEN(Sources[[#This Row],[Reference to]])-LEN($AG32)-2-LEN($AI32)-2-LEN($AK32)-2-LEN($AM32)-2),"")</f>
        <v/>
      </c>
      <c r="AO32" t="str">
        <f t="shared" si="3"/>
        <v/>
      </c>
    </row>
    <row r="33" spans="2:41">
      <c r="B33" t="s">
        <v>79</v>
      </c>
      <c r="C33">
        <v>2008</v>
      </c>
      <c r="D33" s="5" t="s">
        <v>32</v>
      </c>
      <c r="E33" s="31" t="s">
        <v>29</v>
      </c>
      <c r="F33" s="31" t="s">
        <v>102</v>
      </c>
      <c r="G33" s="31"/>
      <c r="H33" s="31" t="str">
        <f>IFERROR(VLOOKUP(Sources[[#This Row],[Method]],dd_analysis_graph[],2,FALSE),"")</f>
        <v>Analysis and Graph</v>
      </c>
      <c r="I33" s="31" t="str">
        <f>IFERROR(VLOOKUP(Sources[[#This Row],[Type of Publication]],dd_type_source[],2,FALSE),"")</f>
        <v>Publication</v>
      </c>
      <c r="J33" s="31"/>
      <c r="Z33">
        <f>IF(OR(Sources[[#This Row],[Analysis and Graph]]="Analysis and Graph",Sources[[#This Row],[Analysis and Graph]]="Not in analysis, but extra in graph"),MATCH(Sources[[#This Row],[Citekey]],Database!$B$4:$B$2385,0),"")</f>
        <v>313</v>
      </c>
      <c r="AA33" t="str">
        <f>IF(AG33&lt;&gt;"",MATCH(AG33,Sources[Citekey],0),"")</f>
        <v/>
      </c>
      <c r="AB33" t="str">
        <f>IF(AI33&lt;&gt;"",MATCH(AI33,Sources[Citekey],0),"")</f>
        <v/>
      </c>
      <c r="AC33" t="str">
        <f>IF(AK33&lt;&gt;"",MATCH(AK33,Sources[Citekey],0),"")</f>
        <v/>
      </c>
      <c r="AD33" t="str">
        <f>IF(AM33&lt;&gt;"",MATCH(AM33,Sources[Citekey],0),"")</f>
        <v/>
      </c>
      <c r="AE33" t="str">
        <f>IF(AO33&lt;&gt;"",MATCH(AO33,Sources[Citekey],0),"")</f>
        <v/>
      </c>
      <c r="AG33" t="str">
        <f>IFERROR(IF(Sources[[#This Row],[Reference to]]&lt;&gt;"",LEFT(Sources[[#This Row],[Reference to]],FIND(",",Sources[[#This Row],[Reference to]])-1),""),Sources[[#This Row],[Reference to]])</f>
        <v/>
      </c>
      <c r="AH33" t="str">
        <f>IFERROR(RIGHT(Sources[[#This Row],[Reference to]],LEN(Sources[[#This Row],[Reference to]])-LEN($AG33)-2),"")</f>
        <v/>
      </c>
      <c r="AI33" t="str">
        <f t="shared" si="0"/>
        <v/>
      </c>
      <c r="AJ33" t="str">
        <f>IFERROR(RIGHT(Sources[[#This Row],[Reference to]],LEN(Sources[[#This Row],[Reference to]])-LEN($AG33)-2-LEN($AI33)-2),"")</f>
        <v/>
      </c>
      <c r="AK33" t="str">
        <f t="shared" si="1"/>
        <v/>
      </c>
      <c r="AL33" t="str">
        <f>IFERROR(RIGHT(Sources[[#This Row],[Reference to]],LEN(Sources[[#This Row],[Reference to]])-LEN($AG33)-2-LEN($AI33)-2-LEN($AK33)-2),"")</f>
        <v/>
      </c>
      <c r="AM33" t="str">
        <f t="shared" si="2"/>
        <v/>
      </c>
      <c r="AN33" t="str">
        <f>IFERROR(RIGHT(Sources[[#This Row],[Reference to]],LEN(Sources[[#This Row],[Reference to]])-LEN($AG33)-2-LEN($AI33)-2-LEN($AK33)-2-LEN($AM33)-2),"")</f>
        <v/>
      </c>
      <c r="AO33" t="str">
        <f t="shared" si="3"/>
        <v/>
      </c>
    </row>
    <row r="34" spans="2:41">
      <c r="B34" t="s">
        <v>160</v>
      </c>
      <c r="C34">
        <f>IFERROR(VALUE(MID(Sources[[#This Row],[Citekey]],FIND("20",Sources[[#This Row],[Citekey]]),4)),"")</f>
        <v>2009</v>
      </c>
      <c r="D34" s="5" t="s">
        <v>32</v>
      </c>
      <c r="E34" s="31" t="s">
        <v>29</v>
      </c>
      <c r="F34" s="31" t="s">
        <v>104</v>
      </c>
      <c r="G34" s="31" t="s">
        <v>161</v>
      </c>
      <c r="H34" s="31" t="str">
        <f>IFERROR(VLOOKUP(Sources[[#This Row],[Method]],dd_analysis_graph[],2,FALSE),"")</f>
        <v>Not in analysis, not in graph</v>
      </c>
      <c r="I34" s="31" t="str">
        <f>IFERROR(VLOOKUP(Sources[[#This Row],[Type of Publication]],dd_type_source[],2,FALSE),"")</f>
        <v>Publication</v>
      </c>
      <c r="J34" s="31"/>
      <c r="Z34" t="str">
        <f>IF(OR(Sources[[#This Row],[Analysis and Graph]]="Analysis and Graph",Sources[[#This Row],[Analysis and Graph]]="Not in analysis, but extra in graph"),MATCH(Sources[[#This Row],[Citekey]],Database!$B$4:$B$2385,0),"")</f>
        <v/>
      </c>
      <c r="AA34">
        <f>IF(AG34&lt;&gt;"",MATCH(AG34,Sources[Citekey],0),"")</f>
        <v>71</v>
      </c>
      <c r="AB34" t="str">
        <f>IF(AI34&lt;&gt;"",MATCH(AI34,Sources[Citekey],0),"")</f>
        <v/>
      </c>
      <c r="AC34" t="str">
        <f>IF(AK34&lt;&gt;"",MATCH(AK34,Sources[Citekey],0),"")</f>
        <v/>
      </c>
      <c r="AD34" t="str">
        <f>IF(AM34&lt;&gt;"",MATCH(AM34,Sources[Citekey],0),"")</f>
        <v/>
      </c>
      <c r="AE34" t="str">
        <f>IF(AO34&lt;&gt;"",MATCH(AO34,Sources[Citekey],0),"")</f>
        <v/>
      </c>
      <c r="AG34" t="str">
        <f>IFERROR(IF(Sources[[#This Row],[Reference to]]&lt;&gt;"",LEFT(Sources[[#This Row],[Reference to]],FIND(",",Sources[[#This Row],[Reference to]])-1),""),Sources[[#This Row],[Reference to]])</f>
        <v>turner2008renewable</v>
      </c>
      <c r="AH34" t="str">
        <f>IFERROR(RIGHT(Sources[[#This Row],[Reference to]],LEN(Sources[[#This Row],[Reference to]])-LEN($AG34)-2),"")</f>
        <v/>
      </c>
      <c r="AI34" t="str">
        <f t="shared" si="0"/>
        <v/>
      </c>
      <c r="AJ34" t="str">
        <f>IFERROR(RIGHT(Sources[[#This Row],[Reference to]],LEN(Sources[[#This Row],[Reference to]])-LEN($AG34)-2-LEN($AI34)-2),"")</f>
        <v/>
      </c>
      <c r="AK34" t="str">
        <f t="shared" si="1"/>
        <v/>
      </c>
      <c r="AL34" t="str">
        <f>IFERROR(RIGHT(Sources[[#This Row],[Reference to]],LEN(Sources[[#This Row],[Reference to]])-LEN($AG34)-2-LEN($AI34)-2-LEN($AK34)-2),"")</f>
        <v/>
      </c>
      <c r="AM34" t="str">
        <f t="shared" si="2"/>
        <v/>
      </c>
      <c r="AN34" t="str">
        <f>IFERROR(RIGHT(Sources[[#This Row],[Reference to]],LEN(Sources[[#This Row],[Reference to]])-LEN($AG34)-2-LEN($AI34)-2-LEN($AK34)-2-LEN($AM34)-2),"")</f>
        <v/>
      </c>
      <c r="AO34" t="str">
        <f t="shared" si="3"/>
        <v/>
      </c>
    </row>
    <row r="35" spans="2:41">
      <c r="B35" t="s">
        <v>164</v>
      </c>
      <c r="C35">
        <f>IFERROR(VALUE(MID(Sources[[#This Row],[Citekey]],FIND("20",Sources[[#This Row],[Citekey]]),4)),"")</f>
        <v>2007</v>
      </c>
      <c r="D35" s="5" t="s">
        <v>32</v>
      </c>
      <c r="E35" s="31" t="s">
        <v>29</v>
      </c>
      <c r="F35" s="31" t="s">
        <v>159</v>
      </c>
      <c r="G35" s="31"/>
      <c r="H35" s="31" t="str">
        <f>IFERROR(VLOOKUP(Sources[[#This Row],[Method]],dd_analysis_graph[],2,FALSE),"")</f>
        <v>Not in analysis, not in graph</v>
      </c>
      <c r="I35" s="31" t="str">
        <f>IFERROR(VLOOKUP(Sources[[#This Row],[Type of Publication]],dd_type_source[],2,FALSE),"")</f>
        <v>Publication</v>
      </c>
      <c r="J35" s="31"/>
      <c r="Z35" t="str">
        <f>IF(OR(Sources[[#This Row],[Analysis and Graph]]="Analysis and Graph",Sources[[#This Row],[Analysis and Graph]]="Not in analysis, but extra in graph"),MATCH(Sources[[#This Row],[Citekey]],Database!$B$4:$B$2385,0),"")</f>
        <v/>
      </c>
      <c r="AA35" t="str">
        <f>IF(AG35&lt;&gt;"",MATCH(AG35,Sources[Citekey],0),"")</f>
        <v/>
      </c>
      <c r="AB35" t="str">
        <f>IF(AI35&lt;&gt;"",MATCH(AI35,Sources[Citekey],0),"")</f>
        <v/>
      </c>
      <c r="AC35" t="str">
        <f>IF(AK35&lt;&gt;"",MATCH(AK35,Sources[Citekey],0),"")</f>
        <v/>
      </c>
      <c r="AD35" t="str">
        <f>IF(AM35&lt;&gt;"",MATCH(AM35,Sources[Citekey],0),"")</f>
        <v/>
      </c>
      <c r="AE35" t="str">
        <f>IF(AO35&lt;&gt;"",MATCH(AO35,Sources[Citekey],0),"")</f>
        <v/>
      </c>
      <c r="AG35" t="str">
        <f>IFERROR(IF(Sources[[#This Row],[Reference to]]&lt;&gt;"",LEFT(Sources[[#This Row],[Reference to]],FIND(",",Sources[[#This Row],[Reference to]])-1),""),Sources[[#This Row],[Reference to]])</f>
        <v/>
      </c>
      <c r="AH35" t="str">
        <f>IFERROR(RIGHT(Sources[[#This Row],[Reference to]],LEN(Sources[[#This Row],[Reference to]])-LEN($AG35)-2),"")</f>
        <v/>
      </c>
      <c r="AI35" t="str">
        <f t="shared" si="0"/>
        <v/>
      </c>
      <c r="AJ35" t="str">
        <f>IFERROR(RIGHT(Sources[[#This Row],[Reference to]],LEN(Sources[[#This Row],[Reference to]])-LEN($AG35)-2-LEN($AI35)-2),"")</f>
        <v/>
      </c>
      <c r="AK35" t="str">
        <f t="shared" si="1"/>
        <v/>
      </c>
      <c r="AL35" t="str">
        <f>IFERROR(RIGHT(Sources[[#This Row],[Reference to]],LEN(Sources[[#This Row],[Reference to]])-LEN($AG35)-2-LEN($AI35)-2-LEN($AK35)-2),"")</f>
        <v/>
      </c>
      <c r="AM35" t="str">
        <f t="shared" si="2"/>
        <v/>
      </c>
      <c r="AN35" t="str">
        <f>IFERROR(RIGHT(Sources[[#This Row],[Reference to]],LEN(Sources[[#This Row],[Reference to]])-LEN($AG35)-2-LEN($AI35)-2-LEN($AK35)-2-LEN($AM35)-2),"")</f>
        <v/>
      </c>
      <c r="AO35" t="str">
        <f t="shared" si="3"/>
        <v/>
      </c>
    </row>
    <row r="36" spans="2:41">
      <c r="B36" t="s">
        <v>163</v>
      </c>
      <c r="C36">
        <f>IFERROR(VALUE(MID(Sources[[#This Row],[Citekey]],FIND("20",Sources[[#This Row],[Citekey]]),4)),"")</f>
        <v>2015</v>
      </c>
      <c r="D36" s="5" t="s">
        <v>32</v>
      </c>
      <c r="E36" s="31" t="s">
        <v>29</v>
      </c>
      <c r="F36" s="31" t="s">
        <v>104</v>
      </c>
      <c r="G36" s="31"/>
      <c r="H36" s="31" t="str">
        <f>IFERROR(VLOOKUP(Sources[[#This Row],[Method]],dd_analysis_graph[],2,FALSE),"")</f>
        <v>Not in analysis, not in graph</v>
      </c>
      <c r="I36" s="31" t="str">
        <f>IFERROR(VLOOKUP(Sources[[#This Row],[Type of Publication]],dd_type_source[],2,FALSE),"")</f>
        <v>Publication</v>
      </c>
      <c r="J36" s="31"/>
      <c r="Z36" t="str">
        <f>IF(OR(Sources[[#This Row],[Analysis and Graph]]="Analysis and Graph",Sources[[#This Row],[Analysis and Graph]]="Not in analysis, but extra in graph"),MATCH(Sources[[#This Row],[Citekey]],Database!$B$4:$B$2385,0),"")</f>
        <v/>
      </c>
      <c r="AA36" t="str">
        <f>IF(AG36&lt;&gt;"",MATCH(AG36,Sources[Citekey],0),"")</f>
        <v/>
      </c>
      <c r="AB36" t="str">
        <f>IF(AI36&lt;&gt;"",MATCH(AI36,Sources[Citekey],0),"")</f>
        <v/>
      </c>
      <c r="AC36" t="str">
        <f>IF(AK36&lt;&gt;"",MATCH(AK36,Sources[Citekey],0),"")</f>
        <v/>
      </c>
      <c r="AD36" t="str">
        <f>IF(AM36&lt;&gt;"",MATCH(AM36,Sources[Citekey],0),"")</f>
        <v/>
      </c>
      <c r="AE36" t="str">
        <f>IF(AO36&lt;&gt;"",MATCH(AO36,Sources[Citekey],0),"")</f>
        <v/>
      </c>
      <c r="AG36" t="str">
        <f>IFERROR(IF(Sources[[#This Row],[Reference to]]&lt;&gt;"",LEFT(Sources[[#This Row],[Reference to]],FIND(",",Sources[[#This Row],[Reference to]])-1),""),Sources[[#This Row],[Reference to]])</f>
        <v/>
      </c>
      <c r="AH36" t="str">
        <f>IFERROR(RIGHT(Sources[[#This Row],[Reference to]],LEN(Sources[[#This Row],[Reference to]])-LEN($AG36)-2),"")</f>
        <v/>
      </c>
      <c r="AI36" t="str">
        <f t="shared" si="0"/>
        <v/>
      </c>
      <c r="AJ36" t="str">
        <f>IFERROR(RIGHT(Sources[[#This Row],[Reference to]],LEN(Sources[[#This Row],[Reference to]])-LEN($AG36)-2-LEN($AI36)-2),"")</f>
        <v/>
      </c>
      <c r="AK36" t="str">
        <f t="shared" si="1"/>
        <v/>
      </c>
      <c r="AL36" t="str">
        <f>IFERROR(RIGHT(Sources[[#This Row],[Reference to]],LEN(Sources[[#This Row],[Reference to]])-LEN($AG36)-2-LEN($AI36)-2-LEN($AK36)-2),"")</f>
        <v/>
      </c>
      <c r="AM36" t="str">
        <f t="shared" si="2"/>
        <v/>
      </c>
      <c r="AN36" t="str">
        <f>IFERROR(RIGHT(Sources[[#This Row],[Reference to]],LEN(Sources[[#This Row],[Reference to]])-LEN($AG36)-2-LEN($AI36)-2-LEN($AK36)-2-LEN($AM36)-2),"")</f>
        <v/>
      </c>
      <c r="AO36" t="str">
        <f t="shared" si="3"/>
        <v/>
      </c>
    </row>
    <row r="37" spans="2:41">
      <c r="B37" t="s">
        <v>205</v>
      </c>
      <c r="C37">
        <f>IFERROR(VALUE(MID(Sources[[#This Row],[Citekey]],FIND("20",Sources[[#This Row],[Citekey]]),4)),"")</f>
        <v>2014</v>
      </c>
      <c r="D37" s="5" t="s">
        <v>32</v>
      </c>
      <c r="E37" s="31" t="s">
        <v>29</v>
      </c>
      <c r="F37" s="31" t="s">
        <v>102</v>
      </c>
      <c r="G37" s="31"/>
      <c r="H37" s="31" t="str">
        <f>IFERROR(VLOOKUP(Sources[[#This Row],[Method]],dd_analysis_graph[],2,FALSE),"")</f>
        <v>Analysis and Graph</v>
      </c>
      <c r="I37" s="31" t="str">
        <f>IFERROR(VLOOKUP(Sources[[#This Row],[Type of Publication]],dd_type_source[],2,FALSE),"")</f>
        <v>Publication</v>
      </c>
      <c r="J37" s="31"/>
      <c r="Z37">
        <f>IF(OR(Sources[[#This Row],[Analysis and Graph]]="Analysis and Graph",Sources[[#This Row],[Analysis and Graph]]="Not in analysis, but extra in graph"),MATCH(Sources[[#This Row],[Citekey]],Database!$B$4:$B$2385,0),"")</f>
        <v>601</v>
      </c>
      <c r="AA37" t="str">
        <f>IF(AG37&lt;&gt;"",MATCH(AG37,Sources[Citekey],0),"")</f>
        <v/>
      </c>
      <c r="AB37" t="str">
        <f>IF(AI37&lt;&gt;"",MATCH(AI37,Sources[Citekey],0),"")</f>
        <v/>
      </c>
      <c r="AC37" t="str">
        <f>IF(AK37&lt;&gt;"",MATCH(AK37,Sources[Citekey],0),"")</f>
        <v/>
      </c>
      <c r="AD37" t="str">
        <f>IF(AM37&lt;&gt;"",MATCH(AM37,Sources[Citekey],0),"")</f>
        <v/>
      </c>
      <c r="AE37" t="str">
        <f>IF(AO37&lt;&gt;"",MATCH(AO37,Sources[Citekey],0),"")</f>
        <v/>
      </c>
      <c r="AG37" t="str">
        <f>IFERROR(IF(Sources[[#This Row],[Reference to]]&lt;&gt;"",LEFT(Sources[[#This Row],[Reference to]],FIND(",",Sources[[#This Row],[Reference to]])-1),""),Sources[[#This Row],[Reference to]])</f>
        <v/>
      </c>
      <c r="AH37" t="str">
        <f>IFERROR(RIGHT(Sources[[#This Row],[Reference to]],LEN(Sources[[#This Row],[Reference to]])-LEN($AG37)-2),"")</f>
        <v/>
      </c>
      <c r="AI37" t="str">
        <f t="shared" si="0"/>
        <v/>
      </c>
      <c r="AJ37" t="str">
        <f>IFERROR(RIGHT(Sources[[#This Row],[Reference to]],LEN(Sources[[#This Row],[Reference to]])-LEN($AG37)-2-LEN($AI37)-2),"")</f>
        <v/>
      </c>
      <c r="AK37" t="str">
        <f t="shared" si="1"/>
        <v/>
      </c>
      <c r="AL37" t="str">
        <f>IFERROR(RIGHT(Sources[[#This Row],[Reference to]],LEN(Sources[[#This Row],[Reference to]])-LEN($AG37)-2-LEN($AI37)-2-LEN($AK37)-2),"")</f>
        <v/>
      </c>
      <c r="AM37" t="str">
        <f t="shared" si="2"/>
        <v/>
      </c>
      <c r="AN37" t="str">
        <f>IFERROR(RIGHT(Sources[[#This Row],[Reference to]],LEN(Sources[[#This Row],[Reference to]])-LEN($AG37)-2-LEN($AI37)-2-LEN($AK37)-2-LEN($AM37)-2),"")</f>
        <v/>
      </c>
      <c r="AO37" t="str">
        <f t="shared" si="3"/>
        <v/>
      </c>
    </row>
    <row r="38" spans="2:41">
      <c r="B38" t="s">
        <v>165</v>
      </c>
      <c r="C38">
        <f>IFERROR(VALUE(MID(Sources[[#This Row],[Citekey]],FIND("20",Sources[[#This Row],[Citekey]]),4)),"")</f>
        <v>2008</v>
      </c>
      <c r="D38" s="5" t="s">
        <v>32</v>
      </c>
      <c r="E38" s="31" t="s">
        <v>29</v>
      </c>
      <c r="F38" s="31" t="s">
        <v>104</v>
      </c>
      <c r="G38" s="31" t="s">
        <v>166</v>
      </c>
      <c r="H38" s="31" t="str">
        <f>IFERROR(VLOOKUP(Sources[[#This Row],[Method]],dd_analysis_graph[],2,FALSE),"")</f>
        <v>Not in analysis, not in graph</v>
      </c>
      <c r="I38" s="31" t="str">
        <f>IFERROR(VLOOKUP(Sources[[#This Row],[Type of Publication]],dd_type_source[],2,FALSE),"")</f>
        <v>Publication</v>
      </c>
      <c r="J38" s="31"/>
      <c r="Z38" t="str">
        <f>IF(OR(Sources[[#This Row],[Analysis and Graph]]="Analysis and Graph",Sources[[#This Row],[Analysis and Graph]]="Not in analysis, but extra in graph"),MATCH(Sources[[#This Row],[Citekey]],Database!$B$4:$B$2385,0),"")</f>
        <v/>
      </c>
      <c r="AA38">
        <f>IF(AG38&lt;&gt;"",MATCH(AG38,Sources[Citekey],0),"")</f>
        <v>152</v>
      </c>
      <c r="AB38">
        <f>IF(AI38&lt;&gt;"",MATCH(AI38,Sources[Citekey],0),"")</f>
        <v>45</v>
      </c>
      <c r="AC38">
        <f>IF(AK38&lt;&gt;"",MATCH(AK38,Sources[Citekey],0),"")</f>
        <v>64</v>
      </c>
      <c r="AD38">
        <f>IF(AM38&lt;&gt;"",MATCH(AM38,Sources[Citekey],0),"")</f>
        <v>22</v>
      </c>
      <c r="AE38">
        <f>IF(AO38&lt;&gt;"",MATCH(AO38,Sources[Citekey],0),"")</f>
        <v>130</v>
      </c>
      <c r="AG38" t="str">
        <f>IFERROR(IF(Sources[[#This Row],[Reference to]]&lt;&gt;"",LEFT(Sources[[#This Row],[Reference to]],FIND(",",Sources[[#This Row],[Reference to]])-1),""),Sources[[#This Row],[Reference to]])</f>
        <v>sorensen2008comparative</v>
      </c>
      <c r="AH38" t="str">
        <f>IFERROR(RIGHT(Sources[[#This Row],[Reference to]],LEN(Sources[[#This Row],[Reference to]])-LEN($AG38)-2),"")</f>
        <v>linnemann2007realistic, saxe2007advantages, floch2007on, ivy2004summary, gonzalez2004role, greiner2007norwegian, bockris2007estimates</v>
      </c>
      <c r="AI38" t="str">
        <f t="shared" si="0"/>
        <v>linnemann2007realistic</v>
      </c>
      <c r="AJ38" t="str">
        <f>IFERROR(RIGHT(Sources[[#This Row],[Reference to]],LEN(Sources[[#This Row],[Reference to]])-LEN($AG38)-2-LEN($AI38)-2),"")</f>
        <v>saxe2007advantages, floch2007on, ivy2004summary, gonzalez2004role, greiner2007norwegian, bockris2007estimates</v>
      </c>
      <c r="AK38" t="str">
        <f t="shared" si="1"/>
        <v>saxe2007advantages</v>
      </c>
      <c r="AL38" t="str">
        <f>IFERROR(RIGHT(Sources[[#This Row],[Reference to]],LEN(Sources[[#This Row],[Reference to]])-LEN($AG38)-2-LEN($AI38)-2-LEN($AK38)-2),"")</f>
        <v>floch2007on, ivy2004summary, gonzalez2004role, greiner2007norwegian, bockris2007estimates</v>
      </c>
      <c r="AM38" t="str">
        <f t="shared" si="2"/>
        <v>floch2007on</v>
      </c>
      <c r="AN38" t="str">
        <f>IFERROR(RIGHT(Sources[[#This Row],[Reference to]],LEN(Sources[[#This Row],[Reference to]])-LEN($AG38)-2-LEN($AI38)-2-LEN($AK38)-2-LEN($AM38)-2),"")</f>
        <v>ivy2004summary, gonzalez2004role, greiner2007norwegian, bockris2007estimates</v>
      </c>
      <c r="AO38" t="str">
        <f t="shared" si="3"/>
        <v>ivy2004summary</v>
      </c>
    </row>
    <row r="39" spans="2:41">
      <c r="B39" t="s">
        <v>60</v>
      </c>
      <c r="C39">
        <v>2016</v>
      </c>
      <c r="D39" s="5" t="s">
        <v>32</v>
      </c>
      <c r="E39" s="31" t="s">
        <v>29</v>
      </c>
      <c r="F39" s="31" t="s">
        <v>102</v>
      </c>
      <c r="G39" s="31"/>
      <c r="H39" s="31" t="str">
        <f>IFERROR(VLOOKUP(Sources[[#This Row],[Method]],dd_analysis_graph[],2,FALSE),"")</f>
        <v>Analysis and Graph</v>
      </c>
      <c r="I39" s="31" t="str">
        <f>IFERROR(VLOOKUP(Sources[[#This Row],[Type of Publication]],dd_type_source[],2,FALSE),"")</f>
        <v>Publication</v>
      </c>
      <c r="J39" s="31"/>
      <c r="Z39">
        <f>IF(OR(Sources[[#This Row],[Analysis and Graph]]="Analysis and Graph",Sources[[#This Row],[Analysis and Graph]]="Not in analysis, but extra in graph"),MATCH(Sources[[#This Row],[Citekey]],Database!$B$4:$B$2385,0),"")</f>
        <v>1105</v>
      </c>
      <c r="AA39" t="str">
        <f>IF(AG39&lt;&gt;"",MATCH(AG39,Sources[Citekey],0),"")</f>
        <v/>
      </c>
      <c r="AB39" t="str">
        <f>IF(AI39&lt;&gt;"",MATCH(AI39,Sources[Citekey],0),"")</f>
        <v/>
      </c>
      <c r="AC39" t="str">
        <f>IF(AK39&lt;&gt;"",MATCH(AK39,Sources[Citekey],0),"")</f>
        <v/>
      </c>
      <c r="AD39" t="str">
        <f>IF(AM39&lt;&gt;"",MATCH(AM39,Sources[Citekey],0),"")</f>
        <v/>
      </c>
      <c r="AE39" t="str">
        <f>IF(AO39&lt;&gt;"",MATCH(AO39,Sources[Citekey],0),"")</f>
        <v/>
      </c>
      <c r="AG39" t="str">
        <f>IFERROR(IF(Sources[[#This Row],[Reference to]]&lt;&gt;"",LEFT(Sources[[#This Row],[Reference to]],FIND(",",Sources[[#This Row],[Reference to]])-1),""),Sources[[#This Row],[Reference to]])</f>
        <v/>
      </c>
      <c r="AH39" t="str">
        <f>IFERROR(RIGHT(Sources[[#This Row],[Reference to]],LEN(Sources[[#This Row],[Reference to]])-LEN($AG39)-2),"")</f>
        <v/>
      </c>
      <c r="AI39" t="str">
        <f t="shared" si="0"/>
        <v/>
      </c>
      <c r="AJ39" t="str">
        <f>IFERROR(RIGHT(Sources[[#This Row],[Reference to]],LEN(Sources[[#This Row],[Reference to]])-LEN($AG39)-2-LEN($AI39)-2),"")</f>
        <v/>
      </c>
      <c r="AK39" t="str">
        <f t="shared" si="1"/>
        <v/>
      </c>
      <c r="AL39" t="str">
        <f>IFERROR(RIGHT(Sources[[#This Row],[Reference to]],LEN(Sources[[#This Row],[Reference to]])-LEN($AG39)-2-LEN($AI39)-2-LEN($AK39)-2),"")</f>
        <v/>
      </c>
      <c r="AM39" t="str">
        <f t="shared" si="2"/>
        <v/>
      </c>
      <c r="AN39" t="str">
        <f>IFERROR(RIGHT(Sources[[#This Row],[Reference to]],LEN(Sources[[#This Row],[Reference to]])-LEN($AG39)-2-LEN($AI39)-2-LEN($AK39)-2-LEN($AM39)-2),"")</f>
        <v/>
      </c>
      <c r="AO39" t="str">
        <f t="shared" si="3"/>
        <v/>
      </c>
    </row>
    <row r="40" spans="2:41">
      <c r="B40" t="s">
        <v>209</v>
      </c>
      <c r="C40">
        <f>IFERROR(VALUE(MID(Sources[[#This Row],[Citekey]],FIND("20",Sources[[#This Row],[Citekey]]),4)),"")</f>
        <v>2008</v>
      </c>
      <c r="D40" s="5" t="s">
        <v>32</v>
      </c>
      <c r="E40" s="31" t="s">
        <v>29</v>
      </c>
      <c r="F40" s="31" t="s">
        <v>104</v>
      </c>
      <c r="G40" s="31" t="s">
        <v>81</v>
      </c>
      <c r="H40" s="31" t="str">
        <f>IFERROR(VLOOKUP(Sources[[#This Row],[Method]],dd_analysis_graph[],2,FALSE),"")</f>
        <v>Not in analysis, not in graph</v>
      </c>
      <c r="I40" s="31" t="str">
        <f>IFERROR(VLOOKUP(Sources[[#This Row],[Type of Publication]],dd_type_source[],2,FALSE),"")</f>
        <v>Publication</v>
      </c>
      <c r="J40" s="31"/>
      <c r="Z40" t="str">
        <f>IF(OR(Sources[[#This Row],[Analysis and Graph]]="Analysis and Graph",Sources[[#This Row],[Analysis and Graph]]="Not in analysis, but extra in graph"),MATCH(Sources[[#This Row],[Citekey]],Database!$B$4:$B$2385,0),"")</f>
        <v/>
      </c>
      <c r="AA40">
        <f>IF(AG40&lt;&gt;"",MATCH(AG40,Sources[Citekey],0),"")</f>
        <v>152</v>
      </c>
      <c r="AB40" t="str">
        <f>IF(AI40&lt;&gt;"",MATCH(AI40,Sources[Citekey],0),"")</f>
        <v/>
      </c>
      <c r="AC40" t="str">
        <f>IF(AK40&lt;&gt;"",MATCH(AK40,Sources[Citekey],0),"")</f>
        <v/>
      </c>
      <c r="AD40" t="str">
        <f>IF(AM40&lt;&gt;"",MATCH(AM40,Sources[Citekey],0),"")</f>
        <v/>
      </c>
      <c r="AE40" t="str">
        <f>IF(AO40&lt;&gt;"",MATCH(AO40,Sources[Citekey],0),"")</f>
        <v/>
      </c>
      <c r="AG40" t="str">
        <f>IFERROR(IF(Sources[[#This Row],[Reference to]]&lt;&gt;"",LEFT(Sources[[#This Row],[Reference to]],FIND(",",Sources[[#This Row],[Reference to]])-1),""),Sources[[#This Row],[Reference to]])</f>
        <v>sorensen2008comparative</v>
      </c>
      <c r="AH40" t="str">
        <f>IFERROR(RIGHT(Sources[[#This Row],[Reference to]],LEN(Sources[[#This Row],[Reference to]])-LEN($AG40)-2),"")</f>
        <v/>
      </c>
      <c r="AI40" t="str">
        <f t="shared" si="0"/>
        <v/>
      </c>
      <c r="AJ40" t="str">
        <f>IFERROR(RIGHT(Sources[[#This Row],[Reference to]],LEN(Sources[[#This Row],[Reference to]])-LEN($AG40)-2-LEN($AI40)-2),"")</f>
        <v/>
      </c>
      <c r="AK40" t="str">
        <f t="shared" si="1"/>
        <v/>
      </c>
      <c r="AL40" t="str">
        <f>IFERROR(RIGHT(Sources[[#This Row],[Reference to]],LEN(Sources[[#This Row],[Reference to]])-LEN($AG40)-2-LEN($AI40)-2-LEN($AK40)-2),"")</f>
        <v/>
      </c>
      <c r="AM40" t="str">
        <f t="shared" si="2"/>
        <v/>
      </c>
      <c r="AN40" t="str">
        <f>IFERROR(RIGHT(Sources[[#This Row],[Reference to]],LEN(Sources[[#This Row],[Reference to]])-LEN($AG40)-2-LEN($AI40)-2-LEN($AK40)-2-LEN($AM40)-2),"")</f>
        <v/>
      </c>
      <c r="AO40" t="str">
        <f t="shared" si="3"/>
        <v/>
      </c>
    </row>
    <row r="41" spans="2:41">
      <c r="B41" t="s">
        <v>86</v>
      </c>
      <c r="C41">
        <f>IFERROR(VALUE(MID(Sources[[#This Row],[Citekey]],FIND("20",Sources[[#This Row],[Citekey]]),4)),"")</f>
        <v>2005</v>
      </c>
      <c r="D41" s="5" t="s">
        <v>32</v>
      </c>
      <c r="E41" s="31" t="s">
        <v>29</v>
      </c>
      <c r="F41" s="31" t="s">
        <v>105</v>
      </c>
      <c r="G41" s="31"/>
      <c r="H41" s="31" t="str">
        <f>IFERROR(VLOOKUP(Sources[[#This Row],[Method]],dd_analysis_graph[],2,FALSE),"")</f>
        <v>Not in analysis, not in graph</v>
      </c>
      <c r="I41" s="31" t="str">
        <f>IFERROR(VLOOKUP(Sources[[#This Row],[Type of Publication]],dd_type_source[],2,FALSE),"")</f>
        <v>Publication</v>
      </c>
      <c r="J41" s="31"/>
      <c r="Z41" t="str">
        <f>IF(OR(Sources[[#This Row],[Analysis and Graph]]="Analysis and Graph",Sources[[#This Row],[Analysis and Graph]]="Not in analysis, but extra in graph"),MATCH(Sources[[#This Row],[Citekey]],Database!$B$4:$B$2385,0),"")</f>
        <v/>
      </c>
      <c r="AA41" t="str">
        <f>IF(AG41&lt;&gt;"",MATCH(AG41,Sources[Citekey],0),"")</f>
        <v/>
      </c>
      <c r="AB41" t="str">
        <f>IF(AI41&lt;&gt;"",MATCH(AI41,Sources[Citekey],0),"")</f>
        <v/>
      </c>
      <c r="AC41" t="str">
        <f>IF(AK41&lt;&gt;"",MATCH(AK41,Sources[Citekey],0),"")</f>
        <v/>
      </c>
      <c r="AD41" t="str">
        <f>IF(AM41&lt;&gt;"",MATCH(AM41,Sources[Citekey],0),"")</f>
        <v/>
      </c>
      <c r="AE41" t="str">
        <f>IF(AO41&lt;&gt;"",MATCH(AO41,Sources[Citekey],0),"")</f>
        <v/>
      </c>
      <c r="AG41" t="str">
        <f>IFERROR(IF(Sources[[#This Row],[Reference to]]&lt;&gt;"",LEFT(Sources[[#This Row],[Reference to]],FIND(",",Sources[[#This Row],[Reference to]])-1),""),Sources[[#This Row],[Reference to]])</f>
        <v/>
      </c>
      <c r="AH41" t="str">
        <f>IFERROR(RIGHT(Sources[[#This Row],[Reference to]],LEN(Sources[[#This Row],[Reference to]])-LEN($AG41)-2),"")</f>
        <v/>
      </c>
      <c r="AI41" t="str">
        <f t="shared" si="0"/>
        <v/>
      </c>
      <c r="AJ41" t="str">
        <f>IFERROR(RIGHT(Sources[[#This Row],[Reference to]],LEN(Sources[[#This Row],[Reference to]])-LEN($AG41)-2-LEN($AI41)-2),"")</f>
        <v/>
      </c>
      <c r="AK41" t="str">
        <f t="shared" si="1"/>
        <v/>
      </c>
      <c r="AL41" t="str">
        <f>IFERROR(RIGHT(Sources[[#This Row],[Reference to]],LEN(Sources[[#This Row],[Reference to]])-LEN($AG41)-2-LEN($AI41)-2-LEN($AK41)-2),"")</f>
        <v/>
      </c>
      <c r="AM41" t="str">
        <f t="shared" si="2"/>
        <v/>
      </c>
      <c r="AN41" t="str">
        <f>IFERROR(RIGHT(Sources[[#This Row],[Reference to]],LEN(Sources[[#This Row],[Reference to]])-LEN($AG41)-2-LEN($AI41)-2-LEN($AK41)-2-LEN($AM41)-2),"")</f>
        <v/>
      </c>
      <c r="AO41" t="str">
        <f t="shared" si="3"/>
        <v/>
      </c>
    </row>
    <row r="42" spans="2:41">
      <c r="B42" t="s">
        <v>167</v>
      </c>
      <c r="C42">
        <f>IFERROR(VALUE(MID(Sources[[#This Row],[Citekey]],FIND("20",Sources[[#This Row],[Citekey]]),4)),"")</f>
        <v>2016</v>
      </c>
      <c r="D42" s="5" t="s">
        <v>32</v>
      </c>
      <c r="E42" s="31" t="s">
        <v>29</v>
      </c>
      <c r="F42" s="31" t="s">
        <v>105</v>
      </c>
      <c r="G42" s="31"/>
      <c r="H42" s="31" t="str">
        <f>IFERROR(VLOOKUP(Sources[[#This Row],[Method]],dd_analysis_graph[],2,FALSE),"")</f>
        <v>Not in analysis, not in graph</v>
      </c>
      <c r="I42" s="31" t="str">
        <f>IFERROR(VLOOKUP(Sources[[#This Row],[Type of Publication]],dd_type_source[],2,FALSE),"")</f>
        <v>Publication</v>
      </c>
      <c r="J42" s="31"/>
      <c r="Z42" t="str">
        <f>IF(OR(Sources[[#This Row],[Analysis and Graph]]="Analysis and Graph",Sources[[#This Row],[Analysis and Graph]]="Not in analysis, but extra in graph"),MATCH(Sources[[#This Row],[Citekey]],Database!$B$4:$B$2385,0),"")</f>
        <v/>
      </c>
      <c r="AA42" t="str">
        <f>IF(AG42&lt;&gt;"",MATCH(AG42,Sources[Citekey],0),"")</f>
        <v/>
      </c>
      <c r="AB42" t="str">
        <f>IF(AI42&lt;&gt;"",MATCH(AI42,Sources[Citekey],0),"")</f>
        <v/>
      </c>
      <c r="AC42" t="str">
        <f>IF(AK42&lt;&gt;"",MATCH(AK42,Sources[Citekey],0),"")</f>
        <v/>
      </c>
      <c r="AD42" t="str">
        <f>IF(AM42&lt;&gt;"",MATCH(AM42,Sources[Citekey],0),"")</f>
        <v/>
      </c>
      <c r="AE42" t="str">
        <f>IF(AO42&lt;&gt;"",MATCH(AO42,Sources[Citekey],0),"")</f>
        <v/>
      </c>
      <c r="AG42" t="str">
        <f>IFERROR(IF(Sources[[#This Row],[Reference to]]&lt;&gt;"",LEFT(Sources[[#This Row],[Reference to]],FIND(",",Sources[[#This Row],[Reference to]])-1),""),Sources[[#This Row],[Reference to]])</f>
        <v/>
      </c>
      <c r="AH42" t="str">
        <f>IFERROR(RIGHT(Sources[[#This Row],[Reference to]],LEN(Sources[[#This Row],[Reference to]])-LEN($AG42)-2),"")</f>
        <v/>
      </c>
      <c r="AI42" t="str">
        <f t="shared" si="0"/>
        <v/>
      </c>
      <c r="AJ42" t="str">
        <f>IFERROR(RIGHT(Sources[[#This Row],[Reference to]],LEN(Sources[[#This Row],[Reference to]])-LEN($AG42)-2-LEN($AI42)-2),"")</f>
        <v/>
      </c>
      <c r="AK42" t="str">
        <f t="shared" si="1"/>
        <v/>
      </c>
      <c r="AL42" t="str">
        <f>IFERROR(RIGHT(Sources[[#This Row],[Reference to]],LEN(Sources[[#This Row],[Reference to]])-LEN($AG42)-2-LEN($AI42)-2-LEN($AK42)-2),"")</f>
        <v/>
      </c>
      <c r="AM42" t="str">
        <f t="shared" si="2"/>
        <v/>
      </c>
      <c r="AN42" t="str">
        <f>IFERROR(RIGHT(Sources[[#This Row],[Reference to]],LEN(Sources[[#This Row],[Reference to]])-LEN($AG42)-2-LEN($AI42)-2-LEN($AK42)-2-LEN($AM42)-2),"")</f>
        <v/>
      </c>
      <c r="AO42" t="str">
        <f t="shared" si="3"/>
        <v/>
      </c>
    </row>
    <row r="43" spans="2:41">
      <c r="B43" t="s">
        <v>168</v>
      </c>
      <c r="C43">
        <f>IFERROR(VALUE(MID(Sources[[#This Row],[Citekey]],FIND("20",Sources[[#This Row],[Citekey]]),4)),"")</f>
        <v>2015</v>
      </c>
      <c r="D43" s="5" t="s">
        <v>32</v>
      </c>
      <c r="E43" s="31" t="s">
        <v>29</v>
      </c>
      <c r="F43" s="31" t="s">
        <v>104</v>
      </c>
      <c r="G43" s="31" t="s">
        <v>240</v>
      </c>
      <c r="H43" s="31" t="str">
        <f>IFERROR(VLOOKUP(Sources[[#This Row],[Method]],dd_analysis_graph[],2,FALSE),"")</f>
        <v>Not in analysis, not in graph</v>
      </c>
      <c r="I43" s="31" t="str">
        <f>IFERROR(VLOOKUP(Sources[[#This Row],[Type of Publication]],dd_type_source[],2,FALSE),"")</f>
        <v>Publication</v>
      </c>
      <c r="J43" s="31"/>
      <c r="Z43" t="str">
        <f>IF(OR(Sources[[#This Row],[Analysis and Graph]]="Analysis and Graph",Sources[[#This Row],[Analysis and Graph]]="Not in analysis, but extra in graph"),MATCH(Sources[[#This Row],[Citekey]],Database!$B$4:$B$2385,0),"")</f>
        <v/>
      </c>
      <c r="AA43">
        <f>IF(AG43&lt;&gt;"",MATCH(AG43,Sources[Citekey],0),"")</f>
        <v>20</v>
      </c>
      <c r="AB43">
        <f>IF(AI43&lt;&gt;"",MATCH(AI43,Sources[Citekey],0),"")</f>
        <v>130</v>
      </c>
      <c r="AC43">
        <f>IF(AK43&lt;&gt;"",MATCH(AK43,Sources[Citekey],0),"")</f>
        <v>155</v>
      </c>
      <c r="AD43">
        <f>IF(AM43&lt;&gt;"",MATCH(AM43,Sources[Citekey],0),"")</f>
        <v>58</v>
      </c>
      <c r="AE43">
        <f>IF(AO43&lt;&gt;"",MATCH(AO43,Sources[Citekey],0),"")</f>
        <v>55</v>
      </c>
      <c r="AG43" t="str">
        <f>IFERROR(IF(Sources[[#This Row],[Reference to]]&lt;&gt;"",LEFT(Sources[[#This Row],[Reference to]],FIND(",",Sources[[#This Row],[Reference to]])-1),""),Sources[[#This Row],[Reference to]])</f>
        <v>edwards2008hydrogen</v>
      </c>
      <c r="AH43" t="str">
        <f>IFERROR(RIGHT(Sources[[#This Row],[Reference to]],LEN(Sources[[#This Row],[Reference to]])-LEN($AG43)-2),"")</f>
        <v>ivy2004summary, sterner2009bioenergy, orhan2012integrated, miltner2010renewable</v>
      </c>
      <c r="AI43" t="str">
        <f t="shared" si="0"/>
        <v>ivy2004summary</v>
      </c>
      <c r="AJ43" t="str">
        <f>IFERROR(RIGHT(Sources[[#This Row],[Reference to]],LEN(Sources[[#This Row],[Reference to]])-LEN($AG43)-2-LEN($AI43)-2),"")</f>
        <v>sterner2009bioenergy, orhan2012integrated, miltner2010renewable</v>
      </c>
      <c r="AK43" t="str">
        <f t="shared" si="1"/>
        <v>sterner2009bioenergy</v>
      </c>
      <c r="AL43" t="str">
        <f>IFERROR(RIGHT(Sources[[#This Row],[Reference to]],LEN(Sources[[#This Row],[Reference to]])-LEN($AG43)-2-LEN($AI43)-2-LEN($AK43)-2),"")</f>
        <v>orhan2012integrated, miltner2010renewable</v>
      </c>
      <c r="AM43" t="str">
        <f t="shared" si="2"/>
        <v>orhan2012integrated</v>
      </c>
      <c r="AN43" t="str">
        <f>IFERROR(RIGHT(Sources[[#This Row],[Reference to]],LEN(Sources[[#This Row],[Reference to]])-LEN($AG43)-2-LEN($AI43)-2-LEN($AK43)-2-LEN($AM43)-2),"")</f>
        <v>miltner2010renewable</v>
      </c>
      <c r="AO43" t="str">
        <f t="shared" si="3"/>
        <v>miltner2010renewable</v>
      </c>
    </row>
    <row r="44" spans="2:41">
      <c r="B44" t="s">
        <v>169</v>
      </c>
      <c r="C44">
        <f>IFERROR(VALUE(MID(Sources[[#This Row],[Citekey]],FIND("20",Sources[[#This Row],[Citekey]]),4)),"")</f>
        <v>2016</v>
      </c>
      <c r="D44" s="5" t="s">
        <v>32</v>
      </c>
      <c r="E44" s="31" t="s">
        <v>29</v>
      </c>
      <c r="F44" s="31" t="s">
        <v>104</v>
      </c>
      <c r="G44" s="31"/>
      <c r="H44" s="31" t="str">
        <f>IFERROR(VLOOKUP(Sources[[#This Row],[Method]],dd_analysis_graph[],2,FALSE),"")</f>
        <v>Not in analysis, not in graph</v>
      </c>
      <c r="I44" s="31" t="str">
        <f>IFERROR(VLOOKUP(Sources[[#This Row],[Type of Publication]],dd_type_source[],2,FALSE),"")</f>
        <v>Publication</v>
      </c>
      <c r="J44" s="31"/>
      <c r="Z44" t="str">
        <f>IF(OR(Sources[[#This Row],[Analysis and Graph]]="Analysis and Graph",Sources[[#This Row],[Analysis and Graph]]="Not in analysis, but extra in graph"),MATCH(Sources[[#This Row],[Citekey]],Database!$B$4:$B$2385,0),"")</f>
        <v/>
      </c>
      <c r="AA44" t="str">
        <f>IF(AG44&lt;&gt;"",MATCH(AG44,Sources[Citekey],0),"")</f>
        <v/>
      </c>
      <c r="AB44" t="str">
        <f>IF(AI44&lt;&gt;"",MATCH(AI44,Sources[Citekey],0),"")</f>
        <v/>
      </c>
      <c r="AC44" t="str">
        <f>IF(AK44&lt;&gt;"",MATCH(AK44,Sources[Citekey],0),"")</f>
        <v/>
      </c>
      <c r="AD44" t="str">
        <f>IF(AM44&lt;&gt;"",MATCH(AM44,Sources[Citekey],0),"")</f>
        <v/>
      </c>
      <c r="AE44" t="str">
        <f>IF(AO44&lt;&gt;"",MATCH(AO44,Sources[Citekey],0),"")</f>
        <v/>
      </c>
      <c r="AG44" t="str">
        <f>IFERROR(IF(Sources[[#This Row],[Reference to]]&lt;&gt;"",LEFT(Sources[[#This Row],[Reference to]],FIND(",",Sources[[#This Row],[Reference to]])-1),""),Sources[[#This Row],[Reference to]])</f>
        <v/>
      </c>
      <c r="AH44" t="str">
        <f>IFERROR(RIGHT(Sources[[#This Row],[Reference to]],LEN(Sources[[#This Row],[Reference to]])-LEN($AG44)-2),"")</f>
        <v/>
      </c>
      <c r="AI44" t="str">
        <f t="shared" si="0"/>
        <v/>
      </c>
      <c r="AJ44" t="str">
        <f>IFERROR(RIGHT(Sources[[#This Row],[Reference to]],LEN(Sources[[#This Row],[Reference to]])-LEN($AG44)-2-LEN($AI44)-2),"")</f>
        <v/>
      </c>
      <c r="AK44" t="str">
        <f t="shared" si="1"/>
        <v/>
      </c>
      <c r="AL44" t="str">
        <f>IFERROR(RIGHT(Sources[[#This Row],[Reference to]],LEN(Sources[[#This Row],[Reference to]])-LEN($AG44)-2-LEN($AI44)-2-LEN($AK44)-2),"")</f>
        <v/>
      </c>
      <c r="AM44" t="str">
        <f t="shared" si="2"/>
        <v/>
      </c>
      <c r="AN44" t="str">
        <f>IFERROR(RIGHT(Sources[[#This Row],[Reference to]],LEN(Sources[[#This Row],[Reference to]])-LEN($AG44)-2-LEN($AI44)-2-LEN($AK44)-2-LEN($AM44)-2),"")</f>
        <v/>
      </c>
      <c r="AO44" t="str">
        <f t="shared" si="3"/>
        <v/>
      </c>
    </row>
    <row r="45" spans="2:41">
      <c r="B45" t="s">
        <v>171</v>
      </c>
      <c r="C45">
        <f>IFERROR(VALUE(MID(Sources[[#This Row],[Citekey]],FIND("20",Sources[[#This Row],[Citekey]]),4)),"")</f>
        <v>2014</v>
      </c>
      <c r="D45" s="5" t="s">
        <v>32</v>
      </c>
      <c r="E45" s="31" t="s">
        <v>29</v>
      </c>
      <c r="F45" s="31" t="s">
        <v>104</v>
      </c>
      <c r="G45" s="31" t="s">
        <v>170</v>
      </c>
      <c r="H45" s="31" t="str">
        <f>IFERROR(VLOOKUP(Sources[[#This Row],[Method]],dd_analysis_graph[],2,FALSE),"")</f>
        <v>Not in analysis, not in graph</v>
      </c>
      <c r="I45" s="31" t="str">
        <f>IFERROR(VLOOKUP(Sources[[#This Row],[Type of Publication]],dd_type_source[],2,FALSE),"")</f>
        <v>Publication</v>
      </c>
      <c r="J45" s="31"/>
      <c r="Z45" t="str">
        <f>IF(OR(Sources[[#This Row],[Analysis and Graph]]="Analysis and Graph",Sources[[#This Row],[Analysis and Graph]]="Not in analysis, but extra in graph"),MATCH(Sources[[#This Row],[Citekey]],Database!$B$4:$B$2385,0),"")</f>
        <v/>
      </c>
      <c r="AA45">
        <f>IF(AG45&lt;&gt;"",MATCH(AG45,Sources[Citekey],0),"")</f>
        <v>150</v>
      </c>
      <c r="AB45" t="str">
        <f>IF(AI45&lt;&gt;"",MATCH(AI45,Sources[Citekey],0),"")</f>
        <v/>
      </c>
      <c r="AC45" t="str">
        <f>IF(AK45&lt;&gt;"",MATCH(AK45,Sources[Citekey],0),"")</f>
        <v/>
      </c>
      <c r="AD45" t="str">
        <f>IF(AM45&lt;&gt;"",MATCH(AM45,Sources[Citekey],0),"")</f>
        <v/>
      </c>
      <c r="AE45" t="str">
        <f>IF(AO45&lt;&gt;"",MATCH(AO45,Sources[Citekey],0),"")</f>
        <v/>
      </c>
      <c r="AG45" t="str">
        <f>IFERROR(IF(Sources[[#This Row],[Reference to]]&lt;&gt;"",LEFT(Sources[[#This Row],[Reference to]],FIND(",",Sources[[#This Row],[Reference to]])-1),""),Sources[[#This Row],[Reference to]])</f>
        <v>smolinka2010stand</v>
      </c>
      <c r="AH45" t="str">
        <f>IFERROR(RIGHT(Sources[[#This Row],[Reference to]],LEN(Sources[[#This Row],[Reference to]])-LEN($AG45)-2),"")</f>
        <v/>
      </c>
      <c r="AI45" t="str">
        <f t="shared" si="0"/>
        <v/>
      </c>
      <c r="AJ45" t="str">
        <f>IFERROR(RIGHT(Sources[[#This Row],[Reference to]],LEN(Sources[[#This Row],[Reference to]])-LEN($AG45)-2-LEN($AI45)-2),"")</f>
        <v/>
      </c>
      <c r="AK45" t="str">
        <f t="shared" si="1"/>
        <v/>
      </c>
      <c r="AL45" t="str">
        <f>IFERROR(RIGHT(Sources[[#This Row],[Reference to]],LEN(Sources[[#This Row],[Reference to]])-LEN($AG45)-2-LEN($AI45)-2-LEN($AK45)-2),"")</f>
        <v/>
      </c>
      <c r="AM45" t="str">
        <f t="shared" si="2"/>
        <v/>
      </c>
      <c r="AN45" t="str">
        <f>IFERROR(RIGHT(Sources[[#This Row],[Reference to]],LEN(Sources[[#This Row],[Reference to]])-LEN($AG45)-2-LEN($AI45)-2-LEN($AK45)-2-LEN($AM45)-2),"")</f>
        <v/>
      </c>
      <c r="AO45" t="str">
        <f t="shared" si="3"/>
        <v/>
      </c>
    </row>
    <row r="46" spans="2:41">
      <c r="B46" t="s">
        <v>61</v>
      </c>
      <c r="C46">
        <v>2014</v>
      </c>
      <c r="D46" s="5" t="s">
        <v>32</v>
      </c>
      <c r="E46" s="31" t="s">
        <v>29</v>
      </c>
      <c r="F46" s="31" t="s">
        <v>102</v>
      </c>
      <c r="G46" s="31"/>
      <c r="H46" s="31" t="str">
        <f>IFERROR(VLOOKUP(Sources[[#This Row],[Method]],dd_analysis_graph[],2,FALSE),"")</f>
        <v>Analysis and Graph</v>
      </c>
      <c r="I46" s="31" t="str">
        <f>IFERROR(VLOOKUP(Sources[[#This Row],[Type of Publication]],dd_type_source[],2,FALSE),"")</f>
        <v>Publication</v>
      </c>
      <c r="J46" s="31"/>
      <c r="Z46">
        <f>IF(OR(Sources[[#This Row],[Analysis and Graph]]="Analysis and Graph",Sources[[#This Row],[Analysis and Graph]]="Not in analysis, but extra in graph"),MATCH(Sources[[#This Row],[Citekey]],Database!$B$4:$B$2385,0),"")</f>
        <v>73</v>
      </c>
      <c r="AA46" t="str">
        <f>IF(AG46&lt;&gt;"",MATCH(AG46,Sources[Citekey],0),"")</f>
        <v/>
      </c>
      <c r="AB46" t="str">
        <f>IF(AI46&lt;&gt;"",MATCH(AI46,Sources[Citekey],0),"")</f>
        <v/>
      </c>
      <c r="AC46" t="str">
        <f>IF(AK46&lt;&gt;"",MATCH(AK46,Sources[Citekey],0),"")</f>
        <v/>
      </c>
      <c r="AD46" t="str">
        <f>IF(AM46&lt;&gt;"",MATCH(AM46,Sources[Citekey],0),"")</f>
        <v/>
      </c>
      <c r="AE46" t="str">
        <f>IF(AO46&lt;&gt;"",MATCH(AO46,Sources[Citekey],0),"")</f>
        <v/>
      </c>
      <c r="AG46" t="str">
        <f>IFERROR(IF(Sources[[#This Row],[Reference to]]&lt;&gt;"",LEFT(Sources[[#This Row],[Reference to]],FIND(",",Sources[[#This Row],[Reference to]])-1),""),Sources[[#This Row],[Reference to]])</f>
        <v/>
      </c>
      <c r="AH46" t="str">
        <f>IFERROR(RIGHT(Sources[[#This Row],[Reference to]],LEN(Sources[[#This Row],[Reference to]])-LEN($AG46)-2),"")</f>
        <v/>
      </c>
      <c r="AI46" t="str">
        <f t="shared" si="0"/>
        <v/>
      </c>
      <c r="AJ46" t="str">
        <f>IFERROR(RIGHT(Sources[[#This Row],[Reference to]],LEN(Sources[[#This Row],[Reference to]])-LEN($AG46)-2-LEN($AI46)-2),"")</f>
        <v/>
      </c>
      <c r="AK46" t="str">
        <f t="shared" si="1"/>
        <v/>
      </c>
      <c r="AL46" t="str">
        <f>IFERROR(RIGHT(Sources[[#This Row],[Reference to]],LEN(Sources[[#This Row],[Reference to]])-LEN($AG46)-2-LEN($AI46)-2-LEN($AK46)-2),"")</f>
        <v/>
      </c>
      <c r="AM46" t="str">
        <f t="shared" si="2"/>
        <v/>
      </c>
      <c r="AN46" t="str">
        <f>IFERROR(RIGHT(Sources[[#This Row],[Reference to]],LEN(Sources[[#This Row],[Reference to]])-LEN($AG46)-2-LEN($AI46)-2-LEN($AK46)-2-LEN($AM46)-2),"")</f>
        <v/>
      </c>
      <c r="AO46" t="str">
        <f t="shared" si="3"/>
        <v/>
      </c>
    </row>
    <row r="47" spans="2:41">
      <c r="B47" t="s">
        <v>83</v>
      </c>
      <c r="C47">
        <f>IFERROR(VALUE(MID(Sources[[#This Row],[Citekey]],FIND("20",Sources[[#This Row],[Citekey]]),4)),"")</f>
        <v>2007</v>
      </c>
      <c r="D47" s="5" t="s">
        <v>32</v>
      </c>
      <c r="E47" s="31" t="s">
        <v>29</v>
      </c>
      <c r="F47" s="31" t="s">
        <v>102</v>
      </c>
      <c r="G47" s="31"/>
      <c r="H47" s="31" t="str">
        <f>IFERROR(VLOOKUP(Sources[[#This Row],[Method]],dd_analysis_graph[],2,FALSE),"")</f>
        <v>Analysis and Graph</v>
      </c>
      <c r="I47" s="31" t="str">
        <f>IFERROR(VLOOKUP(Sources[[#This Row],[Type of Publication]],dd_type_source[],2,FALSE),"")</f>
        <v>Publication</v>
      </c>
      <c r="J47" s="31"/>
      <c r="Z47">
        <f>IF(OR(Sources[[#This Row],[Analysis and Graph]]="Analysis and Graph",Sources[[#This Row],[Analysis and Graph]]="Not in analysis, but extra in graph"),MATCH(Sources[[#This Row],[Citekey]],Database!$B$4:$B$2385,0),"")</f>
        <v>361</v>
      </c>
      <c r="AA47" t="str">
        <f>IF(AG47&lt;&gt;"",MATCH(AG47,Sources[Citekey],0),"")</f>
        <v/>
      </c>
      <c r="AB47" t="str">
        <f>IF(AI47&lt;&gt;"",MATCH(AI47,Sources[Citekey],0),"")</f>
        <v/>
      </c>
      <c r="AC47" t="str">
        <f>IF(AK47&lt;&gt;"",MATCH(AK47,Sources[Citekey],0),"")</f>
        <v/>
      </c>
      <c r="AD47" t="str">
        <f>IF(AM47&lt;&gt;"",MATCH(AM47,Sources[Citekey],0),"")</f>
        <v/>
      </c>
      <c r="AE47" t="str">
        <f>IF(AO47&lt;&gt;"",MATCH(AO47,Sources[Citekey],0),"")</f>
        <v/>
      </c>
      <c r="AG47" t="str">
        <f>IFERROR(IF(Sources[[#This Row],[Reference to]]&lt;&gt;"",LEFT(Sources[[#This Row],[Reference to]],FIND(",",Sources[[#This Row],[Reference to]])-1),""),Sources[[#This Row],[Reference to]])</f>
        <v/>
      </c>
      <c r="AH47" t="str">
        <f>IFERROR(RIGHT(Sources[[#This Row],[Reference to]],LEN(Sources[[#This Row],[Reference to]])-LEN($AG47)-2),"")</f>
        <v/>
      </c>
      <c r="AI47" t="str">
        <f t="shared" si="0"/>
        <v/>
      </c>
      <c r="AJ47" t="str">
        <f>IFERROR(RIGHT(Sources[[#This Row],[Reference to]],LEN(Sources[[#This Row],[Reference to]])-LEN($AG47)-2-LEN($AI47)-2),"")</f>
        <v/>
      </c>
      <c r="AK47" t="str">
        <f t="shared" si="1"/>
        <v/>
      </c>
      <c r="AL47" t="str">
        <f>IFERROR(RIGHT(Sources[[#This Row],[Reference to]],LEN(Sources[[#This Row],[Reference to]])-LEN($AG47)-2-LEN($AI47)-2-LEN($AK47)-2),"")</f>
        <v/>
      </c>
      <c r="AM47" t="str">
        <f t="shared" si="2"/>
        <v/>
      </c>
      <c r="AN47" t="str">
        <f>IFERROR(RIGHT(Sources[[#This Row],[Reference to]],LEN(Sources[[#This Row],[Reference to]])-LEN($AG47)-2-LEN($AI47)-2-LEN($AK47)-2-LEN($AM47)-2),"")</f>
        <v/>
      </c>
      <c r="AO47" t="str">
        <f t="shared" si="3"/>
        <v/>
      </c>
    </row>
    <row r="48" spans="2:41">
      <c r="B48" t="s">
        <v>141</v>
      </c>
      <c r="C48">
        <f>IFERROR(VALUE(MID(Sources[[#This Row],[Citekey]],FIND("20",Sources[[#This Row],[Citekey]]),4)),"")</f>
        <v>2004</v>
      </c>
      <c r="D48" s="5" t="s">
        <v>32</v>
      </c>
      <c r="E48" s="31" t="s">
        <v>29</v>
      </c>
      <c r="F48" s="31" t="s">
        <v>103</v>
      </c>
      <c r="G48" s="31"/>
      <c r="H48" s="31" t="str">
        <f>IFERROR(VLOOKUP(Sources[[#This Row],[Method]],dd_analysis_graph[],2,FALSE),"")</f>
        <v>Analysis and Graph</v>
      </c>
      <c r="I48" s="31" t="str">
        <f>IFERROR(VLOOKUP(Sources[[#This Row],[Type of Publication]],dd_type_source[],2,FALSE),"")</f>
        <v>Publication</v>
      </c>
      <c r="J48" s="31"/>
      <c r="Z48">
        <f>IF(OR(Sources[[#This Row],[Analysis and Graph]]="Analysis and Graph",Sources[[#This Row],[Analysis and Graph]]="Not in analysis, but extra in graph"),MATCH(Sources[[#This Row],[Citekey]],Database!$B$4:$B$2385,0),"")</f>
        <v>1417</v>
      </c>
      <c r="AA48" t="str">
        <f>IF(AG48&lt;&gt;"",MATCH(AG48,Sources[Citekey],0),"")</f>
        <v/>
      </c>
      <c r="AB48" t="str">
        <f>IF(AI48&lt;&gt;"",MATCH(AI48,Sources[Citekey],0),"")</f>
        <v/>
      </c>
      <c r="AC48" t="str">
        <f>IF(AK48&lt;&gt;"",MATCH(AK48,Sources[Citekey],0),"")</f>
        <v/>
      </c>
      <c r="AD48" t="str">
        <f>IF(AM48&lt;&gt;"",MATCH(AM48,Sources[Citekey],0),"")</f>
        <v/>
      </c>
      <c r="AE48" t="str">
        <f>IF(AO48&lt;&gt;"",MATCH(AO48,Sources[Citekey],0),"")</f>
        <v/>
      </c>
      <c r="AG48" t="str">
        <f>IFERROR(IF(Sources[[#This Row],[Reference to]]&lt;&gt;"",LEFT(Sources[[#This Row],[Reference to]],FIND(",",Sources[[#This Row],[Reference to]])-1),""),Sources[[#This Row],[Reference to]])</f>
        <v/>
      </c>
      <c r="AH48" t="str">
        <f>IFERROR(RIGHT(Sources[[#This Row],[Reference to]],LEN(Sources[[#This Row],[Reference to]])-LEN($AG48)-2),"")</f>
        <v/>
      </c>
      <c r="AI48" t="str">
        <f t="shared" si="0"/>
        <v/>
      </c>
      <c r="AJ48" t="str">
        <f>IFERROR(RIGHT(Sources[[#This Row],[Reference to]],LEN(Sources[[#This Row],[Reference to]])-LEN($AG48)-2-LEN($AI48)-2),"")</f>
        <v/>
      </c>
      <c r="AK48" t="str">
        <f t="shared" si="1"/>
        <v/>
      </c>
      <c r="AL48" t="str">
        <f>IFERROR(RIGHT(Sources[[#This Row],[Reference to]],LEN(Sources[[#This Row],[Reference to]])-LEN($AG48)-2-LEN($AI48)-2-LEN($AK48)-2),"")</f>
        <v/>
      </c>
      <c r="AM48" t="str">
        <f t="shared" si="2"/>
        <v/>
      </c>
      <c r="AN48" t="str">
        <f>IFERROR(RIGHT(Sources[[#This Row],[Reference to]],LEN(Sources[[#This Row],[Reference to]])-LEN($AG48)-2-LEN($AI48)-2-LEN($AK48)-2-LEN($AM48)-2),"")</f>
        <v/>
      </c>
      <c r="AO48" t="str">
        <f t="shared" si="3"/>
        <v/>
      </c>
    </row>
    <row r="49" spans="2:41">
      <c r="B49" t="s">
        <v>172</v>
      </c>
      <c r="C49">
        <f>IFERROR(VALUE(MID(Sources[[#This Row],[Citekey]],FIND("20",Sources[[#This Row],[Citekey]]),4)),"")</f>
        <v>2015</v>
      </c>
      <c r="D49" s="5" t="s">
        <v>32</v>
      </c>
      <c r="E49" s="31" t="s">
        <v>29</v>
      </c>
      <c r="F49" s="31" t="s">
        <v>104</v>
      </c>
      <c r="G49" s="31" t="s">
        <v>101</v>
      </c>
      <c r="H49" s="31" t="str">
        <f>IFERROR(VLOOKUP(Sources[[#This Row],[Method]],dd_analysis_graph[],2,FALSE),"")</f>
        <v>Not in analysis, not in graph</v>
      </c>
      <c r="I49" s="31" t="str">
        <f>IFERROR(VLOOKUP(Sources[[#This Row],[Type of Publication]],dd_type_source[],2,FALSE),"")</f>
        <v>Publication</v>
      </c>
      <c r="J49" s="31"/>
      <c r="Z49" t="str">
        <f>IF(OR(Sources[[#This Row],[Analysis and Graph]]="Analysis and Graph",Sources[[#This Row],[Analysis and Graph]]="Not in analysis, but extra in graph"),MATCH(Sources[[#This Row],[Citekey]],Database!$B$4:$B$2385,0),"")</f>
        <v/>
      </c>
      <c r="AA49">
        <f>IF(AG49&lt;&gt;"",MATCH(AG49,Sources[Citekey],0),"")</f>
        <v>136</v>
      </c>
      <c r="AB49" t="str">
        <f>IF(AI49&lt;&gt;"",MATCH(AI49,Sources[Citekey],0),"")</f>
        <v/>
      </c>
      <c r="AC49" t="str">
        <f>IF(AK49&lt;&gt;"",MATCH(AK49,Sources[Citekey],0),"")</f>
        <v/>
      </c>
      <c r="AD49" t="str">
        <f>IF(AM49&lt;&gt;"",MATCH(AM49,Sources[Citekey],0),"")</f>
        <v/>
      </c>
      <c r="AE49" t="str">
        <f>IF(AO49&lt;&gt;"",MATCH(AO49,Sources[Citekey],0),"")</f>
        <v/>
      </c>
      <c r="AG49" t="str">
        <f>IFERROR(IF(Sources[[#This Row],[Reference to]]&lt;&gt;"",LEFT(Sources[[#This Row],[Reference to]],FIND(",",Sources[[#This Row],[Reference to]])-1),""),Sources[[#This Row],[Reference to]])</f>
        <v>menanteau2010une</v>
      </c>
      <c r="AH49" t="str">
        <f>IFERROR(RIGHT(Sources[[#This Row],[Reference to]],LEN(Sources[[#This Row],[Reference to]])-LEN($AG49)-2),"")</f>
        <v/>
      </c>
      <c r="AI49" t="str">
        <f t="shared" si="0"/>
        <v/>
      </c>
      <c r="AJ49" t="str">
        <f>IFERROR(RIGHT(Sources[[#This Row],[Reference to]],LEN(Sources[[#This Row],[Reference to]])-LEN($AG49)-2-LEN($AI49)-2),"")</f>
        <v/>
      </c>
      <c r="AK49" t="str">
        <f t="shared" si="1"/>
        <v/>
      </c>
      <c r="AL49" t="str">
        <f>IFERROR(RIGHT(Sources[[#This Row],[Reference to]],LEN(Sources[[#This Row],[Reference to]])-LEN($AG49)-2-LEN($AI49)-2-LEN($AK49)-2),"")</f>
        <v/>
      </c>
      <c r="AM49" t="str">
        <f t="shared" si="2"/>
        <v/>
      </c>
      <c r="AN49" t="str">
        <f>IFERROR(RIGHT(Sources[[#This Row],[Reference to]],LEN(Sources[[#This Row],[Reference to]])-LEN($AG49)-2-LEN($AI49)-2-LEN($AK49)-2-LEN($AM49)-2),"")</f>
        <v/>
      </c>
      <c r="AO49" t="str">
        <f t="shared" si="3"/>
        <v/>
      </c>
    </row>
    <row r="50" spans="2:41">
      <c r="B50" t="s">
        <v>173</v>
      </c>
      <c r="C50">
        <f>IFERROR(VALUE(MID(Sources[[#This Row],[Citekey]],FIND("20",Sources[[#This Row],[Citekey]]),4)),"")</f>
        <v>2011</v>
      </c>
      <c r="D50" s="5" t="s">
        <v>32</v>
      </c>
      <c r="E50" s="31" t="s">
        <v>29</v>
      </c>
      <c r="F50" s="31" t="s">
        <v>104</v>
      </c>
      <c r="G50" s="31" t="s">
        <v>241</v>
      </c>
      <c r="H50" s="31" t="str">
        <f>IFERROR(VLOOKUP(Sources[[#This Row],[Method]],dd_analysis_graph[],2,FALSE),"")</f>
        <v>Not in analysis, not in graph</v>
      </c>
      <c r="I50" s="31" t="str">
        <f>IFERROR(VLOOKUP(Sources[[#This Row],[Type of Publication]],dd_type_source[],2,FALSE),"")</f>
        <v>Publication</v>
      </c>
      <c r="J50" s="31"/>
      <c r="Z50" t="str">
        <f>IF(OR(Sources[[#This Row],[Analysis and Graph]]="Analysis and Graph",Sources[[#This Row],[Analysis and Graph]]="Not in analysis, but extra in graph"),MATCH(Sources[[#This Row],[Citekey]],Database!$B$4:$B$2385,0),"")</f>
        <v/>
      </c>
      <c r="AA50">
        <f>IF(AG50&lt;&gt;"",MATCH(AG50,Sources[Citekey],0),"")</f>
        <v>56</v>
      </c>
      <c r="AB50">
        <f>IF(AI50&lt;&gt;"",MATCH(AI50,Sources[Citekey],0),"")</f>
        <v>67</v>
      </c>
      <c r="AC50">
        <f>IF(AK50&lt;&gt;"",MATCH(AK50,Sources[Citekey],0),"")</f>
        <v>36</v>
      </c>
      <c r="AD50">
        <f>IF(AM50&lt;&gt;"",MATCH(AM50,Sources[Citekey],0),"")</f>
        <v>32</v>
      </c>
      <c r="AE50">
        <f>IF(AO50&lt;&gt;"",MATCH(AO50,Sources[Citekey],0),"")</f>
        <v>33</v>
      </c>
      <c r="AG50" t="str">
        <f>IFERROR(IF(Sources[[#This Row],[Reference to]]&lt;&gt;"",LEFT(Sources[[#This Row],[Reference to]],FIND(",",Sources[[#This Row],[Reference to]])-1),""),Sources[[#This Row],[Reference to]])</f>
        <v>mueller-langer2007techno</v>
      </c>
      <c r="AH50" t="str">
        <f>IFERROR(RIGHT(Sources[[#This Row],[Reference to]],LEN(Sources[[#This Row],[Reference to]])-LEN($AG50)-2),"")</f>
        <v>sorensen2004hydrogen, jorgensen2008production, holladay2009an, jensen2007hydrogen</v>
      </c>
      <c r="AI50" t="str">
        <f t="shared" si="0"/>
        <v>sorensen2004hydrogen</v>
      </c>
      <c r="AJ50" t="str">
        <f>IFERROR(RIGHT(Sources[[#This Row],[Reference to]],LEN(Sources[[#This Row],[Reference to]])-LEN($AG50)-2-LEN($AI50)-2),"")</f>
        <v>jorgensen2008production, holladay2009an, jensen2007hydrogen</v>
      </c>
      <c r="AK50" t="str">
        <f t="shared" si="1"/>
        <v>jorgensen2008production</v>
      </c>
      <c r="AL50" t="str">
        <f>IFERROR(RIGHT(Sources[[#This Row],[Reference to]],LEN(Sources[[#This Row],[Reference to]])-LEN($AG50)-2-LEN($AI50)-2-LEN($AK50)-2),"")</f>
        <v>holladay2009an, jensen2007hydrogen</v>
      </c>
      <c r="AM50" t="str">
        <f t="shared" si="2"/>
        <v>holladay2009an</v>
      </c>
      <c r="AN50" t="str">
        <f>IFERROR(RIGHT(Sources[[#This Row],[Reference to]],LEN(Sources[[#This Row],[Reference to]])-LEN($AG50)-2-LEN($AI50)-2-LEN($AK50)-2-LEN($AM50)-2),"")</f>
        <v>jensen2007hydrogen</v>
      </c>
      <c r="AO50" t="str">
        <f t="shared" si="3"/>
        <v>jensen2007hydrogen</v>
      </c>
    </row>
    <row r="51" spans="2:41">
      <c r="B51" t="s">
        <v>64</v>
      </c>
      <c r="C51">
        <v>2011</v>
      </c>
      <c r="D51" s="5" t="s">
        <v>32</v>
      </c>
      <c r="E51" s="31" t="s">
        <v>29</v>
      </c>
      <c r="F51" s="31" t="s">
        <v>102</v>
      </c>
      <c r="G51" s="31"/>
      <c r="H51" s="31" t="str">
        <f>IFERROR(VLOOKUP(Sources[[#This Row],[Method]],dd_analysis_graph[],2,FALSE),"")</f>
        <v>Analysis and Graph</v>
      </c>
      <c r="I51" s="31" t="str">
        <f>IFERROR(VLOOKUP(Sources[[#This Row],[Type of Publication]],dd_type_source[],2,FALSE),"")</f>
        <v>Publication</v>
      </c>
      <c r="J51" s="31"/>
      <c r="Z51">
        <f>IF(OR(Sources[[#This Row],[Analysis and Graph]]="Analysis and Graph",Sources[[#This Row],[Analysis and Graph]]="Not in analysis, but extra in graph"),MATCH(Sources[[#This Row],[Citekey]],Database!$B$4:$B$2385,0),"")</f>
        <v>97</v>
      </c>
      <c r="AA51" t="str">
        <f>IF(AG51&lt;&gt;"",MATCH(AG51,Sources[Citekey],0),"")</f>
        <v/>
      </c>
      <c r="AB51" t="str">
        <f>IF(AI51&lt;&gt;"",MATCH(AI51,Sources[Citekey],0),"")</f>
        <v/>
      </c>
      <c r="AC51" t="str">
        <f>IF(AK51&lt;&gt;"",MATCH(AK51,Sources[Citekey],0),"")</f>
        <v/>
      </c>
      <c r="AD51" t="str">
        <f>IF(AM51&lt;&gt;"",MATCH(AM51,Sources[Citekey],0),"")</f>
        <v/>
      </c>
      <c r="AE51" t="str">
        <f>IF(AO51&lt;&gt;"",MATCH(AO51,Sources[Citekey],0),"")</f>
        <v/>
      </c>
      <c r="AG51" t="str">
        <f>IFERROR(IF(Sources[[#This Row],[Reference to]]&lt;&gt;"",LEFT(Sources[[#This Row],[Reference to]],FIND(",",Sources[[#This Row],[Reference to]])-1),""),Sources[[#This Row],[Reference to]])</f>
        <v/>
      </c>
      <c r="AH51" t="str">
        <f>IFERROR(RIGHT(Sources[[#This Row],[Reference to]],LEN(Sources[[#This Row],[Reference to]])-LEN($AG51)-2),"")</f>
        <v/>
      </c>
      <c r="AI51" t="str">
        <f t="shared" si="0"/>
        <v/>
      </c>
      <c r="AJ51" t="str">
        <f>IFERROR(RIGHT(Sources[[#This Row],[Reference to]],LEN(Sources[[#This Row],[Reference to]])-LEN($AG51)-2-LEN($AI51)-2),"")</f>
        <v/>
      </c>
      <c r="AK51" t="str">
        <f t="shared" si="1"/>
        <v/>
      </c>
      <c r="AL51" t="str">
        <f>IFERROR(RIGHT(Sources[[#This Row],[Reference to]],LEN(Sources[[#This Row],[Reference to]])-LEN($AG51)-2-LEN($AI51)-2-LEN($AK51)-2),"")</f>
        <v/>
      </c>
      <c r="AM51" t="str">
        <f t="shared" si="2"/>
        <v/>
      </c>
      <c r="AN51" t="str">
        <f>IFERROR(RIGHT(Sources[[#This Row],[Reference to]],LEN(Sources[[#This Row],[Reference to]])-LEN($AG51)-2-LEN($AI51)-2-LEN($AK51)-2-LEN($AM51)-2),"")</f>
        <v/>
      </c>
      <c r="AO51" t="str">
        <f t="shared" si="3"/>
        <v/>
      </c>
    </row>
    <row r="52" spans="2:41">
      <c r="B52" t="s">
        <v>65</v>
      </c>
      <c r="C52">
        <v>2013</v>
      </c>
      <c r="D52" s="5" t="s">
        <v>32</v>
      </c>
      <c r="E52" s="31" t="s">
        <v>29</v>
      </c>
      <c r="F52" s="31" t="s">
        <v>102</v>
      </c>
      <c r="G52" s="31"/>
      <c r="H52" s="31" t="str">
        <f>IFERROR(VLOOKUP(Sources[[#This Row],[Method]],dd_analysis_graph[],2,FALSE),"")</f>
        <v>Analysis and Graph</v>
      </c>
      <c r="I52" s="31" t="str">
        <f>IFERROR(VLOOKUP(Sources[[#This Row],[Type of Publication]],dd_type_source[],2,FALSE),"")</f>
        <v>Publication</v>
      </c>
      <c r="J52" s="31"/>
      <c r="Z52">
        <f>IF(OR(Sources[[#This Row],[Analysis and Graph]]="Analysis and Graph",Sources[[#This Row],[Analysis and Graph]]="Not in analysis, but extra in graph"),MATCH(Sources[[#This Row],[Citekey]],Database!$B$4:$B$2385,0),"")</f>
        <v>121</v>
      </c>
      <c r="AA52" t="str">
        <f>IF(AG52&lt;&gt;"",MATCH(AG52,Sources[Citekey],0),"")</f>
        <v/>
      </c>
      <c r="AB52" t="str">
        <f>IF(AI52&lt;&gt;"",MATCH(AI52,Sources[Citekey],0),"")</f>
        <v/>
      </c>
      <c r="AC52" t="str">
        <f>IF(AK52&lt;&gt;"",MATCH(AK52,Sources[Citekey],0),"")</f>
        <v/>
      </c>
      <c r="AD52" t="str">
        <f>IF(AM52&lt;&gt;"",MATCH(AM52,Sources[Citekey],0),"")</f>
        <v/>
      </c>
      <c r="AE52" t="str">
        <f>IF(AO52&lt;&gt;"",MATCH(AO52,Sources[Citekey],0),"")</f>
        <v/>
      </c>
      <c r="AG52" t="str">
        <f>IFERROR(IF(Sources[[#This Row],[Reference to]]&lt;&gt;"",LEFT(Sources[[#This Row],[Reference to]],FIND(",",Sources[[#This Row],[Reference to]])-1),""),Sources[[#This Row],[Reference to]])</f>
        <v/>
      </c>
      <c r="AH52" t="str">
        <f>IFERROR(RIGHT(Sources[[#This Row],[Reference to]],LEN(Sources[[#This Row],[Reference to]])-LEN($AG52)-2),"")</f>
        <v/>
      </c>
      <c r="AI52" t="str">
        <f t="shared" si="0"/>
        <v/>
      </c>
      <c r="AJ52" t="str">
        <f>IFERROR(RIGHT(Sources[[#This Row],[Reference to]],LEN(Sources[[#This Row],[Reference to]])-LEN($AG52)-2-LEN($AI52)-2),"")</f>
        <v/>
      </c>
      <c r="AK52" t="str">
        <f t="shared" si="1"/>
        <v/>
      </c>
      <c r="AL52" t="str">
        <f>IFERROR(RIGHT(Sources[[#This Row],[Reference to]],LEN(Sources[[#This Row],[Reference to]])-LEN($AG52)-2-LEN($AI52)-2-LEN($AK52)-2),"")</f>
        <v/>
      </c>
      <c r="AM52" t="str">
        <f t="shared" si="2"/>
        <v/>
      </c>
      <c r="AN52" t="str">
        <f>IFERROR(RIGHT(Sources[[#This Row],[Reference to]],LEN(Sources[[#This Row],[Reference to]])-LEN($AG52)-2-LEN($AI52)-2-LEN($AK52)-2-LEN($AM52)-2),"")</f>
        <v/>
      </c>
      <c r="AO52" t="str">
        <f t="shared" si="3"/>
        <v/>
      </c>
    </row>
    <row r="53" spans="2:41">
      <c r="B53" t="s">
        <v>175</v>
      </c>
      <c r="C53">
        <f>IFERROR(VALUE(MID(Sources[[#This Row],[Citekey]],FIND("20",Sources[[#This Row],[Citekey]]),4)),"")</f>
        <v>2008</v>
      </c>
      <c r="D53" s="5" t="s">
        <v>32</v>
      </c>
      <c r="E53" s="31" t="s">
        <v>29</v>
      </c>
      <c r="F53" s="31" t="s">
        <v>159</v>
      </c>
      <c r="G53" s="31"/>
      <c r="H53" s="31" t="str">
        <f>IFERROR(VLOOKUP(Sources[[#This Row],[Method]],dd_analysis_graph[],2,FALSE),"")</f>
        <v>Not in analysis, not in graph</v>
      </c>
      <c r="I53" s="31" t="str">
        <f>IFERROR(VLOOKUP(Sources[[#This Row],[Type of Publication]],dd_type_source[],2,FALSE),"")</f>
        <v>Publication</v>
      </c>
      <c r="J53" s="31"/>
      <c r="Z53" t="str">
        <f>IF(OR(Sources[[#This Row],[Analysis and Graph]]="Analysis and Graph",Sources[[#This Row],[Analysis and Graph]]="Not in analysis, but extra in graph"),MATCH(Sources[[#This Row],[Citekey]],Database!$B$4:$B$2385,0),"")</f>
        <v/>
      </c>
      <c r="AA53" t="str">
        <f>IF(AG53&lt;&gt;"",MATCH(AG53,Sources[Citekey],0),"")</f>
        <v/>
      </c>
      <c r="AB53" t="str">
        <f>IF(AI53&lt;&gt;"",MATCH(AI53,Sources[Citekey],0),"")</f>
        <v/>
      </c>
      <c r="AC53" t="str">
        <f>IF(AK53&lt;&gt;"",MATCH(AK53,Sources[Citekey],0),"")</f>
        <v/>
      </c>
      <c r="AD53" t="str">
        <f>IF(AM53&lt;&gt;"",MATCH(AM53,Sources[Citekey],0),"")</f>
        <v/>
      </c>
      <c r="AE53" t="str">
        <f>IF(AO53&lt;&gt;"",MATCH(AO53,Sources[Citekey],0),"")</f>
        <v/>
      </c>
      <c r="AG53" t="str">
        <f>IFERROR(IF(Sources[[#This Row],[Reference to]]&lt;&gt;"",LEFT(Sources[[#This Row],[Reference to]],FIND(",",Sources[[#This Row],[Reference to]])-1),""),Sources[[#This Row],[Reference to]])</f>
        <v/>
      </c>
      <c r="AH53" t="str">
        <f>IFERROR(RIGHT(Sources[[#This Row],[Reference to]],LEN(Sources[[#This Row],[Reference to]])-LEN($AG53)-2),"")</f>
        <v/>
      </c>
      <c r="AI53" t="str">
        <f t="shared" si="0"/>
        <v/>
      </c>
      <c r="AJ53" t="str">
        <f>IFERROR(RIGHT(Sources[[#This Row],[Reference to]],LEN(Sources[[#This Row],[Reference to]])-LEN($AG53)-2-LEN($AI53)-2),"")</f>
        <v/>
      </c>
      <c r="AK53" t="str">
        <f t="shared" si="1"/>
        <v/>
      </c>
      <c r="AL53" t="str">
        <f>IFERROR(RIGHT(Sources[[#This Row],[Reference to]],LEN(Sources[[#This Row],[Reference to]])-LEN($AG53)-2-LEN($AI53)-2-LEN($AK53)-2),"")</f>
        <v/>
      </c>
      <c r="AM53" t="str">
        <f t="shared" si="2"/>
        <v/>
      </c>
      <c r="AN53" t="str">
        <f>IFERROR(RIGHT(Sources[[#This Row],[Reference to]],LEN(Sources[[#This Row],[Reference to]])-LEN($AG53)-2-LEN($AI53)-2-LEN($AK53)-2-LEN($AM53)-2),"")</f>
        <v/>
      </c>
      <c r="AO53" t="str">
        <f t="shared" si="3"/>
        <v/>
      </c>
    </row>
    <row r="54" spans="2:41">
      <c r="B54" t="s">
        <v>213</v>
      </c>
      <c r="C54">
        <f>IFERROR(VALUE(MID(Sources[[#This Row],[Citekey]],FIND("20",Sources[[#This Row],[Citekey]]),4)),"")</f>
        <v>2008</v>
      </c>
      <c r="D54" s="5" t="s">
        <v>32</v>
      </c>
      <c r="E54" s="31" t="s">
        <v>29</v>
      </c>
      <c r="F54" s="31" t="s">
        <v>159</v>
      </c>
      <c r="G54" s="31"/>
      <c r="H54" s="31" t="str">
        <f>IFERROR(VLOOKUP(Sources[[#This Row],[Method]],dd_analysis_graph[],2,FALSE),"")</f>
        <v>Not in analysis, not in graph</v>
      </c>
      <c r="I54" s="31" t="str">
        <f>IFERROR(VLOOKUP(Sources[[#This Row],[Type of Publication]],dd_type_source[],2,FALSE),"")</f>
        <v>Publication</v>
      </c>
      <c r="J54" s="31"/>
      <c r="Z54" t="str">
        <f>IF(OR(Sources[[#This Row],[Analysis and Graph]]="Analysis and Graph",Sources[[#This Row],[Analysis and Graph]]="Not in analysis, but extra in graph"),MATCH(Sources[[#This Row],[Citekey]],Database!$B$4:$B$2385,0),"")</f>
        <v/>
      </c>
      <c r="AA54" t="str">
        <f>IF(AG54&lt;&gt;"",MATCH(AG54,Sources[Citekey],0),"")</f>
        <v/>
      </c>
      <c r="AB54" t="str">
        <f>IF(AI54&lt;&gt;"",MATCH(AI54,Sources[Citekey],0),"")</f>
        <v/>
      </c>
      <c r="AC54" t="str">
        <f>IF(AK54&lt;&gt;"",MATCH(AK54,Sources[Citekey],0),"")</f>
        <v/>
      </c>
      <c r="AD54" t="str">
        <f>IF(AM54&lt;&gt;"",MATCH(AM54,Sources[Citekey],0),"")</f>
        <v/>
      </c>
      <c r="AE54" t="str">
        <f>IF(AO54&lt;&gt;"",MATCH(AO54,Sources[Citekey],0),"")</f>
        <v/>
      </c>
      <c r="AG54" t="str">
        <f>IFERROR(IF(Sources[[#This Row],[Reference to]]&lt;&gt;"",LEFT(Sources[[#This Row],[Reference to]],FIND(",",Sources[[#This Row],[Reference to]])-1),""),Sources[[#This Row],[Reference to]])</f>
        <v/>
      </c>
      <c r="AH54" t="str">
        <f>IFERROR(RIGHT(Sources[[#This Row],[Reference to]],LEN(Sources[[#This Row],[Reference to]])-LEN($AG54)-2),"")</f>
        <v/>
      </c>
      <c r="AI54" t="str">
        <f t="shared" si="0"/>
        <v/>
      </c>
      <c r="AJ54" t="str">
        <f>IFERROR(RIGHT(Sources[[#This Row],[Reference to]],LEN(Sources[[#This Row],[Reference to]])-LEN($AG54)-2-LEN($AI54)-2),"")</f>
        <v/>
      </c>
      <c r="AK54" t="str">
        <f t="shared" si="1"/>
        <v/>
      </c>
      <c r="AL54" t="str">
        <f>IFERROR(RIGHT(Sources[[#This Row],[Reference to]],LEN(Sources[[#This Row],[Reference to]])-LEN($AG54)-2-LEN($AI54)-2-LEN($AK54)-2),"")</f>
        <v/>
      </c>
      <c r="AM54" t="str">
        <f t="shared" si="2"/>
        <v/>
      </c>
      <c r="AN54" t="str">
        <f>IFERROR(RIGHT(Sources[[#This Row],[Reference to]],LEN(Sources[[#This Row],[Reference to]])-LEN($AG54)-2-LEN($AI54)-2-LEN($AK54)-2-LEN($AM54)-2),"")</f>
        <v/>
      </c>
      <c r="AO54" t="str">
        <f t="shared" si="3"/>
        <v/>
      </c>
    </row>
    <row r="55" spans="2:41">
      <c r="B55" t="s">
        <v>218</v>
      </c>
      <c r="C55">
        <f>IFERROR(VALUE(MID(Sources[[#This Row],[Citekey]],FIND("20",Sources[[#This Row],[Citekey]]),4)),"")</f>
        <v>2013</v>
      </c>
      <c r="D55" s="5" t="s">
        <v>32</v>
      </c>
      <c r="E55" s="31" t="s">
        <v>29</v>
      </c>
      <c r="F55" s="31" t="s">
        <v>102</v>
      </c>
      <c r="G55" s="31"/>
      <c r="H55" s="31" t="str">
        <f>IFERROR(VLOOKUP(Sources[[#This Row],[Method]],dd_analysis_graph[],2,FALSE),"")</f>
        <v>Analysis and Graph</v>
      </c>
      <c r="I55" s="31" t="str">
        <f>IFERROR(VLOOKUP(Sources[[#This Row],[Type of Publication]],dd_type_source[],2,FALSE),"")</f>
        <v>Publication</v>
      </c>
      <c r="J55" s="31"/>
      <c r="Z55">
        <f>IF(OR(Sources[[#This Row],[Analysis and Graph]]="Analysis and Graph",Sources[[#This Row],[Analysis and Graph]]="Not in analysis, but extra in graph"),MATCH(Sources[[#This Row],[Citekey]],Database!$B$4:$B$2385,0),"")</f>
        <v>1369</v>
      </c>
      <c r="AA55" t="str">
        <f>IF(AG55&lt;&gt;"",MATCH(AG55,Sources[Citekey],0),"")</f>
        <v/>
      </c>
      <c r="AB55" t="str">
        <f>IF(AI55&lt;&gt;"",MATCH(AI55,Sources[Citekey],0),"")</f>
        <v/>
      </c>
      <c r="AC55" t="str">
        <f>IF(AK55&lt;&gt;"",MATCH(AK55,Sources[Citekey],0),"")</f>
        <v/>
      </c>
      <c r="AD55" t="str">
        <f>IF(AM55&lt;&gt;"",MATCH(AM55,Sources[Citekey],0),"")</f>
        <v/>
      </c>
      <c r="AE55" t="str">
        <f>IF(AO55&lt;&gt;"",MATCH(AO55,Sources[Citekey],0),"")</f>
        <v/>
      </c>
      <c r="AG55" t="str">
        <f>IFERROR(IF(Sources[[#This Row],[Reference to]]&lt;&gt;"",LEFT(Sources[[#This Row],[Reference to]],FIND(",",Sources[[#This Row],[Reference to]])-1),""),Sources[[#This Row],[Reference to]])</f>
        <v/>
      </c>
      <c r="AH55" t="str">
        <f>IFERROR(RIGHT(Sources[[#This Row],[Reference to]],LEN(Sources[[#This Row],[Reference to]])-LEN($AG55)-2),"")</f>
        <v/>
      </c>
      <c r="AI55" t="str">
        <f t="shared" si="0"/>
        <v/>
      </c>
      <c r="AJ55" t="str">
        <f>IFERROR(RIGHT(Sources[[#This Row],[Reference to]],LEN(Sources[[#This Row],[Reference to]])-LEN($AG55)-2-LEN($AI55)-2),"")</f>
        <v/>
      </c>
      <c r="AK55" t="str">
        <f t="shared" si="1"/>
        <v/>
      </c>
      <c r="AL55" t="str">
        <f>IFERROR(RIGHT(Sources[[#This Row],[Reference to]],LEN(Sources[[#This Row],[Reference to]])-LEN($AG55)-2-LEN($AI55)-2-LEN($AK55)-2),"")</f>
        <v/>
      </c>
      <c r="AM55" t="str">
        <f t="shared" si="2"/>
        <v/>
      </c>
      <c r="AN55" t="str">
        <f>IFERROR(RIGHT(Sources[[#This Row],[Reference to]],LEN(Sources[[#This Row],[Reference to]])-LEN($AG55)-2-LEN($AI55)-2-LEN($AK55)-2-LEN($AM55)-2),"")</f>
        <v/>
      </c>
      <c r="AO55" t="str">
        <f t="shared" si="3"/>
        <v/>
      </c>
    </row>
    <row r="56" spans="2:41">
      <c r="B56" t="s">
        <v>176</v>
      </c>
      <c r="C56">
        <f>IFERROR(VALUE(MID(Sources[[#This Row],[Citekey]],FIND("20",Sources[[#This Row],[Citekey]]),4)),"")</f>
        <v>2014</v>
      </c>
      <c r="D56" s="5" t="s">
        <v>32</v>
      </c>
      <c r="E56" s="31" t="s">
        <v>29</v>
      </c>
      <c r="F56" s="31" t="s">
        <v>159</v>
      </c>
      <c r="G56" s="31"/>
      <c r="H56" s="31" t="str">
        <f>IFERROR(VLOOKUP(Sources[[#This Row],[Method]],dd_analysis_graph[],2,FALSE),"")</f>
        <v>Not in analysis, not in graph</v>
      </c>
      <c r="I56" s="31" t="str">
        <f>IFERROR(VLOOKUP(Sources[[#This Row],[Type of Publication]],dd_type_source[],2,FALSE),"")</f>
        <v>Publication</v>
      </c>
      <c r="J56" s="31"/>
      <c r="Z56" t="str">
        <f>IF(OR(Sources[[#This Row],[Analysis and Graph]]="Analysis and Graph",Sources[[#This Row],[Analysis and Graph]]="Not in analysis, but extra in graph"),MATCH(Sources[[#This Row],[Citekey]],Database!$B$4:$B$2385,0),"")</f>
        <v/>
      </c>
      <c r="AA56" t="str">
        <f>IF(AG56&lt;&gt;"",MATCH(AG56,Sources[Citekey],0),"")</f>
        <v/>
      </c>
      <c r="AB56" t="str">
        <f>IF(AI56&lt;&gt;"",MATCH(AI56,Sources[Citekey],0),"")</f>
        <v/>
      </c>
      <c r="AC56" t="str">
        <f>IF(AK56&lt;&gt;"",MATCH(AK56,Sources[Citekey],0),"")</f>
        <v/>
      </c>
      <c r="AD56" t="str">
        <f>IF(AM56&lt;&gt;"",MATCH(AM56,Sources[Citekey],0),"")</f>
        <v/>
      </c>
      <c r="AE56" t="str">
        <f>IF(AO56&lt;&gt;"",MATCH(AO56,Sources[Citekey],0),"")</f>
        <v/>
      </c>
      <c r="AG56" t="str">
        <f>IFERROR(IF(Sources[[#This Row],[Reference to]]&lt;&gt;"",LEFT(Sources[[#This Row],[Reference to]],FIND(",",Sources[[#This Row],[Reference to]])-1),""),Sources[[#This Row],[Reference to]])</f>
        <v/>
      </c>
      <c r="AH56" t="str">
        <f>IFERROR(RIGHT(Sources[[#This Row],[Reference to]],LEN(Sources[[#This Row],[Reference to]])-LEN($AG56)-2),"")</f>
        <v/>
      </c>
      <c r="AI56" t="str">
        <f t="shared" si="0"/>
        <v/>
      </c>
      <c r="AJ56" t="str">
        <f>IFERROR(RIGHT(Sources[[#This Row],[Reference to]],LEN(Sources[[#This Row],[Reference to]])-LEN($AG56)-2-LEN($AI56)-2),"")</f>
        <v/>
      </c>
      <c r="AK56" t="str">
        <f t="shared" si="1"/>
        <v/>
      </c>
      <c r="AL56" t="str">
        <f>IFERROR(RIGHT(Sources[[#This Row],[Reference to]],LEN(Sources[[#This Row],[Reference to]])-LEN($AG56)-2-LEN($AI56)-2-LEN($AK56)-2),"")</f>
        <v/>
      </c>
      <c r="AM56" t="str">
        <f t="shared" si="2"/>
        <v/>
      </c>
      <c r="AN56" t="str">
        <f>IFERROR(RIGHT(Sources[[#This Row],[Reference to]],LEN(Sources[[#This Row],[Reference to]])-LEN($AG56)-2-LEN($AI56)-2-LEN($AK56)-2-LEN($AM56)-2),"")</f>
        <v/>
      </c>
      <c r="AO56" t="str">
        <f t="shared" si="3"/>
        <v/>
      </c>
    </row>
    <row r="57" spans="2:41">
      <c r="B57" t="s">
        <v>230</v>
      </c>
      <c r="C57">
        <f>IFERROR(VALUE(MID(Sources[[#This Row],[Citekey]],FIND("20",Sources[[#This Row],[Citekey]]),4)),"")</f>
        <v>2010</v>
      </c>
      <c r="D57" s="5" t="s">
        <v>32</v>
      </c>
      <c r="E57" s="31" t="s">
        <v>29</v>
      </c>
      <c r="F57" s="31" t="s">
        <v>159</v>
      </c>
      <c r="G57" s="31"/>
      <c r="H57" s="31" t="str">
        <f>IFERROR(VLOOKUP(Sources[[#This Row],[Method]],dd_analysis_graph[],2,FALSE),"")</f>
        <v>Not in analysis, not in graph</v>
      </c>
      <c r="I57" s="31" t="str">
        <f>IFERROR(VLOOKUP(Sources[[#This Row],[Type of Publication]],dd_type_source[],2,FALSE),"")</f>
        <v>Publication</v>
      </c>
      <c r="J57" s="31"/>
      <c r="Z57" t="str">
        <f>IF(OR(Sources[[#This Row],[Analysis and Graph]]="Analysis and Graph",Sources[[#This Row],[Analysis and Graph]]="Not in analysis, but extra in graph"),MATCH(Sources[[#This Row],[Citekey]],Database!$B$4:$B$2385,0),"")</f>
        <v/>
      </c>
      <c r="AA57" t="str">
        <f>IF(AG57&lt;&gt;"",MATCH(AG57,Sources[Citekey],0),"")</f>
        <v/>
      </c>
      <c r="AB57" t="str">
        <f>IF(AI57&lt;&gt;"",MATCH(AI57,Sources[Citekey],0),"")</f>
        <v/>
      </c>
      <c r="AC57" t="str">
        <f>IF(AK57&lt;&gt;"",MATCH(AK57,Sources[Citekey],0),"")</f>
        <v/>
      </c>
      <c r="AD57" t="str">
        <f>IF(AM57&lt;&gt;"",MATCH(AM57,Sources[Citekey],0),"")</f>
        <v/>
      </c>
      <c r="AE57" t="str">
        <f>IF(AO57&lt;&gt;"",MATCH(AO57,Sources[Citekey],0),"")</f>
        <v/>
      </c>
      <c r="AG57" t="str">
        <f>IFERROR(IF(Sources[[#This Row],[Reference to]]&lt;&gt;"",LEFT(Sources[[#This Row],[Reference to]],FIND(",",Sources[[#This Row],[Reference to]])-1),""),Sources[[#This Row],[Reference to]])</f>
        <v/>
      </c>
      <c r="AH57" t="str">
        <f>IFERROR(RIGHT(Sources[[#This Row],[Reference to]],LEN(Sources[[#This Row],[Reference to]])-LEN($AG57)-2),"")</f>
        <v/>
      </c>
      <c r="AI57" t="str">
        <f t="shared" si="0"/>
        <v/>
      </c>
      <c r="AJ57" t="str">
        <f>IFERROR(RIGHT(Sources[[#This Row],[Reference to]],LEN(Sources[[#This Row],[Reference to]])-LEN($AG57)-2-LEN($AI57)-2),"")</f>
        <v/>
      </c>
      <c r="AK57" t="str">
        <f t="shared" si="1"/>
        <v/>
      </c>
      <c r="AL57" t="str">
        <f>IFERROR(RIGHT(Sources[[#This Row],[Reference to]],LEN(Sources[[#This Row],[Reference to]])-LEN($AG57)-2-LEN($AI57)-2-LEN($AK57)-2),"")</f>
        <v/>
      </c>
      <c r="AM57" t="str">
        <f t="shared" si="2"/>
        <v/>
      </c>
      <c r="AN57" t="str">
        <f>IFERROR(RIGHT(Sources[[#This Row],[Reference to]],LEN(Sources[[#This Row],[Reference to]])-LEN($AG57)-2-LEN($AI57)-2-LEN($AK57)-2-LEN($AM57)-2),"")</f>
        <v/>
      </c>
      <c r="AO57" t="str">
        <f t="shared" si="3"/>
        <v/>
      </c>
    </row>
    <row r="58" spans="2:41">
      <c r="B58" t="s">
        <v>177</v>
      </c>
      <c r="C58">
        <f>IFERROR(VALUE(MID(Sources[[#This Row],[Citekey]],FIND("20",Sources[[#This Row],[Citekey]]),4)),"")</f>
        <v>2007</v>
      </c>
      <c r="D58" s="5" t="s">
        <v>32</v>
      </c>
      <c r="E58" s="31" t="s">
        <v>29</v>
      </c>
      <c r="F58" s="31" t="s">
        <v>103</v>
      </c>
      <c r="G58" s="31"/>
      <c r="H58" s="31" t="str">
        <f>IFERROR(VLOOKUP(Sources[[#This Row],[Method]],dd_analysis_graph[],2,FALSE),"")</f>
        <v>Analysis and Graph</v>
      </c>
      <c r="I58" s="31" t="str">
        <f>IFERROR(VLOOKUP(Sources[[#This Row],[Type of Publication]],dd_type_source[],2,FALSE),"")</f>
        <v>Publication</v>
      </c>
      <c r="J58" s="31"/>
      <c r="Z58">
        <f>IF(OR(Sources[[#This Row],[Analysis and Graph]]="Analysis and Graph",Sources[[#This Row],[Analysis and Graph]]="Not in analysis, but extra in graph"),MATCH(Sources[[#This Row],[Citekey]],Database!$B$4:$B$2385,0),"")</f>
        <v>1153</v>
      </c>
      <c r="AA58" t="str">
        <f>IF(AG58&lt;&gt;"",MATCH(AG58,Sources[Citekey],0),"")</f>
        <v/>
      </c>
      <c r="AB58" t="str">
        <f>IF(AI58&lt;&gt;"",MATCH(AI58,Sources[Citekey],0),"")</f>
        <v/>
      </c>
      <c r="AC58" t="str">
        <f>IF(AK58&lt;&gt;"",MATCH(AK58,Sources[Citekey],0),"")</f>
        <v/>
      </c>
      <c r="AD58" t="str">
        <f>IF(AM58&lt;&gt;"",MATCH(AM58,Sources[Citekey],0),"")</f>
        <v/>
      </c>
      <c r="AE58" t="str">
        <f>IF(AO58&lt;&gt;"",MATCH(AO58,Sources[Citekey],0),"")</f>
        <v/>
      </c>
      <c r="AG58" t="str">
        <f>IFERROR(IF(Sources[[#This Row],[Reference to]]&lt;&gt;"",LEFT(Sources[[#This Row],[Reference to]],FIND(",",Sources[[#This Row],[Reference to]])-1),""),Sources[[#This Row],[Reference to]])</f>
        <v/>
      </c>
      <c r="AH58" t="str">
        <f>IFERROR(RIGHT(Sources[[#This Row],[Reference to]],LEN(Sources[[#This Row],[Reference to]])-LEN($AG58)-2),"")</f>
        <v/>
      </c>
      <c r="AI58" t="str">
        <f t="shared" si="0"/>
        <v/>
      </c>
      <c r="AJ58" t="str">
        <f>IFERROR(RIGHT(Sources[[#This Row],[Reference to]],LEN(Sources[[#This Row],[Reference to]])-LEN($AG58)-2-LEN($AI58)-2),"")</f>
        <v/>
      </c>
      <c r="AK58" t="str">
        <f t="shared" si="1"/>
        <v/>
      </c>
      <c r="AL58" t="str">
        <f>IFERROR(RIGHT(Sources[[#This Row],[Reference to]],LEN(Sources[[#This Row],[Reference to]])-LEN($AG58)-2-LEN($AI58)-2-LEN($AK58)-2),"")</f>
        <v/>
      </c>
      <c r="AM58" t="str">
        <f t="shared" si="2"/>
        <v/>
      </c>
      <c r="AN58" t="str">
        <f>IFERROR(RIGHT(Sources[[#This Row],[Reference to]],LEN(Sources[[#This Row],[Reference to]])-LEN($AG58)-2-LEN($AI58)-2-LEN($AK58)-2-LEN($AM58)-2),"")</f>
        <v/>
      </c>
      <c r="AO58" t="str">
        <f t="shared" si="3"/>
        <v/>
      </c>
    </row>
    <row r="59" spans="2:41">
      <c r="B59" t="s">
        <v>178</v>
      </c>
      <c r="C59">
        <f>IFERROR(VALUE(MID(Sources[[#This Row],[Citekey]],FIND("20",Sources[[#This Row],[Citekey]]),4)),"")</f>
        <v>2008</v>
      </c>
      <c r="D59" s="5" t="s">
        <v>32</v>
      </c>
      <c r="E59" s="31" t="s">
        <v>29</v>
      </c>
      <c r="F59" s="31" t="s">
        <v>159</v>
      </c>
      <c r="G59" s="31"/>
      <c r="H59" s="31" t="str">
        <f>IFERROR(VLOOKUP(Sources[[#This Row],[Method]],dd_analysis_graph[],2,FALSE),"")</f>
        <v>Not in analysis, not in graph</v>
      </c>
      <c r="I59" s="31" t="str">
        <f>IFERROR(VLOOKUP(Sources[[#This Row],[Type of Publication]],dd_type_source[],2,FALSE),"")</f>
        <v>Publication</v>
      </c>
      <c r="J59" s="31"/>
      <c r="Z59" t="str">
        <f>IF(OR(Sources[[#This Row],[Analysis and Graph]]="Analysis and Graph",Sources[[#This Row],[Analysis and Graph]]="Not in analysis, but extra in graph"),MATCH(Sources[[#This Row],[Citekey]],Database!$B$4:$B$2385,0),"")</f>
        <v/>
      </c>
      <c r="AA59" t="str">
        <f>IF(AG59&lt;&gt;"",MATCH(AG59,Sources[Citekey],0),"")</f>
        <v/>
      </c>
      <c r="AB59" t="str">
        <f>IF(AI59&lt;&gt;"",MATCH(AI59,Sources[Citekey],0),"")</f>
        <v/>
      </c>
      <c r="AC59" t="str">
        <f>IF(AK59&lt;&gt;"",MATCH(AK59,Sources[Citekey],0),"")</f>
        <v/>
      </c>
      <c r="AD59" t="str">
        <f>IF(AM59&lt;&gt;"",MATCH(AM59,Sources[Citekey],0),"")</f>
        <v/>
      </c>
      <c r="AE59" t="str">
        <f>IF(AO59&lt;&gt;"",MATCH(AO59,Sources[Citekey],0),"")</f>
        <v/>
      </c>
      <c r="AG59" t="str">
        <f>IFERROR(IF(Sources[[#This Row],[Reference to]]&lt;&gt;"",LEFT(Sources[[#This Row],[Reference to]],FIND(",",Sources[[#This Row],[Reference to]])-1),""),Sources[[#This Row],[Reference to]])</f>
        <v/>
      </c>
      <c r="AH59" t="str">
        <f>IFERROR(RIGHT(Sources[[#This Row],[Reference to]],LEN(Sources[[#This Row],[Reference to]])-LEN($AG59)-2),"")</f>
        <v/>
      </c>
      <c r="AI59" t="str">
        <f t="shared" si="0"/>
        <v/>
      </c>
      <c r="AJ59" t="str">
        <f>IFERROR(RIGHT(Sources[[#This Row],[Reference to]],LEN(Sources[[#This Row],[Reference to]])-LEN($AG59)-2-LEN($AI59)-2),"")</f>
        <v/>
      </c>
      <c r="AK59" t="str">
        <f t="shared" si="1"/>
        <v/>
      </c>
      <c r="AL59" t="str">
        <f>IFERROR(RIGHT(Sources[[#This Row],[Reference to]],LEN(Sources[[#This Row],[Reference to]])-LEN($AG59)-2-LEN($AI59)-2-LEN($AK59)-2),"")</f>
        <v/>
      </c>
      <c r="AM59" t="str">
        <f t="shared" si="2"/>
        <v/>
      </c>
      <c r="AN59" t="str">
        <f>IFERROR(RIGHT(Sources[[#This Row],[Reference to]],LEN(Sources[[#This Row],[Reference to]])-LEN($AG59)-2-LEN($AI59)-2-LEN($AK59)-2-LEN($AM59)-2),"")</f>
        <v/>
      </c>
      <c r="AO59" t="str">
        <f t="shared" si="3"/>
        <v/>
      </c>
    </row>
    <row r="60" spans="2:41">
      <c r="B60" t="s">
        <v>231</v>
      </c>
      <c r="C60">
        <f>IFERROR(VALUE(MID(Sources[[#This Row],[Citekey]],FIND("20",Sources[[#This Row],[Citekey]]),4)),"")</f>
        <v>2012</v>
      </c>
      <c r="D60" s="5" t="s">
        <v>32</v>
      </c>
      <c r="E60" s="31" t="s">
        <v>29</v>
      </c>
      <c r="F60" s="31" t="s">
        <v>104</v>
      </c>
      <c r="G60" s="31" t="s">
        <v>98</v>
      </c>
      <c r="H60" s="31" t="str">
        <f>IFERROR(VLOOKUP(Sources[[#This Row],[Method]],dd_analysis_graph[],2,FALSE),"")</f>
        <v>Not in analysis, not in graph</v>
      </c>
      <c r="I60" s="31" t="str">
        <f>IFERROR(VLOOKUP(Sources[[#This Row],[Type of Publication]],dd_type_source[],2,FALSE),"")</f>
        <v>Publication</v>
      </c>
      <c r="J60" s="31"/>
      <c r="Z60" t="str">
        <f>IF(OR(Sources[[#This Row],[Analysis and Graph]]="Analysis and Graph",Sources[[#This Row],[Analysis and Graph]]="Not in analysis, but extra in graph"),MATCH(Sources[[#This Row],[Citekey]],Database!$B$4:$B$2385,0),"")</f>
        <v/>
      </c>
      <c r="AA60">
        <f>IF(AG60&lt;&gt;"",MATCH(AG60,Sources[Citekey],0),"")</f>
        <v>20</v>
      </c>
      <c r="AB60" t="str">
        <f>IF(AI60&lt;&gt;"",MATCH(AI60,Sources[Citekey],0),"")</f>
        <v/>
      </c>
      <c r="AC60" t="str">
        <f>IF(AK60&lt;&gt;"",MATCH(AK60,Sources[Citekey],0),"")</f>
        <v/>
      </c>
      <c r="AD60" t="str">
        <f>IF(AM60&lt;&gt;"",MATCH(AM60,Sources[Citekey],0),"")</f>
        <v/>
      </c>
      <c r="AE60" t="str">
        <f>IF(AO60&lt;&gt;"",MATCH(AO60,Sources[Citekey],0),"")</f>
        <v/>
      </c>
      <c r="AG60" t="str">
        <f>IFERROR(IF(Sources[[#This Row],[Reference to]]&lt;&gt;"",LEFT(Sources[[#This Row],[Reference to]],FIND(",",Sources[[#This Row],[Reference to]])-1),""),Sources[[#This Row],[Reference to]])</f>
        <v>edwards2008hydrogen</v>
      </c>
      <c r="AH60" t="str">
        <f>IFERROR(RIGHT(Sources[[#This Row],[Reference to]],LEN(Sources[[#This Row],[Reference to]])-LEN($AG60)-2),"")</f>
        <v/>
      </c>
      <c r="AI60" t="str">
        <f t="shared" si="0"/>
        <v/>
      </c>
      <c r="AJ60" t="str">
        <f>IFERROR(RIGHT(Sources[[#This Row],[Reference to]],LEN(Sources[[#This Row],[Reference to]])-LEN($AG60)-2-LEN($AI60)-2),"")</f>
        <v/>
      </c>
      <c r="AK60" t="str">
        <f t="shared" si="1"/>
        <v/>
      </c>
      <c r="AL60" t="str">
        <f>IFERROR(RIGHT(Sources[[#This Row],[Reference to]],LEN(Sources[[#This Row],[Reference to]])-LEN($AG60)-2-LEN($AI60)-2-LEN($AK60)-2),"")</f>
        <v/>
      </c>
      <c r="AM60" t="str">
        <f t="shared" si="2"/>
        <v/>
      </c>
      <c r="AN60" t="str">
        <f>IFERROR(RIGHT(Sources[[#This Row],[Reference to]],LEN(Sources[[#This Row],[Reference to]])-LEN($AG60)-2-LEN($AI60)-2-LEN($AK60)-2-LEN($AM60)-2),"")</f>
        <v/>
      </c>
      <c r="AO60" t="str">
        <f t="shared" si="3"/>
        <v/>
      </c>
    </row>
    <row r="61" spans="2:41">
      <c r="B61" t="s">
        <v>179</v>
      </c>
      <c r="C61">
        <f>IFERROR(VALUE(MID(Sources[[#This Row],[Citekey]],FIND("20",Sources[[#This Row],[Citekey]]),4)),"")</f>
        <v>2014</v>
      </c>
      <c r="D61" s="5" t="s">
        <v>32</v>
      </c>
      <c r="E61" s="31" t="s">
        <v>29</v>
      </c>
      <c r="F61" s="31" t="s">
        <v>159</v>
      </c>
      <c r="G61" s="31"/>
      <c r="H61" s="31" t="str">
        <f>IFERROR(VLOOKUP(Sources[[#This Row],[Method]],dd_analysis_graph[],2,FALSE),"")</f>
        <v>Not in analysis, not in graph</v>
      </c>
      <c r="I61" s="31" t="str">
        <f>IFERROR(VLOOKUP(Sources[[#This Row],[Type of Publication]],dd_type_source[],2,FALSE),"")</f>
        <v>Publication</v>
      </c>
      <c r="J61" s="31"/>
      <c r="Z61" t="str">
        <f>IF(OR(Sources[[#This Row],[Analysis and Graph]]="Analysis and Graph",Sources[[#This Row],[Analysis and Graph]]="Not in analysis, but extra in graph"),MATCH(Sources[[#This Row],[Citekey]],Database!$B$4:$B$2385,0),"")</f>
        <v/>
      </c>
      <c r="AA61" t="str">
        <f>IF(AG61&lt;&gt;"",MATCH(AG61,Sources[Citekey],0),"")</f>
        <v/>
      </c>
      <c r="AB61" t="str">
        <f>IF(AI61&lt;&gt;"",MATCH(AI61,Sources[Citekey],0),"")</f>
        <v/>
      </c>
      <c r="AC61" t="str">
        <f>IF(AK61&lt;&gt;"",MATCH(AK61,Sources[Citekey],0),"")</f>
        <v/>
      </c>
      <c r="AD61" t="str">
        <f>IF(AM61&lt;&gt;"",MATCH(AM61,Sources[Citekey],0),"")</f>
        <v/>
      </c>
      <c r="AE61" t="str">
        <f>IF(AO61&lt;&gt;"",MATCH(AO61,Sources[Citekey],0),"")</f>
        <v/>
      </c>
      <c r="AG61" t="str">
        <f>IFERROR(IF(Sources[[#This Row],[Reference to]]&lt;&gt;"",LEFT(Sources[[#This Row],[Reference to]],FIND(",",Sources[[#This Row],[Reference to]])-1),""),Sources[[#This Row],[Reference to]])</f>
        <v/>
      </c>
      <c r="AH61" t="str">
        <f>IFERROR(RIGHT(Sources[[#This Row],[Reference to]],LEN(Sources[[#This Row],[Reference to]])-LEN($AG61)-2),"")</f>
        <v/>
      </c>
      <c r="AI61" t="str">
        <f t="shared" si="0"/>
        <v/>
      </c>
      <c r="AJ61" t="str">
        <f>IFERROR(RIGHT(Sources[[#This Row],[Reference to]],LEN(Sources[[#This Row],[Reference to]])-LEN($AG61)-2-LEN($AI61)-2),"")</f>
        <v/>
      </c>
      <c r="AK61" t="str">
        <f t="shared" si="1"/>
        <v/>
      </c>
      <c r="AL61" t="str">
        <f>IFERROR(RIGHT(Sources[[#This Row],[Reference to]],LEN(Sources[[#This Row],[Reference to]])-LEN($AG61)-2-LEN($AI61)-2-LEN($AK61)-2),"")</f>
        <v/>
      </c>
      <c r="AM61" t="str">
        <f t="shared" si="2"/>
        <v/>
      </c>
      <c r="AN61" t="str">
        <f>IFERROR(RIGHT(Sources[[#This Row],[Reference to]],LEN(Sources[[#This Row],[Reference to]])-LEN($AG61)-2-LEN($AI61)-2-LEN($AK61)-2-LEN($AM61)-2),"")</f>
        <v/>
      </c>
      <c r="AO61" t="str">
        <f t="shared" si="3"/>
        <v/>
      </c>
    </row>
    <row r="62" spans="2:41">
      <c r="B62" t="s">
        <v>180</v>
      </c>
      <c r="C62">
        <f>IFERROR(VALUE(MID(Sources[[#This Row],[Citekey]],FIND("20",Sources[[#This Row],[Citekey]]),4)),"")</f>
        <v>2016</v>
      </c>
      <c r="D62" s="5" t="s">
        <v>32</v>
      </c>
      <c r="E62" s="31" t="s">
        <v>29</v>
      </c>
      <c r="F62" s="31" t="s">
        <v>104</v>
      </c>
      <c r="G62" s="31" t="s">
        <v>26</v>
      </c>
      <c r="H62" s="31" t="str">
        <f>IFERROR(VLOOKUP(Sources[[#This Row],[Method]],dd_analysis_graph[],2,FALSE),"")</f>
        <v>Not in analysis, not in graph</v>
      </c>
      <c r="I62" s="31" t="str">
        <f>IFERROR(VLOOKUP(Sources[[#This Row],[Type of Publication]],dd_type_source[],2,FALSE),"")</f>
        <v>Publication</v>
      </c>
      <c r="J62" s="31"/>
      <c r="Z62" t="str">
        <f>IF(OR(Sources[[#This Row],[Analysis and Graph]]="Analysis and Graph",Sources[[#This Row],[Analysis and Graph]]="Not in analysis, but extra in graph"),MATCH(Sources[[#This Row],[Citekey]],Database!$B$4:$B$2385,0),"")</f>
        <v/>
      </c>
      <c r="AA62">
        <f>IF(AG62&lt;&gt;"",MATCH(AG62,Sources[Citekey],0),"")</f>
        <v>106</v>
      </c>
      <c r="AB62" t="str">
        <f>IF(AI62&lt;&gt;"",MATCH(AI62,Sources[Citekey],0),"")</f>
        <v/>
      </c>
      <c r="AC62" t="str">
        <f>IF(AK62&lt;&gt;"",MATCH(AK62,Sources[Citekey],0),"")</f>
        <v/>
      </c>
      <c r="AD62" t="str">
        <f>IF(AM62&lt;&gt;"",MATCH(AM62,Sources[Citekey],0),"")</f>
        <v/>
      </c>
      <c r="AE62" t="str">
        <f>IF(AO62&lt;&gt;"",MATCH(AO62,Sources[Citekey],0),"")</f>
        <v/>
      </c>
      <c r="AG62" t="str">
        <f>IFERROR(IF(Sources[[#This Row],[Reference to]]&lt;&gt;"",LEFT(Sources[[#This Row],[Reference to]],FIND(",",Sources[[#This Row],[Reference to]])-1),""),Sources[[#This Row],[Reference to]])</f>
        <v>bertuccioli2014development</v>
      </c>
      <c r="AH62" t="str">
        <f>IFERROR(RIGHT(Sources[[#This Row],[Reference to]],LEN(Sources[[#This Row],[Reference to]])-LEN($AG62)-2),"")</f>
        <v/>
      </c>
      <c r="AI62" t="str">
        <f t="shared" si="0"/>
        <v/>
      </c>
      <c r="AJ62" t="str">
        <f>IFERROR(RIGHT(Sources[[#This Row],[Reference to]],LEN(Sources[[#This Row],[Reference to]])-LEN($AG62)-2-LEN($AI62)-2),"")</f>
        <v/>
      </c>
      <c r="AK62" t="str">
        <f t="shared" si="1"/>
        <v/>
      </c>
      <c r="AL62" t="str">
        <f>IFERROR(RIGHT(Sources[[#This Row],[Reference to]],LEN(Sources[[#This Row],[Reference to]])-LEN($AG62)-2-LEN($AI62)-2-LEN($AK62)-2),"")</f>
        <v/>
      </c>
      <c r="AM62" t="str">
        <f t="shared" si="2"/>
        <v/>
      </c>
      <c r="AN62" t="str">
        <f>IFERROR(RIGHT(Sources[[#This Row],[Reference to]],LEN(Sources[[#This Row],[Reference to]])-LEN($AG62)-2-LEN($AI62)-2-LEN($AK62)-2-LEN($AM62)-2),"")</f>
        <v/>
      </c>
      <c r="AO62" t="str">
        <f t="shared" si="3"/>
        <v/>
      </c>
    </row>
    <row r="63" spans="2:41">
      <c r="B63" t="s">
        <v>181</v>
      </c>
      <c r="C63">
        <f>IFERROR(VALUE(MID(Sources[[#This Row],[Citekey]],FIND("20",Sources[[#This Row],[Citekey]]),4)),"")</f>
        <v>2014</v>
      </c>
      <c r="D63" s="5" t="s">
        <v>32</v>
      </c>
      <c r="E63" s="31" t="s">
        <v>29</v>
      </c>
      <c r="F63" s="31" t="s">
        <v>102</v>
      </c>
      <c r="G63" s="31"/>
      <c r="H63" s="31" t="str">
        <f>IFERROR(VLOOKUP(Sources[[#This Row],[Method]],dd_analysis_graph[],2,FALSE),"")</f>
        <v>Analysis and Graph</v>
      </c>
      <c r="I63" s="31" t="str">
        <f>IFERROR(VLOOKUP(Sources[[#This Row],[Type of Publication]],dd_type_source[],2,FALSE),"")</f>
        <v>Publication</v>
      </c>
      <c r="J63" s="31"/>
      <c r="Z63">
        <f>IF(OR(Sources[[#This Row],[Analysis and Graph]]="Analysis and Graph",Sources[[#This Row],[Analysis and Graph]]="Not in analysis, but extra in graph"),MATCH(Sources[[#This Row],[Citekey]],Database!$B$4:$B$2385,0),"")</f>
        <v>1177</v>
      </c>
      <c r="AA63" t="str">
        <f>IF(AG63&lt;&gt;"",MATCH(AG63,Sources[Citekey],0),"")</f>
        <v/>
      </c>
      <c r="AB63" t="str">
        <f>IF(AI63&lt;&gt;"",MATCH(AI63,Sources[Citekey],0),"")</f>
        <v/>
      </c>
      <c r="AC63" t="str">
        <f>IF(AK63&lt;&gt;"",MATCH(AK63,Sources[Citekey],0),"")</f>
        <v/>
      </c>
      <c r="AD63" t="str">
        <f>IF(AM63&lt;&gt;"",MATCH(AM63,Sources[Citekey],0),"")</f>
        <v/>
      </c>
      <c r="AE63" t="str">
        <f>IF(AO63&lt;&gt;"",MATCH(AO63,Sources[Citekey],0),"")</f>
        <v/>
      </c>
      <c r="AG63" t="str">
        <f>IFERROR(IF(Sources[[#This Row],[Reference to]]&lt;&gt;"",LEFT(Sources[[#This Row],[Reference to]],FIND(",",Sources[[#This Row],[Reference to]])-1),""),Sources[[#This Row],[Reference to]])</f>
        <v/>
      </c>
      <c r="AH63" t="str">
        <f>IFERROR(RIGHT(Sources[[#This Row],[Reference to]],LEN(Sources[[#This Row],[Reference to]])-LEN($AG63)-2),"")</f>
        <v/>
      </c>
      <c r="AI63" t="str">
        <f t="shared" ref="AI63:AI126" si="5">IFERROR(LEFT(AH63,FIND(",",AH63)-1),AH63)</f>
        <v/>
      </c>
      <c r="AJ63" t="str">
        <f>IFERROR(RIGHT(Sources[[#This Row],[Reference to]],LEN(Sources[[#This Row],[Reference to]])-LEN($AG63)-2-LEN($AI63)-2),"")</f>
        <v/>
      </c>
      <c r="AK63" t="str">
        <f t="shared" ref="AK63:AK126" si="6">IFERROR(LEFT(AJ63,FIND(",",AJ63)-1),AJ63)</f>
        <v/>
      </c>
      <c r="AL63" t="str">
        <f>IFERROR(RIGHT(Sources[[#This Row],[Reference to]],LEN(Sources[[#This Row],[Reference to]])-LEN($AG63)-2-LEN($AI63)-2-LEN($AK63)-2),"")</f>
        <v/>
      </c>
      <c r="AM63" t="str">
        <f t="shared" ref="AM63:AM126" si="7">IFERROR(LEFT(AL63,FIND(",",AL63)-1),AL63)</f>
        <v/>
      </c>
      <c r="AN63" t="str">
        <f>IFERROR(RIGHT(Sources[[#This Row],[Reference to]],LEN(Sources[[#This Row],[Reference to]])-LEN($AG63)-2-LEN($AI63)-2-LEN($AK63)-2-LEN($AM63)-2),"")</f>
        <v/>
      </c>
      <c r="AO63" t="str">
        <f t="shared" ref="AO63:AO126" si="8">IFERROR(LEFT(AN63,FIND(",",AN63)-1),AN63)</f>
        <v/>
      </c>
    </row>
    <row r="64" spans="2:41">
      <c r="B64" t="s">
        <v>182</v>
      </c>
      <c r="C64">
        <f>IFERROR(VALUE(MID(Sources[[#This Row],[Citekey]],FIND("20",Sources[[#This Row],[Citekey]]),4)),"")</f>
        <v>2015</v>
      </c>
      <c r="D64" s="5" t="s">
        <v>32</v>
      </c>
      <c r="E64" s="31" t="s">
        <v>29</v>
      </c>
      <c r="F64" s="31" t="s">
        <v>159</v>
      </c>
      <c r="G64" s="31"/>
      <c r="H64" s="31" t="str">
        <f>IFERROR(VLOOKUP(Sources[[#This Row],[Method]],dd_analysis_graph[],2,FALSE),"")</f>
        <v>Not in analysis, not in graph</v>
      </c>
      <c r="I64" s="31" t="str">
        <f>IFERROR(VLOOKUP(Sources[[#This Row],[Type of Publication]],dd_type_source[],2,FALSE),"")</f>
        <v>Publication</v>
      </c>
      <c r="J64" s="31"/>
      <c r="Z64" t="str">
        <f>IF(OR(Sources[[#This Row],[Analysis and Graph]]="Analysis and Graph",Sources[[#This Row],[Analysis and Graph]]="Not in analysis, but extra in graph"),MATCH(Sources[[#This Row],[Citekey]],Database!$B$4:$B$2385,0),"")</f>
        <v/>
      </c>
      <c r="AA64" t="str">
        <f>IF(AG64&lt;&gt;"",MATCH(AG64,Sources[Citekey],0),"")</f>
        <v/>
      </c>
      <c r="AB64" t="str">
        <f>IF(AI64&lt;&gt;"",MATCH(AI64,Sources[Citekey],0),"")</f>
        <v/>
      </c>
      <c r="AC64" t="str">
        <f>IF(AK64&lt;&gt;"",MATCH(AK64,Sources[Citekey],0),"")</f>
        <v/>
      </c>
      <c r="AD64" t="str">
        <f>IF(AM64&lt;&gt;"",MATCH(AM64,Sources[Citekey],0),"")</f>
        <v/>
      </c>
      <c r="AE64" t="str">
        <f>IF(AO64&lt;&gt;"",MATCH(AO64,Sources[Citekey],0),"")</f>
        <v/>
      </c>
      <c r="AG64" t="str">
        <f>IFERROR(IF(Sources[[#This Row],[Reference to]]&lt;&gt;"",LEFT(Sources[[#This Row],[Reference to]],FIND(",",Sources[[#This Row],[Reference to]])-1),""),Sources[[#This Row],[Reference to]])</f>
        <v/>
      </c>
      <c r="AH64" t="str">
        <f>IFERROR(RIGHT(Sources[[#This Row],[Reference to]],LEN(Sources[[#This Row],[Reference to]])-LEN($AG64)-2),"")</f>
        <v/>
      </c>
      <c r="AI64" t="str">
        <f t="shared" si="5"/>
        <v/>
      </c>
      <c r="AJ64" t="str">
        <f>IFERROR(RIGHT(Sources[[#This Row],[Reference to]],LEN(Sources[[#This Row],[Reference to]])-LEN($AG64)-2-LEN($AI64)-2),"")</f>
        <v/>
      </c>
      <c r="AK64" t="str">
        <f t="shared" si="6"/>
        <v/>
      </c>
      <c r="AL64" t="str">
        <f>IFERROR(RIGHT(Sources[[#This Row],[Reference to]],LEN(Sources[[#This Row],[Reference to]])-LEN($AG64)-2-LEN($AI64)-2-LEN($AK64)-2),"")</f>
        <v/>
      </c>
      <c r="AM64" t="str">
        <f t="shared" si="7"/>
        <v/>
      </c>
      <c r="AN64" t="str">
        <f>IFERROR(RIGHT(Sources[[#This Row],[Reference to]],LEN(Sources[[#This Row],[Reference to]])-LEN($AG64)-2-LEN($AI64)-2-LEN($AK64)-2-LEN($AM64)-2),"")</f>
        <v/>
      </c>
      <c r="AO64" t="str">
        <f t="shared" si="8"/>
        <v/>
      </c>
    </row>
    <row r="65" spans="2:41">
      <c r="B65" t="s">
        <v>183</v>
      </c>
      <c r="C65">
        <f>IFERROR(VALUE(MID(Sources[[#This Row],[Citekey]],FIND("20",Sources[[#This Row],[Citekey]]),4)),"")</f>
        <v>2016</v>
      </c>
      <c r="D65" s="5" t="s">
        <v>32</v>
      </c>
      <c r="E65" s="31" t="s">
        <v>29</v>
      </c>
      <c r="F65" s="31" t="s">
        <v>159</v>
      </c>
      <c r="G65" s="31"/>
      <c r="H65" s="31" t="str">
        <f>IFERROR(VLOOKUP(Sources[[#This Row],[Method]],dd_analysis_graph[],2,FALSE),"")</f>
        <v>Not in analysis, not in graph</v>
      </c>
      <c r="I65" s="31" t="str">
        <f>IFERROR(VLOOKUP(Sources[[#This Row],[Type of Publication]],dd_type_source[],2,FALSE),"")</f>
        <v>Publication</v>
      </c>
      <c r="J65" s="31"/>
      <c r="Z65" t="str">
        <f>IF(OR(Sources[[#This Row],[Analysis and Graph]]="Analysis and Graph",Sources[[#This Row],[Analysis and Graph]]="Not in analysis, but extra in graph"),MATCH(Sources[[#This Row],[Citekey]],Database!$B$4:$B$2385,0),"")</f>
        <v/>
      </c>
      <c r="AA65" t="str">
        <f>IF(AG65&lt;&gt;"",MATCH(AG65,Sources[Citekey],0),"")</f>
        <v/>
      </c>
      <c r="AB65" t="str">
        <f>IF(AI65&lt;&gt;"",MATCH(AI65,Sources[Citekey],0),"")</f>
        <v/>
      </c>
      <c r="AC65" t="str">
        <f>IF(AK65&lt;&gt;"",MATCH(AK65,Sources[Citekey],0),"")</f>
        <v/>
      </c>
      <c r="AD65" t="str">
        <f>IF(AM65&lt;&gt;"",MATCH(AM65,Sources[Citekey],0),"")</f>
        <v/>
      </c>
      <c r="AE65" t="str">
        <f>IF(AO65&lt;&gt;"",MATCH(AO65,Sources[Citekey],0),"")</f>
        <v/>
      </c>
      <c r="AG65" t="str">
        <f>IFERROR(IF(Sources[[#This Row],[Reference to]]&lt;&gt;"",LEFT(Sources[[#This Row],[Reference to]],FIND(",",Sources[[#This Row],[Reference to]])-1),""),Sources[[#This Row],[Reference to]])</f>
        <v/>
      </c>
      <c r="AH65" t="str">
        <f>IFERROR(RIGHT(Sources[[#This Row],[Reference to]],LEN(Sources[[#This Row],[Reference to]])-LEN($AG65)-2),"")</f>
        <v/>
      </c>
      <c r="AI65" t="str">
        <f t="shared" si="5"/>
        <v/>
      </c>
      <c r="AJ65" t="str">
        <f>IFERROR(RIGHT(Sources[[#This Row],[Reference to]],LEN(Sources[[#This Row],[Reference to]])-LEN($AG65)-2-LEN($AI65)-2),"")</f>
        <v/>
      </c>
      <c r="AK65" t="str">
        <f t="shared" si="6"/>
        <v/>
      </c>
      <c r="AL65" t="str">
        <f>IFERROR(RIGHT(Sources[[#This Row],[Reference to]],LEN(Sources[[#This Row],[Reference to]])-LEN($AG65)-2-LEN($AI65)-2-LEN($AK65)-2),"")</f>
        <v/>
      </c>
      <c r="AM65" t="str">
        <f t="shared" si="7"/>
        <v/>
      </c>
      <c r="AN65" t="str">
        <f>IFERROR(RIGHT(Sources[[#This Row],[Reference to]],LEN(Sources[[#This Row],[Reference to]])-LEN($AG65)-2-LEN($AI65)-2-LEN($AK65)-2-LEN($AM65)-2),"")</f>
        <v/>
      </c>
      <c r="AO65" t="str">
        <f t="shared" si="8"/>
        <v/>
      </c>
    </row>
    <row r="66" spans="2:41">
      <c r="B66" t="s">
        <v>239</v>
      </c>
      <c r="C66">
        <f>IFERROR(VALUE(MID(Sources[[#This Row],[Citekey]],FIND("20",Sources[[#This Row],[Citekey]]),4)),"")</f>
        <v>2007</v>
      </c>
      <c r="D66" s="5" t="s">
        <v>32</v>
      </c>
      <c r="E66" s="31" t="s">
        <v>29</v>
      </c>
      <c r="F66" s="31" t="s">
        <v>104</v>
      </c>
      <c r="G66" s="31" t="s">
        <v>242</v>
      </c>
      <c r="H66" s="31" t="str">
        <f>IFERROR(VLOOKUP(Sources[[#This Row],[Method]],dd_analysis_graph[],2,FALSE),"")</f>
        <v>Not in analysis, not in graph</v>
      </c>
      <c r="I66" s="31" t="str">
        <f>IFERROR(VLOOKUP(Sources[[#This Row],[Type of Publication]],dd_type_source[],2,FALSE),"")</f>
        <v>Publication</v>
      </c>
      <c r="J66" s="31"/>
      <c r="Z66" t="str">
        <f>IF(OR(Sources[[#This Row],[Analysis and Graph]]="Analysis and Graph",Sources[[#This Row],[Analysis and Graph]]="Not in analysis, but extra in graph"),MATCH(Sources[[#This Row],[Citekey]],Database!$B$4:$B$2385,0),"")</f>
        <v/>
      </c>
      <c r="AA66">
        <f>IF(AG66&lt;&gt;"",MATCH(AG66,Sources[Citekey],0),"")</f>
        <v>148</v>
      </c>
      <c r="AB66">
        <f>IF(AI66&lt;&gt;"",MATCH(AI66,Sources[Citekey],0),"")</f>
        <v>39</v>
      </c>
      <c r="AC66" t="str">
        <f>IF(AK66&lt;&gt;"",MATCH(AK66,Sources[Citekey],0),"")</f>
        <v/>
      </c>
      <c r="AD66" t="str">
        <f>IF(AM66&lt;&gt;"",MATCH(AM66,Sources[Citekey],0),"")</f>
        <v/>
      </c>
      <c r="AE66" t="str">
        <f>IF(AO66&lt;&gt;"",MATCH(AO66,Sources[Citekey],0),"")</f>
        <v/>
      </c>
      <c r="AG66" t="str">
        <f>IFERROR(IF(Sources[[#This Row],[Reference to]]&lt;&gt;"",LEFT(Sources[[#This Row],[Reference to]],FIND(",",Sources[[#This Row],[Reference to]])-1),""),Sources[[#This Row],[Reference to]])</f>
        <v>simbeck2002hydrogen</v>
      </c>
      <c r="AH66" t="str">
        <f>IFERROR(RIGHT(Sources[[#This Row],[Reference to]],LEN(Sources[[#This Row],[Reference to]])-LEN($AG66)-2),"")</f>
        <v>kato2005effective</v>
      </c>
      <c r="AI66" t="str">
        <f t="shared" si="5"/>
        <v>kato2005effective</v>
      </c>
      <c r="AJ66" t="str">
        <f>IFERROR(RIGHT(Sources[[#This Row],[Reference to]],LEN(Sources[[#This Row],[Reference to]])-LEN($AG66)-2-LEN($AI66)-2),"")</f>
        <v/>
      </c>
      <c r="AK66" t="str">
        <f t="shared" si="6"/>
        <v/>
      </c>
      <c r="AL66" t="str">
        <f>IFERROR(RIGHT(Sources[[#This Row],[Reference to]],LEN(Sources[[#This Row],[Reference to]])-LEN($AG66)-2-LEN($AI66)-2-LEN($AK66)-2),"")</f>
        <v/>
      </c>
      <c r="AM66" t="str">
        <f t="shared" si="7"/>
        <v/>
      </c>
      <c r="AN66" t="str">
        <f>IFERROR(RIGHT(Sources[[#This Row],[Reference to]],LEN(Sources[[#This Row],[Reference to]])-LEN($AG66)-2-LEN($AI66)-2-LEN($AK66)-2-LEN($AM66)-2),"")</f>
        <v/>
      </c>
      <c r="AO66" t="str">
        <f t="shared" si="8"/>
        <v/>
      </c>
    </row>
    <row r="67" spans="2:41">
      <c r="B67" t="s">
        <v>184</v>
      </c>
      <c r="C67">
        <f>IFERROR(VALUE(MID(Sources[[#This Row],[Citekey]],FIND("20",Sources[[#This Row],[Citekey]]),4)),"")</f>
        <v>2015</v>
      </c>
      <c r="D67" s="5" t="s">
        <v>32</v>
      </c>
      <c r="E67" s="31" t="s">
        <v>29</v>
      </c>
      <c r="F67" s="31" t="s">
        <v>103</v>
      </c>
      <c r="G67" s="31"/>
      <c r="H67" s="31" t="str">
        <f>IFERROR(VLOOKUP(Sources[[#This Row],[Method]],dd_analysis_graph[],2,FALSE),"")</f>
        <v>Analysis and Graph</v>
      </c>
      <c r="I67" s="31" t="str">
        <f>IFERROR(VLOOKUP(Sources[[#This Row],[Type of Publication]],dd_type_source[],2,FALSE),"")</f>
        <v>Publication</v>
      </c>
      <c r="J67" s="31"/>
      <c r="Z67">
        <f>IF(OR(Sources[[#This Row],[Analysis and Graph]]="Analysis and Graph",Sources[[#This Row],[Analysis and Graph]]="Not in analysis, but extra in graph"),MATCH(Sources[[#This Row],[Citekey]],Database!$B$4:$B$2385,0),"")</f>
        <v>1201</v>
      </c>
      <c r="AA67" t="str">
        <f>IF(AG67&lt;&gt;"",MATCH(AG67,Sources[Citekey],0),"")</f>
        <v/>
      </c>
      <c r="AB67" t="str">
        <f>IF(AI67&lt;&gt;"",MATCH(AI67,Sources[Citekey],0),"")</f>
        <v/>
      </c>
      <c r="AC67" t="str">
        <f>IF(AK67&lt;&gt;"",MATCH(AK67,Sources[Citekey],0),"")</f>
        <v/>
      </c>
      <c r="AD67" t="str">
        <f>IF(AM67&lt;&gt;"",MATCH(AM67,Sources[Citekey],0),"")</f>
        <v/>
      </c>
      <c r="AE67" t="str">
        <f>IF(AO67&lt;&gt;"",MATCH(AO67,Sources[Citekey],0),"")</f>
        <v/>
      </c>
      <c r="AG67" t="str">
        <f>IFERROR(IF(Sources[[#This Row],[Reference to]]&lt;&gt;"",LEFT(Sources[[#This Row],[Reference to]],FIND(",",Sources[[#This Row],[Reference to]])-1),""),Sources[[#This Row],[Reference to]])</f>
        <v/>
      </c>
      <c r="AH67" t="str">
        <f>IFERROR(RIGHT(Sources[[#This Row],[Reference to]],LEN(Sources[[#This Row],[Reference to]])-LEN($AG67)-2),"")</f>
        <v/>
      </c>
      <c r="AI67" t="str">
        <f t="shared" si="5"/>
        <v/>
      </c>
      <c r="AJ67" t="str">
        <f>IFERROR(RIGHT(Sources[[#This Row],[Reference to]],LEN(Sources[[#This Row],[Reference to]])-LEN($AG67)-2-LEN($AI67)-2),"")</f>
        <v/>
      </c>
      <c r="AK67" t="str">
        <f t="shared" si="6"/>
        <v/>
      </c>
      <c r="AL67" t="str">
        <f>IFERROR(RIGHT(Sources[[#This Row],[Reference to]],LEN(Sources[[#This Row],[Reference to]])-LEN($AG67)-2-LEN($AI67)-2-LEN($AK67)-2),"")</f>
        <v/>
      </c>
      <c r="AM67" t="str">
        <f t="shared" si="7"/>
        <v/>
      </c>
      <c r="AN67" t="str">
        <f>IFERROR(RIGHT(Sources[[#This Row],[Reference to]],LEN(Sources[[#This Row],[Reference to]])-LEN($AG67)-2-LEN($AI67)-2-LEN($AK67)-2-LEN($AM67)-2),"")</f>
        <v/>
      </c>
      <c r="AO67" t="str">
        <f t="shared" si="8"/>
        <v/>
      </c>
    </row>
    <row r="68" spans="2:41">
      <c r="B68" t="s">
        <v>185</v>
      </c>
      <c r="C68">
        <f>IFERROR(VALUE(MID(Sources[[#This Row],[Citekey]],FIND("20",Sources[[#This Row],[Citekey]]),4)),"")</f>
        <v>2015</v>
      </c>
      <c r="D68" s="5" t="s">
        <v>32</v>
      </c>
      <c r="E68" s="31" t="s">
        <v>29</v>
      </c>
      <c r="F68" s="31" t="s">
        <v>159</v>
      </c>
      <c r="G68" s="31"/>
      <c r="H68" s="31" t="str">
        <f>IFERROR(VLOOKUP(Sources[[#This Row],[Method]],dd_analysis_graph[],2,FALSE),"")</f>
        <v>Not in analysis, not in graph</v>
      </c>
      <c r="I68" s="31" t="str">
        <f>IFERROR(VLOOKUP(Sources[[#This Row],[Type of Publication]],dd_type_source[],2,FALSE),"")</f>
        <v>Publication</v>
      </c>
      <c r="J68" s="31"/>
      <c r="Z68" t="str">
        <f>IF(OR(Sources[[#This Row],[Analysis and Graph]]="Analysis and Graph",Sources[[#This Row],[Analysis and Graph]]="Not in analysis, but extra in graph"),MATCH(Sources[[#This Row],[Citekey]],Database!$B$4:$B$2385,0),"")</f>
        <v/>
      </c>
      <c r="AA68" t="str">
        <f>IF(AG68&lt;&gt;"",MATCH(AG68,Sources[Citekey],0),"")</f>
        <v/>
      </c>
      <c r="AB68" t="str">
        <f>IF(AI68&lt;&gt;"",MATCH(AI68,Sources[Citekey],0),"")</f>
        <v/>
      </c>
      <c r="AC68" t="str">
        <f>IF(AK68&lt;&gt;"",MATCH(AK68,Sources[Citekey],0),"")</f>
        <v/>
      </c>
      <c r="AD68" t="str">
        <f>IF(AM68&lt;&gt;"",MATCH(AM68,Sources[Citekey],0),"")</f>
        <v/>
      </c>
      <c r="AE68" t="str">
        <f>IF(AO68&lt;&gt;"",MATCH(AO68,Sources[Citekey],0),"")</f>
        <v/>
      </c>
      <c r="AG68" t="str">
        <f>IFERROR(IF(Sources[[#This Row],[Reference to]]&lt;&gt;"",LEFT(Sources[[#This Row],[Reference to]],FIND(",",Sources[[#This Row],[Reference to]])-1),""),Sources[[#This Row],[Reference to]])</f>
        <v/>
      </c>
      <c r="AH68" t="str">
        <f>IFERROR(RIGHT(Sources[[#This Row],[Reference to]],LEN(Sources[[#This Row],[Reference to]])-LEN($AG68)-2),"")</f>
        <v/>
      </c>
      <c r="AI68" t="str">
        <f t="shared" si="5"/>
        <v/>
      </c>
      <c r="AJ68" t="str">
        <f>IFERROR(RIGHT(Sources[[#This Row],[Reference to]],LEN(Sources[[#This Row],[Reference to]])-LEN($AG68)-2-LEN($AI68)-2),"")</f>
        <v/>
      </c>
      <c r="AK68" t="str">
        <f t="shared" si="6"/>
        <v/>
      </c>
      <c r="AL68" t="str">
        <f>IFERROR(RIGHT(Sources[[#This Row],[Reference to]],LEN(Sources[[#This Row],[Reference to]])-LEN($AG68)-2-LEN($AI68)-2-LEN($AK68)-2),"")</f>
        <v/>
      </c>
      <c r="AM68" t="str">
        <f t="shared" si="7"/>
        <v/>
      </c>
      <c r="AN68" t="str">
        <f>IFERROR(RIGHT(Sources[[#This Row],[Reference to]],LEN(Sources[[#This Row],[Reference to]])-LEN($AG68)-2-LEN($AI68)-2-LEN($AK68)-2-LEN($AM68)-2),"")</f>
        <v/>
      </c>
      <c r="AO68" t="str">
        <f t="shared" si="8"/>
        <v/>
      </c>
    </row>
    <row r="69" spans="2:41">
      <c r="B69" t="s">
        <v>186</v>
      </c>
      <c r="C69">
        <f>IFERROR(VALUE(MID(Sources[[#This Row],[Citekey]],FIND("20",Sources[[#This Row],[Citekey]]),4)),"")</f>
        <v>2004</v>
      </c>
      <c r="D69" s="5" t="s">
        <v>32</v>
      </c>
      <c r="E69" s="31" t="s">
        <v>29</v>
      </c>
      <c r="F69" s="31" t="s">
        <v>102</v>
      </c>
      <c r="G69" s="31"/>
      <c r="H69" s="31" t="str">
        <f>IFERROR(VLOOKUP(Sources[[#This Row],[Method]],dd_analysis_graph[],2,FALSE),"")</f>
        <v>Analysis and Graph</v>
      </c>
      <c r="I69" s="31" t="str">
        <f>IFERROR(VLOOKUP(Sources[[#This Row],[Type of Publication]],dd_type_source[],2,FALSE),"")</f>
        <v>Publication</v>
      </c>
      <c r="J69" s="31"/>
      <c r="Z69">
        <f>IF(OR(Sources[[#This Row],[Analysis and Graph]]="Analysis and Graph",Sources[[#This Row],[Analysis and Graph]]="Not in analysis, but extra in graph"),MATCH(Sources[[#This Row],[Citekey]],Database!$B$4:$B$2385,0),"")</f>
        <v>1225</v>
      </c>
      <c r="AA69" t="str">
        <f>IF(AG69&lt;&gt;"",MATCH(AG69,Sources[Citekey],0),"")</f>
        <v/>
      </c>
      <c r="AB69" t="str">
        <f>IF(AI69&lt;&gt;"",MATCH(AI69,Sources[Citekey],0),"")</f>
        <v/>
      </c>
      <c r="AC69" t="str">
        <f>IF(AK69&lt;&gt;"",MATCH(AK69,Sources[Citekey],0),"")</f>
        <v/>
      </c>
      <c r="AD69" t="str">
        <f>IF(AM69&lt;&gt;"",MATCH(AM69,Sources[Citekey],0),"")</f>
        <v/>
      </c>
      <c r="AE69" t="str">
        <f>IF(AO69&lt;&gt;"",MATCH(AO69,Sources[Citekey],0),"")</f>
        <v/>
      </c>
      <c r="AG69" t="str">
        <f>IFERROR(IF(Sources[[#This Row],[Reference to]]&lt;&gt;"",LEFT(Sources[[#This Row],[Reference to]],FIND(",",Sources[[#This Row],[Reference to]])-1),""),Sources[[#This Row],[Reference to]])</f>
        <v/>
      </c>
      <c r="AH69" t="str">
        <f>IFERROR(RIGHT(Sources[[#This Row],[Reference to]],LEN(Sources[[#This Row],[Reference to]])-LEN($AG69)-2),"")</f>
        <v/>
      </c>
      <c r="AI69" t="str">
        <f t="shared" si="5"/>
        <v/>
      </c>
      <c r="AJ69" t="str">
        <f>IFERROR(RIGHT(Sources[[#This Row],[Reference to]],LEN(Sources[[#This Row],[Reference to]])-LEN($AG69)-2-LEN($AI69)-2),"")</f>
        <v/>
      </c>
      <c r="AK69" t="str">
        <f t="shared" si="6"/>
        <v/>
      </c>
      <c r="AL69" t="str">
        <f>IFERROR(RIGHT(Sources[[#This Row],[Reference to]],LEN(Sources[[#This Row],[Reference to]])-LEN($AG69)-2-LEN($AI69)-2-LEN($AK69)-2),"")</f>
        <v/>
      </c>
      <c r="AM69" t="str">
        <f t="shared" si="7"/>
        <v/>
      </c>
      <c r="AN69" t="str">
        <f>IFERROR(RIGHT(Sources[[#This Row],[Reference to]],LEN(Sources[[#This Row],[Reference to]])-LEN($AG69)-2-LEN($AI69)-2-LEN($AK69)-2-LEN($AM69)-2),"")</f>
        <v/>
      </c>
      <c r="AO69" t="str">
        <f t="shared" si="8"/>
        <v/>
      </c>
    </row>
    <row r="70" spans="2:41">
      <c r="B70" t="s">
        <v>187</v>
      </c>
      <c r="C70">
        <f>IFERROR(VALUE(MID(Sources[[#This Row],[Citekey]],FIND("20",Sources[[#This Row],[Citekey]]),4)),"")</f>
        <v>2016</v>
      </c>
      <c r="D70" s="5" t="s">
        <v>32</v>
      </c>
      <c r="E70" s="31" t="s">
        <v>29</v>
      </c>
      <c r="F70" s="31" t="s">
        <v>159</v>
      </c>
      <c r="G70" s="31"/>
      <c r="H70" s="31" t="str">
        <f>IFERROR(VLOOKUP(Sources[[#This Row],[Method]],dd_analysis_graph[],2,FALSE),"")</f>
        <v>Not in analysis, not in graph</v>
      </c>
      <c r="I70" s="31" t="str">
        <f>IFERROR(VLOOKUP(Sources[[#This Row],[Type of Publication]],dd_type_source[],2,FALSE),"")</f>
        <v>Publication</v>
      </c>
      <c r="J70" s="31"/>
      <c r="Z70" t="str">
        <f>IF(OR(Sources[[#This Row],[Analysis and Graph]]="Analysis and Graph",Sources[[#This Row],[Analysis and Graph]]="Not in analysis, but extra in graph"),MATCH(Sources[[#This Row],[Citekey]],Database!$B$4:$B$2385,0),"")</f>
        <v/>
      </c>
      <c r="AA70" t="str">
        <f>IF(AG70&lt;&gt;"",MATCH(AG70,Sources[Citekey],0),"")</f>
        <v/>
      </c>
      <c r="AB70" t="str">
        <f>IF(AI70&lt;&gt;"",MATCH(AI70,Sources[Citekey],0),"")</f>
        <v/>
      </c>
      <c r="AC70" t="str">
        <f>IF(AK70&lt;&gt;"",MATCH(AK70,Sources[Citekey],0),"")</f>
        <v/>
      </c>
      <c r="AD70" t="str">
        <f>IF(AM70&lt;&gt;"",MATCH(AM70,Sources[Citekey],0),"")</f>
        <v/>
      </c>
      <c r="AE70" t="str">
        <f>IF(AO70&lt;&gt;"",MATCH(AO70,Sources[Citekey],0),"")</f>
        <v/>
      </c>
      <c r="AG70" t="str">
        <f>IFERROR(IF(Sources[[#This Row],[Reference to]]&lt;&gt;"",LEFT(Sources[[#This Row],[Reference to]],FIND(",",Sources[[#This Row],[Reference to]])-1),""),Sources[[#This Row],[Reference to]])</f>
        <v/>
      </c>
      <c r="AH70" t="str">
        <f>IFERROR(RIGHT(Sources[[#This Row],[Reference to]],LEN(Sources[[#This Row],[Reference to]])-LEN($AG70)-2),"")</f>
        <v/>
      </c>
      <c r="AI70" t="str">
        <f t="shared" si="5"/>
        <v/>
      </c>
      <c r="AJ70" t="str">
        <f>IFERROR(RIGHT(Sources[[#This Row],[Reference to]],LEN(Sources[[#This Row],[Reference to]])-LEN($AG70)-2-LEN($AI70)-2),"")</f>
        <v/>
      </c>
      <c r="AK70" t="str">
        <f t="shared" si="6"/>
        <v/>
      </c>
      <c r="AL70" t="str">
        <f>IFERROR(RIGHT(Sources[[#This Row],[Reference to]],LEN(Sources[[#This Row],[Reference to]])-LEN($AG70)-2-LEN($AI70)-2-LEN($AK70)-2),"")</f>
        <v/>
      </c>
      <c r="AM70" t="str">
        <f t="shared" si="7"/>
        <v/>
      </c>
      <c r="AN70" t="str">
        <f>IFERROR(RIGHT(Sources[[#This Row],[Reference to]],LEN(Sources[[#This Row],[Reference to]])-LEN($AG70)-2-LEN($AI70)-2-LEN($AK70)-2-LEN($AM70)-2),"")</f>
        <v/>
      </c>
      <c r="AO70" t="str">
        <f t="shared" si="8"/>
        <v/>
      </c>
    </row>
    <row r="71" spans="2:41">
      <c r="B71" t="s">
        <v>188</v>
      </c>
      <c r="C71">
        <f>IFERROR(VALUE(MID(Sources[[#This Row],[Citekey]],FIND("20",Sources[[#This Row],[Citekey]]),4)),"")</f>
        <v>2014</v>
      </c>
      <c r="D71" s="5" t="s">
        <v>32</v>
      </c>
      <c r="E71" s="31" t="s">
        <v>29</v>
      </c>
      <c r="F71" s="31" t="s">
        <v>102</v>
      </c>
      <c r="G71" s="31"/>
      <c r="H71" s="31" t="str">
        <f>IFERROR(VLOOKUP(Sources[[#This Row],[Method]],dd_analysis_graph[],2,FALSE),"")</f>
        <v>Analysis and Graph</v>
      </c>
      <c r="I71" s="31" t="str">
        <f>IFERROR(VLOOKUP(Sources[[#This Row],[Type of Publication]],dd_type_source[],2,FALSE),"")</f>
        <v>Publication</v>
      </c>
      <c r="J71" s="31"/>
      <c r="Z71">
        <f>IF(OR(Sources[[#This Row],[Analysis and Graph]]="Analysis and Graph",Sources[[#This Row],[Analysis and Graph]]="Not in analysis, but extra in graph"),MATCH(Sources[[#This Row],[Citekey]],Database!$B$4:$B$2385,0),"")</f>
        <v>1249</v>
      </c>
      <c r="AA71" t="str">
        <f>IF(AG71&lt;&gt;"",MATCH(AG71,Sources[Citekey],0),"")</f>
        <v/>
      </c>
      <c r="AB71" t="str">
        <f>IF(AI71&lt;&gt;"",MATCH(AI71,Sources[Citekey],0),"")</f>
        <v/>
      </c>
      <c r="AC71" t="str">
        <f>IF(AK71&lt;&gt;"",MATCH(AK71,Sources[Citekey],0),"")</f>
        <v/>
      </c>
      <c r="AD71" t="str">
        <f>IF(AM71&lt;&gt;"",MATCH(AM71,Sources[Citekey],0),"")</f>
        <v/>
      </c>
      <c r="AE71" t="str">
        <f>IF(AO71&lt;&gt;"",MATCH(AO71,Sources[Citekey],0),"")</f>
        <v/>
      </c>
      <c r="AG71" t="str">
        <f>IFERROR(IF(Sources[[#This Row],[Reference to]]&lt;&gt;"",LEFT(Sources[[#This Row],[Reference to]],FIND(",",Sources[[#This Row],[Reference to]])-1),""),Sources[[#This Row],[Reference to]])</f>
        <v/>
      </c>
      <c r="AH71" t="str">
        <f>IFERROR(RIGHT(Sources[[#This Row],[Reference to]],LEN(Sources[[#This Row],[Reference to]])-LEN($AG71)-2),"")</f>
        <v/>
      </c>
      <c r="AI71" t="str">
        <f t="shared" si="5"/>
        <v/>
      </c>
      <c r="AJ71" t="str">
        <f>IFERROR(RIGHT(Sources[[#This Row],[Reference to]],LEN(Sources[[#This Row],[Reference to]])-LEN($AG71)-2-LEN($AI71)-2),"")</f>
        <v/>
      </c>
      <c r="AK71" t="str">
        <f t="shared" si="6"/>
        <v/>
      </c>
      <c r="AL71" t="str">
        <f>IFERROR(RIGHT(Sources[[#This Row],[Reference to]],LEN(Sources[[#This Row],[Reference to]])-LEN($AG71)-2-LEN($AI71)-2-LEN($AK71)-2),"")</f>
        <v/>
      </c>
      <c r="AM71" t="str">
        <f t="shared" si="7"/>
        <v/>
      </c>
      <c r="AN71" t="str">
        <f>IFERROR(RIGHT(Sources[[#This Row],[Reference to]],LEN(Sources[[#This Row],[Reference to]])-LEN($AG71)-2-LEN($AI71)-2-LEN($AK71)-2-LEN($AM71)-2),"")</f>
        <v/>
      </c>
      <c r="AO71" t="str">
        <f t="shared" si="8"/>
        <v/>
      </c>
    </row>
    <row r="72" spans="2:41">
      <c r="B72" t="s">
        <v>189</v>
      </c>
      <c r="C72">
        <f>IFERROR(VALUE(MID(Sources[[#This Row],[Citekey]],FIND("20",Sources[[#This Row],[Citekey]]),4)),"")</f>
        <v>2016</v>
      </c>
      <c r="D72" s="5" t="s">
        <v>32</v>
      </c>
      <c r="E72" s="31" t="s">
        <v>29</v>
      </c>
      <c r="F72" s="31" t="s">
        <v>104</v>
      </c>
      <c r="G72" s="31" t="s">
        <v>26</v>
      </c>
      <c r="H72" s="31" t="str">
        <f>IFERROR(VLOOKUP(Sources[[#This Row],[Method]],dd_analysis_graph[],2,FALSE),"")</f>
        <v>Not in analysis, not in graph</v>
      </c>
      <c r="I72" s="31" t="str">
        <f>IFERROR(VLOOKUP(Sources[[#This Row],[Type of Publication]],dd_type_source[],2,FALSE),"")</f>
        <v>Publication</v>
      </c>
      <c r="J72" s="31"/>
      <c r="Z72" t="str">
        <f>IF(OR(Sources[[#This Row],[Analysis and Graph]]="Analysis and Graph",Sources[[#This Row],[Analysis and Graph]]="Not in analysis, but extra in graph"),MATCH(Sources[[#This Row],[Citekey]],Database!$B$4:$B$2385,0),"")</f>
        <v/>
      </c>
      <c r="AA72">
        <f>IF(AG72&lt;&gt;"",MATCH(AG72,Sources[Citekey],0),"")</f>
        <v>106</v>
      </c>
      <c r="AB72" t="str">
        <f>IF(AI72&lt;&gt;"",MATCH(AI72,Sources[Citekey],0),"")</f>
        <v/>
      </c>
      <c r="AC72" t="str">
        <f>IF(AK72&lt;&gt;"",MATCH(AK72,Sources[Citekey],0),"")</f>
        <v/>
      </c>
      <c r="AD72" t="str">
        <f>IF(AM72&lt;&gt;"",MATCH(AM72,Sources[Citekey],0),"")</f>
        <v/>
      </c>
      <c r="AE72" t="str">
        <f>IF(AO72&lt;&gt;"",MATCH(AO72,Sources[Citekey],0),"")</f>
        <v/>
      </c>
      <c r="AG72" t="str">
        <f>IFERROR(IF(Sources[[#This Row],[Reference to]]&lt;&gt;"",LEFT(Sources[[#This Row],[Reference to]],FIND(",",Sources[[#This Row],[Reference to]])-1),""),Sources[[#This Row],[Reference to]])</f>
        <v>bertuccioli2014development</v>
      </c>
      <c r="AH72" t="str">
        <f>IFERROR(RIGHT(Sources[[#This Row],[Reference to]],LEN(Sources[[#This Row],[Reference to]])-LEN($AG72)-2),"")</f>
        <v/>
      </c>
      <c r="AI72" t="str">
        <f t="shared" si="5"/>
        <v/>
      </c>
      <c r="AJ72" t="str">
        <f>IFERROR(RIGHT(Sources[[#This Row],[Reference to]],LEN(Sources[[#This Row],[Reference to]])-LEN($AG72)-2-LEN($AI72)-2),"")</f>
        <v/>
      </c>
      <c r="AK72" t="str">
        <f t="shared" si="6"/>
        <v/>
      </c>
      <c r="AL72" t="str">
        <f>IFERROR(RIGHT(Sources[[#This Row],[Reference to]],LEN(Sources[[#This Row],[Reference to]])-LEN($AG72)-2-LEN($AI72)-2-LEN($AK72)-2),"")</f>
        <v/>
      </c>
      <c r="AM72" t="str">
        <f t="shared" si="7"/>
        <v/>
      </c>
      <c r="AN72" t="str">
        <f>IFERROR(RIGHT(Sources[[#This Row],[Reference to]],LEN(Sources[[#This Row],[Reference to]])-LEN($AG72)-2-LEN($AI72)-2-LEN($AK72)-2-LEN($AM72)-2),"")</f>
        <v/>
      </c>
      <c r="AO72" t="str">
        <f t="shared" si="8"/>
        <v/>
      </c>
    </row>
    <row r="73" spans="2:41">
      <c r="B73" t="s">
        <v>161</v>
      </c>
      <c r="C73">
        <f>IFERROR(VALUE(MID(Sources[[#This Row],[Citekey]],FIND("20",Sources[[#This Row],[Citekey]]),4)),"")</f>
        <v>2008</v>
      </c>
      <c r="D73" s="5" t="s">
        <v>32</v>
      </c>
      <c r="E73" s="31" t="s">
        <v>29</v>
      </c>
      <c r="F73" s="31" t="s">
        <v>159</v>
      </c>
      <c r="G73" s="31"/>
      <c r="H73" s="31" t="str">
        <f>IFERROR(VLOOKUP(Sources[[#This Row],[Method]],dd_analysis_graph[],2,FALSE),"")</f>
        <v>Not in analysis, not in graph</v>
      </c>
      <c r="I73" s="31" t="str">
        <f>IFERROR(VLOOKUP(Sources[[#This Row],[Type of Publication]],dd_type_source[],2,FALSE),"")</f>
        <v>Publication</v>
      </c>
      <c r="J73" s="31"/>
      <c r="Z73" t="str">
        <f>IF(OR(Sources[[#This Row],[Analysis and Graph]]="Analysis and Graph",Sources[[#This Row],[Analysis and Graph]]="Not in analysis, but extra in graph"),MATCH(Sources[[#This Row],[Citekey]],Database!$B$4:$B$2385,0),"")</f>
        <v/>
      </c>
      <c r="AA73" t="str">
        <f>IF(AG73&lt;&gt;"",MATCH(AG73,Sources[Citekey],0),"")</f>
        <v/>
      </c>
      <c r="AB73" t="str">
        <f>IF(AI73&lt;&gt;"",MATCH(AI73,Sources[Citekey],0),"")</f>
        <v/>
      </c>
      <c r="AC73" t="str">
        <f>IF(AK73&lt;&gt;"",MATCH(AK73,Sources[Citekey],0),"")</f>
        <v/>
      </c>
      <c r="AD73" t="str">
        <f>IF(AM73&lt;&gt;"",MATCH(AM73,Sources[Citekey],0),"")</f>
        <v/>
      </c>
      <c r="AE73" t="str">
        <f>IF(AO73&lt;&gt;"",MATCH(AO73,Sources[Citekey],0),"")</f>
        <v/>
      </c>
      <c r="AG73" t="str">
        <f>IFERROR(IF(Sources[[#This Row],[Reference to]]&lt;&gt;"",LEFT(Sources[[#This Row],[Reference to]],FIND(",",Sources[[#This Row],[Reference to]])-1),""),Sources[[#This Row],[Reference to]])</f>
        <v/>
      </c>
      <c r="AH73" t="str">
        <f>IFERROR(RIGHT(Sources[[#This Row],[Reference to]],LEN(Sources[[#This Row],[Reference to]])-LEN($AG73)-2),"")</f>
        <v/>
      </c>
      <c r="AI73" t="str">
        <f t="shared" si="5"/>
        <v/>
      </c>
      <c r="AJ73" t="str">
        <f>IFERROR(RIGHT(Sources[[#This Row],[Reference to]],LEN(Sources[[#This Row],[Reference to]])-LEN($AG73)-2-LEN($AI73)-2),"")</f>
        <v/>
      </c>
      <c r="AK73" t="str">
        <f t="shared" si="6"/>
        <v/>
      </c>
      <c r="AL73" t="str">
        <f>IFERROR(RIGHT(Sources[[#This Row],[Reference to]],LEN(Sources[[#This Row],[Reference to]])-LEN($AG73)-2-LEN($AI73)-2-LEN($AK73)-2),"")</f>
        <v/>
      </c>
      <c r="AM73" t="str">
        <f t="shared" si="7"/>
        <v/>
      </c>
      <c r="AN73" t="str">
        <f>IFERROR(RIGHT(Sources[[#This Row],[Reference to]],LEN(Sources[[#This Row],[Reference to]])-LEN($AG73)-2-LEN($AI73)-2-LEN($AK73)-2-LEN($AM73)-2),"")</f>
        <v/>
      </c>
      <c r="AO73" t="str">
        <f t="shared" si="8"/>
        <v/>
      </c>
    </row>
    <row r="74" spans="2:41">
      <c r="B74" t="s">
        <v>190</v>
      </c>
      <c r="C74">
        <f>IFERROR(VALUE(MID(Sources[[#This Row],[Citekey]],FIND("20",Sources[[#This Row],[Citekey]]),4)),"")</f>
        <v>2012</v>
      </c>
      <c r="D74" s="5" t="s">
        <v>32</v>
      </c>
      <c r="E74" s="31" t="s">
        <v>29</v>
      </c>
      <c r="F74" s="31" t="s">
        <v>104</v>
      </c>
      <c r="G74" s="31" t="s">
        <v>489</v>
      </c>
      <c r="H74" s="31" t="str">
        <f>IFERROR(VLOOKUP(Sources[[#This Row],[Method]],dd_analysis_graph[],2,FALSE),"")</f>
        <v>Not in analysis, not in graph</v>
      </c>
      <c r="I74" s="31" t="str">
        <f>IFERROR(VLOOKUP(Sources[[#This Row],[Type of Publication]],dd_type_source[],2,FALSE),"")</f>
        <v>Publication</v>
      </c>
      <c r="J74" s="31"/>
      <c r="Z74" t="str">
        <f>IF(OR(Sources[[#This Row],[Analysis and Graph]]="Analysis and Graph",Sources[[#This Row],[Analysis and Graph]]="Not in analysis, but extra in graph"),MATCH(Sources[[#This Row],[Citekey]],Database!$B$4:$B$2385,0),"")</f>
        <v/>
      </c>
      <c r="AA74">
        <f>IF(AG74&lt;&gt;"",MATCH(AG74,Sources[Citekey],0),"")</f>
        <v>142</v>
      </c>
      <c r="AB74" t="str">
        <f>IF(AI74&lt;&gt;"",MATCH(AI74,Sources[Citekey],0),"")</f>
        <v/>
      </c>
      <c r="AC74" t="str">
        <f>IF(AK74&lt;&gt;"",MATCH(AK74,Sources[Citekey],0),"")</f>
        <v/>
      </c>
      <c r="AD74" t="str">
        <f>IF(AM74&lt;&gt;"",MATCH(AM74,Sources[Citekey],0),"")</f>
        <v/>
      </c>
      <c r="AE74" t="str">
        <f>IF(AO74&lt;&gt;"",MATCH(AO74,Sources[Citekey],0),"")</f>
        <v/>
      </c>
      <c r="AG74" t="str">
        <f>IFERROR(IF(Sources[[#This Row],[Reference to]]&lt;&gt;"",LEFT(Sources[[#This Row],[Reference to]],FIND(",",Sources[[#This Row],[Reference to]])-1),""),Sources[[#This Row],[Reference to]])</f>
        <v>rajeshwar2008solar</v>
      </c>
      <c r="AH74" t="str">
        <f>IFERROR(RIGHT(Sources[[#This Row],[Reference to]],LEN(Sources[[#This Row],[Reference to]])-LEN($AG74)-2),"")</f>
        <v/>
      </c>
      <c r="AI74" t="str">
        <f t="shared" si="5"/>
        <v/>
      </c>
      <c r="AJ74" t="str">
        <f>IFERROR(RIGHT(Sources[[#This Row],[Reference to]],LEN(Sources[[#This Row],[Reference to]])-LEN($AG74)-2-LEN($AI74)-2),"")</f>
        <v/>
      </c>
      <c r="AK74" t="str">
        <f t="shared" si="6"/>
        <v/>
      </c>
      <c r="AL74" t="str">
        <f>IFERROR(RIGHT(Sources[[#This Row],[Reference to]],LEN(Sources[[#This Row],[Reference to]])-LEN($AG74)-2-LEN($AI74)-2-LEN($AK74)-2),"")</f>
        <v/>
      </c>
      <c r="AM74" t="str">
        <f t="shared" si="7"/>
        <v/>
      </c>
      <c r="AN74" t="str">
        <f>IFERROR(RIGHT(Sources[[#This Row],[Reference to]],LEN(Sources[[#This Row],[Reference to]])-LEN($AG74)-2-LEN($AI74)-2-LEN($AK74)-2-LEN($AM74)-2),"")</f>
        <v/>
      </c>
      <c r="AO74" t="str">
        <f t="shared" si="8"/>
        <v/>
      </c>
    </row>
    <row r="75" spans="2:41">
      <c r="B75" t="s">
        <v>192</v>
      </c>
      <c r="C75">
        <f>IFERROR(VALUE(MID(Sources[[#This Row],[Citekey]],FIND("20",Sources[[#This Row],[Citekey]]),4)),"")</f>
        <v>2015</v>
      </c>
      <c r="D75" s="5" t="s">
        <v>32</v>
      </c>
      <c r="E75" s="31" t="s">
        <v>29</v>
      </c>
      <c r="F75" s="31" t="s">
        <v>104</v>
      </c>
      <c r="G75" s="31" t="s">
        <v>205</v>
      </c>
      <c r="H75" s="31" t="str">
        <f>IFERROR(VLOOKUP(Sources[[#This Row],[Method]],dd_analysis_graph[],2,FALSE),"")</f>
        <v>Not in analysis, not in graph</v>
      </c>
      <c r="I75" s="31" t="str">
        <f>IFERROR(VLOOKUP(Sources[[#This Row],[Type of Publication]],dd_type_source[],2,FALSE),"")</f>
        <v>Publication</v>
      </c>
      <c r="J75" s="31"/>
      <c r="Z75" t="str">
        <f>IF(OR(Sources[[#This Row],[Analysis and Graph]]="Analysis and Graph",Sources[[#This Row],[Analysis and Graph]]="Not in analysis, but extra in graph"),MATCH(Sources[[#This Row],[Citekey]],Database!$B$4:$B$2385,0),"")</f>
        <v/>
      </c>
      <c r="AA75">
        <f>IF(AG75&lt;&gt;"",MATCH(AG75,Sources[Citekey],0),"")</f>
        <v>35</v>
      </c>
      <c r="AB75" t="str">
        <f>IF(AI75&lt;&gt;"",MATCH(AI75,Sources[Citekey],0),"")</f>
        <v/>
      </c>
      <c r="AC75" t="str">
        <f>IF(AK75&lt;&gt;"",MATCH(AK75,Sources[Citekey],0),"")</f>
        <v/>
      </c>
      <c r="AD75" t="str">
        <f>IF(AM75&lt;&gt;"",MATCH(AM75,Sources[Citekey],0),"")</f>
        <v/>
      </c>
      <c r="AE75" t="str">
        <f>IF(AO75&lt;&gt;"",MATCH(AO75,Sources[Citekey],0),"")</f>
        <v/>
      </c>
      <c r="AG75" t="str">
        <f>IFERROR(IF(Sources[[#This Row],[Reference to]]&lt;&gt;"",LEFT(Sources[[#This Row],[Reference to]],FIND(",",Sources[[#This Row],[Reference to]])-1),""),Sources[[#This Row],[Reference to]])</f>
        <v>jentsch2014optimal</v>
      </c>
      <c r="AH75" t="str">
        <f>IFERROR(RIGHT(Sources[[#This Row],[Reference to]],LEN(Sources[[#This Row],[Reference to]])-LEN($AG75)-2),"")</f>
        <v/>
      </c>
      <c r="AI75" t="str">
        <f t="shared" si="5"/>
        <v/>
      </c>
      <c r="AJ75" t="str">
        <f>IFERROR(RIGHT(Sources[[#This Row],[Reference to]],LEN(Sources[[#This Row],[Reference to]])-LEN($AG75)-2-LEN($AI75)-2),"")</f>
        <v/>
      </c>
      <c r="AK75" t="str">
        <f t="shared" si="6"/>
        <v/>
      </c>
      <c r="AL75" t="str">
        <f>IFERROR(RIGHT(Sources[[#This Row],[Reference to]],LEN(Sources[[#This Row],[Reference to]])-LEN($AG75)-2-LEN($AI75)-2-LEN($AK75)-2),"")</f>
        <v/>
      </c>
      <c r="AM75" t="str">
        <f t="shared" si="7"/>
        <v/>
      </c>
      <c r="AN75" t="str">
        <f>IFERROR(RIGHT(Sources[[#This Row],[Reference to]],LEN(Sources[[#This Row],[Reference to]])-LEN($AG75)-2-LEN($AI75)-2-LEN($AK75)-2-LEN($AM75)-2),"")</f>
        <v/>
      </c>
      <c r="AO75" t="str">
        <f t="shared" si="8"/>
        <v/>
      </c>
    </row>
    <row r="76" spans="2:41">
      <c r="B76" t="s">
        <v>193</v>
      </c>
      <c r="C76">
        <f>IFERROR(VALUE(MID(Sources[[#This Row],[Citekey]],FIND("20",Sources[[#This Row],[Citekey]]),4)),"")</f>
        <v>2015</v>
      </c>
      <c r="D76" s="5" t="s">
        <v>32</v>
      </c>
      <c r="E76" s="31" t="s">
        <v>29</v>
      </c>
      <c r="F76" s="31" t="s">
        <v>102</v>
      </c>
      <c r="G76" s="31"/>
      <c r="H76" s="31" t="str">
        <f>IFERROR(VLOOKUP(Sources[[#This Row],[Method]],dd_analysis_graph[],2,FALSE),"")</f>
        <v>Analysis and Graph</v>
      </c>
      <c r="I76" s="31" t="str">
        <f>IFERROR(VLOOKUP(Sources[[#This Row],[Type of Publication]],dd_type_source[],2,FALSE),"")</f>
        <v>Publication</v>
      </c>
      <c r="J76" s="31"/>
      <c r="Z76">
        <f>IF(OR(Sources[[#This Row],[Analysis and Graph]]="Analysis and Graph",Sources[[#This Row],[Analysis and Graph]]="Not in analysis, but extra in graph"),MATCH(Sources[[#This Row],[Citekey]],Database!$B$4:$B$2385,0),"")</f>
        <v>1297</v>
      </c>
      <c r="AA76" t="str">
        <f>IF(AG76&lt;&gt;"",MATCH(AG76,Sources[Citekey],0),"")</f>
        <v/>
      </c>
      <c r="AB76" t="str">
        <f>IF(AI76&lt;&gt;"",MATCH(AI76,Sources[Citekey],0),"")</f>
        <v/>
      </c>
      <c r="AC76" t="str">
        <f>IF(AK76&lt;&gt;"",MATCH(AK76,Sources[Citekey],0),"")</f>
        <v/>
      </c>
      <c r="AD76" t="str">
        <f>IF(AM76&lt;&gt;"",MATCH(AM76,Sources[Citekey],0),"")</f>
        <v/>
      </c>
      <c r="AE76" t="str">
        <f>IF(AO76&lt;&gt;"",MATCH(AO76,Sources[Citekey],0),"")</f>
        <v/>
      </c>
      <c r="AG76" t="str">
        <f>IFERROR(IF(Sources[[#This Row],[Reference to]]&lt;&gt;"",LEFT(Sources[[#This Row],[Reference to]],FIND(",",Sources[[#This Row],[Reference to]])-1),""),Sources[[#This Row],[Reference to]])</f>
        <v/>
      </c>
      <c r="AH76" t="str">
        <f>IFERROR(RIGHT(Sources[[#This Row],[Reference to]],LEN(Sources[[#This Row],[Reference to]])-LEN($AG76)-2),"")</f>
        <v/>
      </c>
      <c r="AI76" t="str">
        <f t="shared" si="5"/>
        <v/>
      </c>
      <c r="AJ76" t="str">
        <f>IFERROR(RIGHT(Sources[[#This Row],[Reference to]],LEN(Sources[[#This Row],[Reference to]])-LEN($AG76)-2-LEN($AI76)-2),"")</f>
        <v/>
      </c>
      <c r="AK76" t="str">
        <f t="shared" si="6"/>
        <v/>
      </c>
      <c r="AL76" t="str">
        <f>IFERROR(RIGHT(Sources[[#This Row],[Reference to]],LEN(Sources[[#This Row],[Reference to]])-LEN($AG76)-2-LEN($AI76)-2-LEN($AK76)-2),"")</f>
        <v/>
      </c>
      <c r="AM76" t="str">
        <f t="shared" si="7"/>
        <v/>
      </c>
      <c r="AN76" t="str">
        <f>IFERROR(RIGHT(Sources[[#This Row],[Reference to]],LEN(Sources[[#This Row],[Reference to]])-LEN($AG76)-2-LEN($AI76)-2-LEN($AK76)-2-LEN($AM76)-2),"")</f>
        <v/>
      </c>
      <c r="AO76" t="str">
        <f t="shared" si="8"/>
        <v/>
      </c>
    </row>
    <row r="77" spans="2:41">
      <c r="B77" t="s">
        <v>221</v>
      </c>
      <c r="C77">
        <f>IFERROR(VALUE(MID(Sources[[#This Row],[Citekey]],FIND("20",Sources[[#This Row],[Citekey]]),4)),"")</f>
        <v>2016</v>
      </c>
      <c r="D77" s="5" t="s">
        <v>32</v>
      </c>
      <c r="E77" s="31" t="s">
        <v>29</v>
      </c>
      <c r="F77" s="31" t="s">
        <v>103</v>
      </c>
      <c r="G77" s="31" t="s">
        <v>201</v>
      </c>
      <c r="H77" s="31" t="str">
        <f>IFERROR(VLOOKUP(Sources[[#This Row],[Method]],dd_analysis_graph[],2,FALSE),"")</f>
        <v>Analysis and Graph</v>
      </c>
      <c r="I77" s="31" t="str">
        <f>IFERROR(VLOOKUP(Sources[[#This Row],[Type of Publication]],dd_type_source[],2,FALSE),"")</f>
        <v>Publication</v>
      </c>
      <c r="J77" s="31"/>
      <c r="Z77">
        <f>IF(OR(Sources[[#This Row],[Analysis and Graph]]="Analysis and Graph",Sources[[#This Row],[Analysis and Graph]]="Not in analysis, but extra in graph"),MATCH(Sources[[#This Row],[Citekey]],Database!$B$4:$B$2385,0),"")</f>
        <v>1465</v>
      </c>
      <c r="AA77">
        <f>IF(AG77&lt;&gt;"",MATCH(AG77,Sources[Citekey],0),"")</f>
        <v>29</v>
      </c>
      <c r="AB77" t="str">
        <f>IF(AI77&lt;&gt;"",MATCH(AI77,Sources[Citekey],0),"")</f>
        <v/>
      </c>
      <c r="AC77" t="str">
        <f>IF(AK77&lt;&gt;"",MATCH(AK77,Sources[Citekey],0),"")</f>
        <v/>
      </c>
      <c r="AD77" t="str">
        <f>IF(AM77&lt;&gt;"",MATCH(AM77,Sources[Citekey],0),"")</f>
        <v/>
      </c>
      <c r="AE77" t="str">
        <f>IF(AO77&lt;&gt;"",MATCH(AO77,Sources[Citekey],0),"")</f>
        <v/>
      </c>
      <c r="AG77" t="str">
        <f>IFERROR(IF(Sources[[#This Row],[Reference to]]&lt;&gt;"",LEFT(Sources[[#This Row],[Reference to]],FIND(",",Sources[[#This Row],[Reference to]])-1),""),Sources[[#This Row],[Reference to]])</f>
        <v>guandalini2015power</v>
      </c>
      <c r="AH77" t="str">
        <f>IFERROR(RIGHT(Sources[[#This Row],[Reference to]],LEN(Sources[[#This Row],[Reference to]])-LEN($AG77)-2),"")</f>
        <v/>
      </c>
      <c r="AI77" t="str">
        <f t="shared" si="5"/>
        <v/>
      </c>
      <c r="AJ77" t="str">
        <f>IFERROR(RIGHT(Sources[[#This Row],[Reference to]],LEN(Sources[[#This Row],[Reference to]])-LEN($AG77)-2-LEN($AI77)-2),"")</f>
        <v/>
      </c>
      <c r="AK77" t="str">
        <f t="shared" si="6"/>
        <v/>
      </c>
      <c r="AL77" t="str">
        <f>IFERROR(RIGHT(Sources[[#This Row],[Reference to]],LEN(Sources[[#This Row],[Reference to]])-LEN($AG77)-2-LEN($AI77)-2-LEN($AK77)-2),"")</f>
        <v/>
      </c>
      <c r="AM77" t="str">
        <f t="shared" si="7"/>
        <v/>
      </c>
      <c r="AN77" t="str">
        <f>IFERROR(RIGHT(Sources[[#This Row],[Reference to]],LEN(Sources[[#This Row],[Reference to]])-LEN($AG77)-2-LEN($AI77)-2-LEN($AK77)-2-LEN($AM77)-2),"")</f>
        <v/>
      </c>
      <c r="AO77" t="str">
        <f t="shared" si="8"/>
        <v/>
      </c>
    </row>
    <row r="78" spans="2:41">
      <c r="B78" t="s">
        <v>194</v>
      </c>
      <c r="C78">
        <f>IFERROR(VALUE(MID(Sources[[#This Row],[Citekey]],FIND("20",Sources[[#This Row],[Citekey]]),4)),"")</f>
        <v>2016</v>
      </c>
      <c r="D78" s="5" t="s">
        <v>32</v>
      </c>
      <c r="E78" s="31" t="s">
        <v>29</v>
      </c>
      <c r="F78" s="31" t="s">
        <v>159</v>
      </c>
      <c r="G78" s="31"/>
      <c r="H78" s="31" t="str">
        <f>IFERROR(VLOOKUP(Sources[[#This Row],[Method]],dd_analysis_graph[],2,FALSE),"")</f>
        <v>Not in analysis, not in graph</v>
      </c>
      <c r="I78" s="31" t="str">
        <f>IFERROR(VLOOKUP(Sources[[#This Row],[Type of Publication]],dd_type_source[],2,FALSE),"")</f>
        <v>Publication</v>
      </c>
      <c r="J78" s="31"/>
      <c r="Z78" t="str">
        <f>IF(OR(Sources[[#This Row],[Analysis and Graph]]="Analysis and Graph",Sources[[#This Row],[Analysis and Graph]]="Not in analysis, but extra in graph"),MATCH(Sources[[#This Row],[Citekey]],Database!$B$4:$B$2385,0),"")</f>
        <v/>
      </c>
      <c r="AA78" t="str">
        <f>IF(AG78&lt;&gt;"",MATCH(AG78,Sources[Citekey],0),"")</f>
        <v/>
      </c>
      <c r="AB78" t="str">
        <f>IF(AI78&lt;&gt;"",MATCH(AI78,Sources[Citekey],0),"")</f>
        <v/>
      </c>
      <c r="AC78" t="str">
        <f>IF(AK78&lt;&gt;"",MATCH(AK78,Sources[Citekey],0),"")</f>
        <v/>
      </c>
      <c r="AD78" t="str">
        <f>IF(AM78&lt;&gt;"",MATCH(AM78,Sources[Citekey],0),"")</f>
        <v/>
      </c>
      <c r="AE78" t="str">
        <f>IF(AO78&lt;&gt;"",MATCH(AO78,Sources[Citekey],0),"")</f>
        <v/>
      </c>
      <c r="AG78" t="str">
        <f>IFERROR(IF(Sources[[#This Row],[Reference to]]&lt;&gt;"",LEFT(Sources[[#This Row],[Reference to]],FIND(",",Sources[[#This Row],[Reference to]])-1),""),Sources[[#This Row],[Reference to]])</f>
        <v/>
      </c>
      <c r="AH78" t="str">
        <f>IFERROR(RIGHT(Sources[[#This Row],[Reference to]],LEN(Sources[[#This Row],[Reference to]])-LEN($AG78)-2),"")</f>
        <v/>
      </c>
      <c r="AI78" t="str">
        <f t="shared" si="5"/>
        <v/>
      </c>
      <c r="AJ78" t="str">
        <f>IFERROR(RIGHT(Sources[[#This Row],[Reference to]],LEN(Sources[[#This Row],[Reference to]])-LEN($AG78)-2-LEN($AI78)-2),"")</f>
        <v/>
      </c>
      <c r="AK78" t="str">
        <f t="shared" si="6"/>
        <v/>
      </c>
      <c r="AL78" t="str">
        <f>IFERROR(RIGHT(Sources[[#This Row],[Reference to]],LEN(Sources[[#This Row],[Reference to]])-LEN($AG78)-2-LEN($AI78)-2-LEN($AK78)-2),"")</f>
        <v/>
      </c>
      <c r="AM78" t="str">
        <f t="shared" si="7"/>
        <v/>
      </c>
      <c r="AN78" t="str">
        <f>IFERROR(RIGHT(Sources[[#This Row],[Reference to]],LEN(Sources[[#This Row],[Reference to]])-LEN($AG78)-2-LEN($AI78)-2-LEN($AK78)-2-LEN($AM78)-2),"")</f>
        <v/>
      </c>
      <c r="AO78" t="str">
        <f t="shared" si="8"/>
        <v/>
      </c>
    </row>
    <row r="79" spans="2:41">
      <c r="B79" t="s">
        <v>195</v>
      </c>
      <c r="C79">
        <f>IFERROR(VALUE(MID(Sources[[#This Row],[Citekey]],FIND("20",Sources[[#This Row],[Citekey]]),4)),"")</f>
        <v>2013</v>
      </c>
      <c r="D79" s="5" t="s">
        <v>32</v>
      </c>
      <c r="E79" s="31" t="s">
        <v>29</v>
      </c>
      <c r="F79" s="31" t="s">
        <v>102</v>
      </c>
      <c r="G79" s="31"/>
      <c r="H79" s="31" t="str">
        <f>IFERROR(VLOOKUP(Sources[[#This Row],[Method]],dd_analysis_graph[],2,FALSE),"")</f>
        <v>Analysis and Graph</v>
      </c>
      <c r="I79" s="31" t="str">
        <f>IFERROR(VLOOKUP(Sources[[#This Row],[Type of Publication]],dd_type_source[],2,FALSE),"")</f>
        <v>Publication</v>
      </c>
      <c r="J79" s="31"/>
      <c r="Z79">
        <f>IF(OR(Sources[[#This Row],[Analysis and Graph]]="Analysis and Graph",Sources[[#This Row],[Analysis and Graph]]="Not in analysis, but extra in graph"),MATCH(Sources[[#This Row],[Citekey]],Database!$B$4:$B$2385,0),"")</f>
        <v>1321</v>
      </c>
      <c r="AA79" t="str">
        <f>IF(AG79&lt;&gt;"",MATCH(AG79,Sources[Citekey],0),"")</f>
        <v/>
      </c>
      <c r="AB79" t="str">
        <f>IF(AI79&lt;&gt;"",MATCH(AI79,Sources[Citekey],0),"")</f>
        <v/>
      </c>
      <c r="AC79" t="str">
        <f>IF(AK79&lt;&gt;"",MATCH(AK79,Sources[Citekey],0),"")</f>
        <v/>
      </c>
      <c r="AD79" t="str">
        <f>IF(AM79&lt;&gt;"",MATCH(AM79,Sources[Citekey],0),"")</f>
        <v/>
      </c>
      <c r="AE79" t="str">
        <f>IF(AO79&lt;&gt;"",MATCH(AO79,Sources[Citekey],0),"")</f>
        <v/>
      </c>
      <c r="AG79" t="str">
        <f>IFERROR(IF(Sources[[#This Row],[Reference to]]&lt;&gt;"",LEFT(Sources[[#This Row],[Reference to]],FIND(",",Sources[[#This Row],[Reference to]])-1),""),Sources[[#This Row],[Reference to]])</f>
        <v/>
      </c>
      <c r="AH79" t="str">
        <f>IFERROR(RIGHT(Sources[[#This Row],[Reference to]],LEN(Sources[[#This Row],[Reference to]])-LEN($AG79)-2),"")</f>
        <v/>
      </c>
      <c r="AI79" t="str">
        <f t="shared" si="5"/>
        <v/>
      </c>
      <c r="AJ79" t="str">
        <f>IFERROR(RIGHT(Sources[[#This Row],[Reference to]],LEN(Sources[[#This Row],[Reference to]])-LEN($AG79)-2-LEN($AI79)-2),"")</f>
        <v/>
      </c>
      <c r="AK79" t="str">
        <f t="shared" si="6"/>
        <v/>
      </c>
      <c r="AL79" t="str">
        <f>IFERROR(RIGHT(Sources[[#This Row],[Reference to]],LEN(Sources[[#This Row],[Reference to]])-LEN($AG79)-2-LEN($AI79)-2-LEN($AK79)-2),"")</f>
        <v/>
      </c>
      <c r="AM79" t="str">
        <f t="shared" si="7"/>
        <v/>
      </c>
      <c r="AN79" t="str">
        <f>IFERROR(RIGHT(Sources[[#This Row],[Reference to]],LEN(Sources[[#This Row],[Reference to]])-LEN($AG79)-2-LEN($AI79)-2-LEN($AK79)-2-LEN($AM79)-2),"")</f>
        <v/>
      </c>
      <c r="AO79" t="str">
        <f t="shared" si="8"/>
        <v/>
      </c>
    </row>
    <row r="80" spans="2:41">
      <c r="B80" t="s">
        <v>196</v>
      </c>
      <c r="C80">
        <f>IFERROR(VALUE(MID(Sources[[#This Row],[Citekey]],FIND("20",Sources[[#This Row],[Citekey]]),4)),"")</f>
        <v>2007</v>
      </c>
      <c r="D80" s="5" t="s">
        <v>32</v>
      </c>
      <c r="E80" s="31" t="s">
        <v>29</v>
      </c>
      <c r="F80" s="31" t="s">
        <v>159</v>
      </c>
      <c r="G80" s="31"/>
      <c r="H80" s="31" t="str">
        <f>IFERROR(VLOOKUP(Sources[[#This Row],[Method]],dd_analysis_graph[],2,FALSE),"")</f>
        <v>Not in analysis, not in graph</v>
      </c>
      <c r="I80" s="31" t="str">
        <f>IFERROR(VLOOKUP(Sources[[#This Row],[Type of Publication]],dd_type_source[],2,FALSE),"")</f>
        <v>Publication</v>
      </c>
      <c r="J80" s="31"/>
      <c r="Z80" t="str">
        <f>IF(OR(Sources[[#This Row],[Analysis and Graph]]="Analysis and Graph",Sources[[#This Row],[Analysis and Graph]]="Not in analysis, but extra in graph"),MATCH(Sources[[#This Row],[Citekey]],Database!$B$4:$B$2385,0),"")</f>
        <v/>
      </c>
      <c r="AA80" t="str">
        <f>IF(AG80&lt;&gt;"",MATCH(AG80,Sources[Citekey],0),"")</f>
        <v/>
      </c>
      <c r="AB80" t="str">
        <f>IF(AI80&lt;&gt;"",MATCH(AI80,Sources[Citekey],0),"")</f>
        <v/>
      </c>
      <c r="AC80" t="str">
        <f>IF(AK80&lt;&gt;"",MATCH(AK80,Sources[Citekey],0),"")</f>
        <v/>
      </c>
      <c r="AD80" t="str">
        <f>IF(AM80&lt;&gt;"",MATCH(AM80,Sources[Citekey],0),"")</f>
        <v/>
      </c>
      <c r="AE80" t="str">
        <f>IF(AO80&lt;&gt;"",MATCH(AO80,Sources[Citekey],0),"")</f>
        <v/>
      </c>
      <c r="AG80" t="str">
        <f>IFERROR(IF(Sources[[#This Row],[Reference to]]&lt;&gt;"",LEFT(Sources[[#This Row],[Reference to]],FIND(",",Sources[[#This Row],[Reference to]])-1),""),Sources[[#This Row],[Reference to]])</f>
        <v/>
      </c>
      <c r="AH80" t="str">
        <f>IFERROR(RIGHT(Sources[[#This Row],[Reference to]],LEN(Sources[[#This Row],[Reference to]])-LEN($AG80)-2),"")</f>
        <v/>
      </c>
      <c r="AI80" t="str">
        <f t="shared" si="5"/>
        <v/>
      </c>
      <c r="AJ80" t="str">
        <f>IFERROR(RIGHT(Sources[[#This Row],[Reference to]],LEN(Sources[[#This Row],[Reference to]])-LEN($AG80)-2-LEN($AI80)-2),"")</f>
        <v/>
      </c>
      <c r="AK80" t="str">
        <f t="shared" si="6"/>
        <v/>
      </c>
      <c r="AL80" t="str">
        <f>IFERROR(RIGHT(Sources[[#This Row],[Reference to]],LEN(Sources[[#This Row],[Reference to]])-LEN($AG80)-2-LEN($AI80)-2-LEN($AK80)-2),"")</f>
        <v/>
      </c>
      <c r="AM80" t="str">
        <f t="shared" si="7"/>
        <v/>
      </c>
      <c r="AN80" t="str">
        <f>IFERROR(RIGHT(Sources[[#This Row],[Reference to]],LEN(Sources[[#This Row],[Reference to]])-LEN($AG80)-2-LEN($AI80)-2-LEN($AK80)-2-LEN($AM80)-2),"")</f>
        <v/>
      </c>
      <c r="AO80" t="str">
        <f t="shared" si="8"/>
        <v/>
      </c>
    </row>
    <row r="81" spans="2:41">
      <c r="B81" t="s">
        <v>197</v>
      </c>
      <c r="C81">
        <f>IFERROR(VALUE(MID(Sources[[#This Row],[Citekey]],FIND("20",Sources[[#This Row],[Citekey]]),4)),"")</f>
        <v>2016</v>
      </c>
      <c r="D81" s="5" t="s">
        <v>32</v>
      </c>
      <c r="E81" s="31" t="s">
        <v>29</v>
      </c>
      <c r="F81" s="31" t="s">
        <v>104</v>
      </c>
      <c r="G81" t="s">
        <v>306</v>
      </c>
      <c r="H81" s="31" t="str">
        <f>IFERROR(VLOOKUP(Sources[[#This Row],[Method]],dd_analysis_graph[],2,FALSE),"")</f>
        <v>Not in analysis, not in graph</v>
      </c>
      <c r="I81" s="31" t="str">
        <f>IFERROR(VLOOKUP(Sources[[#This Row],[Type of Publication]],dd_type_source[],2,FALSE),"")</f>
        <v>Publication</v>
      </c>
      <c r="J81" s="31"/>
      <c r="Z81" t="str">
        <f>IF(OR(Sources[[#This Row],[Analysis and Graph]]="Analysis and Graph",Sources[[#This Row],[Analysis and Graph]]="Not in analysis, but extra in graph"),MATCH(Sources[[#This Row],[Citekey]],Database!$B$4:$B$2385,0),"")</f>
        <v/>
      </c>
      <c r="AA81">
        <f>IF(AG81&lt;&gt;"",MATCH(AG81,Sources[Citekey],0),"")</f>
        <v>110</v>
      </c>
      <c r="AB81" t="str">
        <f>IF(AI81&lt;&gt;"",MATCH(AI81,Sources[Citekey],0),"")</f>
        <v/>
      </c>
      <c r="AC81" t="str">
        <f>IF(AK81&lt;&gt;"",MATCH(AK81,Sources[Citekey],0),"")</f>
        <v/>
      </c>
      <c r="AD81" t="str">
        <f>IF(AM81&lt;&gt;"",MATCH(AM81,Sources[Citekey],0),"")</f>
        <v/>
      </c>
      <c r="AE81" t="str">
        <f>IF(AO81&lt;&gt;"",MATCH(AO81,Sources[Citekey],0),"")</f>
        <v/>
      </c>
      <c r="AG81" t="str">
        <f>IFERROR(IF(Sources[[#This Row],[Reference to]]&lt;&gt;"",LEFT(Sources[[#This Row],[Reference to]],FIND(",",Sources[[#This Row],[Reference to]])-1),""),Sources[[#This Row],[Reference to]])</f>
        <v>CopenHydrogen2014project</v>
      </c>
      <c r="AH81" t="str">
        <f>IFERROR(RIGHT(Sources[[#This Row],[Reference to]],LEN(Sources[[#This Row],[Reference to]])-LEN($AG81)-2),"")</f>
        <v/>
      </c>
      <c r="AI81" t="str">
        <f t="shared" si="5"/>
        <v/>
      </c>
      <c r="AJ81" t="str">
        <f>IFERROR(RIGHT(Sources[[#This Row],[Reference to]],LEN(Sources[[#This Row],[Reference to]])-LEN($AG81)-2-LEN($AI81)-2),"")</f>
        <v/>
      </c>
      <c r="AK81" t="str">
        <f t="shared" si="6"/>
        <v/>
      </c>
      <c r="AL81" t="str">
        <f>IFERROR(RIGHT(Sources[[#This Row],[Reference to]],LEN(Sources[[#This Row],[Reference to]])-LEN($AG81)-2-LEN($AI81)-2-LEN($AK81)-2),"")</f>
        <v/>
      </c>
      <c r="AM81" t="str">
        <f t="shared" si="7"/>
        <v/>
      </c>
      <c r="AN81" t="str">
        <f>IFERROR(RIGHT(Sources[[#This Row],[Reference to]],LEN(Sources[[#This Row],[Reference to]])-LEN($AG81)-2-LEN($AI81)-2-LEN($AK81)-2-LEN($AM81)-2),"")</f>
        <v/>
      </c>
      <c r="AO81" t="str">
        <f t="shared" si="8"/>
        <v/>
      </c>
    </row>
    <row r="82" spans="2:41">
      <c r="B82" t="s">
        <v>223</v>
      </c>
      <c r="C82">
        <f>IFERROR(VALUE(MID(Sources[[#This Row],[Citekey]],FIND("20",Sources[[#This Row],[Citekey]]),4)),"")</f>
        <v>2015</v>
      </c>
      <c r="D82" s="5" t="s">
        <v>32</v>
      </c>
      <c r="E82" s="31" t="s">
        <v>29</v>
      </c>
      <c r="F82" s="31" t="s">
        <v>103</v>
      </c>
      <c r="G82" s="31"/>
      <c r="H82" s="31" t="str">
        <f>IFERROR(VLOOKUP(Sources[[#This Row],[Method]],dd_analysis_graph[],2,FALSE),"")</f>
        <v>Analysis and Graph</v>
      </c>
      <c r="I82" s="31" t="str">
        <f>IFERROR(VLOOKUP(Sources[[#This Row],[Type of Publication]],dd_type_source[],2,FALSE),"")</f>
        <v>Publication</v>
      </c>
      <c r="J82" s="31"/>
      <c r="Z82">
        <f>IF(OR(Sources[[#This Row],[Analysis and Graph]]="Analysis and Graph",Sources[[#This Row],[Analysis and Graph]]="Not in analysis, but extra in graph"),MATCH(Sources[[#This Row],[Citekey]],Database!$B$4:$B$2385,0),"")</f>
        <v>673</v>
      </c>
      <c r="AA82" t="str">
        <f>IF(AG82&lt;&gt;"",MATCH(AG82,Sources[Citekey],0),"")</f>
        <v/>
      </c>
      <c r="AB82" t="str">
        <f>IF(AI82&lt;&gt;"",MATCH(AI82,Sources[Citekey],0),"")</f>
        <v/>
      </c>
      <c r="AC82" t="str">
        <f>IF(AK82&lt;&gt;"",MATCH(AK82,Sources[Citekey],0),"")</f>
        <v/>
      </c>
      <c r="AD82" t="str">
        <f>IF(AM82&lt;&gt;"",MATCH(AM82,Sources[Citekey],0),"")</f>
        <v/>
      </c>
      <c r="AE82" t="str">
        <f>IF(AO82&lt;&gt;"",MATCH(AO82,Sources[Citekey],0),"")</f>
        <v/>
      </c>
      <c r="AG82" t="str">
        <f>IFERROR(IF(Sources[[#This Row],[Reference to]]&lt;&gt;"",LEFT(Sources[[#This Row],[Reference to]],FIND(",",Sources[[#This Row],[Reference to]])-1),""),Sources[[#This Row],[Reference to]])</f>
        <v/>
      </c>
      <c r="AH82" t="str">
        <f>IFERROR(RIGHT(Sources[[#This Row],[Reference to]],LEN(Sources[[#This Row],[Reference to]])-LEN($AG82)-2),"")</f>
        <v/>
      </c>
      <c r="AI82" t="str">
        <f t="shared" si="5"/>
        <v/>
      </c>
      <c r="AJ82" t="str">
        <f>IFERROR(RIGHT(Sources[[#This Row],[Reference to]],LEN(Sources[[#This Row],[Reference to]])-LEN($AG82)-2-LEN($AI82)-2),"")</f>
        <v/>
      </c>
      <c r="AK82" t="str">
        <f t="shared" si="6"/>
        <v/>
      </c>
      <c r="AL82" t="str">
        <f>IFERROR(RIGHT(Sources[[#This Row],[Reference to]],LEN(Sources[[#This Row],[Reference to]])-LEN($AG82)-2-LEN($AI82)-2-LEN($AK82)-2),"")</f>
        <v/>
      </c>
      <c r="AM82" t="str">
        <f t="shared" si="7"/>
        <v/>
      </c>
      <c r="AN82" t="str">
        <f>IFERROR(RIGHT(Sources[[#This Row],[Reference to]],LEN(Sources[[#This Row],[Reference to]])-LEN($AG82)-2-LEN($AI82)-2-LEN($AK82)-2-LEN($AM82)-2),"")</f>
        <v/>
      </c>
      <c r="AO82" t="str">
        <f t="shared" si="8"/>
        <v/>
      </c>
    </row>
    <row r="83" spans="2:41">
      <c r="B83" t="s">
        <v>225</v>
      </c>
      <c r="C83">
        <f>IFERROR(VALUE(MID(Sources[[#This Row],[Citekey]],FIND("20",Sources[[#This Row],[Citekey]]),4)),"")</f>
        <v>2014</v>
      </c>
      <c r="D83" s="5" t="s">
        <v>32</v>
      </c>
      <c r="E83" s="31" t="s">
        <v>29</v>
      </c>
      <c r="F83" s="31" t="s">
        <v>105</v>
      </c>
      <c r="G83" s="31"/>
      <c r="H83" s="31" t="str">
        <f>IFERROR(VLOOKUP(Sources[[#This Row],[Method]],dd_analysis_graph[],2,FALSE),"")</f>
        <v>Not in analysis, not in graph</v>
      </c>
      <c r="I83" s="31" t="str">
        <f>IFERROR(VLOOKUP(Sources[[#This Row],[Type of Publication]],dd_type_source[],2,FALSE),"")</f>
        <v>Publication</v>
      </c>
      <c r="J83" s="31"/>
      <c r="Z83" t="str">
        <f>IF(OR(Sources[[#This Row],[Analysis and Graph]]="Analysis and Graph",Sources[[#This Row],[Analysis and Graph]]="Not in analysis, but extra in graph"),MATCH(Sources[[#This Row],[Citekey]],Database!$B$4:$B$2385,0),"")</f>
        <v/>
      </c>
      <c r="AA83" t="str">
        <f>IF(AG83&lt;&gt;"",MATCH(AG83,Sources[Citekey],0),"")</f>
        <v/>
      </c>
      <c r="AB83" t="str">
        <f>IF(AI83&lt;&gt;"",MATCH(AI83,Sources[Citekey],0),"")</f>
        <v/>
      </c>
      <c r="AC83" t="str">
        <f>IF(AK83&lt;&gt;"",MATCH(AK83,Sources[Citekey],0),"")</f>
        <v/>
      </c>
      <c r="AD83" t="str">
        <f>IF(AM83&lt;&gt;"",MATCH(AM83,Sources[Citekey],0),"")</f>
        <v/>
      </c>
      <c r="AE83" t="str">
        <f>IF(AO83&lt;&gt;"",MATCH(AO83,Sources[Citekey],0),"")</f>
        <v/>
      </c>
      <c r="AG83" t="str">
        <f>IFERROR(IF(Sources[[#This Row],[Reference to]]&lt;&gt;"",LEFT(Sources[[#This Row],[Reference to]],FIND(",",Sources[[#This Row],[Reference to]])-1),""),Sources[[#This Row],[Reference to]])</f>
        <v/>
      </c>
      <c r="AH83" t="str">
        <f>IFERROR(RIGHT(Sources[[#This Row],[Reference to]],LEN(Sources[[#This Row],[Reference to]])-LEN($AG83)-2),"")</f>
        <v/>
      </c>
      <c r="AI83" t="str">
        <f t="shared" si="5"/>
        <v/>
      </c>
      <c r="AJ83" t="str">
        <f>IFERROR(RIGHT(Sources[[#This Row],[Reference to]],LEN(Sources[[#This Row],[Reference to]])-LEN($AG83)-2-LEN($AI83)-2),"")</f>
        <v/>
      </c>
      <c r="AK83" t="str">
        <f t="shared" si="6"/>
        <v/>
      </c>
      <c r="AL83" t="str">
        <f>IFERROR(RIGHT(Sources[[#This Row],[Reference to]],LEN(Sources[[#This Row],[Reference to]])-LEN($AG83)-2-LEN($AI83)-2-LEN($AK83)-2),"")</f>
        <v/>
      </c>
      <c r="AM83" t="str">
        <f t="shared" si="7"/>
        <v/>
      </c>
      <c r="AN83" t="str">
        <f>IFERROR(RIGHT(Sources[[#This Row],[Reference to]],LEN(Sources[[#This Row],[Reference to]])-LEN($AG83)-2-LEN($AI83)-2-LEN($AK83)-2-LEN($AM83)-2),"")</f>
        <v/>
      </c>
      <c r="AO83" t="str">
        <f t="shared" si="8"/>
        <v/>
      </c>
    </row>
    <row r="84" spans="2:41">
      <c r="B84" t="s">
        <v>500</v>
      </c>
      <c r="C84">
        <f>IFERROR(VALUE(MID(Sources[[#This Row],[Citekey]],FIND("20",Sources[[#This Row],[Citekey]]),4)),"")</f>
        <v>2014</v>
      </c>
      <c r="D84" s="5" t="s">
        <v>482</v>
      </c>
      <c r="E84" s="31" t="s">
        <v>124</v>
      </c>
      <c r="F84" s="31" t="s">
        <v>102</v>
      </c>
      <c r="G84" s="31"/>
      <c r="H84" s="31" t="str">
        <f>IFERROR(VLOOKUP(Sources[[#This Row],[Method]],dd_analysis_graph[],2,FALSE),"")</f>
        <v>Analysis and Graph</v>
      </c>
      <c r="I84" s="31" t="str">
        <f>IFERROR(VLOOKUP(Sources[[#This Row],[Type of Publication]],dd_type_source[],2,FALSE),"")</f>
        <v>Manufacturer Interview</v>
      </c>
      <c r="J84" s="31"/>
      <c r="Z84">
        <f>IF(OR(Sources[[#This Row],[Analysis and Graph]]="Analysis and Graph",Sources[[#This Row],[Analysis and Graph]]="Not in analysis, but extra in graph"),MATCH(Sources[[#This Row],[Citekey]],Database!$B$4:$B$2385,0),"")</f>
        <v>1898</v>
      </c>
      <c r="AA84" t="str">
        <f>IF(AG84&lt;&gt;"",MATCH(AG84,Sources[Citekey],0),"")</f>
        <v/>
      </c>
      <c r="AB84" t="str">
        <f>IF(AI84&lt;&gt;"",MATCH(AI84,Sources[Citekey],0),"")</f>
        <v/>
      </c>
      <c r="AC84" t="str">
        <f>IF(AK84&lt;&gt;"",MATCH(AK84,Sources[Citekey],0),"")</f>
        <v/>
      </c>
      <c r="AD84" t="str">
        <f>IF(AM84&lt;&gt;"",MATCH(AM84,Sources[Citekey],0),"")</f>
        <v/>
      </c>
      <c r="AE84" t="str">
        <f>IF(AO84&lt;&gt;"",MATCH(AO84,Sources[Citekey],0),"")</f>
        <v/>
      </c>
      <c r="AG84" t="str">
        <f>IFERROR(IF(Sources[[#This Row],[Reference to]]&lt;&gt;"",LEFT(Sources[[#This Row],[Reference to]],FIND(",",Sources[[#This Row],[Reference to]])-1),""),Sources[[#This Row],[Reference to]])</f>
        <v/>
      </c>
      <c r="AH84" t="str">
        <f>IFERROR(RIGHT(Sources[[#This Row],[Reference to]],LEN(Sources[[#This Row],[Reference to]])-LEN($AG84)-2),"")</f>
        <v/>
      </c>
      <c r="AI84" t="str">
        <f t="shared" si="5"/>
        <v/>
      </c>
      <c r="AJ84" t="str">
        <f>IFERROR(RIGHT(Sources[[#This Row],[Reference to]],LEN(Sources[[#This Row],[Reference to]])-LEN($AG84)-2-LEN($AI84)-2),"")</f>
        <v/>
      </c>
      <c r="AK84" t="str">
        <f t="shared" si="6"/>
        <v/>
      </c>
      <c r="AL84" t="str">
        <f>IFERROR(RIGHT(Sources[[#This Row],[Reference to]],LEN(Sources[[#This Row],[Reference to]])-LEN($AG84)-2-LEN($AI84)-2-LEN($AK84)-2),"")</f>
        <v/>
      </c>
      <c r="AM84" t="str">
        <f t="shared" si="7"/>
        <v/>
      </c>
      <c r="AN84" t="str">
        <f>IFERROR(RIGHT(Sources[[#This Row],[Reference to]],LEN(Sources[[#This Row],[Reference to]])-LEN($AG84)-2-LEN($AI84)-2-LEN($AK84)-2-LEN($AM84)-2),"")</f>
        <v/>
      </c>
      <c r="AO84" t="str">
        <f t="shared" si="8"/>
        <v/>
      </c>
    </row>
    <row r="85" spans="2:41">
      <c r="B85" t="s">
        <v>497</v>
      </c>
      <c r="C85">
        <f>IFERROR(VALUE(MID(Sources[[#This Row],[Citekey]],FIND("20",Sources[[#This Row],[Citekey]]),4)),"")</f>
        <v>2015</v>
      </c>
      <c r="D85" s="5" t="s">
        <v>482</v>
      </c>
      <c r="E85" s="31" t="s">
        <v>124</v>
      </c>
      <c r="F85" s="31" t="s">
        <v>102</v>
      </c>
      <c r="G85" s="31"/>
      <c r="H85" s="31" t="str">
        <f>IFERROR(VLOOKUP(Sources[[#This Row],[Method]],dd_analysis_graph[],2,FALSE),"")</f>
        <v>Analysis and Graph</v>
      </c>
      <c r="I85" s="31" t="str">
        <f>IFERROR(VLOOKUP(Sources[[#This Row],[Type of Publication]],dd_type_source[],2,FALSE),"")</f>
        <v>Manufacturer Interview</v>
      </c>
      <c r="J85" s="31"/>
      <c r="Z85">
        <f>IF(OR(Sources[[#This Row],[Analysis and Graph]]="Analysis and Graph",Sources[[#This Row],[Analysis and Graph]]="Not in analysis, but extra in graph"),MATCH(Sources[[#This Row],[Citekey]],Database!$B$4:$B$2385,0),"")</f>
        <v>1826</v>
      </c>
      <c r="AA85" t="str">
        <f>IF(AG85&lt;&gt;"",MATCH(AG85,Sources[Citekey],0),"")</f>
        <v/>
      </c>
      <c r="AB85" t="str">
        <f>IF(AI85&lt;&gt;"",MATCH(AI85,Sources[Citekey],0),"")</f>
        <v/>
      </c>
      <c r="AC85" t="str">
        <f>IF(AK85&lt;&gt;"",MATCH(AK85,Sources[Citekey],0),"")</f>
        <v/>
      </c>
      <c r="AD85" t="str">
        <f>IF(AM85&lt;&gt;"",MATCH(AM85,Sources[Citekey],0),"")</f>
        <v/>
      </c>
      <c r="AE85" t="str">
        <f>IF(AO85&lt;&gt;"",MATCH(AO85,Sources[Citekey],0),"")</f>
        <v/>
      </c>
      <c r="AG85" t="str">
        <f>IFERROR(IF(Sources[[#This Row],[Reference to]]&lt;&gt;"",LEFT(Sources[[#This Row],[Reference to]],FIND(",",Sources[[#This Row],[Reference to]])-1),""),Sources[[#This Row],[Reference to]])</f>
        <v/>
      </c>
      <c r="AH85" t="str">
        <f>IFERROR(RIGHT(Sources[[#This Row],[Reference to]],LEN(Sources[[#This Row],[Reference to]])-LEN($AG85)-2),"")</f>
        <v/>
      </c>
      <c r="AI85" t="str">
        <f t="shared" si="5"/>
        <v/>
      </c>
      <c r="AJ85" t="str">
        <f>IFERROR(RIGHT(Sources[[#This Row],[Reference to]],LEN(Sources[[#This Row],[Reference to]])-LEN($AG85)-2-LEN($AI85)-2),"")</f>
        <v/>
      </c>
      <c r="AK85" t="str">
        <f t="shared" si="6"/>
        <v/>
      </c>
      <c r="AL85" t="str">
        <f>IFERROR(RIGHT(Sources[[#This Row],[Reference to]],LEN(Sources[[#This Row],[Reference to]])-LEN($AG85)-2-LEN($AI85)-2-LEN($AK85)-2),"")</f>
        <v/>
      </c>
      <c r="AM85" t="str">
        <f t="shared" si="7"/>
        <v/>
      </c>
      <c r="AN85" t="str">
        <f>IFERROR(RIGHT(Sources[[#This Row],[Reference to]],LEN(Sources[[#This Row],[Reference to]])-LEN($AG85)-2-LEN($AI85)-2-LEN($AK85)-2-LEN($AM85)-2),"")</f>
        <v/>
      </c>
      <c r="AO85" t="str">
        <f t="shared" si="8"/>
        <v/>
      </c>
    </row>
    <row r="86" spans="2:41">
      <c r="B86" t="s">
        <v>507</v>
      </c>
      <c r="C86">
        <f>IFERROR(VALUE(MID(Sources[[#This Row],[Citekey]],FIND("20",Sources[[#This Row],[Citekey]]),4)),"")</f>
        <v>2015</v>
      </c>
      <c r="D86" s="5" t="s">
        <v>482</v>
      </c>
      <c r="E86" s="31" t="s">
        <v>124</v>
      </c>
      <c r="F86" s="31" t="s">
        <v>102</v>
      </c>
      <c r="G86" s="31"/>
      <c r="H86" s="31" t="str">
        <f>IFERROR(VLOOKUP(Sources[[#This Row],[Method]],dd_analysis_graph[],2,FALSE),"")</f>
        <v>Analysis and Graph</v>
      </c>
      <c r="I86" s="31" t="str">
        <f>IFERROR(VLOOKUP(Sources[[#This Row],[Type of Publication]],dd_type_source[],2,FALSE),"")</f>
        <v>Manufacturer Interview</v>
      </c>
      <c r="J86" s="31"/>
      <c r="Z86">
        <f>IF(OR(Sources[[#This Row],[Analysis and Graph]]="Analysis and Graph",Sources[[#This Row],[Analysis and Graph]]="Not in analysis, but extra in graph"),MATCH(Sources[[#This Row],[Citekey]],Database!$B$4:$B$2385,0),"")</f>
        <v>2066</v>
      </c>
      <c r="AA86" t="str">
        <f>IF(AG86&lt;&gt;"",MATCH(AG86,Sources[Citekey],0),"")</f>
        <v/>
      </c>
      <c r="AB86" t="str">
        <f>IF(AI86&lt;&gt;"",MATCH(AI86,Sources[Citekey],0),"")</f>
        <v/>
      </c>
      <c r="AC86" t="str">
        <f>IF(AK86&lt;&gt;"",MATCH(AK86,Sources[Citekey],0),"")</f>
        <v/>
      </c>
      <c r="AD86" t="str">
        <f>IF(AM86&lt;&gt;"",MATCH(AM86,Sources[Citekey],0),"")</f>
        <v/>
      </c>
      <c r="AE86" t="str">
        <f>IF(AO86&lt;&gt;"",MATCH(AO86,Sources[Citekey],0),"")</f>
        <v/>
      </c>
      <c r="AG86" t="str">
        <f>IFERROR(IF(Sources[[#This Row],[Reference to]]&lt;&gt;"",LEFT(Sources[[#This Row],[Reference to]],FIND(",",Sources[[#This Row],[Reference to]])-1),""),Sources[[#This Row],[Reference to]])</f>
        <v/>
      </c>
      <c r="AH86" t="str">
        <f>IFERROR(RIGHT(Sources[[#This Row],[Reference to]],LEN(Sources[[#This Row],[Reference to]])-LEN($AG86)-2),"")</f>
        <v/>
      </c>
      <c r="AI86" t="str">
        <f t="shared" si="5"/>
        <v/>
      </c>
      <c r="AJ86" t="str">
        <f>IFERROR(RIGHT(Sources[[#This Row],[Reference to]],LEN(Sources[[#This Row],[Reference to]])-LEN($AG86)-2-LEN($AI86)-2),"")</f>
        <v/>
      </c>
      <c r="AK86" t="str">
        <f t="shared" si="6"/>
        <v/>
      </c>
      <c r="AL86" t="str">
        <f>IFERROR(RIGHT(Sources[[#This Row],[Reference to]],LEN(Sources[[#This Row],[Reference to]])-LEN($AG86)-2-LEN($AI86)-2-LEN($AK86)-2),"")</f>
        <v/>
      </c>
      <c r="AM86" t="str">
        <f t="shared" si="7"/>
        <v/>
      </c>
      <c r="AN86" t="str">
        <f>IFERROR(RIGHT(Sources[[#This Row],[Reference to]],LEN(Sources[[#This Row],[Reference to]])-LEN($AG86)-2-LEN($AI86)-2-LEN($AK86)-2-LEN($AM86)-2),"")</f>
        <v/>
      </c>
      <c r="AO86" t="str">
        <f t="shared" si="8"/>
        <v/>
      </c>
    </row>
    <row r="87" spans="2:41">
      <c r="B87" t="s">
        <v>498</v>
      </c>
      <c r="C87">
        <f>IFERROR(VALUE(MID(Sources[[#This Row],[Citekey]],FIND("20",Sources[[#This Row],[Citekey]]),4)),"")</f>
        <v>2015</v>
      </c>
      <c r="D87" s="5" t="s">
        <v>482</v>
      </c>
      <c r="E87" s="31" t="s">
        <v>124</v>
      </c>
      <c r="F87" s="31" t="s">
        <v>102</v>
      </c>
      <c r="G87" s="31"/>
      <c r="H87" s="31" t="str">
        <f>IFERROR(VLOOKUP(Sources[[#This Row],[Method]],dd_analysis_graph[],2,FALSE),"")</f>
        <v>Analysis and Graph</v>
      </c>
      <c r="I87" s="31" t="str">
        <f>IFERROR(VLOOKUP(Sources[[#This Row],[Type of Publication]],dd_type_source[],2,FALSE),"")</f>
        <v>Manufacturer Interview</v>
      </c>
      <c r="J87" s="31"/>
      <c r="Z87">
        <f>IF(OR(Sources[[#This Row],[Analysis and Graph]]="Analysis and Graph",Sources[[#This Row],[Analysis and Graph]]="Not in analysis, but extra in graph"),MATCH(Sources[[#This Row],[Citekey]],Database!$B$4:$B$2385,0),"")</f>
        <v>1850</v>
      </c>
      <c r="AA87" t="str">
        <f>IF(AG87&lt;&gt;"",MATCH(AG87,Sources[Citekey],0),"")</f>
        <v/>
      </c>
      <c r="AB87" t="str">
        <f>IF(AI87&lt;&gt;"",MATCH(AI87,Sources[Citekey],0),"")</f>
        <v/>
      </c>
      <c r="AC87" t="str">
        <f>IF(AK87&lt;&gt;"",MATCH(AK87,Sources[Citekey],0),"")</f>
        <v/>
      </c>
      <c r="AD87" t="str">
        <f>IF(AM87&lt;&gt;"",MATCH(AM87,Sources[Citekey],0),"")</f>
        <v/>
      </c>
      <c r="AE87" t="str">
        <f>IF(AO87&lt;&gt;"",MATCH(AO87,Sources[Citekey],0),"")</f>
        <v/>
      </c>
      <c r="AG87" t="str">
        <f>IFERROR(IF(Sources[[#This Row],[Reference to]]&lt;&gt;"",LEFT(Sources[[#This Row],[Reference to]],FIND(",",Sources[[#This Row],[Reference to]])-1),""),Sources[[#This Row],[Reference to]])</f>
        <v/>
      </c>
      <c r="AH87" t="str">
        <f>IFERROR(RIGHT(Sources[[#This Row],[Reference to]],LEN(Sources[[#This Row],[Reference to]])-LEN($AG87)-2),"")</f>
        <v/>
      </c>
      <c r="AI87" t="str">
        <f t="shared" si="5"/>
        <v/>
      </c>
      <c r="AJ87" t="str">
        <f>IFERROR(RIGHT(Sources[[#This Row],[Reference to]],LEN(Sources[[#This Row],[Reference to]])-LEN($AG87)-2-LEN($AI87)-2),"")</f>
        <v/>
      </c>
      <c r="AK87" t="str">
        <f t="shared" si="6"/>
        <v/>
      </c>
      <c r="AL87" t="str">
        <f>IFERROR(RIGHT(Sources[[#This Row],[Reference to]],LEN(Sources[[#This Row],[Reference to]])-LEN($AG87)-2-LEN($AI87)-2-LEN($AK87)-2),"")</f>
        <v/>
      </c>
      <c r="AM87" t="str">
        <f t="shared" si="7"/>
        <v/>
      </c>
      <c r="AN87" t="str">
        <f>IFERROR(RIGHT(Sources[[#This Row],[Reference to]],LEN(Sources[[#This Row],[Reference to]])-LEN($AG87)-2-LEN($AI87)-2-LEN($AK87)-2-LEN($AM87)-2),"")</f>
        <v/>
      </c>
      <c r="AO87" t="str">
        <f t="shared" si="8"/>
        <v/>
      </c>
    </row>
    <row r="88" spans="2:41">
      <c r="B88" t="s">
        <v>499</v>
      </c>
      <c r="C88">
        <f>IFERROR(VALUE(MID(Sources[[#This Row],[Citekey]],FIND("20",Sources[[#This Row],[Citekey]]),4)),"")</f>
        <v>2015</v>
      </c>
      <c r="D88" s="5" t="s">
        <v>482</v>
      </c>
      <c r="E88" s="31" t="s">
        <v>124</v>
      </c>
      <c r="F88" s="31" t="s">
        <v>102</v>
      </c>
      <c r="G88" s="31"/>
      <c r="H88" s="31" t="str">
        <f>IFERROR(VLOOKUP(Sources[[#This Row],[Method]],dd_analysis_graph[],2,FALSE),"")</f>
        <v>Analysis and Graph</v>
      </c>
      <c r="I88" s="31" t="str">
        <f>IFERROR(VLOOKUP(Sources[[#This Row],[Type of Publication]],dd_type_source[],2,FALSE),"")</f>
        <v>Manufacturer Interview</v>
      </c>
      <c r="J88" s="31"/>
      <c r="Z88">
        <f>IF(OR(Sources[[#This Row],[Analysis and Graph]]="Analysis and Graph",Sources[[#This Row],[Analysis and Graph]]="Not in analysis, but extra in graph"),MATCH(Sources[[#This Row],[Citekey]],Database!$B$4:$B$2385,0),"")</f>
        <v>1874</v>
      </c>
      <c r="AA88" t="str">
        <f>IF(AG88&lt;&gt;"",MATCH(AG88,Sources[Citekey],0),"")</f>
        <v/>
      </c>
      <c r="AB88" t="str">
        <f>IF(AI88&lt;&gt;"",MATCH(AI88,Sources[Citekey],0),"")</f>
        <v/>
      </c>
      <c r="AC88" t="str">
        <f>IF(AK88&lt;&gt;"",MATCH(AK88,Sources[Citekey],0),"")</f>
        <v/>
      </c>
      <c r="AD88" t="str">
        <f>IF(AM88&lt;&gt;"",MATCH(AM88,Sources[Citekey],0),"")</f>
        <v/>
      </c>
      <c r="AE88" t="str">
        <f>IF(AO88&lt;&gt;"",MATCH(AO88,Sources[Citekey],0),"")</f>
        <v/>
      </c>
      <c r="AG88" t="str">
        <f>IFERROR(IF(Sources[[#This Row],[Reference to]]&lt;&gt;"",LEFT(Sources[[#This Row],[Reference to]],FIND(",",Sources[[#This Row],[Reference to]])-1),""),Sources[[#This Row],[Reference to]])</f>
        <v/>
      </c>
      <c r="AH88" t="str">
        <f>IFERROR(RIGHT(Sources[[#This Row],[Reference to]],LEN(Sources[[#This Row],[Reference to]])-LEN($AG88)-2),"")</f>
        <v/>
      </c>
      <c r="AI88" t="str">
        <f t="shared" si="5"/>
        <v/>
      </c>
      <c r="AJ88" t="str">
        <f>IFERROR(RIGHT(Sources[[#This Row],[Reference to]],LEN(Sources[[#This Row],[Reference to]])-LEN($AG88)-2-LEN($AI88)-2),"")</f>
        <v/>
      </c>
      <c r="AK88" t="str">
        <f t="shared" si="6"/>
        <v/>
      </c>
      <c r="AL88" t="str">
        <f>IFERROR(RIGHT(Sources[[#This Row],[Reference to]],LEN(Sources[[#This Row],[Reference to]])-LEN($AG88)-2-LEN($AI88)-2-LEN($AK88)-2),"")</f>
        <v/>
      </c>
      <c r="AM88" t="str">
        <f t="shared" si="7"/>
        <v/>
      </c>
      <c r="AN88" t="str">
        <f>IFERROR(RIGHT(Sources[[#This Row],[Reference to]],LEN(Sources[[#This Row],[Reference to]])-LEN($AG88)-2-LEN($AI88)-2-LEN($AK88)-2-LEN($AM88)-2),"")</f>
        <v/>
      </c>
      <c r="AO88" t="str">
        <f t="shared" si="8"/>
        <v/>
      </c>
    </row>
    <row r="89" spans="2:41">
      <c r="B89" t="s">
        <v>501</v>
      </c>
      <c r="C89">
        <f>IFERROR(VALUE(MID(Sources[[#This Row],[Citekey]],FIND("20",Sources[[#This Row],[Citekey]]),4)),"")</f>
        <v>2015</v>
      </c>
      <c r="D89" s="5" t="s">
        <v>482</v>
      </c>
      <c r="E89" s="31" t="s">
        <v>124</v>
      </c>
      <c r="F89" s="31" t="s">
        <v>102</v>
      </c>
      <c r="G89" s="31"/>
      <c r="H89" s="31" t="str">
        <f>IFERROR(VLOOKUP(Sources[[#This Row],[Method]],dd_analysis_graph[],2,FALSE),"")</f>
        <v>Analysis and Graph</v>
      </c>
      <c r="I89" s="31" t="str">
        <f>IFERROR(VLOOKUP(Sources[[#This Row],[Type of Publication]],dd_type_source[],2,FALSE),"")</f>
        <v>Manufacturer Interview</v>
      </c>
      <c r="J89" s="31"/>
      <c r="Z89">
        <f>IF(OR(Sources[[#This Row],[Analysis and Graph]]="Analysis and Graph",Sources[[#This Row],[Analysis and Graph]]="Not in analysis, but extra in graph"),MATCH(Sources[[#This Row],[Citekey]],Database!$B$4:$B$2385,0),"")</f>
        <v>1922</v>
      </c>
      <c r="AA89" t="str">
        <f>IF(AG89&lt;&gt;"",MATCH(AG89,Sources[Citekey],0),"")</f>
        <v/>
      </c>
      <c r="AB89" t="str">
        <f>IF(AI89&lt;&gt;"",MATCH(AI89,Sources[Citekey],0),"")</f>
        <v/>
      </c>
      <c r="AC89" t="str">
        <f>IF(AK89&lt;&gt;"",MATCH(AK89,Sources[Citekey],0),"")</f>
        <v/>
      </c>
      <c r="AD89" t="str">
        <f>IF(AM89&lt;&gt;"",MATCH(AM89,Sources[Citekey],0),"")</f>
        <v/>
      </c>
      <c r="AE89" t="str">
        <f>IF(AO89&lt;&gt;"",MATCH(AO89,Sources[Citekey],0),"")</f>
        <v/>
      </c>
      <c r="AG89" t="str">
        <f>IFERROR(IF(Sources[[#This Row],[Reference to]]&lt;&gt;"",LEFT(Sources[[#This Row],[Reference to]],FIND(",",Sources[[#This Row],[Reference to]])-1),""),Sources[[#This Row],[Reference to]])</f>
        <v/>
      </c>
      <c r="AH89" t="str">
        <f>IFERROR(RIGHT(Sources[[#This Row],[Reference to]],LEN(Sources[[#This Row],[Reference to]])-LEN($AG89)-2),"")</f>
        <v/>
      </c>
      <c r="AI89" t="str">
        <f t="shared" si="5"/>
        <v/>
      </c>
      <c r="AJ89" t="str">
        <f>IFERROR(RIGHT(Sources[[#This Row],[Reference to]],LEN(Sources[[#This Row],[Reference to]])-LEN($AG89)-2-LEN($AI89)-2),"")</f>
        <v/>
      </c>
      <c r="AK89" t="str">
        <f t="shared" si="6"/>
        <v/>
      </c>
      <c r="AL89" t="str">
        <f>IFERROR(RIGHT(Sources[[#This Row],[Reference to]],LEN(Sources[[#This Row],[Reference to]])-LEN($AG89)-2-LEN($AI89)-2-LEN($AK89)-2),"")</f>
        <v/>
      </c>
      <c r="AM89" t="str">
        <f t="shared" si="7"/>
        <v/>
      </c>
      <c r="AN89" t="str">
        <f>IFERROR(RIGHT(Sources[[#This Row],[Reference to]],LEN(Sources[[#This Row],[Reference to]])-LEN($AG89)-2-LEN($AI89)-2-LEN($AK89)-2-LEN($AM89)-2),"")</f>
        <v/>
      </c>
      <c r="AO89" t="str">
        <f t="shared" si="8"/>
        <v/>
      </c>
    </row>
    <row r="90" spans="2:41">
      <c r="B90" t="s">
        <v>502</v>
      </c>
      <c r="C90">
        <f>IFERROR(VALUE(MID(Sources[[#This Row],[Citekey]],FIND("20",Sources[[#This Row],[Citekey]]),4)),"")</f>
        <v>2015</v>
      </c>
      <c r="D90" s="5" t="s">
        <v>482</v>
      </c>
      <c r="E90" s="31" t="s">
        <v>124</v>
      </c>
      <c r="F90" s="31" t="s">
        <v>102</v>
      </c>
      <c r="G90" s="31"/>
      <c r="H90" s="31" t="str">
        <f>IFERROR(VLOOKUP(Sources[[#This Row],[Method]],dd_analysis_graph[],2,FALSE),"")</f>
        <v>Analysis and Graph</v>
      </c>
      <c r="I90" s="31" t="str">
        <f>IFERROR(VLOOKUP(Sources[[#This Row],[Type of Publication]],dd_type_source[],2,FALSE),"")</f>
        <v>Manufacturer Interview</v>
      </c>
      <c r="J90" s="31"/>
      <c r="Z90">
        <f>IF(OR(Sources[[#This Row],[Analysis and Graph]]="Analysis and Graph",Sources[[#This Row],[Analysis and Graph]]="Not in analysis, but extra in graph"),MATCH(Sources[[#This Row],[Citekey]],Database!$B$4:$B$2385,0),"")</f>
        <v>1946</v>
      </c>
      <c r="AA90" t="str">
        <f>IF(AG90&lt;&gt;"",MATCH(AG90,Sources[Citekey],0),"")</f>
        <v/>
      </c>
      <c r="AB90" t="str">
        <f>IF(AI90&lt;&gt;"",MATCH(AI90,Sources[Citekey],0),"")</f>
        <v/>
      </c>
      <c r="AC90" t="str">
        <f>IF(AK90&lt;&gt;"",MATCH(AK90,Sources[Citekey],0),"")</f>
        <v/>
      </c>
      <c r="AD90" t="str">
        <f>IF(AM90&lt;&gt;"",MATCH(AM90,Sources[Citekey],0),"")</f>
        <v/>
      </c>
      <c r="AE90" t="str">
        <f>IF(AO90&lt;&gt;"",MATCH(AO90,Sources[Citekey],0),"")</f>
        <v/>
      </c>
      <c r="AG90" t="str">
        <f>IFERROR(IF(Sources[[#This Row],[Reference to]]&lt;&gt;"",LEFT(Sources[[#This Row],[Reference to]],FIND(",",Sources[[#This Row],[Reference to]])-1),""),Sources[[#This Row],[Reference to]])</f>
        <v/>
      </c>
      <c r="AH90" t="str">
        <f>IFERROR(RIGHT(Sources[[#This Row],[Reference to]],LEN(Sources[[#This Row],[Reference to]])-LEN($AG90)-2),"")</f>
        <v/>
      </c>
      <c r="AI90" t="str">
        <f t="shared" si="5"/>
        <v/>
      </c>
      <c r="AJ90" t="str">
        <f>IFERROR(RIGHT(Sources[[#This Row],[Reference to]],LEN(Sources[[#This Row],[Reference to]])-LEN($AG90)-2-LEN($AI90)-2),"")</f>
        <v/>
      </c>
      <c r="AK90" t="str">
        <f t="shared" si="6"/>
        <v/>
      </c>
      <c r="AL90" t="str">
        <f>IFERROR(RIGHT(Sources[[#This Row],[Reference to]],LEN(Sources[[#This Row],[Reference to]])-LEN($AG90)-2-LEN($AI90)-2-LEN($AK90)-2),"")</f>
        <v/>
      </c>
      <c r="AM90" t="str">
        <f t="shared" si="7"/>
        <v/>
      </c>
      <c r="AN90" t="str">
        <f>IFERROR(RIGHT(Sources[[#This Row],[Reference to]],LEN(Sources[[#This Row],[Reference to]])-LEN($AG90)-2-LEN($AI90)-2-LEN($AK90)-2-LEN($AM90)-2),"")</f>
        <v/>
      </c>
      <c r="AO90" t="str">
        <f t="shared" si="8"/>
        <v/>
      </c>
    </row>
    <row r="91" spans="2:41">
      <c r="B91" t="s">
        <v>503</v>
      </c>
      <c r="C91">
        <f>IFERROR(VALUE(MID(Sources[[#This Row],[Citekey]],FIND("20",Sources[[#This Row],[Citekey]]),4)),"")</f>
        <v>2015</v>
      </c>
      <c r="D91" s="5" t="s">
        <v>482</v>
      </c>
      <c r="E91" s="31" t="s">
        <v>124</v>
      </c>
      <c r="F91" s="31" t="s">
        <v>102</v>
      </c>
      <c r="G91" s="31"/>
      <c r="H91" s="31" t="str">
        <f>IFERROR(VLOOKUP(Sources[[#This Row],[Method]],dd_analysis_graph[],2,FALSE),"")</f>
        <v>Analysis and Graph</v>
      </c>
      <c r="I91" s="31" t="str">
        <f>IFERROR(VLOOKUP(Sources[[#This Row],[Type of Publication]],dd_type_source[],2,FALSE),"")</f>
        <v>Manufacturer Interview</v>
      </c>
      <c r="J91" s="31"/>
      <c r="Z91">
        <f>IF(OR(Sources[[#This Row],[Analysis and Graph]]="Analysis and Graph",Sources[[#This Row],[Analysis and Graph]]="Not in analysis, but extra in graph"),MATCH(Sources[[#This Row],[Citekey]],Database!$B$4:$B$2385,0),"")</f>
        <v>1970</v>
      </c>
      <c r="AA91" t="str">
        <f>IF(AG91&lt;&gt;"",MATCH(AG91,Sources[Citekey],0),"")</f>
        <v/>
      </c>
      <c r="AB91" t="str">
        <f>IF(AI91&lt;&gt;"",MATCH(AI91,Sources[Citekey],0),"")</f>
        <v/>
      </c>
      <c r="AC91" t="str">
        <f>IF(AK91&lt;&gt;"",MATCH(AK91,Sources[Citekey],0),"")</f>
        <v/>
      </c>
      <c r="AD91" t="str">
        <f>IF(AM91&lt;&gt;"",MATCH(AM91,Sources[Citekey],0),"")</f>
        <v/>
      </c>
      <c r="AE91" t="str">
        <f>IF(AO91&lt;&gt;"",MATCH(AO91,Sources[Citekey],0),"")</f>
        <v/>
      </c>
      <c r="AG91" t="str">
        <f>IFERROR(IF(Sources[[#This Row],[Reference to]]&lt;&gt;"",LEFT(Sources[[#This Row],[Reference to]],FIND(",",Sources[[#This Row],[Reference to]])-1),""),Sources[[#This Row],[Reference to]])</f>
        <v/>
      </c>
      <c r="AH91" t="str">
        <f>IFERROR(RIGHT(Sources[[#This Row],[Reference to]],LEN(Sources[[#This Row],[Reference to]])-LEN($AG91)-2),"")</f>
        <v/>
      </c>
      <c r="AI91" t="str">
        <f t="shared" si="5"/>
        <v/>
      </c>
      <c r="AJ91" t="str">
        <f>IFERROR(RIGHT(Sources[[#This Row],[Reference to]],LEN(Sources[[#This Row],[Reference to]])-LEN($AG91)-2-LEN($AI91)-2),"")</f>
        <v/>
      </c>
      <c r="AK91" t="str">
        <f t="shared" si="6"/>
        <v/>
      </c>
      <c r="AL91" t="str">
        <f>IFERROR(RIGHT(Sources[[#This Row],[Reference to]],LEN(Sources[[#This Row],[Reference to]])-LEN($AG91)-2-LEN($AI91)-2-LEN($AK91)-2),"")</f>
        <v/>
      </c>
      <c r="AM91" t="str">
        <f t="shared" si="7"/>
        <v/>
      </c>
      <c r="AN91" t="str">
        <f>IFERROR(RIGHT(Sources[[#This Row],[Reference to]],LEN(Sources[[#This Row],[Reference to]])-LEN($AG91)-2-LEN($AI91)-2-LEN($AK91)-2-LEN($AM91)-2),"")</f>
        <v/>
      </c>
      <c r="AO91" t="str">
        <f t="shared" si="8"/>
        <v/>
      </c>
    </row>
    <row r="92" spans="2:41">
      <c r="B92" t="s">
        <v>504</v>
      </c>
      <c r="C92">
        <f>IFERROR(VALUE(MID(Sources[[#This Row],[Citekey]],FIND("20",Sources[[#This Row],[Citekey]]),4)),"")</f>
        <v>2015</v>
      </c>
      <c r="D92" s="5" t="s">
        <v>482</v>
      </c>
      <c r="E92" s="31" t="s">
        <v>124</v>
      </c>
      <c r="F92" s="31" t="s">
        <v>102</v>
      </c>
      <c r="G92" s="31"/>
      <c r="H92" s="31" t="str">
        <f>IFERROR(VLOOKUP(Sources[[#This Row],[Method]],dd_analysis_graph[],2,FALSE),"")</f>
        <v>Analysis and Graph</v>
      </c>
      <c r="I92" s="31" t="str">
        <f>IFERROR(VLOOKUP(Sources[[#This Row],[Type of Publication]],dd_type_source[],2,FALSE),"")</f>
        <v>Manufacturer Interview</v>
      </c>
      <c r="J92" s="31"/>
      <c r="Z92">
        <f>IF(OR(Sources[[#This Row],[Analysis and Graph]]="Analysis and Graph",Sources[[#This Row],[Analysis and Graph]]="Not in analysis, but extra in graph"),MATCH(Sources[[#This Row],[Citekey]],Database!$B$4:$B$2385,0),"")</f>
        <v>1994</v>
      </c>
      <c r="AA92" t="str">
        <f>IF(AG92&lt;&gt;"",MATCH(AG92,Sources[Citekey],0),"")</f>
        <v/>
      </c>
      <c r="AB92" t="str">
        <f>IF(AI92&lt;&gt;"",MATCH(AI92,Sources[Citekey],0),"")</f>
        <v/>
      </c>
      <c r="AC92" t="str">
        <f>IF(AK92&lt;&gt;"",MATCH(AK92,Sources[Citekey],0),"")</f>
        <v/>
      </c>
      <c r="AD92" t="str">
        <f>IF(AM92&lt;&gt;"",MATCH(AM92,Sources[Citekey],0),"")</f>
        <v/>
      </c>
      <c r="AE92" t="str">
        <f>IF(AO92&lt;&gt;"",MATCH(AO92,Sources[Citekey],0),"")</f>
        <v/>
      </c>
      <c r="AG92" t="str">
        <f>IFERROR(IF(Sources[[#This Row],[Reference to]]&lt;&gt;"",LEFT(Sources[[#This Row],[Reference to]],FIND(",",Sources[[#This Row],[Reference to]])-1),""),Sources[[#This Row],[Reference to]])</f>
        <v/>
      </c>
      <c r="AH92" t="str">
        <f>IFERROR(RIGHT(Sources[[#This Row],[Reference to]],LEN(Sources[[#This Row],[Reference to]])-LEN($AG92)-2),"")</f>
        <v/>
      </c>
      <c r="AI92" t="str">
        <f t="shared" si="5"/>
        <v/>
      </c>
      <c r="AJ92" t="str">
        <f>IFERROR(RIGHT(Sources[[#This Row],[Reference to]],LEN(Sources[[#This Row],[Reference to]])-LEN($AG92)-2-LEN($AI92)-2),"")</f>
        <v/>
      </c>
      <c r="AK92" t="str">
        <f t="shared" si="6"/>
        <v/>
      </c>
      <c r="AL92" t="str">
        <f>IFERROR(RIGHT(Sources[[#This Row],[Reference to]],LEN(Sources[[#This Row],[Reference to]])-LEN($AG92)-2-LEN($AI92)-2-LEN($AK92)-2),"")</f>
        <v/>
      </c>
      <c r="AM92" t="str">
        <f t="shared" si="7"/>
        <v/>
      </c>
      <c r="AN92" t="str">
        <f>IFERROR(RIGHT(Sources[[#This Row],[Reference to]],LEN(Sources[[#This Row],[Reference to]])-LEN($AG92)-2-LEN($AI92)-2-LEN($AK92)-2-LEN($AM92)-2),"")</f>
        <v/>
      </c>
      <c r="AO92" t="str">
        <f t="shared" si="8"/>
        <v/>
      </c>
    </row>
    <row r="93" spans="2:41">
      <c r="B93" t="s">
        <v>505</v>
      </c>
      <c r="C93">
        <f>IFERROR(VALUE(MID(Sources[[#This Row],[Citekey]],FIND("20",Sources[[#This Row],[Citekey]]),4)),"")</f>
        <v>2015</v>
      </c>
      <c r="D93" s="5" t="s">
        <v>482</v>
      </c>
      <c r="E93" s="31" t="s">
        <v>124</v>
      </c>
      <c r="F93" s="31" t="s">
        <v>102</v>
      </c>
      <c r="G93" s="31"/>
      <c r="H93" s="31" t="str">
        <f>IFERROR(VLOOKUP(Sources[[#This Row],[Method]],dd_analysis_graph[],2,FALSE),"")</f>
        <v>Analysis and Graph</v>
      </c>
      <c r="I93" s="31" t="str">
        <f>IFERROR(VLOOKUP(Sources[[#This Row],[Type of Publication]],dd_type_source[],2,FALSE),"")</f>
        <v>Manufacturer Interview</v>
      </c>
      <c r="J93" s="31"/>
      <c r="Z93">
        <f>IF(OR(Sources[[#This Row],[Analysis and Graph]]="Analysis and Graph",Sources[[#This Row],[Analysis and Graph]]="Not in analysis, but extra in graph"),MATCH(Sources[[#This Row],[Citekey]],Database!$B$4:$B$2385,0),"")</f>
        <v>2018</v>
      </c>
      <c r="AA93" t="str">
        <f>IF(AG93&lt;&gt;"",MATCH(AG93,Sources[Citekey],0),"")</f>
        <v/>
      </c>
      <c r="AB93" t="str">
        <f>IF(AI93&lt;&gt;"",MATCH(AI93,Sources[Citekey],0),"")</f>
        <v/>
      </c>
      <c r="AC93" t="str">
        <f>IF(AK93&lt;&gt;"",MATCH(AK93,Sources[Citekey],0),"")</f>
        <v/>
      </c>
      <c r="AD93" t="str">
        <f>IF(AM93&lt;&gt;"",MATCH(AM93,Sources[Citekey],0),"")</f>
        <v/>
      </c>
      <c r="AE93" t="str">
        <f>IF(AO93&lt;&gt;"",MATCH(AO93,Sources[Citekey],0),"")</f>
        <v/>
      </c>
      <c r="AG93" t="str">
        <f>IFERROR(IF(Sources[[#This Row],[Reference to]]&lt;&gt;"",LEFT(Sources[[#This Row],[Reference to]],FIND(",",Sources[[#This Row],[Reference to]])-1),""),Sources[[#This Row],[Reference to]])</f>
        <v/>
      </c>
      <c r="AH93" t="str">
        <f>IFERROR(RIGHT(Sources[[#This Row],[Reference to]],LEN(Sources[[#This Row],[Reference to]])-LEN($AG93)-2),"")</f>
        <v/>
      </c>
      <c r="AI93" t="str">
        <f t="shared" si="5"/>
        <v/>
      </c>
      <c r="AJ93" t="str">
        <f>IFERROR(RIGHT(Sources[[#This Row],[Reference to]],LEN(Sources[[#This Row],[Reference to]])-LEN($AG93)-2-LEN($AI93)-2),"")</f>
        <v/>
      </c>
      <c r="AK93" t="str">
        <f t="shared" si="6"/>
        <v/>
      </c>
      <c r="AL93" t="str">
        <f>IFERROR(RIGHT(Sources[[#This Row],[Reference to]],LEN(Sources[[#This Row],[Reference to]])-LEN($AG93)-2-LEN($AI93)-2-LEN($AK93)-2),"")</f>
        <v/>
      </c>
      <c r="AM93" t="str">
        <f t="shared" si="7"/>
        <v/>
      </c>
      <c r="AN93" t="str">
        <f>IFERROR(RIGHT(Sources[[#This Row],[Reference to]],LEN(Sources[[#This Row],[Reference to]])-LEN($AG93)-2-LEN($AI93)-2-LEN($AK93)-2-LEN($AM93)-2),"")</f>
        <v/>
      </c>
      <c r="AO93" t="str">
        <f t="shared" si="8"/>
        <v/>
      </c>
    </row>
    <row r="94" spans="2:41">
      <c r="B94" t="s">
        <v>506</v>
      </c>
      <c r="C94">
        <f>IFERROR(VALUE(MID(Sources[[#This Row],[Citekey]],FIND("20",Sources[[#This Row],[Citekey]]),4)),"")</f>
        <v>2015</v>
      </c>
      <c r="D94" s="5" t="s">
        <v>482</v>
      </c>
      <c r="E94" s="31" t="s">
        <v>124</v>
      </c>
      <c r="F94" s="31" t="s">
        <v>102</v>
      </c>
      <c r="G94" s="31"/>
      <c r="H94" s="31" t="str">
        <f>IFERROR(VLOOKUP(Sources[[#This Row],[Method]],dd_analysis_graph[],2,FALSE),"")</f>
        <v>Analysis and Graph</v>
      </c>
      <c r="I94" s="31" t="str">
        <f>IFERROR(VLOOKUP(Sources[[#This Row],[Type of Publication]],dd_type_source[],2,FALSE),"")</f>
        <v>Manufacturer Interview</v>
      </c>
      <c r="J94" s="31"/>
      <c r="Z94">
        <f>IF(OR(Sources[[#This Row],[Analysis and Graph]]="Analysis and Graph",Sources[[#This Row],[Analysis and Graph]]="Not in analysis, but extra in graph"),MATCH(Sources[[#This Row],[Citekey]],Database!$B$4:$B$2385,0),"")</f>
        <v>2042</v>
      </c>
      <c r="AA94" t="str">
        <f>IF(AG94&lt;&gt;"",MATCH(AG94,Sources[Citekey],0),"")</f>
        <v/>
      </c>
      <c r="AB94" t="str">
        <f>IF(AI94&lt;&gt;"",MATCH(AI94,Sources[Citekey],0),"")</f>
        <v/>
      </c>
      <c r="AC94" t="str">
        <f>IF(AK94&lt;&gt;"",MATCH(AK94,Sources[Citekey],0),"")</f>
        <v/>
      </c>
      <c r="AD94" t="str">
        <f>IF(AM94&lt;&gt;"",MATCH(AM94,Sources[Citekey],0),"")</f>
        <v/>
      </c>
      <c r="AE94" t="str">
        <f>IF(AO94&lt;&gt;"",MATCH(AO94,Sources[Citekey],0),"")</f>
        <v/>
      </c>
      <c r="AG94" t="str">
        <f>IFERROR(IF(Sources[[#This Row],[Reference to]]&lt;&gt;"",LEFT(Sources[[#This Row],[Reference to]],FIND(",",Sources[[#This Row],[Reference to]])-1),""),Sources[[#This Row],[Reference to]])</f>
        <v/>
      </c>
      <c r="AH94" t="str">
        <f>IFERROR(RIGHT(Sources[[#This Row],[Reference to]],LEN(Sources[[#This Row],[Reference to]])-LEN($AG94)-2),"")</f>
        <v/>
      </c>
      <c r="AI94" t="str">
        <f t="shared" si="5"/>
        <v/>
      </c>
      <c r="AJ94" t="str">
        <f>IFERROR(RIGHT(Sources[[#This Row],[Reference to]],LEN(Sources[[#This Row],[Reference to]])-LEN($AG94)-2-LEN($AI94)-2),"")</f>
        <v/>
      </c>
      <c r="AK94" t="str">
        <f t="shared" si="6"/>
        <v/>
      </c>
      <c r="AL94" t="str">
        <f>IFERROR(RIGHT(Sources[[#This Row],[Reference to]],LEN(Sources[[#This Row],[Reference to]])-LEN($AG94)-2-LEN($AI94)-2-LEN($AK94)-2),"")</f>
        <v/>
      </c>
      <c r="AM94" t="str">
        <f t="shared" si="7"/>
        <v/>
      </c>
      <c r="AN94" t="str">
        <f>IFERROR(RIGHT(Sources[[#This Row],[Reference to]],LEN(Sources[[#This Row],[Reference to]])-LEN($AG94)-2-LEN($AI94)-2-LEN($AK94)-2-LEN($AM94)-2),"")</f>
        <v/>
      </c>
      <c r="AO94" t="str">
        <f t="shared" si="8"/>
        <v/>
      </c>
    </row>
    <row r="95" spans="2:41">
      <c r="B95" t="s">
        <v>485</v>
      </c>
      <c r="C95">
        <f>IFERROR(VALUE(MID(Sources[[#This Row],[Citekey]],FIND("20",Sources[[#This Row],[Citekey]]),4)),"")</f>
        <v>2016</v>
      </c>
      <c r="D95" s="5" t="s">
        <v>482</v>
      </c>
      <c r="E95" s="31" t="s">
        <v>124</v>
      </c>
      <c r="F95" s="31" t="s">
        <v>103</v>
      </c>
      <c r="G95" s="31"/>
      <c r="H95" s="31" t="str">
        <f>IFERROR(VLOOKUP(Sources[[#This Row],[Method]],dd_analysis_graph[],2,FALSE),"")</f>
        <v>Analysis and Graph</v>
      </c>
      <c r="I95" s="31" t="str">
        <f>IFERROR(VLOOKUP(Sources[[#This Row],[Type of Publication]],dd_type_source[],2,FALSE),"")</f>
        <v>Manufacturer Interview</v>
      </c>
      <c r="J95" s="31"/>
      <c r="Z95">
        <f>IF(OR(Sources[[#This Row],[Analysis and Graph]]="Analysis and Graph",Sources[[#This Row],[Analysis and Graph]]="Not in analysis, but extra in graph"),MATCH(Sources[[#This Row],[Citekey]],Database!$B$4:$B$2385,0),"")</f>
        <v>1753</v>
      </c>
      <c r="AA95" t="str">
        <f>IF(AG95&lt;&gt;"",MATCH(AG95,Sources[Citekey],0),"")</f>
        <v/>
      </c>
      <c r="AB95" t="str">
        <f>IF(AI95&lt;&gt;"",MATCH(AI95,Sources[Citekey],0),"")</f>
        <v/>
      </c>
      <c r="AC95" t="str">
        <f>IF(AK95&lt;&gt;"",MATCH(AK95,Sources[Citekey],0),"")</f>
        <v/>
      </c>
      <c r="AD95" t="str">
        <f>IF(AM95&lt;&gt;"",MATCH(AM95,Sources[Citekey],0),"")</f>
        <v/>
      </c>
      <c r="AE95" t="str">
        <f>IF(AO95&lt;&gt;"",MATCH(AO95,Sources[Citekey],0),"")</f>
        <v/>
      </c>
      <c r="AG95" t="str">
        <f>IFERROR(IF(Sources[[#This Row],[Reference to]]&lt;&gt;"",LEFT(Sources[[#This Row],[Reference to]],FIND(",",Sources[[#This Row],[Reference to]])-1),""),Sources[[#This Row],[Reference to]])</f>
        <v/>
      </c>
      <c r="AH95" t="str">
        <f>IFERROR(RIGHT(Sources[[#This Row],[Reference to]],LEN(Sources[[#This Row],[Reference to]])-LEN($AG95)-2),"")</f>
        <v/>
      </c>
      <c r="AI95" t="str">
        <f t="shared" si="5"/>
        <v/>
      </c>
      <c r="AJ95" t="str">
        <f>IFERROR(RIGHT(Sources[[#This Row],[Reference to]],LEN(Sources[[#This Row],[Reference to]])-LEN($AG95)-2-LEN($AI95)-2),"")</f>
        <v/>
      </c>
      <c r="AK95" t="str">
        <f t="shared" si="6"/>
        <v/>
      </c>
      <c r="AL95" t="str">
        <f>IFERROR(RIGHT(Sources[[#This Row],[Reference to]],LEN(Sources[[#This Row],[Reference to]])-LEN($AG95)-2-LEN($AI95)-2-LEN($AK95)-2),"")</f>
        <v/>
      </c>
      <c r="AM95" t="str">
        <f t="shared" si="7"/>
        <v/>
      </c>
      <c r="AN95" t="str">
        <f>IFERROR(RIGHT(Sources[[#This Row],[Reference to]],LEN(Sources[[#This Row],[Reference to]])-LEN($AG95)-2-LEN($AI95)-2-LEN($AK95)-2-LEN($AM95)-2),"")</f>
        <v/>
      </c>
      <c r="AO95" t="str">
        <f t="shared" si="8"/>
        <v/>
      </c>
    </row>
    <row r="96" spans="2:41">
      <c r="B96" t="s">
        <v>522</v>
      </c>
      <c r="C96">
        <f>IFERROR(VALUE(MID(Sources[[#This Row],[Citekey]],FIND("20",Sources[[#This Row],[Citekey]]),4)),"")</f>
        <v>2017</v>
      </c>
      <c r="D96" s="5" t="s">
        <v>482</v>
      </c>
      <c r="E96" s="31" t="s">
        <v>124</v>
      </c>
      <c r="F96" s="31" t="s">
        <v>102</v>
      </c>
      <c r="G96" s="31"/>
      <c r="H96" s="31" t="str">
        <f>IFERROR(VLOOKUP(Sources[[#This Row],[Method]],dd_analysis_graph[],2,FALSE),"")</f>
        <v>Analysis and Graph</v>
      </c>
      <c r="I96" s="31" t="str">
        <f>IFERROR(VLOOKUP(Sources[[#This Row],[Type of Publication]],dd_type_source[],2,FALSE),"")</f>
        <v>Manufacturer Interview</v>
      </c>
      <c r="J96" s="31"/>
      <c r="Z96">
        <f>IF(OR(Sources[[#This Row],[Analysis and Graph]]="Analysis and Graph",Sources[[#This Row],[Analysis and Graph]]="Not in analysis, but extra in graph"),MATCH(Sources[[#This Row],[Citekey]],Database!$B$4:$B$2385,0),"")</f>
        <v>2186</v>
      </c>
      <c r="AA96" t="str">
        <f>IF(AG96&lt;&gt;"",MATCH(AG96,Sources[Citekey],0),"")</f>
        <v/>
      </c>
      <c r="AB96" t="str">
        <f>IF(AI96&lt;&gt;"",MATCH(AI96,Sources[Citekey],0),"")</f>
        <v/>
      </c>
      <c r="AC96" t="str">
        <f>IF(AK96&lt;&gt;"",MATCH(AK96,Sources[Citekey],0),"")</f>
        <v/>
      </c>
      <c r="AD96" t="str">
        <f>IF(AM96&lt;&gt;"",MATCH(AM96,Sources[Citekey],0),"")</f>
        <v/>
      </c>
      <c r="AE96" t="str">
        <f>IF(AO96&lt;&gt;"",MATCH(AO96,Sources[Citekey],0),"")</f>
        <v/>
      </c>
      <c r="AG96" t="str">
        <f>IFERROR(IF(Sources[[#This Row],[Reference to]]&lt;&gt;"",LEFT(Sources[[#This Row],[Reference to]],FIND(",",Sources[[#This Row],[Reference to]])-1),""),Sources[[#This Row],[Reference to]])</f>
        <v/>
      </c>
      <c r="AH96" t="str">
        <f>IFERROR(RIGHT(Sources[[#This Row],[Reference to]],LEN(Sources[[#This Row],[Reference to]])-LEN($AG96)-2),"")</f>
        <v/>
      </c>
      <c r="AI96" t="str">
        <f t="shared" si="5"/>
        <v/>
      </c>
      <c r="AJ96" t="str">
        <f>IFERROR(RIGHT(Sources[[#This Row],[Reference to]],LEN(Sources[[#This Row],[Reference to]])-LEN($AG96)-2-LEN($AI96)-2),"")</f>
        <v/>
      </c>
      <c r="AK96" t="str">
        <f t="shared" si="6"/>
        <v/>
      </c>
      <c r="AL96" t="str">
        <f>IFERROR(RIGHT(Sources[[#This Row],[Reference to]],LEN(Sources[[#This Row],[Reference to]])-LEN($AG96)-2-LEN($AI96)-2-LEN($AK96)-2),"")</f>
        <v/>
      </c>
      <c r="AM96" t="str">
        <f t="shared" si="7"/>
        <v/>
      </c>
      <c r="AN96" t="str">
        <f>IFERROR(RIGHT(Sources[[#This Row],[Reference to]],LEN(Sources[[#This Row],[Reference to]])-LEN($AG96)-2-LEN($AI96)-2-LEN($AK96)-2-LEN($AM96)-2),"")</f>
        <v/>
      </c>
      <c r="AO96" t="str">
        <f t="shared" si="8"/>
        <v/>
      </c>
    </row>
    <row r="97" spans="2:41">
      <c r="B97" t="s">
        <v>524</v>
      </c>
      <c r="C97">
        <f>IFERROR(VALUE(MID(Sources[[#This Row],[Citekey]],FIND("20",Sources[[#This Row],[Citekey]]),4)),"")</f>
        <v>2017</v>
      </c>
      <c r="D97" s="5" t="s">
        <v>482</v>
      </c>
      <c r="E97" s="31" t="s">
        <v>124</v>
      </c>
      <c r="F97" s="31" t="s">
        <v>102</v>
      </c>
      <c r="G97" s="31"/>
      <c r="H97" s="31" t="str">
        <f>IFERROR(VLOOKUP(Sources[[#This Row],[Method]],dd_analysis_graph[],2,FALSE),"")</f>
        <v>Analysis and Graph</v>
      </c>
      <c r="I97" s="31" t="str">
        <f>IFERROR(VLOOKUP(Sources[[#This Row],[Type of Publication]],dd_type_source[],2,FALSE),"")</f>
        <v>Manufacturer Interview</v>
      </c>
      <c r="J97" s="31"/>
      <c r="Z97">
        <f>IF(OR(Sources[[#This Row],[Analysis and Graph]]="Analysis and Graph",Sources[[#This Row],[Analysis and Graph]]="Not in analysis, but extra in graph"),MATCH(Sources[[#This Row],[Citekey]],Database!$B$4:$B$2385,0),"")</f>
        <v>2138</v>
      </c>
      <c r="AA97" t="str">
        <f>IF(AG97&lt;&gt;"",MATCH(AG97,Sources[Citekey],0),"")</f>
        <v/>
      </c>
      <c r="AB97" t="str">
        <f>IF(AI97&lt;&gt;"",MATCH(AI97,Sources[Citekey],0),"")</f>
        <v/>
      </c>
      <c r="AC97" t="str">
        <f>IF(AK97&lt;&gt;"",MATCH(AK97,Sources[Citekey],0),"")</f>
        <v/>
      </c>
      <c r="AD97" t="str">
        <f>IF(AM97&lt;&gt;"",MATCH(AM97,Sources[Citekey],0),"")</f>
        <v/>
      </c>
      <c r="AE97" t="str">
        <f>IF(AO97&lt;&gt;"",MATCH(AO97,Sources[Citekey],0),"")</f>
        <v/>
      </c>
      <c r="AG97" t="str">
        <f>IFERROR(IF(Sources[[#This Row],[Reference to]]&lt;&gt;"",LEFT(Sources[[#This Row],[Reference to]],FIND(",",Sources[[#This Row],[Reference to]])-1),""),Sources[[#This Row],[Reference to]])</f>
        <v/>
      </c>
      <c r="AH97" t="str">
        <f>IFERROR(RIGHT(Sources[[#This Row],[Reference to]],LEN(Sources[[#This Row],[Reference to]])-LEN($AG97)-2),"")</f>
        <v/>
      </c>
      <c r="AI97" t="str">
        <f t="shared" si="5"/>
        <v/>
      </c>
      <c r="AJ97" t="str">
        <f>IFERROR(RIGHT(Sources[[#This Row],[Reference to]],LEN(Sources[[#This Row],[Reference to]])-LEN($AG97)-2-LEN($AI97)-2),"")</f>
        <v/>
      </c>
      <c r="AK97" t="str">
        <f t="shared" si="6"/>
        <v/>
      </c>
      <c r="AL97" t="str">
        <f>IFERROR(RIGHT(Sources[[#This Row],[Reference to]],LEN(Sources[[#This Row],[Reference to]])-LEN($AG97)-2-LEN($AI97)-2-LEN($AK97)-2),"")</f>
        <v/>
      </c>
      <c r="AM97" t="str">
        <f t="shared" si="7"/>
        <v/>
      </c>
      <c r="AN97" t="str">
        <f>IFERROR(RIGHT(Sources[[#This Row],[Reference to]],LEN(Sources[[#This Row],[Reference to]])-LEN($AG97)-2-LEN($AI97)-2-LEN($AK97)-2-LEN($AM97)-2),"")</f>
        <v/>
      </c>
      <c r="AO97" t="str">
        <f t="shared" si="8"/>
        <v/>
      </c>
    </row>
    <row r="98" spans="2:41">
      <c r="B98" t="s">
        <v>487</v>
      </c>
      <c r="C98">
        <f>IFERROR(VALUE(MID(Sources[[#This Row],[Citekey]],FIND("20",Sources[[#This Row],[Citekey]]),4)),"")</f>
        <v>2016</v>
      </c>
      <c r="D98" s="5" t="s">
        <v>482</v>
      </c>
      <c r="E98" s="31" t="s">
        <v>124</v>
      </c>
      <c r="F98" s="31" t="s">
        <v>102</v>
      </c>
      <c r="G98" s="31"/>
      <c r="H98" s="31" t="str">
        <f>IFERROR(VLOOKUP(Sources[[#This Row],[Method]],dd_analysis_graph[],2,FALSE),"")</f>
        <v>Analysis and Graph</v>
      </c>
      <c r="I98" s="31" t="str">
        <f>IFERROR(VLOOKUP(Sources[[#This Row],[Type of Publication]],dd_type_source[],2,FALSE),"")</f>
        <v>Manufacturer Interview</v>
      </c>
      <c r="J98" s="31"/>
      <c r="Z98">
        <f>IF(OR(Sources[[#This Row],[Analysis and Graph]]="Analysis and Graph",Sources[[#This Row],[Analysis and Graph]]="Not in analysis, but extra in graph"),MATCH(Sources[[#This Row],[Citekey]],Database!$B$4:$B$2385,0),"")</f>
        <v>1801</v>
      </c>
      <c r="AA98" t="str">
        <f>IF(AG98&lt;&gt;"",MATCH(AG98,Sources[Citekey],0),"")</f>
        <v/>
      </c>
      <c r="AB98" t="str">
        <f>IF(AI98&lt;&gt;"",MATCH(AI98,Sources[Citekey],0),"")</f>
        <v/>
      </c>
      <c r="AC98" t="str">
        <f>IF(AK98&lt;&gt;"",MATCH(AK98,Sources[Citekey],0),"")</f>
        <v/>
      </c>
      <c r="AD98" t="str">
        <f>IF(AM98&lt;&gt;"",MATCH(AM98,Sources[Citekey],0),"")</f>
        <v/>
      </c>
      <c r="AE98" t="str">
        <f>IF(AO98&lt;&gt;"",MATCH(AO98,Sources[Citekey],0),"")</f>
        <v/>
      </c>
      <c r="AG98" t="str">
        <f>IFERROR(IF(Sources[[#This Row],[Reference to]]&lt;&gt;"",LEFT(Sources[[#This Row],[Reference to]],FIND(",",Sources[[#This Row],[Reference to]])-1),""),Sources[[#This Row],[Reference to]])</f>
        <v/>
      </c>
      <c r="AH98" t="str">
        <f>IFERROR(RIGHT(Sources[[#This Row],[Reference to]],LEN(Sources[[#This Row],[Reference to]])-LEN($AG98)-2),"")</f>
        <v/>
      </c>
      <c r="AI98" t="str">
        <f t="shared" si="5"/>
        <v/>
      </c>
      <c r="AJ98" t="str">
        <f>IFERROR(RIGHT(Sources[[#This Row],[Reference to]],LEN(Sources[[#This Row],[Reference to]])-LEN($AG98)-2-LEN($AI98)-2),"")</f>
        <v/>
      </c>
      <c r="AK98" t="str">
        <f t="shared" si="6"/>
        <v/>
      </c>
      <c r="AL98" t="str">
        <f>IFERROR(RIGHT(Sources[[#This Row],[Reference to]],LEN(Sources[[#This Row],[Reference to]])-LEN($AG98)-2-LEN($AI98)-2-LEN($AK98)-2),"")</f>
        <v/>
      </c>
      <c r="AM98" t="str">
        <f t="shared" si="7"/>
        <v/>
      </c>
      <c r="AN98" t="str">
        <f>IFERROR(RIGHT(Sources[[#This Row],[Reference to]],LEN(Sources[[#This Row],[Reference to]])-LEN($AG98)-2-LEN($AI98)-2-LEN($AK98)-2-LEN($AM98)-2),"")</f>
        <v/>
      </c>
      <c r="AO98" t="str">
        <f t="shared" si="8"/>
        <v/>
      </c>
    </row>
    <row r="99" spans="2:41">
      <c r="B99" t="s">
        <v>523</v>
      </c>
      <c r="C99">
        <f>IFERROR(VALUE(MID(Sources[[#This Row],[Citekey]],FIND("20",Sources[[#This Row],[Citekey]]),4)),"")</f>
        <v>2017</v>
      </c>
      <c r="D99" s="5" t="s">
        <v>482</v>
      </c>
      <c r="E99" s="31" t="s">
        <v>124</v>
      </c>
      <c r="F99" s="31" t="s">
        <v>102</v>
      </c>
      <c r="G99" s="31"/>
      <c r="H99" s="31" t="str">
        <f>IFERROR(VLOOKUP(Sources[[#This Row],[Method]],dd_analysis_graph[],2,FALSE),"")</f>
        <v>Analysis and Graph</v>
      </c>
      <c r="I99" s="31" t="str">
        <f>IFERROR(VLOOKUP(Sources[[#This Row],[Type of Publication]],dd_type_source[],2,FALSE),"")</f>
        <v>Manufacturer Interview</v>
      </c>
      <c r="J99" s="31"/>
      <c r="Z99">
        <f>IF(OR(Sources[[#This Row],[Analysis and Graph]]="Analysis and Graph",Sources[[#This Row],[Analysis and Graph]]="Not in analysis, but extra in graph"),MATCH(Sources[[#This Row],[Citekey]],Database!$B$4:$B$2385,0),"")</f>
        <v>2162</v>
      </c>
      <c r="AA99" t="str">
        <f>IF(AG99&lt;&gt;"",MATCH(AG99,Sources[Citekey],0),"")</f>
        <v/>
      </c>
      <c r="AB99" t="str">
        <f>IF(AI99&lt;&gt;"",MATCH(AI99,Sources[Citekey],0),"")</f>
        <v/>
      </c>
      <c r="AC99" t="str">
        <f>IF(AK99&lt;&gt;"",MATCH(AK99,Sources[Citekey],0),"")</f>
        <v/>
      </c>
      <c r="AD99" t="str">
        <f>IF(AM99&lt;&gt;"",MATCH(AM99,Sources[Citekey],0),"")</f>
        <v/>
      </c>
      <c r="AE99" t="str">
        <f>IF(AO99&lt;&gt;"",MATCH(AO99,Sources[Citekey],0),"")</f>
        <v/>
      </c>
      <c r="AG99" t="str">
        <f>IFERROR(IF(Sources[[#This Row],[Reference to]]&lt;&gt;"",LEFT(Sources[[#This Row],[Reference to]],FIND(",",Sources[[#This Row],[Reference to]])-1),""),Sources[[#This Row],[Reference to]])</f>
        <v/>
      </c>
      <c r="AH99" t="str">
        <f>IFERROR(RIGHT(Sources[[#This Row],[Reference to]],LEN(Sources[[#This Row],[Reference to]])-LEN($AG99)-2),"")</f>
        <v/>
      </c>
      <c r="AI99" t="str">
        <f t="shared" si="5"/>
        <v/>
      </c>
      <c r="AJ99" t="str">
        <f>IFERROR(RIGHT(Sources[[#This Row],[Reference to]],LEN(Sources[[#This Row],[Reference to]])-LEN($AG99)-2-LEN($AI99)-2),"")</f>
        <v/>
      </c>
      <c r="AK99" t="str">
        <f t="shared" si="6"/>
        <v/>
      </c>
      <c r="AL99" t="str">
        <f>IFERROR(RIGHT(Sources[[#This Row],[Reference to]],LEN(Sources[[#This Row],[Reference to]])-LEN($AG99)-2-LEN($AI99)-2-LEN($AK99)-2),"")</f>
        <v/>
      </c>
      <c r="AM99" t="str">
        <f t="shared" si="7"/>
        <v/>
      </c>
      <c r="AN99" t="str">
        <f>IFERROR(RIGHT(Sources[[#This Row],[Reference to]],LEN(Sources[[#This Row],[Reference to]])-LEN($AG99)-2-LEN($AI99)-2-LEN($AK99)-2-LEN($AM99)-2),"")</f>
        <v/>
      </c>
      <c r="AO99" t="str">
        <f t="shared" si="8"/>
        <v/>
      </c>
    </row>
    <row r="100" spans="2:41">
      <c r="B100" t="s">
        <v>484</v>
      </c>
      <c r="C100">
        <f>IFERROR(VALUE(MID(Sources[[#This Row],[Citekey]],FIND("20",Sources[[#This Row],[Citekey]]),4)),"")</f>
        <v>2016</v>
      </c>
      <c r="D100" s="5" t="s">
        <v>482</v>
      </c>
      <c r="E100" s="31" t="s">
        <v>124</v>
      </c>
      <c r="F100" s="31" t="s">
        <v>102</v>
      </c>
      <c r="G100" s="31"/>
      <c r="H100" s="31" t="str">
        <f>IFERROR(VLOOKUP(Sources[[#This Row],[Method]],dd_analysis_graph[],2,FALSE),"")</f>
        <v>Analysis and Graph</v>
      </c>
      <c r="I100" s="31" t="str">
        <f>IFERROR(VLOOKUP(Sources[[#This Row],[Type of Publication]],dd_type_source[],2,FALSE),"")</f>
        <v>Manufacturer Interview</v>
      </c>
      <c r="J100" s="31"/>
      <c r="Z100">
        <f>IF(OR(Sources[[#This Row],[Analysis and Graph]]="Analysis and Graph",Sources[[#This Row],[Analysis and Graph]]="Not in analysis, but extra in graph"),MATCH(Sources[[#This Row],[Citekey]],Database!$B$4:$B$2385,0),"")</f>
        <v>1729</v>
      </c>
      <c r="AA100" t="str">
        <f>IF(AG100&lt;&gt;"",MATCH(AG100,Sources[Citekey],0),"")</f>
        <v/>
      </c>
      <c r="AB100" t="str">
        <f>IF(AI100&lt;&gt;"",MATCH(AI100,Sources[Citekey],0),"")</f>
        <v/>
      </c>
      <c r="AC100" t="str">
        <f>IF(AK100&lt;&gt;"",MATCH(AK100,Sources[Citekey],0),"")</f>
        <v/>
      </c>
      <c r="AD100" t="str">
        <f>IF(AM100&lt;&gt;"",MATCH(AM100,Sources[Citekey],0),"")</f>
        <v/>
      </c>
      <c r="AE100" t="str">
        <f>IF(AO100&lt;&gt;"",MATCH(AO100,Sources[Citekey],0),"")</f>
        <v/>
      </c>
      <c r="AG100" t="str">
        <f>IFERROR(IF(Sources[[#This Row],[Reference to]]&lt;&gt;"",LEFT(Sources[[#This Row],[Reference to]],FIND(",",Sources[[#This Row],[Reference to]])-1),""),Sources[[#This Row],[Reference to]])</f>
        <v/>
      </c>
      <c r="AH100" t="str">
        <f>IFERROR(RIGHT(Sources[[#This Row],[Reference to]],LEN(Sources[[#This Row],[Reference to]])-LEN($AG100)-2),"")</f>
        <v/>
      </c>
      <c r="AI100" t="str">
        <f t="shared" si="5"/>
        <v/>
      </c>
      <c r="AJ100" t="str">
        <f>IFERROR(RIGHT(Sources[[#This Row],[Reference to]],LEN(Sources[[#This Row],[Reference to]])-LEN($AG100)-2-LEN($AI100)-2),"")</f>
        <v/>
      </c>
      <c r="AK100" t="str">
        <f t="shared" si="6"/>
        <v/>
      </c>
      <c r="AL100" t="str">
        <f>IFERROR(RIGHT(Sources[[#This Row],[Reference to]],LEN(Sources[[#This Row],[Reference to]])-LEN($AG100)-2-LEN($AI100)-2-LEN($AK100)-2),"")</f>
        <v/>
      </c>
      <c r="AM100" t="str">
        <f t="shared" si="7"/>
        <v/>
      </c>
      <c r="AN100" t="str">
        <f>IFERROR(RIGHT(Sources[[#This Row],[Reference to]],LEN(Sources[[#This Row],[Reference to]])-LEN($AG100)-2-LEN($AI100)-2-LEN($AK100)-2-LEN($AM100)-2),"")</f>
        <v/>
      </c>
      <c r="AO100" t="str">
        <f t="shared" si="8"/>
        <v/>
      </c>
    </row>
    <row r="101" spans="2:41">
      <c r="B101" t="s">
        <v>486</v>
      </c>
      <c r="C101">
        <f>IFERROR(VALUE(MID(Sources[[#This Row],[Citekey]],FIND("20",Sources[[#This Row],[Citekey]]),4)),"")</f>
        <v>2016</v>
      </c>
      <c r="D101" s="5" t="s">
        <v>482</v>
      </c>
      <c r="E101" s="31" t="s">
        <v>124</v>
      </c>
      <c r="F101" s="31" t="s">
        <v>102</v>
      </c>
      <c r="G101" s="31"/>
      <c r="H101" s="31" t="str">
        <f>IFERROR(VLOOKUP(Sources[[#This Row],[Method]],dd_analysis_graph[],2,FALSE),"")</f>
        <v>Analysis and Graph</v>
      </c>
      <c r="I101" s="31" t="str">
        <f>IFERROR(VLOOKUP(Sources[[#This Row],[Type of Publication]],dd_type_source[],2,FALSE),"")</f>
        <v>Manufacturer Interview</v>
      </c>
      <c r="J101" s="31"/>
      <c r="Z101">
        <f>IF(OR(Sources[[#This Row],[Analysis and Graph]]="Analysis and Graph",Sources[[#This Row],[Analysis and Graph]]="Not in analysis, but extra in graph"),MATCH(Sources[[#This Row],[Citekey]],Database!$B$4:$B$2385,0),"")</f>
        <v>1777</v>
      </c>
      <c r="AA101" t="str">
        <f>IF(AG101&lt;&gt;"",MATCH(AG101,Sources[Citekey],0),"")</f>
        <v/>
      </c>
      <c r="AB101" t="str">
        <f>IF(AI101&lt;&gt;"",MATCH(AI101,Sources[Citekey],0),"")</f>
        <v/>
      </c>
      <c r="AC101" t="str">
        <f>IF(AK101&lt;&gt;"",MATCH(AK101,Sources[Citekey],0),"")</f>
        <v/>
      </c>
      <c r="AD101" t="str">
        <f>IF(AM101&lt;&gt;"",MATCH(AM101,Sources[Citekey],0),"")</f>
        <v/>
      </c>
      <c r="AE101" t="str">
        <f>IF(AO101&lt;&gt;"",MATCH(AO101,Sources[Citekey],0),"")</f>
        <v/>
      </c>
      <c r="AG101" t="str">
        <f>IFERROR(IF(Sources[[#This Row],[Reference to]]&lt;&gt;"",LEFT(Sources[[#This Row],[Reference to]],FIND(",",Sources[[#This Row],[Reference to]])-1),""),Sources[[#This Row],[Reference to]])</f>
        <v/>
      </c>
      <c r="AH101" t="str">
        <f>IFERROR(RIGHT(Sources[[#This Row],[Reference to]],LEN(Sources[[#This Row],[Reference to]])-LEN($AG101)-2),"")</f>
        <v/>
      </c>
      <c r="AI101" t="str">
        <f t="shared" si="5"/>
        <v/>
      </c>
      <c r="AJ101" t="str">
        <f>IFERROR(RIGHT(Sources[[#This Row],[Reference to]],LEN(Sources[[#This Row],[Reference to]])-LEN($AG101)-2-LEN($AI101)-2),"")</f>
        <v/>
      </c>
      <c r="AK101" t="str">
        <f t="shared" si="6"/>
        <v/>
      </c>
      <c r="AL101" t="str">
        <f>IFERROR(RIGHT(Sources[[#This Row],[Reference to]],LEN(Sources[[#This Row],[Reference to]])-LEN($AG101)-2-LEN($AI101)-2-LEN($AK101)-2),"")</f>
        <v/>
      </c>
      <c r="AM101" t="str">
        <f t="shared" si="7"/>
        <v/>
      </c>
      <c r="AN101" t="str">
        <f>IFERROR(RIGHT(Sources[[#This Row],[Reference to]],LEN(Sources[[#This Row],[Reference to]])-LEN($AG101)-2-LEN($AI101)-2-LEN($AK101)-2-LEN($AM101)-2),"")</f>
        <v/>
      </c>
      <c r="AO101" t="str">
        <f t="shared" si="8"/>
        <v/>
      </c>
    </row>
    <row r="102" spans="2:41">
      <c r="B102" t="s">
        <v>95</v>
      </c>
      <c r="C102">
        <v>1999</v>
      </c>
      <c r="D102" s="5" t="s">
        <v>32</v>
      </c>
      <c r="E102" s="31" t="s">
        <v>31</v>
      </c>
      <c r="F102" s="31" t="s">
        <v>159</v>
      </c>
      <c r="G102" s="31"/>
      <c r="H102" s="31" t="str">
        <f>IFERROR(VLOOKUP(Sources[[#This Row],[Method]],dd_analysis_graph[],2,FALSE),"")</f>
        <v>Not in analysis, not in graph</v>
      </c>
      <c r="I102" s="31" t="str">
        <f>IFERROR(VLOOKUP(Sources[[#This Row],[Type of Publication]],dd_type_source[],2,FALSE),"")</f>
        <v>Publication</v>
      </c>
      <c r="J102" s="31" t="s">
        <v>475</v>
      </c>
      <c r="Z102" t="str">
        <f>IF(OR(Sources[[#This Row],[Analysis and Graph]]="Analysis and Graph",Sources[[#This Row],[Analysis and Graph]]="Not in analysis, but extra in graph"),MATCH(Sources[[#This Row],[Citekey]],Database!$B$4:$B$2385,0),"")</f>
        <v/>
      </c>
      <c r="AA102" t="str">
        <f>IF(AG102&lt;&gt;"",MATCH(AG102,Sources[Citekey],0),"")</f>
        <v/>
      </c>
      <c r="AB102" t="str">
        <f>IF(AI102&lt;&gt;"",MATCH(AI102,Sources[Citekey],0),"")</f>
        <v/>
      </c>
      <c r="AC102" t="str">
        <f>IF(AK102&lt;&gt;"",MATCH(AK102,Sources[Citekey],0),"")</f>
        <v/>
      </c>
      <c r="AD102" t="str">
        <f>IF(AM102&lt;&gt;"",MATCH(AM102,Sources[Citekey],0),"")</f>
        <v/>
      </c>
      <c r="AE102" t="str">
        <f>IF(AO102&lt;&gt;"",MATCH(AO102,Sources[Citekey],0),"")</f>
        <v/>
      </c>
      <c r="AG102" t="str">
        <f>IFERROR(IF(Sources[[#This Row],[Reference to]]&lt;&gt;"",LEFT(Sources[[#This Row],[Reference to]],FIND(",",Sources[[#This Row],[Reference to]])-1),""),Sources[[#This Row],[Reference to]])</f>
        <v/>
      </c>
      <c r="AH102" t="str">
        <f>IFERROR(RIGHT(Sources[[#This Row],[Reference to]],LEN(Sources[[#This Row],[Reference to]])-LEN($AG102)-2),"")</f>
        <v/>
      </c>
      <c r="AI102" t="str">
        <f t="shared" si="5"/>
        <v/>
      </c>
      <c r="AJ102" t="str">
        <f>IFERROR(RIGHT(Sources[[#This Row],[Reference to]],LEN(Sources[[#This Row],[Reference to]])-LEN($AG102)-2-LEN($AI102)-2),"")</f>
        <v/>
      </c>
      <c r="AK102" t="str">
        <f t="shared" si="6"/>
        <v/>
      </c>
      <c r="AL102" t="str">
        <f>IFERROR(RIGHT(Sources[[#This Row],[Reference to]],LEN(Sources[[#This Row],[Reference to]])-LEN($AG102)-2-LEN($AI102)-2-LEN($AK102)-2),"")</f>
        <v/>
      </c>
      <c r="AM102" t="str">
        <f t="shared" si="7"/>
        <v/>
      </c>
      <c r="AN102" t="str">
        <f>IFERROR(RIGHT(Sources[[#This Row],[Reference to]],LEN(Sources[[#This Row],[Reference to]])-LEN($AG102)-2-LEN($AI102)-2-LEN($AK102)-2-LEN($AM102)-2),"")</f>
        <v/>
      </c>
      <c r="AO102" t="str">
        <f t="shared" si="8"/>
        <v/>
      </c>
    </row>
    <row r="103" spans="2:41">
      <c r="B103" t="s">
        <v>75</v>
      </c>
      <c r="C103">
        <f>IFERROR(VALUE(MID(Sources[[#This Row],[Citekey]],FIND("20",Sources[[#This Row],[Citekey]]),4)),"")</f>
        <v>2014</v>
      </c>
      <c r="D103" s="5" t="s">
        <v>32</v>
      </c>
      <c r="E103" s="31" t="s">
        <v>28</v>
      </c>
      <c r="F103" s="31" t="s">
        <v>102</v>
      </c>
      <c r="G103" s="31"/>
      <c r="H103" s="31" t="str">
        <f>IFERROR(VLOOKUP(Sources[[#This Row],[Method]],dd_analysis_graph[],2,FALSE),"")</f>
        <v>Analysis and Graph</v>
      </c>
      <c r="I103" s="31" t="str">
        <f>IFERROR(VLOOKUP(Sources[[#This Row],[Type of Publication]],dd_type_source[],2,FALSE),"")</f>
        <v>Publication</v>
      </c>
      <c r="J103" s="31"/>
      <c r="Z103">
        <f>IF(OR(Sources[[#This Row],[Analysis and Graph]]="Analysis and Graph",Sources[[#This Row],[Analysis and Graph]]="Not in analysis, but extra in graph"),MATCH(Sources[[#This Row],[Citekey]],Database!$B$4:$B$2385,0),"")</f>
        <v>265</v>
      </c>
      <c r="AA103" t="str">
        <f>IF(AG103&lt;&gt;"",MATCH(AG103,Sources[Citekey],0),"")</f>
        <v/>
      </c>
      <c r="AB103" t="str">
        <f>IF(AI103&lt;&gt;"",MATCH(AI103,Sources[Citekey],0),"")</f>
        <v/>
      </c>
      <c r="AC103" t="str">
        <f>IF(AK103&lt;&gt;"",MATCH(AK103,Sources[Citekey],0),"")</f>
        <v/>
      </c>
      <c r="AD103" t="str">
        <f>IF(AM103&lt;&gt;"",MATCH(AM103,Sources[Citekey],0),"")</f>
        <v/>
      </c>
      <c r="AE103" t="str">
        <f>IF(AO103&lt;&gt;"",MATCH(AO103,Sources[Citekey],0),"")</f>
        <v/>
      </c>
      <c r="AG103" t="str">
        <f>IFERROR(IF(Sources[[#This Row],[Reference to]]&lt;&gt;"",LEFT(Sources[[#This Row],[Reference to]],FIND(",",Sources[[#This Row],[Reference to]])-1),""),Sources[[#This Row],[Reference to]])</f>
        <v/>
      </c>
      <c r="AH103" t="str">
        <f>IFERROR(RIGHT(Sources[[#This Row],[Reference to]],LEN(Sources[[#This Row],[Reference to]])-LEN($AG103)-2),"")</f>
        <v/>
      </c>
      <c r="AI103" t="str">
        <f t="shared" si="5"/>
        <v/>
      </c>
      <c r="AJ103" t="str">
        <f>IFERROR(RIGHT(Sources[[#This Row],[Reference to]],LEN(Sources[[#This Row],[Reference to]])-LEN($AG103)-2-LEN($AI103)-2),"")</f>
        <v/>
      </c>
      <c r="AK103" t="str">
        <f t="shared" si="6"/>
        <v/>
      </c>
      <c r="AL103" t="str">
        <f>IFERROR(RIGHT(Sources[[#This Row],[Reference to]],LEN(Sources[[#This Row],[Reference to]])-LEN($AG103)-2-LEN($AI103)-2-LEN($AK103)-2),"")</f>
        <v/>
      </c>
      <c r="AM103" t="str">
        <f t="shared" si="7"/>
        <v/>
      </c>
      <c r="AN103" t="str">
        <f>IFERROR(RIGHT(Sources[[#This Row],[Reference to]],LEN(Sources[[#This Row],[Reference to]])-LEN($AG103)-2-LEN($AI103)-2-LEN($AK103)-2-LEN($AM103)-2),"")</f>
        <v/>
      </c>
      <c r="AO103" t="str">
        <f t="shared" si="8"/>
        <v/>
      </c>
    </row>
    <row r="104" spans="2:41">
      <c r="B104" t="s">
        <v>245</v>
      </c>
      <c r="C104">
        <f>IFERROR(VALUE(MID(Sources[[#This Row],[Citekey]],FIND("20",Sources[[#This Row],[Citekey]]),4)),"")</f>
        <v>2014</v>
      </c>
      <c r="D104" s="5" t="s">
        <v>32</v>
      </c>
      <c r="E104" s="31" t="s">
        <v>28</v>
      </c>
      <c r="F104" s="31" t="s">
        <v>102</v>
      </c>
      <c r="G104" s="31"/>
      <c r="H104" s="31" t="str">
        <f>IFERROR(VLOOKUP(Sources[[#This Row],[Method]],dd_analysis_graph[],2,FALSE),"")</f>
        <v>Analysis and Graph</v>
      </c>
      <c r="I104" s="31" t="str">
        <f>IFERROR(VLOOKUP(Sources[[#This Row],[Type of Publication]],dd_type_source[],2,FALSE),"")</f>
        <v>Publication</v>
      </c>
      <c r="J104" s="31"/>
      <c r="Z104">
        <f>IF(OR(Sources[[#This Row],[Analysis and Graph]]="Analysis and Graph",Sources[[#This Row],[Analysis and Graph]]="Not in analysis, but extra in graph"),MATCH(Sources[[#This Row],[Citekey]],Database!$B$4:$B$2385,0),"")</f>
        <v>1489</v>
      </c>
      <c r="AA104" t="str">
        <f>IF(AG104&lt;&gt;"",MATCH(AG104,Sources[Citekey],0),"")</f>
        <v/>
      </c>
      <c r="AB104" t="str">
        <f>IF(AI104&lt;&gt;"",MATCH(AI104,Sources[Citekey],0),"")</f>
        <v/>
      </c>
      <c r="AC104" t="str">
        <f>IF(AK104&lt;&gt;"",MATCH(AK104,Sources[Citekey],0),"")</f>
        <v/>
      </c>
      <c r="AD104" t="str">
        <f>IF(AM104&lt;&gt;"",MATCH(AM104,Sources[Citekey],0),"")</f>
        <v/>
      </c>
      <c r="AE104" t="str">
        <f>IF(AO104&lt;&gt;"",MATCH(AO104,Sources[Citekey],0),"")</f>
        <v/>
      </c>
      <c r="AG104" t="str">
        <f>IFERROR(IF(Sources[[#This Row],[Reference to]]&lt;&gt;"",LEFT(Sources[[#This Row],[Reference to]],FIND(",",Sources[[#This Row],[Reference to]])-1),""),Sources[[#This Row],[Reference to]])</f>
        <v/>
      </c>
      <c r="AH104" t="str">
        <f>IFERROR(RIGHT(Sources[[#This Row],[Reference to]],LEN(Sources[[#This Row],[Reference to]])-LEN($AG104)-2),"")</f>
        <v/>
      </c>
      <c r="AI104" t="str">
        <f t="shared" si="5"/>
        <v/>
      </c>
      <c r="AJ104" t="str">
        <f>IFERROR(RIGHT(Sources[[#This Row],[Reference to]],LEN(Sources[[#This Row],[Reference to]])-LEN($AG104)-2-LEN($AI104)-2),"")</f>
        <v/>
      </c>
      <c r="AK104" t="str">
        <f t="shared" si="6"/>
        <v/>
      </c>
      <c r="AL104" t="str">
        <f>IFERROR(RIGHT(Sources[[#This Row],[Reference to]],LEN(Sources[[#This Row],[Reference to]])-LEN($AG104)-2-LEN($AI104)-2-LEN($AK104)-2),"")</f>
        <v/>
      </c>
      <c r="AM104" t="str">
        <f t="shared" si="7"/>
        <v/>
      </c>
      <c r="AN104" t="str">
        <f>IFERROR(RIGHT(Sources[[#This Row],[Reference to]],LEN(Sources[[#This Row],[Reference to]])-LEN($AG104)-2-LEN($AI104)-2-LEN($AK104)-2-LEN($AM104)-2),"")</f>
        <v/>
      </c>
      <c r="AO104" t="str">
        <f t="shared" si="8"/>
        <v/>
      </c>
    </row>
    <row r="105" spans="2:41">
      <c r="B105" s="33" t="s">
        <v>266</v>
      </c>
      <c r="C105">
        <f>IFERROR(VALUE(MID(Sources[[#This Row],[Citekey]],FIND("20",Sources[[#This Row],[Citekey]]),4)),"")</f>
        <v>2013</v>
      </c>
      <c r="D105" s="5" t="s">
        <v>32</v>
      </c>
      <c r="E105" s="31" t="s">
        <v>28</v>
      </c>
      <c r="F105" s="31" t="s">
        <v>159</v>
      </c>
      <c r="G105" s="31"/>
      <c r="H105" s="31" t="str">
        <f>IFERROR(VLOOKUP(Sources[[#This Row],[Method]],dd_analysis_graph[],2,FALSE),"")</f>
        <v>Not in analysis, not in graph</v>
      </c>
      <c r="I105" s="31" t="str">
        <f>IFERROR(VLOOKUP(Sources[[#This Row],[Type of Publication]],dd_type_source[],2,FALSE),"")</f>
        <v>Publication</v>
      </c>
      <c r="J105" s="31"/>
      <c r="Z105" t="str">
        <f>IF(OR(Sources[[#This Row],[Analysis and Graph]]="Analysis and Graph",Sources[[#This Row],[Analysis and Graph]]="Not in analysis, but extra in graph"),MATCH(Sources[[#This Row],[Citekey]],Database!$B$4:$B$2385,0),"")</f>
        <v/>
      </c>
      <c r="AA105" t="str">
        <f>IF(AG105&lt;&gt;"",MATCH(AG105,Sources[Citekey],0),"")</f>
        <v/>
      </c>
      <c r="AB105" t="str">
        <f>IF(AI105&lt;&gt;"",MATCH(AI105,Sources[Citekey],0),"")</f>
        <v/>
      </c>
      <c r="AC105" t="str">
        <f>IF(AK105&lt;&gt;"",MATCH(AK105,Sources[Citekey],0),"")</f>
        <v/>
      </c>
      <c r="AD105" t="str">
        <f>IF(AM105&lt;&gt;"",MATCH(AM105,Sources[Citekey],0),"")</f>
        <v/>
      </c>
      <c r="AE105" t="str">
        <f>IF(AO105&lt;&gt;"",MATCH(AO105,Sources[Citekey],0),"")</f>
        <v/>
      </c>
      <c r="AG105" t="str">
        <f>IFERROR(IF(Sources[[#This Row],[Reference to]]&lt;&gt;"",LEFT(Sources[[#This Row],[Reference to]],FIND(",",Sources[[#This Row],[Reference to]])-1),""),Sources[[#This Row],[Reference to]])</f>
        <v/>
      </c>
      <c r="AH105" t="str">
        <f>IFERROR(RIGHT(Sources[[#This Row],[Reference to]],LEN(Sources[[#This Row],[Reference to]])-LEN($AG105)-2),"")</f>
        <v/>
      </c>
      <c r="AI105" t="str">
        <f t="shared" si="5"/>
        <v/>
      </c>
      <c r="AJ105" t="str">
        <f>IFERROR(RIGHT(Sources[[#This Row],[Reference to]],LEN(Sources[[#This Row],[Reference to]])-LEN($AG105)-2-LEN($AI105)-2),"")</f>
        <v/>
      </c>
      <c r="AK105" t="str">
        <f t="shared" si="6"/>
        <v/>
      </c>
      <c r="AL105" t="str">
        <f>IFERROR(RIGHT(Sources[[#This Row],[Reference to]],LEN(Sources[[#This Row],[Reference to]])-LEN($AG105)-2-LEN($AI105)-2-LEN($AK105)-2),"")</f>
        <v/>
      </c>
      <c r="AM105" t="str">
        <f t="shared" si="7"/>
        <v/>
      </c>
      <c r="AN105" t="str">
        <f>IFERROR(RIGHT(Sources[[#This Row],[Reference to]],LEN(Sources[[#This Row],[Reference to]])-LEN($AG105)-2-LEN($AI105)-2-LEN($AK105)-2-LEN($AM105)-2),"")</f>
        <v/>
      </c>
      <c r="AO105" t="str">
        <f t="shared" si="8"/>
        <v/>
      </c>
    </row>
    <row r="106" spans="2:41">
      <c r="B106" s="33" t="s">
        <v>283</v>
      </c>
      <c r="C106">
        <f>IFERROR(VALUE(MID(Sources[[#This Row],[Citekey]],FIND("20",Sources[[#This Row],[Citekey]]),4)),"")</f>
        <v>2013</v>
      </c>
      <c r="D106" s="5" t="s">
        <v>32</v>
      </c>
      <c r="E106" s="31" t="s">
        <v>28</v>
      </c>
      <c r="F106" s="31" t="s">
        <v>103</v>
      </c>
      <c r="G106" s="31"/>
      <c r="H106" s="31" t="str">
        <f>IFERROR(VLOOKUP(Sources[[#This Row],[Method]],dd_analysis_graph[],2,FALSE),"")</f>
        <v>Analysis and Graph</v>
      </c>
      <c r="I106" s="31" t="str">
        <f>IFERROR(VLOOKUP(Sources[[#This Row],[Type of Publication]],dd_type_source[],2,FALSE),"")</f>
        <v>Publication</v>
      </c>
      <c r="J106" s="31"/>
      <c r="Z106">
        <f>IF(OR(Sources[[#This Row],[Analysis and Graph]]="Analysis and Graph",Sources[[#This Row],[Analysis and Graph]]="Not in analysis, but extra in graph"),MATCH(Sources[[#This Row],[Citekey]],Database!$B$4:$B$2385,0),"")</f>
        <v>1537</v>
      </c>
      <c r="AA106" t="str">
        <f>IF(AG106&lt;&gt;"",MATCH(AG106,Sources[Citekey],0),"")</f>
        <v/>
      </c>
      <c r="AB106" t="str">
        <f>IF(AI106&lt;&gt;"",MATCH(AI106,Sources[Citekey],0),"")</f>
        <v/>
      </c>
      <c r="AC106" t="str">
        <f>IF(AK106&lt;&gt;"",MATCH(AK106,Sources[Citekey],0),"")</f>
        <v/>
      </c>
      <c r="AD106" t="str">
        <f>IF(AM106&lt;&gt;"",MATCH(AM106,Sources[Citekey],0),"")</f>
        <v/>
      </c>
      <c r="AE106" t="str">
        <f>IF(AO106&lt;&gt;"",MATCH(AO106,Sources[Citekey],0),"")</f>
        <v/>
      </c>
      <c r="AG106" t="str">
        <f>IFERROR(IF(Sources[[#This Row],[Reference to]]&lt;&gt;"",LEFT(Sources[[#This Row],[Reference to]],FIND(",",Sources[[#This Row],[Reference to]])-1),""),Sources[[#This Row],[Reference to]])</f>
        <v/>
      </c>
      <c r="AH106" t="str">
        <f>IFERROR(RIGHT(Sources[[#This Row],[Reference to]],LEN(Sources[[#This Row],[Reference to]])-LEN($AG106)-2),"")</f>
        <v/>
      </c>
      <c r="AI106" t="str">
        <f t="shared" si="5"/>
        <v/>
      </c>
      <c r="AJ106" t="str">
        <f>IFERROR(RIGHT(Sources[[#This Row],[Reference to]],LEN(Sources[[#This Row],[Reference to]])-LEN($AG106)-2-LEN($AI106)-2),"")</f>
        <v/>
      </c>
      <c r="AK106" t="str">
        <f t="shared" si="6"/>
        <v/>
      </c>
      <c r="AL106" t="str">
        <f>IFERROR(RIGHT(Sources[[#This Row],[Reference to]],LEN(Sources[[#This Row],[Reference to]])-LEN($AG106)-2-LEN($AI106)-2-LEN($AK106)-2),"")</f>
        <v/>
      </c>
      <c r="AM106" t="str">
        <f t="shared" si="7"/>
        <v/>
      </c>
      <c r="AN106" t="str">
        <f>IFERROR(RIGHT(Sources[[#This Row],[Reference to]],LEN(Sources[[#This Row],[Reference to]])-LEN($AG106)-2-LEN($AI106)-2-LEN($AK106)-2-LEN($AM106)-2),"")</f>
        <v/>
      </c>
      <c r="AO106" t="str">
        <f t="shared" si="8"/>
        <v/>
      </c>
    </row>
    <row r="107" spans="2:41">
      <c r="B107" t="s">
        <v>250</v>
      </c>
      <c r="C107">
        <f>IFERROR(VALUE(MID(Sources[[#This Row],[Citekey]],FIND("20",Sources[[#This Row],[Citekey]]),4)),"")</f>
        <v>2013</v>
      </c>
      <c r="D107" s="5" t="s">
        <v>32</v>
      </c>
      <c r="E107" s="31" t="s">
        <v>28</v>
      </c>
      <c r="F107" s="31" t="s">
        <v>159</v>
      </c>
      <c r="G107" s="31"/>
      <c r="H107" s="31" t="str">
        <f>IFERROR(VLOOKUP(Sources[[#This Row],[Method]],dd_analysis_graph[],2,FALSE),"")</f>
        <v>Not in analysis, not in graph</v>
      </c>
      <c r="I107" s="31" t="str">
        <f>IFERROR(VLOOKUP(Sources[[#This Row],[Type of Publication]],dd_type_source[],2,FALSE),"")</f>
        <v>Publication</v>
      </c>
      <c r="J107" s="31"/>
      <c r="Z107" t="str">
        <f>IF(OR(Sources[[#This Row],[Analysis and Graph]]="Analysis and Graph",Sources[[#This Row],[Analysis and Graph]]="Not in analysis, but extra in graph"),MATCH(Sources[[#This Row],[Citekey]],Database!$B$4:$B$2385,0),"")</f>
        <v/>
      </c>
      <c r="AA107" t="str">
        <f>IF(AG107&lt;&gt;"",MATCH(AG107,Sources[Citekey],0),"")</f>
        <v/>
      </c>
      <c r="AB107" t="str">
        <f>IF(AI107&lt;&gt;"",MATCH(AI107,Sources[Citekey],0),"")</f>
        <v/>
      </c>
      <c r="AC107" t="str">
        <f>IF(AK107&lt;&gt;"",MATCH(AK107,Sources[Citekey],0),"")</f>
        <v/>
      </c>
      <c r="AD107" t="str">
        <f>IF(AM107&lt;&gt;"",MATCH(AM107,Sources[Citekey],0),"")</f>
        <v/>
      </c>
      <c r="AE107" t="str">
        <f>IF(AO107&lt;&gt;"",MATCH(AO107,Sources[Citekey],0),"")</f>
        <v/>
      </c>
      <c r="AG107" t="str">
        <f>IFERROR(IF(Sources[[#This Row],[Reference to]]&lt;&gt;"",LEFT(Sources[[#This Row],[Reference to]],FIND(",",Sources[[#This Row],[Reference to]])-1),""),Sources[[#This Row],[Reference to]])</f>
        <v/>
      </c>
      <c r="AH107" t="str">
        <f>IFERROR(RIGHT(Sources[[#This Row],[Reference to]],LEN(Sources[[#This Row],[Reference to]])-LEN($AG107)-2),"")</f>
        <v/>
      </c>
      <c r="AI107" t="str">
        <f t="shared" si="5"/>
        <v/>
      </c>
      <c r="AJ107" t="str">
        <f>IFERROR(RIGHT(Sources[[#This Row],[Reference to]],LEN(Sources[[#This Row],[Reference to]])-LEN($AG107)-2-LEN($AI107)-2),"")</f>
        <v/>
      </c>
      <c r="AK107" t="str">
        <f t="shared" si="6"/>
        <v/>
      </c>
      <c r="AL107" t="str">
        <f>IFERROR(RIGHT(Sources[[#This Row],[Reference to]],LEN(Sources[[#This Row],[Reference to]])-LEN($AG107)-2-LEN($AI107)-2-LEN($AK107)-2),"")</f>
        <v/>
      </c>
      <c r="AM107" t="str">
        <f t="shared" si="7"/>
        <v/>
      </c>
      <c r="AN107" t="str">
        <f>IFERROR(RIGHT(Sources[[#This Row],[Reference to]],LEN(Sources[[#This Row],[Reference to]])-LEN($AG107)-2-LEN($AI107)-2-LEN($AK107)-2-LEN($AM107)-2),"")</f>
        <v/>
      </c>
      <c r="AO107" t="str">
        <f t="shared" si="8"/>
        <v/>
      </c>
    </row>
    <row r="108" spans="2:41">
      <c r="B108" t="s">
        <v>26</v>
      </c>
      <c r="C108">
        <v>2014</v>
      </c>
      <c r="D108" s="5" t="s">
        <v>32</v>
      </c>
      <c r="E108" s="31" t="s">
        <v>28</v>
      </c>
      <c r="F108" s="31" t="s">
        <v>102</v>
      </c>
      <c r="G108" s="31"/>
      <c r="H108" s="31" t="str">
        <f>IFERROR(VLOOKUP(Sources[[#This Row],[Method]],dd_analysis_graph[],2,FALSE),"")</f>
        <v>Analysis and Graph</v>
      </c>
      <c r="I108" s="31" t="str">
        <f>IFERROR(VLOOKUP(Sources[[#This Row],[Type of Publication]],dd_type_source[],2,FALSE),"")</f>
        <v>Publication</v>
      </c>
      <c r="J108" s="31"/>
      <c r="Z108">
        <f>IF(OR(Sources[[#This Row],[Analysis and Graph]]="Analysis and Graph",Sources[[#This Row],[Analysis and Graph]]="Not in analysis, but extra in graph"),MATCH(Sources[[#This Row],[Citekey]],Database!$B$4:$B$2385,0),"")</f>
        <v>721</v>
      </c>
      <c r="AA108" t="str">
        <f>IF(AG108&lt;&gt;"",MATCH(AG108,Sources[Citekey],0),"")</f>
        <v/>
      </c>
      <c r="AB108" t="str">
        <f>IF(AI108&lt;&gt;"",MATCH(AI108,Sources[Citekey],0),"")</f>
        <v/>
      </c>
      <c r="AC108" t="str">
        <f>IF(AK108&lt;&gt;"",MATCH(AK108,Sources[Citekey],0),"")</f>
        <v/>
      </c>
      <c r="AD108" t="str">
        <f>IF(AM108&lt;&gt;"",MATCH(AM108,Sources[Citekey],0),"")</f>
        <v/>
      </c>
      <c r="AE108" t="str">
        <f>IF(AO108&lt;&gt;"",MATCH(AO108,Sources[Citekey],0),"")</f>
        <v/>
      </c>
      <c r="AG108" t="str">
        <f>IFERROR(IF(Sources[[#This Row],[Reference to]]&lt;&gt;"",LEFT(Sources[[#This Row],[Reference to]],FIND(",",Sources[[#This Row],[Reference to]])-1),""),Sources[[#This Row],[Reference to]])</f>
        <v/>
      </c>
      <c r="AH108" t="str">
        <f>IFERROR(RIGHT(Sources[[#This Row],[Reference to]],LEN(Sources[[#This Row],[Reference to]])-LEN($AG108)-2),"")</f>
        <v/>
      </c>
      <c r="AI108" t="str">
        <f t="shared" si="5"/>
        <v/>
      </c>
      <c r="AJ108" t="str">
        <f>IFERROR(RIGHT(Sources[[#This Row],[Reference to]],LEN(Sources[[#This Row],[Reference to]])-LEN($AG108)-2-LEN($AI108)-2),"")</f>
        <v/>
      </c>
      <c r="AK108" t="str">
        <f t="shared" si="6"/>
        <v/>
      </c>
      <c r="AL108" t="str">
        <f>IFERROR(RIGHT(Sources[[#This Row],[Reference to]],LEN(Sources[[#This Row],[Reference to]])-LEN($AG108)-2-LEN($AI108)-2-LEN($AK108)-2),"")</f>
        <v/>
      </c>
      <c r="AM108" t="str">
        <f t="shared" si="7"/>
        <v/>
      </c>
      <c r="AN108" t="str">
        <f>IFERROR(RIGHT(Sources[[#This Row],[Reference to]],LEN(Sources[[#This Row],[Reference to]])-LEN($AG108)-2-LEN($AI108)-2-LEN($AK108)-2-LEN($AM108)-2),"")</f>
        <v/>
      </c>
      <c r="AO108" t="str">
        <f t="shared" si="8"/>
        <v/>
      </c>
    </row>
    <row r="109" spans="2:41">
      <c r="B109" s="33" t="s">
        <v>254</v>
      </c>
      <c r="C109">
        <f>IFERROR(VALUE(MID(Sources[[#This Row],[Citekey]],FIND("20",Sources[[#This Row],[Citekey]]),4)),"")</f>
        <v>2016</v>
      </c>
      <c r="D109" s="5" t="s">
        <v>32</v>
      </c>
      <c r="E109" s="31" t="s">
        <v>28</v>
      </c>
      <c r="F109" s="31" t="s">
        <v>159</v>
      </c>
      <c r="G109" s="31"/>
      <c r="H109" s="31" t="str">
        <f>IFERROR(VLOOKUP(Sources[[#This Row],[Method]],dd_analysis_graph[],2,FALSE),"")</f>
        <v>Not in analysis, not in graph</v>
      </c>
      <c r="I109" s="31" t="str">
        <f>IFERROR(VLOOKUP(Sources[[#This Row],[Type of Publication]],dd_type_source[],2,FALSE),"")</f>
        <v>Publication</v>
      </c>
      <c r="J109" s="31"/>
      <c r="Z109" t="str">
        <f>IF(OR(Sources[[#This Row],[Analysis and Graph]]="Analysis and Graph",Sources[[#This Row],[Analysis and Graph]]="Not in analysis, but extra in graph"),MATCH(Sources[[#This Row],[Citekey]],Database!$B$4:$B$2385,0),"")</f>
        <v/>
      </c>
      <c r="AA109" t="str">
        <f>IF(AG109&lt;&gt;"",MATCH(AG109,Sources[Citekey],0),"")</f>
        <v/>
      </c>
      <c r="AB109" t="str">
        <f>IF(AI109&lt;&gt;"",MATCH(AI109,Sources[Citekey],0),"")</f>
        <v/>
      </c>
      <c r="AC109" t="str">
        <f>IF(AK109&lt;&gt;"",MATCH(AK109,Sources[Citekey],0),"")</f>
        <v/>
      </c>
      <c r="AD109" t="str">
        <f>IF(AM109&lt;&gt;"",MATCH(AM109,Sources[Citekey],0),"")</f>
        <v/>
      </c>
      <c r="AE109" t="str">
        <f>IF(AO109&lt;&gt;"",MATCH(AO109,Sources[Citekey],0),"")</f>
        <v/>
      </c>
      <c r="AG109" t="str">
        <f>IFERROR(IF(Sources[[#This Row],[Reference to]]&lt;&gt;"",LEFT(Sources[[#This Row],[Reference to]],FIND(",",Sources[[#This Row],[Reference to]])-1),""),Sources[[#This Row],[Reference to]])</f>
        <v/>
      </c>
      <c r="AH109" t="str">
        <f>IFERROR(RIGHT(Sources[[#This Row],[Reference to]],LEN(Sources[[#This Row],[Reference to]])-LEN($AG109)-2),"")</f>
        <v/>
      </c>
      <c r="AI109" t="str">
        <f t="shared" si="5"/>
        <v/>
      </c>
      <c r="AJ109" t="str">
        <f>IFERROR(RIGHT(Sources[[#This Row],[Reference to]],LEN(Sources[[#This Row],[Reference to]])-LEN($AG109)-2-LEN($AI109)-2),"")</f>
        <v/>
      </c>
      <c r="AK109" t="str">
        <f t="shared" si="6"/>
        <v/>
      </c>
      <c r="AL109" t="str">
        <f>IFERROR(RIGHT(Sources[[#This Row],[Reference to]],LEN(Sources[[#This Row],[Reference to]])-LEN($AG109)-2-LEN($AI109)-2-LEN($AK109)-2),"")</f>
        <v/>
      </c>
      <c r="AM109" t="str">
        <f t="shared" si="7"/>
        <v/>
      </c>
      <c r="AN109" t="str">
        <f>IFERROR(RIGHT(Sources[[#This Row],[Reference to]],LEN(Sources[[#This Row],[Reference to]])-LEN($AG109)-2-LEN($AI109)-2-LEN($AK109)-2-LEN($AM109)-2),"")</f>
        <v/>
      </c>
      <c r="AO109" t="str">
        <f t="shared" si="8"/>
        <v/>
      </c>
    </row>
    <row r="110" spans="2:41">
      <c r="B110" s="33" t="s">
        <v>255</v>
      </c>
      <c r="C110">
        <f>IFERROR(VALUE(MID(Sources[[#This Row],[Citekey]],FIND("20",Sources[[#This Row],[Citekey]]),4)),"")</f>
        <v>2016</v>
      </c>
      <c r="D110" s="5" t="s">
        <v>32</v>
      </c>
      <c r="E110" s="31" t="s">
        <v>28</v>
      </c>
      <c r="F110" s="31" t="s">
        <v>159</v>
      </c>
      <c r="G110" s="31"/>
      <c r="H110" s="31" t="str">
        <f>IFERROR(VLOOKUP(Sources[[#This Row],[Method]],dd_analysis_graph[],2,FALSE),"")</f>
        <v>Not in analysis, not in graph</v>
      </c>
      <c r="I110" s="31" t="str">
        <f>IFERROR(VLOOKUP(Sources[[#This Row],[Type of Publication]],dd_type_source[],2,FALSE),"")</f>
        <v>Publication</v>
      </c>
      <c r="J110" s="31"/>
      <c r="Z110" t="str">
        <f>IF(OR(Sources[[#This Row],[Analysis and Graph]]="Analysis and Graph",Sources[[#This Row],[Analysis and Graph]]="Not in analysis, but extra in graph"),MATCH(Sources[[#This Row],[Citekey]],Database!$B$4:$B$2385,0),"")</f>
        <v/>
      </c>
      <c r="AA110" t="str">
        <f>IF(AG110&lt;&gt;"",MATCH(AG110,Sources[Citekey],0),"")</f>
        <v/>
      </c>
      <c r="AB110" t="str">
        <f>IF(AI110&lt;&gt;"",MATCH(AI110,Sources[Citekey],0),"")</f>
        <v/>
      </c>
      <c r="AC110" t="str">
        <f>IF(AK110&lt;&gt;"",MATCH(AK110,Sources[Citekey],0),"")</f>
        <v/>
      </c>
      <c r="AD110" t="str">
        <f>IF(AM110&lt;&gt;"",MATCH(AM110,Sources[Citekey],0),"")</f>
        <v/>
      </c>
      <c r="AE110" t="str">
        <f>IF(AO110&lt;&gt;"",MATCH(AO110,Sources[Citekey],0),"")</f>
        <v/>
      </c>
      <c r="AG110" t="str">
        <f>IFERROR(IF(Sources[[#This Row],[Reference to]]&lt;&gt;"",LEFT(Sources[[#This Row],[Reference to]],FIND(",",Sources[[#This Row],[Reference to]])-1),""),Sources[[#This Row],[Reference to]])</f>
        <v/>
      </c>
      <c r="AH110" t="str">
        <f>IFERROR(RIGHT(Sources[[#This Row],[Reference to]],LEN(Sources[[#This Row],[Reference to]])-LEN($AG110)-2),"")</f>
        <v/>
      </c>
      <c r="AI110" t="str">
        <f t="shared" si="5"/>
        <v/>
      </c>
      <c r="AJ110" t="str">
        <f>IFERROR(RIGHT(Sources[[#This Row],[Reference to]],LEN(Sources[[#This Row],[Reference to]])-LEN($AG110)-2-LEN($AI110)-2),"")</f>
        <v/>
      </c>
      <c r="AK110" t="str">
        <f t="shared" si="6"/>
        <v/>
      </c>
      <c r="AL110" t="str">
        <f>IFERROR(RIGHT(Sources[[#This Row],[Reference to]],LEN(Sources[[#This Row],[Reference to]])-LEN($AG110)-2-LEN($AI110)-2-LEN($AK110)-2),"")</f>
        <v/>
      </c>
      <c r="AM110" t="str">
        <f t="shared" si="7"/>
        <v/>
      </c>
      <c r="AN110" t="str">
        <f>IFERROR(RIGHT(Sources[[#This Row],[Reference to]],LEN(Sources[[#This Row],[Reference to]])-LEN($AG110)-2-LEN($AI110)-2-LEN($AK110)-2-LEN($AM110)-2),"")</f>
        <v/>
      </c>
      <c r="AO110" t="str">
        <f t="shared" si="8"/>
        <v/>
      </c>
    </row>
    <row r="111" spans="2:41">
      <c r="B111" t="s">
        <v>248</v>
      </c>
      <c r="C111">
        <f>IFERROR(VALUE(MID(Sources[[#This Row],[Citekey]],FIND("20",Sources[[#This Row],[Citekey]]),4)),"")</f>
        <v>2016</v>
      </c>
      <c r="D111" s="5" t="s">
        <v>32</v>
      </c>
      <c r="E111" s="31" t="s">
        <v>28</v>
      </c>
      <c r="F111" s="31" t="s">
        <v>102</v>
      </c>
      <c r="G111" s="31"/>
      <c r="H111" s="31" t="str">
        <f>IFERROR(VLOOKUP(Sources[[#This Row],[Method]],dd_analysis_graph[],2,FALSE),"")</f>
        <v>Analysis and Graph</v>
      </c>
      <c r="I111" s="31" t="str">
        <f>IFERROR(VLOOKUP(Sources[[#This Row],[Type of Publication]],dd_type_source[],2,FALSE),"")</f>
        <v>Publication</v>
      </c>
      <c r="J111" s="31"/>
      <c r="Z111">
        <f>IF(OR(Sources[[#This Row],[Analysis and Graph]]="Analysis and Graph",Sources[[#This Row],[Analysis and Graph]]="Not in analysis, but extra in graph"),MATCH(Sources[[#This Row],[Citekey]],Database!$B$4:$B$2385,0),"")</f>
        <v>697</v>
      </c>
      <c r="AA111" t="str">
        <f>IF(AG111&lt;&gt;"",MATCH(AG111,Sources[Citekey],0),"")</f>
        <v/>
      </c>
      <c r="AB111" t="str">
        <f>IF(AI111&lt;&gt;"",MATCH(AI111,Sources[Citekey],0),"")</f>
        <v/>
      </c>
      <c r="AC111" t="str">
        <f>IF(AK111&lt;&gt;"",MATCH(AK111,Sources[Citekey],0),"")</f>
        <v/>
      </c>
      <c r="AD111" t="str">
        <f>IF(AM111&lt;&gt;"",MATCH(AM111,Sources[Citekey],0),"")</f>
        <v/>
      </c>
      <c r="AE111" t="str">
        <f>IF(AO111&lt;&gt;"",MATCH(AO111,Sources[Citekey],0),"")</f>
        <v/>
      </c>
      <c r="AG111" t="str">
        <f>IFERROR(IF(Sources[[#This Row],[Reference to]]&lt;&gt;"",LEFT(Sources[[#This Row],[Reference to]],FIND(",",Sources[[#This Row],[Reference to]])-1),""),Sources[[#This Row],[Reference to]])</f>
        <v/>
      </c>
      <c r="AH111" t="str">
        <f>IFERROR(RIGHT(Sources[[#This Row],[Reference to]],LEN(Sources[[#This Row],[Reference to]])-LEN($AG111)-2),"")</f>
        <v/>
      </c>
      <c r="AI111" t="str">
        <f t="shared" si="5"/>
        <v/>
      </c>
      <c r="AJ111" t="str">
        <f>IFERROR(RIGHT(Sources[[#This Row],[Reference to]],LEN(Sources[[#This Row],[Reference to]])-LEN($AG111)-2-LEN($AI111)-2),"")</f>
        <v/>
      </c>
      <c r="AK111" t="str">
        <f t="shared" si="6"/>
        <v/>
      </c>
      <c r="AL111" t="str">
        <f>IFERROR(RIGHT(Sources[[#This Row],[Reference to]],LEN(Sources[[#This Row],[Reference to]])-LEN($AG111)-2-LEN($AI111)-2-LEN($AK111)-2),"")</f>
        <v/>
      </c>
      <c r="AM111" t="str">
        <f t="shared" si="7"/>
        <v/>
      </c>
      <c r="AN111" t="str">
        <f>IFERROR(RIGHT(Sources[[#This Row],[Reference to]],LEN(Sources[[#This Row],[Reference to]])-LEN($AG111)-2-LEN($AI111)-2-LEN($AK111)-2-LEN($AM111)-2),"")</f>
        <v/>
      </c>
      <c r="AO111" t="str">
        <f t="shared" si="8"/>
        <v/>
      </c>
    </row>
    <row r="112" spans="2:41">
      <c r="B112" t="s">
        <v>306</v>
      </c>
      <c r="C112">
        <f>IFERROR(VALUE(MID(Sources[[#This Row],[Citekey]],FIND("20",Sources[[#This Row],[Citekey]]),4)),"")</f>
        <v>2014</v>
      </c>
      <c r="D112" s="5" t="s">
        <v>32</v>
      </c>
      <c r="E112" s="31" t="s">
        <v>28</v>
      </c>
      <c r="F112" s="31" t="s">
        <v>105</v>
      </c>
      <c r="G112" s="31"/>
      <c r="H112" s="31" t="str">
        <f>IFERROR(VLOOKUP(Sources[[#This Row],[Method]],dd_analysis_graph[],2,FALSE),"")</f>
        <v>Not in analysis, not in graph</v>
      </c>
      <c r="I112" s="31" t="str">
        <f>IFERROR(VLOOKUP(Sources[[#This Row],[Type of Publication]],dd_type_source[],2,FALSE),"")</f>
        <v>Publication</v>
      </c>
      <c r="J112" s="31"/>
      <c r="Z112" t="str">
        <f>IF(OR(Sources[[#This Row],[Analysis and Graph]]="Analysis and Graph",Sources[[#This Row],[Analysis and Graph]]="Not in analysis, but extra in graph"),MATCH(Sources[[#This Row],[Citekey]],Database!$B$4:$B$2385,0),"")</f>
        <v/>
      </c>
      <c r="AA112" t="str">
        <f>IF(AG112&lt;&gt;"",MATCH(AG112,Sources[Citekey],0),"")</f>
        <v/>
      </c>
      <c r="AB112" t="str">
        <f>IF(AI112&lt;&gt;"",MATCH(AI112,Sources[Citekey],0),"")</f>
        <v/>
      </c>
      <c r="AC112" t="str">
        <f>IF(AK112&lt;&gt;"",MATCH(AK112,Sources[Citekey],0),"")</f>
        <v/>
      </c>
      <c r="AD112" t="str">
        <f>IF(AM112&lt;&gt;"",MATCH(AM112,Sources[Citekey],0),"")</f>
        <v/>
      </c>
      <c r="AE112" t="str">
        <f>IF(AO112&lt;&gt;"",MATCH(AO112,Sources[Citekey],0),"")</f>
        <v/>
      </c>
      <c r="AG112" t="str">
        <f>IFERROR(IF(Sources[[#This Row],[Reference to]]&lt;&gt;"",LEFT(Sources[[#This Row],[Reference to]],FIND(",",Sources[[#This Row],[Reference to]])-1),""),Sources[[#This Row],[Reference to]])</f>
        <v/>
      </c>
      <c r="AH112" t="str">
        <f>IFERROR(RIGHT(Sources[[#This Row],[Reference to]],LEN(Sources[[#This Row],[Reference to]])-LEN($AG112)-2),"")</f>
        <v/>
      </c>
      <c r="AI112" t="str">
        <f t="shared" si="5"/>
        <v/>
      </c>
      <c r="AJ112" t="str">
        <f>IFERROR(RIGHT(Sources[[#This Row],[Reference to]],LEN(Sources[[#This Row],[Reference to]])-LEN($AG112)-2-LEN($AI112)-2),"")</f>
        <v/>
      </c>
      <c r="AK112" t="str">
        <f t="shared" si="6"/>
        <v/>
      </c>
      <c r="AL112" t="str">
        <f>IFERROR(RIGHT(Sources[[#This Row],[Reference to]],LEN(Sources[[#This Row],[Reference to]])-LEN($AG112)-2-LEN($AI112)-2-LEN($AK112)-2),"")</f>
        <v/>
      </c>
      <c r="AM112" t="str">
        <f t="shared" si="7"/>
        <v/>
      </c>
      <c r="AN112" t="str">
        <f>IFERROR(RIGHT(Sources[[#This Row],[Reference to]],LEN(Sources[[#This Row],[Reference to]])-LEN($AG112)-2-LEN($AI112)-2-LEN($AK112)-2-LEN($AM112)-2),"")</f>
        <v/>
      </c>
      <c r="AO112" t="str">
        <f t="shared" si="8"/>
        <v/>
      </c>
    </row>
    <row r="113" spans="2:41">
      <c r="B113" s="33" t="s">
        <v>256</v>
      </c>
      <c r="C113">
        <f>IFERROR(VALUE(MID(Sources[[#This Row],[Citekey]],FIND("20",Sources[[#This Row],[Citekey]]),4)),"")</f>
        <v>2015</v>
      </c>
      <c r="D113" s="5" t="s">
        <v>32</v>
      </c>
      <c r="E113" s="31" t="s">
        <v>28</v>
      </c>
      <c r="F113" s="31" t="s">
        <v>102</v>
      </c>
      <c r="G113" s="31"/>
      <c r="H113" s="31" t="str">
        <f>IFERROR(VLOOKUP(Sources[[#This Row],[Method]],dd_analysis_graph[],2,FALSE),"")</f>
        <v>Analysis and Graph</v>
      </c>
      <c r="I113" s="31" t="str">
        <f>IFERROR(VLOOKUP(Sources[[#This Row],[Type of Publication]],dd_type_source[],2,FALSE),"")</f>
        <v>Publication</v>
      </c>
      <c r="J113" s="31"/>
      <c r="Z113">
        <f>IF(OR(Sources[[#This Row],[Analysis and Graph]]="Analysis and Graph",Sources[[#This Row],[Analysis and Graph]]="Not in analysis, but extra in graph"),MATCH(Sources[[#This Row],[Citekey]],Database!$B$4:$B$2385,0),"")</f>
        <v>745</v>
      </c>
      <c r="AA113" t="str">
        <f>IF(AG113&lt;&gt;"",MATCH(AG113,Sources[Citekey],0),"")</f>
        <v/>
      </c>
      <c r="AB113" t="str">
        <f>IF(AI113&lt;&gt;"",MATCH(AI113,Sources[Citekey],0),"")</f>
        <v/>
      </c>
      <c r="AC113" t="str">
        <f>IF(AK113&lt;&gt;"",MATCH(AK113,Sources[Citekey],0),"")</f>
        <v/>
      </c>
      <c r="AD113" t="str">
        <f>IF(AM113&lt;&gt;"",MATCH(AM113,Sources[Citekey],0),"")</f>
        <v/>
      </c>
      <c r="AE113" t="str">
        <f>IF(AO113&lt;&gt;"",MATCH(AO113,Sources[Citekey],0),"")</f>
        <v/>
      </c>
      <c r="AG113" t="str">
        <f>IFERROR(IF(Sources[[#This Row],[Reference to]]&lt;&gt;"",LEFT(Sources[[#This Row],[Reference to]],FIND(",",Sources[[#This Row],[Reference to]])-1),""),Sources[[#This Row],[Reference to]])</f>
        <v/>
      </c>
      <c r="AH113" t="str">
        <f>IFERROR(RIGHT(Sources[[#This Row],[Reference to]],LEN(Sources[[#This Row],[Reference to]])-LEN($AG113)-2),"")</f>
        <v/>
      </c>
      <c r="AI113" t="str">
        <f t="shared" si="5"/>
        <v/>
      </c>
      <c r="AJ113" t="str">
        <f>IFERROR(RIGHT(Sources[[#This Row],[Reference to]],LEN(Sources[[#This Row],[Reference to]])-LEN($AG113)-2-LEN($AI113)-2),"")</f>
        <v/>
      </c>
      <c r="AK113" t="str">
        <f t="shared" si="6"/>
        <v/>
      </c>
      <c r="AL113" t="str">
        <f>IFERROR(RIGHT(Sources[[#This Row],[Reference to]],LEN(Sources[[#This Row],[Reference to]])-LEN($AG113)-2-LEN($AI113)-2-LEN($AK113)-2),"")</f>
        <v/>
      </c>
      <c r="AM113" t="str">
        <f t="shared" si="7"/>
        <v/>
      </c>
      <c r="AN113" t="str">
        <f>IFERROR(RIGHT(Sources[[#This Row],[Reference to]],LEN(Sources[[#This Row],[Reference to]])-LEN($AG113)-2-LEN($AI113)-2-LEN($AK113)-2-LEN($AM113)-2),"")</f>
        <v/>
      </c>
      <c r="AO113" t="str">
        <f t="shared" si="8"/>
        <v/>
      </c>
    </row>
    <row r="114" spans="2:41">
      <c r="B114" s="33" t="s">
        <v>258</v>
      </c>
      <c r="C114">
        <f>IFERROR(VALUE(MID(Sources[[#This Row],[Citekey]],FIND("20",Sources[[#This Row],[Citekey]]),4)),"")</f>
        <v>2016</v>
      </c>
      <c r="D114" s="5" t="s">
        <v>32</v>
      </c>
      <c r="E114" s="31" t="s">
        <v>28</v>
      </c>
      <c r="F114" s="31" t="s">
        <v>102</v>
      </c>
      <c r="G114" s="31"/>
      <c r="H114" s="31" t="str">
        <f>IFERROR(VLOOKUP(Sources[[#This Row],[Method]],dd_analysis_graph[],2,FALSE),"")</f>
        <v>Analysis and Graph</v>
      </c>
      <c r="I114" s="31" t="str">
        <f>IFERROR(VLOOKUP(Sources[[#This Row],[Type of Publication]],dd_type_source[],2,FALSE),"")</f>
        <v>Publication</v>
      </c>
      <c r="J114" s="31"/>
      <c r="Z114">
        <f>IF(OR(Sources[[#This Row],[Analysis and Graph]]="Analysis and Graph",Sources[[#This Row],[Analysis and Graph]]="Not in analysis, but extra in graph"),MATCH(Sources[[#This Row],[Citekey]],Database!$B$4:$B$2385,0),"")</f>
        <v>769</v>
      </c>
      <c r="AA114" t="str">
        <f>IF(AG114&lt;&gt;"",MATCH(AG114,Sources[Citekey],0),"")</f>
        <v/>
      </c>
      <c r="AB114" t="str">
        <f>IF(AI114&lt;&gt;"",MATCH(AI114,Sources[Citekey],0),"")</f>
        <v/>
      </c>
      <c r="AC114" t="str">
        <f>IF(AK114&lt;&gt;"",MATCH(AK114,Sources[Citekey],0),"")</f>
        <v/>
      </c>
      <c r="AD114" t="str">
        <f>IF(AM114&lt;&gt;"",MATCH(AM114,Sources[Citekey],0),"")</f>
        <v/>
      </c>
      <c r="AE114" t="str">
        <f>IF(AO114&lt;&gt;"",MATCH(AO114,Sources[Citekey],0),"")</f>
        <v/>
      </c>
      <c r="AG114" t="str">
        <f>IFERROR(IF(Sources[[#This Row],[Reference to]]&lt;&gt;"",LEFT(Sources[[#This Row],[Reference to]],FIND(",",Sources[[#This Row],[Reference to]])-1),""),Sources[[#This Row],[Reference to]])</f>
        <v/>
      </c>
      <c r="AH114" t="str">
        <f>IFERROR(RIGHT(Sources[[#This Row],[Reference to]],LEN(Sources[[#This Row],[Reference to]])-LEN($AG114)-2),"")</f>
        <v/>
      </c>
      <c r="AI114" t="str">
        <f t="shared" si="5"/>
        <v/>
      </c>
      <c r="AJ114" t="str">
        <f>IFERROR(RIGHT(Sources[[#This Row],[Reference to]],LEN(Sources[[#This Row],[Reference to]])-LEN($AG114)-2-LEN($AI114)-2),"")</f>
        <v/>
      </c>
      <c r="AK114" t="str">
        <f t="shared" si="6"/>
        <v/>
      </c>
      <c r="AL114" t="str">
        <f>IFERROR(RIGHT(Sources[[#This Row],[Reference to]],LEN(Sources[[#This Row],[Reference to]])-LEN($AG114)-2-LEN($AI114)-2-LEN($AK114)-2),"")</f>
        <v/>
      </c>
      <c r="AM114" t="str">
        <f t="shared" si="7"/>
        <v/>
      </c>
      <c r="AN114" t="str">
        <f>IFERROR(RIGHT(Sources[[#This Row],[Reference to]],LEN(Sources[[#This Row],[Reference to]])-LEN($AG114)-2-LEN($AI114)-2-LEN($AK114)-2-LEN($AM114)-2),"")</f>
        <v/>
      </c>
      <c r="AO114" t="str">
        <f t="shared" si="8"/>
        <v/>
      </c>
    </row>
    <row r="115" spans="2:41">
      <c r="B115" t="s">
        <v>76</v>
      </c>
      <c r="C115">
        <v>2013</v>
      </c>
      <c r="D115" s="5" t="s">
        <v>32</v>
      </c>
      <c r="E115" s="31" t="s">
        <v>28</v>
      </c>
      <c r="F115" s="31" t="s">
        <v>105</v>
      </c>
      <c r="G115" s="31"/>
      <c r="H115" s="31" t="str">
        <f>IFERROR(VLOOKUP(Sources[[#This Row],[Method]],dd_analysis_graph[],2,FALSE),"")</f>
        <v>Not in analysis, not in graph</v>
      </c>
      <c r="I115" s="31" t="str">
        <f>IFERROR(VLOOKUP(Sources[[#This Row],[Type of Publication]],dd_type_source[],2,FALSE),"")</f>
        <v>Publication</v>
      </c>
      <c r="J115" s="31" t="s">
        <v>488</v>
      </c>
      <c r="Z115" t="str">
        <f>IF(OR(Sources[[#This Row],[Analysis and Graph]]="Analysis and Graph",Sources[[#This Row],[Analysis and Graph]]="Not in analysis, but extra in graph"),MATCH(Sources[[#This Row],[Citekey]],Database!$B$4:$B$2385,0),"")</f>
        <v/>
      </c>
      <c r="AA115" t="str">
        <f>IF(AG115&lt;&gt;"",MATCH(AG115,Sources[Citekey],0),"")</f>
        <v/>
      </c>
      <c r="AB115" t="str">
        <f>IF(AI115&lt;&gt;"",MATCH(AI115,Sources[Citekey],0),"")</f>
        <v/>
      </c>
      <c r="AC115" t="str">
        <f>IF(AK115&lt;&gt;"",MATCH(AK115,Sources[Citekey],0),"")</f>
        <v/>
      </c>
      <c r="AD115" t="str">
        <f>IF(AM115&lt;&gt;"",MATCH(AM115,Sources[Citekey],0),"")</f>
        <v/>
      </c>
      <c r="AE115" t="str">
        <f>IF(AO115&lt;&gt;"",MATCH(AO115,Sources[Citekey],0),"")</f>
        <v/>
      </c>
      <c r="AG115" t="str">
        <f>IFERROR(IF(Sources[[#This Row],[Reference to]]&lt;&gt;"",LEFT(Sources[[#This Row],[Reference to]],FIND(",",Sources[[#This Row],[Reference to]])-1),""),Sources[[#This Row],[Reference to]])</f>
        <v/>
      </c>
      <c r="AH115" t="str">
        <f>IFERROR(RIGHT(Sources[[#This Row],[Reference to]],LEN(Sources[[#This Row],[Reference to]])-LEN($AG115)-2),"")</f>
        <v/>
      </c>
      <c r="AI115" t="str">
        <f t="shared" si="5"/>
        <v/>
      </c>
      <c r="AJ115" t="str">
        <f>IFERROR(RIGHT(Sources[[#This Row],[Reference to]],LEN(Sources[[#This Row],[Reference to]])-LEN($AG115)-2-LEN($AI115)-2),"")</f>
        <v/>
      </c>
      <c r="AK115" t="str">
        <f t="shared" si="6"/>
        <v/>
      </c>
      <c r="AL115" t="str">
        <f>IFERROR(RIGHT(Sources[[#This Row],[Reference to]],LEN(Sources[[#This Row],[Reference to]])-LEN($AG115)-2-LEN($AI115)-2-LEN($AK115)-2),"")</f>
        <v/>
      </c>
      <c r="AM115" t="str">
        <f t="shared" si="7"/>
        <v/>
      </c>
      <c r="AN115" t="str">
        <f>IFERROR(RIGHT(Sources[[#This Row],[Reference to]],LEN(Sources[[#This Row],[Reference to]])-LEN($AG115)-2-LEN($AI115)-2-LEN($AK115)-2-LEN($AM115)-2),"")</f>
        <v/>
      </c>
      <c r="AO115" t="str">
        <f t="shared" si="8"/>
        <v/>
      </c>
    </row>
    <row r="116" spans="2:41">
      <c r="B116" s="33" t="s">
        <v>260</v>
      </c>
      <c r="C116">
        <f>IFERROR(VALUE(MID(Sources[[#This Row],[Citekey]],FIND("20",Sources[[#This Row],[Citekey]]),4)),"")</f>
        <v>2014</v>
      </c>
      <c r="D116" s="5" t="s">
        <v>32</v>
      </c>
      <c r="E116" s="31" t="s">
        <v>28</v>
      </c>
      <c r="F116" s="31" t="s">
        <v>159</v>
      </c>
      <c r="G116" s="31"/>
      <c r="H116" s="31" t="str">
        <f>IFERROR(VLOOKUP(Sources[[#This Row],[Method]],dd_analysis_graph[],2,FALSE),"")</f>
        <v>Not in analysis, not in graph</v>
      </c>
      <c r="I116" s="31" t="str">
        <f>IFERROR(VLOOKUP(Sources[[#This Row],[Type of Publication]],dd_type_source[],2,FALSE),"")</f>
        <v>Publication</v>
      </c>
      <c r="J116" s="31"/>
      <c r="Z116" t="str">
        <f>IF(OR(Sources[[#This Row],[Analysis and Graph]]="Analysis and Graph",Sources[[#This Row],[Analysis and Graph]]="Not in analysis, but extra in graph"),MATCH(Sources[[#This Row],[Citekey]],Database!$B$4:$B$2385,0),"")</f>
        <v/>
      </c>
      <c r="AA116" t="str">
        <f>IF(AG116&lt;&gt;"",MATCH(AG116,Sources[Citekey],0),"")</f>
        <v/>
      </c>
      <c r="AB116" t="str">
        <f>IF(AI116&lt;&gt;"",MATCH(AI116,Sources[Citekey],0),"")</f>
        <v/>
      </c>
      <c r="AC116" t="str">
        <f>IF(AK116&lt;&gt;"",MATCH(AK116,Sources[Citekey],0),"")</f>
        <v/>
      </c>
      <c r="AD116" t="str">
        <f>IF(AM116&lt;&gt;"",MATCH(AM116,Sources[Citekey],0),"")</f>
        <v/>
      </c>
      <c r="AE116" t="str">
        <f>IF(AO116&lt;&gt;"",MATCH(AO116,Sources[Citekey],0),"")</f>
        <v/>
      </c>
      <c r="AG116" t="str">
        <f>IFERROR(IF(Sources[[#This Row],[Reference to]]&lt;&gt;"",LEFT(Sources[[#This Row],[Reference to]],FIND(",",Sources[[#This Row],[Reference to]])-1),""),Sources[[#This Row],[Reference to]])</f>
        <v/>
      </c>
      <c r="AH116" t="str">
        <f>IFERROR(RIGHT(Sources[[#This Row],[Reference to]],LEN(Sources[[#This Row],[Reference to]])-LEN($AG116)-2),"")</f>
        <v/>
      </c>
      <c r="AI116" t="str">
        <f t="shared" si="5"/>
        <v/>
      </c>
      <c r="AJ116" t="str">
        <f>IFERROR(RIGHT(Sources[[#This Row],[Reference to]],LEN(Sources[[#This Row],[Reference to]])-LEN($AG116)-2-LEN($AI116)-2),"")</f>
        <v/>
      </c>
      <c r="AK116" t="str">
        <f t="shared" si="6"/>
        <v/>
      </c>
      <c r="AL116" t="str">
        <f>IFERROR(RIGHT(Sources[[#This Row],[Reference to]],LEN(Sources[[#This Row],[Reference to]])-LEN($AG116)-2-LEN($AI116)-2-LEN($AK116)-2),"")</f>
        <v/>
      </c>
      <c r="AM116" t="str">
        <f t="shared" si="7"/>
        <v/>
      </c>
      <c r="AN116" t="str">
        <f>IFERROR(RIGHT(Sources[[#This Row],[Reference to]],LEN(Sources[[#This Row],[Reference to]])-LEN($AG116)-2-LEN($AI116)-2-LEN($AK116)-2-LEN($AM116)-2),"")</f>
        <v/>
      </c>
      <c r="AO116" t="str">
        <f t="shared" si="8"/>
        <v/>
      </c>
    </row>
    <row r="117" spans="2:41">
      <c r="B117" s="33" t="s">
        <v>259</v>
      </c>
      <c r="C117">
        <f>IFERROR(VALUE(MID(Sources[[#This Row],[Citekey]],FIND("20",Sources[[#This Row],[Citekey]]),4)),"")</f>
        <v>2015</v>
      </c>
      <c r="D117" s="5" t="s">
        <v>32</v>
      </c>
      <c r="E117" s="31" t="s">
        <v>28</v>
      </c>
      <c r="F117" s="31" t="s">
        <v>103</v>
      </c>
      <c r="G117" s="31"/>
      <c r="H117" s="31" t="str">
        <f>IFERROR(VLOOKUP(Sources[[#This Row],[Method]],dd_analysis_graph[],2,FALSE),"")</f>
        <v>Analysis and Graph</v>
      </c>
      <c r="I117" s="31" t="str">
        <f>IFERROR(VLOOKUP(Sources[[#This Row],[Type of Publication]],dd_type_source[],2,FALSE),"")</f>
        <v>Publication</v>
      </c>
      <c r="J117" s="31"/>
      <c r="Z117">
        <f>IF(OR(Sources[[#This Row],[Analysis and Graph]]="Analysis and Graph",Sources[[#This Row],[Analysis and Graph]]="Not in analysis, but extra in graph"),MATCH(Sources[[#This Row],[Citekey]],Database!$B$4:$B$2385,0),"")</f>
        <v>1513</v>
      </c>
      <c r="AA117" t="str">
        <f>IF(AG117&lt;&gt;"",MATCH(AG117,Sources[Citekey],0),"")</f>
        <v/>
      </c>
      <c r="AB117" t="str">
        <f>IF(AI117&lt;&gt;"",MATCH(AI117,Sources[Citekey],0),"")</f>
        <v/>
      </c>
      <c r="AC117" t="str">
        <f>IF(AK117&lt;&gt;"",MATCH(AK117,Sources[Citekey],0),"")</f>
        <v/>
      </c>
      <c r="AD117" t="str">
        <f>IF(AM117&lt;&gt;"",MATCH(AM117,Sources[Citekey],0),"")</f>
        <v/>
      </c>
      <c r="AE117" t="str">
        <f>IF(AO117&lt;&gt;"",MATCH(AO117,Sources[Citekey],0),"")</f>
        <v/>
      </c>
      <c r="AG117" t="str">
        <f>IFERROR(IF(Sources[[#This Row],[Reference to]]&lt;&gt;"",LEFT(Sources[[#This Row],[Reference to]],FIND(",",Sources[[#This Row],[Reference to]])-1),""),Sources[[#This Row],[Reference to]])</f>
        <v/>
      </c>
      <c r="AH117" t="str">
        <f>IFERROR(RIGHT(Sources[[#This Row],[Reference to]],LEN(Sources[[#This Row],[Reference to]])-LEN($AG117)-2),"")</f>
        <v/>
      </c>
      <c r="AI117" t="str">
        <f t="shared" si="5"/>
        <v/>
      </c>
      <c r="AJ117" t="str">
        <f>IFERROR(RIGHT(Sources[[#This Row],[Reference to]],LEN(Sources[[#This Row],[Reference to]])-LEN($AG117)-2-LEN($AI117)-2),"")</f>
        <v/>
      </c>
      <c r="AK117" t="str">
        <f t="shared" si="6"/>
        <v/>
      </c>
      <c r="AL117" t="str">
        <f>IFERROR(RIGHT(Sources[[#This Row],[Reference to]],LEN(Sources[[#This Row],[Reference to]])-LEN($AG117)-2-LEN($AI117)-2-LEN($AK117)-2),"")</f>
        <v/>
      </c>
      <c r="AM117" t="str">
        <f t="shared" si="7"/>
        <v/>
      </c>
      <c r="AN117" t="str">
        <f>IFERROR(RIGHT(Sources[[#This Row],[Reference to]],LEN(Sources[[#This Row],[Reference to]])-LEN($AG117)-2-LEN($AI117)-2-LEN($AK117)-2-LEN($AM117)-2),"")</f>
        <v/>
      </c>
      <c r="AO117" t="str">
        <f t="shared" si="8"/>
        <v/>
      </c>
    </row>
    <row r="118" spans="2:41">
      <c r="B118" s="33" t="s">
        <v>261</v>
      </c>
      <c r="C118">
        <f>IFERROR(VALUE(MID(Sources[[#This Row],[Citekey]],FIND("20",Sources[[#This Row],[Citekey]]),4)),"")</f>
        <v>2016</v>
      </c>
      <c r="D118" s="5" t="s">
        <v>32</v>
      </c>
      <c r="E118" s="31" t="s">
        <v>28</v>
      </c>
      <c r="F118" s="31" t="s">
        <v>102</v>
      </c>
      <c r="G118" s="31"/>
      <c r="H118" s="31" t="str">
        <f>IFERROR(VLOOKUP(Sources[[#This Row],[Method]],dd_analysis_graph[],2,FALSE),"")</f>
        <v>Analysis and Graph</v>
      </c>
      <c r="I118" s="31" t="str">
        <f>IFERROR(VLOOKUP(Sources[[#This Row],[Type of Publication]],dd_type_source[],2,FALSE),"")</f>
        <v>Publication</v>
      </c>
      <c r="J118" s="31"/>
      <c r="Z118">
        <f>IF(OR(Sources[[#This Row],[Analysis and Graph]]="Analysis and Graph",Sources[[#This Row],[Analysis and Graph]]="Not in analysis, but extra in graph"),MATCH(Sources[[#This Row],[Citekey]],Database!$B$4:$B$2385,0),"")</f>
        <v>793</v>
      </c>
      <c r="AA118" t="str">
        <f>IF(AG118&lt;&gt;"",MATCH(AG118,Sources[Citekey],0),"")</f>
        <v/>
      </c>
      <c r="AB118" t="str">
        <f>IF(AI118&lt;&gt;"",MATCH(AI118,Sources[Citekey],0),"")</f>
        <v/>
      </c>
      <c r="AC118" t="str">
        <f>IF(AK118&lt;&gt;"",MATCH(AK118,Sources[Citekey],0),"")</f>
        <v/>
      </c>
      <c r="AD118" t="str">
        <f>IF(AM118&lt;&gt;"",MATCH(AM118,Sources[Citekey],0),"")</f>
        <v/>
      </c>
      <c r="AE118" t="str">
        <f>IF(AO118&lt;&gt;"",MATCH(AO118,Sources[Citekey],0),"")</f>
        <v/>
      </c>
      <c r="AG118" t="str">
        <f>IFERROR(IF(Sources[[#This Row],[Reference to]]&lt;&gt;"",LEFT(Sources[[#This Row],[Reference to]],FIND(",",Sources[[#This Row],[Reference to]])-1),""),Sources[[#This Row],[Reference to]])</f>
        <v/>
      </c>
      <c r="AH118" t="str">
        <f>IFERROR(RIGHT(Sources[[#This Row],[Reference to]],LEN(Sources[[#This Row],[Reference to]])-LEN($AG118)-2),"")</f>
        <v/>
      </c>
      <c r="AI118" t="str">
        <f t="shared" si="5"/>
        <v/>
      </c>
      <c r="AJ118" t="str">
        <f>IFERROR(RIGHT(Sources[[#This Row],[Reference to]],LEN(Sources[[#This Row],[Reference to]])-LEN($AG118)-2-LEN($AI118)-2),"")</f>
        <v/>
      </c>
      <c r="AK118" t="str">
        <f t="shared" si="6"/>
        <v/>
      </c>
      <c r="AL118" t="str">
        <f>IFERROR(RIGHT(Sources[[#This Row],[Reference to]],LEN(Sources[[#This Row],[Reference to]])-LEN($AG118)-2-LEN($AI118)-2-LEN($AK118)-2),"")</f>
        <v/>
      </c>
      <c r="AM118" t="str">
        <f t="shared" si="7"/>
        <v/>
      </c>
      <c r="AN118" t="str">
        <f>IFERROR(RIGHT(Sources[[#This Row],[Reference to]],LEN(Sources[[#This Row],[Reference to]])-LEN($AG118)-2-LEN($AI118)-2-LEN($AK118)-2-LEN($AM118)-2),"")</f>
        <v/>
      </c>
      <c r="AO118" t="str">
        <f t="shared" si="8"/>
        <v/>
      </c>
    </row>
    <row r="119" spans="2:41">
      <c r="B119" s="34" t="s">
        <v>267</v>
      </c>
      <c r="C119">
        <f>IFERROR(VALUE(MID(Sources[[#This Row],[Citekey]],FIND("20",Sources[[#This Row],[Citekey]]),4)),"")</f>
        <v>2015</v>
      </c>
      <c r="D119" s="5" t="s">
        <v>32</v>
      </c>
      <c r="E119" s="31" t="s">
        <v>28</v>
      </c>
      <c r="F119" s="31" t="s">
        <v>159</v>
      </c>
      <c r="G119" s="31"/>
      <c r="H119" s="31" t="str">
        <f>IFERROR(VLOOKUP(Sources[[#This Row],[Method]],dd_analysis_graph[],2,FALSE),"")</f>
        <v>Not in analysis, not in graph</v>
      </c>
      <c r="I119" s="31" t="str">
        <f>IFERROR(VLOOKUP(Sources[[#This Row],[Type of Publication]],dd_type_source[],2,FALSE),"")</f>
        <v>Publication</v>
      </c>
      <c r="J119" s="31"/>
      <c r="Z119" t="str">
        <f>IF(OR(Sources[[#This Row],[Analysis and Graph]]="Analysis and Graph",Sources[[#This Row],[Analysis and Graph]]="Not in analysis, but extra in graph"),MATCH(Sources[[#This Row],[Citekey]],Database!$B$4:$B$2385,0),"")</f>
        <v/>
      </c>
      <c r="AA119" t="str">
        <f>IF(AG119&lt;&gt;"",MATCH(AG119,Sources[Citekey],0),"")</f>
        <v/>
      </c>
      <c r="AB119" t="str">
        <f>IF(AI119&lt;&gt;"",MATCH(AI119,Sources[Citekey],0),"")</f>
        <v/>
      </c>
      <c r="AC119" t="str">
        <f>IF(AK119&lt;&gt;"",MATCH(AK119,Sources[Citekey],0),"")</f>
        <v/>
      </c>
      <c r="AD119" t="str">
        <f>IF(AM119&lt;&gt;"",MATCH(AM119,Sources[Citekey],0),"")</f>
        <v/>
      </c>
      <c r="AE119" t="str">
        <f>IF(AO119&lt;&gt;"",MATCH(AO119,Sources[Citekey],0),"")</f>
        <v/>
      </c>
      <c r="AG119" t="str">
        <f>IFERROR(IF(Sources[[#This Row],[Reference to]]&lt;&gt;"",LEFT(Sources[[#This Row],[Reference to]],FIND(",",Sources[[#This Row],[Reference to]])-1),""),Sources[[#This Row],[Reference to]])</f>
        <v/>
      </c>
      <c r="AH119" t="str">
        <f>IFERROR(RIGHT(Sources[[#This Row],[Reference to]],LEN(Sources[[#This Row],[Reference to]])-LEN($AG119)-2),"")</f>
        <v/>
      </c>
      <c r="AI119" t="str">
        <f t="shared" si="5"/>
        <v/>
      </c>
      <c r="AJ119" t="str">
        <f>IFERROR(RIGHT(Sources[[#This Row],[Reference to]],LEN(Sources[[#This Row],[Reference to]])-LEN($AG119)-2-LEN($AI119)-2),"")</f>
        <v/>
      </c>
      <c r="AK119" t="str">
        <f t="shared" si="6"/>
        <v/>
      </c>
      <c r="AL119" t="str">
        <f>IFERROR(RIGHT(Sources[[#This Row],[Reference to]],LEN(Sources[[#This Row],[Reference to]])-LEN($AG119)-2-LEN($AI119)-2-LEN($AK119)-2),"")</f>
        <v/>
      </c>
      <c r="AM119" t="str">
        <f t="shared" si="7"/>
        <v/>
      </c>
      <c r="AN119" t="str">
        <f>IFERROR(RIGHT(Sources[[#This Row],[Reference to]],LEN(Sources[[#This Row],[Reference to]])-LEN($AG119)-2-LEN($AI119)-2-LEN($AK119)-2-LEN($AM119)-2),"")</f>
        <v/>
      </c>
      <c r="AO119" t="str">
        <f t="shared" si="8"/>
        <v/>
      </c>
    </row>
    <row r="120" spans="2:41">
      <c r="B120" s="33" t="s">
        <v>268</v>
      </c>
      <c r="C120">
        <f>IFERROR(VALUE(MID(Sources[[#This Row],[Citekey]],FIND("20",Sources[[#This Row],[Citekey]]),4)),"")</f>
        <v>2015</v>
      </c>
      <c r="D120" s="5" t="s">
        <v>32</v>
      </c>
      <c r="E120" s="31" t="s">
        <v>28</v>
      </c>
      <c r="F120" s="31" t="s">
        <v>104</v>
      </c>
      <c r="G120" s="31" t="s">
        <v>33</v>
      </c>
      <c r="H120" s="31" t="str">
        <f>IFERROR(VLOOKUP(Sources[[#This Row],[Method]],dd_analysis_graph[],2,FALSE),"")</f>
        <v>Not in analysis, not in graph</v>
      </c>
      <c r="I120" s="31" t="str">
        <f>IFERROR(VLOOKUP(Sources[[#This Row],[Type of Publication]],dd_type_source[],2,FALSE),"")</f>
        <v>Publication</v>
      </c>
      <c r="J120" s="31"/>
      <c r="Z120" t="str">
        <f>IF(OR(Sources[[#This Row],[Analysis and Graph]]="Analysis and Graph",Sources[[#This Row],[Analysis and Graph]]="Not in analysis, but extra in graph"),MATCH(Sources[[#This Row],[Citekey]],Database!$B$4:$B$2385,0),"")</f>
        <v/>
      </c>
      <c r="AA120">
        <f>IF(AG120&lt;&gt;"",MATCH(AG120,Sources[Citekey],0),"")</f>
        <v>27</v>
      </c>
      <c r="AB120" t="str">
        <f>IF(AI120&lt;&gt;"",MATCH(AI120,Sources[Citekey],0),"")</f>
        <v/>
      </c>
      <c r="AC120" t="str">
        <f>IF(AK120&lt;&gt;"",MATCH(AK120,Sources[Citekey],0),"")</f>
        <v/>
      </c>
      <c r="AD120" t="str">
        <f>IF(AM120&lt;&gt;"",MATCH(AM120,Sources[Citekey],0),"")</f>
        <v/>
      </c>
      <c r="AE120" t="str">
        <f>IF(AO120&lt;&gt;"",MATCH(AO120,Sources[Citekey],0),"")</f>
        <v/>
      </c>
      <c r="AG120" t="str">
        <f>IFERROR(IF(Sources[[#This Row],[Reference to]]&lt;&gt;"",LEFT(Sources[[#This Row],[Reference to]],FIND(",",Sources[[#This Row],[Reference to]])-1),""),Sources[[#This Row],[Reference to]])</f>
        <v>gotz2016renewable</v>
      </c>
      <c r="AH120" t="str">
        <f>IFERROR(RIGHT(Sources[[#This Row],[Reference to]],LEN(Sources[[#This Row],[Reference to]])-LEN($AG120)-2),"")</f>
        <v/>
      </c>
      <c r="AI120" t="str">
        <f t="shared" si="5"/>
        <v/>
      </c>
      <c r="AJ120" t="str">
        <f>IFERROR(RIGHT(Sources[[#This Row],[Reference to]],LEN(Sources[[#This Row],[Reference to]])-LEN($AG120)-2-LEN($AI120)-2),"")</f>
        <v/>
      </c>
      <c r="AK120" t="str">
        <f t="shared" si="6"/>
        <v/>
      </c>
      <c r="AL120" t="str">
        <f>IFERROR(RIGHT(Sources[[#This Row],[Reference to]],LEN(Sources[[#This Row],[Reference to]])-LEN($AG120)-2-LEN($AI120)-2-LEN($AK120)-2),"")</f>
        <v/>
      </c>
      <c r="AM120" t="str">
        <f t="shared" si="7"/>
        <v/>
      </c>
      <c r="AN120" t="str">
        <f>IFERROR(RIGHT(Sources[[#This Row],[Reference to]],LEN(Sources[[#This Row],[Reference to]])-LEN($AG120)-2-LEN($AI120)-2-LEN($AK120)-2-LEN($AM120)-2),"")</f>
        <v/>
      </c>
      <c r="AO120" t="str">
        <f t="shared" si="8"/>
        <v/>
      </c>
    </row>
    <row r="121" spans="2:41">
      <c r="B121" t="s">
        <v>478</v>
      </c>
      <c r="C121">
        <f>IFERROR(VALUE(MID(Sources[[#This Row],[Citekey]],FIND("20",Sources[[#This Row],[Citekey]]),4)),"")</f>
        <v>2014</v>
      </c>
      <c r="D121" s="5" t="s">
        <v>32</v>
      </c>
      <c r="E121" s="31" t="s">
        <v>28</v>
      </c>
      <c r="F121" s="31" t="s">
        <v>102</v>
      </c>
      <c r="G121" s="31"/>
      <c r="H121" s="31" t="str">
        <f>IFERROR(VLOOKUP(Sources[[#This Row],[Method]],dd_analysis_graph[],2,FALSE),"")</f>
        <v>Analysis and Graph</v>
      </c>
      <c r="I121" s="31" t="str">
        <f>IFERROR(VLOOKUP(Sources[[#This Row],[Type of Publication]],dd_type_source[],2,FALSE),"")</f>
        <v>Publication</v>
      </c>
      <c r="J121" s="31"/>
      <c r="Z121">
        <f>IF(OR(Sources[[#This Row],[Analysis and Graph]]="Analysis and Graph",Sources[[#This Row],[Analysis and Graph]]="Not in analysis, but extra in graph"),MATCH(Sources[[#This Row],[Citekey]],Database!$B$4:$B$2385,0),"")</f>
        <v>1681</v>
      </c>
      <c r="AA121" t="str">
        <f>IF(AG121&lt;&gt;"",MATCH(AG121,Sources[Citekey],0),"")</f>
        <v/>
      </c>
      <c r="AB121" t="str">
        <f>IF(AI121&lt;&gt;"",MATCH(AI121,Sources[Citekey],0),"")</f>
        <v/>
      </c>
      <c r="AC121" t="str">
        <f>IF(AK121&lt;&gt;"",MATCH(AK121,Sources[Citekey],0),"")</f>
        <v/>
      </c>
      <c r="AD121" t="str">
        <f>IF(AM121&lt;&gt;"",MATCH(AM121,Sources[Citekey],0),"")</f>
        <v/>
      </c>
      <c r="AE121" t="str">
        <f>IF(AO121&lt;&gt;"",MATCH(AO121,Sources[Citekey],0),"")</f>
        <v/>
      </c>
      <c r="AG121" t="str">
        <f>IFERROR(IF(Sources[[#This Row],[Reference to]]&lt;&gt;"",LEFT(Sources[[#This Row],[Reference to]],FIND(",",Sources[[#This Row],[Reference to]])-1),""),Sources[[#This Row],[Reference to]])</f>
        <v/>
      </c>
      <c r="AH121" t="str">
        <f>IFERROR(RIGHT(Sources[[#This Row],[Reference to]],LEN(Sources[[#This Row],[Reference to]])-LEN($AG121)-2),"")</f>
        <v/>
      </c>
      <c r="AI121" t="str">
        <f t="shared" si="5"/>
        <v/>
      </c>
      <c r="AJ121" t="str">
        <f>IFERROR(RIGHT(Sources[[#This Row],[Reference to]],LEN(Sources[[#This Row],[Reference to]])-LEN($AG121)-2-LEN($AI121)-2),"")</f>
        <v/>
      </c>
      <c r="AK121" t="str">
        <f t="shared" si="6"/>
        <v/>
      </c>
      <c r="AL121" t="str">
        <f>IFERROR(RIGHT(Sources[[#This Row],[Reference to]],LEN(Sources[[#This Row],[Reference to]])-LEN($AG121)-2-LEN($AI121)-2-LEN($AK121)-2),"")</f>
        <v/>
      </c>
      <c r="AM121" t="str">
        <f t="shared" si="7"/>
        <v/>
      </c>
      <c r="AN121" t="str">
        <f>IFERROR(RIGHT(Sources[[#This Row],[Reference to]],LEN(Sources[[#This Row],[Reference to]])-LEN($AG121)-2-LEN($AI121)-2-LEN($AK121)-2-LEN($AM121)-2),"")</f>
        <v/>
      </c>
      <c r="AO121" t="str">
        <f t="shared" si="8"/>
        <v/>
      </c>
    </row>
    <row r="122" spans="2:41">
      <c r="B122" t="s">
        <v>137</v>
      </c>
      <c r="C122">
        <f>IFERROR(VALUE(MID(Sources[[#This Row],[Citekey]],FIND("20",Sources[[#This Row],[Citekey]]),4)),"")</f>
        <v>2009</v>
      </c>
      <c r="D122" s="5" t="s">
        <v>32</v>
      </c>
      <c r="E122" s="31" t="s">
        <v>28</v>
      </c>
      <c r="F122" s="31" t="s">
        <v>102</v>
      </c>
      <c r="G122" s="31"/>
      <c r="H122" s="31" t="str">
        <f>IFERROR(VLOOKUP(Sources[[#This Row],[Method]],dd_analysis_graph[],2,FALSE),"")</f>
        <v>Analysis and Graph</v>
      </c>
      <c r="I122" s="31" t="str">
        <f>IFERROR(VLOOKUP(Sources[[#This Row],[Type of Publication]],dd_type_source[],2,FALSE),"")</f>
        <v>Publication</v>
      </c>
      <c r="J122" s="31"/>
      <c r="Z122">
        <f>IF(OR(Sources[[#This Row],[Analysis and Graph]]="Analysis and Graph",Sources[[#This Row],[Analysis and Graph]]="Not in analysis, but extra in graph"),MATCH(Sources[[#This Row],[Citekey]],Database!$B$4:$B$2385,0),"")</f>
        <v>817</v>
      </c>
      <c r="AA122" t="str">
        <f>IF(AG122&lt;&gt;"",MATCH(AG122,Sources[Citekey],0),"")</f>
        <v/>
      </c>
      <c r="AB122" t="str">
        <f>IF(AI122&lt;&gt;"",MATCH(AI122,Sources[Citekey],0),"")</f>
        <v/>
      </c>
      <c r="AC122" t="str">
        <f>IF(AK122&lt;&gt;"",MATCH(AK122,Sources[Citekey],0),"")</f>
        <v/>
      </c>
      <c r="AD122" t="str">
        <f>IF(AM122&lt;&gt;"",MATCH(AM122,Sources[Citekey],0),"")</f>
        <v/>
      </c>
      <c r="AE122" t="str">
        <f>IF(AO122&lt;&gt;"",MATCH(AO122,Sources[Citekey],0),"")</f>
        <v/>
      </c>
      <c r="AG122" t="str">
        <f>IFERROR(IF(Sources[[#This Row],[Reference to]]&lt;&gt;"",LEFT(Sources[[#This Row],[Reference to]],FIND(",",Sources[[#This Row],[Reference to]])-1),""),Sources[[#This Row],[Reference to]])</f>
        <v/>
      </c>
      <c r="AH122" t="str">
        <f>IFERROR(RIGHT(Sources[[#This Row],[Reference to]],LEN(Sources[[#This Row],[Reference to]])-LEN($AG122)-2),"")</f>
        <v/>
      </c>
      <c r="AI122" t="str">
        <f t="shared" si="5"/>
        <v/>
      </c>
      <c r="AJ122" t="str">
        <f>IFERROR(RIGHT(Sources[[#This Row],[Reference to]],LEN(Sources[[#This Row],[Reference to]])-LEN($AG122)-2-LEN($AI122)-2),"")</f>
        <v/>
      </c>
      <c r="AK122" t="str">
        <f t="shared" si="6"/>
        <v/>
      </c>
      <c r="AL122" t="str">
        <f>IFERROR(RIGHT(Sources[[#This Row],[Reference to]],LEN(Sources[[#This Row],[Reference to]])-LEN($AG122)-2-LEN($AI122)-2-LEN($AK122)-2),"")</f>
        <v/>
      </c>
      <c r="AM122" t="str">
        <f t="shared" si="7"/>
        <v/>
      </c>
      <c r="AN122" t="str">
        <f>IFERROR(RIGHT(Sources[[#This Row],[Reference to]],LEN(Sources[[#This Row],[Reference to]])-LEN($AG122)-2-LEN($AI122)-2-LEN($AK122)-2-LEN($AM122)-2),"")</f>
        <v/>
      </c>
      <c r="AO122" t="str">
        <f t="shared" si="8"/>
        <v/>
      </c>
    </row>
    <row r="123" spans="2:41">
      <c r="B123" s="33" t="s">
        <v>271</v>
      </c>
      <c r="C123">
        <f>IFERROR(VALUE(MID(Sources[[#This Row],[Citekey]],FIND("20",Sources[[#This Row],[Citekey]]),4)),"")</f>
        <v>2014</v>
      </c>
      <c r="D123" s="5" t="s">
        <v>32</v>
      </c>
      <c r="E123" s="31" t="s">
        <v>28</v>
      </c>
      <c r="F123" s="31" t="s">
        <v>159</v>
      </c>
      <c r="G123" s="31"/>
      <c r="H123" s="31" t="str">
        <f>IFERROR(VLOOKUP(Sources[[#This Row],[Method]],dd_analysis_graph[],2,FALSE),"")</f>
        <v>Not in analysis, not in graph</v>
      </c>
      <c r="I123" s="31" t="str">
        <f>IFERROR(VLOOKUP(Sources[[#This Row],[Type of Publication]],dd_type_source[],2,FALSE),"")</f>
        <v>Publication</v>
      </c>
      <c r="J123" s="31"/>
      <c r="Z123" t="str">
        <f>IF(OR(Sources[[#This Row],[Analysis and Graph]]="Analysis and Graph",Sources[[#This Row],[Analysis and Graph]]="Not in analysis, but extra in graph"),MATCH(Sources[[#This Row],[Citekey]],Database!$B$4:$B$2385,0),"")</f>
        <v/>
      </c>
      <c r="AA123" t="str">
        <f>IF(AG123&lt;&gt;"",MATCH(AG123,Sources[Citekey],0),"")</f>
        <v/>
      </c>
      <c r="AB123" t="str">
        <f>IF(AI123&lt;&gt;"",MATCH(AI123,Sources[Citekey],0),"")</f>
        <v/>
      </c>
      <c r="AC123" t="str">
        <f>IF(AK123&lt;&gt;"",MATCH(AK123,Sources[Citekey],0),"")</f>
        <v/>
      </c>
      <c r="AD123" t="str">
        <f>IF(AM123&lt;&gt;"",MATCH(AM123,Sources[Citekey],0),"")</f>
        <v/>
      </c>
      <c r="AE123" t="str">
        <f>IF(AO123&lt;&gt;"",MATCH(AO123,Sources[Citekey],0),"")</f>
        <v/>
      </c>
      <c r="AG123" t="str">
        <f>IFERROR(IF(Sources[[#This Row],[Reference to]]&lt;&gt;"",LEFT(Sources[[#This Row],[Reference to]],FIND(",",Sources[[#This Row],[Reference to]])-1),""),Sources[[#This Row],[Reference to]])</f>
        <v/>
      </c>
      <c r="AH123" t="str">
        <f>IFERROR(RIGHT(Sources[[#This Row],[Reference to]],LEN(Sources[[#This Row],[Reference to]])-LEN($AG123)-2),"")</f>
        <v/>
      </c>
      <c r="AI123" t="str">
        <f t="shared" si="5"/>
        <v/>
      </c>
      <c r="AJ123" t="str">
        <f>IFERROR(RIGHT(Sources[[#This Row],[Reference to]],LEN(Sources[[#This Row],[Reference to]])-LEN($AG123)-2-LEN($AI123)-2),"")</f>
        <v/>
      </c>
      <c r="AK123" t="str">
        <f t="shared" si="6"/>
        <v/>
      </c>
      <c r="AL123" t="str">
        <f>IFERROR(RIGHT(Sources[[#This Row],[Reference to]],LEN(Sources[[#This Row],[Reference to]])-LEN($AG123)-2-LEN($AI123)-2-LEN($AK123)-2),"")</f>
        <v/>
      </c>
      <c r="AM123" t="str">
        <f t="shared" si="7"/>
        <v/>
      </c>
      <c r="AN123" t="str">
        <f>IFERROR(RIGHT(Sources[[#This Row],[Reference to]],LEN(Sources[[#This Row],[Reference to]])-LEN($AG123)-2-LEN($AI123)-2-LEN($AK123)-2-LEN($AM123)-2),"")</f>
        <v/>
      </c>
      <c r="AO123" t="str">
        <f t="shared" si="8"/>
        <v/>
      </c>
    </row>
    <row r="124" spans="2:41">
      <c r="B124" s="33" t="s">
        <v>270</v>
      </c>
      <c r="C124">
        <f>IFERROR(VALUE(MID(Sources[[#This Row],[Citekey]],FIND("20",Sources[[#This Row],[Citekey]]),4)),"")</f>
        <v>2014</v>
      </c>
      <c r="D124" s="5" t="s">
        <v>32</v>
      </c>
      <c r="E124" s="31" t="s">
        <v>28</v>
      </c>
      <c r="F124" s="31" t="s">
        <v>102</v>
      </c>
      <c r="G124" s="31"/>
      <c r="H124" s="31" t="str">
        <f>IFERROR(VLOOKUP(Sources[[#This Row],[Method]],dd_analysis_graph[],2,FALSE),"")</f>
        <v>Analysis and Graph</v>
      </c>
      <c r="I124" s="31" t="str">
        <f>IFERROR(VLOOKUP(Sources[[#This Row],[Type of Publication]],dd_type_source[],2,FALSE),"")</f>
        <v>Publication</v>
      </c>
      <c r="J124" s="31"/>
      <c r="Z124">
        <f>IF(OR(Sources[[#This Row],[Analysis and Graph]]="Analysis and Graph",Sources[[#This Row],[Analysis and Graph]]="Not in analysis, but extra in graph"),MATCH(Sources[[#This Row],[Citekey]],Database!$B$4:$B$2385,0),"")</f>
        <v>865</v>
      </c>
      <c r="AA124" t="str">
        <f>IF(AG124&lt;&gt;"",MATCH(AG124,Sources[Citekey],0),"")</f>
        <v/>
      </c>
      <c r="AB124" t="str">
        <f>IF(AI124&lt;&gt;"",MATCH(AI124,Sources[Citekey],0),"")</f>
        <v/>
      </c>
      <c r="AC124" t="str">
        <f>IF(AK124&lt;&gt;"",MATCH(AK124,Sources[Citekey],0),"")</f>
        <v/>
      </c>
      <c r="AD124" t="str">
        <f>IF(AM124&lt;&gt;"",MATCH(AM124,Sources[Citekey],0),"")</f>
        <v/>
      </c>
      <c r="AE124" t="str">
        <f>IF(AO124&lt;&gt;"",MATCH(AO124,Sources[Citekey],0),"")</f>
        <v/>
      </c>
      <c r="AG124" t="str">
        <f>IFERROR(IF(Sources[[#This Row],[Reference to]]&lt;&gt;"",LEFT(Sources[[#This Row],[Reference to]],FIND(",",Sources[[#This Row],[Reference to]])-1),""),Sources[[#This Row],[Reference to]])</f>
        <v/>
      </c>
      <c r="AH124" t="str">
        <f>IFERROR(RIGHT(Sources[[#This Row],[Reference to]],LEN(Sources[[#This Row],[Reference to]])-LEN($AG124)-2),"")</f>
        <v/>
      </c>
      <c r="AI124" t="str">
        <f t="shared" si="5"/>
        <v/>
      </c>
      <c r="AJ124" t="str">
        <f>IFERROR(RIGHT(Sources[[#This Row],[Reference to]],LEN(Sources[[#This Row],[Reference to]])-LEN($AG124)-2-LEN($AI124)-2),"")</f>
        <v/>
      </c>
      <c r="AK124" t="str">
        <f t="shared" si="6"/>
        <v/>
      </c>
      <c r="AL124" t="str">
        <f>IFERROR(RIGHT(Sources[[#This Row],[Reference to]],LEN(Sources[[#This Row],[Reference to]])-LEN($AG124)-2-LEN($AI124)-2-LEN($AK124)-2),"")</f>
        <v/>
      </c>
      <c r="AM124" t="str">
        <f t="shared" si="7"/>
        <v/>
      </c>
      <c r="AN124" t="str">
        <f>IFERROR(RIGHT(Sources[[#This Row],[Reference to]],LEN(Sources[[#This Row],[Reference to]])-LEN($AG124)-2-LEN($AI124)-2-LEN($AK124)-2-LEN($AM124)-2),"")</f>
        <v/>
      </c>
      <c r="AO124" t="str">
        <f t="shared" si="8"/>
        <v/>
      </c>
    </row>
    <row r="125" spans="2:41">
      <c r="B125" s="33" t="s">
        <v>272</v>
      </c>
      <c r="C125">
        <f>IFERROR(VALUE(MID(Sources[[#This Row],[Citekey]],FIND("20",Sources[[#This Row],[Citekey]]),4)),"")</f>
        <v>2014</v>
      </c>
      <c r="D125" s="5" t="s">
        <v>32</v>
      </c>
      <c r="E125" s="31" t="s">
        <v>28</v>
      </c>
      <c r="F125" s="31" t="s">
        <v>105</v>
      </c>
      <c r="G125" s="31"/>
      <c r="H125" s="31" t="str">
        <f>IFERROR(VLOOKUP(Sources[[#This Row],[Method]],dd_analysis_graph[],2,FALSE),"")</f>
        <v>Not in analysis, not in graph</v>
      </c>
      <c r="I125" s="31" t="str">
        <f>IFERROR(VLOOKUP(Sources[[#This Row],[Type of Publication]],dd_type_source[],2,FALSE),"")</f>
        <v>Publication</v>
      </c>
      <c r="J125" s="31"/>
      <c r="Z125" t="str">
        <f>IF(OR(Sources[[#This Row],[Analysis and Graph]]="Analysis and Graph",Sources[[#This Row],[Analysis and Graph]]="Not in analysis, but extra in graph"),MATCH(Sources[[#This Row],[Citekey]],Database!$B$4:$B$2385,0),"")</f>
        <v/>
      </c>
      <c r="AA125" t="str">
        <f>IF(AG125&lt;&gt;"",MATCH(AG125,Sources[Citekey],0),"")</f>
        <v/>
      </c>
      <c r="AB125" t="str">
        <f>IF(AI125&lt;&gt;"",MATCH(AI125,Sources[Citekey],0),"")</f>
        <v/>
      </c>
      <c r="AC125" t="str">
        <f>IF(AK125&lt;&gt;"",MATCH(AK125,Sources[Citekey],0),"")</f>
        <v/>
      </c>
      <c r="AD125" t="str">
        <f>IF(AM125&lt;&gt;"",MATCH(AM125,Sources[Citekey],0),"")</f>
        <v/>
      </c>
      <c r="AE125" t="str">
        <f>IF(AO125&lt;&gt;"",MATCH(AO125,Sources[Citekey],0),"")</f>
        <v/>
      </c>
      <c r="AG125" t="str">
        <f>IFERROR(IF(Sources[[#This Row],[Reference to]]&lt;&gt;"",LEFT(Sources[[#This Row],[Reference to]],FIND(",",Sources[[#This Row],[Reference to]])-1),""),Sources[[#This Row],[Reference to]])</f>
        <v/>
      </c>
      <c r="AH125" t="str">
        <f>IFERROR(RIGHT(Sources[[#This Row],[Reference to]],LEN(Sources[[#This Row],[Reference to]])-LEN($AG125)-2),"")</f>
        <v/>
      </c>
      <c r="AI125" t="str">
        <f t="shared" si="5"/>
        <v/>
      </c>
      <c r="AJ125" t="str">
        <f>IFERROR(RIGHT(Sources[[#This Row],[Reference to]],LEN(Sources[[#This Row],[Reference to]])-LEN($AG125)-2-LEN($AI125)-2),"")</f>
        <v/>
      </c>
      <c r="AK125" t="str">
        <f t="shared" si="6"/>
        <v/>
      </c>
      <c r="AL125" t="str">
        <f>IFERROR(RIGHT(Sources[[#This Row],[Reference to]],LEN(Sources[[#This Row],[Reference to]])-LEN($AG125)-2-LEN($AI125)-2-LEN($AK125)-2),"")</f>
        <v/>
      </c>
      <c r="AM125" t="str">
        <f t="shared" si="7"/>
        <v/>
      </c>
      <c r="AN125" t="str">
        <f>IFERROR(RIGHT(Sources[[#This Row],[Reference to]],LEN(Sources[[#This Row],[Reference to]])-LEN($AG125)-2-LEN($AI125)-2-LEN($AK125)-2-LEN($AM125)-2),"")</f>
        <v/>
      </c>
      <c r="AO125" t="str">
        <f t="shared" si="8"/>
        <v/>
      </c>
    </row>
    <row r="126" spans="2:41">
      <c r="B126" s="33" t="s">
        <v>274</v>
      </c>
      <c r="C126">
        <f>IFERROR(VALUE(MID(Sources[[#This Row],[Citekey]],FIND("20",Sources[[#This Row],[Citekey]]),4)),"")</f>
        <v>2013</v>
      </c>
      <c r="D126" s="5" t="s">
        <v>32</v>
      </c>
      <c r="E126" s="31" t="s">
        <v>28</v>
      </c>
      <c r="F126" s="31" t="s">
        <v>104</v>
      </c>
      <c r="G126" s="31" t="s">
        <v>170</v>
      </c>
      <c r="H126" s="31" t="str">
        <f>IFERROR(VLOOKUP(Sources[[#This Row],[Method]],dd_analysis_graph[],2,FALSE),"")</f>
        <v>Not in analysis, not in graph</v>
      </c>
      <c r="I126" s="31" t="str">
        <f>IFERROR(VLOOKUP(Sources[[#This Row],[Type of Publication]],dd_type_source[],2,FALSE),"")</f>
        <v>Publication</v>
      </c>
      <c r="J126" s="31"/>
      <c r="Z126" t="str">
        <f>IF(OR(Sources[[#This Row],[Analysis and Graph]]="Analysis and Graph",Sources[[#This Row],[Analysis and Graph]]="Not in analysis, but extra in graph"),MATCH(Sources[[#This Row],[Citekey]],Database!$B$4:$B$2385,0),"")</f>
        <v/>
      </c>
      <c r="AA126">
        <f>IF(AG126&lt;&gt;"",MATCH(AG126,Sources[Citekey],0),"")</f>
        <v>150</v>
      </c>
      <c r="AB126" t="str">
        <f>IF(AI126&lt;&gt;"",MATCH(AI126,Sources[Citekey],0),"")</f>
        <v/>
      </c>
      <c r="AC126" t="str">
        <f>IF(AK126&lt;&gt;"",MATCH(AK126,Sources[Citekey],0),"")</f>
        <v/>
      </c>
      <c r="AD126" t="str">
        <f>IF(AM126&lt;&gt;"",MATCH(AM126,Sources[Citekey],0),"")</f>
        <v/>
      </c>
      <c r="AE126" t="str">
        <f>IF(AO126&lt;&gt;"",MATCH(AO126,Sources[Citekey],0),"")</f>
        <v/>
      </c>
      <c r="AG126" t="str">
        <f>IFERROR(IF(Sources[[#This Row],[Reference to]]&lt;&gt;"",LEFT(Sources[[#This Row],[Reference to]],FIND(",",Sources[[#This Row],[Reference to]])-1),""),Sources[[#This Row],[Reference to]])</f>
        <v>smolinka2010stand</v>
      </c>
      <c r="AH126" t="str">
        <f>IFERROR(RIGHT(Sources[[#This Row],[Reference to]],LEN(Sources[[#This Row],[Reference to]])-LEN($AG126)-2),"")</f>
        <v/>
      </c>
      <c r="AI126" t="str">
        <f t="shared" si="5"/>
        <v/>
      </c>
      <c r="AJ126" t="str">
        <f>IFERROR(RIGHT(Sources[[#This Row],[Reference to]],LEN(Sources[[#This Row],[Reference to]])-LEN($AG126)-2-LEN($AI126)-2),"")</f>
        <v/>
      </c>
      <c r="AK126" t="str">
        <f t="shared" si="6"/>
        <v/>
      </c>
      <c r="AL126" t="str">
        <f>IFERROR(RIGHT(Sources[[#This Row],[Reference to]],LEN(Sources[[#This Row],[Reference to]])-LEN($AG126)-2-LEN($AI126)-2-LEN($AK126)-2),"")</f>
        <v/>
      </c>
      <c r="AM126" t="str">
        <f t="shared" si="7"/>
        <v/>
      </c>
      <c r="AN126" t="str">
        <f>IFERROR(RIGHT(Sources[[#This Row],[Reference to]],LEN(Sources[[#This Row],[Reference to]])-LEN($AG126)-2-LEN($AI126)-2-LEN($AK126)-2-LEN($AM126)-2),"")</f>
        <v/>
      </c>
      <c r="AO126" t="str">
        <f t="shared" si="8"/>
        <v/>
      </c>
    </row>
    <row r="127" spans="2:41">
      <c r="B127" t="s">
        <v>135</v>
      </c>
      <c r="C127">
        <f>IFERROR(VALUE(MID(Sources[[#This Row],[Citekey]],FIND("20",Sources[[#This Row],[Citekey]]),4)),"")</f>
        <v>2009</v>
      </c>
      <c r="D127" s="5" t="s">
        <v>32</v>
      </c>
      <c r="E127" s="31" t="s">
        <v>28</v>
      </c>
      <c r="F127" s="31" t="s">
        <v>105</v>
      </c>
      <c r="G127" s="31"/>
      <c r="H127" s="31" t="str">
        <f>IFERROR(VLOOKUP(Sources[[#This Row],[Method]],dd_analysis_graph[],2,FALSE),"")</f>
        <v>Not in analysis, not in graph</v>
      </c>
      <c r="I127" s="31" t="str">
        <f>IFERROR(VLOOKUP(Sources[[#This Row],[Type of Publication]],dd_type_source[],2,FALSE),"")</f>
        <v>Publication</v>
      </c>
      <c r="J127" s="31"/>
      <c r="Z127" t="str">
        <f>IF(OR(Sources[[#This Row],[Analysis and Graph]]="Analysis and Graph",Sources[[#This Row],[Analysis and Graph]]="Not in analysis, but extra in graph"),MATCH(Sources[[#This Row],[Citekey]],Database!$B$4:$B$2385,0),"")</f>
        <v/>
      </c>
      <c r="AA127" t="str">
        <f>IF(AG127&lt;&gt;"",MATCH(AG127,Sources[Citekey],0),"")</f>
        <v/>
      </c>
      <c r="AB127" t="str">
        <f>IF(AI127&lt;&gt;"",MATCH(AI127,Sources[Citekey],0),"")</f>
        <v/>
      </c>
      <c r="AC127" t="str">
        <f>IF(AK127&lt;&gt;"",MATCH(AK127,Sources[Citekey],0),"")</f>
        <v/>
      </c>
      <c r="AD127" t="str">
        <f>IF(AM127&lt;&gt;"",MATCH(AM127,Sources[Citekey],0),"")</f>
        <v/>
      </c>
      <c r="AE127" t="str">
        <f>IF(AO127&lt;&gt;"",MATCH(AO127,Sources[Citekey],0),"")</f>
        <v/>
      </c>
      <c r="AG127" t="str">
        <f>IFERROR(IF(Sources[[#This Row],[Reference to]]&lt;&gt;"",LEFT(Sources[[#This Row],[Reference to]],FIND(",",Sources[[#This Row],[Reference to]])-1),""),Sources[[#This Row],[Reference to]])</f>
        <v/>
      </c>
      <c r="AH127" t="str">
        <f>IFERROR(RIGHT(Sources[[#This Row],[Reference to]],LEN(Sources[[#This Row],[Reference to]])-LEN($AG127)-2),"")</f>
        <v/>
      </c>
      <c r="AI127" t="str">
        <f t="shared" ref="AI127:AI148" si="9">IFERROR(LEFT(AH127,FIND(",",AH127)-1),AH127)</f>
        <v/>
      </c>
      <c r="AJ127" t="str">
        <f>IFERROR(RIGHT(Sources[[#This Row],[Reference to]],LEN(Sources[[#This Row],[Reference to]])-LEN($AG127)-2-LEN($AI127)-2),"")</f>
        <v/>
      </c>
      <c r="AK127" t="str">
        <f t="shared" ref="AK127:AK148" si="10">IFERROR(LEFT(AJ127,FIND(",",AJ127)-1),AJ127)</f>
        <v/>
      </c>
      <c r="AL127" t="str">
        <f>IFERROR(RIGHT(Sources[[#This Row],[Reference to]],LEN(Sources[[#This Row],[Reference to]])-LEN($AG127)-2-LEN($AI127)-2-LEN($AK127)-2),"")</f>
        <v/>
      </c>
      <c r="AM127" t="str">
        <f t="shared" ref="AM127:AM148" si="11">IFERROR(LEFT(AL127,FIND(",",AL127)-1),AL127)</f>
        <v/>
      </c>
      <c r="AN127" t="str">
        <f>IFERROR(RIGHT(Sources[[#This Row],[Reference to]],LEN(Sources[[#This Row],[Reference to]])-LEN($AG127)-2-LEN($AI127)-2-LEN($AK127)-2-LEN($AM127)-2),"")</f>
        <v/>
      </c>
      <c r="AO127" t="str">
        <f t="shared" ref="AO127:AO148" si="12">IFERROR(LEFT(AN127,FIND(",",AN127)-1),AN127)</f>
        <v/>
      </c>
    </row>
    <row r="128" spans="2:41">
      <c r="B128" t="s">
        <v>74</v>
      </c>
      <c r="C128">
        <v>2008</v>
      </c>
      <c r="D128" s="5" t="s">
        <v>32</v>
      </c>
      <c r="E128" s="31" t="s">
        <v>28</v>
      </c>
      <c r="F128" s="31" t="s">
        <v>159</v>
      </c>
      <c r="G128" s="31"/>
      <c r="H128" s="31" t="str">
        <f>IFERROR(VLOOKUP(Sources[[#This Row],[Method]],dd_analysis_graph[],2,FALSE),"")</f>
        <v>Not in analysis, not in graph</v>
      </c>
      <c r="I128" s="31" t="str">
        <f>IFERROR(VLOOKUP(Sources[[#This Row],[Type of Publication]],dd_type_source[],2,FALSE),"")</f>
        <v>Publication</v>
      </c>
      <c r="J128" s="31" t="s">
        <v>481</v>
      </c>
      <c r="Z128" t="str">
        <f>IF(OR(Sources[[#This Row],[Analysis and Graph]]="Analysis and Graph",Sources[[#This Row],[Analysis and Graph]]="Not in analysis, but extra in graph"),MATCH(Sources[[#This Row],[Citekey]],Database!$B$4:$B$2385,0),"")</f>
        <v/>
      </c>
      <c r="AA128" t="str">
        <f>IF(AG128&lt;&gt;"",MATCH(AG128,Sources[Citekey],0),"")</f>
        <v/>
      </c>
      <c r="AB128" t="str">
        <f>IF(AI128&lt;&gt;"",MATCH(AI128,Sources[Citekey],0),"")</f>
        <v/>
      </c>
      <c r="AC128" t="str">
        <f>IF(AK128&lt;&gt;"",MATCH(AK128,Sources[Citekey],0),"")</f>
        <v/>
      </c>
      <c r="AD128" t="str">
        <f>IF(AM128&lt;&gt;"",MATCH(AM128,Sources[Citekey],0),"")</f>
        <v/>
      </c>
      <c r="AE128" t="str">
        <f>IF(AO128&lt;&gt;"",MATCH(AO128,Sources[Citekey],0),"")</f>
        <v/>
      </c>
      <c r="AG128" t="str">
        <f>IFERROR(IF(Sources[[#This Row],[Reference to]]&lt;&gt;"",LEFT(Sources[[#This Row],[Reference to]],FIND(",",Sources[[#This Row],[Reference to]])-1),""),Sources[[#This Row],[Reference to]])</f>
        <v/>
      </c>
      <c r="AH128" t="str">
        <f>IFERROR(RIGHT(Sources[[#This Row],[Reference to]],LEN(Sources[[#This Row],[Reference to]])-LEN($AG128)-2),"")</f>
        <v/>
      </c>
      <c r="AI128" t="str">
        <f t="shared" si="9"/>
        <v/>
      </c>
      <c r="AJ128" t="str">
        <f>IFERROR(RIGHT(Sources[[#This Row],[Reference to]],LEN(Sources[[#This Row],[Reference to]])-LEN($AG128)-2-LEN($AI128)-2),"")</f>
        <v/>
      </c>
      <c r="AK128" t="str">
        <f t="shared" si="10"/>
        <v/>
      </c>
      <c r="AL128" t="str">
        <f>IFERROR(RIGHT(Sources[[#This Row],[Reference to]],LEN(Sources[[#This Row],[Reference to]])-LEN($AG128)-2-LEN($AI128)-2-LEN($AK128)-2),"")</f>
        <v/>
      </c>
      <c r="AM128" t="str">
        <f t="shared" si="11"/>
        <v/>
      </c>
      <c r="AN128" t="str">
        <f>IFERROR(RIGHT(Sources[[#This Row],[Reference to]],LEN(Sources[[#This Row],[Reference to]])-LEN($AG128)-2-LEN($AI128)-2-LEN($AK128)-2-LEN($AM128)-2),"")</f>
        <v/>
      </c>
      <c r="AO128" t="str">
        <f t="shared" si="12"/>
        <v/>
      </c>
    </row>
    <row r="129" spans="2:41">
      <c r="B129" s="33" t="s">
        <v>275</v>
      </c>
      <c r="C129">
        <f>IFERROR(VALUE(MID(Sources[[#This Row],[Citekey]],FIND("20",Sources[[#This Row],[Citekey]]),4)),"")</f>
        <v>2014</v>
      </c>
      <c r="D129" s="5" t="s">
        <v>32</v>
      </c>
      <c r="E129" s="31" t="s">
        <v>28</v>
      </c>
      <c r="F129" s="31" t="s">
        <v>159</v>
      </c>
      <c r="G129" s="31"/>
      <c r="H129" s="31" t="str">
        <f>IFERROR(VLOOKUP(Sources[[#This Row],[Method]],dd_analysis_graph[],2,FALSE),"")</f>
        <v>Not in analysis, not in graph</v>
      </c>
      <c r="I129" s="31" t="str">
        <f>IFERROR(VLOOKUP(Sources[[#This Row],[Type of Publication]],dd_type_source[],2,FALSE),"")</f>
        <v>Publication</v>
      </c>
      <c r="J129" s="31"/>
      <c r="Z129" t="str">
        <f>IF(OR(Sources[[#This Row],[Analysis and Graph]]="Analysis and Graph",Sources[[#This Row],[Analysis and Graph]]="Not in analysis, but extra in graph"),MATCH(Sources[[#This Row],[Citekey]],Database!$B$4:$B$2385,0),"")</f>
        <v/>
      </c>
      <c r="AA129" t="str">
        <f>IF(AG129&lt;&gt;"",MATCH(AG129,Sources[Citekey],0),"")</f>
        <v/>
      </c>
      <c r="AB129" t="str">
        <f>IF(AI129&lt;&gt;"",MATCH(AI129,Sources[Citekey],0),"")</f>
        <v/>
      </c>
      <c r="AC129" t="str">
        <f>IF(AK129&lt;&gt;"",MATCH(AK129,Sources[Citekey],0),"")</f>
        <v/>
      </c>
      <c r="AD129" t="str">
        <f>IF(AM129&lt;&gt;"",MATCH(AM129,Sources[Citekey],0),"")</f>
        <v/>
      </c>
      <c r="AE129" t="str">
        <f>IF(AO129&lt;&gt;"",MATCH(AO129,Sources[Citekey],0),"")</f>
        <v/>
      </c>
      <c r="AG129" t="str">
        <f>IFERROR(IF(Sources[[#This Row],[Reference to]]&lt;&gt;"",LEFT(Sources[[#This Row],[Reference to]],FIND(",",Sources[[#This Row],[Reference to]])-1),""),Sources[[#This Row],[Reference to]])</f>
        <v/>
      </c>
      <c r="AH129" t="str">
        <f>IFERROR(RIGHT(Sources[[#This Row],[Reference to]],LEN(Sources[[#This Row],[Reference to]])-LEN($AG129)-2),"")</f>
        <v/>
      </c>
      <c r="AI129" t="str">
        <f t="shared" si="9"/>
        <v/>
      </c>
      <c r="AJ129" t="str">
        <f>IFERROR(RIGHT(Sources[[#This Row],[Reference to]],LEN(Sources[[#This Row],[Reference to]])-LEN($AG129)-2-LEN($AI129)-2),"")</f>
        <v/>
      </c>
      <c r="AK129" t="str">
        <f t="shared" si="10"/>
        <v/>
      </c>
      <c r="AL129" t="str">
        <f>IFERROR(RIGHT(Sources[[#This Row],[Reference to]],LEN(Sources[[#This Row],[Reference to]])-LEN($AG129)-2-LEN($AI129)-2-LEN($AK129)-2),"")</f>
        <v/>
      </c>
      <c r="AM129" t="str">
        <f t="shared" si="11"/>
        <v/>
      </c>
      <c r="AN129" t="str">
        <f>IFERROR(RIGHT(Sources[[#This Row],[Reference to]],LEN(Sources[[#This Row],[Reference to]])-LEN($AG129)-2-LEN($AI129)-2-LEN($AK129)-2-LEN($AM129)-2),"")</f>
        <v/>
      </c>
      <c r="AO129" t="str">
        <f t="shared" si="12"/>
        <v/>
      </c>
    </row>
    <row r="130" spans="2:41">
      <c r="B130" s="33" t="s">
        <v>276</v>
      </c>
      <c r="C130">
        <f>IFERROR(VALUE(MID(Sources[[#This Row],[Citekey]],FIND("20",Sources[[#This Row],[Citekey]]),4)),"")</f>
        <v>2014</v>
      </c>
      <c r="D130" s="5" t="s">
        <v>32</v>
      </c>
      <c r="E130" s="31" t="s">
        <v>28</v>
      </c>
      <c r="F130" s="31" t="s">
        <v>104</v>
      </c>
      <c r="G130" s="31" t="s">
        <v>277</v>
      </c>
      <c r="H130" s="31" t="str">
        <f>IFERROR(VLOOKUP(Sources[[#This Row],[Method]],dd_analysis_graph[],2,FALSE),"")</f>
        <v>Not in analysis, not in graph</v>
      </c>
      <c r="I130" s="31" t="str">
        <f>IFERROR(VLOOKUP(Sources[[#This Row],[Type of Publication]],dd_type_source[],2,FALSE),"")</f>
        <v>Publication</v>
      </c>
      <c r="J130" s="31"/>
      <c r="Z130" t="str">
        <f>IF(OR(Sources[[#This Row],[Analysis and Graph]]="Analysis and Graph",Sources[[#This Row],[Analysis and Graph]]="Not in analysis, but extra in graph"),MATCH(Sources[[#This Row],[Citekey]],Database!$B$4:$B$2385,0),"")</f>
        <v/>
      </c>
      <c r="AA130">
        <f>IF(AG130&lt;&gt;"",MATCH(AG130,Sources[Citekey],0),"")</f>
        <v>124</v>
      </c>
      <c r="AB130">
        <f>IF(AI130&lt;&gt;"",MATCH(AI130,Sources[Citekey],0),"")</f>
        <v>155</v>
      </c>
      <c r="AC130" t="str">
        <f>IF(AK130&lt;&gt;"",MATCH(AK130,Sources[Citekey],0),"")</f>
        <v/>
      </c>
      <c r="AD130" t="str">
        <f>IF(AM130&lt;&gt;"",MATCH(AM130,Sources[Citekey],0),"")</f>
        <v/>
      </c>
      <c r="AE130" t="str">
        <f>IF(AO130&lt;&gt;"",MATCH(AO130,Sources[Citekey],0),"")</f>
        <v/>
      </c>
      <c r="AG130" t="str">
        <f>IFERROR(IF(Sources[[#This Row],[Reference to]]&lt;&gt;"",LEFT(Sources[[#This Row],[Reference to]],FIND(",",Sources[[#This Row],[Reference to]])-1),""),Sources[[#This Row],[Reference to]])</f>
        <v>grond2013systems</v>
      </c>
      <c r="AH130" t="str">
        <f>IFERROR(RIGHT(Sources[[#This Row],[Reference to]],LEN(Sources[[#This Row],[Reference to]])-LEN($AG130)-2),"")</f>
        <v>sterner2009bioenergy</v>
      </c>
      <c r="AI130" t="str">
        <f t="shared" si="9"/>
        <v>sterner2009bioenergy</v>
      </c>
      <c r="AJ130" t="str">
        <f>IFERROR(RIGHT(Sources[[#This Row],[Reference to]],LEN(Sources[[#This Row],[Reference to]])-LEN($AG130)-2-LEN($AI130)-2),"")</f>
        <v/>
      </c>
      <c r="AK130" t="str">
        <f t="shared" si="10"/>
        <v/>
      </c>
      <c r="AL130" t="str">
        <f>IFERROR(RIGHT(Sources[[#This Row],[Reference to]],LEN(Sources[[#This Row],[Reference to]])-LEN($AG130)-2-LEN($AI130)-2-LEN($AK130)-2),"")</f>
        <v/>
      </c>
      <c r="AM130" t="str">
        <f t="shared" si="11"/>
        <v/>
      </c>
      <c r="AN130" t="str">
        <f>IFERROR(RIGHT(Sources[[#This Row],[Reference to]],LEN(Sources[[#This Row],[Reference to]])-LEN($AG130)-2-LEN($AI130)-2-LEN($AK130)-2-LEN($AM130)-2),"")</f>
        <v/>
      </c>
      <c r="AO130" t="str">
        <f t="shared" si="12"/>
        <v/>
      </c>
    </row>
    <row r="131" spans="2:41">
      <c r="B131" s="33" t="s">
        <v>290</v>
      </c>
      <c r="C131">
        <f>IFERROR(VALUE(MID(Sources[[#This Row],[Citekey]],FIND("20",Sources[[#This Row],[Citekey]]),4)),"")</f>
        <v>2014</v>
      </c>
      <c r="D131" s="5" t="s">
        <v>32</v>
      </c>
      <c r="E131" s="31" t="s">
        <v>28</v>
      </c>
      <c r="F131" s="31" t="s">
        <v>104</v>
      </c>
      <c r="G131" s="31" t="s">
        <v>156</v>
      </c>
      <c r="H131" s="31" t="str">
        <f>IFERROR(VLOOKUP(Sources[[#This Row],[Method]],dd_analysis_graph[],2,FALSE),"")</f>
        <v>Not in analysis, not in graph</v>
      </c>
      <c r="I131" s="31" t="str">
        <f>IFERROR(VLOOKUP(Sources[[#This Row],[Type of Publication]],dd_type_source[],2,FALSE),"")</f>
        <v>Publication</v>
      </c>
      <c r="J131" s="31"/>
      <c r="Z131" t="str">
        <f>IF(OR(Sources[[#This Row],[Analysis and Graph]]="Analysis and Graph",Sources[[#This Row],[Analysis and Graph]]="Not in analysis, but extra in graph"),MATCH(Sources[[#This Row],[Citekey]],Database!$B$4:$B$2385,0),"")</f>
        <v/>
      </c>
      <c r="AA131">
        <f>IF(AG131&lt;&gt;"",MATCH(AG131,Sources[Citekey],0),"")</f>
        <v>155</v>
      </c>
      <c r="AB131" t="str">
        <f>IF(AI131&lt;&gt;"",MATCH(AI131,Sources[Citekey],0),"")</f>
        <v/>
      </c>
      <c r="AC131" t="str">
        <f>IF(AK131&lt;&gt;"",MATCH(AK131,Sources[Citekey],0),"")</f>
        <v/>
      </c>
      <c r="AD131" t="str">
        <f>IF(AM131&lt;&gt;"",MATCH(AM131,Sources[Citekey],0),"")</f>
        <v/>
      </c>
      <c r="AE131" t="str">
        <f>IF(AO131&lt;&gt;"",MATCH(AO131,Sources[Citekey],0),"")</f>
        <v/>
      </c>
      <c r="AG131" t="str">
        <f>IFERROR(IF(Sources[[#This Row],[Reference to]]&lt;&gt;"",LEFT(Sources[[#This Row],[Reference to]],FIND(",",Sources[[#This Row],[Reference to]])-1),""),Sources[[#This Row],[Reference to]])</f>
        <v>sterner2009bioenergy</v>
      </c>
      <c r="AH131" t="str">
        <f>IFERROR(RIGHT(Sources[[#This Row],[Reference to]],LEN(Sources[[#This Row],[Reference to]])-LEN($AG131)-2),"")</f>
        <v/>
      </c>
      <c r="AI131" t="str">
        <f t="shared" si="9"/>
        <v/>
      </c>
      <c r="AJ131" t="str">
        <f>IFERROR(RIGHT(Sources[[#This Row],[Reference to]],LEN(Sources[[#This Row],[Reference to]])-LEN($AG131)-2-LEN($AI131)-2),"")</f>
        <v/>
      </c>
      <c r="AK131" t="str">
        <f t="shared" si="10"/>
        <v/>
      </c>
      <c r="AL131" t="str">
        <f>IFERROR(RIGHT(Sources[[#This Row],[Reference to]],LEN(Sources[[#This Row],[Reference to]])-LEN($AG131)-2-LEN($AI131)-2-LEN($AK131)-2),"")</f>
        <v/>
      </c>
      <c r="AM131" t="str">
        <f t="shared" si="11"/>
        <v/>
      </c>
      <c r="AN131" t="str">
        <f>IFERROR(RIGHT(Sources[[#This Row],[Reference to]],LEN(Sources[[#This Row],[Reference to]])-LEN($AG131)-2-LEN($AI131)-2-LEN($AK131)-2-LEN($AM131)-2),"")</f>
        <v/>
      </c>
      <c r="AO131" t="str">
        <f t="shared" si="12"/>
        <v/>
      </c>
    </row>
    <row r="132" spans="2:41">
      <c r="B132" t="s">
        <v>92</v>
      </c>
      <c r="C132">
        <f>IFERROR(VALUE(MID(Sources[[#This Row],[Citekey]],FIND("20",Sources[[#This Row],[Citekey]]),4)),"")</f>
        <v>2004</v>
      </c>
      <c r="D132" s="5" t="s">
        <v>32</v>
      </c>
      <c r="E132" s="31" t="s">
        <v>28</v>
      </c>
      <c r="F132" s="31" t="s">
        <v>102</v>
      </c>
      <c r="G132" s="31"/>
      <c r="H132" s="31" t="str">
        <f>IFERROR(VLOOKUP(Sources[[#This Row],[Method]],dd_analysis_graph[],2,FALSE),"")</f>
        <v>Analysis and Graph</v>
      </c>
      <c r="I132" s="31" t="str">
        <f>IFERROR(VLOOKUP(Sources[[#This Row],[Type of Publication]],dd_type_source[],2,FALSE),"")</f>
        <v>Publication</v>
      </c>
      <c r="J132" s="31"/>
      <c r="Z132">
        <f>IF(OR(Sources[[#This Row],[Analysis and Graph]]="Analysis and Graph",Sources[[#This Row],[Analysis and Graph]]="Not in analysis, but extra in graph"),MATCH(Sources[[#This Row],[Citekey]],Database!$B$4:$B$2385,0),"")</f>
        <v>481</v>
      </c>
      <c r="AA132" t="str">
        <f>IF(AG132&lt;&gt;"",MATCH(AG132,Sources[Citekey],0),"")</f>
        <v/>
      </c>
      <c r="AB132" t="str">
        <f>IF(AI132&lt;&gt;"",MATCH(AI132,Sources[Citekey],0),"")</f>
        <v/>
      </c>
      <c r="AC132" t="str">
        <f>IF(AK132&lt;&gt;"",MATCH(AK132,Sources[Citekey],0),"")</f>
        <v/>
      </c>
      <c r="AD132" t="str">
        <f>IF(AM132&lt;&gt;"",MATCH(AM132,Sources[Citekey],0),"")</f>
        <v/>
      </c>
      <c r="AE132" t="str">
        <f>IF(AO132&lt;&gt;"",MATCH(AO132,Sources[Citekey],0),"")</f>
        <v/>
      </c>
      <c r="AG132" t="str">
        <f>IFERROR(IF(Sources[[#This Row],[Reference to]]&lt;&gt;"",LEFT(Sources[[#This Row],[Reference to]],FIND(",",Sources[[#This Row],[Reference to]])-1),""),Sources[[#This Row],[Reference to]])</f>
        <v/>
      </c>
      <c r="AH132" t="str">
        <f>IFERROR(RIGHT(Sources[[#This Row],[Reference to]],LEN(Sources[[#This Row],[Reference to]])-LEN($AG132)-2),"")</f>
        <v/>
      </c>
      <c r="AI132" t="str">
        <f t="shared" si="9"/>
        <v/>
      </c>
      <c r="AJ132" t="str">
        <f>IFERROR(RIGHT(Sources[[#This Row],[Reference to]],LEN(Sources[[#This Row],[Reference to]])-LEN($AG132)-2-LEN($AI132)-2),"")</f>
        <v/>
      </c>
      <c r="AK132" t="str">
        <f t="shared" si="10"/>
        <v/>
      </c>
      <c r="AL132" t="str">
        <f>IFERROR(RIGHT(Sources[[#This Row],[Reference to]],LEN(Sources[[#This Row],[Reference to]])-LEN($AG132)-2-LEN($AI132)-2-LEN($AK132)-2),"")</f>
        <v/>
      </c>
      <c r="AM132" t="str">
        <f t="shared" si="11"/>
        <v/>
      </c>
      <c r="AN132" t="str">
        <f>IFERROR(RIGHT(Sources[[#This Row],[Reference to]],LEN(Sources[[#This Row],[Reference to]])-LEN($AG132)-2-LEN($AI132)-2-LEN($AK132)-2-LEN($AM132)-2),"")</f>
        <v/>
      </c>
      <c r="AO132" t="str">
        <f t="shared" si="12"/>
        <v/>
      </c>
    </row>
    <row r="133" spans="2:41">
      <c r="B133" s="33" t="s">
        <v>281</v>
      </c>
      <c r="C133">
        <f>IFERROR(VALUE(MID(Sources[[#This Row],[Citekey]],FIND("20",Sources[[#This Row],[Citekey]]),4)),"")</f>
        <v>2014</v>
      </c>
      <c r="D133" s="5" t="s">
        <v>32</v>
      </c>
      <c r="E133" s="31" t="s">
        <v>28</v>
      </c>
      <c r="F133" s="31" t="s">
        <v>104</v>
      </c>
      <c r="G133" s="31" t="s">
        <v>280</v>
      </c>
      <c r="H133" s="31" t="str">
        <f>IFERROR(VLOOKUP(Sources[[#This Row],[Method]],dd_analysis_graph[],2,FALSE),"")</f>
        <v>Not in analysis, not in graph</v>
      </c>
      <c r="I133" s="31" t="str">
        <f>IFERROR(VLOOKUP(Sources[[#This Row],[Type of Publication]],dd_type_source[],2,FALSE),"")</f>
        <v>Publication</v>
      </c>
      <c r="J133" s="31"/>
      <c r="Z133" t="str">
        <f>IF(OR(Sources[[#This Row],[Analysis and Graph]]="Analysis and Graph",Sources[[#This Row],[Analysis and Graph]]="Not in analysis, but extra in graph"),MATCH(Sources[[#This Row],[Citekey]],Database!$B$4:$B$2385,0),"")</f>
        <v/>
      </c>
      <c r="AA133">
        <f>IF(AG133&lt;&gt;"",MATCH(AG133,Sources[Citekey],0),"")</f>
        <v>132</v>
      </c>
      <c r="AB133" t="str">
        <f>IF(AI133&lt;&gt;"",MATCH(AI133,Sources[Citekey],0),"")</f>
        <v/>
      </c>
      <c r="AC133" t="str">
        <f>IF(AK133&lt;&gt;"",MATCH(AK133,Sources[Citekey],0),"")</f>
        <v/>
      </c>
      <c r="AD133" t="str">
        <f>IF(AM133&lt;&gt;"",MATCH(AM133,Sources[Citekey],0),"")</f>
        <v/>
      </c>
      <c r="AE133" t="str">
        <f>IF(AO133&lt;&gt;"",MATCH(AO133,Sources[Citekey],0),"")</f>
        <v/>
      </c>
      <c r="AG133" t="str">
        <f>IFERROR(IF(Sources[[#This Row],[Reference to]]&lt;&gt;"",LEFT(Sources[[#This Row],[Reference to]],FIND(",",Sources[[#This Row],[Reference to]])-1),""),Sources[[#This Row],[Reference to]])</f>
        <v>jentsch2014potenziale</v>
      </c>
      <c r="AH133" t="str">
        <f>IFERROR(RIGHT(Sources[[#This Row],[Reference to]],LEN(Sources[[#This Row],[Reference to]])-LEN($AG133)-2),"")</f>
        <v/>
      </c>
      <c r="AI133" t="str">
        <f t="shared" si="9"/>
        <v/>
      </c>
      <c r="AJ133" t="str">
        <f>IFERROR(RIGHT(Sources[[#This Row],[Reference to]],LEN(Sources[[#This Row],[Reference to]])-LEN($AG133)-2-LEN($AI133)-2),"")</f>
        <v/>
      </c>
      <c r="AK133" t="str">
        <f t="shared" si="10"/>
        <v/>
      </c>
      <c r="AL133" t="str">
        <f>IFERROR(RIGHT(Sources[[#This Row],[Reference to]],LEN(Sources[[#This Row],[Reference to]])-LEN($AG133)-2-LEN($AI133)-2-LEN($AK133)-2),"")</f>
        <v/>
      </c>
      <c r="AM133" t="str">
        <f t="shared" si="11"/>
        <v/>
      </c>
      <c r="AN133" t="str">
        <f>IFERROR(RIGHT(Sources[[#This Row],[Reference to]],LEN(Sources[[#This Row],[Reference to]])-LEN($AG133)-2-LEN($AI133)-2-LEN($AK133)-2-LEN($AM133)-2),"")</f>
        <v/>
      </c>
      <c r="AO133" t="str">
        <f t="shared" si="12"/>
        <v/>
      </c>
    </row>
    <row r="134" spans="2:41">
      <c r="B134" s="33" t="s">
        <v>280</v>
      </c>
      <c r="C134">
        <f>IFERROR(VALUE(MID(Sources[[#This Row],[Citekey]],FIND("20",Sources[[#This Row],[Citekey]]),4)),"")</f>
        <v>2014</v>
      </c>
      <c r="D134" s="5" t="s">
        <v>32</v>
      </c>
      <c r="E134" s="31" t="s">
        <v>28</v>
      </c>
      <c r="F134" s="31" t="s">
        <v>102</v>
      </c>
      <c r="G134" s="31"/>
      <c r="H134" s="31" t="str">
        <f>IFERROR(VLOOKUP(Sources[[#This Row],[Method]],dd_analysis_graph[],2,FALSE),"")</f>
        <v>Analysis and Graph</v>
      </c>
      <c r="I134" s="31" t="str">
        <f>IFERROR(VLOOKUP(Sources[[#This Row],[Type of Publication]],dd_type_source[],2,FALSE),"")</f>
        <v>Publication</v>
      </c>
      <c r="J134" s="31"/>
      <c r="Z134">
        <f>IF(OR(Sources[[#This Row],[Analysis and Graph]]="Analysis and Graph",Sources[[#This Row],[Analysis and Graph]]="Not in analysis, but extra in graph"),MATCH(Sources[[#This Row],[Citekey]],Database!$B$4:$B$2385,0),"")</f>
        <v>937</v>
      </c>
      <c r="AA134" t="str">
        <f>IF(AG134&lt;&gt;"",MATCH(AG134,Sources[Citekey],0),"")</f>
        <v/>
      </c>
      <c r="AB134" t="str">
        <f>IF(AI134&lt;&gt;"",MATCH(AI134,Sources[Citekey],0),"")</f>
        <v/>
      </c>
      <c r="AC134" t="str">
        <f>IF(AK134&lt;&gt;"",MATCH(AK134,Sources[Citekey],0),"")</f>
        <v/>
      </c>
      <c r="AD134" t="str">
        <f>IF(AM134&lt;&gt;"",MATCH(AM134,Sources[Citekey],0),"")</f>
        <v/>
      </c>
      <c r="AE134" t="str">
        <f>IF(AO134&lt;&gt;"",MATCH(AO134,Sources[Citekey],0),"")</f>
        <v/>
      </c>
      <c r="AG134" t="str">
        <f>IFERROR(IF(Sources[[#This Row],[Reference to]]&lt;&gt;"",LEFT(Sources[[#This Row],[Reference to]],FIND(",",Sources[[#This Row],[Reference to]])-1),""),Sources[[#This Row],[Reference to]])</f>
        <v/>
      </c>
      <c r="AH134" t="str">
        <f>IFERROR(RIGHT(Sources[[#This Row],[Reference to]],LEN(Sources[[#This Row],[Reference to]])-LEN($AG134)-2),"")</f>
        <v/>
      </c>
      <c r="AI134" t="str">
        <f t="shared" si="9"/>
        <v/>
      </c>
      <c r="AJ134" t="str">
        <f>IFERROR(RIGHT(Sources[[#This Row],[Reference to]],LEN(Sources[[#This Row],[Reference to]])-LEN($AG134)-2-LEN($AI134)-2),"")</f>
        <v/>
      </c>
      <c r="AK134" t="str">
        <f t="shared" si="10"/>
        <v/>
      </c>
      <c r="AL134" t="str">
        <f>IFERROR(RIGHT(Sources[[#This Row],[Reference to]],LEN(Sources[[#This Row],[Reference to]])-LEN($AG134)-2-LEN($AI134)-2-LEN($AK134)-2),"")</f>
        <v/>
      </c>
      <c r="AM134" t="str">
        <f t="shared" si="11"/>
        <v/>
      </c>
      <c r="AN134" t="str">
        <f>IFERROR(RIGHT(Sources[[#This Row],[Reference to]],LEN(Sources[[#This Row],[Reference to]])-LEN($AG134)-2-LEN($AI134)-2-LEN($AK134)-2-LEN($AM134)-2),"")</f>
        <v/>
      </c>
      <c r="AO134" t="str">
        <f t="shared" si="12"/>
        <v/>
      </c>
    </row>
    <row r="135" spans="2:41">
      <c r="B135" t="s">
        <v>72</v>
      </c>
      <c r="C135">
        <v>2005</v>
      </c>
      <c r="D135" s="5" t="s">
        <v>32</v>
      </c>
      <c r="E135" s="31" t="s">
        <v>28</v>
      </c>
      <c r="F135" s="31" t="s">
        <v>102</v>
      </c>
      <c r="G135" s="31"/>
      <c r="H135" s="31" t="str">
        <f>IFERROR(VLOOKUP(Sources[[#This Row],[Method]],dd_analysis_graph[],2,FALSE),"")</f>
        <v>Analysis and Graph</v>
      </c>
      <c r="I135" s="31" t="str">
        <f>IFERROR(VLOOKUP(Sources[[#This Row],[Type of Publication]],dd_type_source[],2,FALSE),"")</f>
        <v>Publication</v>
      </c>
      <c r="J135" s="31"/>
      <c r="Z135">
        <f>IF(OR(Sources[[#This Row],[Analysis and Graph]]="Analysis and Graph",Sources[[#This Row],[Analysis and Graph]]="Not in analysis, but extra in graph"),MATCH(Sources[[#This Row],[Citekey]],Database!$B$4:$B$2385,0),"")</f>
        <v>217</v>
      </c>
      <c r="AA135" t="str">
        <f>IF(AG135&lt;&gt;"",MATCH(AG135,Sources[Citekey],0),"")</f>
        <v/>
      </c>
      <c r="AB135" t="str">
        <f>IF(AI135&lt;&gt;"",MATCH(AI135,Sources[Citekey],0),"")</f>
        <v/>
      </c>
      <c r="AC135" t="str">
        <f>IF(AK135&lt;&gt;"",MATCH(AK135,Sources[Citekey],0),"")</f>
        <v/>
      </c>
      <c r="AD135" t="str">
        <f>IF(AM135&lt;&gt;"",MATCH(AM135,Sources[Citekey],0),"")</f>
        <v/>
      </c>
      <c r="AE135" t="str">
        <f>IF(AO135&lt;&gt;"",MATCH(AO135,Sources[Citekey],0),"")</f>
        <v/>
      </c>
      <c r="AG135" t="str">
        <f>IFERROR(IF(Sources[[#This Row],[Reference to]]&lt;&gt;"",LEFT(Sources[[#This Row],[Reference to]],FIND(",",Sources[[#This Row],[Reference to]])-1),""),Sources[[#This Row],[Reference to]])</f>
        <v/>
      </c>
      <c r="AH135" t="str">
        <f>IFERROR(RIGHT(Sources[[#This Row],[Reference to]],LEN(Sources[[#This Row],[Reference to]])-LEN($AG135)-2),"")</f>
        <v/>
      </c>
      <c r="AI135" t="str">
        <f t="shared" si="9"/>
        <v/>
      </c>
      <c r="AJ135" t="str">
        <f>IFERROR(RIGHT(Sources[[#This Row],[Reference to]],LEN(Sources[[#This Row],[Reference to]])-LEN($AG135)-2-LEN($AI135)-2),"")</f>
        <v/>
      </c>
      <c r="AK135" t="str">
        <f t="shared" si="10"/>
        <v/>
      </c>
      <c r="AL135" t="str">
        <f>IFERROR(RIGHT(Sources[[#This Row],[Reference to]],LEN(Sources[[#This Row],[Reference to]])-LEN($AG135)-2-LEN($AI135)-2-LEN($AK135)-2),"")</f>
        <v/>
      </c>
      <c r="AM135" t="str">
        <f t="shared" si="11"/>
        <v/>
      </c>
      <c r="AN135" t="str">
        <f>IFERROR(RIGHT(Sources[[#This Row],[Reference to]],LEN(Sources[[#This Row],[Reference to]])-LEN($AG135)-2-LEN($AI135)-2-LEN($AK135)-2-LEN($AM135)-2),"")</f>
        <v/>
      </c>
      <c r="AO135" t="str">
        <f t="shared" si="12"/>
        <v/>
      </c>
    </row>
    <row r="136" spans="2:41">
      <c r="B136" s="33" t="s">
        <v>284</v>
      </c>
      <c r="C136">
        <f>IFERROR(VALUE(MID(Sources[[#This Row],[Citekey]],FIND("20",Sources[[#This Row],[Citekey]]),4)),"")</f>
        <v>2013</v>
      </c>
      <c r="D136" s="5" t="s">
        <v>32</v>
      </c>
      <c r="E136" s="31" t="s">
        <v>28</v>
      </c>
      <c r="F136" s="31" t="s">
        <v>105</v>
      </c>
      <c r="G136" s="31"/>
      <c r="H136" s="31" t="str">
        <f>IFERROR(VLOOKUP(Sources[[#This Row],[Method]],dd_analysis_graph[],2,FALSE),"")</f>
        <v>Not in analysis, not in graph</v>
      </c>
      <c r="I136" s="31" t="str">
        <f>IFERROR(VLOOKUP(Sources[[#This Row],[Type of Publication]],dd_type_source[],2,FALSE),"")</f>
        <v>Publication</v>
      </c>
      <c r="J136" s="31"/>
      <c r="Z136" t="str">
        <f>IF(OR(Sources[[#This Row],[Analysis and Graph]]="Analysis and Graph",Sources[[#This Row],[Analysis and Graph]]="Not in analysis, but extra in graph"),MATCH(Sources[[#This Row],[Citekey]],Database!$B$4:$B$2385,0),"")</f>
        <v/>
      </c>
      <c r="AA136" t="str">
        <f>IF(AG136&lt;&gt;"",MATCH(AG136,Sources[Citekey],0),"")</f>
        <v/>
      </c>
      <c r="AB136" t="str">
        <f>IF(AI136&lt;&gt;"",MATCH(AI136,Sources[Citekey],0),"")</f>
        <v/>
      </c>
      <c r="AC136" t="str">
        <f>IF(AK136&lt;&gt;"",MATCH(AK136,Sources[Citekey],0),"")</f>
        <v/>
      </c>
      <c r="AD136" t="str">
        <f>IF(AM136&lt;&gt;"",MATCH(AM136,Sources[Citekey],0),"")</f>
        <v/>
      </c>
      <c r="AE136" t="str">
        <f>IF(AO136&lt;&gt;"",MATCH(AO136,Sources[Citekey],0),"")</f>
        <v/>
      </c>
      <c r="AG136" t="str">
        <f>IFERROR(IF(Sources[[#This Row],[Reference to]]&lt;&gt;"",LEFT(Sources[[#This Row],[Reference to]],FIND(",",Sources[[#This Row],[Reference to]])-1),""),Sources[[#This Row],[Reference to]])</f>
        <v/>
      </c>
      <c r="AH136" t="str">
        <f>IFERROR(RIGHT(Sources[[#This Row],[Reference to]],LEN(Sources[[#This Row],[Reference to]])-LEN($AG136)-2),"")</f>
        <v/>
      </c>
      <c r="AI136" t="str">
        <f t="shared" si="9"/>
        <v/>
      </c>
      <c r="AJ136" t="str">
        <f>IFERROR(RIGHT(Sources[[#This Row],[Reference to]],LEN(Sources[[#This Row],[Reference to]])-LEN($AG136)-2-LEN($AI136)-2),"")</f>
        <v/>
      </c>
      <c r="AK136" t="str">
        <f t="shared" si="10"/>
        <v/>
      </c>
      <c r="AL136" t="str">
        <f>IFERROR(RIGHT(Sources[[#This Row],[Reference to]],LEN(Sources[[#This Row],[Reference to]])-LEN($AG136)-2-LEN($AI136)-2-LEN($AK136)-2),"")</f>
        <v/>
      </c>
      <c r="AM136" t="str">
        <f t="shared" si="11"/>
        <v/>
      </c>
      <c r="AN136" t="str">
        <f>IFERROR(RIGHT(Sources[[#This Row],[Reference to]],LEN(Sources[[#This Row],[Reference to]])-LEN($AG136)-2-LEN($AI136)-2-LEN($AK136)-2-LEN($AM136)-2),"")</f>
        <v/>
      </c>
      <c r="AO136" t="str">
        <f t="shared" si="12"/>
        <v/>
      </c>
    </row>
    <row r="137" spans="2:41">
      <c r="B137" s="33" t="s">
        <v>286</v>
      </c>
      <c r="C137">
        <f>IFERROR(VALUE(MID(Sources[[#This Row],[Citekey]],FIND("20",Sources[[#This Row],[Citekey]]),4)),"")</f>
        <v>2005</v>
      </c>
      <c r="D137" s="5" t="s">
        <v>32</v>
      </c>
      <c r="E137" s="31" t="s">
        <v>28</v>
      </c>
      <c r="F137" s="31" t="s">
        <v>102</v>
      </c>
      <c r="G137" s="31"/>
      <c r="H137" s="31" t="str">
        <f>IFERROR(VLOOKUP(Sources[[#This Row],[Method]],dd_analysis_graph[],2,FALSE),"")</f>
        <v>Analysis and Graph</v>
      </c>
      <c r="I137" s="31" t="str">
        <f>IFERROR(VLOOKUP(Sources[[#This Row],[Type of Publication]],dd_type_source[],2,FALSE),"")</f>
        <v>Publication</v>
      </c>
      <c r="J137" s="31"/>
      <c r="Z137">
        <f>IF(OR(Sources[[#This Row],[Analysis and Graph]]="Analysis and Graph",Sources[[#This Row],[Analysis and Graph]]="Not in analysis, but extra in graph"),MATCH(Sources[[#This Row],[Citekey]],Database!$B$4:$B$2385,0),"")</f>
        <v>985</v>
      </c>
      <c r="AA137" t="str">
        <f>IF(AG137&lt;&gt;"",MATCH(AG137,Sources[Citekey],0),"")</f>
        <v/>
      </c>
      <c r="AB137" t="str">
        <f>IF(AI137&lt;&gt;"",MATCH(AI137,Sources[Citekey],0),"")</f>
        <v/>
      </c>
      <c r="AC137" t="str">
        <f>IF(AK137&lt;&gt;"",MATCH(AK137,Sources[Citekey],0),"")</f>
        <v/>
      </c>
      <c r="AD137" t="str">
        <f>IF(AM137&lt;&gt;"",MATCH(AM137,Sources[Citekey],0),"")</f>
        <v/>
      </c>
      <c r="AE137" t="str">
        <f>IF(AO137&lt;&gt;"",MATCH(AO137,Sources[Citekey],0),"")</f>
        <v/>
      </c>
      <c r="AG137" t="str">
        <f>IFERROR(IF(Sources[[#This Row],[Reference to]]&lt;&gt;"",LEFT(Sources[[#This Row],[Reference to]],FIND(",",Sources[[#This Row],[Reference to]])-1),""),Sources[[#This Row],[Reference to]])</f>
        <v/>
      </c>
      <c r="AH137" t="str">
        <f>IFERROR(RIGHT(Sources[[#This Row],[Reference to]],LEN(Sources[[#This Row],[Reference to]])-LEN($AG137)-2),"")</f>
        <v/>
      </c>
      <c r="AI137" t="str">
        <f t="shared" si="9"/>
        <v/>
      </c>
      <c r="AJ137" t="str">
        <f>IFERROR(RIGHT(Sources[[#This Row],[Reference to]],LEN(Sources[[#This Row],[Reference to]])-LEN($AG137)-2-LEN($AI137)-2),"")</f>
        <v/>
      </c>
      <c r="AK137" t="str">
        <f t="shared" si="10"/>
        <v/>
      </c>
      <c r="AL137" t="str">
        <f>IFERROR(RIGHT(Sources[[#This Row],[Reference to]],LEN(Sources[[#This Row],[Reference to]])-LEN($AG137)-2-LEN($AI137)-2-LEN($AK137)-2),"")</f>
        <v/>
      </c>
      <c r="AM137" t="str">
        <f t="shared" si="11"/>
        <v/>
      </c>
      <c r="AN137" t="str">
        <f>IFERROR(RIGHT(Sources[[#This Row],[Reference to]],LEN(Sources[[#This Row],[Reference to]])-LEN($AG137)-2-LEN($AI137)-2-LEN($AK137)-2-LEN($AM137)-2),"")</f>
        <v/>
      </c>
      <c r="AO137" t="str">
        <f t="shared" si="12"/>
        <v/>
      </c>
    </row>
    <row r="138" spans="2:41">
      <c r="B138" t="s">
        <v>101</v>
      </c>
      <c r="C138">
        <f>IFERROR(VALUE(MID(Sources[[#This Row],[Citekey]],FIND("20",Sources[[#This Row],[Citekey]]),4)),"")</f>
        <v>2010</v>
      </c>
      <c r="D138" s="5" t="s">
        <v>32</v>
      </c>
      <c r="E138" s="31" t="s">
        <v>28</v>
      </c>
      <c r="F138" s="31" t="s">
        <v>102</v>
      </c>
      <c r="G138" s="31"/>
      <c r="H138" s="31" t="str">
        <f>IFERROR(VLOOKUP(Sources[[#This Row],[Method]],dd_analysis_graph[],2,FALSE),"")</f>
        <v>Analysis and Graph</v>
      </c>
      <c r="I138" s="31" t="str">
        <f>IFERROR(VLOOKUP(Sources[[#This Row],[Type of Publication]],dd_type_source[],2,FALSE),"")</f>
        <v>Publication</v>
      </c>
      <c r="J138" s="31"/>
      <c r="Z138">
        <f>IF(OR(Sources[[#This Row],[Analysis and Graph]]="Analysis and Graph",Sources[[#This Row],[Analysis and Graph]]="Not in analysis, but extra in graph"),MATCH(Sources[[#This Row],[Citekey]],Database!$B$4:$B$2385,0),"")</f>
        <v>529</v>
      </c>
      <c r="AA138" t="str">
        <f>IF(AG138&lt;&gt;"",MATCH(AG138,Sources[Citekey],0),"")</f>
        <v/>
      </c>
      <c r="AB138" t="str">
        <f>IF(AI138&lt;&gt;"",MATCH(AI138,Sources[Citekey],0),"")</f>
        <v/>
      </c>
      <c r="AC138" t="str">
        <f>IF(AK138&lt;&gt;"",MATCH(AK138,Sources[Citekey],0),"")</f>
        <v/>
      </c>
      <c r="AD138" t="str">
        <f>IF(AM138&lt;&gt;"",MATCH(AM138,Sources[Citekey],0),"")</f>
        <v/>
      </c>
      <c r="AE138" t="str">
        <f>IF(AO138&lt;&gt;"",MATCH(AO138,Sources[Citekey],0),"")</f>
        <v/>
      </c>
      <c r="AG138" t="str">
        <f>IFERROR(IF(Sources[[#This Row],[Reference to]]&lt;&gt;"",LEFT(Sources[[#This Row],[Reference to]],FIND(",",Sources[[#This Row],[Reference to]])-1),""),Sources[[#This Row],[Reference to]])</f>
        <v/>
      </c>
      <c r="AH138" t="str">
        <f>IFERROR(RIGHT(Sources[[#This Row],[Reference to]],LEN(Sources[[#This Row],[Reference to]])-LEN($AG138)-2),"")</f>
        <v/>
      </c>
      <c r="AI138" t="str">
        <f t="shared" si="9"/>
        <v/>
      </c>
      <c r="AJ138" t="str">
        <f>IFERROR(RIGHT(Sources[[#This Row],[Reference to]],LEN(Sources[[#This Row],[Reference to]])-LEN($AG138)-2-LEN($AI138)-2),"")</f>
        <v/>
      </c>
      <c r="AK138" t="str">
        <f t="shared" si="10"/>
        <v/>
      </c>
      <c r="AL138" t="str">
        <f>IFERROR(RIGHT(Sources[[#This Row],[Reference to]],LEN(Sources[[#This Row],[Reference to]])-LEN($AG138)-2-LEN($AI138)-2-LEN($AK138)-2),"")</f>
        <v/>
      </c>
      <c r="AM138" t="str">
        <f t="shared" si="11"/>
        <v/>
      </c>
      <c r="AN138" t="str">
        <f>IFERROR(RIGHT(Sources[[#This Row],[Reference to]],LEN(Sources[[#This Row],[Reference to]])-LEN($AG138)-2-LEN($AI138)-2-LEN($AK138)-2-LEN($AM138)-2),"")</f>
        <v/>
      </c>
      <c r="AO138" t="str">
        <f t="shared" si="12"/>
        <v/>
      </c>
    </row>
    <row r="139" spans="2:41">
      <c r="B139" s="33" t="s">
        <v>243</v>
      </c>
      <c r="C139">
        <f>IFERROR(VALUE(MID(Sources[[#This Row],[Citekey]],FIND("20",Sources[[#This Row],[Citekey]]),4)),"")</f>
        <v>2013</v>
      </c>
      <c r="D139" s="5" t="s">
        <v>32</v>
      </c>
      <c r="E139" s="31" t="s">
        <v>28</v>
      </c>
      <c r="F139" s="31" t="s">
        <v>102</v>
      </c>
      <c r="G139" s="31"/>
      <c r="H139" s="31" t="str">
        <f>IFERROR(VLOOKUP(Sources[[#This Row],[Method]],dd_analysis_graph[],2,FALSE),"")</f>
        <v>Analysis and Graph</v>
      </c>
      <c r="I139" s="31" t="str">
        <f>IFERROR(VLOOKUP(Sources[[#This Row],[Type of Publication]],dd_type_source[],2,FALSE),"")</f>
        <v>Publication</v>
      </c>
      <c r="J139" s="31"/>
      <c r="Z139">
        <f>IF(OR(Sources[[#This Row],[Analysis and Graph]]="Analysis and Graph",Sources[[#This Row],[Analysis and Graph]]="Not in analysis, but extra in graph"),MATCH(Sources[[#This Row],[Citekey]],Database!$B$4:$B$2385,0),"")</f>
        <v>1009</v>
      </c>
      <c r="AA139" t="str">
        <f>IF(AG139&lt;&gt;"",MATCH(AG139,Sources[Citekey],0),"")</f>
        <v/>
      </c>
      <c r="AB139" t="str">
        <f>IF(AI139&lt;&gt;"",MATCH(AI139,Sources[Citekey],0),"")</f>
        <v/>
      </c>
      <c r="AC139" t="str">
        <f>IF(AK139&lt;&gt;"",MATCH(AK139,Sources[Citekey],0),"")</f>
        <v/>
      </c>
      <c r="AD139" t="str">
        <f>IF(AM139&lt;&gt;"",MATCH(AM139,Sources[Citekey],0),"")</f>
        <v/>
      </c>
      <c r="AE139" t="str">
        <f>IF(AO139&lt;&gt;"",MATCH(AO139,Sources[Citekey],0),"")</f>
        <v/>
      </c>
      <c r="AG139" t="str">
        <f>IFERROR(IF(Sources[[#This Row],[Reference to]]&lt;&gt;"",LEFT(Sources[[#This Row],[Reference to]],FIND(",",Sources[[#This Row],[Reference to]])-1),""),Sources[[#This Row],[Reference to]])</f>
        <v/>
      </c>
      <c r="AH139" t="str">
        <f>IFERROR(RIGHT(Sources[[#This Row],[Reference to]],LEN(Sources[[#This Row],[Reference to]])-LEN($AG139)-2),"")</f>
        <v/>
      </c>
      <c r="AI139" t="str">
        <f t="shared" si="9"/>
        <v/>
      </c>
      <c r="AJ139" t="str">
        <f>IFERROR(RIGHT(Sources[[#This Row],[Reference to]],LEN(Sources[[#This Row],[Reference to]])-LEN($AG139)-2-LEN($AI139)-2),"")</f>
        <v/>
      </c>
      <c r="AK139" t="str">
        <f t="shared" si="10"/>
        <v/>
      </c>
      <c r="AL139" t="str">
        <f>IFERROR(RIGHT(Sources[[#This Row],[Reference to]],LEN(Sources[[#This Row],[Reference to]])-LEN($AG139)-2-LEN($AI139)-2-LEN($AK139)-2),"")</f>
        <v/>
      </c>
      <c r="AM139" t="str">
        <f t="shared" si="11"/>
        <v/>
      </c>
      <c r="AN139" t="str">
        <f>IFERROR(RIGHT(Sources[[#This Row],[Reference to]],LEN(Sources[[#This Row],[Reference to]])-LEN($AG139)-2-LEN($AI139)-2-LEN($AK139)-2-LEN($AM139)-2),"")</f>
        <v/>
      </c>
      <c r="AO139" t="str">
        <f t="shared" si="12"/>
        <v/>
      </c>
    </row>
    <row r="140" spans="2:41">
      <c r="B140" s="33" t="s">
        <v>289</v>
      </c>
      <c r="C140">
        <v>2009</v>
      </c>
      <c r="D140" s="5" t="s">
        <v>32</v>
      </c>
      <c r="E140" s="31" t="s">
        <v>28</v>
      </c>
      <c r="F140" s="31" t="s">
        <v>103</v>
      </c>
      <c r="G140" s="31"/>
      <c r="H140" s="31" t="str">
        <f>IFERROR(VLOOKUP(Sources[[#This Row],[Method]],dd_analysis_graph[],2,FALSE),"")</f>
        <v>Analysis and Graph</v>
      </c>
      <c r="I140" s="31" t="str">
        <f>IFERROR(VLOOKUP(Sources[[#This Row],[Type of Publication]],dd_type_source[],2,FALSE),"")</f>
        <v>Publication</v>
      </c>
      <c r="J140" s="31"/>
      <c r="Z140">
        <f>IF(OR(Sources[[#This Row],[Analysis and Graph]]="Analysis and Graph",Sources[[#This Row],[Analysis and Graph]]="Not in analysis, but extra in graph"),MATCH(Sources[[#This Row],[Citekey]],Database!$B$4:$B$2385,0),"")</f>
        <v>1561</v>
      </c>
      <c r="AA140" t="str">
        <f>IF(AG140&lt;&gt;"",MATCH(AG140,Sources[Citekey],0),"")</f>
        <v/>
      </c>
      <c r="AB140" t="str">
        <f>IF(AI140&lt;&gt;"",MATCH(AI140,Sources[Citekey],0),"")</f>
        <v/>
      </c>
      <c r="AC140" t="str">
        <f>IF(AK140&lt;&gt;"",MATCH(AK140,Sources[Citekey],0),"")</f>
        <v/>
      </c>
      <c r="AD140" t="str">
        <f>IF(AM140&lt;&gt;"",MATCH(AM140,Sources[Citekey],0),"")</f>
        <v/>
      </c>
      <c r="AE140" t="str">
        <f>IF(AO140&lt;&gt;"",MATCH(AO140,Sources[Citekey],0),"")</f>
        <v/>
      </c>
      <c r="AG140" t="str">
        <f>IFERROR(IF(Sources[[#This Row],[Reference to]]&lt;&gt;"",LEFT(Sources[[#This Row],[Reference to]],FIND(",",Sources[[#This Row],[Reference to]])-1),""),Sources[[#This Row],[Reference to]])</f>
        <v/>
      </c>
      <c r="AH140" t="str">
        <f>IFERROR(RIGHT(Sources[[#This Row],[Reference to]],LEN(Sources[[#This Row],[Reference to]])-LEN($AG140)-2),"")</f>
        <v/>
      </c>
      <c r="AI140" t="str">
        <f t="shared" si="9"/>
        <v/>
      </c>
      <c r="AJ140" t="str">
        <f>IFERROR(RIGHT(Sources[[#This Row],[Reference to]],LEN(Sources[[#This Row],[Reference to]])-LEN($AG140)-2-LEN($AI140)-2),"")</f>
        <v/>
      </c>
      <c r="AK140" t="str">
        <f t="shared" si="10"/>
        <v/>
      </c>
      <c r="AL140" t="str">
        <f>IFERROR(RIGHT(Sources[[#This Row],[Reference to]],LEN(Sources[[#This Row],[Reference to]])-LEN($AG140)-2-LEN($AI140)-2-LEN($AK140)-2),"")</f>
        <v/>
      </c>
      <c r="AM140" t="str">
        <f t="shared" si="11"/>
        <v/>
      </c>
      <c r="AN140" t="str">
        <f>IFERROR(RIGHT(Sources[[#This Row],[Reference to]],LEN(Sources[[#This Row],[Reference to]])-LEN($AG140)-2-LEN($AI140)-2-LEN($AK140)-2-LEN($AM140)-2),"")</f>
        <v/>
      </c>
      <c r="AO140" t="str">
        <f t="shared" si="12"/>
        <v/>
      </c>
    </row>
    <row r="141" spans="2:41">
      <c r="B141" s="33" t="s">
        <v>133</v>
      </c>
      <c r="C141">
        <f>IFERROR(VALUE(MID(Sources[[#This Row],[Citekey]],FIND("20",Sources[[#This Row],[Citekey]]),4)),"")</f>
        <v>2014</v>
      </c>
      <c r="D141" s="5" t="s">
        <v>32</v>
      </c>
      <c r="E141" s="31" t="s">
        <v>28</v>
      </c>
      <c r="F141" s="31" t="s">
        <v>159</v>
      </c>
      <c r="G141" s="31"/>
      <c r="H141" s="31" t="str">
        <f>IFERROR(VLOOKUP(Sources[[#This Row],[Method]],dd_analysis_graph[],2,FALSE),"")</f>
        <v>Not in analysis, not in graph</v>
      </c>
      <c r="I141" s="31" t="str">
        <f>IFERROR(VLOOKUP(Sources[[#This Row],[Type of Publication]],dd_type_source[],2,FALSE),"")</f>
        <v>Publication</v>
      </c>
      <c r="J141" s="31"/>
      <c r="Z141" t="str">
        <f>IF(OR(Sources[[#This Row],[Analysis and Graph]]="Analysis and Graph",Sources[[#This Row],[Analysis and Graph]]="Not in analysis, but extra in graph"),MATCH(Sources[[#This Row],[Citekey]],Database!$B$4:$B$2385,0),"")</f>
        <v/>
      </c>
      <c r="AA141" t="str">
        <f>IF(AG141&lt;&gt;"",MATCH(AG141,Sources[Citekey],0),"")</f>
        <v/>
      </c>
      <c r="AB141" t="str">
        <f>IF(AI141&lt;&gt;"",MATCH(AI141,Sources[Citekey],0),"")</f>
        <v/>
      </c>
      <c r="AC141" t="str">
        <f>IF(AK141&lt;&gt;"",MATCH(AK141,Sources[Citekey],0),"")</f>
        <v/>
      </c>
      <c r="AD141" t="str">
        <f>IF(AM141&lt;&gt;"",MATCH(AM141,Sources[Citekey],0),"")</f>
        <v/>
      </c>
      <c r="AE141" t="str">
        <f>IF(AO141&lt;&gt;"",MATCH(AO141,Sources[Citekey],0),"")</f>
        <v/>
      </c>
      <c r="AG141" t="str">
        <f>IFERROR(IF(Sources[[#This Row],[Reference to]]&lt;&gt;"",LEFT(Sources[[#This Row],[Reference to]],FIND(",",Sources[[#This Row],[Reference to]])-1),""),Sources[[#This Row],[Reference to]])</f>
        <v/>
      </c>
      <c r="AH141" t="str">
        <f>IFERROR(RIGHT(Sources[[#This Row],[Reference to]],LEN(Sources[[#This Row],[Reference to]])-LEN($AG141)-2),"")</f>
        <v/>
      </c>
      <c r="AI141" t="str">
        <f t="shared" si="9"/>
        <v/>
      </c>
      <c r="AJ141" t="str">
        <f>IFERROR(RIGHT(Sources[[#This Row],[Reference to]],LEN(Sources[[#This Row],[Reference to]])-LEN($AG141)-2-LEN($AI141)-2),"")</f>
        <v/>
      </c>
      <c r="AK141" t="str">
        <f t="shared" si="10"/>
        <v/>
      </c>
      <c r="AL141" t="str">
        <f>IFERROR(RIGHT(Sources[[#This Row],[Reference to]],LEN(Sources[[#This Row],[Reference to]])-LEN($AG141)-2-LEN($AI141)-2-LEN($AK141)-2),"")</f>
        <v/>
      </c>
      <c r="AM141" t="str">
        <f t="shared" si="11"/>
        <v/>
      </c>
      <c r="AN141" t="str">
        <f>IFERROR(RIGHT(Sources[[#This Row],[Reference to]],LEN(Sources[[#This Row],[Reference to]])-LEN($AG141)-2-LEN($AI141)-2-LEN($AK141)-2-LEN($AM141)-2),"")</f>
        <v/>
      </c>
      <c r="AO141" t="str">
        <f t="shared" si="12"/>
        <v/>
      </c>
    </row>
    <row r="142" spans="2:41">
      <c r="B142" t="s">
        <v>291</v>
      </c>
      <c r="C142">
        <f>IFERROR(VALUE(MID(Sources[[#This Row],[Citekey]],FIND("20",Sources[[#This Row],[Citekey]]),4)),"")</f>
        <v>2013</v>
      </c>
      <c r="D142" s="5" t="s">
        <v>32</v>
      </c>
      <c r="E142" s="31" t="s">
        <v>28</v>
      </c>
      <c r="F142" s="31" t="s">
        <v>105</v>
      </c>
      <c r="G142" s="31"/>
      <c r="H142" s="31" t="str">
        <f>IFERROR(VLOOKUP(Sources[[#This Row],[Method]],dd_analysis_graph[],2,FALSE),"")</f>
        <v>Not in analysis, not in graph</v>
      </c>
      <c r="I142" s="31" t="str">
        <f>IFERROR(VLOOKUP(Sources[[#This Row],[Type of Publication]],dd_type_source[],2,FALSE),"")</f>
        <v>Publication</v>
      </c>
      <c r="J142" s="31"/>
      <c r="Z142" t="str">
        <f>IF(OR(Sources[[#This Row],[Analysis and Graph]]="Analysis and Graph",Sources[[#This Row],[Analysis and Graph]]="Not in analysis, but extra in graph"),MATCH(Sources[[#This Row],[Citekey]],Database!$B$4:$B$2385,0),"")</f>
        <v/>
      </c>
      <c r="AA142" t="str">
        <f>IF(AG142&lt;&gt;"",MATCH(AG142,Sources[Citekey],0),"")</f>
        <v/>
      </c>
      <c r="AB142" t="str">
        <f>IF(AI142&lt;&gt;"",MATCH(AI142,Sources[Citekey],0),"")</f>
        <v/>
      </c>
      <c r="AC142" t="str">
        <f>IF(AK142&lt;&gt;"",MATCH(AK142,Sources[Citekey],0),"")</f>
        <v/>
      </c>
      <c r="AD142" t="str">
        <f>IF(AM142&lt;&gt;"",MATCH(AM142,Sources[Citekey],0),"")</f>
        <v/>
      </c>
      <c r="AE142" t="str">
        <f>IF(AO142&lt;&gt;"",MATCH(AO142,Sources[Citekey],0),"")</f>
        <v/>
      </c>
      <c r="AG142" t="str">
        <f>IFERROR(IF(Sources[[#This Row],[Reference to]]&lt;&gt;"",LEFT(Sources[[#This Row],[Reference to]],FIND(",",Sources[[#This Row],[Reference to]])-1),""),Sources[[#This Row],[Reference to]])</f>
        <v/>
      </c>
      <c r="AH142" t="str">
        <f>IFERROR(RIGHT(Sources[[#This Row],[Reference to]],LEN(Sources[[#This Row],[Reference to]])-LEN($AG142)-2),"")</f>
        <v/>
      </c>
      <c r="AI142" t="str">
        <f t="shared" si="9"/>
        <v/>
      </c>
      <c r="AJ142" t="str">
        <f>IFERROR(RIGHT(Sources[[#This Row],[Reference to]],LEN(Sources[[#This Row],[Reference to]])-LEN($AG142)-2-LEN($AI142)-2),"")</f>
        <v/>
      </c>
      <c r="AK142" t="str">
        <f t="shared" si="10"/>
        <v/>
      </c>
      <c r="AL142" t="str">
        <f>IFERROR(RIGHT(Sources[[#This Row],[Reference to]],LEN(Sources[[#This Row],[Reference to]])-LEN($AG142)-2-LEN($AI142)-2-LEN($AK142)-2),"")</f>
        <v/>
      </c>
      <c r="AM142" t="str">
        <f t="shared" si="11"/>
        <v/>
      </c>
      <c r="AN142" t="str">
        <f>IFERROR(RIGHT(Sources[[#This Row],[Reference to]],LEN(Sources[[#This Row],[Reference to]])-LEN($AG142)-2-LEN($AI142)-2-LEN($AK142)-2-LEN($AM142)-2),"")</f>
        <v/>
      </c>
      <c r="AO142" t="str">
        <f t="shared" si="12"/>
        <v/>
      </c>
    </row>
    <row r="143" spans="2:41">
      <c r="B143" s="33" t="s">
        <v>293</v>
      </c>
      <c r="C143">
        <f>IFERROR(VALUE(MID(Sources[[#This Row],[Citekey]],FIND("20",Sources[[#This Row],[Citekey]]),4)),"")</f>
        <v>2014</v>
      </c>
      <c r="D143" s="5" t="s">
        <v>32</v>
      </c>
      <c r="E143" s="31" t="s">
        <v>28</v>
      </c>
      <c r="F143" s="31" t="s">
        <v>102</v>
      </c>
      <c r="G143" s="31"/>
      <c r="H143" s="31" t="str">
        <f>IFERROR(VLOOKUP(Sources[[#This Row],[Method]],dd_analysis_graph[],2,FALSE),"")</f>
        <v>Analysis and Graph</v>
      </c>
      <c r="I143" s="31" t="str">
        <f>IFERROR(VLOOKUP(Sources[[#This Row],[Type of Publication]],dd_type_source[],2,FALSE),"")</f>
        <v>Publication</v>
      </c>
      <c r="J143" s="31"/>
      <c r="Z143">
        <f>IF(OR(Sources[[#This Row],[Analysis and Graph]]="Analysis and Graph",Sources[[#This Row],[Analysis and Graph]]="Not in analysis, but extra in graph"),MATCH(Sources[[#This Row],[Citekey]],Database!$B$4:$B$2385,0),"")</f>
        <v>1609</v>
      </c>
      <c r="AA143" t="str">
        <f>IF(AG143&lt;&gt;"",MATCH(AG143,Sources[Citekey],0),"")</f>
        <v/>
      </c>
      <c r="AB143" t="str">
        <f>IF(AI143&lt;&gt;"",MATCH(AI143,Sources[Citekey],0),"")</f>
        <v/>
      </c>
      <c r="AC143" t="str">
        <f>IF(AK143&lt;&gt;"",MATCH(AK143,Sources[Citekey],0),"")</f>
        <v/>
      </c>
      <c r="AD143" t="str">
        <f>IF(AM143&lt;&gt;"",MATCH(AM143,Sources[Citekey],0),"")</f>
        <v/>
      </c>
      <c r="AE143" t="str">
        <f>IF(AO143&lt;&gt;"",MATCH(AO143,Sources[Citekey],0),"")</f>
        <v/>
      </c>
      <c r="AG143" t="str">
        <f>IFERROR(IF(Sources[[#This Row],[Reference to]]&lt;&gt;"",LEFT(Sources[[#This Row],[Reference to]],FIND(",",Sources[[#This Row],[Reference to]])-1),""),Sources[[#This Row],[Reference to]])</f>
        <v/>
      </c>
      <c r="AH143" t="str">
        <f>IFERROR(RIGHT(Sources[[#This Row],[Reference to]],LEN(Sources[[#This Row],[Reference to]])-LEN($AG143)-2),"")</f>
        <v/>
      </c>
      <c r="AI143" t="str">
        <f t="shared" si="9"/>
        <v/>
      </c>
      <c r="AJ143" t="str">
        <f>IFERROR(RIGHT(Sources[[#This Row],[Reference to]],LEN(Sources[[#This Row],[Reference to]])-LEN($AG143)-2-LEN($AI143)-2),"")</f>
        <v/>
      </c>
      <c r="AK143" t="str">
        <f t="shared" si="10"/>
        <v/>
      </c>
      <c r="AL143" t="str">
        <f>IFERROR(RIGHT(Sources[[#This Row],[Reference to]],LEN(Sources[[#This Row],[Reference to]])-LEN($AG143)-2-LEN($AI143)-2-LEN($AK143)-2),"")</f>
        <v/>
      </c>
      <c r="AM143" t="str">
        <f t="shared" si="11"/>
        <v/>
      </c>
      <c r="AN143" t="str">
        <f>IFERROR(RIGHT(Sources[[#This Row],[Reference to]],LEN(Sources[[#This Row],[Reference to]])-LEN($AG143)-2-LEN($AI143)-2-LEN($AK143)-2-LEN($AM143)-2),"")</f>
        <v/>
      </c>
      <c r="AO143" t="str">
        <f t="shared" si="12"/>
        <v/>
      </c>
    </row>
    <row r="144" spans="2:41">
      <c r="B144" s="51" t="s">
        <v>489</v>
      </c>
      <c r="C144">
        <f>IFERROR(VALUE(MID(Sources[[#This Row],[Citekey]],FIND("20",Sources[[#This Row],[Citekey]]),4)),"")</f>
        <v>2008</v>
      </c>
      <c r="D144" s="52" t="s">
        <v>32</v>
      </c>
      <c r="E144" s="53" t="s">
        <v>28</v>
      </c>
      <c r="F144" s="53" t="s">
        <v>105</v>
      </c>
      <c r="G144" s="53"/>
      <c r="H144" s="53" t="str">
        <f>IFERROR(VLOOKUP(Sources[[#This Row],[Method]],dd_analysis_graph[],2,FALSE),"")</f>
        <v>Not in analysis, not in graph</v>
      </c>
      <c r="I144" s="53" t="str">
        <f>IFERROR(VLOOKUP(Sources[[#This Row],[Type of Publication]],dd_type_source[],2,FALSE),"")</f>
        <v>Publication</v>
      </c>
      <c r="J144" s="53"/>
      <c r="Z144" t="str">
        <f>IF(OR(Sources[[#This Row],[Analysis and Graph]]="Analysis and Graph",Sources[[#This Row],[Analysis and Graph]]="Not in analysis, but extra in graph"),MATCH(Sources[[#This Row],[Citekey]],Database!$B$4:$B$2385,0),"")</f>
        <v/>
      </c>
      <c r="AA144" t="str">
        <f>IF(AG144&lt;&gt;"",MATCH(AG144,Sources[Citekey],0),"")</f>
        <v/>
      </c>
      <c r="AB144" t="str">
        <f>IF(AI144&lt;&gt;"",MATCH(AI144,Sources[Citekey],0),"")</f>
        <v/>
      </c>
      <c r="AC144" t="str">
        <f>IF(AK144&lt;&gt;"",MATCH(AK144,Sources[Citekey],0),"")</f>
        <v/>
      </c>
      <c r="AD144" t="str">
        <f>IF(AM144&lt;&gt;"",MATCH(AM144,Sources[Citekey],0),"")</f>
        <v/>
      </c>
      <c r="AE144" t="str">
        <f>IF(AO144&lt;&gt;"",MATCH(AO144,Sources[Citekey],0),"")</f>
        <v/>
      </c>
      <c r="AG144" t="str">
        <f>IFERROR(IF(Sources[[#This Row],[Reference to]]&lt;&gt;"",LEFT(Sources[[#This Row],[Reference to]],FIND(",",Sources[[#This Row],[Reference to]])-1),""),Sources[[#This Row],[Reference to]])</f>
        <v/>
      </c>
      <c r="AH144" t="str">
        <f>IFERROR(RIGHT(Sources[[#This Row],[Reference to]],LEN(Sources[[#This Row],[Reference to]])-LEN($AG144)-2),"")</f>
        <v/>
      </c>
      <c r="AI144" t="str">
        <f t="shared" si="9"/>
        <v/>
      </c>
      <c r="AJ144" t="str">
        <f>IFERROR(RIGHT(Sources[[#This Row],[Reference to]],LEN(Sources[[#This Row],[Reference to]])-LEN($AG144)-2-LEN($AI144)-2),"")</f>
        <v/>
      </c>
      <c r="AK144" t="str">
        <f t="shared" si="10"/>
        <v/>
      </c>
      <c r="AL144" t="str">
        <f>IFERROR(RIGHT(Sources[[#This Row],[Reference to]],LEN(Sources[[#This Row],[Reference to]])-LEN($AG144)-2-LEN($AI144)-2-LEN($AK144)-2),"")</f>
        <v/>
      </c>
      <c r="AM144" t="str">
        <f t="shared" si="11"/>
        <v/>
      </c>
      <c r="AN144" t="str">
        <f>IFERROR(RIGHT(Sources[[#This Row],[Reference to]],LEN(Sources[[#This Row],[Reference to]])-LEN($AG144)-2-LEN($AI144)-2-LEN($AK144)-2-LEN($AM144)-2),"")</f>
        <v/>
      </c>
      <c r="AO144" t="str">
        <f t="shared" si="12"/>
        <v/>
      </c>
    </row>
    <row r="145" spans="2:41">
      <c r="B145" s="33" t="s">
        <v>294</v>
      </c>
      <c r="C145">
        <f>IFERROR(VALUE(MID(Sources[[#This Row],[Citekey]],FIND("20",Sources[[#This Row],[Citekey]]),4)),"")</f>
        <v>2013</v>
      </c>
      <c r="D145" s="5" t="s">
        <v>32</v>
      </c>
      <c r="E145" s="31" t="s">
        <v>28</v>
      </c>
      <c r="F145" s="31" t="s">
        <v>105</v>
      </c>
      <c r="G145" s="31"/>
      <c r="H145" s="31" t="str">
        <f>IFERROR(VLOOKUP(Sources[[#This Row],[Method]],dd_analysis_graph[],2,FALSE),"")</f>
        <v>Not in analysis, not in graph</v>
      </c>
      <c r="I145" s="31" t="str">
        <f>IFERROR(VLOOKUP(Sources[[#This Row],[Type of Publication]],dd_type_source[],2,FALSE),"")</f>
        <v>Publication</v>
      </c>
      <c r="J145" s="31"/>
      <c r="Z145" t="str">
        <f>IF(OR(Sources[[#This Row],[Analysis and Graph]]="Analysis and Graph",Sources[[#This Row],[Analysis and Graph]]="Not in analysis, but extra in graph"),MATCH(Sources[[#This Row],[Citekey]],Database!$B$4:$B$2385,0),"")</f>
        <v/>
      </c>
      <c r="AA145" t="str">
        <f>IF(AG145&lt;&gt;"",MATCH(AG145,Sources[Citekey],0),"")</f>
        <v/>
      </c>
      <c r="AB145" t="str">
        <f>IF(AI145&lt;&gt;"",MATCH(AI145,Sources[Citekey],0),"")</f>
        <v/>
      </c>
      <c r="AC145" t="str">
        <f>IF(AK145&lt;&gt;"",MATCH(AK145,Sources[Citekey],0),"")</f>
        <v/>
      </c>
      <c r="AD145" t="str">
        <f>IF(AM145&lt;&gt;"",MATCH(AM145,Sources[Citekey],0),"")</f>
        <v/>
      </c>
      <c r="AE145" t="str">
        <f>IF(AO145&lt;&gt;"",MATCH(AO145,Sources[Citekey],0),"")</f>
        <v/>
      </c>
      <c r="AG145" t="str">
        <f>IFERROR(IF(Sources[[#This Row],[Reference to]]&lt;&gt;"",LEFT(Sources[[#This Row],[Reference to]],FIND(",",Sources[[#This Row],[Reference to]])-1),""),Sources[[#This Row],[Reference to]])</f>
        <v/>
      </c>
      <c r="AH145" t="str">
        <f>IFERROR(RIGHT(Sources[[#This Row],[Reference to]],LEN(Sources[[#This Row],[Reference to]])-LEN($AG145)-2),"")</f>
        <v/>
      </c>
      <c r="AI145" t="str">
        <f t="shared" si="9"/>
        <v/>
      </c>
      <c r="AJ145" t="str">
        <f>IFERROR(RIGHT(Sources[[#This Row],[Reference to]],LEN(Sources[[#This Row],[Reference to]])-LEN($AG145)-2-LEN($AI145)-2),"")</f>
        <v/>
      </c>
      <c r="AK145" t="str">
        <f t="shared" si="10"/>
        <v/>
      </c>
      <c r="AL145" t="str">
        <f>IFERROR(RIGHT(Sources[[#This Row],[Reference to]],LEN(Sources[[#This Row],[Reference to]])-LEN($AG145)-2-LEN($AI145)-2-LEN($AK145)-2),"")</f>
        <v/>
      </c>
      <c r="AM145" t="str">
        <f t="shared" si="11"/>
        <v/>
      </c>
      <c r="AN145" t="str">
        <f>IFERROR(RIGHT(Sources[[#This Row],[Reference to]],LEN(Sources[[#This Row],[Reference to]])-LEN($AG145)-2-LEN($AI145)-2-LEN($AK145)-2-LEN($AM145)-2),"")</f>
        <v/>
      </c>
      <c r="AO145" t="str">
        <f t="shared" si="12"/>
        <v/>
      </c>
    </row>
    <row r="146" spans="2:41">
      <c r="B146" s="33" t="s">
        <v>295</v>
      </c>
      <c r="C146">
        <f>IFERROR(VALUE(MID(Sources[[#This Row],[Citekey]],FIND("20",Sources[[#This Row],[Citekey]]),4)),"")</f>
        <v>2011</v>
      </c>
      <c r="D146" s="5" t="s">
        <v>32</v>
      </c>
      <c r="E146" s="31" t="s">
        <v>28</v>
      </c>
      <c r="F146" s="31" t="s">
        <v>104</v>
      </c>
      <c r="G146" s="31" t="s">
        <v>289</v>
      </c>
      <c r="H146" s="31" t="str">
        <f>IFERROR(VLOOKUP(Sources[[#This Row],[Method]],dd_analysis_graph[],2,FALSE),"")</f>
        <v>Not in analysis, not in graph</v>
      </c>
      <c r="I146" s="31" t="str">
        <f>IFERROR(VLOOKUP(Sources[[#This Row],[Type of Publication]],dd_type_source[],2,FALSE),"")</f>
        <v>Publication</v>
      </c>
      <c r="J146" s="31"/>
      <c r="Z146" t="str">
        <f>IF(OR(Sources[[#This Row],[Analysis and Graph]]="Analysis and Graph",Sources[[#This Row],[Analysis and Graph]]="Not in analysis, but extra in graph"),MATCH(Sources[[#This Row],[Citekey]],Database!$B$4:$B$2385,0),"")</f>
        <v/>
      </c>
      <c r="AA146">
        <f>IF(AG146&lt;&gt;"",MATCH(AG146,Sources[Citekey],0),"")</f>
        <v>138</v>
      </c>
      <c r="AB146" t="str">
        <f>IF(AI146&lt;&gt;"",MATCH(AI146,Sources[Citekey],0),"")</f>
        <v/>
      </c>
      <c r="AC146" t="str">
        <f>IF(AK146&lt;&gt;"",MATCH(AK146,Sources[Citekey],0),"")</f>
        <v/>
      </c>
      <c r="AD146" t="str">
        <f>IF(AM146&lt;&gt;"",MATCH(AM146,Sources[Citekey],0),"")</f>
        <v/>
      </c>
      <c r="AE146" t="str">
        <f>IF(AO146&lt;&gt;"",MATCH(AO146,Sources[Citekey],0),"")</f>
        <v/>
      </c>
      <c r="AG146" t="str">
        <f>IFERROR(IF(Sources[[#This Row],[Reference to]]&lt;&gt;"",LEFT(Sources[[#This Row],[Reference to]],FIND(",",Sources[[#This Row],[Reference to]])-1),""),Sources[[#This Row],[Reference to]])</f>
        <v>NREL2009lifecycle</v>
      </c>
      <c r="AH146" t="str">
        <f>IFERROR(RIGHT(Sources[[#This Row],[Reference to]],LEN(Sources[[#This Row],[Reference to]])-LEN($AG146)-2),"")</f>
        <v/>
      </c>
      <c r="AI146" t="str">
        <f t="shared" si="9"/>
        <v/>
      </c>
      <c r="AJ146" t="str">
        <f>IFERROR(RIGHT(Sources[[#This Row],[Reference to]],LEN(Sources[[#This Row],[Reference to]])-LEN($AG146)-2-LEN($AI146)-2),"")</f>
        <v/>
      </c>
      <c r="AK146" t="str">
        <f t="shared" si="10"/>
        <v/>
      </c>
      <c r="AL146" t="str">
        <f>IFERROR(RIGHT(Sources[[#This Row],[Reference to]],LEN(Sources[[#This Row],[Reference to]])-LEN($AG146)-2-LEN($AI146)-2-LEN($AK146)-2),"")</f>
        <v/>
      </c>
      <c r="AM146" t="str">
        <f t="shared" si="11"/>
        <v/>
      </c>
      <c r="AN146" t="str">
        <f>IFERROR(RIGHT(Sources[[#This Row],[Reference to]],LEN(Sources[[#This Row],[Reference to]])-LEN($AG146)-2-LEN($AI146)-2-LEN($AK146)-2-LEN($AM146)-2),"")</f>
        <v/>
      </c>
      <c r="AO146" t="str">
        <f t="shared" si="12"/>
        <v/>
      </c>
    </row>
    <row r="147" spans="2:41">
      <c r="B147" s="33" t="s">
        <v>296</v>
      </c>
      <c r="C147">
        <f>IFERROR(VALUE(MID(Sources[[#This Row],[Citekey]],FIND("20",Sources[[#This Row],[Citekey]]),4)),"")</f>
        <v>2014</v>
      </c>
      <c r="D147" s="5" t="s">
        <v>32</v>
      </c>
      <c r="E147" s="31" t="s">
        <v>28</v>
      </c>
      <c r="F147" s="31" t="s">
        <v>102</v>
      </c>
      <c r="G147" s="31"/>
      <c r="H147" s="31" t="str">
        <f>IFERROR(VLOOKUP(Sources[[#This Row],[Method]],dd_analysis_graph[],2,FALSE),"")</f>
        <v>Analysis and Graph</v>
      </c>
      <c r="I147" s="31" t="str">
        <f>IFERROR(VLOOKUP(Sources[[#This Row],[Type of Publication]],dd_type_source[],2,FALSE),"")</f>
        <v>Publication</v>
      </c>
      <c r="J147" s="31"/>
      <c r="Z147">
        <f>IF(OR(Sources[[#This Row],[Analysis and Graph]]="Analysis and Graph",Sources[[#This Row],[Analysis and Graph]]="Not in analysis, but extra in graph"),MATCH(Sources[[#This Row],[Citekey]],Database!$B$4:$B$2385,0),"")</f>
        <v>1033</v>
      </c>
      <c r="AA147" t="str">
        <f>IF(AG147&lt;&gt;"",MATCH(AG147,Sources[Citekey],0),"")</f>
        <v/>
      </c>
      <c r="AB147" t="str">
        <f>IF(AI147&lt;&gt;"",MATCH(AI147,Sources[Citekey],0),"")</f>
        <v/>
      </c>
      <c r="AC147" t="str">
        <f>IF(AK147&lt;&gt;"",MATCH(AK147,Sources[Citekey],0),"")</f>
        <v/>
      </c>
      <c r="AD147" t="str">
        <f>IF(AM147&lt;&gt;"",MATCH(AM147,Sources[Citekey],0),"")</f>
        <v/>
      </c>
      <c r="AE147" t="str">
        <f>IF(AO147&lt;&gt;"",MATCH(AO147,Sources[Citekey],0),"")</f>
        <v/>
      </c>
      <c r="AG147" t="str">
        <f>IFERROR(IF(Sources[[#This Row],[Reference to]]&lt;&gt;"",LEFT(Sources[[#This Row],[Reference to]],FIND(",",Sources[[#This Row],[Reference to]])-1),""),Sources[[#This Row],[Reference to]])</f>
        <v/>
      </c>
      <c r="AH147" t="str">
        <f>IFERROR(RIGHT(Sources[[#This Row],[Reference to]],LEN(Sources[[#This Row],[Reference to]])-LEN($AG147)-2),"")</f>
        <v/>
      </c>
      <c r="AI147" t="str">
        <f t="shared" si="9"/>
        <v/>
      </c>
      <c r="AJ147" t="str">
        <f>IFERROR(RIGHT(Sources[[#This Row],[Reference to]],LEN(Sources[[#This Row],[Reference to]])-LEN($AG147)-2-LEN($AI147)-2),"")</f>
        <v/>
      </c>
      <c r="AK147" t="str">
        <f t="shared" si="10"/>
        <v/>
      </c>
      <c r="AL147" t="str">
        <f>IFERROR(RIGHT(Sources[[#This Row],[Reference to]],LEN(Sources[[#This Row],[Reference to]])-LEN($AG147)-2-LEN($AI147)-2-LEN($AK147)-2),"")</f>
        <v/>
      </c>
      <c r="AM147" t="str">
        <f t="shared" si="11"/>
        <v/>
      </c>
      <c r="AN147" t="str">
        <f>IFERROR(RIGHT(Sources[[#This Row],[Reference to]],LEN(Sources[[#This Row],[Reference to]])-LEN($AG147)-2-LEN($AI147)-2-LEN($AK147)-2-LEN($AM147)-2),"")</f>
        <v/>
      </c>
      <c r="AO147" t="str">
        <f t="shared" si="12"/>
        <v/>
      </c>
    </row>
    <row r="148" spans="2:41">
      <c r="B148" t="s">
        <v>149</v>
      </c>
      <c r="C148">
        <f>IFERROR(VALUE(MID(Sources[[#This Row],[Citekey]],FIND("20",Sources[[#This Row],[Citekey]]),4)),"")</f>
        <v>2003</v>
      </c>
      <c r="D148" s="5" t="s">
        <v>32</v>
      </c>
      <c r="E148" s="31" t="s">
        <v>28</v>
      </c>
      <c r="F148" s="31" t="s">
        <v>159</v>
      </c>
      <c r="G148" s="31"/>
      <c r="H148" s="31" t="str">
        <f>IFERROR(VLOOKUP(Sources[[#This Row],[Method]],dd_analysis_graph[],2,FALSE),"")</f>
        <v>Not in analysis, not in graph</v>
      </c>
      <c r="I148" s="31" t="str">
        <f>IFERROR(VLOOKUP(Sources[[#This Row],[Type of Publication]],dd_type_source[],2,FALSE),"")</f>
        <v>Publication</v>
      </c>
      <c r="J148" s="31"/>
      <c r="Z148" t="str">
        <f>IF(OR(Sources[[#This Row],[Analysis and Graph]]="Analysis and Graph",Sources[[#This Row],[Analysis and Graph]]="Not in analysis, but extra in graph"),MATCH(Sources[[#This Row],[Citekey]],Database!$B$4:$B$2385,0),"")</f>
        <v/>
      </c>
      <c r="AA148" t="str">
        <f>IF(AG148&lt;&gt;"",MATCH(AG148,Sources[Citekey],0),"")</f>
        <v/>
      </c>
      <c r="AB148" t="str">
        <f>IF(AI148&lt;&gt;"",MATCH(AI148,Sources[Citekey],0),"")</f>
        <v/>
      </c>
      <c r="AC148" t="str">
        <f>IF(AK148&lt;&gt;"",MATCH(AK148,Sources[Citekey],0),"")</f>
        <v/>
      </c>
      <c r="AD148" t="str">
        <f>IF(AM148&lt;&gt;"",MATCH(AM148,Sources[Citekey],0),"")</f>
        <v/>
      </c>
      <c r="AE148" t="str">
        <f>IF(AO148&lt;&gt;"",MATCH(AO148,Sources[Citekey],0),"")</f>
        <v/>
      </c>
      <c r="AG148" t="str">
        <f>IFERROR(IF(Sources[[#This Row],[Reference to]]&lt;&gt;"",LEFT(Sources[[#This Row],[Reference to]],FIND(",",Sources[[#This Row],[Reference to]])-1),""),Sources[[#This Row],[Reference to]])</f>
        <v/>
      </c>
      <c r="AH148" t="str">
        <f>IFERROR(RIGHT(Sources[[#This Row],[Reference to]],LEN(Sources[[#This Row],[Reference to]])-LEN($AG148)-2),"")</f>
        <v/>
      </c>
      <c r="AI148" t="str">
        <f t="shared" si="9"/>
        <v/>
      </c>
      <c r="AJ148" t="str">
        <f>IFERROR(RIGHT(Sources[[#This Row],[Reference to]],LEN(Sources[[#This Row],[Reference to]])-LEN($AG148)-2-LEN($AI148)-2),"")</f>
        <v/>
      </c>
      <c r="AK148" t="str">
        <f t="shared" si="10"/>
        <v/>
      </c>
      <c r="AL148" t="str">
        <f>IFERROR(RIGHT(Sources[[#This Row],[Reference to]],LEN(Sources[[#This Row],[Reference to]])-LEN($AG148)-2-LEN($AI148)-2-LEN($AK148)-2),"")</f>
        <v/>
      </c>
      <c r="AM148" t="str">
        <f t="shared" si="11"/>
        <v/>
      </c>
      <c r="AN148" t="str">
        <f>IFERROR(RIGHT(Sources[[#This Row],[Reference to]],LEN(Sources[[#This Row],[Reference to]])-LEN($AG148)-2-LEN($AI148)-2-LEN($AK148)-2-LEN($AM148)-2),"")</f>
        <v/>
      </c>
      <c r="AO148" t="str">
        <f t="shared" si="12"/>
        <v/>
      </c>
    </row>
    <row r="149" spans="2:41">
      <c r="B149" s="33" t="s">
        <v>297</v>
      </c>
      <c r="C149">
        <f>IFERROR(VALUE(MID(Sources[[#This Row],[Citekey]],FIND("20",Sources[[#This Row],[Citekey]]),4)),"")</f>
        <v>2016</v>
      </c>
      <c r="D149" s="5" t="s">
        <v>32</v>
      </c>
      <c r="E149" s="31" t="s">
        <v>28</v>
      </c>
      <c r="F149" s="31" t="s">
        <v>159</v>
      </c>
      <c r="G149" s="31"/>
      <c r="H149" s="31" t="str">
        <f>IFERROR(VLOOKUP(Sources[[#This Row],[Method]],dd_analysis_graph[],2,FALSE),"")</f>
        <v>Not in analysis, not in graph</v>
      </c>
      <c r="I149" s="31" t="str">
        <f>IFERROR(VLOOKUP(Sources[[#This Row],[Type of Publication]],dd_type_source[],2,FALSE),"")</f>
        <v>Publication</v>
      </c>
      <c r="J149" s="31"/>
      <c r="Z149" t="str">
        <f>IF(OR(Sources[[#This Row],[Analysis and Graph]]="Analysis and Graph",Sources[[#This Row],[Analysis and Graph]]="Not in analysis, but extra in graph"),MATCH(Sources[[#This Row],[Citekey]],Database!$B$4:$B$2385,0),"")</f>
        <v/>
      </c>
      <c r="AA149" t="str">
        <f>IF(AG149&lt;&gt;"",MATCH(AG149,Sources[Citekey],0),"")</f>
        <v/>
      </c>
      <c r="AB149" t="str">
        <f>IF(AI149&lt;&gt;"",MATCH(AI149,Sources[Citekey],0),"")</f>
        <v/>
      </c>
      <c r="AC149" t="str">
        <f>IF(AK149&lt;&gt;"",MATCH(AK149,Sources[Citekey],0),"")</f>
        <v/>
      </c>
      <c r="AD149" t="str">
        <f>IF(AM149&lt;&gt;"",MATCH(AM149,Sources[Citekey],0),"")</f>
        <v/>
      </c>
      <c r="AE149" t="str">
        <f>IF(AO149&lt;&gt;"",MATCH(AO149,Sources[Citekey],0),"")</f>
        <v/>
      </c>
      <c r="AG149" t="str">
        <f>IFERROR(IF(Sources[[#This Row],[Reference to]]&lt;&gt;"",LEFT(Sources[[#This Row],[Reference to]],FIND(",",Sources[[#This Row],[Reference to]])-1),""),Sources[[#This Row],[Reference to]])</f>
        <v/>
      </c>
      <c r="AH149" t="str">
        <f>IFERROR(RIGHT(Sources[[#This Row],[Reference to]],LEN(Sources[[#This Row],[Reference to]])-LEN($AG149)-2),"")</f>
        <v/>
      </c>
      <c r="AI149" t="str">
        <f>IFERROR(LEFT(AH149,FIND(",",AH149)-1),AH149)</f>
        <v/>
      </c>
      <c r="AJ149" t="str">
        <f>IFERROR(RIGHT(Sources[[#This Row],[Reference to]],LEN(Sources[[#This Row],[Reference to]])-LEN($AG149)-2-LEN($AI149)-2),"")</f>
        <v/>
      </c>
      <c r="AK149" t="str">
        <f>IFERROR(LEFT(AJ149,FIND(",",AJ149)-1),AJ149)</f>
        <v/>
      </c>
      <c r="AL149" t="str">
        <f>IFERROR(RIGHT(Sources[[#This Row],[Reference to]],LEN(Sources[[#This Row],[Reference to]])-LEN($AG149)-2-LEN($AI149)-2-LEN($AK149)-2),"")</f>
        <v/>
      </c>
      <c r="AM149" t="str">
        <f>IFERROR(LEFT(AL149,FIND(",",AL149)-1),AL149)</f>
        <v/>
      </c>
      <c r="AN149" t="str">
        <f>IFERROR(RIGHT(Sources[[#This Row],[Reference to]],LEN(Sources[[#This Row],[Reference to]])-LEN($AG149)-2-LEN($AI149)-2-LEN($AK149)-2-LEN($AM149)-2),"")</f>
        <v/>
      </c>
      <c r="AO149" t="str">
        <f>IFERROR(LEFT(AN149,FIND(",",AN149)-1),AN149)</f>
        <v/>
      </c>
    </row>
    <row r="150" spans="2:41">
      <c r="B150" t="s">
        <v>87</v>
      </c>
      <c r="C150">
        <f>IFERROR(VALUE(MID(Sources[[#This Row],[Citekey]],FIND("20",Sources[[#This Row],[Citekey]]),4)),"")</f>
        <v>2002</v>
      </c>
      <c r="D150" s="5" t="s">
        <v>32</v>
      </c>
      <c r="E150" s="31" t="s">
        <v>28</v>
      </c>
      <c r="F150" s="31" t="s">
        <v>105</v>
      </c>
      <c r="G150" s="31"/>
      <c r="H150" s="31" t="str">
        <f>IFERROR(VLOOKUP(Sources[[#This Row],[Method]],dd_analysis_graph[],2,FALSE),"")</f>
        <v>Not in analysis, not in graph</v>
      </c>
      <c r="I150" s="31" t="str">
        <f>IFERROR(VLOOKUP(Sources[[#This Row],[Type of Publication]],dd_type_source[],2,FALSE),"")</f>
        <v>Publication</v>
      </c>
      <c r="J150" s="31"/>
    </row>
    <row r="151" spans="2:41">
      <c r="B151" t="s">
        <v>232</v>
      </c>
      <c r="C151">
        <f>IFERROR(VALUE(MID(Sources[[#This Row],[Citekey]],FIND("20",Sources[[#This Row],[Citekey]]),4)),"")</f>
        <v>2004</v>
      </c>
      <c r="D151" s="5" t="s">
        <v>32</v>
      </c>
      <c r="E151" s="31" t="s">
        <v>28</v>
      </c>
      <c r="F151" s="31" t="s">
        <v>102</v>
      </c>
      <c r="G151" s="31"/>
      <c r="H151" s="31" t="str">
        <f>IFERROR(VLOOKUP(Sources[[#This Row],[Method]],dd_analysis_graph[],2,FALSE),"")</f>
        <v>Analysis and Graph</v>
      </c>
      <c r="I151" s="31" t="str">
        <f>IFERROR(VLOOKUP(Sources[[#This Row],[Type of Publication]],dd_type_source[],2,FALSE),"")</f>
        <v>Publication</v>
      </c>
      <c r="J151" s="31"/>
    </row>
    <row r="152" spans="2:41">
      <c r="B152" s="34" t="s">
        <v>170</v>
      </c>
      <c r="C152">
        <f>IFERROR(VALUE(MID(Sources[[#This Row],[Citekey]],FIND("20",Sources[[#This Row],[Citekey]]),4)),"")</f>
        <v>2010</v>
      </c>
      <c r="D152" s="5" t="s">
        <v>32</v>
      </c>
      <c r="E152" s="31" t="s">
        <v>28</v>
      </c>
      <c r="F152" s="31" t="s">
        <v>102</v>
      </c>
      <c r="G152" s="31"/>
      <c r="H152" s="31" t="str">
        <f>IFERROR(VLOOKUP(Sources[[#This Row],[Method]],dd_analysis_graph[],2,FALSE),"")</f>
        <v>Analysis and Graph</v>
      </c>
      <c r="I152" s="31" t="str">
        <f>IFERROR(VLOOKUP(Sources[[#This Row],[Type of Publication]],dd_type_source[],2,FALSE),"")</f>
        <v>Publication</v>
      </c>
      <c r="J152" s="31"/>
    </row>
    <row r="153" spans="2:41">
      <c r="B153" t="s">
        <v>517</v>
      </c>
      <c r="C153">
        <f>IFERROR(VALUE(MID(Sources[[#This Row],[Citekey]],FIND("20",Sources[[#This Row],[Citekey]]),4)),"")</f>
        <v>2015</v>
      </c>
      <c r="D153" s="5" t="s">
        <v>32</v>
      </c>
      <c r="E153" s="31" t="s">
        <v>28</v>
      </c>
      <c r="F153" s="31" t="s">
        <v>102</v>
      </c>
      <c r="G153" s="31"/>
      <c r="H153" s="31" t="str">
        <f>IFERROR(VLOOKUP(Sources[[#This Row],[Method]],dd_analysis_graph[],2,FALSE),"")</f>
        <v>Analysis and Graph</v>
      </c>
      <c r="I153" s="31" t="str">
        <f>IFERROR(VLOOKUP(Sources[[#This Row],[Type of Publication]],dd_type_source[],2,FALSE),"")</f>
        <v>Publication</v>
      </c>
      <c r="J153" s="31"/>
    </row>
    <row r="154" spans="2:41">
      <c r="B154" t="s">
        <v>81</v>
      </c>
      <c r="C154">
        <f>IFERROR(VALUE(MID(Sources[[#This Row],[Citekey]],FIND("20",Sources[[#This Row],[Citekey]]),4)),"")</f>
        <v>2008</v>
      </c>
      <c r="D154" s="5" t="s">
        <v>32</v>
      </c>
      <c r="E154" s="31" t="s">
        <v>28</v>
      </c>
      <c r="F154" s="31" t="s">
        <v>105</v>
      </c>
      <c r="G154" s="31"/>
      <c r="H154" s="31" t="str">
        <f>IFERROR(VLOOKUP(Sources[[#This Row],[Method]],dd_analysis_graph[],2,FALSE),"")</f>
        <v>Not in analysis, not in graph</v>
      </c>
      <c r="I154" s="31" t="str">
        <f>IFERROR(VLOOKUP(Sources[[#This Row],[Type of Publication]],dd_type_source[],2,FALSE),"")</f>
        <v>Publication</v>
      </c>
      <c r="J154" s="31"/>
    </row>
    <row r="155" spans="2:41">
      <c r="B155" s="34" t="s">
        <v>298</v>
      </c>
      <c r="C155">
        <f>IFERROR(VALUE(MID(Sources[[#This Row],[Citekey]],FIND("20",Sources[[#This Row],[Citekey]]),4)),"")</f>
        <v>2013</v>
      </c>
      <c r="D155" s="5" t="s">
        <v>32</v>
      </c>
      <c r="E155" s="31" t="s">
        <v>28</v>
      </c>
      <c r="F155" s="31" t="s">
        <v>159</v>
      </c>
      <c r="G155" s="31"/>
      <c r="H155" s="31" t="str">
        <f>IFERROR(VLOOKUP(Sources[[#This Row],[Method]],dd_analysis_graph[],2,FALSE),"")</f>
        <v>Not in analysis, not in graph</v>
      </c>
      <c r="I155" s="31" t="str">
        <f>IFERROR(VLOOKUP(Sources[[#This Row],[Type of Publication]],dd_type_source[],2,FALSE),"")</f>
        <v>Publication</v>
      </c>
      <c r="J155" s="31"/>
    </row>
    <row r="156" spans="2:41">
      <c r="B156" t="s">
        <v>100</v>
      </c>
      <c r="C156">
        <f>IFERROR(VALUE(MID(Sources[[#This Row],[Citekey]],FIND("20",Sources[[#This Row],[Citekey]]),4)),"")</f>
        <v>2014</v>
      </c>
      <c r="D156" s="5" t="s">
        <v>32</v>
      </c>
      <c r="E156" s="31" t="s">
        <v>28</v>
      </c>
      <c r="F156" s="31" t="s">
        <v>102</v>
      </c>
      <c r="G156" s="31"/>
      <c r="H156" s="31" t="str">
        <f>IFERROR(VLOOKUP(Sources[[#This Row],[Method]],dd_analysis_graph[],2,FALSE),"")</f>
        <v>Analysis and Graph</v>
      </c>
      <c r="I156" s="31" t="str">
        <f>IFERROR(VLOOKUP(Sources[[#This Row],[Type of Publication]],dd_type_source[],2,FALSE),"")</f>
        <v>Publication</v>
      </c>
      <c r="J156" s="31"/>
    </row>
    <row r="157" spans="2:41">
      <c r="B157" t="s">
        <v>156</v>
      </c>
      <c r="C157">
        <f>IFERROR(VALUE(MID(Sources[[#This Row],[Citekey]],FIND("20",Sources[[#This Row],[Citekey]]),4)),"")</f>
        <v>2009</v>
      </c>
      <c r="D157" s="5" t="s">
        <v>32</v>
      </c>
      <c r="E157" s="31" t="s">
        <v>28</v>
      </c>
      <c r="F157" s="31" t="s">
        <v>102</v>
      </c>
      <c r="G157" s="31"/>
      <c r="H157" s="31" t="str">
        <f>IFERROR(VLOOKUP(Sources[[#This Row],[Method]],dd_analysis_graph[],2,FALSE),"")</f>
        <v>Analysis and Graph</v>
      </c>
      <c r="I157" s="31" t="str">
        <f>IFERROR(VLOOKUP(Sources[[#This Row],[Type of Publication]],dd_type_source[],2,FALSE),"")</f>
        <v>Publication</v>
      </c>
      <c r="J157" s="31"/>
    </row>
    <row r="158" spans="2:41">
      <c r="B158" t="s">
        <v>521</v>
      </c>
      <c r="C158">
        <f>IFERROR(VALUE(MID(Sources[[#This Row],[Citekey]],FIND("20",Sources[[#This Row],[Citekey]]),4)),"")</f>
        <v>2016</v>
      </c>
      <c r="D158" s="5" t="s">
        <v>32</v>
      </c>
      <c r="E158" s="31" t="s">
        <v>28</v>
      </c>
      <c r="F158" s="31" t="s">
        <v>102</v>
      </c>
      <c r="G158" s="31"/>
      <c r="H158" s="31" t="str">
        <f>IFERROR(VLOOKUP(Sources[[#This Row],[Method]],dd_analysis_graph[],2,FALSE),"")</f>
        <v>Analysis and Graph</v>
      </c>
      <c r="I158" s="31" t="str">
        <f>IFERROR(VLOOKUP(Sources[[#This Row],[Type of Publication]],dd_type_source[],2,FALSE),"")</f>
        <v>Publication</v>
      </c>
      <c r="J158" s="31"/>
    </row>
    <row r="159" spans="2:41">
      <c r="B159" s="34" t="s">
        <v>300</v>
      </c>
      <c r="C159">
        <f>IFERROR(VALUE(MID(Sources[[#This Row],[Citekey]],FIND("20",Sources[[#This Row],[Citekey]]),4)),"")</f>
        <v>2012</v>
      </c>
      <c r="D159" s="5" t="s">
        <v>32</v>
      </c>
      <c r="E159" s="31" t="s">
        <v>28</v>
      </c>
      <c r="F159" s="31" t="s">
        <v>104</v>
      </c>
      <c r="G159" s="31" t="s">
        <v>256</v>
      </c>
      <c r="H159" s="31" t="str">
        <f>IFERROR(VLOOKUP(Sources[[#This Row],[Method]],dd_analysis_graph[],2,FALSE),"")</f>
        <v>Not in analysis, not in graph</v>
      </c>
      <c r="I159" s="31" t="str">
        <f>IFERROR(VLOOKUP(Sources[[#This Row],[Type of Publication]],dd_type_source[],2,FALSE),"")</f>
        <v>Publication</v>
      </c>
      <c r="J159" s="31"/>
    </row>
    <row r="160" spans="2:41">
      <c r="B160" t="s">
        <v>191</v>
      </c>
      <c r="C160">
        <f>IFERROR(VALUE(MID(Sources[[#This Row],[Citekey]],FIND("20",Sources[[#This Row],[Citekey]]),4)),"")</f>
        <v>2014</v>
      </c>
      <c r="D160" s="5" t="s">
        <v>32</v>
      </c>
      <c r="E160" s="31" t="s">
        <v>28</v>
      </c>
      <c r="F160" s="31" t="s">
        <v>159</v>
      </c>
      <c r="G160" s="31"/>
      <c r="H160" s="31" t="str">
        <f>IFERROR(VLOOKUP(Sources[[#This Row],[Method]],dd_analysis_graph[],2,FALSE),"")</f>
        <v>Not in analysis, not in graph</v>
      </c>
      <c r="I160" s="31" t="str">
        <f>IFERROR(VLOOKUP(Sources[[#This Row],[Type of Publication]],dd_type_source[],2,FALSE),"")</f>
        <v>Publication</v>
      </c>
      <c r="J160" s="31"/>
    </row>
    <row r="161" spans="2:10">
      <c r="B161" s="34" t="s">
        <v>278</v>
      </c>
      <c r="C161">
        <f>IFERROR(VALUE(MID(Sources[[#This Row],[Citekey]],FIND("20",Sources[[#This Row],[Citekey]]),4)),"")</f>
        <v>2016</v>
      </c>
      <c r="D161" s="5" t="s">
        <v>32</v>
      </c>
      <c r="E161" s="31" t="s">
        <v>28</v>
      </c>
      <c r="F161" s="31" t="s">
        <v>102</v>
      </c>
      <c r="G161" s="31"/>
      <c r="H161" s="31" t="str">
        <f>IFERROR(VLOOKUP(Sources[[#This Row],[Method]],dd_analysis_graph[],2,FALSE),"")</f>
        <v>Analysis and Graph</v>
      </c>
      <c r="I161" s="31" t="str">
        <f>IFERROR(VLOOKUP(Sources[[#This Row],[Type of Publication]],dd_type_source[],2,FALSE),"")</f>
        <v>Publication</v>
      </c>
      <c r="J161" s="31"/>
    </row>
    <row r="162" spans="2:10">
      <c r="B162" s="34" t="s">
        <v>301</v>
      </c>
      <c r="C162">
        <f>IFERROR(VALUE(MID(Sources[[#This Row],[Citekey]],FIND("20",Sources[[#This Row],[Citekey]]),4)),"")</f>
        <v>2015</v>
      </c>
      <c r="D162" s="5" t="s">
        <v>32</v>
      </c>
      <c r="E162" s="31" t="s">
        <v>28</v>
      </c>
      <c r="F162" s="31" t="s">
        <v>102</v>
      </c>
      <c r="G162" s="31"/>
      <c r="H162" s="31" t="str">
        <f>IFERROR(VLOOKUP(Sources[[#This Row],[Method]],dd_analysis_graph[],2,FALSE),"")</f>
        <v>Analysis and Graph</v>
      </c>
      <c r="I162" s="31" t="str">
        <f>IFERROR(VLOOKUP(Sources[[#This Row],[Type of Publication]],dd_type_source[],2,FALSE),"")</f>
        <v>Publication</v>
      </c>
      <c r="J162" s="31"/>
    </row>
    <row r="163" spans="2:10">
      <c r="B163" t="s">
        <v>96</v>
      </c>
      <c r="C163">
        <v>1997</v>
      </c>
      <c r="D163" s="5" t="s">
        <v>32</v>
      </c>
      <c r="E163" s="31" t="s">
        <v>28</v>
      </c>
      <c r="F163" s="31" t="s">
        <v>159</v>
      </c>
      <c r="G163" s="31"/>
      <c r="H163" s="31" t="str">
        <f>IFERROR(VLOOKUP(Sources[[#This Row],[Method]],dd_analysis_graph[],2,FALSE),"")</f>
        <v>Not in analysis, not in graph</v>
      </c>
      <c r="I163" s="31" t="str">
        <f>IFERROR(VLOOKUP(Sources[[#This Row],[Type of Publication]],dd_type_source[],2,FALSE),"")</f>
        <v>Publication</v>
      </c>
      <c r="J163" s="31" t="s">
        <v>475</v>
      </c>
    </row>
    <row r="164" spans="2:10">
      <c r="B164" s="34" t="s">
        <v>304</v>
      </c>
      <c r="C164">
        <f>IFERROR(VALUE(MID(Sources[[#This Row],[Citekey]],FIND("20",Sources[[#This Row],[Citekey]]),4)),"")</f>
        <v>2015</v>
      </c>
      <c r="D164" s="5" t="s">
        <v>32</v>
      </c>
      <c r="E164" s="31" t="s">
        <v>28</v>
      </c>
      <c r="F164" s="31" t="s">
        <v>159</v>
      </c>
      <c r="G164" s="31"/>
      <c r="H164" s="31" t="str">
        <f>IFERROR(VLOOKUP(Sources[[#This Row],[Method]],dd_analysis_graph[],2,FALSE),"")</f>
        <v>Not in analysis, not in graph</v>
      </c>
      <c r="I164" s="31" t="str">
        <f>IFERROR(VLOOKUP(Sources[[#This Row],[Type of Publication]],dd_type_source[],2,FALSE),"")</f>
        <v>Publication</v>
      </c>
      <c r="J164" s="31"/>
    </row>
    <row r="165" spans="2:10">
      <c r="B165" t="s">
        <v>70</v>
      </c>
      <c r="C165">
        <v>2014</v>
      </c>
      <c r="D165" s="5" t="s">
        <v>32</v>
      </c>
      <c r="E165" s="31" t="s">
        <v>28</v>
      </c>
      <c r="F165" s="31" t="s">
        <v>102</v>
      </c>
      <c r="G165" s="31"/>
      <c r="H165" s="31" t="str">
        <f>IFERROR(VLOOKUP(Sources[[#This Row],[Method]],dd_analysis_graph[],2,FALSE),"")</f>
        <v>Analysis and Graph</v>
      </c>
      <c r="I165" s="31" t="str">
        <f>IFERROR(VLOOKUP(Sources[[#This Row],[Type of Publication]],dd_type_source[],2,FALSE),"")</f>
        <v>Publication</v>
      </c>
      <c r="J165" s="31"/>
    </row>
    <row r="166" spans="2:10">
      <c r="B166" s="34" t="s">
        <v>66</v>
      </c>
      <c r="C166">
        <f>IFERROR(VALUE(MID(Sources[[#This Row],[Citekey]],FIND("20",Sources[[#This Row],[Citekey]]),4)),"")</f>
        <v>2008</v>
      </c>
      <c r="D166" s="5" t="s">
        <v>32</v>
      </c>
      <c r="E166" s="31" t="s">
        <v>28</v>
      </c>
      <c r="F166" s="31" t="s">
        <v>102</v>
      </c>
      <c r="G166" s="31"/>
      <c r="H166" s="31" t="str">
        <f>IFERROR(VLOOKUP(Sources[[#This Row],[Method]],dd_analysis_graph[],2,FALSE),"")</f>
        <v>Analysis and Graph</v>
      </c>
      <c r="I166" s="31" t="str">
        <f>IFERROR(VLOOKUP(Sources[[#This Row],[Type of Publication]],dd_type_source[],2,FALSE),"")</f>
        <v>Publication</v>
      </c>
      <c r="J166" s="31"/>
    </row>
    <row r="167" spans="2:10">
      <c r="B167" t="s">
        <v>97</v>
      </c>
      <c r="C167">
        <v>1999</v>
      </c>
      <c r="D167" s="5" t="s">
        <v>32</v>
      </c>
      <c r="E167" s="31" t="s">
        <v>28</v>
      </c>
      <c r="F167" s="31" t="s">
        <v>159</v>
      </c>
      <c r="G167" s="31"/>
      <c r="H167" s="31" t="str">
        <f>IFERROR(VLOOKUP(Sources[[#This Row],[Method]],dd_analysis_graph[],2,FALSE),"")</f>
        <v>Not in analysis, not in graph</v>
      </c>
      <c r="I167" s="31" t="str">
        <f>IFERROR(VLOOKUP(Sources[[#This Row],[Type of Publication]],dd_type_source[],2,FALSE),"")</f>
        <v>Publication</v>
      </c>
      <c r="J167" s="31" t="s">
        <v>475</v>
      </c>
    </row>
  </sheetData>
  <conditionalFormatting sqref="G80">
    <cfRule type="duplicateValues" dxfId="44" priority="2"/>
  </conditionalFormatting>
  <conditionalFormatting sqref="B3:B142 B144:B150">
    <cfRule type="duplicateValues" dxfId="43" priority="181"/>
  </conditionalFormatting>
  <conditionalFormatting sqref="B143">
    <cfRule type="duplicateValues" dxfId="42" priority="1"/>
  </conditionalFormatting>
  <dataValidations count="3">
    <dataValidation type="list" allowBlank="1" showInputMessage="1" showErrorMessage="1" sqref="D3:D167">
      <formula1>"yes,no"</formula1>
    </dataValidation>
    <dataValidation type="list" allowBlank="1" showInputMessage="1" showErrorMessage="1" sqref="E3:E167">
      <formula1>INDIRECT("dd_publication")</formula1>
    </dataValidation>
    <dataValidation type="list" allowBlank="1" showInputMessage="1" showErrorMessage="1" sqref="F3:F167">
      <formula1>INDIRECT("dd_method")</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BY2259"/>
  <sheetViews>
    <sheetView showGridLines="0" zoomScale="70" zoomScaleNormal="70" zoomScalePageLayoutView="80" workbookViewId="0">
      <pane xSplit="5" ySplit="3" topLeftCell="AQ142" activePane="bottomRight" state="frozen"/>
      <selection pane="topRight" activeCell="F1" sqref="F1"/>
      <selection pane="bottomLeft" activeCell="A4" sqref="A4"/>
      <selection pane="bottomRight" activeCell="BB18" sqref="BB18"/>
    </sheetView>
  </sheetViews>
  <sheetFormatPr baseColWidth="10" defaultColWidth="8.88671875" defaultRowHeight="14.4" outlineLevelRow="1"/>
  <cols>
    <col min="1" max="1" width="9.44140625" style="5" customWidth="1"/>
    <col min="2" max="2" width="10.109375" customWidth="1"/>
    <col min="3" max="3" width="25.5546875" bestFit="1" customWidth="1"/>
    <col min="4" max="4" width="7.109375" bestFit="1" customWidth="1"/>
    <col min="5" max="5" width="10.44140625" bestFit="1" customWidth="1"/>
    <col min="52" max="52" width="10.88671875" bestFit="1" customWidth="1"/>
    <col min="70" max="71" width="9.88671875" bestFit="1" customWidth="1"/>
    <col min="75" max="75" width="2.5546875" customWidth="1"/>
    <col min="76" max="76" width="30.5546875" customWidth="1"/>
    <col min="77" max="77" width="23.109375" bestFit="1" customWidth="1"/>
  </cols>
  <sheetData>
    <row r="2" spans="1:77" s="1" customFormat="1">
      <c r="A2" s="56" t="s">
        <v>528</v>
      </c>
      <c r="B2" s="3" t="s">
        <v>25</v>
      </c>
      <c r="C2" s="3" t="s">
        <v>1</v>
      </c>
      <c r="D2" s="3" t="s">
        <v>9</v>
      </c>
      <c r="E2" s="3" t="s">
        <v>2</v>
      </c>
      <c r="F2" s="3">
        <v>2000</v>
      </c>
      <c r="G2" s="3"/>
      <c r="H2" s="3"/>
      <c r="I2" s="3">
        <v>2001</v>
      </c>
      <c r="J2" s="3"/>
      <c r="K2" s="3"/>
      <c r="L2" s="3">
        <v>2002</v>
      </c>
      <c r="M2" s="3"/>
      <c r="N2" s="3"/>
      <c r="O2" s="3">
        <v>2003</v>
      </c>
      <c r="P2" s="3"/>
      <c r="Q2" s="3"/>
      <c r="R2" s="3">
        <v>2004</v>
      </c>
      <c r="S2" s="3"/>
      <c r="T2" s="3"/>
      <c r="U2" s="3">
        <v>2005</v>
      </c>
      <c r="V2" s="3"/>
      <c r="W2" s="3"/>
      <c r="X2" s="3">
        <v>2006</v>
      </c>
      <c r="Y2" s="3"/>
      <c r="Z2" s="3"/>
      <c r="AA2" s="3">
        <v>2007</v>
      </c>
      <c r="AB2" s="3"/>
      <c r="AC2" s="3"/>
      <c r="AD2" s="3">
        <v>2008</v>
      </c>
      <c r="AE2" s="3"/>
      <c r="AF2" s="3"/>
      <c r="AG2" s="3">
        <v>2009</v>
      </c>
      <c r="AH2" s="3"/>
      <c r="AI2" s="3"/>
      <c r="AJ2" s="3">
        <v>2010</v>
      </c>
      <c r="AK2" s="3"/>
      <c r="AL2" s="3"/>
      <c r="AM2" s="3">
        <v>2011</v>
      </c>
      <c r="AN2" s="3"/>
      <c r="AO2" s="3"/>
      <c r="AP2" s="3">
        <v>2012</v>
      </c>
      <c r="AQ2" s="3"/>
      <c r="AR2" s="3"/>
      <c r="AS2" s="3">
        <v>2013</v>
      </c>
      <c r="AT2" s="3"/>
      <c r="AU2" s="3"/>
      <c r="AV2" s="3">
        <v>2014</v>
      </c>
      <c r="AW2" s="3"/>
      <c r="AX2" s="3"/>
      <c r="AY2" s="3">
        <v>2015</v>
      </c>
      <c r="AZ2" s="3"/>
      <c r="BA2" s="3"/>
      <c r="BB2" s="3">
        <v>2016</v>
      </c>
      <c r="BC2" s="3"/>
      <c r="BD2" s="3"/>
      <c r="BE2" s="3">
        <v>2017</v>
      </c>
      <c r="BF2" s="3"/>
      <c r="BG2" s="3"/>
      <c r="BH2" s="3">
        <v>2018</v>
      </c>
      <c r="BI2" s="3"/>
      <c r="BJ2" s="3"/>
      <c r="BK2" s="3">
        <v>2019</v>
      </c>
      <c r="BL2" s="3"/>
      <c r="BM2" s="3"/>
      <c r="BN2" s="3">
        <v>2020</v>
      </c>
      <c r="BO2" s="3"/>
      <c r="BP2" s="3"/>
      <c r="BQ2" s="3">
        <v>2025</v>
      </c>
      <c r="BR2" s="3"/>
      <c r="BS2" s="3"/>
      <c r="BT2" s="3">
        <v>2030</v>
      </c>
      <c r="BU2" s="3"/>
      <c r="BV2" s="3"/>
      <c r="BW2" s="3"/>
      <c r="BX2" s="3" t="s">
        <v>7</v>
      </c>
      <c r="BY2" s="3" t="s">
        <v>24</v>
      </c>
    </row>
    <row r="3" spans="1:77">
      <c r="B3" s="11"/>
      <c r="C3" s="11"/>
      <c r="D3" s="11"/>
      <c r="E3" s="11"/>
      <c r="F3" s="18" t="s">
        <v>46</v>
      </c>
      <c r="G3" s="18" t="s">
        <v>44</v>
      </c>
      <c r="H3" s="18" t="s">
        <v>45</v>
      </c>
      <c r="I3" s="18" t="s">
        <v>46</v>
      </c>
      <c r="J3" s="18" t="s">
        <v>44</v>
      </c>
      <c r="K3" s="18" t="s">
        <v>45</v>
      </c>
      <c r="L3" s="18" t="s">
        <v>46</v>
      </c>
      <c r="M3" s="18" t="s">
        <v>44</v>
      </c>
      <c r="N3" s="18" t="s">
        <v>45</v>
      </c>
      <c r="O3" s="18" t="s">
        <v>46</v>
      </c>
      <c r="P3" s="18" t="s">
        <v>44</v>
      </c>
      <c r="Q3" s="18" t="s">
        <v>45</v>
      </c>
      <c r="R3" s="18" t="s">
        <v>46</v>
      </c>
      <c r="S3" s="18" t="s">
        <v>44</v>
      </c>
      <c r="T3" s="18" t="s">
        <v>45</v>
      </c>
      <c r="U3" s="18" t="s">
        <v>46</v>
      </c>
      <c r="V3" s="18" t="s">
        <v>44</v>
      </c>
      <c r="W3" s="18" t="s">
        <v>45</v>
      </c>
      <c r="X3" s="18" t="s">
        <v>46</v>
      </c>
      <c r="Y3" s="18" t="s">
        <v>44</v>
      </c>
      <c r="Z3" s="18" t="s">
        <v>45</v>
      </c>
      <c r="AA3" s="18" t="s">
        <v>46</v>
      </c>
      <c r="AB3" s="18" t="s">
        <v>44</v>
      </c>
      <c r="AC3" s="18" t="s">
        <v>45</v>
      </c>
      <c r="AD3" s="18" t="s">
        <v>46</v>
      </c>
      <c r="AE3" s="18" t="s">
        <v>44</v>
      </c>
      <c r="AF3" s="18" t="s">
        <v>45</v>
      </c>
      <c r="AG3" s="18" t="s">
        <v>46</v>
      </c>
      <c r="AH3" s="18" t="s">
        <v>44</v>
      </c>
      <c r="AI3" s="18" t="s">
        <v>45</v>
      </c>
      <c r="AJ3" s="18" t="s">
        <v>46</v>
      </c>
      <c r="AK3" s="18" t="s">
        <v>44</v>
      </c>
      <c r="AL3" s="18" t="s">
        <v>45</v>
      </c>
      <c r="AM3" s="18" t="s">
        <v>46</v>
      </c>
      <c r="AN3" s="18" t="s">
        <v>44</v>
      </c>
      <c r="AO3" s="18" t="s">
        <v>45</v>
      </c>
      <c r="AP3" s="18" t="s">
        <v>46</v>
      </c>
      <c r="AQ3" s="18" t="s">
        <v>44</v>
      </c>
      <c r="AR3" s="18" t="s">
        <v>45</v>
      </c>
      <c r="AS3" s="18" t="s">
        <v>46</v>
      </c>
      <c r="AT3" s="18" t="s">
        <v>44</v>
      </c>
      <c r="AU3" s="18" t="s">
        <v>45</v>
      </c>
      <c r="AV3" s="18" t="s">
        <v>46</v>
      </c>
      <c r="AW3" s="18" t="s">
        <v>44</v>
      </c>
      <c r="AX3" s="18" t="s">
        <v>45</v>
      </c>
      <c r="AY3" s="18" t="s">
        <v>46</v>
      </c>
      <c r="AZ3" s="18" t="s">
        <v>44</v>
      </c>
      <c r="BA3" s="18" t="s">
        <v>45</v>
      </c>
      <c r="BB3" s="18" t="s">
        <v>46</v>
      </c>
      <c r="BC3" s="18" t="s">
        <v>44</v>
      </c>
      <c r="BD3" s="18" t="s">
        <v>45</v>
      </c>
      <c r="BE3" s="18" t="s">
        <v>46</v>
      </c>
      <c r="BF3" s="18" t="s">
        <v>44</v>
      </c>
      <c r="BG3" s="18" t="s">
        <v>45</v>
      </c>
      <c r="BH3" s="18" t="s">
        <v>46</v>
      </c>
      <c r="BI3" s="18" t="s">
        <v>44</v>
      </c>
      <c r="BJ3" s="18" t="s">
        <v>45</v>
      </c>
      <c r="BK3" s="18" t="s">
        <v>46</v>
      </c>
      <c r="BL3" s="18" t="s">
        <v>44</v>
      </c>
      <c r="BM3" s="18" t="s">
        <v>45</v>
      </c>
      <c r="BN3" s="18" t="s">
        <v>46</v>
      </c>
      <c r="BO3" s="18" t="s">
        <v>44</v>
      </c>
      <c r="BP3" s="18" t="s">
        <v>45</v>
      </c>
      <c r="BQ3" s="18" t="s">
        <v>46</v>
      </c>
      <c r="BR3" s="18" t="s">
        <v>44</v>
      </c>
      <c r="BS3" s="18" t="s">
        <v>45</v>
      </c>
      <c r="BT3" s="18" t="s">
        <v>46</v>
      </c>
      <c r="BU3" s="18" t="s">
        <v>44</v>
      </c>
      <c r="BV3" s="18" t="s">
        <v>45</v>
      </c>
      <c r="BW3" s="11"/>
      <c r="BX3" s="11"/>
      <c r="BY3" s="11"/>
    </row>
    <row r="4" spans="1:77">
      <c r="A4" s="5">
        <f>MATCH(B4,Sources[Citekey],0)</f>
        <v>27</v>
      </c>
      <c r="B4" s="6" t="s">
        <v>33</v>
      </c>
      <c r="C4" s="1"/>
      <c r="D4" s="1">
        <f>VLOOKUP(B4,Sources[],2,FALSE)</f>
        <v>2016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row>
    <row r="5" spans="1:77">
      <c r="B5" t="str">
        <f>B4</f>
        <v>gotz2016renewable</v>
      </c>
      <c r="C5" t="s">
        <v>3</v>
      </c>
      <c r="D5">
        <f>D4</f>
        <v>2016</v>
      </c>
      <c r="E5" s="25" t="s">
        <v>6</v>
      </c>
      <c r="F5" s="4" t="str">
        <f>IFERROR(AVERAGE(G5:H5),"")</f>
        <v/>
      </c>
      <c r="G5" s="12"/>
      <c r="H5" s="13"/>
      <c r="I5" s="4" t="str">
        <f>IFERROR(AVERAGE(J5:K5),"")</f>
        <v/>
      </c>
      <c r="J5" s="12"/>
      <c r="K5" s="13"/>
      <c r="L5" s="4" t="str">
        <f>IFERROR(AVERAGE(M5:N5),"")</f>
        <v/>
      </c>
      <c r="M5" s="12"/>
      <c r="N5" s="13"/>
      <c r="O5" s="4" t="str">
        <f>IFERROR(AVERAGE(P5:Q5),"")</f>
        <v/>
      </c>
      <c r="P5" s="12"/>
      <c r="Q5" s="13"/>
      <c r="R5" s="4" t="str">
        <f>IFERROR(AVERAGE(S5:T5),"")</f>
        <v/>
      </c>
      <c r="S5" s="12"/>
      <c r="T5" s="13"/>
      <c r="U5" s="4" t="str">
        <f>IFERROR(AVERAGE(V5:W5),"")</f>
        <v/>
      </c>
      <c r="V5" s="12"/>
      <c r="W5" s="13"/>
      <c r="X5" s="4" t="str">
        <f>IFERROR(AVERAGE(Y5:Z5),"")</f>
        <v/>
      </c>
      <c r="Y5" s="12"/>
      <c r="Z5" s="13"/>
      <c r="AA5" s="4" t="str">
        <f>IFERROR(AVERAGE(AB5:AC5),"")</f>
        <v/>
      </c>
      <c r="AB5" s="12"/>
      <c r="AC5" s="13"/>
      <c r="AD5" s="4" t="str">
        <f>IFERROR(AVERAGE(AE5:AF5),"")</f>
        <v/>
      </c>
      <c r="AE5" s="12"/>
      <c r="AF5" s="13"/>
      <c r="AG5" s="4" t="str">
        <f>IFERROR(AVERAGE(AH5:AI5),"")</f>
        <v/>
      </c>
      <c r="AH5" s="12"/>
      <c r="AI5" s="13"/>
      <c r="AJ5" s="4" t="str">
        <f>IFERROR(AVERAGE(AK5:AL5),"")</f>
        <v/>
      </c>
      <c r="AK5" s="12"/>
      <c r="AL5" s="13"/>
      <c r="AM5" s="4" t="str">
        <f>IFERROR(AVERAGE(AN5:AO5),"")</f>
        <v/>
      </c>
      <c r="AN5" s="12"/>
      <c r="AO5" s="13"/>
      <c r="AP5" s="4" t="str">
        <f>IFERROR(AVERAGE(AQ5:AR5),"")</f>
        <v/>
      </c>
      <c r="AQ5" s="12"/>
      <c r="AR5" s="13"/>
      <c r="AS5" s="4" t="str">
        <f>IFERROR(AVERAGE(AT5:AU5),"")</f>
        <v/>
      </c>
      <c r="AT5" s="12"/>
      <c r="AU5" s="13"/>
      <c r="AV5" s="4" t="str">
        <f>IFERROR(AVERAGE(AW5:AX5),"")</f>
        <v/>
      </c>
      <c r="AW5" s="12"/>
      <c r="AX5" s="13"/>
      <c r="AY5" s="4" t="str">
        <f>IFERROR(AVERAGE(AZ5:BA5),"")</f>
        <v/>
      </c>
      <c r="AZ5" s="12"/>
      <c r="BA5" s="13"/>
      <c r="BB5" s="4">
        <f>IFERROR(AVERAGE(BC5:BD5),"")</f>
        <v>1000</v>
      </c>
      <c r="BC5" s="12">
        <v>1000</v>
      </c>
      <c r="BD5" s="13">
        <v>1000</v>
      </c>
      <c r="BE5" s="4" t="str">
        <f>IFERROR(AVERAGE(BF5:BG5),"")</f>
        <v/>
      </c>
      <c r="BF5" s="12"/>
      <c r="BG5" s="13"/>
      <c r="BH5" s="4" t="str">
        <f>IFERROR(AVERAGE(BI5:BJ5),"")</f>
        <v/>
      </c>
      <c r="BI5" s="12"/>
      <c r="BJ5" s="13"/>
      <c r="BK5" s="4" t="str">
        <f>IFERROR(AVERAGE(BL5:BM5),"")</f>
        <v/>
      </c>
      <c r="BL5" s="12"/>
      <c r="BM5" s="13"/>
      <c r="BN5" s="4" t="str">
        <f>IFERROR(AVERAGE(BO5:BP5),"")</f>
        <v/>
      </c>
      <c r="BO5" s="12"/>
      <c r="BP5" s="13"/>
      <c r="BQ5" s="4" t="str">
        <f>IFERROR(AVERAGE(BR5:BS5),"")</f>
        <v/>
      </c>
      <c r="BR5" s="12"/>
      <c r="BS5" s="13"/>
      <c r="BT5" s="4" t="str">
        <f>IFERROR(AVERAGE(BU5:BV5),"")</f>
        <v/>
      </c>
      <c r="BU5" s="12"/>
      <c r="BV5" s="13"/>
      <c r="BX5" s="2"/>
      <c r="BY5" s="2" t="s">
        <v>228</v>
      </c>
    </row>
    <row r="6" spans="1:77">
      <c r="B6" t="str">
        <f>B5</f>
        <v>gotz2016renewable</v>
      </c>
      <c r="C6" t="s">
        <v>4</v>
      </c>
      <c r="D6">
        <f>D5</f>
        <v>2016</v>
      </c>
      <c r="E6" t="str">
        <f>E5</f>
        <v>EUR/kW</v>
      </c>
      <c r="F6" s="4" t="str">
        <f>IFERROR(AVERAGE(G6:H6),"")</f>
        <v/>
      </c>
      <c r="G6" s="14"/>
      <c r="H6" s="15"/>
      <c r="I6" s="4" t="str">
        <f>IFERROR(AVERAGE(J6:K6),"")</f>
        <v/>
      </c>
      <c r="J6" s="14"/>
      <c r="K6" s="15"/>
      <c r="L6" s="4" t="str">
        <f>IFERROR(AVERAGE(M6:N6),"")</f>
        <v/>
      </c>
      <c r="M6" s="14"/>
      <c r="N6" s="15"/>
      <c r="O6" s="4" t="str">
        <f>IFERROR(AVERAGE(P6:Q6),"")</f>
        <v/>
      </c>
      <c r="P6" s="14"/>
      <c r="Q6" s="15"/>
      <c r="R6" s="4" t="str">
        <f>IFERROR(AVERAGE(S6:T6),"")</f>
        <v/>
      </c>
      <c r="S6" s="14"/>
      <c r="T6" s="15"/>
      <c r="U6" s="4" t="str">
        <f>IFERROR(AVERAGE(V6:W6),"")</f>
        <v/>
      </c>
      <c r="V6" s="14"/>
      <c r="W6" s="15"/>
      <c r="X6" s="4" t="str">
        <f>IFERROR(AVERAGE(Y6:Z6),"")</f>
        <v/>
      </c>
      <c r="Y6" s="14"/>
      <c r="Z6" s="15"/>
      <c r="AA6" s="4" t="str">
        <f>IFERROR(AVERAGE(AB6:AC6),"")</f>
        <v/>
      </c>
      <c r="AB6" s="14"/>
      <c r="AC6" s="15"/>
      <c r="AD6" s="4" t="str">
        <f>IFERROR(AVERAGE(AE6:AF6),"")</f>
        <v/>
      </c>
      <c r="AE6" s="14"/>
      <c r="AF6" s="15"/>
      <c r="AG6" s="4" t="str">
        <f>IFERROR(AVERAGE(AH6:AI6),"")</f>
        <v/>
      </c>
      <c r="AH6" s="14"/>
      <c r="AI6" s="15"/>
      <c r="AJ6" s="4" t="str">
        <f>IFERROR(AVERAGE(AK6:AL6),"")</f>
        <v/>
      </c>
      <c r="AK6" s="14"/>
      <c r="AL6" s="15"/>
      <c r="AM6" s="4" t="str">
        <f>IFERROR(AVERAGE(AN6:AO6),"")</f>
        <v/>
      </c>
      <c r="AN6" s="14"/>
      <c r="AO6" s="15"/>
      <c r="AP6" s="4" t="str">
        <f>IFERROR(AVERAGE(AQ6:AR6),"")</f>
        <v/>
      </c>
      <c r="AQ6" s="14"/>
      <c r="AR6" s="15"/>
      <c r="AS6" s="4" t="str">
        <f>IFERROR(AVERAGE(AT6:AU6),"")</f>
        <v/>
      </c>
      <c r="AT6" s="14"/>
      <c r="AU6" s="15"/>
      <c r="AV6" s="4" t="str">
        <f>IFERROR(AVERAGE(AW6:AX6),"")</f>
        <v/>
      </c>
      <c r="AW6" s="14"/>
      <c r="AX6" s="15"/>
      <c r="AY6" s="4" t="str">
        <f>IFERROR(AVERAGE(AZ6:BA6),"")</f>
        <v/>
      </c>
      <c r="AZ6" s="14"/>
      <c r="BA6" s="15"/>
      <c r="BB6" s="4">
        <f>IFERROR(AVERAGE(BC6:BD6),"")</f>
        <v>2000</v>
      </c>
      <c r="BC6" s="14">
        <v>2000</v>
      </c>
      <c r="BD6" s="15">
        <v>2000</v>
      </c>
      <c r="BE6" s="4" t="str">
        <f>IFERROR(AVERAGE(BF6:BG6),"")</f>
        <v/>
      </c>
      <c r="BF6" s="14"/>
      <c r="BG6" s="15"/>
      <c r="BH6" s="4">
        <f>IFERROR(AVERAGE(BI6:BJ6),"")</f>
        <v>1000</v>
      </c>
      <c r="BI6" s="14">
        <v>1000</v>
      </c>
      <c r="BJ6" s="15">
        <v>1000</v>
      </c>
      <c r="BK6" s="4" t="str">
        <f>IFERROR(AVERAGE(BL6:BM6),"")</f>
        <v/>
      </c>
      <c r="BL6" s="14"/>
      <c r="BM6" s="15"/>
      <c r="BN6" s="4">
        <f>IFERROR(AVERAGE(BO6:BP6),"")</f>
        <v>1250</v>
      </c>
      <c r="BO6" s="14">
        <v>1250</v>
      </c>
      <c r="BP6" s="15">
        <v>1250</v>
      </c>
      <c r="BQ6" s="4" t="str">
        <f>IFERROR(AVERAGE(BR6:BS6),"")</f>
        <v/>
      </c>
      <c r="BR6" s="14"/>
      <c r="BS6" s="15"/>
      <c r="BT6" s="4" t="str">
        <f>IFERROR(AVERAGE(BU6:BV6),"")</f>
        <v/>
      </c>
      <c r="BU6" s="14"/>
      <c r="BV6" s="15"/>
      <c r="BX6" s="2"/>
      <c r="BY6" s="2" t="s">
        <v>228</v>
      </c>
    </row>
    <row r="7" spans="1:77">
      <c r="B7" t="str">
        <f>B6</f>
        <v>gotz2016renewable</v>
      </c>
      <c r="C7" t="s">
        <v>5</v>
      </c>
      <c r="D7">
        <f>D6</f>
        <v>2016</v>
      </c>
      <c r="E7" t="str">
        <f>E6</f>
        <v>EUR/kW</v>
      </c>
      <c r="F7" s="4" t="str">
        <f>IFERROR(AVERAGE(G7:H7),"")</f>
        <v/>
      </c>
      <c r="G7" s="16"/>
      <c r="H7" s="17"/>
      <c r="I7" s="4" t="str">
        <f>IFERROR(AVERAGE(J7:K7),"")</f>
        <v/>
      </c>
      <c r="J7" s="16"/>
      <c r="K7" s="17"/>
      <c r="L7" s="4" t="str">
        <f>IFERROR(AVERAGE(M7:N7),"")</f>
        <v/>
      </c>
      <c r="M7" s="16"/>
      <c r="N7" s="17"/>
      <c r="O7" s="4" t="str">
        <f>IFERROR(AVERAGE(P7:Q7),"")</f>
        <v/>
      </c>
      <c r="P7" s="16"/>
      <c r="Q7" s="17"/>
      <c r="R7" s="4" t="str">
        <f>IFERROR(AVERAGE(S7:T7),"")</f>
        <v/>
      </c>
      <c r="S7" s="16"/>
      <c r="T7" s="17"/>
      <c r="U7" s="4" t="str">
        <f>IFERROR(AVERAGE(V7:W7),"")</f>
        <v/>
      </c>
      <c r="V7" s="16"/>
      <c r="W7" s="17"/>
      <c r="X7" s="4" t="str">
        <f>IFERROR(AVERAGE(Y7:Z7),"")</f>
        <v/>
      </c>
      <c r="Y7" s="16"/>
      <c r="Z7" s="17"/>
      <c r="AA7" s="4" t="str">
        <f>IFERROR(AVERAGE(AB7:AC7),"")</f>
        <v/>
      </c>
      <c r="AB7" s="16"/>
      <c r="AC7" s="17"/>
      <c r="AD7" s="4" t="str">
        <f>IFERROR(AVERAGE(AE7:AF7),"")</f>
        <v/>
      </c>
      <c r="AE7" s="16"/>
      <c r="AF7" s="17"/>
      <c r="AG7" s="4" t="str">
        <f>IFERROR(AVERAGE(AH7:AI7),"")</f>
        <v/>
      </c>
      <c r="AH7" s="16"/>
      <c r="AI7" s="17"/>
      <c r="AJ7" s="4" t="str">
        <f>IFERROR(AVERAGE(AK7:AL7),"")</f>
        <v/>
      </c>
      <c r="AK7" s="16"/>
      <c r="AL7" s="17"/>
      <c r="AM7" s="4" t="str">
        <f>IFERROR(AVERAGE(AN7:AO7),"")</f>
        <v/>
      </c>
      <c r="AN7" s="16"/>
      <c r="AO7" s="17"/>
      <c r="AP7" s="4" t="str">
        <f>IFERROR(AVERAGE(AQ7:AR7),"")</f>
        <v/>
      </c>
      <c r="AQ7" s="16"/>
      <c r="AR7" s="17"/>
      <c r="AS7" s="4" t="str">
        <f>IFERROR(AVERAGE(AT7:AU7),"")</f>
        <v/>
      </c>
      <c r="AT7" s="16"/>
      <c r="AU7" s="17"/>
      <c r="AV7" s="4" t="str">
        <f>IFERROR(AVERAGE(AW7:AX7),"")</f>
        <v/>
      </c>
      <c r="AW7" s="16"/>
      <c r="AX7" s="17"/>
      <c r="AY7" s="4" t="str">
        <f>IFERROR(AVERAGE(AZ7:BA7),"")</f>
        <v/>
      </c>
      <c r="AZ7" s="16"/>
      <c r="BA7" s="17"/>
      <c r="BB7" s="4" t="str">
        <f>IFERROR(AVERAGE(BC7:BD7),"")</f>
        <v/>
      </c>
      <c r="BC7" s="16"/>
      <c r="BD7" s="17"/>
      <c r="BE7" s="4" t="str">
        <f>IFERROR(AVERAGE(BF7:BG7),"")</f>
        <v/>
      </c>
      <c r="BF7" s="16"/>
      <c r="BG7" s="17"/>
      <c r="BH7" s="4" t="str">
        <f>IFERROR(AVERAGE(BI7:BJ7),"")</f>
        <v/>
      </c>
      <c r="BI7" s="16"/>
      <c r="BJ7" s="17"/>
      <c r="BK7" s="4" t="str">
        <f>IFERROR(AVERAGE(BL7:BM7),"")</f>
        <v/>
      </c>
      <c r="BL7" s="16"/>
      <c r="BM7" s="17"/>
      <c r="BN7" s="4" t="str">
        <f>IFERROR(AVERAGE(BO7:BP7),"")</f>
        <v/>
      </c>
      <c r="BO7" s="16"/>
      <c r="BP7" s="17"/>
      <c r="BQ7" s="4" t="str">
        <f>IFERROR(AVERAGE(BR7:BS7),"")</f>
        <v/>
      </c>
      <c r="BR7" s="16"/>
      <c r="BS7" s="17"/>
      <c r="BT7" s="4">
        <f>IFERROR(AVERAGE(BU7:BV7),"")</f>
        <v>1000</v>
      </c>
      <c r="BU7" s="16">
        <v>1000</v>
      </c>
      <c r="BV7" s="17">
        <v>1000</v>
      </c>
      <c r="BY7" s="35" t="s">
        <v>228</v>
      </c>
    </row>
    <row r="8" spans="1:77">
      <c r="B8" t="s">
        <v>69</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row>
    <row r="9" spans="1:77" s="1" customFormat="1">
      <c r="A9" s="55"/>
      <c r="B9" s="1" t="str">
        <f>B7</f>
        <v>gotz2016renewable</v>
      </c>
      <c r="C9" s="1" t="s">
        <v>10</v>
      </c>
      <c r="D9" s="1">
        <f>D4</f>
        <v>2016</v>
      </c>
      <c r="E9" s="1" t="str">
        <f>E5</f>
        <v>EUR/kW</v>
      </c>
      <c r="F9" s="10">
        <f>IFERROR(SUM(F11:F16)/F10,0)</f>
        <v>0</v>
      </c>
      <c r="G9" s="10">
        <f>IFERROR(SUM(G11:G16)/G10,0)</f>
        <v>0</v>
      </c>
      <c r="H9" s="10">
        <f>IFERROR(SUM(H11:H16)/H10,0)</f>
        <v>0</v>
      </c>
      <c r="I9" s="10">
        <f t="shared" ref="I9:W9" si="0">IFERROR(SUM(I11:I16)/I10,0)</f>
        <v>0</v>
      </c>
      <c r="J9" s="10">
        <f t="shared" si="0"/>
        <v>0</v>
      </c>
      <c r="K9" s="10">
        <f t="shared" si="0"/>
        <v>0</v>
      </c>
      <c r="L9" s="10">
        <f t="shared" si="0"/>
        <v>0</v>
      </c>
      <c r="M9" s="10">
        <f t="shared" si="0"/>
        <v>0</v>
      </c>
      <c r="N9" s="10">
        <f t="shared" si="0"/>
        <v>0</v>
      </c>
      <c r="O9" s="10">
        <f t="shared" si="0"/>
        <v>0</v>
      </c>
      <c r="P9" s="10">
        <f t="shared" si="0"/>
        <v>0</v>
      </c>
      <c r="Q9" s="10">
        <f t="shared" si="0"/>
        <v>0</v>
      </c>
      <c r="R9" s="10">
        <f t="shared" si="0"/>
        <v>0</v>
      </c>
      <c r="S9" s="10">
        <f t="shared" si="0"/>
        <v>0</v>
      </c>
      <c r="T9" s="10">
        <f t="shared" si="0"/>
        <v>0</v>
      </c>
      <c r="U9" s="10">
        <f t="shared" si="0"/>
        <v>0</v>
      </c>
      <c r="V9" s="10">
        <f t="shared" si="0"/>
        <v>0</v>
      </c>
      <c r="W9" s="10">
        <f t="shared" si="0"/>
        <v>0</v>
      </c>
      <c r="X9" s="10">
        <f t="shared" ref="X9:BV9" si="1">IFERROR(SUM(X11:X16)/X10,0)</f>
        <v>0</v>
      </c>
      <c r="Y9" s="10">
        <f t="shared" si="1"/>
        <v>0</v>
      </c>
      <c r="Z9" s="10">
        <f t="shared" si="1"/>
        <v>0</v>
      </c>
      <c r="AA9" s="10">
        <f t="shared" si="1"/>
        <v>0</v>
      </c>
      <c r="AB9" s="10">
        <f t="shared" si="1"/>
        <v>0</v>
      </c>
      <c r="AC9" s="10">
        <f t="shared" si="1"/>
        <v>0</v>
      </c>
      <c r="AD9" s="10">
        <f t="shared" si="1"/>
        <v>0</v>
      </c>
      <c r="AE9" s="10">
        <f t="shared" si="1"/>
        <v>0</v>
      </c>
      <c r="AF9" s="10">
        <f t="shared" si="1"/>
        <v>0</v>
      </c>
      <c r="AG9" s="10">
        <f t="shared" si="1"/>
        <v>0</v>
      </c>
      <c r="AH9" s="10">
        <f t="shared" si="1"/>
        <v>0</v>
      </c>
      <c r="AI9" s="10">
        <f t="shared" si="1"/>
        <v>0</v>
      </c>
      <c r="AJ9" s="10">
        <f t="shared" si="1"/>
        <v>0</v>
      </c>
      <c r="AK9" s="10">
        <f t="shared" si="1"/>
        <v>0</v>
      </c>
      <c r="AL9" s="10">
        <f t="shared" si="1"/>
        <v>0</v>
      </c>
      <c r="AM9" s="10">
        <f t="shared" si="1"/>
        <v>0</v>
      </c>
      <c r="AN9" s="10">
        <f t="shared" si="1"/>
        <v>0</v>
      </c>
      <c r="AO9" s="10">
        <f t="shared" si="1"/>
        <v>0</v>
      </c>
      <c r="AP9" s="10">
        <f t="shared" si="1"/>
        <v>0</v>
      </c>
      <c r="AQ9" s="10">
        <f t="shared" si="1"/>
        <v>0</v>
      </c>
      <c r="AR9" s="10">
        <f t="shared" si="1"/>
        <v>0</v>
      </c>
      <c r="AS9" s="10">
        <f t="shared" si="1"/>
        <v>0</v>
      </c>
      <c r="AT9" s="10">
        <f t="shared" si="1"/>
        <v>0</v>
      </c>
      <c r="AU9" s="10">
        <f t="shared" si="1"/>
        <v>0</v>
      </c>
      <c r="AV9" s="10">
        <f t="shared" si="1"/>
        <v>0</v>
      </c>
      <c r="AW9" s="10">
        <f t="shared" si="1"/>
        <v>0</v>
      </c>
      <c r="AX9" s="10">
        <f t="shared" si="1"/>
        <v>0</v>
      </c>
      <c r="AY9" s="10">
        <f t="shared" si="1"/>
        <v>0</v>
      </c>
      <c r="AZ9" s="10">
        <f t="shared" si="1"/>
        <v>0</v>
      </c>
      <c r="BA9" s="10">
        <f t="shared" si="1"/>
        <v>0</v>
      </c>
      <c r="BB9" s="10">
        <f t="shared" si="1"/>
        <v>0</v>
      </c>
      <c r="BC9" s="10">
        <f t="shared" si="1"/>
        <v>0</v>
      </c>
      <c r="BD9" s="10">
        <f t="shared" si="1"/>
        <v>0</v>
      </c>
      <c r="BE9" s="10">
        <f t="shared" si="1"/>
        <v>0</v>
      </c>
      <c r="BF9" s="10">
        <f t="shared" si="1"/>
        <v>0</v>
      </c>
      <c r="BG9" s="10">
        <f t="shared" si="1"/>
        <v>0</v>
      </c>
      <c r="BH9" s="10">
        <f t="shared" si="1"/>
        <v>0</v>
      </c>
      <c r="BI9" s="10">
        <f t="shared" si="1"/>
        <v>0</v>
      </c>
      <c r="BJ9" s="10">
        <f t="shared" si="1"/>
        <v>0</v>
      </c>
      <c r="BK9" s="10">
        <f t="shared" si="1"/>
        <v>0</v>
      </c>
      <c r="BL9" s="10">
        <f t="shared" si="1"/>
        <v>0</v>
      </c>
      <c r="BM9" s="10">
        <f t="shared" si="1"/>
        <v>0</v>
      </c>
      <c r="BN9" s="10">
        <f t="shared" si="1"/>
        <v>0</v>
      </c>
      <c r="BO9" s="10">
        <f t="shared" si="1"/>
        <v>0</v>
      </c>
      <c r="BP9" s="10">
        <f t="shared" si="1"/>
        <v>0</v>
      </c>
      <c r="BQ9" s="10">
        <f t="shared" si="1"/>
        <v>0</v>
      </c>
      <c r="BR9" s="10">
        <f t="shared" si="1"/>
        <v>0</v>
      </c>
      <c r="BS9" s="10">
        <f t="shared" si="1"/>
        <v>0</v>
      </c>
      <c r="BT9" s="10">
        <f t="shared" si="1"/>
        <v>0</v>
      </c>
      <c r="BU9" s="10">
        <f t="shared" si="1"/>
        <v>0</v>
      </c>
      <c r="BV9" s="10">
        <f t="shared" si="1"/>
        <v>0</v>
      </c>
    </row>
    <row r="10" spans="1:77" hidden="1" outlineLevel="1">
      <c r="B10" t="str">
        <f>B9</f>
        <v>gotz2016renewable</v>
      </c>
      <c r="C10" t="s">
        <v>17</v>
      </c>
      <c r="D10">
        <f>D9</f>
        <v>2016</v>
      </c>
      <c r="E10" t="s">
        <v>18</v>
      </c>
      <c r="F10" s="4" t="str">
        <f>IFERROR(AVERAGE(G10:H10),"")</f>
        <v/>
      </c>
      <c r="G10" s="12"/>
      <c r="H10" s="13"/>
      <c r="I10" s="4" t="str">
        <f>IFERROR(AVERAGE(J10:K10),"")</f>
        <v/>
      </c>
      <c r="J10" s="12"/>
      <c r="K10" s="13"/>
      <c r="L10" s="4" t="str">
        <f>IFERROR(AVERAGE(M10:N10),"")</f>
        <v/>
      </c>
      <c r="M10" s="12"/>
      <c r="N10" s="13"/>
      <c r="O10" s="4" t="str">
        <f>IFERROR(AVERAGE(P10:Q10),"")</f>
        <v/>
      </c>
      <c r="P10" s="12"/>
      <c r="Q10" s="13"/>
      <c r="R10" s="4" t="str">
        <f>IFERROR(AVERAGE(S10:T10),"")</f>
        <v/>
      </c>
      <c r="S10" s="12"/>
      <c r="T10" s="13"/>
      <c r="U10" s="4" t="str">
        <f>IFERROR(AVERAGE(V10:W10),"")</f>
        <v/>
      </c>
      <c r="V10" s="12"/>
      <c r="W10" s="13"/>
      <c r="X10" s="4" t="str">
        <f>IFERROR(AVERAGE(Y10:Z10),"")</f>
        <v/>
      </c>
      <c r="Y10" s="12"/>
      <c r="Z10" s="13"/>
      <c r="AA10" s="4" t="str">
        <f>IFERROR(AVERAGE(AB10:AC10),"")</f>
        <v/>
      </c>
      <c r="AB10" s="12"/>
      <c r="AC10" s="13"/>
      <c r="AD10" s="4" t="str">
        <f>IFERROR(AVERAGE(AE10:AF10),"")</f>
        <v/>
      </c>
      <c r="AE10" s="12"/>
      <c r="AF10" s="13"/>
      <c r="AG10" s="4" t="str">
        <f>IFERROR(AVERAGE(AH10:AI10),"")</f>
        <v/>
      </c>
      <c r="AH10" s="12"/>
      <c r="AI10" s="13"/>
      <c r="AJ10" s="4" t="str">
        <f>IFERROR(AVERAGE(AK10:AL10),"")</f>
        <v/>
      </c>
      <c r="AK10" s="12"/>
      <c r="AL10" s="13"/>
      <c r="AM10" s="4" t="str">
        <f>IFERROR(AVERAGE(AN10:AO10),"")</f>
        <v/>
      </c>
      <c r="AN10" s="12"/>
      <c r="AO10" s="13"/>
      <c r="AP10" s="4" t="str">
        <f>IFERROR(AVERAGE(AQ10:AR10),"")</f>
        <v/>
      </c>
      <c r="AQ10" s="12"/>
      <c r="AR10" s="13"/>
      <c r="AS10" s="4" t="str">
        <f>IFERROR(AVERAGE(AT10:AU10),"")</f>
        <v/>
      </c>
      <c r="AT10" s="12"/>
      <c r="AU10" s="13"/>
      <c r="AV10" s="4" t="str">
        <f>IFERROR(AVERAGE(AW10:AX10),"")</f>
        <v/>
      </c>
      <c r="AW10" s="12"/>
      <c r="AX10" s="13"/>
      <c r="AY10" s="4" t="str">
        <f>IFERROR(AVERAGE(AZ10:BA10),"")</f>
        <v/>
      </c>
      <c r="AZ10" s="12"/>
      <c r="BA10" s="13"/>
      <c r="BB10" s="4" t="str">
        <f>IFERROR(AVERAGE(BC10:BD10),"")</f>
        <v/>
      </c>
      <c r="BC10" s="12"/>
      <c r="BD10" s="13"/>
      <c r="BE10" s="4" t="str">
        <f>IFERROR(AVERAGE(BF10:BG10),"")</f>
        <v/>
      </c>
      <c r="BF10" s="12"/>
      <c r="BG10" s="13"/>
      <c r="BH10" s="4" t="str">
        <f>IFERROR(AVERAGE(BI10:BJ10),"")</f>
        <v/>
      </c>
      <c r="BI10" s="12"/>
      <c r="BJ10" s="13"/>
      <c r="BK10" s="4" t="str">
        <f>IFERROR(AVERAGE(BL10:BM10),"")</f>
        <v/>
      </c>
      <c r="BL10" s="12"/>
      <c r="BM10" s="13"/>
      <c r="BN10" s="4" t="str">
        <f>IFERROR(AVERAGE(BO10:BP10),"")</f>
        <v/>
      </c>
      <c r="BO10" s="12"/>
      <c r="BP10" s="13"/>
      <c r="BQ10" s="4" t="str">
        <f>IFERROR(AVERAGE(BR10:BS10),"")</f>
        <v/>
      </c>
      <c r="BR10" s="12"/>
      <c r="BS10" s="13"/>
      <c r="BT10" s="4" t="str">
        <f>IFERROR(AVERAGE(BU10:BV10),"")</f>
        <v/>
      </c>
      <c r="BU10" s="12"/>
      <c r="BV10" s="13"/>
    </row>
    <row r="11" spans="1:77" hidden="1" outlineLevel="1">
      <c r="B11" t="str">
        <f t="shared" ref="B11:B16" si="2">B10</f>
        <v>gotz2016renewable</v>
      </c>
      <c r="C11" t="s">
        <v>12</v>
      </c>
      <c r="D11">
        <f>D9</f>
        <v>2016</v>
      </c>
      <c r="E11" t="str">
        <f>LEFT(E9,3)</f>
        <v>EUR</v>
      </c>
      <c r="F11" s="4" t="str">
        <f t="shared" ref="F11:F16" si="3">IFERROR(AVERAGE(G11:H11),"")</f>
        <v/>
      </c>
      <c r="G11" s="12"/>
      <c r="H11" s="13"/>
      <c r="I11" s="4" t="str">
        <f t="shared" ref="I11:I16" si="4">IFERROR(AVERAGE(J11:K11),"")</f>
        <v/>
      </c>
      <c r="J11" s="12"/>
      <c r="K11" s="13"/>
      <c r="L11" s="4" t="str">
        <f t="shared" ref="L11:L16" si="5">IFERROR(AVERAGE(M11:N11),"")</f>
        <v/>
      </c>
      <c r="M11" s="12"/>
      <c r="N11" s="13"/>
      <c r="O11" s="4" t="str">
        <f t="shared" ref="O11:O16" si="6">IFERROR(AVERAGE(P11:Q11),"")</f>
        <v/>
      </c>
      <c r="P11" s="12"/>
      <c r="Q11" s="13"/>
      <c r="R11" s="4" t="str">
        <f t="shared" ref="R11:R16" si="7">IFERROR(AVERAGE(S11:T11),"")</f>
        <v/>
      </c>
      <c r="S11" s="12"/>
      <c r="T11" s="13"/>
      <c r="U11" s="4" t="str">
        <f t="shared" ref="U11:U16" si="8">IFERROR(AVERAGE(V11:W11),"")</f>
        <v/>
      </c>
      <c r="V11" s="12"/>
      <c r="W11" s="13"/>
      <c r="X11" s="4" t="str">
        <f t="shared" ref="X11:X16" si="9">IFERROR(AVERAGE(Y11:Z11),"")</f>
        <v/>
      </c>
      <c r="Y11" s="12"/>
      <c r="Z11" s="13"/>
      <c r="AA11" s="4" t="str">
        <f t="shared" ref="AA11:AA16" si="10">IFERROR(AVERAGE(AB11:AC11),"")</f>
        <v/>
      </c>
      <c r="AB11" s="12"/>
      <c r="AC11" s="13"/>
      <c r="AD11" s="4" t="str">
        <f t="shared" ref="AD11:AD16" si="11">IFERROR(AVERAGE(AE11:AF11),"")</f>
        <v/>
      </c>
      <c r="AE11" s="12"/>
      <c r="AF11" s="13"/>
      <c r="AG11" s="4" t="str">
        <f t="shared" ref="AG11:AG16" si="12">IFERROR(AVERAGE(AH11:AI11),"")</f>
        <v/>
      </c>
      <c r="AH11" s="12"/>
      <c r="AI11" s="13"/>
      <c r="AJ11" s="4" t="str">
        <f t="shared" ref="AJ11:AJ16" si="13">IFERROR(AVERAGE(AK11:AL11),"")</f>
        <v/>
      </c>
      <c r="AK11" s="12"/>
      <c r="AL11" s="13"/>
      <c r="AM11" s="4" t="str">
        <f t="shared" ref="AM11:AM16" si="14">IFERROR(AVERAGE(AN11:AO11),"")</f>
        <v/>
      </c>
      <c r="AN11" s="12"/>
      <c r="AO11" s="13"/>
      <c r="AP11" s="4" t="str">
        <f t="shared" ref="AP11:AP16" si="15">IFERROR(AVERAGE(AQ11:AR11),"")</f>
        <v/>
      </c>
      <c r="AQ11" s="12"/>
      <c r="AR11" s="13"/>
      <c r="AS11" s="4" t="str">
        <f t="shared" ref="AS11:AS16" si="16">IFERROR(AVERAGE(AT11:AU11),"")</f>
        <v/>
      </c>
      <c r="AT11" s="12"/>
      <c r="AU11" s="13"/>
      <c r="AV11" s="4" t="str">
        <f t="shared" ref="AV11:AV16" si="17">IFERROR(AVERAGE(AW11:AX11),"")</f>
        <v/>
      </c>
      <c r="AW11" s="12"/>
      <c r="AX11" s="13"/>
      <c r="AY11" s="4" t="str">
        <f t="shared" ref="AY11:AY16" si="18">IFERROR(AVERAGE(AZ11:BA11),"")</f>
        <v/>
      </c>
      <c r="AZ11" s="12"/>
      <c r="BA11" s="13"/>
      <c r="BB11" s="4" t="str">
        <f t="shared" ref="BB11:BB16" si="19">IFERROR(AVERAGE(BC11:BD11),"")</f>
        <v/>
      </c>
      <c r="BC11" s="12"/>
      <c r="BD11" s="13"/>
      <c r="BE11" s="4" t="str">
        <f t="shared" ref="BE11:BE16" si="20">IFERROR(AVERAGE(BF11:BG11),"")</f>
        <v/>
      </c>
      <c r="BF11" s="12"/>
      <c r="BG11" s="13"/>
      <c r="BH11" s="4" t="str">
        <f t="shared" ref="BH11:BH16" si="21">IFERROR(AVERAGE(BI11:BJ11),"")</f>
        <v/>
      </c>
      <c r="BI11" s="12"/>
      <c r="BJ11" s="13"/>
      <c r="BK11" s="4" t="str">
        <f t="shared" ref="BK11:BK16" si="22">IFERROR(AVERAGE(BL11:BM11),"")</f>
        <v/>
      </c>
      <c r="BL11" s="12"/>
      <c r="BM11" s="13"/>
      <c r="BN11" s="4" t="str">
        <f t="shared" ref="BN11:BN16" si="23">IFERROR(AVERAGE(BO11:BP11),"")</f>
        <v/>
      </c>
      <c r="BO11" s="12"/>
      <c r="BP11" s="13"/>
      <c r="BQ11" s="4" t="str">
        <f t="shared" ref="BQ11:BQ16" si="24">IFERROR(AVERAGE(BR11:BS11),"")</f>
        <v/>
      </c>
      <c r="BR11" s="12"/>
      <c r="BS11" s="13"/>
      <c r="BT11" s="4" t="str">
        <f t="shared" ref="BT11:BT16" si="25">IFERROR(AVERAGE(BU11:BV11),"")</f>
        <v/>
      </c>
      <c r="BU11" s="12"/>
      <c r="BV11" s="13"/>
    </row>
    <row r="12" spans="1:77" hidden="1" outlineLevel="1">
      <c r="B12" t="str">
        <f t="shared" si="2"/>
        <v>gotz2016renewable</v>
      </c>
      <c r="C12" t="s">
        <v>13</v>
      </c>
      <c r="D12">
        <f t="shared" ref="D12:E16" si="26">D11</f>
        <v>2016</v>
      </c>
      <c r="E12" t="str">
        <f>E11</f>
        <v>EUR</v>
      </c>
      <c r="F12" s="4" t="str">
        <f t="shared" si="3"/>
        <v/>
      </c>
      <c r="G12" s="12"/>
      <c r="H12" s="13"/>
      <c r="I12" s="4" t="str">
        <f t="shared" si="4"/>
        <v/>
      </c>
      <c r="J12" s="12"/>
      <c r="K12" s="13"/>
      <c r="L12" s="4" t="str">
        <f t="shared" si="5"/>
        <v/>
      </c>
      <c r="M12" s="12"/>
      <c r="N12" s="13"/>
      <c r="O12" s="4" t="str">
        <f t="shared" si="6"/>
        <v/>
      </c>
      <c r="P12" s="12"/>
      <c r="Q12" s="13"/>
      <c r="R12" s="4" t="str">
        <f t="shared" si="7"/>
        <v/>
      </c>
      <c r="S12" s="12"/>
      <c r="T12" s="13"/>
      <c r="U12" s="4" t="str">
        <f t="shared" si="8"/>
        <v/>
      </c>
      <c r="V12" s="12"/>
      <c r="W12" s="13"/>
      <c r="X12" s="4" t="str">
        <f t="shared" si="9"/>
        <v/>
      </c>
      <c r="Y12" s="12"/>
      <c r="Z12" s="13"/>
      <c r="AA12" s="4" t="str">
        <f t="shared" si="10"/>
        <v/>
      </c>
      <c r="AB12" s="12"/>
      <c r="AC12" s="13"/>
      <c r="AD12" s="4" t="str">
        <f t="shared" si="11"/>
        <v/>
      </c>
      <c r="AE12" s="12"/>
      <c r="AF12" s="13"/>
      <c r="AG12" s="4" t="str">
        <f t="shared" si="12"/>
        <v/>
      </c>
      <c r="AH12" s="12"/>
      <c r="AI12" s="13"/>
      <c r="AJ12" s="4" t="str">
        <f t="shared" si="13"/>
        <v/>
      </c>
      <c r="AK12" s="12"/>
      <c r="AL12" s="13"/>
      <c r="AM12" s="4" t="str">
        <f t="shared" si="14"/>
        <v/>
      </c>
      <c r="AN12" s="12"/>
      <c r="AO12" s="13"/>
      <c r="AP12" s="4" t="str">
        <f t="shared" si="15"/>
        <v/>
      </c>
      <c r="AQ12" s="12"/>
      <c r="AR12" s="13"/>
      <c r="AS12" s="4" t="str">
        <f t="shared" si="16"/>
        <v/>
      </c>
      <c r="AT12" s="12"/>
      <c r="AU12" s="13"/>
      <c r="AV12" s="4" t="str">
        <f t="shared" si="17"/>
        <v/>
      </c>
      <c r="AW12" s="12"/>
      <c r="AX12" s="13"/>
      <c r="AY12" s="4" t="str">
        <f t="shared" si="18"/>
        <v/>
      </c>
      <c r="AZ12" s="12"/>
      <c r="BA12" s="13"/>
      <c r="BB12" s="4" t="str">
        <f t="shared" si="19"/>
        <v/>
      </c>
      <c r="BC12" s="12"/>
      <c r="BD12" s="13"/>
      <c r="BE12" s="4" t="str">
        <f t="shared" si="20"/>
        <v/>
      </c>
      <c r="BF12" s="12"/>
      <c r="BG12" s="13"/>
      <c r="BH12" s="4" t="str">
        <f t="shared" si="21"/>
        <v/>
      </c>
      <c r="BI12" s="12"/>
      <c r="BJ12" s="13"/>
      <c r="BK12" s="4" t="str">
        <f t="shared" si="22"/>
        <v/>
      </c>
      <c r="BL12" s="12"/>
      <c r="BM12" s="13"/>
      <c r="BN12" s="4" t="str">
        <f t="shared" si="23"/>
        <v/>
      </c>
      <c r="BO12" s="12"/>
      <c r="BP12" s="13"/>
      <c r="BQ12" s="4" t="str">
        <f t="shared" si="24"/>
        <v/>
      </c>
      <c r="BR12" s="12"/>
      <c r="BS12" s="13"/>
      <c r="BT12" s="4" t="str">
        <f t="shared" si="25"/>
        <v/>
      </c>
      <c r="BU12" s="12"/>
      <c r="BV12" s="13"/>
    </row>
    <row r="13" spans="1:77" hidden="1" outlineLevel="1">
      <c r="B13" t="str">
        <f t="shared" si="2"/>
        <v>gotz2016renewable</v>
      </c>
      <c r="C13" t="s">
        <v>14</v>
      </c>
      <c r="D13">
        <f t="shared" si="26"/>
        <v>2016</v>
      </c>
      <c r="E13" t="str">
        <f t="shared" si="26"/>
        <v>EUR</v>
      </c>
      <c r="F13" s="4" t="str">
        <f t="shared" si="3"/>
        <v/>
      </c>
      <c r="G13" s="12"/>
      <c r="H13" s="13"/>
      <c r="I13" s="4" t="str">
        <f t="shared" si="4"/>
        <v/>
      </c>
      <c r="J13" s="12"/>
      <c r="K13" s="13"/>
      <c r="L13" s="4" t="str">
        <f t="shared" si="5"/>
        <v/>
      </c>
      <c r="M13" s="12"/>
      <c r="N13" s="13"/>
      <c r="O13" s="4" t="str">
        <f t="shared" si="6"/>
        <v/>
      </c>
      <c r="P13" s="12"/>
      <c r="Q13" s="13"/>
      <c r="R13" s="4" t="str">
        <f t="shared" si="7"/>
        <v/>
      </c>
      <c r="S13" s="12"/>
      <c r="T13" s="13"/>
      <c r="U13" s="4" t="str">
        <f t="shared" si="8"/>
        <v/>
      </c>
      <c r="V13" s="12"/>
      <c r="W13" s="13"/>
      <c r="X13" s="4" t="str">
        <f t="shared" si="9"/>
        <v/>
      </c>
      <c r="Y13" s="12"/>
      <c r="Z13" s="13"/>
      <c r="AA13" s="4" t="str">
        <f t="shared" si="10"/>
        <v/>
      </c>
      <c r="AB13" s="12"/>
      <c r="AC13" s="13"/>
      <c r="AD13" s="4" t="str">
        <f t="shared" si="11"/>
        <v/>
      </c>
      <c r="AE13" s="12"/>
      <c r="AF13" s="13"/>
      <c r="AG13" s="4" t="str">
        <f t="shared" si="12"/>
        <v/>
      </c>
      <c r="AH13" s="12"/>
      <c r="AI13" s="13"/>
      <c r="AJ13" s="4" t="str">
        <f t="shared" si="13"/>
        <v/>
      </c>
      <c r="AK13" s="12"/>
      <c r="AL13" s="13"/>
      <c r="AM13" s="4" t="str">
        <f t="shared" si="14"/>
        <v/>
      </c>
      <c r="AN13" s="12"/>
      <c r="AO13" s="13"/>
      <c r="AP13" s="4" t="str">
        <f t="shared" si="15"/>
        <v/>
      </c>
      <c r="AQ13" s="12"/>
      <c r="AR13" s="13"/>
      <c r="AS13" s="4" t="str">
        <f t="shared" si="16"/>
        <v/>
      </c>
      <c r="AT13" s="12"/>
      <c r="AU13" s="13"/>
      <c r="AV13" s="4" t="str">
        <f t="shared" si="17"/>
        <v/>
      </c>
      <c r="AW13" s="12"/>
      <c r="AX13" s="13"/>
      <c r="AY13" s="4" t="str">
        <f t="shared" si="18"/>
        <v/>
      </c>
      <c r="AZ13" s="12"/>
      <c r="BA13" s="13"/>
      <c r="BB13" s="4" t="str">
        <f t="shared" si="19"/>
        <v/>
      </c>
      <c r="BC13" s="12"/>
      <c r="BD13" s="13"/>
      <c r="BE13" s="4" t="str">
        <f t="shared" si="20"/>
        <v/>
      </c>
      <c r="BF13" s="12"/>
      <c r="BG13" s="13"/>
      <c r="BH13" s="4" t="str">
        <f t="shared" si="21"/>
        <v/>
      </c>
      <c r="BI13" s="12"/>
      <c r="BJ13" s="13"/>
      <c r="BK13" s="4" t="str">
        <f t="shared" si="22"/>
        <v/>
      </c>
      <c r="BL13" s="12"/>
      <c r="BM13" s="13"/>
      <c r="BN13" s="4" t="str">
        <f t="shared" si="23"/>
        <v/>
      </c>
      <c r="BO13" s="12"/>
      <c r="BP13" s="13"/>
      <c r="BQ13" s="4" t="str">
        <f t="shared" si="24"/>
        <v/>
      </c>
      <c r="BR13" s="12"/>
      <c r="BS13" s="13"/>
      <c r="BT13" s="4" t="str">
        <f t="shared" si="25"/>
        <v/>
      </c>
      <c r="BU13" s="12"/>
      <c r="BV13" s="13"/>
    </row>
    <row r="14" spans="1:77" hidden="1" outlineLevel="1">
      <c r="B14" t="str">
        <f t="shared" si="2"/>
        <v>gotz2016renewable</v>
      </c>
      <c r="C14" t="s">
        <v>11</v>
      </c>
      <c r="D14">
        <f t="shared" si="26"/>
        <v>2016</v>
      </c>
      <c r="E14" t="str">
        <f t="shared" si="26"/>
        <v>EUR</v>
      </c>
      <c r="F14" s="4" t="str">
        <f t="shared" si="3"/>
        <v/>
      </c>
      <c r="G14" s="12"/>
      <c r="H14" s="13"/>
      <c r="I14" s="4" t="str">
        <f t="shared" si="4"/>
        <v/>
      </c>
      <c r="J14" s="12"/>
      <c r="K14" s="13"/>
      <c r="L14" s="4" t="str">
        <f t="shared" si="5"/>
        <v/>
      </c>
      <c r="M14" s="12"/>
      <c r="N14" s="13"/>
      <c r="O14" s="4" t="str">
        <f t="shared" si="6"/>
        <v/>
      </c>
      <c r="P14" s="12"/>
      <c r="Q14" s="13"/>
      <c r="R14" s="4" t="str">
        <f t="shared" si="7"/>
        <v/>
      </c>
      <c r="S14" s="12"/>
      <c r="T14" s="13"/>
      <c r="U14" s="4" t="str">
        <f t="shared" si="8"/>
        <v/>
      </c>
      <c r="V14" s="12"/>
      <c r="W14" s="13"/>
      <c r="X14" s="4" t="str">
        <f t="shared" si="9"/>
        <v/>
      </c>
      <c r="Y14" s="12"/>
      <c r="Z14" s="13"/>
      <c r="AA14" s="4" t="str">
        <f t="shared" si="10"/>
        <v/>
      </c>
      <c r="AB14" s="12"/>
      <c r="AC14" s="13"/>
      <c r="AD14" s="4" t="str">
        <f t="shared" si="11"/>
        <v/>
      </c>
      <c r="AE14" s="12"/>
      <c r="AF14" s="13"/>
      <c r="AG14" s="4" t="str">
        <f t="shared" si="12"/>
        <v/>
      </c>
      <c r="AH14" s="12"/>
      <c r="AI14" s="13"/>
      <c r="AJ14" s="4" t="str">
        <f t="shared" si="13"/>
        <v/>
      </c>
      <c r="AK14" s="12"/>
      <c r="AL14" s="13"/>
      <c r="AM14" s="4" t="str">
        <f t="shared" si="14"/>
        <v/>
      </c>
      <c r="AN14" s="12"/>
      <c r="AO14" s="13"/>
      <c r="AP14" s="4" t="str">
        <f t="shared" si="15"/>
        <v/>
      </c>
      <c r="AQ14" s="12"/>
      <c r="AR14" s="13"/>
      <c r="AS14" s="4" t="str">
        <f t="shared" si="16"/>
        <v/>
      </c>
      <c r="AT14" s="12"/>
      <c r="AU14" s="13"/>
      <c r="AV14" s="4" t="str">
        <f t="shared" si="17"/>
        <v/>
      </c>
      <c r="AW14" s="12"/>
      <c r="AX14" s="13"/>
      <c r="AY14" s="4" t="str">
        <f t="shared" si="18"/>
        <v/>
      </c>
      <c r="AZ14" s="12"/>
      <c r="BA14" s="13"/>
      <c r="BB14" s="4" t="str">
        <f t="shared" si="19"/>
        <v/>
      </c>
      <c r="BC14" s="12"/>
      <c r="BD14" s="13"/>
      <c r="BE14" s="4" t="str">
        <f t="shared" si="20"/>
        <v/>
      </c>
      <c r="BF14" s="12"/>
      <c r="BG14" s="13"/>
      <c r="BH14" s="4" t="str">
        <f t="shared" si="21"/>
        <v/>
      </c>
      <c r="BI14" s="12"/>
      <c r="BJ14" s="13"/>
      <c r="BK14" s="4" t="str">
        <f t="shared" si="22"/>
        <v/>
      </c>
      <c r="BL14" s="12"/>
      <c r="BM14" s="13"/>
      <c r="BN14" s="4" t="str">
        <f t="shared" si="23"/>
        <v/>
      </c>
      <c r="BO14" s="12"/>
      <c r="BP14" s="13"/>
      <c r="BQ14" s="4" t="str">
        <f t="shared" si="24"/>
        <v/>
      </c>
      <c r="BR14" s="12"/>
      <c r="BS14" s="13"/>
      <c r="BT14" s="4" t="str">
        <f t="shared" si="25"/>
        <v/>
      </c>
      <c r="BU14" s="12"/>
      <c r="BV14" s="13"/>
    </row>
    <row r="15" spans="1:77" hidden="1" outlineLevel="1">
      <c r="B15" t="str">
        <f t="shared" si="2"/>
        <v>gotz2016renewable</v>
      </c>
      <c r="C15" t="s">
        <v>15</v>
      </c>
      <c r="D15">
        <f t="shared" si="26"/>
        <v>2016</v>
      </c>
      <c r="E15" t="str">
        <f t="shared" si="26"/>
        <v>EUR</v>
      </c>
      <c r="F15" s="4" t="str">
        <f t="shared" si="3"/>
        <v/>
      </c>
      <c r="G15" s="12"/>
      <c r="H15" s="13"/>
      <c r="I15" s="4" t="str">
        <f t="shared" si="4"/>
        <v/>
      </c>
      <c r="J15" s="12"/>
      <c r="K15" s="13"/>
      <c r="L15" s="4" t="str">
        <f t="shared" si="5"/>
        <v/>
      </c>
      <c r="M15" s="12"/>
      <c r="N15" s="13"/>
      <c r="O15" s="4" t="str">
        <f t="shared" si="6"/>
        <v/>
      </c>
      <c r="P15" s="12"/>
      <c r="Q15" s="13"/>
      <c r="R15" s="4" t="str">
        <f t="shared" si="7"/>
        <v/>
      </c>
      <c r="S15" s="12"/>
      <c r="T15" s="13"/>
      <c r="U15" s="4" t="str">
        <f t="shared" si="8"/>
        <v/>
      </c>
      <c r="V15" s="12"/>
      <c r="W15" s="13"/>
      <c r="X15" s="4" t="str">
        <f t="shared" si="9"/>
        <v/>
      </c>
      <c r="Y15" s="12"/>
      <c r="Z15" s="13"/>
      <c r="AA15" s="4" t="str">
        <f t="shared" si="10"/>
        <v/>
      </c>
      <c r="AB15" s="12"/>
      <c r="AC15" s="13"/>
      <c r="AD15" s="4" t="str">
        <f t="shared" si="11"/>
        <v/>
      </c>
      <c r="AE15" s="12"/>
      <c r="AF15" s="13"/>
      <c r="AG15" s="4" t="str">
        <f t="shared" si="12"/>
        <v/>
      </c>
      <c r="AH15" s="12"/>
      <c r="AI15" s="13"/>
      <c r="AJ15" s="4" t="str">
        <f t="shared" si="13"/>
        <v/>
      </c>
      <c r="AK15" s="12"/>
      <c r="AL15" s="13"/>
      <c r="AM15" s="4" t="str">
        <f t="shared" si="14"/>
        <v/>
      </c>
      <c r="AN15" s="12"/>
      <c r="AO15" s="13"/>
      <c r="AP15" s="4" t="str">
        <f t="shared" si="15"/>
        <v/>
      </c>
      <c r="AQ15" s="12"/>
      <c r="AR15" s="13"/>
      <c r="AS15" s="4" t="str">
        <f t="shared" si="16"/>
        <v/>
      </c>
      <c r="AT15" s="12"/>
      <c r="AU15" s="13"/>
      <c r="AV15" s="4" t="str">
        <f t="shared" si="17"/>
        <v/>
      </c>
      <c r="AW15" s="12"/>
      <c r="AX15" s="13"/>
      <c r="AY15" s="4" t="str">
        <f t="shared" si="18"/>
        <v/>
      </c>
      <c r="AZ15" s="12"/>
      <c r="BA15" s="13"/>
      <c r="BB15" s="4" t="str">
        <f t="shared" si="19"/>
        <v/>
      </c>
      <c r="BC15" s="12"/>
      <c r="BD15" s="13"/>
      <c r="BE15" s="4" t="str">
        <f t="shared" si="20"/>
        <v/>
      </c>
      <c r="BF15" s="12"/>
      <c r="BG15" s="13"/>
      <c r="BH15" s="4" t="str">
        <f t="shared" si="21"/>
        <v/>
      </c>
      <c r="BI15" s="12"/>
      <c r="BJ15" s="13"/>
      <c r="BK15" s="4" t="str">
        <f t="shared" si="22"/>
        <v/>
      </c>
      <c r="BL15" s="12"/>
      <c r="BM15" s="13"/>
      <c r="BN15" s="4" t="str">
        <f t="shared" si="23"/>
        <v/>
      </c>
      <c r="BO15" s="12"/>
      <c r="BP15" s="13"/>
      <c r="BQ15" s="4" t="str">
        <f t="shared" si="24"/>
        <v/>
      </c>
      <c r="BR15" s="12"/>
      <c r="BS15" s="13"/>
      <c r="BT15" s="4" t="str">
        <f t="shared" si="25"/>
        <v/>
      </c>
      <c r="BU15" s="12"/>
      <c r="BV15" s="13"/>
    </row>
    <row r="16" spans="1:77" hidden="1" outlineLevel="1">
      <c r="B16" t="str">
        <f t="shared" si="2"/>
        <v>gotz2016renewable</v>
      </c>
      <c r="C16" t="s">
        <v>16</v>
      </c>
      <c r="D16">
        <f t="shared" si="26"/>
        <v>2016</v>
      </c>
      <c r="E16" t="str">
        <f t="shared" si="26"/>
        <v>EUR</v>
      </c>
      <c r="F16" s="4" t="str">
        <f t="shared" si="3"/>
        <v/>
      </c>
      <c r="G16" s="12"/>
      <c r="H16" s="13"/>
      <c r="I16" s="4" t="str">
        <f t="shared" si="4"/>
        <v/>
      </c>
      <c r="J16" s="12"/>
      <c r="K16" s="13"/>
      <c r="L16" s="4" t="str">
        <f t="shared" si="5"/>
        <v/>
      </c>
      <c r="M16" s="12"/>
      <c r="N16" s="13"/>
      <c r="O16" s="4" t="str">
        <f t="shared" si="6"/>
        <v/>
      </c>
      <c r="P16" s="12"/>
      <c r="Q16" s="13"/>
      <c r="R16" s="4" t="str">
        <f t="shared" si="7"/>
        <v/>
      </c>
      <c r="S16" s="12"/>
      <c r="T16" s="13"/>
      <c r="U16" s="4" t="str">
        <f t="shared" si="8"/>
        <v/>
      </c>
      <c r="V16" s="12"/>
      <c r="W16" s="13"/>
      <c r="X16" s="4" t="str">
        <f t="shared" si="9"/>
        <v/>
      </c>
      <c r="Y16" s="12"/>
      <c r="Z16" s="13"/>
      <c r="AA16" s="4" t="str">
        <f t="shared" si="10"/>
        <v/>
      </c>
      <c r="AB16" s="12"/>
      <c r="AC16" s="13"/>
      <c r="AD16" s="4" t="str">
        <f t="shared" si="11"/>
        <v/>
      </c>
      <c r="AE16" s="12"/>
      <c r="AF16" s="13"/>
      <c r="AG16" s="4" t="str">
        <f t="shared" si="12"/>
        <v/>
      </c>
      <c r="AH16" s="12"/>
      <c r="AI16" s="13"/>
      <c r="AJ16" s="4" t="str">
        <f t="shared" si="13"/>
        <v/>
      </c>
      <c r="AK16" s="12"/>
      <c r="AL16" s="13"/>
      <c r="AM16" s="4" t="str">
        <f t="shared" si="14"/>
        <v/>
      </c>
      <c r="AN16" s="12"/>
      <c r="AO16" s="13"/>
      <c r="AP16" s="4" t="str">
        <f t="shared" si="15"/>
        <v/>
      </c>
      <c r="AQ16" s="12"/>
      <c r="AR16" s="13"/>
      <c r="AS16" s="4" t="str">
        <f t="shared" si="16"/>
        <v/>
      </c>
      <c r="AT16" s="12"/>
      <c r="AU16" s="13"/>
      <c r="AV16" s="4" t="str">
        <f t="shared" si="17"/>
        <v/>
      </c>
      <c r="AW16" s="12"/>
      <c r="AX16" s="13"/>
      <c r="AY16" s="4" t="str">
        <f t="shared" si="18"/>
        <v/>
      </c>
      <c r="AZ16" s="12"/>
      <c r="BA16" s="13"/>
      <c r="BB16" s="4" t="str">
        <f t="shared" si="19"/>
        <v/>
      </c>
      <c r="BC16" s="12"/>
      <c r="BD16" s="13"/>
      <c r="BE16" s="4" t="str">
        <f t="shared" si="20"/>
        <v/>
      </c>
      <c r="BF16" s="12"/>
      <c r="BG16" s="13"/>
      <c r="BH16" s="4" t="str">
        <f t="shared" si="21"/>
        <v/>
      </c>
      <c r="BI16" s="12"/>
      <c r="BJ16" s="13"/>
      <c r="BK16" s="4" t="str">
        <f t="shared" si="22"/>
        <v/>
      </c>
      <c r="BL16" s="12"/>
      <c r="BM16" s="13"/>
      <c r="BN16" s="4" t="str">
        <f t="shared" si="23"/>
        <v/>
      </c>
      <c r="BO16" s="12"/>
      <c r="BP16" s="13"/>
      <c r="BQ16" s="4" t="str">
        <f t="shared" si="24"/>
        <v/>
      </c>
      <c r="BR16" s="12"/>
      <c r="BS16" s="13"/>
      <c r="BT16" s="4" t="str">
        <f t="shared" si="25"/>
        <v/>
      </c>
      <c r="BU16" s="12"/>
      <c r="BV16" s="13"/>
    </row>
    <row r="17" spans="1:77" collapsed="1">
      <c r="B17" t="s">
        <v>69</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row>
    <row r="18" spans="1:77">
      <c r="B18" t="str">
        <f>B16</f>
        <v>gotz2016renewable</v>
      </c>
      <c r="C18" t="s">
        <v>19</v>
      </c>
      <c r="D18">
        <f>D16</f>
        <v>2016</v>
      </c>
      <c r="E18" t="str">
        <f>E5</f>
        <v>EUR/kW</v>
      </c>
      <c r="F18" s="4" t="str">
        <f>IFERROR(AVERAGE(G18:H18),"")</f>
        <v/>
      </c>
      <c r="G18" s="12"/>
      <c r="H18" s="13"/>
      <c r="I18" s="4" t="str">
        <f>IFERROR(AVERAGE(J18:K18),"")</f>
        <v/>
      </c>
      <c r="J18" s="12"/>
      <c r="K18" s="13"/>
      <c r="L18" s="4" t="str">
        <f>IFERROR(AVERAGE(M18:N18),"")</f>
        <v/>
      </c>
      <c r="M18" s="12"/>
      <c r="N18" s="13"/>
      <c r="O18" s="4" t="str">
        <f>IFERROR(AVERAGE(P18:Q18),"")</f>
        <v/>
      </c>
      <c r="P18" s="12"/>
      <c r="Q18" s="13"/>
      <c r="R18" s="4" t="str">
        <f>IFERROR(AVERAGE(S18:T18),"")</f>
        <v/>
      </c>
      <c r="S18" s="12"/>
      <c r="T18" s="13"/>
      <c r="U18" s="4" t="str">
        <f>IFERROR(AVERAGE(V18:W18),"")</f>
        <v/>
      </c>
      <c r="V18" s="12"/>
      <c r="W18" s="13"/>
      <c r="X18" s="4" t="str">
        <f>IFERROR(AVERAGE(Y18:Z18),"")</f>
        <v/>
      </c>
      <c r="Y18" s="12"/>
      <c r="Z18" s="13"/>
      <c r="AA18" s="4" t="str">
        <f>IFERROR(AVERAGE(AB18:AC18),"")</f>
        <v/>
      </c>
      <c r="AB18" s="12"/>
      <c r="AC18" s="13"/>
      <c r="AD18" s="4" t="str">
        <f>IFERROR(AVERAGE(AE18:AF18),"")</f>
        <v/>
      </c>
      <c r="AE18" s="12"/>
      <c r="AF18" s="13"/>
      <c r="AG18" s="4" t="str">
        <f>IFERROR(AVERAGE(AH18:AI18),"")</f>
        <v/>
      </c>
      <c r="AH18" s="12"/>
      <c r="AI18" s="13"/>
      <c r="AJ18" s="4" t="str">
        <f>IFERROR(AVERAGE(AK18:AL18),"")</f>
        <v/>
      </c>
      <c r="AK18" s="12"/>
      <c r="AL18" s="13"/>
      <c r="AM18" s="4" t="str">
        <f>IFERROR(AVERAGE(AN18:AO18),"")</f>
        <v/>
      </c>
      <c r="AN18" s="12"/>
      <c r="AO18" s="13"/>
      <c r="AP18" s="4" t="str">
        <f>IFERROR(AVERAGE(AQ18:AR18),"")</f>
        <v/>
      </c>
      <c r="AQ18" s="12"/>
      <c r="AR18" s="13"/>
      <c r="AS18" s="4" t="str">
        <f>IFERROR(AVERAGE(AT18:AU18),"")</f>
        <v/>
      </c>
      <c r="AT18" s="12"/>
      <c r="AU18" s="13"/>
      <c r="AV18" s="4" t="str">
        <f>IFERROR(AVERAGE(AW18:AX18),"")</f>
        <v/>
      </c>
      <c r="AW18" s="12"/>
      <c r="AX18" s="13"/>
      <c r="AY18" s="4" t="str">
        <f>IFERROR(AVERAGE(AZ18:BA18),"")</f>
        <v/>
      </c>
      <c r="AZ18" s="12"/>
      <c r="BA18" s="13"/>
      <c r="BB18" s="4" t="str">
        <f>IFERROR(AVERAGE(BC18:BD18),"")</f>
        <v/>
      </c>
      <c r="BC18" s="12"/>
      <c r="BD18" s="13"/>
      <c r="BE18" s="4" t="str">
        <f>IFERROR(AVERAGE(BF18:BG18),"")</f>
        <v/>
      </c>
      <c r="BF18" s="12"/>
      <c r="BG18" s="13"/>
      <c r="BH18" s="4" t="str">
        <f>IFERROR(AVERAGE(BI18:BJ18),"")</f>
        <v/>
      </c>
      <c r="BI18" s="12"/>
      <c r="BJ18" s="13"/>
      <c r="BK18" s="4" t="str">
        <f>IFERROR(AVERAGE(BL18:BM18),"")</f>
        <v/>
      </c>
      <c r="BL18" s="12"/>
      <c r="BM18" s="13"/>
      <c r="BN18" s="4" t="str">
        <f>IFERROR(AVERAGE(BO18:BP18),"")</f>
        <v/>
      </c>
      <c r="BO18" s="12"/>
      <c r="BP18" s="13"/>
      <c r="BQ18" s="4" t="str">
        <f>IFERROR(AVERAGE(BR18:BS18),"")</f>
        <v/>
      </c>
      <c r="BR18" s="12"/>
      <c r="BS18" s="13"/>
      <c r="BT18" s="4" t="str">
        <f>IFERROR(AVERAGE(BU18:BV18),"")</f>
        <v/>
      </c>
      <c r="BU18" s="12"/>
      <c r="BV18" s="13"/>
    </row>
    <row r="19" spans="1:77">
      <c r="B19" t="s">
        <v>69</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row>
    <row r="20" spans="1:77">
      <c r="B20" t="str">
        <f>B18</f>
        <v>gotz2016renewable</v>
      </c>
      <c r="C20" t="s">
        <v>48</v>
      </c>
      <c r="D20">
        <f>D18</f>
        <v>2016</v>
      </c>
      <c r="E20" t="s">
        <v>22</v>
      </c>
      <c r="F20" s="22" t="str">
        <f>IFERROR(AVERAGE(G20:H20),"")</f>
        <v/>
      </c>
      <c r="G20" s="23"/>
      <c r="H20" s="24"/>
      <c r="I20" s="22" t="str">
        <f>IFERROR(AVERAGE(J20:K20),"")</f>
        <v/>
      </c>
      <c r="J20" s="23"/>
      <c r="K20" s="24"/>
      <c r="L20" s="22" t="str">
        <f>IFERROR(AVERAGE(M20:N20),"")</f>
        <v/>
      </c>
      <c r="M20" s="23"/>
      <c r="N20" s="24"/>
      <c r="O20" s="22" t="str">
        <f>IFERROR(AVERAGE(P20:Q20),"")</f>
        <v/>
      </c>
      <c r="P20" s="23"/>
      <c r="Q20" s="24"/>
      <c r="R20" s="22" t="str">
        <f>IFERROR(AVERAGE(S20:T20),"")</f>
        <v/>
      </c>
      <c r="S20" s="23"/>
      <c r="T20" s="24"/>
      <c r="U20" s="22" t="str">
        <f>IFERROR(AVERAGE(V20:W20),"")</f>
        <v/>
      </c>
      <c r="V20" s="23"/>
      <c r="W20" s="24"/>
      <c r="X20" s="22" t="str">
        <f>IFERROR(AVERAGE(Y20:Z20),"")</f>
        <v/>
      </c>
      <c r="Y20" s="23"/>
      <c r="Z20" s="24"/>
      <c r="AA20" s="22" t="str">
        <f>IFERROR(AVERAGE(AB20:AC20),"")</f>
        <v/>
      </c>
      <c r="AB20" s="23"/>
      <c r="AC20" s="24"/>
      <c r="AD20" s="22" t="str">
        <f>IFERROR(AVERAGE(AE20:AF20),"")</f>
        <v/>
      </c>
      <c r="AE20" s="23"/>
      <c r="AF20" s="24"/>
      <c r="AG20" s="22" t="str">
        <f>IFERROR(AVERAGE(AH20:AI20),"")</f>
        <v/>
      </c>
      <c r="AH20" s="23"/>
      <c r="AI20" s="24"/>
      <c r="AJ20" s="22" t="str">
        <f>IFERROR(AVERAGE(AK20:AL20),"")</f>
        <v/>
      </c>
      <c r="AK20" s="23"/>
      <c r="AL20" s="24"/>
      <c r="AM20" s="22" t="str">
        <f>IFERROR(AVERAGE(AN20:AO20),"")</f>
        <v/>
      </c>
      <c r="AN20" s="23"/>
      <c r="AO20" s="24"/>
      <c r="AP20" s="22" t="str">
        <f>IFERROR(AVERAGE(AQ20:AR20),"")</f>
        <v/>
      </c>
      <c r="AQ20" s="23"/>
      <c r="AR20" s="24"/>
      <c r="AS20" s="22" t="str">
        <f>IFERROR(AVERAGE(AT20:AU20),"")</f>
        <v/>
      </c>
      <c r="AT20" s="23"/>
      <c r="AU20" s="24"/>
      <c r="AV20" s="22" t="str">
        <f>IFERROR(AVERAGE(AW20:AX20),"")</f>
        <v/>
      </c>
      <c r="AW20" s="23"/>
      <c r="AX20" s="24"/>
      <c r="AY20" s="22" t="str">
        <f>IFERROR(AVERAGE(AZ20:BA20),"")</f>
        <v/>
      </c>
      <c r="AZ20" s="23"/>
      <c r="BA20" s="24"/>
      <c r="BB20" s="22" t="str">
        <f>IFERROR(AVERAGE(BC20:BD20),"")</f>
        <v/>
      </c>
      <c r="BC20" s="23"/>
      <c r="BD20" s="24"/>
      <c r="BE20" s="22" t="str">
        <f>IFERROR(AVERAGE(BF20:BG20),"")</f>
        <v/>
      </c>
      <c r="BF20" s="23"/>
      <c r="BG20" s="24"/>
      <c r="BH20" s="22" t="str">
        <f>IFERROR(AVERAGE(BI20:BJ20),"")</f>
        <v/>
      </c>
      <c r="BI20" s="23"/>
      <c r="BJ20" s="24"/>
      <c r="BK20" s="22" t="str">
        <f>IFERROR(AVERAGE(BL20:BM20),"")</f>
        <v/>
      </c>
      <c r="BL20" s="23"/>
      <c r="BM20" s="24"/>
      <c r="BN20" s="22" t="str">
        <f>IFERROR(AVERAGE(BO20:BP20),"")</f>
        <v/>
      </c>
      <c r="BO20" s="23"/>
      <c r="BP20" s="24"/>
      <c r="BQ20" s="22" t="str">
        <f>IFERROR(AVERAGE(BR20:BS20),"")</f>
        <v/>
      </c>
      <c r="BR20" s="23"/>
      <c r="BS20" s="24"/>
      <c r="BT20" s="22" t="str">
        <f>IFERROR(AVERAGE(BU20:BV20),"")</f>
        <v/>
      </c>
      <c r="BU20" s="23"/>
      <c r="BV20" s="24"/>
    </row>
    <row r="21" spans="1:77">
      <c r="B21" t="str">
        <f>B20</f>
        <v>gotz2016renewable</v>
      </c>
      <c r="C21" t="s">
        <v>49</v>
      </c>
      <c r="D21">
        <f>D20</f>
        <v>2016</v>
      </c>
      <c r="E21" t="s">
        <v>22</v>
      </c>
      <c r="F21" s="22" t="str">
        <f>IFERROR(AVERAGE(G21:H21),"")</f>
        <v/>
      </c>
      <c r="G21" s="23"/>
      <c r="H21" s="24"/>
      <c r="I21" s="22" t="str">
        <f>IFERROR(AVERAGE(J21:K21),"")</f>
        <v/>
      </c>
      <c r="J21" s="23"/>
      <c r="K21" s="24"/>
      <c r="L21" s="22" t="str">
        <f>IFERROR(AVERAGE(M21:N21),"")</f>
        <v/>
      </c>
      <c r="M21" s="23"/>
      <c r="N21" s="24"/>
      <c r="O21" s="22" t="str">
        <f>IFERROR(AVERAGE(P21:Q21),"")</f>
        <v/>
      </c>
      <c r="P21" s="23"/>
      <c r="Q21" s="24"/>
      <c r="R21" s="22" t="str">
        <f>IFERROR(AVERAGE(S21:T21),"")</f>
        <v/>
      </c>
      <c r="S21" s="23"/>
      <c r="T21" s="24"/>
      <c r="U21" s="22" t="str">
        <f>IFERROR(AVERAGE(V21:W21),"")</f>
        <v/>
      </c>
      <c r="V21" s="23"/>
      <c r="W21" s="24"/>
      <c r="X21" s="22" t="str">
        <f>IFERROR(AVERAGE(Y21:Z21),"")</f>
        <v/>
      </c>
      <c r="Y21" s="23"/>
      <c r="Z21" s="24"/>
      <c r="AA21" s="22" t="str">
        <f>IFERROR(AVERAGE(AB21:AC21),"")</f>
        <v/>
      </c>
      <c r="AB21" s="23"/>
      <c r="AC21" s="24"/>
      <c r="AD21" s="22" t="str">
        <f>IFERROR(AVERAGE(AE21:AF21),"")</f>
        <v/>
      </c>
      <c r="AE21" s="23"/>
      <c r="AF21" s="24"/>
      <c r="AG21" s="22" t="str">
        <f>IFERROR(AVERAGE(AH21:AI21),"")</f>
        <v/>
      </c>
      <c r="AH21" s="23"/>
      <c r="AI21" s="24"/>
      <c r="AJ21" s="22" t="str">
        <f>IFERROR(AVERAGE(AK21:AL21),"")</f>
        <v/>
      </c>
      <c r="AK21" s="23"/>
      <c r="AL21" s="24"/>
      <c r="AM21" s="22" t="str">
        <f>IFERROR(AVERAGE(AN21:AO21),"")</f>
        <v/>
      </c>
      <c r="AN21" s="23"/>
      <c r="AO21" s="24"/>
      <c r="AP21" s="22" t="str">
        <f>IFERROR(AVERAGE(AQ21:AR21),"")</f>
        <v/>
      </c>
      <c r="AQ21" s="23"/>
      <c r="AR21" s="24"/>
      <c r="AS21" s="22" t="str">
        <f>IFERROR(AVERAGE(AT21:AU21),"")</f>
        <v/>
      </c>
      <c r="AT21" s="23"/>
      <c r="AU21" s="24"/>
      <c r="AV21" s="22" t="str">
        <f>IFERROR(AVERAGE(AW21:AX21),"")</f>
        <v/>
      </c>
      <c r="AW21" s="23"/>
      <c r="AX21" s="24"/>
      <c r="AY21" s="22" t="str">
        <f>IFERROR(AVERAGE(AZ21:BA21),"")</f>
        <v/>
      </c>
      <c r="AZ21" s="23"/>
      <c r="BA21" s="24"/>
      <c r="BB21" s="22" t="str">
        <f>IFERROR(AVERAGE(BC21:BD21),"")</f>
        <v/>
      </c>
      <c r="BC21" s="23"/>
      <c r="BD21" s="24"/>
      <c r="BE21" s="22" t="str">
        <f>IFERROR(AVERAGE(BF21:BG21),"")</f>
        <v/>
      </c>
      <c r="BF21" s="23"/>
      <c r="BG21" s="24"/>
      <c r="BH21" s="22" t="str">
        <f>IFERROR(AVERAGE(BI21:BJ21),"")</f>
        <v/>
      </c>
      <c r="BI21" s="23"/>
      <c r="BJ21" s="24"/>
      <c r="BK21" s="22" t="str">
        <f>IFERROR(AVERAGE(BL21:BM21),"")</f>
        <v/>
      </c>
      <c r="BL21" s="23"/>
      <c r="BM21" s="24"/>
      <c r="BN21" s="22" t="str">
        <f>IFERROR(AVERAGE(BO21:BP21),"")</f>
        <v/>
      </c>
      <c r="BO21" s="23"/>
      <c r="BP21" s="24"/>
      <c r="BQ21" s="22" t="str">
        <f>IFERROR(AVERAGE(BR21:BS21),"")</f>
        <v/>
      </c>
      <c r="BR21" s="23"/>
      <c r="BS21" s="24"/>
      <c r="BT21" s="22" t="str">
        <f>IFERROR(AVERAGE(BU21:BV21),"")</f>
        <v/>
      </c>
      <c r="BU21" s="23"/>
      <c r="BV21" s="24"/>
    </row>
    <row r="22" spans="1:77">
      <c r="B22" t="s">
        <v>69</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row>
    <row r="23" spans="1:77">
      <c r="B23" t="str">
        <f>B18</f>
        <v>gotz2016renewable</v>
      </c>
      <c r="C23" t="s">
        <v>23</v>
      </c>
      <c r="D23">
        <f>D18</f>
        <v>2016</v>
      </c>
      <c r="E23" t="s">
        <v>20</v>
      </c>
      <c r="F23" s="4" t="str">
        <f>IFERROR(AVERAGE(G23:H23),"")</f>
        <v/>
      </c>
      <c r="G23" s="12"/>
      <c r="H23" s="13"/>
      <c r="I23" s="4" t="str">
        <f>IFERROR(AVERAGE(J23:K23),"")</f>
        <v/>
      </c>
      <c r="J23" s="12"/>
      <c r="K23" s="13"/>
      <c r="L23" s="4" t="str">
        <f>IFERROR(AVERAGE(M23:N23),"")</f>
        <v/>
      </c>
      <c r="M23" s="12"/>
      <c r="N23" s="13"/>
      <c r="O23" s="4" t="str">
        <f>IFERROR(AVERAGE(P23:Q23),"")</f>
        <v/>
      </c>
      <c r="P23" s="12"/>
      <c r="Q23" s="13"/>
      <c r="R23" s="4" t="str">
        <f>IFERROR(AVERAGE(S23:T23),"")</f>
        <v/>
      </c>
      <c r="S23" s="12"/>
      <c r="T23" s="13"/>
      <c r="U23" s="4" t="str">
        <f>IFERROR(AVERAGE(V23:W23),"")</f>
        <v/>
      </c>
      <c r="V23" s="12"/>
      <c r="W23" s="13"/>
      <c r="X23" s="4" t="str">
        <f>IFERROR(AVERAGE(Y23:Z23),"")</f>
        <v/>
      </c>
      <c r="Y23" s="12"/>
      <c r="Z23" s="13"/>
      <c r="AA23" s="4" t="str">
        <f>IFERROR(AVERAGE(AB23:AC23),"")</f>
        <v/>
      </c>
      <c r="AB23" s="12"/>
      <c r="AC23" s="13"/>
      <c r="AD23" s="4" t="str">
        <f>IFERROR(AVERAGE(AE23:AF23),"")</f>
        <v/>
      </c>
      <c r="AE23" s="12"/>
      <c r="AF23" s="13"/>
      <c r="AG23" s="4" t="str">
        <f>IFERROR(AVERAGE(AH23:AI23),"")</f>
        <v/>
      </c>
      <c r="AH23" s="12"/>
      <c r="AI23" s="13"/>
      <c r="AJ23" s="4" t="str">
        <f>IFERROR(AVERAGE(AK23:AL23),"")</f>
        <v/>
      </c>
      <c r="AK23" s="12"/>
      <c r="AL23" s="13"/>
      <c r="AM23" s="4" t="str">
        <f>IFERROR(AVERAGE(AN23:AO23),"")</f>
        <v/>
      </c>
      <c r="AN23" s="12"/>
      <c r="AO23" s="13"/>
      <c r="AP23" s="4" t="str">
        <f>IFERROR(AVERAGE(AQ23:AR23),"")</f>
        <v/>
      </c>
      <c r="AQ23" s="12"/>
      <c r="AR23" s="13"/>
      <c r="AS23" s="4" t="str">
        <f>IFERROR(AVERAGE(AT23:AU23),"")</f>
        <v/>
      </c>
      <c r="AT23" s="12"/>
      <c r="AU23" s="13"/>
      <c r="AV23" s="4" t="str">
        <f>IFERROR(AVERAGE(AW23:AX23),"")</f>
        <v/>
      </c>
      <c r="AW23" s="12"/>
      <c r="AX23" s="13"/>
      <c r="AY23" s="4" t="str">
        <f>IFERROR(AVERAGE(AZ23:BA23),"")</f>
        <v/>
      </c>
      <c r="AZ23" s="12"/>
      <c r="BA23" s="13"/>
      <c r="BB23" s="4" t="str">
        <f>IFERROR(AVERAGE(BC23:BD23),"")</f>
        <v/>
      </c>
      <c r="BC23" s="12"/>
      <c r="BD23" s="13"/>
      <c r="BE23" s="4" t="str">
        <f>IFERROR(AVERAGE(BF23:BG23),"")</f>
        <v/>
      </c>
      <c r="BF23" s="12"/>
      <c r="BG23" s="13"/>
      <c r="BH23" s="4" t="str">
        <f>IFERROR(AVERAGE(BI23:BJ23),"")</f>
        <v/>
      </c>
      <c r="BI23" s="12"/>
      <c r="BJ23" s="13"/>
      <c r="BK23" s="4" t="str">
        <f>IFERROR(AVERAGE(BL23:BM23),"")</f>
        <v/>
      </c>
      <c r="BL23" s="12"/>
      <c r="BM23" s="13"/>
      <c r="BN23" s="4" t="str">
        <f>IFERROR(AVERAGE(BO23:BP23),"")</f>
        <v/>
      </c>
      <c r="BO23" s="12"/>
      <c r="BP23" s="13"/>
      <c r="BQ23" s="4" t="str">
        <f>IFERROR(AVERAGE(BR23:BS23),"")</f>
        <v/>
      </c>
      <c r="BR23" s="12"/>
      <c r="BS23" s="13"/>
      <c r="BT23" s="4" t="str">
        <f>IFERROR(AVERAGE(BU23:BV23),"")</f>
        <v/>
      </c>
      <c r="BU23" s="12"/>
      <c r="BV23" s="13"/>
    </row>
    <row r="24" spans="1:77">
      <c r="B24" t="str">
        <f>B23</f>
        <v>gotz2016renewable</v>
      </c>
      <c r="C24" t="s">
        <v>42</v>
      </c>
      <c r="D24">
        <f>D23</f>
        <v>2016</v>
      </c>
      <c r="E24" t="s">
        <v>43</v>
      </c>
      <c r="F24" s="4" t="str">
        <f>IFERROR(AVERAGE(G24:H24),"")</f>
        <v/>
      </c>
      <c r="G24" s="12"/>
      <c r="H24" s="13"/>
      <c r="I24" s="4" t="str">
        <f>IFERROR(AVERAGE(J24:K24),"")</f>
        <v/>
      </c>
      <c r="J24" s="12"/>
      <c r="K24" s="13"/>
      <c r="L24" s="4" t="str">
        <f>IFERROR(AVERAGE(M24:N24),"")</f>
        <v/>
      </c>
      <c r="M24" s="12"/>
      <c r="N24" s="13"/>
      <c r="O24" s="4" t="str">
        <f>IFERROR(AVERAGE(P24:Q24),"")</f>
        <v/>
      </c>
      <c r="P24" s="12"/>
      <c r="Q24" s="13"/>
      <c r="R24" s="4" t="str">
        <f>IFERROR(AVERAGE(S24:T24),"")</f>
        <v/>
      </c>
      <c r="S24" s="12"/>
      <c r="T24" s="13"/>
      <c r="U24" s="4" t="str">
        <f>IFERROR(AVERAGE(V24:W24),"")</f>
        <v/>
      </c>
      <c r="V24" s="12"/>
      <c r="W24" s="13"/>
      <c r="X24" s="4" t="str">
        <f>IFERROR(AVERAGE(Y24:Z24),"")</f>
        <v/>
      </c>
      <c r="Y24" s="12"/>
      <c r="Z24" s="13"/>
      <c r="AA24" s="4" t="str">
        <f>IFERROR(AVERAGE(AB24:AC24),"")</f>
        <v/>
      </c>
      <c r="AB24" s="12"/>
      <c r="AC24" s="13"/>
      <c r="AD24" s="4" t="str">
        <f>IFERROR(AVERAGE(AE24:AF24),"")</f>
        <v/>
      </c>
      <c r="AE24" s="12"/>
      <c r="AF24" s="13"/>
      <c r="AG24" s="4" t="str">
        <f>IFERROR(AVERAGE(AH24:AI24),"")</f>
        <v/>
      </c>
      <c r="AH24" s="12"/>
      <c r="AI24" s="13"/>
      <c r="AJ24" s="4" t="str">
        <f>IFERROR(AVERAGE(AK24:AL24),"")</f>
        <v/>
      </c>
      <c r="AK24" s="12"/>
      <c r="AL24" s="13"/>
      <c r="AM24" s="4" t="str">
        <f>IFERROR(AVERAGE(AN24:AO24),"")</f>
        <v/>
      </c>
      <c r="AN24" s="12"/>
      <c r="AO24" s="13"/>
      <c r="AP24" s="4" t="str">
        <f>IFERROR(AVERAGE(AQ24:AR24),"")</f>
        <v/>
      </c>
      <c r="AQ24" s="12"/>
      <c r="AR24" s="13"/>
      <c r="AS24" s="4" t="str">
        <f>IFERROR(AVERAGE(AT24:AU24),"")</f>
        <v/>
      </c>
      <c r="AT24" s="12"/>
      <c r="AU24" s="13"/>
      <c r="AV24" s="4" t="str">
        <f>IFERROR(AVERAGE(AW24:AX24),"")</f>
        <v/>
      </c>
      <c r="AW24" s="12"/>
      <c r="AX24" s="13"/>
      <c r="AY24" s="4" t="str">
        <f>IFERROR(AVERAGE(AZ24:BA24),"")</f>
        <v/>
      </c>
      <c r="AZ24" s="12"/>
      <c r="BA24" s="13"/>
      <c r="BB24" s="4" t="str">
        <f>IFERROR(AVERAGE(BC24:BD24),"")</f>
        <v/>
      </c>
      <c r="BC24" s="12"/>
      <c r="BD24" s="13"/>
      <c r="BE24" s="4" t="str">
        <f>IFERROR(AVERAGE(BF24:BG24),"")</f>
        <v/>
      </c>
      <c r="BF24" s="12"/>
      <c r="BG24" s="13"/>
      <c r="BH24" s="4" t="str">
        <f>IFERROR(AVERAGE(BI24:BJ24),"")</f>
        <v/>
      </c>
      <c r="BI24" s="12"/>
      <c r="BJ24" s="13"/>
      <c r="BK24" s="4" t="str">
        <f>IFERROR(AVERAGE(BL24:BM24),"")</f>
        <v/>
      </c>
      <c r="BL24" s="12"/>
      <c r="BM24" s="13"/>
      <c r="BN24" s="4" t="str">
        <f>IFERROR(AVERAGE(BO24:BP24),"")</f>
        <v/>
      </c>
      <c r="BO24" s="12"/>
      <c r="BP24" s="13"/>
      <c r="BQ24" s="4" t="str">
        <f>IFERROR(AVERAGE(BR24:BS24),"")</f>
        <v/>
      </c>
      <c r="BR24" s="12"/>
      <c r="BS24" s="13"/>
      <c r="BT24" s="4" t="str">
        <f>IFERROR(AVERAGE(BU24:BV24),"")</f>
        <v/>
      </c>
      <c r="BU24" s="12"/>
      <c r="BV24" s="13"/>
    </row>
    <row r="25" spans="1:77">
      <c r="B25" t="str">
        <f>B24</f>
        <v>gotz2016renewable</v>
      </c>
      <c r="C25" t="s">
        <v>21</v>
      </c>
      <c r="D25">
        <f>D24</f>
        <v>2016</v>
      </c>
      <c r="E25" t="s">
        <v>22</v>
      </c>
      <c r="F25" s="22" t="str">
        <f>IFERROR(AVERAGE(G25:H25),"")</f>
        <v/>
      </c>
      <c r="G25" s="23"/>
      <c r="H25" s="24"/>
      <c r="I25" s="22" t="str">
        <f>IFERROR(AVERAGE(J25:K25),"")</f>
        <v/>
      </c>
      <c r="J25" s="23"/>
      <c r="K25" s="24"/>
      <c r="L25" s="22" t="str">
        <f>IFERROR(AVERAGE(M25:N25),"")</f>
        <v/>
      </c>
      <c r="M25" s="23"/>
      <c r="N25" s="24"/>
      <c r="O25" s="22" t="str">
        <f>IFERROR(AVERAGE(P25:Q25),"")</f>
        <v/>
      </c>
      <c r="P25" s="23"/>
      <c r="Q25" s="24"/>
      <c r="R25" s="22" t="str">
        <f>IFERROR(AVERAGE(S25:T25),"")</f>
        <v/>
      </c>
      <c r="S25" s="23"/>
      <c r="T25" s="24"/>
      <c r="U25" s="22" t="str">
        <f>IFERROR(AVERAGE(V25:W25),"")</f>
        <v/>
      </c>
      <c r="V25" s="23"/>
      <c r="W25" s="24"/>
      <c r="X25" s="22" t="str">
        <f>IFERROR(AVERAGE(Y25:Z25),"")</f>
        <v/>
      </c>
      <c r="Y25" s="23"/>
      <c r="Z25" s="24"/>
      <c r="AA25" s="22" t="str">
        <f>IFERROR(AVERAGE(AB25:AC25),"")</f>
        <v/>
      </c>
      <c r="AB25" s="23"/>
      <c r="AC25" s="24"/>
      <c r="AD25" s="22" t="str">
        <f>IFERROR(AVERAGE(AE25:AF25),"")</f>
        <v/>
      </c>
      <c r="AE25" s="23"/>
      <c r="AF25" s="24"/>
      <c r="AG25" s="22" t="str">
        <f>IFERROR(AVERAGE(AH25:AI25),"")</f>
        <v/>
      </c>
      <c r="AH25" s="23"/>
      <c r="AI25" s="24"/>
      <c r="AJ25" s="22" t="str">
        <f>IFERROR(AVERAGE(AK25:AL25),"")</f>
        <v/>
      </c>
      <c r="AK25" s="23"/>
      <c r="AL25" s="24"/>
      <c r="AM25" s="22" t="str">
        <f>IFERROR(AVERAGE(AN25:AO25),"")</f>
        <v/>
      </c>
      <c r="AN25" s="23"/>
      <c r="AO25" s="24"/>
      <c r="AP25" s="22" t="str">
        <f>IFERROR(AVERAGE(AQ25:AR25),"")</f>
        <v/>
      </c>
      <c r="AQ25" s="23"/>
      <c r="AR25" s="24"/>
      <c r="AS25" s="22" t="str">
        <f>IFERROR(AVERAGE(AT25:AU25),"")</f>
        <v/>
      </c>
      <c r="AT25" s="23"/>
      <c r="AU25" s="24"/>
      <c r="AV25" s="22" t="str">
        <f>IFERROR(AVERAGE(AW25:AX25),"")</f>
        <v/>
      </c>
      <c r="AW25" s="23"/>
      <c r="AX25" s="24"/>
      <c r="AY25" s="22" t="str">
        <f>IFERROR(AVERAGE(AZ25:BA25),"")</f>
        <v/>
      </c>
      <c r="AZ25" s="23"/>
      <c r="BA25" s="24"/>
      <c r="BB25" s="22" t="str">
        <f>IFERROR(AVERAGE(BC25:BD25),"")</f>
        <v/>
      </c>
      <c r="BC25" s="23"/>
      <c r="BD25" s="24"/>
      <c r="BE25" s="22" t="str">
        <f>IFERROR(AVERAGE(BF25:BG25),"")</f>
        <v/>
      </c>
      <c r="BF25" s="23"/>
      <c r="BG25" s="24"/>
      <c r="BH25" s="22" t="str">
        <f>IFERROR(AVERAGE(BI25:BJ25),"")</f>
        <v/>
      </c>
      <c r="BI25" s="23"/>
      <c r="BJ25" s="24"/>
      <c r="BK25" s="22" t="str">
        <f>IFERROR(AVERAGE(BL25:BM25),"")</f>
        <v/>
      </c>
      <c r="BL25" s="23"/>
      <c r="BM25" s="24"/>
      <c r="BN25" s="22" t="str">
        <f>IFERROR(AVERAGE(BO25:BP25),"")</f>
        <v/>
      </c>
      <c r="BO25" s="23"/>
      <c r="BP25" s="24"/>
      <c r="BQ25" s="22" t="str">
        <f>IFERROR(AVERAGE(BR25:BS25),"")</f>
        <v/>
      </c>
      <c r="BR25" s="23"/>
      <c r="BS25" s="24"/>
      <c r="BT25" s="22" t="str">
        <f>IFERROR(AVERAGE(BU25:BV25),"")</f>
        <v/>
      </c>
      <c r="BU25" s="23"/>
      <c r="BV25" s="24"/>
    </row>
    <row r="26" spans="1:77">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row>
    <row r="28" spans="1:77">
      <c r="A28" s="5">
        <f>MATCH(B28,Sources[Citekey],0)</f>
        <v>3</v>
      </c>
      <c r="B28" s="6" t="s">
        <v>67</v>
      </c>
      <c r="C28" s="1"/>
      <c r="D28" s="1">
        <f>VLOOKUP(B28,Sources[],2,FALSE)</f>
        <v>2009</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row>
    <row r="29" spans="1:77">
      <c r="B29" t="str">
        <f>B28</f>
        <v>aguado2009economical</v>
      </c>
      <c r="C29" t="s">
        <v>3</v>
      </c>
      <c r="D29">
        <f>D28</f>
        <v>2009</v>
      </c>
      <c r="E29" s="25" t="s">
        <v>6</v>
      </c>
      <c r="F29" s="4" t="str">
        <f>IFERROR(AVERAGE(G29:H29),"")</f>
        <v/>
      </c>
      <c r="G29" s="12"/>
      <c r="H29" s="13"/>
      <c r="I29" s="4" t="str">
        <f>IFERROR(AVERAGE(J29:K29),"")</f>
        <v/>
      </c>
      <c r="J29" s="12"/>
      <c r="K29" s="13"/>
      <c r="L29" s="4" t="str">
        <f>IFERROR(AVERAGE(M29:N29),"")</f>
        <v/>
      </c>
      <c r="M29" s="12"/>
      <c r="N29" s="13"/>
      <c r="O29" s="4" t="str">
        <f>IFERROR(AVERAGE(P29:Q29),"")</f>
        <v/>
      </c>
      <c r="P29" s="12"/>
      <c r="Q29" s="13"/>
      <c r="R29" s="4" t="str">
        <f>IFERROR(AVERAGE(S29:T29),"")</f>
        <v/>
      </c>
      <c r="S29" s="12"/>
      <c r="T29" s="13"/>
      <c r="U29" s="4" t="str">
        <f>IFERROR(AVERAGE(V29:W29),"")</f>
        <v/>
      </c>
      <c r="V29" s="12"/>
      <c r="W29" s="13"/>
      <c r="X29" s="4" t="str">
        <f>IFERROR(AVERAGE(Y29:Z29),"")</f>
        <v/>
      </c>
      <c r="Y29" s="12"/>
      <c r="Z29" s="13"/>
      <c r="AA29" s="4" t="str">
        <f>IFERROR(AVERAGE(AB29:AC29),"")</f>
        <v/>
      </c>
      <c r="AB29" s="12"/>
      <c r="AC29" s="13"/>
      <c r="AD29" s="4" t="str">
        <f>IFERROR(AVERAGE(AE29:AF29),"")</f>
        <v/>
      </c>
      <c r="AE29" s="12"/>
      <c r="AF29" s="13"/>
      <c r="AG29" s="4" t="str">
        <f>IFERROR(AVERAGE(AH29:AI29),"")</f>
        <v/>
      </c>
      <c r="AH29" s="12"/>
      <c r="AI29" s="13"/>
      <c r="AJ29" s="4" t="str">
        <f>IFERROR(AVERAGE(AK29:AL29),"")</f>
        <v/>
      </c>
      <c r="AK29" s="12"/>
      <c r="AL29" s="13"/>
      <c r="AM29" s="4" t="str">
        <f>IFERROR(AVERAGE(AN29:AO29),"")</f>
        <v/>
      </c>
      <c r="AN29" s="12"/>
      <c r="AO29" s="13"/>
      <c r="AP29" s="4" t="str">
        <f>IFERROR(AVERAGE(AQ29:AR29),"")</f>
        <v/>
      </c>
      <c r="AQ29" s="12"/>
      <c r="AR29" s="13"/>
      <c r="AS29" s="4" t="str">
        <f>IFERROR(AVERAGE(AT29:AU29),"")</f>
        <v/>
      </c>
      <c r="AT29" s="12"/>
      <c r="AU29" s="13"/>
      <c r="AV29" s="4" t="str">
        <f>IFERROR(AVERAGE(AW29:AX29),"")</f>
        <v/>
      </c>
      <c r="AW29" s="12"/>
      <c r="AX29" s="13"/>
      <c r="AY29" s="4" t="str">
        <f>IFERROR(AVERAGE(AZ29:BA29),"")</f>
        <v/>
      </c>
      <c r="AZ29" s="12"/>
      <c r="BA29" s="13"/>
      <c r="BB29" s="4" t="str">
        <f>IFERROR(AVERAGE(BC29:BD29),"")</f>
        <v/>
      </c>
      <c r="BC29" s="12"/>
      <c r="BD29" s="13"/>
      <c r="BE29" s="4" t="str">
        <f>IFERROR(AVERAGE(BF29:BG29),"")</f>
        <v/>
      </c>
      <c r="BF29" s="12"/>
      <c r="BG29" s="13"/>
      <c r="BH29" s="4" t="str">
        <f>IFERROR(AVERAGE(BI29:BJ29),"")</f>
        <v/>
      </c>
      <c r="BI29" s="12"/>
      <c r="BJ29" s="13"/>
      <c r="BK29" s="4" t="str">
        <f>IFERROR(AVERAGE(BL29:BM29),"")</f>
        <v/>
      </c>
      <c r="BL29" s="12"/>
      <c r="BM29" s="13"/>
      <c r="BN29" s="4" t="str">
        <f>IFERROR(AVERAGE(BO29:BP29),"")</f>
        <v/>
      </c>
      <c r="BO29" s="12"/>
      <c r="BP29" s="13"/>
      <c r="BQ29" s="4" t="str">
        <f>IFERROR(AVERAGE(BR29:BS29),"")</f>
        <v/>
      </c>
      <c r="BR29" s="12"/>
      <c r="BS29" s="13"/>
      <c r="BT29" s="4" t="str">
        <f>IFERROR(AVERAGE(BU29:BV29),"")</f>
        <v/>
      </c>
      <c r="BU29" s="12"/>
      <c r="BV29" s="13"/>
      <c r="BX29" s="2"/>
      <c r="BY29" s="2"/>
    </row>
    <row r="30" spans="1:77">
      <c r="B30" t="str">
        <f>B29</f>
        <v>aguado2009economical</v>
      </c>
      <c r="C30" t="s">
        <v>4</v>
      </c>
      <c r="D30">
        <f>D29</f>
        <v>2009</v>
      </c>
      <c r="E30" t="str">
        <f>E29</f>
        <v>EUR/kW</v>
      </c>
      <c r="F30" s="4" t="str">
        <f>IFERROR(AVERAGE(G30:H30),"")</f>
        <v/>
      </c>
      <c r="G30" s="14"/>
      <c r="H30" s="15"/>
      <c r="I30" s="4" t="str">
        <f>IFERROR(AVERAGE(J30:K30),"")</f>
        <v/>
      </c>
      <c r="J30" s="14"/>
      <c r="K30" s="15"/>
      <c r="L30" s="4" t="str">
        <f>IFERROR(AVERAGE(M30:N30),"")</f>
        <v/>
      </c>
      <c r="M30" s="14"/>
      <c r="N30" s="15"/>
      <c r="O30" s="4" t="str">
        <f>IFERROR(AVERAGE(P30:Q30),"")</f>
        <v/>
      </c>
      <c r="P30" s="14"/>
      <c r="Q30" s="15"/>
      <c r="R30" s="4" t="str">
        <f>IFERROR(AVERAGE(S30:T30),"")</f>
        <v/>
      </c>
      <c r="S30" s="14"/>
      <c r="T30" s="15"/>
      <c r="U30" s="4" t="str">
        <f>IFERROR(AVERAGE(V30:W30),"")</f>
        <v/>
      </c>
      <c r="V30" s="14"/>
      <c r="W30" s="15"/>
      <c r="X30" s="4" t="str">
        <f>IFERROR(AVERAGE(Y30:Z30),"")</f>
        <v/>
      </c>
      <c r="Y30" s="14"/>
      <c r="Z30" s="15"/>
      <c r="AA30" s="4" t="str">
        <f>IFERROR(AVERAGE(AB30:AC30),"")</f>
        <v/>
      </c>
      <c r="AB30" s="14"/>
      <c r="AC30" s="15"/>
      <c r="AD30" s="4" t="str">
        <f>IFERROR(AVERAGE(AE30:AF30),"")</f>
        <v/>
      </c>
      <c r="AE30" s="14"/>
      <c r="AF30" s="15"/>
      <c r="AG30" s="4" t="str">
        <f>IFERROR(AVERAGE(AH30:AI30),"")</f>
        <v/>
      </c>
      <c r="AH30" s="14"/>
      <c r="AI30" s="15"/>
      <c r="AJ30" s="4" t="str">
        <f>IFERROR(AVERAGE(AK30:AL30),"")</f>
        <v/>
      </c>
      <c r="AK30" s="14"/>
      <c r="AL30" s="15"/>
      <c r="AM30" s="4" t="str">
        <f>IFERROR(AVERAGE(AN30:AO30),"")</f>
        <v/>
      </c>
      <c r="AN30" s="14"/>
      <c r="AO30" s="15"/>
      <c r="AP30" s="4" t="str">
        <f>IFERROR(AVERAGE(AQ30:AR30),"")</f>
        <v/>
      </c>
      <c r="AQ30" s="14"/>
      <c r="AR30" s="15"/>
      <c r="AS30" s="4" t="str">
        <f>IFERROR(AVERAGE(AT30:AU30),"")</f>
        <v/>
      </c>
      <c r="AT30" s="14"/>
      <c r="AU30" s="15"/>
      <c r="AV30" s="4" t="str">
        <f>IFERROR(AVERAGE(AW30:AX30),"")</f>
        <v/>
      </c>
      <c r="AW30" s="14"/>
      <c r="AX30" s="15"/>
      <c r="AY30" s="4" t="str">
        <f>IFERROR(AVERAGE(AZ30:BA30),"")</f>
        <v/>
      </c>
      <c r="AZ30" s="14"/>
      <c r="BA30" s="15"/>
      <c r="BB30" s="4" t="str">
        <f>IFERROR(AVERAGE(BC30:BD30),"")</f>
        <v/>
      </c>
      <c r="BC30" s="14"/>
      <c r="BD30" s="15"/>
      <c r="BE30" s="4" t="str">
        <f>IFERROR(AVERAGE(BF30:BG30),"")</f>
        <v/>
      </c>
      <c r="BF30" s="14"/>
      <c r="BG30" s="15"/>
      <c r="BH30" s="4" t="str">
        <f>IFERROR(AVERAGE(BI30:BJ30),"")</f>
        <v/>
      </c>
      <c r="BI30" s="14"/>
      <c r="BJ30" s="15"/>
      <c r="BK30" s="4" t="str">
        <f>IFERROR(AVERAGE(BL30:BM30),"")</f>
        <v/>
      </c>
      <c r="BL30" s="14"/>
      <c r="BM30" s="15"/>
      <c r="BN30" s="4" t="str">
        <f>IFERROR(AVERAGE(BO30:BP30),"")</f>
        <v/>
      </c>
      <c r="BO30" s="14"/>
      <c r="BP30" s="15"/>
      <c r="BQ30" s="4" t="str">
        <f>IFERROR(AVERAGE(BR30:BS30),"")</f>
        <v/>
      </c>
      <c r="BR30" s="14"/>
      <c r="BS30" s="15"/>
      <c r="BT30" s="4" t="str">
        <f>IFERROR(AVERAGE(BU30:BV30),"")</f>
        <v/>
      </c>
      <c r="BU30" s="14"/>
      <c r="BV30" s="15"/>
      <c r="BX30" s="2"/>
      <c r="BY30" s="2"/>
    </row>
    <row r="31" spans="1:77">
      <c r="B31" t="str">
        <f>B30</f>
        <v>aguado2009economical</v>
      </c>
      <c r="C31" t="s">
        <v>5</v>
      </c>
      <c r="D31">
        <f>D30</f>
        <v>2009</v>
      </c>
      <c r="E31" t="str">
        <f>E30</f>
        <v>EUR/kW</v>
      </c>
      <c r="F31" s="4" t="str">
        <f>IFERROR(AVERAGE(G31:H31),"")</f>
        <v/>
      </c>
      <c r="G31" s="16"/>
      <c r="H31" s="17"/>
      <c r="I31" s="4" t="str">
        <f>IFERROR(AVERAGE(J31:K31),"")</f>
        <v/>
      </c>
      <c r="J31" s="16"/>
      <c r="K31" s="17"/>
      <c r="L31" s="4" t="str">
        <f>IFERROR(AVERAGE(M31:N31),"")</f>
        <v/>
      </c>
      <c r="M31" s="16"/>
      <c r="N31" s="17"/>
      <c r="O31" s="4" t="str">
        <f>IFERROR(AVERAGE(P31:Q31),"")</f>
        <v/>
      </c>
      <c r="P31" s="16"/>
      <c r="Q31" s="17"/>
      <c r="R31" s="4" t="str">
        <f>IFERROR(AVERAGE(S31:T31),"")</f>
        <v/>
      </c>
      <c r="S31" s="16"/>
      <c r="T31" s="17"/>
      <c r="U31" s="4" t="str">
        <f>IFERROR(AVERAGE(V31:W31),"")</f>
        <v/>
      </c>
      <c r="V31" s="16"/>
      <c r="W31" s="17"/>
      <c r="X31" s="4" t="str">
        <f>IFERROR(AVERAGE(Y31:Z31),"")</f>
        <v/>
      </c>
      <c r="Y31" s="16"/>
      <c r="Z31" s="17"/>
      <c r="AA31" s="4" t="str">
        <f>IFERROR(AVERAGE(AB31:AC31),"")</f>
        <v/>
      </c>
      <c r="AB31" s="16"/>
      <c r="AC31" s="17"/>
      <c r="AD31" s="4" t="str">
        <f>IFERROR(AVERAGE(AE31:AF31),"")</f>
        <v/>
      </c>
      <c r="AE31" s="16"/>
      <c r="AF31" s="17"/>
      <c r="AG31" s="4" t="str">
        <f>IFERROR(AVERAGE(AH31:AI31),"")</f>
        <v/>
      </c>
      <c r="AH31" s="16"/>
      <c r="AI31" s="17"/>
      <c r="AJ31" s="4" t="str">
        <f>IFERROR(AVERAGE(AK31:AL31),"")</f>
        <v/>
      </c>
      <c r="AK31" s="16"/>
      <c r="AL31" s="17"/>
      <c r="AM31" s="4" t="str">
        <f>IFERROR(AVERAGE(AN31:AO31),"")</f>
        <v/>
      </c>
      <c r="AN31" s="16"/>
      <c r="AO31" s="17"/>
      <c r="AP31" s="4" t="str">
        <f>IFERROR(AVERAGE(AQ31:AR31),"")</f>
        <v/>
      </c>
      <c r="AQ31" s="16"/>
      <c r="AR31" s="17"/>
      <c r="AS31" s="4" t="str">
        <f>IFERROR(AVERAGE(AT31:AU31),"")</f>
        <v/>
      </c>
      <c r="AT31" s="16"/>
      <c r="AU31" s="17"/>
      <c r="AV31" s="4" t="str">
        <f>IFERROR(AVERAGE(AW31:AX31),"")</f>
        <v/>
      </c>
      <c r="AW31" s="16"/>
      <c r="AX31" s="17"/>
      <c r="AY31" s="4" t="str">
        <f>IFERROR(AVERAGE(AZ31:BA31),"")</f>
        <v/>
      </c>
      <c r="AZ31" s="16"/>
      <c r="BA31" s="17"/>
      <c r="BB31" s="4" t="str">
        <f>IFERROR(AVERAGE(BC31:BD31),"")</f>
        <v/>
      </c>
      <c r="BC31" s="16"/>
      <c r="BD31" s="17"/>
      <c r="BE31" s="4" t="str">
        <f>IFERROR(AVERAGE(BF31:BG31),"")</f>
        <v/>
      </c>
      <c r="BF31" s="16"/>
      <c r="BG31" s="17"/>
      <c r="BH31" s="4" t="str">
        <f>IFERROR(AVERAGE(BI31:BJ31),"")</f>
        <v/>
      </c>
      <c r="BI31" s="16"/>
      <c r="BJ31" s="17"/>
      <c r="BK31" s="4" t="str">
        <f>IFERROR(AVERAGE(BL31:BM31),"")</f>
        <v/>
      </c>
      <c r="BL31" s="16"/>
      <c r="BM31" s="17"/>
      <c r="BN31" s="4" t="str">
        <f>IFERROR(AVERAGE(BO31:BP31),"")</f>
        <v/>
      </c>
      <c r="BO31" s="16"/>
      <c r="BP31" s="17"/>
      <c r="BQ31" s="4" t="str">
        <f>IFERROR(AVERAGE(BR31:BS31),"")</f>
        <v/>
      </c>
      <c r="BR31" s="16"/>
      <c r="BS31" s="17"/>
      <c r="BT31" s="4" t="str">
        <f>IFERROR(AVERAGE(BU31:BV31),"")</f>
        <v/>
      </c>
      <c r="BU31" s="16"/>
      <c r="BV31" s="17"/>
    </row>
    <row r="32" spans="1:77">
      <c r="B32" t="s">
        <v>69</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row>
    <row r="33" spans="1:74" s="1" customFormat="1">
      <c r="A33" s="55"/>
      <c r="B33" s="1" t="str">
        <f>B31</f>
        <v>aguado2009economical</v>
      </c>
      <c r="C33" s="1" t="s">
        <v>10</v>
      </c>
      <c r="D33" s="1">
        <f>D28</f>
        <v>2009</v>
      </c>
      <c r="E33" s="1" t="str">
        <f>E29</f>
        <v>EUR/kW</v>
      </c>
      <c r="F33" s="10">
        <f>IFERROR(SUM(F35:F40)/F34,0)</f>
        <v>0</v>
      </c>
      <c r="G33" s="10">
        <f>IFERROR(SUM(G35:G40)/G34,0)</f>
        <v>0</v>
      </c>
      <c r="H33" s="10">
        <f>IFERROR(SUM(H35:H40)/H34,0)</f>
        <v>0</v>
      </c>
      <c r="I33" s="10">
        <f t="shared" ref="I33:BS33" si="27">IFERROR(SUM(I35:I40)/I34,0)</f>
        <v>0</v>
      </c>
      <c r="J33" s="10">
        <f t="shared" si="27"/>
        <v>0</v>
      </c>
      <c r="K33" s="10">
        <f t="shared" si="27"/>
        <v>0</v>
      </c>
      <c r="L33" s="10">
        <f t="shared" si="27"/>
        <v>0</v>
      </c>
      <c r="M33" s="10">
        <f t="shared" si="27"/>
        <v>0</v>
      </c>
      <c r="N33" s="10">
        <f t="shared" si="27"/>
        <v>0</v>
      </c>
      <c r="O33" s="10">
        <f t="shared" si="27"/>
        <v>0</v>
      </c>
      <c r="P33" s="10">
        <f t="shared" si="27"/>
        <v>0</v>
      </c>
      <c r="Q33" s="10">
        <f t="shared" si="27"/>
        <v>0</v>
      </c>
      <c r="R33" s="10">
        <f t="shared" si="27"/>
        <v>0</v>
      </c>
      <c r="S33" s="10">
        <f t="shared" si="27"/>
        <v>0</v>
      </c>
      <c r="T33" s="10">
        <f t="shared" si="27"/>
        <v>0</v>
      </c>
      <c r="U33" s="10">
        <f t="shared" si="27"/>
        <v>0</v>
      </c>
      <c r="V33" s="10">
        <f t="shared" si="27"/>
        <v>0</v>
      </c>
      <c r="W33" s="10">
        <f t="shared" si="27"/>
        <v>0</v>
      </c>
      <c r="X33" s="10">
        <f t="shared" si="27"/>
        <v>0</v>
      </c>
      <c r="Y33" s="10">
        <f t="shared" si="27"/>
        <v>0</v>
      </c>
      <c r="Z33" s="10">
        <f t="shared" si="27"/>
        <v>0</v>
      </c>
      <c r="AA33" s="10">
        <f t="shared" si="27"/>
        <v>0</v>
      </c>
      <c r="AB33" s="10">
        <f t="shared" si="27"/>
        <v>0</v>
      </c>
      <c r="AC33" s="10">
        <f t="shared" si="27"/>
        <v>0</v>
      </c>
      <c r="AD33" s="10">
        <f t="shared" si="27"/>
        <v>0</v>
      </c>
      <c r="AE33" s="10">
        <f t="shared" si="27"/>
        <v>0</v>
      </c>
      <c r="AF33" s="10">
        <f t="shared" si="27"/>
        <v>0</v>
      </c>
      <c r="AG33" s="10">
        <f t="shared" si="27"/>
        <v>0</v>
      </c>
      <c r="AH33" s="10">
        <f t="shared" si="27"/>
        <v>0</v>
      </c>
      <c r="AI33" s="10">
        <f t="shared" si="27"/>
        <v>0</v>
      </c>
      <c r="AJ33" s="10">
        <f t="shared" si="27"/>
        <v>0</v>
      </c>
      <c r="AK33" s="10">
        <f t="shared" si="27"/>
        <v>0</v>
      </c>
      <c r="AL33" s="10">
        <f t="shared" si="27"/>
        <v>0</v>
      </c>
      <c r="AM33" s="10">
        <f t="shared" si="27"/>
        <v>0</v>
      </c>
      <c r="AN33" s="10">
        <f t="shared" si="27"/>
        <v>0</v>
      </c>
      <c r="AO33" s="10">
        <f t="shared" si="27"/>
        <v>0</v>
      </c>
      <c r="AP33" s="10">
        <f t="shared" si="27"/>
        <v>0</v>
      </c>
      <c r="AQ33" s="10">
        <f t="shared" si="27"/>
        <v>0</v>
      </c>
      <c r="AR33" s="10">
        <f t="shared" si="27"/>
        <v>0</v>
      </c>
      <c r="AS33" s="10">
        <f t="shared" si="27"/>
        <v>0</v>
      </c>
      <c r="AT33" s="10">
        <f t="shared" si="27"/>
        <v>0</v>
      </c>
      <c r="AU33" s="10">
        <f t="shared" si="27"/>
        <v>0</v>
      </c>
      <c r="AV33" s="10">
        <f t="shared" si="27"/>
        <v>0</v>
      </c>
      <c r="AW33" s="10">
        <f t="shared" si="27"/>
        <v>0</v>
      </c>
      <c r="AX33" s="10">
        <f t="shared" si="27"/>
        <v>0</v>
      </c>
      <c r="AY33" s="10">
        <f t="shared" si="27"/>
        <v>0</v>
      </c>
      <c r="AZ33" s="10">
        <f t="shared" si="27"/>
        <v>0</v>
      </c>
      <c r="BA33" s="10">
        <f t="shared" si="27"/>
        <v>0</v>
      </c>
      <c r="BB33" s="10">
        <f t="shared" si="27"/>
        <v>0</v>
      </c>
      <c r="BC33" s="10">
        <f t="shared" si="27"/>
        <v>0</v>
      </c>
      <c r="BD33" s="10">
        <f t="shared" si="27"/>
        <v>0</v>
      </c>
      <c r="BE33" s="10">
        <f t="shared" si="27"/>
        <v>0</v>
      </c>
      <c r="BF33" s="10">
        <f t="shared" si="27"/>
        <v>0</v>
      </c>
      <c r="BG33" s="10">
        <f t="shared" si="27"/>
        <v>0</v>
      </c>
      <c r="BH33" s="10">
        <f t="shared" si="27"/>
        <v>0</v>
      </c>
      <c r="BI33" s="10">
        <f t="shared" si="27"/>
        <v>0</v>
      </c>
      <c r="BJ33" s="10">
        <f t="shared" si="27"/>
        <v>0</v>
      </c>
      <c r="BK33" s="10">
        <f t="shared" si="27"/>
        <v>0</v>
      </c>
      <c r="BL33" s="10">
        <f t="shared" si="27"/>
        <v>0</v>
      </c>
      <c r="BM33" s="10">
        <f t="shared" si="27"/>
        <v>0</v>
      </c>
      <c r="BN33" s="10">
        <f t="shared" si="27"/>
        <v>0</v>
      </c>
      <c r="BO33" s="10">
        <f t="shared" si="27"/>
        <v>0</v>
      </c>
      <c r="BP33" s="10">
        <f t="shared" si="27"/>
        <v>0</v>
      </c>
      <c r="BQ33" s="10">
        <f t="shared" si="27"/>
        <v>0</v>
      </c>
      <c r="BR33" s="10">
        <f t="shared" si="27"/>
        <v>0</v>
      </c>
      <c r="BS33" s="10">
        <f t="shared" si="27"/>
        <v>0</v>
      </c>
      <c r="BT33" s="10">
        <f>IFERROR(SUM(BT35:BT40)/BT34,0)</f>
        <v>0</v>
      </c>
      <c r="BU33" s="10">
        <f>IFERROR(SUM(BU35:BU40)/BU34,0)</f>
        <v>0</v>
      </c>
      <c r="BV33" s="10">
        <f>IFERROR(SUM(BV35:BV40)/BV34,0)</f>
        <v>0</v>
      </c>
    </row>
    <row r="34" spans="1:74" hidden="1" outlineLevel="1">
      <c r="B34" t="str">
        <f>B33</f>
        <v>aguado2009economical</v>
      </c>
      <c r="C34" t="s">
        <v>17</v>
      </c>
      <c r="D34">
        <f>D33</f>
        <v>2009</v>
      </c>
      <c r="E34" t="s">
        <v>18</v>
      </c>
      <c r="F34" s="4" t="str">
        <f>IFERROR(AVERAGE(G34:H34),"")</f>
        <v/>
      </c>
      <c r="G34" s="12"/>
      <c r="H34" s="13"/>
      <c r="I34" s="4" t="str">
        <f>IFERROR(AVERAGE(J34:K34),"")</f>
        <v/>
      </c>
      <c r="J34" s="12"/>
      <c r="K34" s="13"/>
      <c r="L34" s="4" t="str">
        <f>IFERROR(AVERAGE(M34:N34),"")</f>
        <v/>
      </c>
      <c r="M34" s="12"/>
      <c r="N34" s="13"/>
      <c r="O34" s="4" t="str">
        <f>IFERROR(AVERAGE(P34:Q34),"")</f>
        <v/>
      </c>
      <c r="P34" s="12"/>
      <c r="Q34" s="13"/>
      <c r="R34" s="4" t="str">
        <f>IFERROR(AVERAGE(S34:T34),"")</f>
        <v/>
      </c>
      <c r="S34" s="12"/>
      <c r="T34" s="13"/>
      <c r="U34" s="4" t="str">
        <f>IFERROR(AVERAGE(V34:W34),"")</f>
        <v/>
      </c>
      <c r="V34" s="12"/>
      <c r="W34" s="13"/>
      <c r="X34" s="4" t="str">
        <f>IFERROR(AVERAGE(Y34:Z34),"")</f>
        <v/>
      </c>
      <c r="Y34" s="12"/>
      <c r="Z34" s="13"/>
      <c r="AA34" s="4" t="str">
        <f>IFERROR(AVERAGE(AB34:AC34),"")</f>
        <v/>
      </c>
      <c r="AB34" s="12"/>
      <c r="AC34" s="13"/>
      <c r="AD34" s="4" t="str">
        <f>IFERROR(AVERAGE(AE34:AF34),"")</f>
        <v/>
      </c>
      <c r="AE34" s="12"/>
      <c r="AF34" s="13"/>
      <c r="AG34" s="4" t="str">
        <f>IFERROR(AVERAGE(AH34:AI34),"")</f>
        <v/>
      </c>
      <c r="AH34" s="12"/>
      <c r="AI34" s="13"/>
      <c r="AJ34" s="4" t="str">
        <f>IFERROR(AVERAGE(AK34:AL34),"")</f>
        <v/>
      </c>
      <c r="AK34" s="12"/>
      <c r="AL34" s="13"/>
      <c r="AM34" s="4" t="str">
        <f>IFERROR(AVERAGE(AN34:AO34),"")</f>
        <v/>
      </c>
      <c r="AN34" s="12"/>
      <c r="AO34" s="13"/>
      <c r="AP34" s="4" t="str">
        <f>IFERROR(AVERAGE(AQ34:AR34),"")</f>
        <v/>
      </c>
      <c r="AQ34" s="12"/>
      <c r="AR34" s="13"/>
      <c r="AS34" s="4" t="str">
        <f>IFERROR(AVERAGE(AT34:AU34),"")</f>
        <v/>
      </c>
      <c r="AT34" s="12"/>
      <c r="AU34" s="13"/>
      <c r="AV34" s="4" t="str">
        <f>IFERROR(AVERAGE(AW34:AX34),"")</f>
        <v/>
      </c>
      <c r="AW34" s="12"/>
      <c r="AX34" s="13"/>
      <c r="AY34" s="4" t="str">
        <f>IFERROR(AVERAGE(AZ34:BA34),"")</f>
        <v/>
      </c>
      <c r="AZ34" s="12"/>
      <c r="BA34" s="13"/>
      <c r="BB34" s="4" t="str">
        <f>IFERROR(AVERAGE(BC34:BD34),"")</f>
        <v/>
      </c>
      <c r="BC34" s="12"/>
      <c r="BD34" s="13"/>
      <c r="BE34" s="4" t="str">
        <f>IFERROR(AVERAGE(BF34:BG34),"")</f>
        <v/>
      </c>
      <c r="BF34" s="12"/>
      <c r="BG34" s="13"/>
      <c r="BH34" s="4" t="str">
        <f>IFERROR(AVERAGE(BI34:BJ34),"")</f>
        <v/>
      </c>
      <c r="BI34" s="12"/>
      <c r="BJ34" s="13"/>
      <c r="BK34" s="4" t="str">
        <f>IFERROR(AVERAGE(BL34:BM34),"")</f>
        <v/>
      </c>
      <c r="BL34" s="12"/>
      <c r="BM34" s="13"/>
      <c r="BN34" s="4" t="str">
        <f>IFERROR(AVERAGE(BO34:BP34),"")</f>
        <v/>
      </c>
      <c r="BO34" s="12"/>
      <c r="BP34" s="13"/>
      <c r="BQ34" s="4" t="str">
        <f>IFERROR(AVERAGE(BR34:BS34),"")</f>
        <v/>
      </c>
      <c r="BR34" s="12"/>
      <c r="BS34" s="13"/>
      <c r="BT34" s="4" t="str">
        <f>IFERROR(AVERAGE(BU34:BV34),"")</f>
        <v/>
      </c>
      <c r="BU34" s="12"/>
      <c r="BV34" s="13"/>
    </row>
    <row r="35" spans="1:74" hidden="1" outlineLevel="1">
      <c r="B35" t="str">
        <f t="shared" ref="B35:B40" si="28">B34</f>
        <v>aguado2009economical</v>
      </c>
      <c r="C35" t="s">
        <v>12</v>
      </c>
      <c r="D35">
        <f>D33</f>
        <v>2009</v>
      </c>
      <c r="E35" t="str">
        <f>LEFT(E33,3)</f>
        <v>EUR</v>
      </c>
      <c r="F35" s="4" t="str">
        <f t="shared" ref="F35:F40" si="29">IFERROR(AVERAGE(G35:H35),"")</f>
        <v/>
      </c>
      <c r="G35" s="12"/>
      <c r="H35" s="13"/>
      <c r="I35" s="4" t="str">
        <f t="shared" ref="I35:I40" si="30">IFERROR(AVERAGE(J35:K35),"")</f>
        <v/>
      </c>
      <c r="J35" s="12"/>
      <c r="K35" s="13"/>
      <c r="L35" s="4" t="str">
        <f t="shared" ref="L35:L40" si="31">IFERROR(AVERAGE(M35:N35),"")</f>
        <v/>
      </c>
      <c r="M35" s="12"/>
      <c r="N35" s="13"/>
      <c r="O35" s="4" t="str">
        <f t="shared" ref="O35:O40" si="32">IFERROR(AVERAGE(P35:Q35),"")</f>
        <v/>
      </c>
      <c r="P35" s="12"/>
      <c r="Q35" s="13"/>
      <c r="R35" s="4" t="str">
        <f t="shared" ref="R35:R40" si="33">IFERROR(AVERAGE(S35:T35),"")</f>
        <v/>
      </c>
      <c r="S35" s="12"/>
      <c r="T35" s="13"/>
      <c r="U35" s="4" t="str">
        <f t="shared" ref="U35:U40" si="34">IFERROR(AVERAGE(V35:W35),"")</f>
        <v/>
      </c>
      <c r="V35" s="12"/>
      <c r="W35" s="13"/>
      <c r="X35" s="4" t="str">
        <f t="shared" ref="X35:X40" si="35">IFERROR(AVERAGE(Y35:Z35),"")</f>
        <v/>
      </c>
      <c r="Y35" s="12"/>
      <c r="Z35" s="13"/>
      <c r="AA35" s="4" t="str">
        <f t="shared" ref="AA35:AA40" si="36">IFERROR(AVERAGE(AB35:AC35),"")</f>
        <v/>
      </c>
      <c r="AB35" s="12"/>
      <c r="AC35" s="13"/>
      <c r="AD35" s="4" t="str">
        <f t="shared" ref="AD35:AD40" si="37">IFERROR(AVERAGE(AE35:AF35),"")</f>
        <v/>
      </c>
      <c r="AE35" s="12"/>
      <c r="AF35" s="13"/>
      <c r="AG35" s="4" t="str">
        <f t="shared" ref="AG35:AG40" si="38">IFERROR(AVERAGE(AH35:AI35),"")</f>
        <v/>
      </c>
      <c r="AH35" s="12"/>
      <c r="AI35" s="13"/>
      <c r="AJ35" s="4" t="str">
        <f t="shared" ref="AJ35:AJ40" si="39">IFERROR(AVERAGE(AK35:AL35),"")</f>
        <v/>
      </c>
      <c r="AK35" s="12"/>
      <c r="AL35" s="13"/>
      <c r="AM35" s="4" t="str">
        <f t="shared" ref="AM35:AM40" si="40">IFERROR(AVERAGE(AN35:AO35),"")</f>
        <v/>
      </c>
      <c r="AN35" s="12"/>
      <c r="AO35" s="13"/>
      <c r="AP35" s="4" t="str">
        <f t="shared" ref="AP35:AP40" si="41">IFERROR(AVERAGE(AQ35:AR35),"")</f>
        <v/>
      </c>
      <c r="AQ35" s="12"/>
      <c r="AR35" s="13"/>
      <c r="AS35" s="4" t="str">
        <f t="shared" ref="AS35:AS40" si="42">IFERROR(AVERAGE(AT35:AU35),"")</f>
        <v/>
      </c>
      <c r="AT35" s="12"/>
      <c r="AU35" s="13"/>
      <c r="AV35" s="4" t="str">
        <f t="shared" ref="AV35:AV40" si="43">IFERROR(AVERAGE(AW35:AX35),"")</f>
        <v/>
      </c>
      <c r="AW35" s="12"/>
      <c r="AX35" s="13"/>
      <c r="AY35" s="4" t="str">
        <f t="shared" ref="AY35:AY40" si="44">IFERROR(AVERAGE(AZ35:BA35),"")</f>
        <v/>
      </c>
      <c r="AZ35" s="12"/>
      <c r="BA35" s="13"/>
      <c r="BB35" s="4" t="str">
        <f t="shared" ref="BB35:BB40" si="45">IFERROR(AVERAGE(BC35:BD35),"")</f>
        <v/>
      </c>
      <c r="BC35" s="12"/>
      <c r="BD35" s="13"/>
      <c r="BE35" s="4" t="str">
        <f t="shared" ref="BE35:BE40" si="46">IFERROR(AVERAGE(BF35:BG35),"")</f>
        <v/>
      </c>
      <c r="BF35" s="12"/>
      <c r="BG35" s="13"/>
      <c r="BH35" s="4" t="str">
        <f t="shared" ref="BH35:BH40" si="47">IFERROR(AVERAGE(BI35:BJ35),"")</f>
        <v/>
      </c>
      <c r="BI35" s="12"/>
      <c r="BJ35" s="13"/>
      <c r="BK35" s="4" t="str">
        <f t="shared" ref="BK35:BK40" si="48">IFERROR(AVERAGE(BL35:BM35),"")</f>
        <v/>
      </c>
      <c r="BL35" s="12"/>
      <c r="BM35" s="13"/>
      <c r="BN35" s="4" t="str">
        <f t="shared" ref="BN35:BN40" si="49">IFERROR(AVERAGE(BO35:BP35),"")</f>
        <v/>
      </c>
      <c r="BO35" s="12"/>
      <c r="BP35" s="13"/>
      <c r="BQ35" s="4" t="str">
        <f t="shared" ref="BQ35:BQ40" si="50">IFERROR(AVERAGE(BR35:BS35),"")</f>
        <v/>
      </c>
      <c r="BR35" s="12"/>
      <c r="BS35" s="13"/>
      <c r="BT35" s="4" t="str">
        <f t="shared" ref="BT35:BT40" si="51">IFERROR(AVERAGE(BU35:BV35),"")</f>
        <v/>
      </c>
      <c r="BU35" s="12"/>
      <c r="BV35" s="13"/>
    </row>
    <row r="36" spans="1:74" hidden="1" outlineLevel="1">
      <c r="B36" t="str">
        <f t="shared" si="28"/>
        <v>aguado2009economical</v>
      </c>
      <c r="C36" t="s">
        <v>13</v>
      </c>
      <c r="D36">
        <f t="shared" ref="D36:E40" si="52">D35</f>
        <v>2009</v>
      </c>
      <c r="E36" t="str">
        <f t="shared" si="52"/>
        <v>EUR</v>
      </c>
      <c r="F36" s="4" t="str">
        <f t="shared" si="29"/>
        <v/>
      </c>
      <c r="G36" s="12"/>
      <c r="H36" s="13"/>
      <c r="I36" s="4" t="str">
        <f t="shared" si="30"/>
        <v/>
      </c>
      <c r="J36" s="12"/>
      <c r="K36" s="13"/>
      <c r="L36" s="4" t="str">
        <f t="shared" si="31"/>
        <v/>
      </c>
      <c r="M36" s="12"/>
      <c r="N36" s="13"/>
      <c r="O36" s="4" t="str">
        <f t="shared" si="32"/>
        <v/>
      </c>
      <c r="P36" s="12"/>
      <c r="Q36" s="13"/>
      <c r="R36" s="4" t="str">
        <f t="shared" si="33"/>
        <v/>
      </c>
      <c r="S36" s="12"/>
      <c r="T36" s="13"/>
      <c r="U36" s="4" t="str">
        <f t="shared" si="34"/>
        <v/>
      </c>
      <c r="V36" s="12"/>
      <c r="W36" s="13"/>
      <c r="X36" s="4" t="str">
        <f t="shared" si="35"/>
        <v/>
      </c>
      <c r="Y36" s="12"/>
      <c r="Z36" s="13"/>
      <c r="AA36" s="4" t="str">
        <f t="shared" si="36"/>
        <v/>
      </c>
      <c r="AB36" s="12"/>
      <c r="AC36" s="13"/>
      <c r="AD36" s="4" t="str">
        <f t="shared" si="37"/>
        <v/>
      </c>
      <c r="AE36" s="12"/>
      <c r="AF36" s="13"/>
      <c r="AG36" s="4" t="str">
        <f t="shared" si="38"/>
        <v/>
      </c>
      <c r="AH36" s="12"/>
      <c r="AI36" s="13"/>
      <c r="AJ36" s="4" t="str">
        <f t="shared" si="39"/>
        <v/>
      </c>
      <c r="AK36" s="12"/>
      <c r="AL36" s="13"/>
      <c r="AM36" s="4" t="str">
        <f t="shared" si="40"/>
        <v/>
      </c>
      <c r="AN36" s="12"/>
      <c r="AO36" s="13"/>
      <c r="AP36" s="4" t="str">
        <f t="shared" si="41"/>
        <v/>
      </c>
      <c r="AQ36" s="12"/>
      <c r="AR36" s="13"/>
      <c r="AS36" s="4" t="str">
        <f t="shared" si="42"/>
        <v/>
      </c>
      <c r="AT36" s="12"/>
      <c r="AU36" s="13"/>
      <c r="AV36" s="4" t="str">
        <f t="shared" si="43"/>
        <v/>
      </c>
      <c r="AW36" s="12"/>
      <c r="AX36" s="13"/>
      <c r="AY36" s="4" t="str">
        <f t="shared" si="44"/>
        <v/>
      </c>
      <c r="AZ36" s="12"/>
      <c r="BA36" s="13"/>
      <c r="BB36" s="4" t="str">
        <f t="shared" si="45"/>
        <v/>
      </c>
      <c r="BC36" s="12"/>
      <c r="BD36" s="13"/>
      <c r="BE36" s="4" t="str">
        <f t="shared" si="46"/>
        <v/>
      </c>
      <c r="BF36" s="12"/>
      <c r="BG36" s="13"/>
      <c r="BH36" s="4" t="str">
        <f t="shared" si="47"/>
        <v/>
      </c>
      <c r="BI36" s="12"/>
      <c r="BJ36" s="13"/>
      <c r="BK36" s="4" t="str">
        <f t="shared" si="48"/>
        <v/>
      </c>
      <c r="BL36" s="12"/>
      <c r="BM36" s="13"/>
      <c r="BN36" s="4" t="str">
        <f t="shared" si="49"/>
        <v/>
      </c>
      <c r="BO36" s="12"/>
      <c r="BP36" s="13"/>
      <c r="BQ36" s="4" t="str">
        <f t="shared" si="50"/>
        <v/>
      </c>
      <c r="BR36" s="12"/>
      <c r="BS36" s="13"/>
      <c r="BT36" s="4" t="str">
        <f t="shared" si="51"/>
        <v/>
      </c>
      <c r="BU36" s="12"/>
      <c r="BV36" s="13"/>
    </row>
    <row r="37" spans="1:74" hidden="1" outlineLevel="1">
      <c r="B37" t="str">
        <f t="shared" si="28"/>
        <v>aguado2009economical</v>
      </c>
      <c r="C37" t="s">
        <v>14</v>
      </c>
      <c r="D37">
        <f t="shared" si="52"/>
        <v>2009</v>
      </c>
      <c r="E37" t="str">
        <f t="shared" si="52"/>
        <v>EUR</v>
      </c>
      <c r="F37" s="4" t="str">
        <f t="shared" si="29"/>
        <v/>
      </c>
      <c r="G37" s="12"/>
      <c r="H37" s="13"/>
      <c r="I37" s="4" t="str">
        <f t="shared" si="30"/>
        <v/>
      </c>
      <c r="J37" s="12"/>
      <c r="K37" s="13"/>
      <c r="L37" s="4" t="str">
        <f t="shared" si="31"/>
        <v/>
      </c>
      <c r="M37" s="12"/>
      <c r="N37" s="13"/>
      <c r="O37" s="4" t="str">
        <f t="shared" si="32"/>
        <v/>
      </c>
      <c r="P37" s="12"/>
      <c r="Q37" s="13"/>
      <c r="R37" s="4" t="str">
        <f t="shared" si="33"/>
        <v/>
      </c>
      <c r="S37" s="12"/>
      <c r="T37" s="13"/>
      <c r="U37" s="4" t="str">
        <f t="shared" si="34"/>
        <v/>
      </c>
      <c r="V37" s="12"/>
      <c r="W37" s="13"/>
      <c r="X37" s="4" t="str">
        <f t="shared" si="35"/>
        <v/>
      </c>
      <c r="Y37" s="12"/>
      <c r="Z37" s="13"/>
      <c r="AA37" s="4" t="str">
        <f t="shared" si="36"/>
        <v/>
      </c>
      <c r="AB37" s="12"/>
      <c r="AC37" s="13"/>
      <c r="AD37" s="4" t="str">
        <f t="shared" si="37"/>
        <v/>
      </c>
      <c r="AE37" s="12"/>
      <c r="AF37" s="13"/>
      <c r="AG37" s="4" t="str">
        <f t="shared" si="38"/>
        <v/>
      </c>
      <c r="AH37" s="12"/>
      <c r="AI37" s="13"/>
      <c r="AJ37" s="4" t="str">
        <f t="shared" si="39"/>
        <v/>
      </c>
      <c r="AK37" s="12"/>
      <c r="AL37" s="13"/>
      <c r="AM37" s="4" t="str">
        <f t="shared" si="40"/>
        <v/>
      </c>
      <c r="AN37" s="12"/>
      <c r="AO37" s="13"/>
      <c r="AP37" s="4" t="str">
        <f t="shared" si="41"/>
        <v/>
      </c>
      <c r="AQ37" s="12"/>
      <c r="AR37" s="13"/>
      <c r="AS37" s="4" t="str">
        <f t="shared" si="42"/>
        <v/>
      </c>
      <c r="AT37" s="12"/>
      <c r="AU37" s="13"/>
      <c r="AV37" s="4" t="str">
        <f t="shared" si="43"/>
        <v/>
      </c>
      <c r="AW37" s="12"/>
      <c r="AX37" s="13"/>
      <c r="AY37" s="4" t="str">
        <f t="shared" si="44"/>
        <v/>
      </c>
      <c r="AZ37" s="12"/>
      <c r="BA37" s="13"/>
      <c r="BB37" s="4" t="str">
        <f t="shared" si="45"/>
        <v/>
      </c>
      <c r="BC37" s="12"/>
      <c r="BD37" s="13"/>
      <c r="BE37" s="4" t="str">
        <f t="shared" si="46"/>
        <v/>
      </c>
      <c r="BF37" s="12"/>
      <c r="BG37" s="13"/>
      <c r="BH37" s="4" t="str">
        <f t="shared" si="47"/>
        <v/>
      </c>
      <c r="BI37" s="12"/>
      <c r="BJ37" s="13"/>
      <c r="BK37" s="4" t="str">
        <f t="shared" si="48"/>
        <v/>
      </c>
      <c r="BL37" s="12"/>
      <c r="BM37" s="13"/>
      <c r="BN37" s="4" t="str">
        <f t="shared" si="49"/>
        <v/>
      </c>
      <c r="BO37" s="12"/>
      <c r="BP37" s="13"/>
      <c r="BQ37" s="4" t="str">
        <f t="shared" si="50"/>
        <v/>
      </c>
      <c r="BR37" s="12"/>
      <c r="BS37" s="13"/>
      <c r="BT37" s="4" t="str">
        <f t="shared" si="51"/>
        <v/>
      </c>
      <c r="BU37" s="12"/>
      <c r="BV37" s="13"/>
    </row>
    <row r="38" spans="1:74" hidden="1" outlineLevel="1">
      <c r="B38" t="str">
        <f t="shared" si="28"/>
        <v>aguado2009economical</v>
      </c>
      <c r="C38" t="s">
        <v>11</v>
      </c>
      <c r="D38">
        <f t="shared" si="52"/>
        <v>2009</v>
      </c>
      <c r="E38" t="str">
        <f t="shared" si="52"/>
        <v>EUR</v>
      </c>
      <c r="F38" s="4" t="str">
        <f t="shared" si="29"/>
        <v/>
      </c>
      <c r="G38" s="12"/>
      <c r="H38" s="13"/>
      <c r="I38" s="4" t="str">
        <f t="shared" si="30"/>
        <v/>
      </c>
      <c r="J38" s="12"/>
      <c r="K38" s="13"/>
      <c r="L38" s="4" t="str">
        <f t="shared" si="31"/>
        <v/>
      </c>
      <c r="M38" s="12"/>
      <c r="N38" s="13"/>
      <c r="O38" s="4" t="str">
        <f t="shared" si="32"/>
        <v/>
      </c>
      <c r="P38" s="12"/>
      <c r="Q38" s="13"/>
      <c r="R38" s="4" t="str">
        <f t="shared" si="33"/>
        <v/>
      </c>
      <c r="S38" s="12"/>
      <c r="T38" s="13"/>
      <c r="U38" s="4" t="str">
        <f t="shared" si="34"/>
        <v/>
      </c>
      <c r="V38" s="12"/>
      <c r="W38" s="13"/>
      <c r="X38" s="4" t="str">
        <f t="shared" si="35"/>
        <v/>
      </c>
      <c r="Y38" s="12"/>
      <c r="Z38" s="13"/>
      <c r="AA38" s="4" t="str">
        <f t="shared" si="36"/>
        <v/>
      </c>
      <c r="AB38" s="12"/>
      <c r="AC38" s="13"/>
      <c r="AD38" s="4" t="str">
        <f t="shared" si="37"/>
        <v/>
      </c>
      <c r="AE38" s="12"/>
      <c r="AF38" s="13"/>
      <c r="AG38" s="4" t="str">
        <f t="shared" si="38"/>
        <v/>
      </c>
      <c r="AH38" s="12"/>
      <c r="AI38" s="13"/>
      <c r="AJ38" s="4" t="str">
        <f t="shared" si="39"/>
        <v/>
      </c>
      <c r="AK38" s="12"/>
      <c r="AL38" s="13"/>
      <c r="AM38" s="4" t="str">
        <f t="shared" si="40"/>
        <v/>
      </c>
      <c r="AN38" s="12"/>
      <c r="AO38" s="13"/>
      <c r="AP38" s="4" t="str">
        <f t="shared" si="41"/>
        <v/>
      </c>
      <c r="AQ38" s="12"/>
      <c r="AR38" s="13"/>
      <c r="AS38" s="4" t="str">
        <f t="shared" si="42"/>
        <v/>
      </c>
      <c r="AT38" s="12"/>
      <c r="AU38" s="13"/>
      <c r="AV38" s="4" t="str">
        <f t="shared" si="43"/>
        <v/>
      </c>
      <c r="AW38" s="12"/>
      <c r="AX38" s="13"/>
      <c r="AY38" s="4" t="str">
        <f t="shared" si="44"/>
        <v/>
      </c>
      <c r="AZ38" s="12"/>
      <c r="BA38" s="13"/>
      <c r="BB38" s="4" t="str">
        <f t="shared" si="45"/>
        <v/>
      </c>
      <c r="BC38" s="12"/>
      <c r="BD38" s="13"/>
      <c r="BE38" s="4" t="str">
        <f t="shared" si="46"/>
        <v/>
      </c>
      <c r="BF38" s="12"/>
      <c r="BG38" s="13"/>
      <c r="BH38" s="4" t="str">
        <f t="shared" si="47"/>
        <v/>
      </c>
      <c r="BI38" s="12"/>
      <c r="BJ38" s="13"/>
      <c r="BK38" s="4" t="str">
        <f t="shared" si="48"/>
        <v/>
      </c>
      <c r="BL38" s="12"/>
      <c r="BM38" s="13"/>
      <c r="BN38" s="4" t="str">
        <f t="shared" si="49"/>
        <v/>
      </c>
      <c r="BO38" s="12"/>
      <c r="BP38" s="13"/>
      <c r="BQ38" s="4" t="str">
        <f t="shared" si="50"/>
        <v/>
      </c>
      <c r="BR38" s="12"/>
      <c r="BS38" s="13"/>
      <c r="BT38" s="4" t="str">
        <f t="shared" si="51"/>
        <v/>
      </c>
      <c r="BU38" s="12"/>
      <c r="BV38" s="13"/>
    </row>
    <row r="39" spans="1:74" hidden="1" outlineLevel="1">
      <c r="B39" t="str">
        <f t="shared" si="28"/>
        <v>aguado2009economical</v>
      </c>
      <c r="C39" t="s">
        <v>15</v>
      </c>
      <c r="D39">
        <f t="shared" si="52"/>
        <v>2009</v>
      </c>
      <c r="E39" t="str">
        <f t="shared" si="52"/>
        <v>EUR</v>
      </c>
      <c r="F39" s="4" t="str">
        <f t="shared" si="29"/>
        <v/>
      </c>
      <c r="G39" s="12"/>
      <c r="H39" s="13"/>
      <c r="I39" s="4" t="str">
        <f t="shared" si="30"/>
        <v/>
      </c>
      <c r="J39" s="12"/>
      <c r="K39" s="13"/>
      <c r="L39" s="4" t="str">
        <f t="shared" si="31"/>
        <v/>
      </c>
      <c r="M39" s="12"/>
      <c r="N39" s="13"/>
      <c r="O39" s="4" t="str">
        <f t="shared" si="32"/>
        <v/>
      </c>
      <c r="P39" s="12"/>
      <c r="Q39" s="13"/>
      <c r="R39" s="4" t="str">
        <f t="shared" si="33"/>
        <v/>
      </c>
      <c r="S39" s="12"/>
      <c r="T39" s="13"/>
      <c r="U39" s="4" t="str">
        <f t="shared" si="34"/>
        <v/>
      </c>
      <c r="V39" s="12"/>
      <c r="W39" s="13"/>
      <c r="X39" s="4" t="str">
        <f t="shared" si="35"/>
        <v/>
      </c>
      <c r="Y39" s="12"/>
      <c r="Z39" s="13"/>
      <c r="AA39" s="4" t="str">
        <f t="shared" si="36"/>
        <v/>
      </c>
      <c r="AB39" s="12"/>
      <c r="AC39" s="13"/>
      <c r="AD39" s="4" t="str">
        <f t="shared" si="37"/>
        <v/>
      </c>
      <c r="AE39" s="12"/>
      <c r="AF39" s="13"/>
      <c r="AG39" s="4" t="str">
        <f t="shared" si="38"/>
        <v/>
      </c>
      <c r="AH39" s="12"/>
      <c r="AI39" s="13"/>
      <c r="AJ39" s="4" t="str">
        <f t="shared" si="39"/>
        <v/>
      </c>
      <c r="AK39" s="12"/>
      <c r="AL39" s="13"/>
      <c r="AM39" s="4" t="str">
        <f t="shared" si="40"/>
        <v/>
      </c>
      <c r="AN39" s="12"/>
      <c r="AO39" s="13"/>
      <c r="AP39" s="4" t="str">
        <f t="shared" si="41"/>
        <v/>
      </c>
      <c r="AQ39" s="12"/>
      <c r="AR39" s="13"/>
      <c r="AS39" s="4" t="str">
        <f t="shared" si="42"/>
        <v/>
      </c>
      <c r="AT39" s="12"/>
      <c r="AU39" s="13"/>
      <c r="AV39" s="4" t="str">
        <f t="shared" si="43"/>
        <v/>
      </c>
      <c r="AW39" s="12"/>
      <c r="AX39" s="13"/>
      <c r="AY39" s="4" t="str">
        <f t="shared" si="44"/>
        <v/>
      </c>
      <c r="AZ39" s="12"/>
      <c r="BA39" s="13"/>
      <c r="BB39" s="4" t="str">
        <f t="shared" si="45"/>
        <v/>
      </c>
      <c r="BC39" s="12"/>
      <c r="BD39" s="13"/>
      <c r="BE39" s="4" t="str">
        <f t="shared" si="46"/>
        <v/>
      </c>
      <c r="BF39" s="12"/>
      <c r="BG39" s="13"/>
      <c r="BH39" s="4" t="str">
        <f t="shared" si="47"/>
        <v/>
      </c>
      <c r="BI39" s="12"/>
      <c r="BJ39" s="13"/>
      <c r="BK39" s="4" t="str">
        <f t="shared" si="48"/>
        <v/>
      </c>
      <c r="BL39" s="12"/>
      <c r="BM39" s="13"/>
      <c r="BN39" s="4" t="str">
        <f t="shared" si="49"/>
        <v/>
      </c>
      <c r="BO39" s="12"/>
      <c r="BP39" s="13"/>
      <c r="BQ39" s="4" t="str">
        <f t="shared" si="50"/>
        <v/>
      </c>
      <c r="BR39" s="12"/>
      <c r="BS39" s="13"/>
      <c r="BT39" s="4" t="str">
        <f t="shared" si="51"/>
        <v/>
      </c>
      <c r="BU39" s="12"/>
      <c r="BV39" s="13"/>
    </row>
    <row r="40" spans="1:74" hidden="1" outlineLevel="1">
      <c r="B40" t="str">
        <f t="shared" si="28"/>
        <v>aguado2009economical</v>
      </c>
      <c r="C40" t="s">
        <v>16</v>
      </c>
      <c r="D40">
        <f t="shared" si="52"/>
        <v>2009</v>
      </c>
      <c r="E40" t="str">
        <f t="shared" si="52"/>
        <v>EUR</v>
      </c>
      <c r="F40" s="4" t="str">
        <f t="shared" si="29"/>
        <v/>
      </c>
      <c r="G40" s="12"/>
      <c r="H40" s="13"/>
      <c r="I40" s="4" t="str">
        <f t="shared" si="30"/>
        <v/>
      </c>
      <c r="J40" s="12"/>
      <c r="K40" s="13"/>
      <c r="L40" s="4" t="str">
        <f t="shared" si="31"/>
        <v/>
      </c>
      <c r="M40" s="12"/>
      <c r="N40" s="13"/>
      <c r="O40" s="4" t="str">
        <f t="shared" si="32"/>
        <v/>
      </c>
      <c r="P40" s="12"/>
      <c r="Q40" s="13"/>
      <c r="R40" s="4" t="str">
        <f t="shared" si="33"/>
        <v/>
      </c>
      <c r="S40" s="12"/>
      <c r="T40" s="13"/>
      <c r="U40" s="4" t="str">
        <f t="shared" si="34"/>
        <v/>
      </c>
      <c r="V40" s="12"/>
      <c r="W40" s="13"/>
      <c r="X40" s="4" t="str">
        <f t="shared" si="35"/>
        <v/>
      </c>
      <c r="Y40" s="12"/>
      <c r="Z40" s="13"/>
      <c r="AA40" s="4" t="str">
        <f t="shared" si="36"/>
        <v/>
      </c>
      <c r="AB40" s="12"/>
      <c r="AC40" s="13"/>
      <c r="AD40" s="4" t="str">
        <f t="shared" si="37"/>
        <v/>
      </c>
      <c r="AE40" s="12"/>
      <c r="AF40" s="13"/>
      <c r="AG40" s="4" t="str">
        <f t="shared" si="38"/>
        <v/>
      </c>
      <c r="AH40" s="12"/>
      <c r="AI40" s="13"/>
      <c r="AJ40" s="4" t="str">
        <f t="shared" si="39"/>
        <v/>
      </c>
      <c r="AK40" s="12"/>
      <c r="AL40" s="13"/>
      <c r="AM40" s="4" t="str">
        <f t="shared" si="40"/>
        <v/>
      </c>
      <c r="AN40" s="12"/>
      <c r="AO40" s="13"/>
      <c r="AP40" s="4" t="str">
        <f t="shared" si="41"/>
        <v/>
      </c>
      <c r="AQ40" s="12"/>
      <c r="AR40" s="13"/>
      <c r="AS40" s="4" t="str">
        <f t="shared" si="42"/>
        <v/>
      </c>
      <c r="AT40" s="12"/>
      <c r="AU40" s="13"/>
      <c r="AV40" s="4" t="str">
        <f t="shared" si="43"/>
        <v/>
      </c>
      <c r="AW40" s="12"/>
      <c r="AX40" s="13"/>
      <c r="AY40" s="4" t="str">
        <f t="shared" si="44"/>
        <v/>
      </c>
      <c r="AZ40" s="12"/>
      <c r="BA40" s="13"/>
      <c r="BB40" s="4" t="str">
        <f t="shared" si="45"/>
        <v/>
      </c>
      <c r="BC40" s="12"/>
      <c r="BD40" s="13"/>
      <c r="BE40" s="4" t="str">
        <f t="shared" si="46"/>
        <v/>
      </c>
      <c r="BF40" s="12"/>
      <c r="BG40" s="13"/>
      <c r="BH40" s="4" t="str">
        <f t="shared" si="47"/>
        <v/>
      </c>
      <c r="BI40" s="12"/>
      <c r="BJ40" s="13"/>
      <c r="BK40" s="4" t="str">
        <f t="shared" si="48"/>
        <v/>
      </c>
      <c r="BL40" s="12"/>
      <c r="BM40" s="13"/>
      <c r="BN40" s="4" t="str">
        <f t="shared" si="49"/>
        <v/>
      </c>
      <c r="BO40" s="12"/>
      <c r="BP40" s="13"/>
      <c r="BQ40" s="4" t="str">
        <f t="shared" si="50"/>
        <v/>
      </c>
      <c r="BR40" s="12"/>
      <c r="BS40" s="13"/>
      <c r="BT40" s="4" t="str">
        <f t="shared" si="51"/>
        <v/>
      </c>
      <c r="BU40" s="12"/>
      <c r="BV40" s="13"/>
    </row>
    <row r="41" spans="1:74" collapsed="1">
      <c r="B41" t="s">
        <v>69</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row>
    <row r="42" spans="1:74">
      <c r="B42" t="str">
        <f>B40</f>
        <v>aguado2009economical</v>
      </c>
      <c r="C42" t="s">
        <v>19</v>
      </c>
      <c r="D42">
        <f>D40</f>
        <v>2009</v>
      </c>
      <c r="E42" t="str">
        <f>E29</f>
        <v>EUR/kW</v>
      </c>
      <c r="F42" s="4" t="str">
        <f>IFERROR(AVERAGE(G42:H42),"")</f>
        <v/>
      </c>
      <c r="G42" s="12"/>
      <c r="H42" s="13"/>
      <c r="I42" s="4" t="str">
        <f>IFERROR(AVERAGE(J42:K42),"")</f>
        <v/>
      </c>
      <c r="J42" s="12"/>
      <c r="K42" s="13"/>
      <c r="L42" s="4" t="str">
        <f>IFERROR(AVERAGE(M42:N42),"")</f>
        <v/>
      </c>
      <c r="M42" s="12"/>
      <c r="N42" s="13"/>
      <c r="O42" s="4" t="str">
        <f>IFERROR(AVERAGE(P42:Q42),"")</f>
        <v/>
      </c>
      <c r="P42" s="12"/>
      <c r="Q42" s="13"/>
      <c r="R42" s="4" t="str">
        <f>IFERROR(AVERAGE(S42:T42),"")</f>
        <v/>
      </c>
      <c r="S42" s="12"/>
      <c r="T42" s="13"/>
      <c r="U42" s="4" t="str">
        <f>IFERROR(AVERAGE(V42:W42),"")</f>
        <v/>
      </c>
      <c r="V42" s="12"/>
      <c r="W42" s="13"/>
      <c r="X42" s="4" t="str">
        <f>IFERROR(AVERAGE(Y42:Z42),"")</f>
        <v/>
      </c>
      <c r="Y42" s="12"/>
      <c r="Z42" s="13"/>
      <c r="AA42" s="4" t="str">
        <f>IFERROR(AVERAGE(AB42:AC42),"")</f>
        <v/>
      </c>
      <c r="AB42" s="12"/>
      <c r="AC42" s="13"/>
      <c r="AD42" s="4" t="str">
        <f>IFERROR(AVERAGE(AE42:AF42),"")</f>
        <v/>
      </c>
      <c r="AE42" s="12"/>
      <c r="AF42" s="13"/>
      <c r="AG42" s="4" t="str">
        <f>IFERROR(AVERAGE(AH42:AI42),"")</f>
        <v/>
      </c>
      <c r="AH42" s="12"/>
      <c r="AI42" s="13"/>
      <c r="AJ42" s="4" t="str">
        <f>IFERROR(AVERAGE(AK42:AL42),"")</f>
        <v/>
      </c>
      <c r="AK42" s="12"/>
      <c r="AL42" s="13"/>
      <c r="AM42" s="4" t="str">
        <f>IFERROR(AVERAGE(AN42:AO42),"")</f>
        <v/>
      </c>
      <c r="AN42" s="12"/>
      <c r="AO42" s="13"/>
      <c r="AP42" s="4" t="str">
        <f>IFERROR(AVERAGE(AQ42:AR42),"")</f>
        <v/>
      </c>
      <c r="AQ42" s="12"/>
      <c r="AR42" s="13"/>
      <c r="AS42" s="4" t="str">
        <f>IFERROR(AVERAGE(AT42:AU42),"")</f>
        <v/>
      </c>
      <c r="AT42" s="12"/>
      <c r="AU42" s="13"/>
      <c r="AV42" s="4" t="str">
        <f>IFERROR(AVERAGE(AW42:AX42),"")</f>
        <v/>
      </c>
      <c r="AW42" s="12"/>
      <c r="AX42" s="13"/>
      <c r="AY42" s="4" t="str">
        <f>IFERROR(AVERAGE(AZ42:BA42),"")</f>
        <v/>
      </c>
      <c r="AZ42" s="12"/>
      <c r="BA42" s="13"/>
      <c r="BB42" s="4" t="str">
        <f>IFERROR(AVERAGE(BC42:BD42),"")</f>
        <v/>
      </c>
      <c r="BC42" s="12"/>
      <c r="BD42" s="13"/>
      <c r="BE42" s="4" t="str">
        <f>IFERROR(AVERAGE(BF42:BG42),"")</f>
        <v/>
      </c>
      <c r="BF42" s="12"/>
      <c r="BG42" s="13"/>
      <c r="BH42" s="4" t="str">
        <f>IFERROR(AVERAGE(BI42:BJ42),"")</f>
        <v/>
      </c>
      <c r="BI42" s="12"/>
      <c r="BJ42" s="13"/>
      <c r="BK42" s="4" t="str">
        <f>IFERROR(AVERAGE(BL42:BM42),"")</f>
        <v/>
      </c>
      <c r="BL42" s="12"/>
      <c r="BM42" s="13"/>
      <c r="BN42" s="4" t="str">
        <f>IFERROR(AVERAGE(BO42:BP42),"")</f>
        <v/>
      </c>
      <c r="BO42" s="12"/>
      <c r="BP42" s="13"/>
      <c r="BQ42" s="4" t="str">
        <f>IFERROR(AVERAGE(BR42:BS42),"")</f>
        <v/>
      </c>
      <c r="BR42" s="12"/>
      <c r="BS42" s="13"/>
      <c r="BT42" s="4" t="str">
        <f>IFERROR(AVERAGE(BU42:BV42),"")</f>
        <v/>
      </c>
      <c r="BU42" s="12"/>
      <c r="BV42" s="13"/>
    </row>
    <row r="43" spans="1:74">
      <c r="B43" t="s">
        <v>69</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row>
    <row r="44" spans="1:74">
      <c r="B44" t="str">
        <f>B42</f>
        <v>aguado2009economical</v>
      </c>
      <c r="C44" t="s">
        <v>48</v>
      </c>
      <c r="D44">
        <f>D42</f>
        <v>2009</v>
      </c>
      <c r="E44" t="s">
        <v>22</v>
      </c>
      <c r="F44" s="22" t="str">
        <f>IFERROR(AVERAGE(G44:H44),"")</f>
        <v/>
      </c>
      <c r="G44" s="23"/>
      <c r="H44" s="24"/>
      <c r="I44" s="22" t="str">
        <f>IFERROR(AVERAGE(J44:K44),"")</f>
        <v/>
      </c>
      <c r="J44" s="23"/>
      <c r="K44" s="24"/>
      <c r="L44" s="22" t="str">
        <f>IFERROR(AVERAGE(M44:N44),"")</f>
        <v/>
      </c>
      <c r="M44" s="23"/>
      <c r="N44" s="24"/>
      <c r="O44" s="22" t="str">
        <f>IFERROR(AVERAGE(P44:Q44),"")</f>
        <v/>
      </c>
      <c r="P44" s="23"/>
      <c r="Q44" s="24"/>
      <c r="R44" s="22" t="str">
        <f>IFERROR(AVERAGE(S44:T44),"")</f>
        <v/>
      </c>
      <c r="S44" s="23"/>
      <c r="T44" s="24"/>
      <c r="U44" s="22" t="str">
        <f>IFERROR(AVERAGE(V44:W44),"")</f>
        <v/>
      </c>
      <c r="V44" s="23"/>
      <c r="W44" s="24"/>
      <c r="X44" s="22" t="str">
        <f>IFERROR(AVERAGE(Y44:Z44),"")</f>
        <v/>
      </c>
      <c r="Y44" s="23"/>
      <c r="Z44" s="24"/>
      <c r="AA44" s="22" t="str">
        <f>IFERROR(AVERAGE(AB44:AC44),"")</f>
        <v/>
      </c>
      <c r="AB44" s="23"/>
      <c r="AC44" s="24"/>
      <c r="AD44" s="22" t="str">
        <f>IFERROR(AVERAGE(AE44:AF44),"")</f>
        <v/>
      </c>
      <c r="AE44" s="23"/>
      <c r="AF44" s="24"/>
      <c r="AG44" s="22">
        <f>IFERROR(AVERAGE(AH44:AI44),"")</f>
        <v>3.6999999999999998E-2</v>
      </c>
      <c r="AH44" s="23">
        <v>3.6999999999999998E-2</v>
      </c>
      <c r="AI44" s="24">
        <v>3.6999999999999998E-2</v>
      </c>
      <c r="AJ44" s="22" t="str">
        <f>IFERROR(AVERAGE(AK44:AL44),"")</f>
        <v/>
      </c>
      <c r="AK44" s="23"/>
      <c r="AL44" s="24"/>
      <c r="AM44" s="22" t="str">
        <f>IFERROR(AVERAGE(AN44:AO44),"")</f>
        <v/>
      </c>
      <c r="AN44" s="23"/>
      <c r="AO44" s="24"/>
      <c r="AP44" s="22" t="str">
        <f>IFERROR(AVERAGE(AQ44:AR44),"")</f>
        <v/>
      </c>
      <c r="AQ44" s="23"/>
      <c r="AR44" s="24"/>
      <c r="AS44" s="22" t="str">
        <f>IFERROR(AVERAGE(AT44:AU44),"")</f>
        <v/>
      </c>
      <c r="AT44" s="23"/>
      <c r="AU44" s="24"/>
      <c r="AV44" s="22" t="str">
        <f>IFERROR(AVERAGE(AW44:AX44),"")</f>
        <v/>
      </c>
      <c r="AW44" s="23"/>
      <c r="AX44" s="24"/>
      <c r="AY44" s="22" t="str">
        <f>IFERROR(AVERAGE(AZ44:BA44),"")</f>
        <v/>
      </c>
      <c r="AZ44" s="23"/>
      <c r="BA44" s="24"/>
      <c r="BB44" s="22" t="str">
        <f>IFERROR(AVERAGE(BC44:BD44),"")</f>
        <v/>
      </c>
      <c r="BC44" s="23"/>
      <c r="BD44" s="24"/>
      <c r="BE44" s="22" t="str">
        <f>IFERROR(AVERAGE(BF44:BG44),"")</f>
        <v/>
      </c>
      <c r="BF44" s="23"/>
      <c r="BG44" s="24"/>
      <c r="BH44" s="22" t="str">
        <f>IFERROR(AVERAGE(BI44:BJ44),"")</f>
        <v/>
      </c>
      <c r="BI44" s="23"/>
      <c r="BJ44" s="24"/>
      <c r="BK44" s="22" t="str">
        <f>IFERROR(AVERAGE(BL44:BM44),"")</f>
        <v/>
      </c>
      <c r="BL44" s="23"/>
      <c r="BM44" s="24"/>
      <c r="BN44" s="22" t="str">
        <f>IFERROR(AVERAGE(BO44:BP44),"")</f>
        <v/>
      </c>
      <c r="BO44" s="23"/>
      <c r="BP44" s="24"/>
      <c r="BQ44" s="22" t="str">
        <f>IFERROR(AVERAGE(BR44:BS44),"")</f>
        <v/>
      </c>
      <c r="BR44" s="23"/>
      <c r="BS44" s="24"/>
      <c r="BT44" s="22" t="str">
        <f>IFERROR(AVERAGE(BU44:BV44),"")</f>
        <v/>
      </c>
      <c r="BU44" s="23"/>
      <c r="BV44" s="24"/>
    </row>
    <row r="45" spans="1:74">
      <c r="B45" t="str">
        <f>B44</f>
        <v>aguado2009economical</v>
      </c>
      <c r="C45" t="s">
        <v>49</v>
      </c>
      <c r="D45">
        <f>D44</f>
        <v>2009</v>
      </c>
      <c r="E45" t="s">
        <v>22</v>
      </c>
      <c r="F45" s="22" t="str">
        <f>IFERROR(AVERAGE(G45:H45),"")</f>
        <v/>
      </c>
      <c r="G45" s="23"/>
      <c r="H45" s="24"/>
      <c r="I45" s="22" t="str">
        <f>IFERROR(AVERAGE(J45:K45),"")</f>
        <v/>
      </c>
      <c r="J45" s="23"/>
      <c r="K45" s="24"/>
      <c r="L45" s="22" t="str">
        <f>IFERROR(AVERAGE(M45:N45),"")</f>
        <v/>
      </c>
      <c r="M45" s="23"/>
      <c r="N45" s="24"/>
      <c r="O45" s="22" t="str">
        <f>IFERROR(AVERAGE(P45:Q45),"")</f>
        <v/>
      </c>
      <c r="P45" s="23"/>
      <c r="Q45" s="24"/>
      <c r="R45" s="22" t="str">
        <f>IFERROR(AVERAGE(S45:T45),"")</f>
        <v/>
      </c>
      <c r="S45" s="23"/>
      <c r="T45" s="24"/>
      <c r="U45" s="22" t="str">
        <f>IFERROR(AVERAGE(V45:W45),"")</f>
        <v/>
      </c>
      <c r="V45" s="23"/>
      <c r="W45" s="24"/>
      <c r="X45" s="22" t="str">
        <f>IFERROR(AVERAGE(Y45:Z45),"")</f>
        <v/>
      </c>
      <c r="Y45" s="23"/>
      <c r="Z45" s="24"/>
      <c r="AA45" s="22" t="str">
        <f>IFERROR(AVERAGE(AB45:AC45),"")</f>
        <v/>
      </c>
      <c r="AB45" s="23"/>
      <c r="AC45" s="24"/>
      <c r="AD45" s="22" t="str">
        <f>IFERROR(AVERAGE(AE45:AF45),"")</f>
        <v/>
      </c>
      <c r="AE45" s="23"/>
      <c r="AF45" s="24"/>
      <c r="AG45" s="22" t="str">
        <f>IFERROR(AVERAGE(AH45:AI45),"")</f>
        <v/>
      </c>
      <c r="AH45" s="23"/>
      <c r="AI45" s="24"/>
      <c r="AJ45" s="22" t="str">
        <f>IFERROR(AVERAGE(AK45:AL45),"")</f>
        <v/>
      </c>
      <c r="AK45" s="23"/>
      <c r="AL45" s="24"/>
      <c r="AM45" s="22" t="str">
        <f>IFERROR(AVERAGE(AN45:AO45),"")</f>
        <v/>
      </c>
      <c r="AN45" s="23"/>
      <c r="AO45" s="24"/>
      <c r="AP45" s="22" t="str">
        <f>IFERROR(AVERAGE(AQ45:AR45),"")</f>
        <v/>
      </c>
      <c r="AQ45" s="23"/>
      <c r="AR45" s="24"/>
      <c r="AS45" s="22" t="str">
        <f>IFERROR(AVERAGE(AT45:AU45),"")</f>
        <v/>
      </c>
      <c r="AT45" s="23"/>
      <c r="AU45" s="24"/>
      <c r="AV45" s="22" t="str">
        <f>IFERROR(AVERAGE(AW45:AX45),"")</f>
        <v/>
      </c>
      <c r="AW45" s="23"/>
      <c r="AX45" s="24"/>
      <c r="AY45" s="22" t="str">
        <f>IFERROR(AVERAGE(AZ45:BA45),"")</f>
        <v/>
      </c>
      <c r="AZ45" s="23"/>
      <c r="BA45" s="24"/>
      <c r="BB45" s="22" t="str">
        <f>IFERROR(AVERAGE(BC45:BD45),"")</f>
        <v/>
      </c>
      <c r="BC45" s="23"/>
      <c r="BD45" s="24"/>
      <c r="BE45" s="22" t="str">
        <f>IFERROR(AVERAGE(BF45:BG45),"")</f>
        <v/>
      </c>
      <c r="BF45" s="23"/>
      <c r="BG45" s="24"/>
      <c r="BH45" s="22" t="str">
        <f>IFERROR(AVERAGE(BI45:BJ45),"")</f>
        <v/>
      </c>
      <c r="BI45" s="23"/>
      <c r="BJ45" s="24"/>
      <c r="BK45" s="22" t="str">
        <f>IFERROR(AVERAGE(BL45:BM45),"")</f>
        <v/>
      </c>
      <c r="BL45" s="23"/>
      <c r="BM45" s="24"/>
      <c r="BN45" s="22" t="str">
        <f>IFERROR(AVERAGE(BO45:BP45),"")</f>
        <v/>
      </c>
      <c r="BO45" s="23"/>
      <c r="BP45" s="24"/>
      <c r="BQ45" s="22" t="str">
        <f>IFERROR(AVERAGE(BR45:BS45),"")</f>
        <v/>
      </c>
      <c r="BR45" s="23"/>
      <c r="BS45" s="24"/>
      <c r="BT45" s="22" t="str">
        <f>IFERROR(AVERAGE(BU45:BV45),"")</f>
        <v/>
      </c>
      <c r="BU45" s="23"/>
      <c r="BV45" s="24"/>
    </row>
    <row r="46" spans="1:74">
      <c r="B46" t="s">
        <v>69</v>
      </c>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row>
    <row r="47" spans="1:74">
      <c r="B47" t="str">
        <f>B42</f>
        <v>aguado2009economical</v>
      </c>
      <c r="C47" t="s">
        <v>23</v>
      </c>
      <c r="D47">
        <f>D42</f>
        <v>2009</v>
      </c>
      <c r="E47" t="s">
        <v>20</v>
      </c>
      <c r="F47" s="4" t="str">
        <f>IFERROR(AVERAGE(G47:H47),"")</f>
        <v/>
      </c>
      <c r="G47" s="12"/>
      <c r="H47" s="13"/>
      <c r="I47" s="4" t="str">
        <f>IFERROR(AVERAGE(J47:K47),"")</f>
        <v/>
      </c>
      <c r="J47" s="12"/>
      <c r="K47" s="13"/>
      <c r="L47" s="4" t="str">
        <f>IFERROR(AVERAGE(M47:N47),"")</f>
        <v/>
      </c>
      <c r="M47" s="12"/>
      <c r="N47" s="13"/>
      <c r="O47" s="4" t="str">
        <f>IFERROR(AVERAGE(P47:Q47),"")</f>
        <v/>
      </c>
      <c r="P47" s="12"/>
      <c r="Q47" s="13"/>
      <c r="R47" s="4" t="str">
        <f>IFERROR(AVERAGE(S47:T47),"")</f>
        <v/>
      </c>
      <c r="S47" s="12"/>
      <c r="T47" s="13"/>
      <c r="U47" s="4" t="str">
        <f>IFERROR(AVERAGE(V47:W47),"")</f>
        <v/>
      </c>
      <c r="V47" s="12"/>
      <c r="W47" s="13"/>
      <c r="X47" s="4" t="str">
        <f>IFERROR(AVERAGE(Y47:Z47),"")</f>
        <v/>
      </c>
      <c r="Y47" s="12"/>
      <c r="Z47" s="13"/>
      <c r="AA47" s="4" t="str">
        <f>IFERROR(AVERAGE(AB47:AC47),"")</f>
        <v/>
      </c>
      <c r="AB47" s="12"/>
      <c r="AC47" s="13"/>
      <c r="AD47" s="4" t="str">
        <f>IFERROR(AVERAGE(AE47:AF47),"")</f>
        <v/>
      </c>
      <c r="AE47" s="12"/>
      <c r="AF47" s="13"/>
      <c r="AG47" s="4" t="str">
        <f>IFERROR(AVERAGE(AH47:AI47),"")</f>
        <v/>
      </c>
      <c r="AH47" s="12"/>
      <c r="AI47" s="13"/>
      <c r="AJ47" s="4" t="str">
        <f>IFERROR(AVERAGE(AK47:AL47),"")</f>
        <v/>
      </c>
      <c r="AK47" s="12"/>
      <c r="AL47" s="13"/>
      <c r="AM47" s="4" t="str">
        <f>IFERROR(AVERAGE(AN47:AO47),"")</f>
        <v/>
      </c>
      <c r="AN47" s="12"/>
      <c r="AO47" s="13"/>
      <c r="AP47" s="4" t="str">
        <f>IFERROR(AVERAGE(AQ47:AR47),"")</f>
        <v/>
      </c>
      <c r="AQ47" s="12"/>
      <c r="AR47" s="13"/>
      <c r="AS47" s="4" t="str">
        <f>IFERROR(AVERAGE(AT47:AU47),"")</f>
        <v/>
      </c>
      <c r="AT47" s="12"/>
      <c r="AU47" s="13"/>
      <c r="AV47" s="4" t="str">
        <f>IFERROR(AVERAGE(AW47:AX47),"")</f>
        <v/>
      </c>
      <c r="AW47" s="12"/>
      <c r="AX47" s="13"/>
      <c r="AY47" s="4" t="str">
        <f>IFERROR(AVERAGE(AZ47:BA47),"")</f>
        <v/>
      </c>
      <c r="AZ47" s="12"/>
      <c r="BA47" s="13"/>
      <c r="BB47" s="4" t="str">
        <f>IFERROR(AVERAGE(BC47:BD47),"")</f>
        <v/>
      </c>
      <c r="BC47" s="12"/>
      <c r="BD47" s="13"/>
      <c r="BE47" s="4" t="str">
        <f>IFERROR(AVERAGE(BF47:BG47),"")</f>
        <v/>
      </c>
      <c r="BF47" s="12"/>
      <c r="BG47" s="13"/>
      <c r="BH47" s="4" t="str">
        <f>IFERROR(AVERAGE(BI47:BJ47),"")</f>
        <v/>
      </c>
      <c r="BI47" s="12"/>
      <c r="BJ47" s="13"/>
      <c r="BK47" s="4" t="str">
        <f>IFERROR(AVERAGE(BL47:BM47),"")</f>
        <v/>
      </c>
      <c r="BL47" s="12"/>
      <c r="BM47" s="13"/>
      <c r="BN47" s="4" t="str">
        <f>IFERROR(AVERAGE(BO47:BP47),"")</f>
        <v/>
      </c>
      <c r="BO47" s="12"/>
      <c r="BP47" s="13"/>
      <c r="BQ47" s="4" t="str">
        <f>IFERROR(AVERAGE(BR47:BS47),"")</f>
        <v/>
      </c>
      <c r="BR47" s="12"/>
      <c r="BS47" s="13"/>
      <c r="BT47" s="4" t="str">
        <f>IFERROR(AVERAGE(BU47:BV47),"")</f>
        <v/>
      </c>
      <c r="BU47" s="12"/>
      <c r="BV47" s="13"/>
    </row>
    <row r="48" spans="1:74">
      <c r="B48" t="str">
        <f>B47</f>
        <v>aguado2009economical</v>
      </c>
      <c r="C48" t="s">
        <v>42</v>
      </c>
      <c r="D48">
        <f>D47</f>
        <v>2009</v>
      </c>
      <c r="E48" t="s">
        <v>43</v>
      </c>
      <c r="F48" s="4" t="str">
        <f>IFERROR(AVERAGE(G48:H48),"")</f>
        <v/>
      </c>
      <c r="G48" s="12"/>
      <c r="H48" s="13"/>
      <c r="I48" s="4" t="str">
        <f>IFERROR(AVERAGE(J48:K48),"")</f>
        <v/>
      </c>
      <c r="J48" s="12"/>
      <c r="K48" s="13"/>
      <c r="L48" s="4" t="str">
        <f>IFERROR(AVERAGE(M48:N48),"")</f>
        <v/>
      </c>
      <c r="M48" s="12"/>
      <c r="N48" s="13"/>
      <c r="O48" s="4" t="str">
        <f>IFERROR(AVERAGE(P48:Q48),"")</f>
        <v/>
      </c>
      <c r="P48" s="12"/>
      <c r="Q48" s="13"/>
      <c r="R48" s="4" t="str">
        <f>IFERROR(AVERAGE(S48:T48),"")</f>
        <v/>
      </c>
      <c r="S48" s="12"/>
      <c r="T48" s="13"/>
      <c r="U48" s="4" t="str">
        <f>IFERROR(AVERAGE(V48:W48),"")</f>
        <v/>
      </c>
      <c r="V48" s="12"/>
      <c r="W48" s="13"/>
      <c r="X48" s="4" t="str">
        <f>IFERROR(AVERAGE(Y48:Z48),"")</f>
        <v/>
      </c>
      <c r="Y48" s="12"/>
      <c r="Z48" s="13"/>
      <c r="AA48" s="4" t="str">
        <f>IFERROR(AVERAGE(AB48:AC48),"")</f>
        <v/>
      </c>
      <c r="AB48" s="12"/>
      <c r="AC48" s="13"/>
      <c r="AD48" s="4" t="str">
        <f>IFERROR(AVERAGE(AE48:AF48),"")</f>
        <v/>
      </c>
      <c r="AE48" s="12"/>
      <c r="AF48" s="13"/>
      <c r="AG48" s="4" t="str">
        <f>IFERROR(AVERAGE(AH48:AI48),"")</f>
        <v/>
      </c>
      <c r="AH48" s="12"/>
      <c r="AI48" s="13"/>
      <c r="AJ48" s="4" t="str">
        <f>IFERROR(AVERAGE(AK48:AL48),"")</f>
        <v/>
      </c>
      <c r="AK48" s="12"/>
      <c r="AL48" s="13"/>
      <c r="AM48" s="4" t="str">
        <f>IFERROR(AVERAGE(AN48:AO48),"")</f>
        <v/>
      </c>
      <c r="AN48" s="12"/>
      <c r="AO48" s="13"/>
      <c r="AP48" s="4" t="str">
        <f>IFERROR(AVERAGE(AQ48:AR48),"")</f>
        <v/>
      </c>
      <c r="AQ48" s="12"/>
      <c r="AR48" s="13"/>
      <c r="AS48" s="4" t="str">
        <f>IFERROR(AVERAGE(AT48:AU48),"")</f>
        <v/>
      </c>
      <c r="AT48" s="12"/>
      <c r="AU48" s="13"/>
      <c r="AV48" s="4" t="str">
        <f>IFERROR(AVERAGE(AW48:AX48),"")</f>
        <v/>
      </c>
      <c r="AW48" s="12"/>
      <c r="AX48" s="13"/>
      <c r="AY48" s="4" t="str">
        <f>IFERROR(AVERAGE(AZ48:BA48),"")</f>
        <v/>
      </c>
      <c r="AZ48" s="12"/>
      <c r="BA48" s="13"/>
      <c r="BB48" s="4" t="str">
        <f>IFERROR(AVERAGE(BC48:BD48),"")</f>
        <v/>
      </c>
      <c r="BC48" s="12"/>
      <c r="BD48" s="13"/>
      <c r="BE48" s="4" t="str">
        <f>IFERROR(AVERAGE(BF48:BG48),"")</f>
        <v/>
      </c>
      <c r="BF48" s="12"/>
      <c r="BG48" s="13"/>
      <c r="BH48" s="4" t="str">
        <f>IFERROR(AVERAGE(BI48:BJ48),"")</f>
        <v/>
      </c>
      <c r="BI48" s="12"/>
      <c r="BJ48" s="13"/>
      <c r="BK48" s="4" t="str">
        <f>IFERROR(AVERAGE(BL48:BM48),"")</f>
        <v/>
      </c>
      <c r="BL48" s="12"/>
      <c r="BM48" s="13"/>
      <c r="BN48" s="4" t="str">
        <f>IFERROR(AVERAGE(BO48:BP48),"")</f>
        <v/>
      </c>
      <c r="BO48" s="12"/>
      <c r="BP48" s="13"/>
      <c r="BQ48" s="4" t="str">
        <f>IFERROR(AVERAGE(BR48:BS48),"")</f>
        <v/>
      </c>
      <c r="BR48" s="12"/>
      <c r="BS48" s="13"/>
      <c r="BT48" s="4" t="str">
        <f>IFERROR(AVERAGE(BU48:BV48),"")</f>
        <v/>
      </c>
      <c r="BU48" s="12"/>
      <c r="BV48" s="13"/>
    </row>
    <row r="49" spans="1:77">
      <c r="B49" t="str">
        <f>B48</f>
        <v>aguado2009economical</v>
      </c>
      <c r="C49" t="s">
        <v>21</v>
      </c>
      <c r="D49">
        <f>D48</f>
        <v>2009</v>
      </c>
      <c r="E49" t="s">
        <v>22</v>
      </c>
      <c r="F49" s="22" t="str">
        <f>IFERROR(AVERAGE(G49:H49),"")</f>
        <v/>
      </c>
      <c r="G49" s="23"/>
      <c r="H49" s="24"/>
      <c r="I49" s="22" t="str">
        <f>IFERROR(AVERAGE(J49:K49),"")</f>
        <v/>
      </c>
      <c r="J49" s="23"/>
      <c r="K49" s="24"/>
      <c r="L49" s="22" t="str">
        <f>IFERROR(AVERAGE(M49:N49),"")</f>
        <v/>
      </c>
      <c r="M49" s="23"/>
      <c r="N49" s="24"/>
      <c r="O49" s="22" t="str">
        <f>IFERROR(AVERAGE(P49:Q49),"")</f>
        <v/>
      </c>
      <c r="P49" s="23"/>
      <c r="Q49" s="24"/>
      <c r="R49" s="22" t="str">
        <f>IFERROR(AVERAGE(S49:T49),"")</f>
        <v/>
      </c>
      <c r="S49" s="23"/>
      <c r="T49" s="24"/>
      <c r="U49" s="22" t="str">
        <f>IFERROR(AVERAGE(V49:W49),"")</f>
        <v/>
      </c>
      <c r="V49" s="23"/>
      <c r="W49" s="24"/>
      <c r="X49" s="22" t="str">
        <f>IFERROR(AVERAGE(Y49:Z49),"")</f>
        <v/>
      </c>
      <c r="Y49" s="23"/>
      <c r="Z49" s="24"/>
      <c r="AA49" s="22" t="str">
        <f>IFERROR(AVERAGE(AB49:AC49),"")</f>
        <v/>
      </c>
      <c r="AB49" s="23"/>
      <c r="AC49" s="24"/>
      <c r="AD49" s="22" t="str">
        <f>IFERROR(AVERAGE(AE49:AF49),"")</f>
        <v/>
      </c>
      <c r="AE49" s="23"/>
      <c r="AF49" s="24"/>
      <c r="AG49" s="22" t="str">
        <f>IFERROR(AVERAGE(AH49:AI49),"")</f>
        <v/>
      </c>
      <c r="AH49" s="23"/>
      <c r="AI49" s="24"/>
      <c r="AJ49" s="22" t="str">
        <f>IFERROR(AVERAGE(AK49:AL49),"")</f>
        <v/>
      </c>
      <c r="AK49" s="23"/>
      <c r="AL49" s="24"/>
      <c r="AM49" s="22" t="str">
        <f>IFERROR(AVERAGE(AN49:AO49),"")</f>
        <v/>
      </c>
      <c r="AN49" s="23"/>
      <c r="AO49" s="24"/>
      <c r="AP49" s="22" t="str">
        <f>IFERROR(AVERAGE(AQ49:AR49),"")</f>
        <v/>
      </c>
      <c r="AQ49" s="23"/>
      <c r="AR49" s="24"/>
      <c r="AS49" s="22" t="str">
        <f>IFERROR(AVERAGE(AT49:AU49),"")</f>
        <v/>
      </c>
      <c r="AT49" s="23"/>
      <c r="AU49" s="24"/>
      <c r="AV49" s="22" t="str">
        <f>IFERROR(AVERAGE(AW49:AX49),"")</f>
        <v/>
      </c>
      <c r="AW49" s="23"/>
      <c r="AX49" s="24"/>
      <c r="AY49" s="22" t="str">
        <f>IFERROR(AVERAGE(AZ49:BA49),"")</f>
        <v/>
      </c>
      <c r="AZ49" s="23"/>
      <c r="BA49" s="24"/>
      <c r="BB49" s="22" t="str">
        <f>IFERROR(AVERAGE(BC49:BD49),"")</f>
        <v/>
      </c>
      <c r="BC49" s="23"/>
      <c r="BD49" s="24"/>
      <c r="BE49" s="22" t="str">
        <f>IFERROR(AVERAGE(BF49:BG49),"")</f>
        <v/>
      </c>
      <c r="BF49" s="23"/>
      <c r="BG49" s="24"/>
      <c r="BH49" s="22" t="str">
        <f>IFERROR(AVERAGE(BI49:BJ49),"")</f>
        <v/>
      </c>
      <c r="BI49" s="23"/>
      <c r="BJ49" s="24"/>
      <c r="BK49" s="22" t="str">
        <f>IFERROR(AVERAGE(BL49:BM49),"")</f>
        <v/>
      </c>
      <c r="BL49" s="23"/>
      <c r="BM49" s="24"/>
      <c r="BN49" s="22" t="str">
        <f>IFERROR(AVERAGE(BO49:BP49),"")</f>
        <v/>
      </c>
      <c r="BO49" s="23"/>
      <c r="BP49" s="24"/>
      <c r="BQ49" s="22" t="str">
        <f>IFERROR(AVERAGE(BR49:BS49),"")</f>
        <v/>
      </c>
      <c r="BR49" s="23"/>
      <c r="BS49" s="24"/>
      <c r="BT49" s="22" t="str">
        <f>IFERROR(AVERAGE(BU49:BV49),"")</f>
        <v/>
      </c>
      <c r="BU49" s="23"/>
      <c r="BV49" s="24"/>
    </row>
    <row r="50" spans="1:77">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row>
    <row r="52" spans="1:77">
      <c r="A52" s="5">
        <f>MATCH(B52,Sources[Citekey],0)</f>
        <v>28</v>
      </c>
      <c r="B52" s="6" t="s">
        <v>68</v>
      </c>
      <c r="C52" s="1"/>
      <c r="D52" s="1">
        <f>VLOOKUP(B52,Sources[],2,FALSE)</f>
        <v>2007</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row>
    <row r="53" spans="1:77">
      <c r="B53" t="str">
        <f>B52</f>
        <v>greiner2007norwegian</v>
      </c>
      <c r="C53" t="s">
        <v>3</v>
      </c>
      <c r="D53">
        <f>D52</f>
        <v>2007</v>
      </c>
      <c r="E53" s="25" t="s">
        <v>6</v>
      </c>
      <c r="F53" s="4" t="str">
        <f>IFERROR(AVERAGE(G53:H53),"")</f>
        <v/>
      </c>
      <c r="G53" s="12"/>
      <c r="H53" s="13"/>
      <c r="I53" s="4" t="str">
        <f>IFERROR(AVERAGE(J53:K53),"")</f>
        <v/>
      </c>
      <c r="J53" s="12"/>
      <c r="K53" s="13"/>
      <c r="L53" s="4" t="str">
        <f>IFERROR(AVERAGE(M53:N53),"")</f>
        <v/>
      </c>
      <c r="M53" s="12"/>
      <c r="N53" s="13"/>
      <c r="O53" s="4" t="str">
        <f>IFERROR(AVERAGE(P53:Q53),"")</f>
        <v/>
      </c>
      <c r="P53" s="12"/>
      <c r="Q53" s="13"/>
      <c r="R53" s="4" t="str">
        <f>IFERROR(AVERAGE(S53:T53),"")</f>
        <v/>
      </c>
      <c r="S53" s="12"/>
      <c r="T53" s="13"/>
      <c r="U53" s="4" t="str">
        <f>IFERROR(AVERAGE(V53:W53),"")</f>
        <v/>
      </c>
      <c r="V53" s="12"/>
      <c r="W53" s="13"/>
      <c r="X53" s="4" t="str">
        <f>IFERROR(AVERAGE(Y53:Z53),"")</f>
        <v/>
      </c>
      <c r="Y53" s="12"/>
      <c r="Z53" s="13"/>
      <c r="AA53" s="4">
        <f>IFERROR(AVERAGE(AB53:AC53),"")</f>
        <v>1300</v>
      </c>
      <c r="AB53" s="12">
        <v>1300</v>
      </c>
      <c r="AC53" s="13">
        <v>1300</v>
      </c>
      <c r="AD53" s="4" t="str">
        <f>IFERROR(AVERAGE(AE53:AF53),"")</f>
        <v/>
      </c>
      <c r="AE53" s="12"/>
      <c r="AF53" s="13"/>
      <c r="AG53" s="4" t="str">
        <f>IFERROR(AVERAGE(AH53:AI53),"")</f>
        <v/>
      </c>
      <c r="AH53" s="12"/>
      <c r="AI53" s="13"/>
      <c r="AJ53" s="4" t="str">
        <f>IFERROR(AVERAGE(AK53:AL53),"")</f>
        <v/>
      </c>
      <c r="AK53" s="12"/>
      <c r="AL53" s="13"/>
      <c r="AM53" s="4" t="str">
        <f>IFERROR(AVERAGE(AN53:AO53),"")</f>
        <v/>
      </c>
      <c r="AN53" s="12"/>
      <c r="AO53" s="13"/>
      <c r="AP53" s="4" t="str">
        <f>IFERROR(AVERAGE(AQ53:AR53),"")</f>
        <v/>
      </c>
      <c r="AQ53" s="12"/>
      <c r="AR53" s="13"/>
      <c r="AS53" s="4" t="str">
        <f>IFERROR(AVERAGE(AT53:AU53),"")</f>
        <v/>
      </c>
      <c r="AT53" s="12"/>
      <c r="AU53" s="13"/>
      <c r="AV53" s="4" t="str">
        <f>IFERROR(AVERAGE(AW53:AX53),"")</f>
        <v/>
      </c>
      <c r="AW53" s="12"/>
      <c r="AX53" s="13"/>
      <c r="AY53" s="4" t="str">
        <f>IFERROR(AVERAGE(AZ53:BA53),"")</f>
        <v/>
      </c>
      <c r="AZ53" s="12"/>
      <c r="BA53" s="13"/>
      <c r="BB53" s="4" t="str">
        <f>IFERROR(AVERAGE(BC53:BD53),"")</f>
        <v/>
      </c>
      <c r="BC53" s="12"/>
      <c r="BD53" s="13"/>
      <c r="BE53" s="4" t="str">
        <f>IFERROR(AVERAGE(BF53:BG53),"")</f>
        <v/>
      </c>
      <c r="BF53" s="12"/>
      <c r="BG53" s="13"/>
      <c r="BH53" s="4" t="str">
        <f>IFERROR(AVERAGE(BI53:BJ53),"")</f>
        <v/>
      </c>
      <c r="BI53" s="12"/>
      <c r="BJ53" s="13"/>
      <c r="BK53" s="4" t="str">
        <f>IFERROR(AVERAGE(BL53:BM53),"")</f>
        <v/>
      </c>
      <c r="BL53" s="12"/>
      <c r="BM53" s="13"/>
      <c r="BN53" s="4" t="str">
        <f>IFERROR(AVERAGE(BO53:BP53),"")</f>
        <v/>
      </c>
      <c r="BO53" s="12"/>
      <c r="BP53" s="13"/>
      <c r="BQ53" s="4" t="str">
        <f>IFERROR(AVERAGE(BR53:BS53),"")</f>
        <v/>
      </c>
      <c r="BR53" s="12"/>
      <c r="BS53" s="13"/>
      <c r="BT53" s="4" t="str">
        <f>IFERROR(AVERAGE(BU53:BV53),"")</f>
        <v/>
      </c>
      <c r="BU53" s="12"/>
      <c r="BV53" s="13"/>
      <c r="BX53" s="2"/>
      <c r="BY53" s="2" t="s">
        <v>199</v>
      </c>
    </row>
    <row r="54" spans="1:77">
      <c r="B54" t="str">
        <f>B53</f>
        <v>greiner2007norwegian</v>
      </c>
      <c r="C54" t="s">
        <v>4</v>
      </c>
      <c r="D54">
        <f>D53</f>
        <v>2007</v>
      </c>
      <c r="E54" t="str">
        <f>E53</f>
        <v>EUR/kW</v>
      </c>
      <c r="F54" s="4" t="str">
        <f>IFERROR(AVERAGE(G54:H54),"")</f>
        <v/>
      </c>
      <c r="G54" s="14"/>
      <c r="H54" s="15"/>
      <c r="I54" s="4" t="str">
        <f>IFERROR(AVERAGE(J54:K54),"")</f>
        <v/>
      </c>
      <c r="J54" s="14"/>
      <c r="K54" s="15"/>
      <c r="L54" s="4" t="str">
        <f>IFERROR(AVERAGE(M54:N54),"")</f>
        <v/>
      </c>
      <c r="M54" s="14"/>
      <c r="N54" s="15"/>
      <c r="O54" s="4" t="str">
        <f>IFERROR(AVERAGE(P54:Q54),"")</f>
        <v/>
      </c>
      <c r="P54" s="14"/>
      <c r="Q54" s="15"/>
      <c r="R54" s="4" t="str">
        <f>IFERROR(AVERAGE(S54:T54),"")</f>
        <v/>
      </c>
      <c r="S54" s="14"/>
      <c r="T54" s="15"/>
      <c r="U54" s="4" t="str">
        <f>IFERROR(AVERAGE(V54:W54),"")</f>
        <v/>
      </c>
      <c r="V54" s="14"/>
      <c r="W54" s="15"/>
      <c r="X54" s="4" t="str">
        <f>IFERROR(AVERAGE(Y54:Z54),"")</f>
        <v/>
      </c>
      <c r="Y54" s="14"/>
      <c r="Z54" s="15"/>
      <c r="AA54" s="4" t="str">
        <f>IFERROR(AVERAGE(AB54:AC54),"")</f>
        <v/>
      </c>
      <c r="AB54" s="14"/>
      <c r="AC54" s="15"/>
      <c r="AD54" s="4" t="str">
        <f>IFERROR(AVERAGE(AE54:AF54),"")</f>
        <v/>
      </c>
      <c r="AE54" s="14"/>
      <c r="AF54" s="15"/>
      <c r="AG54" s="4" t="str">
        <f>IFERROR(AVERAGE(AH54:AI54),"")</f>
        <v/>
      </c>
      <c r="AH54" s="14"/>
      <c r="AI54" s="15"/>
      <c r="AJ54" s="4" t="str">
        <f>IFERROR(AVERAGE(AK54:AL54),"")</f>
        <v/>
      </c>
      <c r="AK54" s="14"/>
      <c r="AL54" s="15"/>
      <c r="AM54" s="4" t="str">
        <f>IFERROR(AVERAGE(AN54:AO54),"")</f>
        <v/>
      </c>
      <c r="AN54" s="14"/>
      <c r="AO54" s="15"/>
      <c r="AP54" s="4" t="str">
        <f>IFERROR(AVERAGE(AQ54:AR54),"")</f>
        <v/>
      </c>
      <c r="AQ54" s="14"/>
      <c r="AR54" s="15"/>
      <c r="AS54" s="4" t="str">
        <f>IFERROR(AVERAGE(AT54:AU54),"")</f>
        <v/>
      </c>
      <c r="AT54" s="14"/>
      <c r="AU54" s="15"/>
      <c r="AV54" s="4" t="str">
        <f>IFERROR(AVERAGE(AW54:AX54),"")</f>
        <v/>
      </c>
      <c r="AW54" s="14"/>
      <c r="AX54" s="15"/>
      <c r="AY54" s="4" t="str">
        <f>IFERROR(AVERAGE(AZ54:BA54),"")</f>
        <v/>
      </c>
      <c r="AZ54" s="14"/>
      <c r="BA54" s="15"/>
      <c r="BB54" s="4" t="str">
        <f>IFERROR(AVERAGE(BC54:BD54),"")</f>
        <v/>
      </c>
      <c r="BC54" s="14"/>
      <c r="BD54" s="15"/>
      <c r="BE54" s="4" t="str">
        <f>IFERROR(AVERAGE(BF54:BG54),"")</f>
        <v/>
      </c>
      <c r="BF54" s="14"/>
      <c r="BG54" s="15"/>
      <c r="BH54" s="4" t="str">
        <f>IFERROR(AVERAGE(BI54:BJ54),"")</f>
        <v/>
      </c>
      <c r="BI54" s="14"/>
      <c r="BJ54" s="15"/>
      <c r="BK54" s="4" t="str">
        <f>IFERROR(AVERAGE(BL54:BM54),"")</f>
        <v/>
      </c>
      <c r="BL54" s="14"/>
      <c r="BM54" s="15"/>
      <c r="BN54" s="4" t="str">
        <f>IFERROR(AVERAGE(BO54:BP54),"")</f>
        <v/>
      </c>
      <c r="BO54" s="14"/>
      <c r="BP54" s="15"/>
      <c r="BQ54" s="4" t="str">
        <f>IFERROR(AVERAGE(BR54:BS54),"")</f>
        <v/>
      </c>
      <c r="BR54" s="14"/>
      <c r="BS54" s="15"/>
      <c r="BT54" s="4" t="str">
        <f>IFERROR(AVERAGE(BU54:BV54),"")</f>
        <v/>
      </c>
      <c r="BU54" s="14"/>
      <c r="BV54" s="15"/>
      <c r="BX54" s="2"/>
      <c r="BY54" s="2" t="s">
        <v>199</v>
      </c>
    </row>
    <row r="55" spans="1:77">
      <c r="B55" t="str">
        <f>B54</f>
        <v>greiner2007norwegian</v>
      </c>
      <c r="C55" t="s">
        <v>5</v>
      </c>
      <c r="D55">
        <f>D54</f>
        <v>2007</v>
      </c>
      <c r="E55" t="str">
        <f>E54</f>
        <v>EUR/kW</v>
      </c>
      <c r="F55" s="4" t="str">
        <f>IFERROR(AVERAGE(G55:H55),"")</f>
        <v/>
      </c>
      <c r="G55" s="16"/>
      <c r="H55" s="17"/>
      <c r="I55" s="4" t="str">
        <f>IFERROR(AVERAGE(J55:K55),"")</f>
        <v/>
      </c>
      <c r="J55" s="16"/>
      <c r="K55" s="17"/>
      <c r="L55" s="4" t="str">
        <f>IFERROR(AVERAGE(M55:N55),"")</f>
        <v/>
      </c>
      <c r="M55" s="16"/>
      <c r="N55" s="17"/>
      <c r="O55" s="4" t="str">
        <f>IFERROR(AVERAGE(P55:Q55),"")</f>
        <v/>
      </c>
      <c r="P55" s="16"/>
      <c r="Q55" s="17"/>
      <c r="R55" s="4" t="str">
        <f>IFERROR(AVERAGE(S55:T55),"")</f>
        <v/>
      </c>
      <c r="S55" s="16"/>
      <c r="T55" s="17"/>
      <c r="U55" s="4" t="str">
        <f>IFERROR(AVERAGE(V55:W55),"")</f>
        <v/>
      </c>
      <c r="V55" s="16"/>
      <c r="W55" s="17"/>
      <c r="X55" s="4" t="str">
        <f>IFERROR(AVERAGE(Y55:Z55),"")</f>
        <v/>
      </c>
      <c r="Y55" s="16"/>
      <c r="Z55" s="17"/>
      <c r="AA55" s="4" t="str">
        <f>IFERROR(AVERAGE(AB55:AC55),"")</f>
        <v/>
      </c>
      <c r="AB55" s="16"/>
      <c r="AC55" s="17"/>
      <c r="AD55" s="4" t="str">
        <f>IFERROR(AVERAGE(AE55:AF55),"")</f>
        <v/>
      </c>
      <c r="AE55" s="16"/>
      <c r="AF55" s="17"/>
      <c r="AG55" s="4" t="str">
        <f>IFERROR(AVERAGE(AH55:AI55),"")</f>
        <v/>
      </c>
      <c r="AH55" s="16"/>
      <c r="AI55" s="17"/>
      <c r="AJ55" s="4" t="str">
        <f>IFERROR(AVERAGE(AK55:AL55),"")</f>
        <v/>
      </c>
      <c r="AK55" s="16"/>
      <c r="AL55" s="17"/>
      <c r="AM55" s="4" t="str">
        <f>IFERROR(AVERAGE(AN55:AO55),"")</f>
        <v/>
      </c>
      <c r="AN55" s="16"/>
      <c r="AO55" s="17"/>
      <c r="AP55" s="4" t="str">
        <f>IFERROR(AVERAGE(AQ55:AR55),"")</f>
        <v/>
      </c>
      <c r="AQ55" s="16"/>
      <c r="AR55" s="17"/>
      <c r="AS55" s="4" t="str">
        <f>IFERROR(AVERAGE(AT55:AU55),"")</f>
        <v/>
      </c>
      <c r="AT55" s="16"/>
      <c r="AU55" s="17"/>
      <c r="AV55" s="4" t="str">
        <f>IFERROR(AVERAGE(AW55:AX55),"")</f>
        <v/>
      </c>
      <c r="AW55" s="16"/>
      <c r="AX55" s="17"/>
      <c r="AY55" s="4" t="str">
        <f>IFERROR(AVERAGE(AZ55:BA55),"")</f>
        <v/>
      </c>
      <c r="AZ55" s="16"/>
      <c r="BA55" s="17"/>
      <c r="BB55" s="4" t="str">
        <f>IFERROR(AVERAGE(BC55:BD55),"")</f>
        <v/>
      </c>
      <c r="BC55" s="16"/>
      <c r="BD55" s="17"/>
      <c r="BE55" s="4" t="str">
        <f>IFERROR(AVERAGE(BF55:BG55),"")</f>
        <v/>
      </c>
      <c r="BF55" s="16"/>
      <c r="BG55" s="17"/>
      <c r="BH55" s="4" t="str">
        <f>IFERROR(AVERAGE(BI55:BJ55),"")</f>
        <v/>
      </c>
      <c r="BI55" s="16"/>
      <c r="BJ55" s="17"/>
      <c r="BK55" s="4" t="str">
        <f>IFERROR(AVERAGE(BL55:BM55),"")</f>
        <v/>
      </c>
      <c r="BL55" s="16"/>
      <c r="BM55" s="17"/>
      <c r="BN55" s="4" t="str">
        <f>IFERROR(AVERAGE(BO55:BP55),"")</f>
        <v/>
      </c>
      <c r="BO55" s="16"/>
      <c r="BP55" s="17"/>
      <c r="BQ55" s="4" t="str">
        <f>IFERROR(AVERAGE(BR55:BS55),"")</f>
        <v/>
      </c>
      <c r="BR55" s="16"/>
      <c r="BS55" s="17"/>
      <c r="BT55" s="4" t="str">
        <f>IFERROR(AVERAGE(BU55:BV55),"")</f>
        <v/>
      </c>
      <c r="BU55" s="16"/>
      <c r="BV55" s="17"/>
    </row>
    <row r="56" spans="1:77">
      <c r="B56" t="s">
        <v>69</v>
      </c>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row>
    <row r="57" spans="1:77" s="1" customFormat="1">
      <c r="A57" s="55"/>
      <c r="B57" s="1" t="str">
        <f>B55</f>
        <v>greiner2007norwegian</v>
      </c>
      <c r="C57" s="1" t="s">
        <v>10</v>
      </c>
      <c r="D57" s="1">
        <f>D52</f>
        <v>2007</v>
      </c>
      <c r="E57" s="1" t="str">
        <f>E53</f>
        <v>EUR/kW</v>
      </c>
      <c r="F57" s="10">
        <f>IFERROR(SUM(F59:F64)/F58,0)</f>
        <v>0</v>
      </c>
      <c r="G57" s="10">
        <f>IFERROR(SUM(G59:G64)/G58,0)</f>
        <v>0</v>
      </c>
      <c r="H57" s="10">
        <f>IFERROR(SUM(H59:H64)/H58,0)</f>
        <v>0</v>
      </c>
      <c r="I57" s="10">
        <f t="shared" ref="I57:BS57" si="53">IFERROR(SUM(I59:I64)/I58,0)</f>
        <v>0</v>
      </c>
      <c r="J57" s="10">
        <f t="shared" si="53"/>
        <v>0</v>
      </c>
      <c r="K57" s="10">
        <f t="shared" si="53"/>
        <v>0</v>
      </c>
      <c r="L57" s="10">
        <f t="shared" si="53"/>
        <v>0</v>
      </c>
      <c r="M57" s="10">
        <f t="shared" si="53"/>
        <v>0</v>
      </c>
      <c r="N57" s="10">
        <f t="shared" si="53"/>
        <v>0</v>
      </c>
      <c r="O57" s="10">
        <f t="shared" si="53"/>
        <v>0</v>
      </c>
      <c r="P57" s="10">
        <f t="shared" si="53"/>
        <v>0</v>
      </c>
      <c r="Q57" s="10">
        <f t="shared" si="53"/>
        <v>0</v>
      </c>
      <c r="R57" s="10">
        <f t="shared" si="53"/>
        <v>0</v>
      </c>
      <c r="S57" s="10">
        <f t="shared" si="53"/>
        <v>0</v>
      </c>
      <c r="T57" s="10">
        <f t="shared" si="53"/>
        <v>0</v>
      </c>
      <c r="U57" s="10">
        <f t="shared" si="53"/>
        <v>0</v>
      </c>
      <c r="V57" s="10">
        <f t="shared" si="53"/>
        <v>0</v>
      </c>
      <c r="W57" s="10">
        <f t="shared" si="53"/>
        <v>0</v>
      </c>
      <c r="X57" s="10">
        <f t="shared" si="53"/>
        <v>0</v>
      </c>
      <c r="Y57" s="10">
        <f t="shared" si="53"/>
        <v>0</v>
      </c>
      <c r="Z57" s="10">
        <f t="shared" si="53"/>
        <v>0</v>
      </c>
      <c r="AA57" s="10">
        <f t="shared" si="53"/>
        <v>0</v>
      </c>
      <c r="AB57" s="10">
        <f t="shared" si="53"/>
        <v>0</v>
      </c>
      <c r="AC57" s="10">
        <f t="shared" si="53"/>
        <v>0</v>
      </c>
      <c r="AD57" s="10">
        <f t="shared" si="53"/>
        <v>0</v>
      </c>
      <c r="AE57" s="10">
        <f t="shared" si="53"/>
        <v>0</v>
      </c>
      <c r="AF57" s="10">
        <f t="shared" si="53"/>
        <v>0</v>
      </c>
      <c r="AG57" s="10">
        <f t="shared" si="53"/>
        <v>0</v>
      </c>
      <c r="AH57" s="10">
        <f t="shared" si="53"/>
        <v>0</v>
      </c>
      <c r="AI57" s="10">
        <f t="shared" si="53"/>
        <v>0</v>
      </c>
      <c r="AJ57" s="10">
        <f t="shared" si="53"/>
        <v>0</v>
      </c>
      <c r="AK57" s="10">
        <f t="shared" si="53"/>
        <v>0</v>
      </c>
      <c r="AL57" s="10">
        <f t="shared" si="53"/>
        <v>0</v>
      </c>
      <c r="AM57" s="10">
        <f t="shared" si="53"/>
        <v>0</v>
      </c>
      <c r="AN57" s="10">
        <f t="shared" si="53"/>
        <v>0</v>
      </c>
      <c r="AO57" s="10">
        <f t="shared" si="53"/>
        <v>0</v>
      </c>
      <c r="AP57" s="10">
        <f t="shared" si="53"/>
        <v>0</v>
      </c>
      <c r="AQ57" s="10">
        <f t="shared" si="53"/>
        <v>0</v>
      </c>
      <c r="AR57" s="10">
        <f t="shared" si="53"/>
        <v>0</v>
      </c>
      <c r="AS57" s="10">
        <f t="shared" si="53"/>
        <v>0</v>
      </c>
      <c r="AT57" s="10">
        <f t="shared" si="53"/>
        <v>0</v>
      </c>
      <c r="AU57" s="10">
        <f t="shared" si="53"/>
        <v>0</v>
      </c>
      <c r="AV57" s="10">
        <f t="shared" si="53"/>
        <v>0</v>
      </c>
      <c r="AW57" s="10">
        <f t="shared" si="53"/>
        <v>0</v>
      </c>
      <c r="AX57" s="10">
        <f t="shared" si="53"/>
        <v>0</v>
      </c>
      <c r="AY57" s="10">
        <f t="shared" si="53"/>
        <v>0</v>
      </c>
      <c r="AZ57" s="10">
        <f t="shared" si="53"/>
        <v>0</v>
      </c>
      <c r="BA57" s="10">
        <f t="shared" si="53"/>
        <v>0</v>
      </c>
      <c r="BB57" s="10">
        <f t="shared" si="53"/>
        <v>0</v>
      </c>
      <c r="BC57" s="10">
        <f t="shared" si="53"/>
        <v>0</v>
      </c>
      <c r="BD57" s="10">
        <f t="shared" si="53"/>
        <v>0</v>
      </c>
      <c r="BE57" s="10">
        <f t="shared" si="53"/>
        <v>0</v>
      </c>
      <c r="BF57" s="10">
        <f t="shared" si="53"/>
        <v>0</v>
      </c>
      <c r="BG57" s="10">
        <f t="shared" si="53"/>
        <v>0</v>
      </c>
      <c r="BH57" s="10">
        <f t="shared" si="53"/>
        <v>0</v>
      </c>
      <c r="BI57" s="10">
        <f t="shared" si="53"/>
        <v>0</v>
      </c>
      <c r="BJ57" s="10">
        <f t="shared" si="53"/>
        <v>0</v>
      </c>
      <c r="BK57" s="10">
        <f t="shared" si="53"/>
        <v>0</v>
      </c>
      <c r="BL57" s="10">
        <f t="shared" si="53"/>
        <v>0</v>
      </c>
      <c r="BM57" s="10">
        <f t="shared" si="53"/>
        <v>0</v>
      </c>
      <c r="BN57" s="10">
        <f t="shared" si="53"/>
        <v>0</v>
      </c>
      <c r="BO57" s="10">
        <f t="shared" si="53"/>
        <v>0</v>
      </c>
      <c r="BP57" s="10">
        <f t="shared" si="53"/>
        <v>0</v>
      </c>
      <c r="BQ57" s="10">
        <f t="shared" si="53"/>
        <v>0</v>
      </c>
      <c r="BR57" s="10">
        <f t="shared" si="53"/>
        <v>0</v>
      </c>
      <c r="BS57" s="10">
        <f t="shared" si="53"/>
        <v>0</v>
      </c>
      <c r="BT57" s="10">
        <f>IFERROR(SUM(BT59:BT64)/BT58,0)</f>
        <v>0</v>
      </c>
      <c r="BU57" s="10">
        <f>IFERROR(SUM(BU59:BU64)/BU58,0)</f>
        <v>0</v>
      </c>
      <c r="BV57" s="10">
        <f>IFERROR(SUM(BV59:BV64)/BV58,0)</f>
        <v>0</v>
      </c>
    </row>
    <row r="58" spans="1:77" hidden="1" outlineLevel="1">
      <c r="B58" t="str">
        <f>B57</f>
        <v>greiner2007norwegian</v>
      </c>
      <c r="C58" t="s">
        <v>17</v>
      </c>
      <c r="D58">
        <f>D57</f>
        <v>2007</v>
      </c>
      <c r="E58" t="s">
        <v>18</v>
      </c>
      <c r="F58" s="4" t="str">
        <f>IFERROR(AVERAGE(G58:H58),"")</f>
        <v/>
      </c>
      <c r="G58" s="12"/>
      <c r="H58" s="13"/>
      <c r="I58" s="4" t="str">
        <f>IFERROR(AVERAGE(J58:K58),"")</f>
        <v/>
      </c>
      <c r="J58" s="12"/>
      <c r="K58" s="13"/>
      <c r="L58" s="4" t="str">
        <f>IFERROR(AVERAGE(M58:N58),"")</f>
        <v/>
      </c>
      <c r="M58" s="12"/>
      <c r="N58" s="13"/>
      <c r="O58" s="4" t="str">
        <f>IFERROR(AVERAGE(P58:Q58),"")</f>
        <v/>
      </c>
      <c r="P58" s="12"/>
      <c r="Q58" s="13"/>
      <c r="R58" s="4" t="str">
        <f>IFERROR(AVERAGE(S58:T58),"")</f>
        <v/>
      </c>
      <c r="S58" s="12"/>
      <c r="T58" s="13"/>
      <c r="U58" s="4" t="str">
        <f>IFERROR(AVERAGE(V58:W58),"")</f>
        <v/>
      </c>
      <c r="V58" s="12"/>
      <c r="W58" s="13"/>
      <c r="X58" s="4" t="str">
        <f>IFERROR(AVERAGE(Y58:Z58),"")</f>
        <v/>
      </c>
      <c r="Y58" s="12"/>
      <c r="Z58" s="13"/>
      <c r="AA58" s="4" t="str">
        <f>IFERROR(AVERAGE(AB58:AC58),"")</f>
        <v/>
      </c>
      <c r="AB58" s="12"/>
      <c r="AC58" s="13"/>
      <c r="AD58" s="4" t="str">
        <f>IFERROR(AVERAGE(AE58:AF58),"")</f>
        <v/>
      </c>
      <c r="AE58" s="12"/>
      <c r="AF58" s="13"/>
      <c r="AG58" s="4" t="str">
        <f>IFERROR(AVERAGE(AH58:AI58),"")</f>
        <v/>
      </c>
      <c r="AH58" s="12"/>
      <c r="AI58" s="13"/>
      <c r="AJ58" s="4" t="str">
        <f>IFERROR(AVERAGE(AK58:AL58),"")</f>
        <v/>
      </c>
      <c r="AK58" s="12"/>
      <c r="AL58" s="13"/>
      <c r="AM58" s="4" t="str">
        <f>IFERROR(AVERAGE(AN58:AO58),"")</f>
        <v/>
      </c>
      <c r="AN58" s="12"/>
      <c r="AO58" s="13"/>
      <c r="AP58" s="4" t="str">
        <f>IFERROR(AVERAGE(AQ58:AR58),"")</f>
        <v/>
      </c>
      <c r="AQ58" s="12"/>
      <c r="AR58" s="13"/>
      <c r="AS58" s="4" t="str">
        <f>IFERROR(AVERAGE(AT58:AU58),"")</f>
        <v/>
      </c>
      <c r="AT58" s="12"/>
      <c r="AU58" s="13"/>
      <c r="AV58" s="4" t="str">
        <f>IFERROR(AVERAGE(AW58:AX58),"")</f>
        <v/>
      </c>
      <c r="AW58" s="12"/>
      <c r="AX58" s="13"/>
      <c r="AY58" s="4" t="str">
        <f>IFERROR(AVERAGE(AZ58:BA58),"")</f>
        <v/>
      </c>
      <c r="AZ58" s="12"/>
      <c r="BA58" s="13"/>
      <c r="BB58" s="4" t="str">
        <f>IFERROR(AVERAGE(BC58:BD58),"")</f>
        <v/>
      </c>
      <c r="BC58" s="12"/>
      <c r="BD58" s="13"/>
      <c r="BE58" s="4" t="str">
        <f>IFERROR(AVERAGE(BF58:BG58),"")</f>
        <v/>
      </c>
      <c r="BF58" s="12"/>
      <c r="BG58" s="13"/>
      <c r="BH58" s="4" t="str">
        <f>IFERROR(AVERAGE(BI58:BJ58),"")</f>
        <v/>
      </c>
      <c r="BI58" s="12"/>
      <c r="BJ58" s="13"/>
      <c r="BK58" s="4" t="str">
        <f>IFERROR(AVERAGE(BL58:BM58),"")</f>
        <v/>
      </c>
      <c r="BL58" s="12"/>
      <c r="BM58" s="13"/>
      <c r="BN58" s="4" t="str">
        <f>IFERROR(AVERAGE(BO58:BP58),"")</f>
        <v/>
      </c>
      <c r="BO58" s="12"/>
      <c r="BP58" s="13"/>
      <c r="BQ58" s="4" t="str">
        <f>IFERROR(AVERAGE(BR58:BS58),"")</f>
        <v/>
      </c>
      <c r="BR58" s="12"/>
      <c r="BS58" s="13"/>
      <c r="BT58" s="4" t="str">
        <f>IFERROR(AVERAGE(BU58:BV58),"")</f>
        <v/>
      </c>
      <c r="BU58" s="12"/>
      <c r="BV58" s="13"/>
    </row>
    <row r="59" spans="1:77" hidden="1" outlineLevel="1">
      <c r="B59" t="str">
        <f t="shared" ref="B59:B64" si="54">B58</f>
        <v>greiner2007norwegian</v>
      </c>
      <c r="C59" t="s">
        <v>12</v>
      </c>
      <c r="D59">
        <f>D57</f>
        <v>2007</v>
      </c>
      <c r="E59" t="str">
        <f>LEFT(E57,3)</f>
        <v>EUR</v>
      </c>
      <c r="F59" s="4" t="str">
        <f t="shared" ref="F59:F64" si="55">IFERROR(AVERAGE(G59:H59),"")</f>
        <v/>
      </c>
      <c r="G59" s="12"/>
      <c r="H59" s="13"/>
      <c r="I59" s="4" t="str">
        <f t="shared" ref="I59:I64" si="56">IFERROR(AVERAGE(J59:K59),"")</f>
        <v/>
      </c>
      <c r="J59" s="12"/>
      <c r="K59" s="13"/>
      <c r="L59" s="4" t="str">
        <f t="shared" ref="L59:L64" si="57">IFERROR(AVERAGE(M59:N59),"")</f>
        <v/>
      </c>
      <c r="M59" s="12"/>
      <c r="N59" s="13"/>
      <c r="O59" s="4" t="str">
        <f t="shared" ref="O59:O64" si="58">IFERROR(AVERAGE(P59:Q59),"")</f>
        <v/>
      </c>
      <c r="P59" s="12"/>
      <c r="Q59" s="13"/>
      <c r="R59" s="4" t="str">
        <f t="shared" ref="R59:R64" si="59">IFERROR(AVERAGE(S59:T59),"")</f>
        <v/>
      </c>
      <c r="S59" s="12"/>
      <c r="T59" s="13"/>
      <c r="U59" s="4" t="str">
        <f t="shared" ref="U59:U64" si="60">IFERROR(AVERAGE(V59:W59),"")</f>
        <v/>
      </c>
      <c r="V59" s="12"/>
      <c r="W59" s="13"/>
      <c r="X59" s="4" t="str">
        <f t="shared" ref="X59:X64" si="61">IFERROR(AVERAGE(Y59:Z59),"")</f>
        <v/>
      </c>
      <c r="Y59" s="12"/>
      <c r="Z59" s="13"/>
      <c r="AA59" s="4" t="str">
        <f t="shared" ref="AA59:AA64" si="62">IFERROR(AVERAGE(AB59:AC59),"")</f>
        <v/>
      </c>
      <c r="AB59" s="12"/>
      <c r="AC59" s="13"/>
      <c r="AD59" s="4" t="str">
        <f t="shared" ref="AD59:AD64" si="63">IFERROR(AVERAGE(AE59:AF59),"")</f>
        <v/>
      </c>
      <c r="AE59" s="12"/>
      <c r="AF59" s="13"/>
      <c r="AG59" s="4" t="str">
        <f t="shared" ref="AG59:AG64" si="64">IFERROR(AVERAGE(AH59:AI59),"")</f>
        <v/>
      </c>
      <c r="AH59" s="12"/>
      <c r="AI59" s="13"/>
      <c r="AJ59" s="4" t="str">
        <f t="shared" ref="AJ59:AJ64" si="65">IFERROR(AVERAGE(AK59:AL59),"")</f>
        <v/>
      </c>
      <c r="AK59" s="12"/>
      <c r="AL59" s="13"/>
      <c r="AM59" s="4" t="str">
        <f t="shared" ref="AM59:AM64" si="66">IFERROR(AVERAGE(AN59:AO59),"")</f>
        <v/>
      </c>
      <c r="AN59" s="12"/>
      <c r="AO59" s="13"/>
      <c r="AP59" s="4" t="str">
        <f t="shared" ref="AP59:AP64" si="67">IFERROR(AVERAGE(AQ59:AR59),"")</f>
        <v/>
      </c>
      <c r="AQ59" s="12"/>
      <c r="AR59" s="13"/>
      <c r="AS59" s="4" t="str">
        <f t="shared" ref="AS59:AS64" si="68">IFERROR(AVERAGE(AT59:AU59),"")</f>
        <v/>
      </c>
      <c r="AT59" s="12"/>
      <c r="AU59" s="13"/>
      <c r="AV59" s="4" t="str">
        <f t="shared" ref="AV59:AV64" si="69">IFERROR(AVERAGE(AW59:AX59),"")</f>
        <v/>
      </c>
      <c r="AW59" s="12"/>
      <c r="AX59" s="13"/>
      <c r="AY59" s="4" t="str">
        <f t="shared" ref="AY59:AY64" si="70">IFERROR(AVERAGE(AZ59:BA59),"")</f>
        <v/>
      </c>
      <c r="AZ59" s="12"/>
      <c r="BA59" s="13"/>
      <c r="BB59" s="4" t="str">
        <f t="shared" ref="BB59:BB64" si="71">IFERROR(AVERAGE(BC59:BD59),"")</f>
        <v/>
      </c>
      <c r="BC59" s="12"/>
      <c r="BD59" s="13"/>
      <c r="BE59" s="4" t="str">
        <f t="shared" ref="BE59:BE64" si="72">IFERROR(AVERAGE(BF59:BG59),"")</f>
        <v/>
      </c>
      <c r="BF59" s="12"/>
      <c r="BG59" s="13"/>
      <c r="BH59" s="4" t="str">
        <f t="shared" ref="BH59:BH64" si="73">IFERROR(AVERAGE(BI59:BJ59),"")</f>
        <v/>
      </c>
      <c r="BI59" s="12"/>
      <c r="BJ59" s="13"/>
      <c r="BK59" s="4" t="str">
        <f t="shared" ref="BK59:BK64" si="74">IFERROR(AVERAGE(BL59:BM59),"")</f>
        <v/>
      </c>
      <c r="BL59" s="12"/>
      <c r="BM59" s="13"/>
      <c r="BN59" s="4" t="str">
        <f t="shared" ref="BN59:BN64" si="75">IFERROR(AVERAGE(BO59:BP59),"")</f>
        <v/>
      </c>
      <c r="BO59" s="12"/>
      <c r="BP59" s="13"/>
      <c r="BQ59" s="4" t="str">
        <f t="shared" ref="BQ59:BQ64" si="76">IFERROR(AVERAGE(BR59:BS59),"")</f>
        <v/>
      </c>
      <c r="BR59" s="12"/>
      <c r="BS59" s="13"/>
      <c r="BT59" s="4" t="str">
        <f t="shared" ref="BT59:BT64" si="77">IFERROR(AVERAGE(BU59:BV59),"")</f>
        <v/>
      </c>
      <c r="BU59" s="12"/>
      <c r="BV59" s="13"/>
    </row>
    <row r="60" spans="1:77" hidden="1" outlineLevel="1">
      <c r="B60" t="str">
        <f t="shared" si="54"/>
        <v>greiner2007norwegian</v>
      </c>
      <c r="C60" t="s">
        <v>13</v>
      </c>
      <c r="D60">
        <f t="shared" ref="D60:E64" si="78">D59</f>
        <v>2007</v>
      </c>
      <c r="E60" t="str">
        <f t="shared" si="78"/>
        <v>EUR</v>
      </c>
      <c r="F60" s="4" t="str">
        <f t="shared" si="55"/>
        <v/>
      </c>
      <c r="G60" s="12"/>
      <c r="H60" s="13"/>
      <c r="I60" s="4" t="str">
        <f t="shared" si="56"/>
        <v/>
      </c>
      <c r="J60" s="12"/>
      <c r="K60" s="13"/>
      <c r="L60" s="4" t="str">
        <f t="shared" si="57"/>
        <v/>
      </c>
      <c r="M60" s="12"/>
      <c r="N60" s="13"/>
      <c r="O60" s="4" t="str">
        <f t="shared" si="58"/>
        <v/>
      </c>
      <c r="P60" s="12"/>
      <c r="Q60" s="13"/>
      <c r="R60" s="4" t="str">
        <f t="shared" si="59"/>
        <v/>
      </c>
      <c r="S60" s="12"/>
      <c r="T60" s="13"/>
      <c r="U60" s="4" t="str">
        <f t="shared" si="60"/>
        <v/>
      </c>
      <c r="V60" s="12"/>
      <c r="W60" s="13"/>
      <c r="X60" s="4" t="str">
        <f t="shared" si="61"/>
        <v/>
      </c>
      <c r="Y60" s="12"/>
      <c r="Z60" s="13"/>
      <c r="AA60" s="4">
        <f t="shared" si="62"/>
        <v>130</v>
      </c>
      <c r="AB60" s="12">
        <v>130</v>
      </c>
      <c r="AC60" s="13">
        <v>130</v>
      </c>
      <c r="AD60" s="4" t="str">
        <f t="shared" si="63"/>
        <v/>
      </c>
      <c r="AE60" s="12"/>
      <c r="AF60" s="13"/>
      <c r="AG60" s="4" t="str">
        <f t="shared" si="64"/>
        <v/>
      </c>
      <c r="AH60" s="12"/>
      <c r="AI60" s="13"/>
      <c r="AJ60" s="4" t="str">
        <f t="shared" si="65"/>
        <v/>
      </c>
      <c r="AK60" s="12"/>
      <c r="AL60" s="13"/>
      <c r="AM60" s="4" t="str">
        <f t="shared" si="66"/>
        <v/>
      </c>
      <c r="AN60" s="12"/>
      <c r="AO60" s="13"/>
      <c r="AP60" s="4" t="str">
        <f t="shared" si="67"/>
        <v/>
      </c>
      <c r="AQ60" s="12"/>
      <c r="AR60" s="13"/>
      <c r="AS60" s="4" t="str">
        <f t="shared" si="68"/>
        <v/>
      </c>
      <c r="AT60" s="12"/>
      <c r="AU60" s="13"/>
      <c r="AV60" s="4" t="str">
        <f t="shared" si="69"/>
        <v/>
      </c>
      <c r="AW60" s="12"/>
      <c r="AX60" s="13"/>
      <c r="AY60" s="4" t="str">
        <f t="shared" si="70"/>
        <v/>
      </c>
      <c r="AZ60" s="12"/>
      <c r="BA60" s="13"/>
      <c r="BB60" s="4" t="str">
        <f t="shared" si="71"/>
        <v/>
      </c>
      <c r="BC60" s="12"/>
      <c r="BD60" s="13"/>
      <c r="BE60" s="4" t="str">
        <f t="shared" si="72"/>
        <v/>
      </c>
      <c r="BF60" s="12"/>
      <c r="BG60" s="13"/>
      <c r="BH60" s="4" t="str">
        <f t="shared" si="73"/>
        <v/>
      </c>
      <c r="BI60" s="12"/>
      <c r="BJ60" s="13"/>
      <c r="BK60" s="4" t="str">
        <f t="shared" si="74"/>
        <v/>
      </c>
      <c r="BL60" s="12"/>
      <c r="BM60" s="13"/>
      <c r="BN60" s="4" t="str">
        <f t="shared" si="75"/>
        <v/>
      </c>
      <c r="BO60" s="12"/>
      <c r="BP60" s="13"/>
      <c r="BQ60" s="4" t="str">
        <f t="shared" si="76"/>
        <v/>
      </c>
      <c r="BR60" s="12"/>
      <c r="BS60" s="13"/>
      <c r="BT60" s="4" t="str">
        <f t="shared" si="77"/>
        <v/>
      </c>
      <c r="BU60" s="12"/>
      <c r="BV60" s="13"/>
    </row>
    <row r="61" spans="1:77" hidden="1" outlineLevel="1">
      <c r="B61" t="str">
        <f t="shared" si="54"/>
        <v>greiner2007norwegian</v>
      </c>
      <c r="C61" t="s">
        <v>14</v>
      </c>
      <c r="D61">
        <f t="shared" si="78"/>
        <v>2007</v>
      </c>
      <c r="E61" t="str">
        <f t="shared" si="78"/>
        <v>EUR</v>
      </c>
      <c r="F61" s="4" t="str">
        <f t="shared" si="55"/>
        <v/>
      </c>
      <c r="G61" s="12"/>
      <c r="H61" s="13"/>
      <c r="I61" s="4" t="str">
        <f t="shared" si="56"/>
        <v/>
      </c>
      <c r="J61" s="12"/>
      <c r="K61" s="13"/>
      <c r="L61" s="4" t="str">
        <f t="shared" si="57"/>
        <v/>
      </c>
      <c r="M61" s="12"/>
      <c r="N61" s="13"/>
      <c r="O61" s="4" t="str">
        <f t="shared" si="58"/>
        <v/>
      </c>
      <c r="P61" s="12"/>
      <c r="Q61" s="13"/>
      <c r="R61" s="4" t="str">
        <f t="shared" si="59"/>
        <v/>
      </c>
      <c r="S61" s="12"/>
      <c r="T61" s="13"/>
      <c r="U61" s="4" t="str">
        <f t="shared" si="60"/>
        <v/>
      </c>
      <c r="V61" s="12"/>
      <c r="W61" s="13"/>
      <c r="X61" s="4" t="str">
        <f t="shared" si="61"/>
        <v/>
      </c>
      <c r="Y61" s="12"/>
      <c r="Z61" s="13"/>
      <c r="AA61" s="4" t="str">
        <f t="shared" si="62"/>
        <v/>
      </c>
      <c r="AB61" s="12"/>
      <c r="AC61" s="13"/>
      <c r="AD61" s="4" t="str">
        <f t="shared" si="63"/>
        <v/>
      </c>
      <c r="AE61" s="12"/>
      <c r="AF61" s="13"/>
      <c r="AG61" s="4" t="str">
        <f t="shared" si="64"/>
        <v/>
      </c>
      <c r="AH61" s="12"/>
      <c r="AI61" s="13"/>
      <c r="AJ61" s="4" t="str">
        <f t="shared" si="65"/>
        <v/>
      </c>
      <c r="AK61" s="12"/>
      <c r="AL61" s="13"/>
      <c r="AM61" s="4" t="str">
        <f t="shared" si="66"/>
        <v/>
      </c>
      <c r="AN61" s="12"/>
      <c r="AO61" s="13"/>
      <c r="AP61" s="4" t="str">
        <f t="shared" si="67"/>
        <v/>
      </c>
      <c r="AQ61" s="12"/>
      <c r="AR61" s="13"/>
      <c r="AS61" s="4" t="str">
        <f t="shared" si="68"/>
        <v/>
      </c>
      <c r="AT61" s="12"/>
      <c r="AU61" s="13"/>
      <c r="AV61" s="4" t="str">
        <f t="shared" si="69"/>
        <v/>
      </c>
      <c r="AW61" s="12"/>
      <c r="AX61" s="13"/>
      <c r="AY61" s="4" t="str">
        <f t="shared" si="70"/>
        <v/>
      </c>
      <c r="AZ61" s="12"/>
      <c r="BA61" s="13"/>
      <c r="BB61" s="4" t="str">
        <f t="shared" si="71"/>
        <v/>
      </c>
      <c r="BC61" s="12"/>
      <c r="BD61" s="13"/>
      <c r="BE61" s="4" t="str">
        <f t="shared" si="72"/>
        <v/>
      </c>
      <c r="BF61" s="12"/>
      <c r="BG61" s="13"/>
      <c r="BH61" s="4" t="str">
        <f t="shared" si="73"/>
        <v/>
      </c>
      <c r="BI61" s="12"/>
      <c r="BJ61" s="13"/>
      <c r="BK61" s="4" t="str">
        <f t="shared" si="74"/>
        <v/>
      </c>
      <c r="BL61" s="12"/>
      <c r="BM61" s="13"/>
      <c r="BN61" s="4" t="str">
        <f t="shared" si="75"/>
        <v/>
      </c>
      <c r="BO61" s="12"/>
      <c r="BP61" s="13"/>
      <c r="BQ61" s="4" t="str">
        <f t="shared" si="76"/>
        <v/>
      </c>
      <c r="BR61" s="12"/>
      <c r="BS61" s="13"/>
      <c r="BT61" s="4" t="str">
        <f t="shared" si="77"/>
        <v/>
      </c>
      <c r="BU61" s="12"/>
      <c r="BV61" s="13"/>
    </row>
    <row r="62" spans="1:77" hidden="1" outlineLevel="1">
      <c r="B62" t="str">
        <f t="shared" si="54"/>
        <v>greiner2007norwegian</v>
      </c>
      <c r="C62" t="s">
        <v>11</v>
      </c>
      <c r="D62">
        <f t="shared" si="78"/>
        <v>2007</v>
      </c>
      <c r="E62" t="str">
        <f t="shared" si="78"/>
        <v>EUR</v>
      </c>
      <c r="F62" s="4" t="str">
        <f t="shared" si="55"/>
        <v/>
      </c>
      <c r="G62" s="12"/>
      <c r="H62" s="13"/>
      <c r="I62" s="4" t="str">
        <f t="shared" si="56"/>
        <v/>
      </c>
      <c r="J62" s="12"/>
      <c r="K62" s="13"/>
      <c r="L62" s="4" t="str">
        <f t="shared" si="57"/>
        <v/>
      </c>
      <c r="M62" s="12"/>
      <c r="N62" s="13"/>
      <c r="O62" s="4" t="str">
        <f t="shared" si="58"/>
        <v/>
      </c>
      <c r="P62" s="12"/>
      <c r="Q62" s="13"/>
      <c r="R62" s="4" t="str">
        <f t="shared" si="59"/>
        <v/>
      </c>
      <c r="S62" s="12"/>
      <c r="T62" s="13"/>
      <c r="U62" s="4" t="str">
        <f t="shared" si="60"/>
        <v/>
      </c>
      <c r="V62" s="12"/>
      <c r="W62" s="13"/>
      <c r="X62" s="4" t="str">
        <f t="shared" si="61"/>
        <v/>
      </c>
      <c r="Y62" s="12"/>
      <c r="Z62" s="13"/>
      <c r="AA62" s="4">
        <f t="shared" si="62"/>
        <v>700</v>
      </c>
      <c r="AB62" s="12">
        <v>700</v>
      </c>
      <c r="AC62" s="13">
        <v>700</v>
      </c>
      <c r="AD62" s="4" t="str">
        <f t="shared" si="63"/>
        <v/>
      </c>
      <c r="AE62" s="12"/>
      <c r="AF62" s="13"/>
      <c r="AG62" s="4" t="str">
        <f t="shared" si="64"/>
        <v/>
      </c>
      <c r="AH62" s="12"/>
      <c r="AI62" s="13"/>
      <c r="AJ62" s="4" t="str">
        <f t="shared" si="65"/>
        <v/>
      </c>
      <c r="AK62" s="12"/>
      <c r="AL62" s="13"/>
      <c r="AM62" s="4" t="str">
        <f t="shared" si="66"/>
        <v/>
      </c>
      <c r="AN62" s="12"/>
      <c r="AO62" s="13"/>
      <c r="AP62" s="4" t="str">
        <f t="shared" si="67"/>
        <v/>
      </c>
      <c r="AQ62" s="12"/>
      <c r="AR62" s="13"/>
      <c r="AS62" s="4" t="str">
        <f t="shared" si="68"/>
        <v/>
      </c>
      <c r="AT62" s="12"/>
      <c r="AU62" s="13"/>
      <c r="AV62" s="4" t="str">
        <f t="shared" si="69"/>
        <v/>
      </c>
      <c r="AW62" s="12"/>
      <c r="AX62" s="13"/>
      <c r="AY62" s="4" t="str">
        <f t="shared" si="70"/>
        <v/>
      </c>
      <c r="AZ62" s="12"/>
      <c r="BA62" s="13"/>
      <c r="BB62" s="4" t="str">
        <f t="shared" si="71"/>
        <v/>
      </c>
      <c r="BC62" s="12"/>
      <c r="BD62" s="13"/>
      <c r="BE62" s="4" t="str">
        <f t="shared" si="72"/>
        <v/>
      </c>
      <c r="BF62" s="12"/>
      <c r="BG62" s="13"/>
      <c r="BH62" s="4" t="str">
        <f t="shared" si="73"/>
        <v/>
      </c>
      <c r="BI62" s="12"/>
      <c r="BJ62" s="13"/>
      <c r="BK62" s="4" t="str">
        <f t="shared" si="74"/>
        <v/>
      </c>
      <c r="BL62" s="12"/>
      <c r="BM62" s="13"/>
      <c r="BN62" s="4" t="str">
        <f t="shared" si="75"/>
        <v/>
      </c>
      <c r="BO62" s="12"/>
      <c r="BP62" s="13"/>
      <c r="BQ62" s="4" t="str">
        <f t="shared" si="76"/>
        <v/>
      </c>
      <c r="BR62" s="12"/>
      <c r="BS62" s="13"/>
      <c r="BT62" s="4" t="str">
        <f t="shared" si="77"/>
        <v/>
      </c>
      <c r="BU62" s="12"/>
      <c r="BV62" s="13"/>
    </row>
    <row r="63" spans="1:77" hidden="1" outlineLevel="1">
      <c r="B63" t="str">
        <f t="shared" si="54"/>
        <v>greiner2007norwegian</v>
      </c>
      <c r="C63" t="s">
        <v>15</v>
      </c>
      <c r="D63">
        <f t="shared" si="78"/>
        <v>2007</v>
      </c>
      <c r="E63" t="str">
        <f t="shared" si="78"/>
        <v>EUR</v>
      </c>
      <c r="F63" s="4" t="str">
        <f t="shared" si="55"/>
        <v/>
      </c>
      <c r="G63" s="12"/>
      <c r="H63" s="13"/>
      <c r="I63" s="4" t="str">
        <f t="shared" si="56"/>
        <v/>
      </c>
      <c r="J63" s="12"/>
      <c r="K63" s="13"/>
      <c r="L63" s="4" t="str">
        <f t="shared" si="57"/>
        <v/>
      </c>
      <c r="M63" s="12"/>
      <c r="N63" s="13"/>
      <c r="O63" s="4" t="str">
        <f t="shared" si="58"/>
        <v/>
      </c>
      <c r="P63" s="12"/>
      <c r="Q63" s="13"/>
      <c r="R63" s="4" t="str">
        <f t="shared" si="59"/>
        <v/>
      </c>
      <c r="S63" s="12"/>
      <c r="T63" s="13"/>
      <c r="U63" s="4" t="str">
        <f t="shared" si="60"/>
        <v/>
      </c>
      <c r="V63" s="12"/>
      <c r="W63" s="13"/>
      <c r="X63" s="4" t="str">
        <f t="shared" si="61"/>
        <v/>
      </c>
      <c r="Y63" s="12"/>
      <c r="Z63" s="13"/>
      <c r="AA63" s="4" t="str">
        <f t="shared" si="62"/>
        <v/>
      </c>
      <c r="AB63" s="12"/>
      <c r="AC63" s="13"/>
      <c r="AD63" s="4" t="str">
        <f t="shared" si="63"/>
        <v/>
      </c>
      <c r="AE63" s="12"/>
      <c r="AF63" s="13"/>
      <c r="AG63" s="4" t="str">
        <f t="shared" si="64"/>
        <v/>
      </c>
      <c r="AH63" s="12"/>
      <c r="AI63" s="13"/>
      <c r="AJ63" s="4" t="str">
        <f t="shared" si="65"/>
        <v/>
      </c>
      <c r="AK63" s="12"/>
      <c r="AL63" s="13"/>
      <c r="AM63" s="4" t="str">
        <f t="shared" si="66"/>
        <v/>
      </c>
      <c r="AN63" s="12"/>
      <c r="AO63" s="13"/>
      <c r="AP63" s="4" t="str">
        <f t="shared" si="67"/>
        <v/>
      </c>
      <c r="AQ63" s="12"/>
      <c r="AR63" s="13"/>
      <c r="AS63" s="4" t="str">
        <f t="shared" si="68"/>
        <v/>
      </c>
      <c r="AT63" s="12"/>
      <c r="AU63" s="13"/>
      <c r="AV63" s="4" t="str">
        <f t="shared" si="69"/>
        <v/>
      </c>
      <c r="AW63" s="12"/>
      <c r="AX63" s="13"/>
      <c r="AY63" s="4" t="str">
        <f t="shared" si="70"/>
        <v/>
      </c>
      <c r="AZ63" s="12"/>
      <c r="BA63" s="13"/>
      <c r="BB63" s="4" t="str">
        <f t="shared" si="71"/>
        <v/>
      </c>
      <c r="BC63" s="12"/>
      <c r="BD63" s="13"/>
      <c r="BE63" s="4" t="str">
        <f t="shared" si="72"/>
        <v/>
      </c>
      <c r="BF63" s="12"/>
      <c r="BG63" s="13"/>
      <c r="BH63" s="4" t="str">
        <f t="shared" si="73"/>
        <v/>
      </c>
      <c r="BI63" s="12"/>
      <c r="BJ63" s="13"/>
      <c r="BK63" s="4" t="str">
        <f t="shared" si="74"/>
        <v/>
      </c>
      <c r="BL63" s="12"/>
      <c r="BM63" s="13"/>
      <c r="BN63" s="4" t="str">
        <f t="shared" si="75"/>
        <v/>
      </c>
      <c r="BO63" s="12"/>
      <c r="BP63" s="13"/>
      <c r="BQ63" s="4" t="str">
        <f t="shared" si="76"/>
        <v/>
      </c>
      <c r="BR63" s="12"/>
      <c r="BS63" s="13"/>
      <c r="BT63" s="4" t="str">
        <f t="shared" si="77"/>
        <v/>
      </c>
      <c r="BU63" s="12"/>
      <c r="BV63" s="13"/>
    </row>
    <row r="64" spans="1:77" hidden="1" outlineLevel="1">
      <c r="B64" t="str">
        <f t="shared" si="54"/>
        <v>greiner2007norwegian</v>
      </c>
      <c r="C64" t="s">
        <v>16</v>
      </c>
      <c r="D64">
        <f t="shared" si="78"/>
        <v>2007</v>
      </c>
      <c r="E64" t="str">
        <f t="shared" si="78"/>
        <v>EUR</v>
      </c>
      <c r="F64" s="4" t="str">
        <f t="shared" si="55"/>
        <v/>
      </c>
      <c r="G64" s="12"/>
      <c r="H64" s="13"/>
      <c r="I64" s="4" t="str">
        <f t="shared" si="56"/>
        <v/>
      </c>
      <c r="J64" s="12"/>
      <c r="K64" s="13"/>
      <c r="L64" s="4" t="str">
        <f t="shared" si="57"/>
        <v/>
      </c>
      <c r="M64" s="12"/>
      <c r="N64" s="13"/>
      <c r="O64" s="4" t="str">
        <f t="shared" si="58"/>
        <v/>
      </c>
      <c r="P64" s="12"/>
      <c r="Q64" s="13"/>
      <c r="R64" s="4" t="str">
        <f t="shared" si="59"/>
        <v/>
      </c>
      <c r="S64" s="12"/>
      <c r="T64" s="13"/>
      <c r="U64" s="4" t="str">
        <f t="shared" si="60"/>
        <v/>
      </c>
      <c r="V64" s="12"/>
      <c r="W64" s="13"/>
      <c r="X64" s="4" t="str">
        <f t="shared" si="61"/>
        <v/>
      </c>
      <c r="Y64" s="12"/>
      <c r="Z64" s="13"/>
      <c r="AA64" s="4" t="str">
        <f t="shared" si="62"/>
        <v/>
      </c>
      <c r="AB64" s="12"/>
      <c r="AC64" s="13"/>
      <c r="AD64" s="4" t="str">
        <f t="shared" si="63"/>
        <v/>
      </c>
      <c r="AE64" s="12"/>
      <c r="AF64" s="13"/>
      <c r="AG64" s="4" t="str">
        <f t="shared" si="64"/>
        <v/>
      </c>
      <c r="AH64" s="12"/>
      <c r="AI64" s="13"/>
      <c r="AJ64" s="4" t="str">
        <f t="shared" si="65"/>
        <v/>
      </c>
      <c r="AK64" s="12"/>
      <c r="AL64" s="13"/>
      <c r="AM64" s="4" t="str">
        <f t="shared" si="66"/>
        <v/>
      </c>
      <c r="AN64" s="12"/>
      <c r="AO64" s="13"/>
      <c r="AP64" s="4" t="str">
        <f t="shared" si="67"/>
        <v/>
      </c>
      <c r="AQ64" s="12"/>
      <c r="AR64" s="13"/>
      <c r="AS64" s="4" t="str">
        <f t="shared" si="68"/>
        <v/>
      </c>
      <c r="AT64" s="12"/>
      <c r="AU64" s="13"/>
      <c r="AV64" s="4" t="str">
        <f t="shared" si="69"/>
        <v/>
      </c>
      <c r="AW64" s="12"/>
      <c r="AX64" s="13"/>
      <c r="AY64" s="4" t="str">
        <f t="shared" si="70"/>
        <v/>
      </c>
      <c r="AZ64" s="12"/>
      <c r="BA64" s="13"/>
      <c r="BB64" s="4" t="str">
        <f t="shared" si="71"/>
        <v/>
      </c>
      <c r="BC64" s="12"/>
      <c r="BD64" s="13"/>
      <c r="BE64" s="4" t="str">
        <f t="shared" si="72"/>
        <v/>
      </c>
      <c r="BF64" s="12"/>
      <c r="BG64" s="13"/>
      <c r="BH64" s="4" t="str">
        <f t="shared" si="73"/>
        <v/>
      </c>
      <c r="BI64" s="12"/>
      <c r="BJ64" s="13"/>
      <c r="BK64" s="4" t="str">
        <f t="shared" si="74"/>
        <v/>
      </c>
      <c r="BL64" s="12"/>
      <c r="BM64" s="13"/>
      <c r="BN64" s="4" t="str">
        <f t="shared" si="75"/>
        <v/>
      </c>
      <c r="BO64" s="12"/>
      <c r="BP64" s="13"/>
      <c r="BQ64" s="4" t="str">
        <f t="shared" si="76"/>
        <v/>
      </c>
      <c r="BR64" s="12"/>
      <c r="BS64" s="13"/>
      <c r="BT64" s="4" t="str">
        <f t="shared" si="77"/>
        <v/>
      </c>
      <c r="BU64" s="12"/>
      <c r="BV64" s="13"/>
    </row>
    <row r="65" spans="1:77" collapsed="1">
      <c r="B65" t="s">
        <v>69</v>
      </c>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row>
    <row r="66" spans="1:77">
      <c r="B66" t="str">
        <f>B64</f>
        <v>greiner2007norwegian</v>
      </c>
      <c r="C66" t="s">
        <v>19</v>
      </c>
      <c r="D66">
        <f>D64</f>
        <v>2007</v>
      </c>
      <c r="E66" t="str">
        <f>E53</f>
        <v>EUR/kW</v>
      </c>
      <c r="F66" s="4" t="str">
        <f>IFERROR(AVERAGE(G66:H66),"")</f>
        <v/>
      </c>
      <c r="G66" s="12"/>
      <c r="H66" s="13"/>
      <c r="I66" s="4" t="str">
        <f>IFERROR(AVERAGE(J66:K66),"")</f>
        <v/>
      </c>
      <c r="J66" s="12"/>
      <c r="K66" s="13"/>
      <c r="L66" s="4" t="str">
        <f>IFERROR(AVERAGE(M66:N66),"")</f>
        <v/>
      </c>
      <c r="M66" s="12"/>
      <c r="N66" s="13"/>
      <c r="O66" s="4" t="str">
        <f>IFERROR(AVERAGE(P66:Q66),"")</f>
        <v/>
      </c>
      <c r="P66" s="12"/>
      <c r="Q66" s="13"/>
      <c r="R66" s="4" t="str">
        <f>IFERROR(AVERAGE(S66:T66),"")</f>
        <v/>
      </c>
      <c r="S66" s="12"/>
      <c r="T66" s="13"/>
      <c r="U66" s="4" t="str">
        <f>IFERROR(AVERAGE(V66:W66),"")</f>
        <v/>
      </c>
      <c r="V66" s="12"/>
      <c r="W66" s="13"/>
      <c r="X66" s="4" t="str">
        <f>IFERROR(AVERAGE(Y66:Z66),"")</f>
        <v/>
      </c>
      <c r="Y66" s="12"/>
      <c r="Z66" s="13"/>
      <c r="AA66" s="4" t="str">
        <f>IFERROR(AVERAGE(AB66:AC66),"")</f>
        <v/>
      </c>
      <c r="AB66" s="12"/>
      <c r="AC66" s="13"/>
      <c r="AD66" s="4" t="str">
        <f>IFERROR(AVERAGE(AE66:AF66),"")</f>
        <v/>
      </c>
      <c r="AE66" s="12"/>
      <c r="AF66" s="13"/>
      <c r="AG66" s="4" t="str">
        <f>IFERROR(AVERAGE(AH66:AI66),"")</f>
        <v/>
      </c>
      <c r="AH66" s="12"/>
      <c r="AI66" s="13"/>
      <c r="AJ66" s="4" t="str">
        <f>IFERROR(AVERAGE(AK66:AL66),"")</f>
        <v/>
      </c>
      <c r="AK66" s="12"/>
      <c r="AL66" s="13"/>
      <c r="AM66" s="4" t="str">
        <f>IFERROR(AVERAGE(AN66:AO66),"")</f>
        <v/>
      </c>
      <c r="AN66" s="12"/>
      <c r="AO66" s="13"/>
      <c r="AP66" s="4" t="str">
        <f>IFERROR(AVERAGE(AQ66:AR66),"")</f>
        <v/>
      </c>
      <c r="AQ66" s="12"/>
      <c r="AR66" s="13"/>
      <c r="AS66" s="4" t="str">
        <f>IFERROR(AVERAGE(AT66:AU66),"")</f>
        <v/>
      </c>
      <c r="AT66" s="12"/>
      <c r="AU66" s="13"/>
      <c r="AV66" s="4" t="str">
        <f>IFERROR(AVERAGE(AW66:AX66),"")</f>
        <v/>
      </c>
      <c r="AW66" s="12"/>
      <c r="AX66" s="13"/>
      <c r="AY66" s="4" t="str">
        <f>IFERROR(AVERAGE(AZ66:BA66),"")</f>
        <v/>
      </c>
      <c r="AZ66" s="12"/>
      <c r="BA66" s="13"/>
      <c r="BB66" s="4" t="str">
        <f>IFERROR(AVERAGE(BC66:BD66),"")</f>
        <v/>
      </c>
      <c r="BC66" s="12"/>
      <c r="BD66" s="13"/>
      <c r="BE66" s="4" t="str">
        <f>IFERROR(AVERAGE(BF66:BG66),"")</f>
        <v/>
      </c>
      <c r="BF66" s="12"/>
      <c r="BG66" s="13"/>
      <c r="BH66" s="4" t="str">
        <f>IFERROR(AVERAGE(BI66:BJ66),"")</f>
        <v/>
      </c>
      <c r="BI66" s="12"/>
      <c r="BJ66" s="13"/>
      <c r="BK66" s="4" t="str">
        <f>IFERROR(AVERAGE(BL66:BM66),"")</f>
        <v/>
      </c>
      <c r="BL66" s="12"/>
      <c r="BM66" s="13"/>
      <c r="BN66" s="4" t="str">
        <f>IFERROR(AVERAGE(BO66:BP66),"")</f>
        <v/>
      </c>
      <c r="BO66" s="12"/>
      <c r="BP66" s="13"/>
      <c r="BQ66" s="4" t="str">
        <f>IFERROR(AVERAGE(BR66:BS66),"")</f>
        <v/>
      </c>
      <c r="BR66" s="12"/>
      <c r="BS66" s="13"/>
      <c r="BT66" s="4" t="str">
        <f>IFERROR(AVERAGE(BU66:BV66),"")</f>
        <v/>
      </c>
      <c r="BU66" s="12"/>
      <c r="BV66" s="13"/>
    </row>
    <row r="67" spans="1:77">
      <c r="B67" t="s">
        <v>69</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row>
    <row r="68" spans="1:77">
      <c r="B68" t="str">
        <f>B66</f>
        <v>greiner2007norwegian</v>
      </c>
      <c r="C68" t="s">
        <v>48</v>
      </c>
      <c r="D68">
        <f>D66</f>
        <v>2007</v>
      </c>
      <c r="E68" t="s">
        <v>22</v>
      </c>
      <c r="F68" s="22" t="str">
        <f>IFERROR(AVERAGE(G68:H68),"")</f>
        <v/>
      </c>
      <c r="G68" s="23"/>
      <c r="H68" s="24"/>
      <c r="I68" s="22" t="str">
        <f>IFERROR(AVERAGE(J68:K68),"")</f>
        <v/>
      </c>
      <c r="J68" s="23"/>
      <c r="K68" s="24"/>
      <c r="L68" s="22" t="str">
        <f>IFERROR(AVERAGE(M68:N68),"")</f>
        <v/>
      </c>
      <c r="M68" s="23"/>
      <c r="N68" s="24"/>
      <c r="O68" s="22" t="str">
        <f>IFERROR(AVERAGE(P68:Q68),"")</f>
        <v/>
      </c>
      <c r="P68" s="23"/>
      <c r="Q68" s="24"/>
      <c r="R68" s="22" t="str">
        <f>IFERROR(AVERAGE(S68:T68),"")</f>
        <v/>
      </c>
      <c r="S68" s="23"/>
      <c r="T68" s="24"/>
      <c r="U68" s="22" t="str">
        <f>IFERROR(AVERAGE(V68:W68),"")</f>
        <v/>
      </c>
      <c r="V68" s="23"/>
      <c r="W68" s="24"/>
      <c r="X68" s="22" t="str">
        <f>IFERROR(AVERAGE(Y68:Z68),"")</f>
        <v/>
      </c>
      <c r="Y68" s="23"/>
      <c r="Z68" s="24"/>
      <c r="AA68" s="22">
        <f>IFERROR(AVERAGE(AB68:AC68),"")</f>
        <v>0.04</v>
      </c>
      <c r="AB68" s="23">
        <v>0.04</v>
      </c>
      <c r="AC68" s="24">
        <v>0.04</v>
      </c>
      <c r="AD68" s="22" t="str">
        <f>IFERROR(AVERAGE(AE68:AF68),"")</f>
        <v/>
      </c>
      <c r="AE68" s="23"/>
      <c r="AF68" s="24"/>
      <c r="AG68" s="22" t="str">
        <f>IFERROR(AVERAGE(AH68:AI68),"")</f>
        <v/>
      </c>
      <c r="AH68" s="23"/>
      <c r="AI68" s="24"/>
      <c r="AJ68" s="22" t="str">
        <f>IFERROR(AVERAGE(AK68:AL68),"")</f>
        <v/>
      </c>
      <c r="AK68" s="23"/>
      <c r="AL68" s="24"/>
      <c r="AM68" s="22" t="str">
        <f>IFERROR(AVERAGE(AN68:AO68),"")</f>
        <v/>
      </c>
      <c r="AN68" s="23"/>
      <c r="AO68" s="24"/>
      <c r="AP68" s="22" t="str">
        <f>IFERROR(AVERAGE(AQ68:AR68),"")</f>
        <v/>
      </c>
      <c r="AQ68" s="23"/>
      <c r="AR68" s="24"/>
      <c r="AS68" s="22" t="str">
        <f>IFERROR(AVERAGE(AT68:AU68),"")</f>
        <v/>
      </c>
      <c r="AT68" s="23"/>
      <c r="AU68" s="24"/>
      <c r="AV68" s="22" t="str">
        <f>IFERROR(AVERAGE(AW68:AX68),"")</f>
        <v/>
      </c>
      <c r="AW68" s="23"/>
      <c r="AX68" s="24"/>
      <c r="AY68" s="22" t="str">
        <f>IFERROR(AVERAGE(AZ68:BA68),"")</f>
        <v/>
      </c>
      <c r="AZ68" s="23"/>
      <c r="BA68" s="24"/>
      <c r="BB68" s="22" t="str">
        <f>IFERROR(AVERAGE(BC68:BD68),"")</f>
        <v/>
      </c>
      <c r="BC68" s="23"/>
      <c r="BD68" s="24"/>
      <c r="BE68" s="22" t="str">
        <f>IFERROR(AVERAGE(BF68:BG68),"")</f>
        <v/>
      </c>
      <c r="BF68" s="23"/>
      <c r="BG68" s="24"/>
      <c r="BH68" s="22" t="str">
        <f>IFERROR(AVERAGE(BI68:BJ68),"")</f>
        <v/>
      </c>
      <c r="BI68" s="23"/>
      <c r="BJ68" s="24"/>
      <c r="BK68" s="22" t="str">
        <f>IFERROR(AVERAGE(BL68:BM68),"")</f>
        <v/>
      </c>
      <c r="BL68" s="23"/>
      <c r="BM68" s="24"/>
      <c r="BN68" s="22" t="str">
        <f>IFERROR(AVERAGE(BO68:BP68),"")</f>
        <v/>
      </c>
      <c r="BO68" s="23"/>
      <c r="BP68" s="24"/>
      <c r="BQ68" s="22" t="str">
        <f>IFERROR(AVERAGE(BR68:BS68),"")</f>
        <v/>
      </c>
      <c r="BR68" s="23"/>
      <c r="BS68" s="24"/>
      <c r="BT68" s="22" t="str">
        <f>IFERROR(AVERAGE(BU68:BV68),"")</f>
        <v/>
      </c>
      <c r="BU68" s="23"/>
      <c r="BV68" s="24"/>
    </row>
    <row r="69" spans="1:77">
      <c r="B69" t="str">
        <f>B68</f>
        <v>greiner2007norwegian</v>
      </c>
      <c r="C69" t="s">
        <v>49</v>
      </c>
      <c r="D69">
        <f>D68</f>
        <v>2007</v>
      </c>
      <c r="E69" t="s">
        <v>22</v>
      </c>
      <c r="F69" s="22" t="str">
        <f>IFERROR(AVERAGE(G69:H69),"")</f>
        <v/>
      </c>
      <c r="G69" s="23"/>
      <c r="H69" s="24"/>
      <c r="I69" s="22" t="str">
        <f>IFERROR(AVERAGE(J69:K69),"")</f>
        <v/>
      </c>
      <c r="J69" s="23"/>
      <c r="K69" s="24"/>
      <c r="L69" s="22" t="str">
        <f>IFERROR(AVERAGE(M69:N69),"")</f>
        <v/>
      </c>
      <c r="M69" s="23"/>
      <c r="N69" s="24"/>
      <c r="O69" s="22" t="str">
        <f>IFERROR(AVERAGE(P69:Q69),"")</f>
        <v/>
      </c>
      <c r="P69" s="23"/>
      <c r="Q69" s="24"/>
      <c r="R69" s="22" t="str">
        <f>IFERROR(AVERAGE(S69:T69),"")</f>
        <v/>
      </c>
      <c r="S69" s="23"/>
      <c r="T69" s="24"/>
      <c r="U69" s="22" t="str">
        <f>IFERROR(AVERAGE(V69:W69),"")</f>
        <v/>
      </c>
      <c r="V69" s="23"/>
      <c r="W69" s="24"/>
      <c r="X69" s="22" t="str">
        <f>IFERROR(AVERAGE(Y69:Z69),"")</f>
        <v/>
      </c>
      <c r="Y69" s="23"/>
      <c r="Z69" s="24"/>
      <c r="AA69" s="22" t="str">
        <f>IFERROR(AVERAGE(AB69:AC69),"")</f>
        <v/>
      </c>
      <c r="AB69" s="23"/>
      <c r="AC69" s="24"/>
      <c r="AD69" s="22" t="str">
        <f>IFERROR(AVERAGE(AE69:AF69),"")</f>
        <v/>
      </c>
      <c r="AE69" s="23"/>
      <c r="AF69" s="24"/>
      <c r="AG69" s="22" t="str">
        <f>IFERROR(AVERAGE(AH69:AI69),"")</f>
        <v/>
      </c>
      <c r="AH69" s="23"/>
      <c r="AI69" s="24"/>
      <c r="AJ69" s="22" t="str">
        <f>IFERROR(AVERAGE(AK69:AL69),"")</f>
        <v/>
      </c>
      <c r="AK69" s="23"/>
      <c r="AL69" s="24"/>
      <c r="AM69" s="22" t="str">
        <f>IFERROR(AVERAGE(AN69:AO69),"")</f>
        <v/>
      </c>
      <c r="AN69" s="23"/>
      <c r="AO69" s="24"/>
      <c r="AP69" s="22" t="str">
        <f>IFERROR(AVERAGE(AQ69:AR69),"")</f>
        <v/>
      </c>
      <c r="AQ69" s="23"/>
      <c r="AR69" s="24"/>
      <c r="AS69" s="22" t="str">
        <f>IFERROR(AVERAGE(AT69:AU69),"")</f>
        <v/>
      </c>
      <c r="AT69" s="23"/>
      <c r="AU69" s="24"/>
      <c r="AV69" s="22" t="str">
        <f>IFERROR(AVERAGE(AW69:AX69),"")</f>
        <v/>
      </c>
      <c r="AW69" s="23"/>
      <c r="AX69" s="24"/>
      <c r="AY69" s="22" t="str">
        <f>IFERROR(AVERAGE(AZ69:BA69),"")</f>
        <v/>
      </c>
      <c r="AZ69" s="23"/>
      <c r="BA69" s="24"/>
      <c r="BB69" s="22" t="str">
        <f>IFERROR(AVERAGE(BC69:BD69),"")</f>
        <v/>
      </c>
      <c r="BC69" s="23"/>
      <c r="BD69" s="24"/>
      <c r="BE69" s="22" t="str">
        <f>IFERROR(AVERAGE(BF69:BG69),"")</f>
        <v/>
      </c>
      <c r="BF69" s="23"/>
      <c r="BG69" s="24"/>
      <c r="BH69" s="22" t="str">
        <f>IFERROR(AVERAGE(BI69:BJ69),"")</f>
        <v/>
      </c>
      <c r="BI69" s="23"/>
      <c r="BJ69" s="24"/>
      <c r="BK69" s="22" t="str">
        <f>IFERROR(AVERAGE(BL69:BM69),"")</f>
        <v/>
      </c>
      <c r="BL69" s="23"/>
      <c r="BM69" s="24"/>
      <c r="BN69" s="22" t="str">
        <f>IFERROR(AVERAGE(BO69:BP69),"")</f>
        <v/>
      </c>
      <c r="BO69" s="23"/>
      <c r="BP69" s="24"/>
      <c r="BQ69" s="22" t="str">
        <f>IFERROR(AVERAGE(BR69:BS69),"")</f>
        <v/>
      </c>
      <c r="BR69" s="23"/>
      <c r="BS69" s="24"/>
      <c r="BT69" s="22" t="str">
        <f>IFERROR(AVERAGE(BU69:BV69),"")</f>
        <v/>
      </c>
      <c r="BU69" s="23"/>
      <c r="BV69" s="24"/>
    </row>
    <row r="70" spans="1:77">
      <c r="B70" t="s">
        <v>69</v>
      </c>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row>
    <row r="71" spans="1:77">
      <c r="B71" t="str">
        <f>B66</f>
        <v>greiner2007norwegian</v>
      </c>
      <c r="C71" t="s">
        <v>23</v>
      </c>
      <c r="D71">
        <f>D66</f>
        <v>2007</v>
      </c>
      <c r="E71" t="s">
        <v>20</v>
      </c>
      <c r="F71" s="4" t="str">
        <f>IFERROR(AVERAGE(G71:H71),"")</f>
        <v/>
      </c>
      <c r="G71" s="12"/>
      <c r="H71" s="13"/>
      <c r="I71" s="4" t="str">
        <f>IFERROR(AVERAGE(J71:K71),"")</f>
        <v/>
      </c>
      <c r="J71" s="12"/>
      <c r="K71" s="13"/>
      <c r="L71" s="4" t="str">
        <f>IFERROR(AVERAGE(M71:N71),"")</f>
        <v/>
      </c>
      <c r="M71" s="12"/>
      <c r="N71" s="13"/>
      <c r="O71" s="4" t="str">
        <f>IFERROR(AVERAGE(P71:Q71),"")</f>
        <v/>
      </c>
      <c r="P71" s="12"/>
      <c r="Q71" s="13"/>
      <c r="R71" s="4" t="str">
        <f>IFERROR(AVERAGE(S71:T71),"")</f>
        <v/>
      </c>
      <c r="S71" s="12"/>
      <c r="T71" s="13"/>
      <c r="U71" s="4" t="str">
        <f>IFERROR(AVERAGE(V71:W71),"")</f>
        <v/>
      </c>
      <c r="V71" s="12"/>
      <c r="W71" s="13"/>
      <c r="X71" s="4" t="str">
        <f>IFERROR(AVERAGE(Y71:Z71),"")</f>
        <v/>
      </c>
      <c r="Y71" s="12"/>
      <c r="Z71" s="13"/>
      <c r="AA71" s="4" t="str">
        <f>IFERROR(AVERAGE(AB71:AC71),"")</f>
        <v/>
      </c>
      <c r="AB71" s="12"/>
      <c r="AC71" s="13"/>
      <c r="AD71" s="4" t="str">
        <f>IFERROR(AVERAGE(AE71:AF71),"")</f>
        <v/>
      </c>
      <c r="AE71" s="12"/>
      <c r="AF71" s="13"/>
      <c r="AG71" s="4" t="str">
        <f>IFERROR(AVERAGE(AH71:AI71),"")</f>
        <v/>
      </c>
      <c r="AH71" s="12"/>
      <c r="AI71" s="13"/>
      <c r="AJ71" s="4" t="str">
        <f>IFERROR(AVERAGE(AK71:AL71),"")</f>
        <v/>
      </c>
      <c r="AK71" s="12"/>
      <c r="AL71" s="13"/>
      <c r="AM71" s="4" t="str">
        <f>IFERROR(AVERAGE(AN71:AO71),"")</f>
        <v/>
      </c>
      <c r="AN71" s="12"/>
      <c r="AO71" s="13"/>
      <c r="AP71" s="4" t="str">
        <f>IFERROR(AVERAGE(AQ71:AR71),"")</f>
        <v/>
      </c>
      <c r="AQ71" s="12"/>
      <c r="AR71" s="13"/>
      <c r="AS71" s="4" t="str">
        <f>IFERROR(AVERAGE(AT71:AU71),"")</f>
        <v/>
      </c>
      <c r="AT71" s="12"/>
      <c r="AU71" s="13"/>
      <c r="AV71" s="4" t="str">
        <f>IFERROR(AVERAGE(AW71:AX71),"")</f>
        <v/>
      </c>
      <c r="AW71" s="12"/>
      <c r="AX71" s="13"/>
      <c r="AY71" s="4" t="str">
        <f>IFERROR(AVERAGE(AZ71:BA71),"")</f>
        <v/>
      </c>
      <c r="AZ71" s="12"/>
      <c r="BA71" s="13"/>
      <c r="BB71" s="4" t="str">
        <f>IFERROR(AVERAGE(BC71:BD71),"")</f>
        <v/>
      </c>
      <c r="BC71" s="12"/>
      <c r="BD71" s="13"/>
      <c r="BE71" s="4" t="str">
        <f>IFERROR(AVERAGE(BF71:BG71),"")</f>
        <v/>
      </c>
      <c r="BF71" s="12"/>
      <c r="BG71" s="13"/>
      <c r="BH71" s="4" t="str">
        <f>IFERROR(AVERAGE(BI71:BJ71),"")</f>
        <v/>
      </c>
      <c r="BI71" s="12"/>
      <c r="BJ71" s="13"/>
      <c r="BK71" s="4" t="str">
        <f>IFERROR(AVERAGE(BL71:BM71),"")</f>
        <v/>
      </c>
      <c r="BL71" s="12"/>
      <c r="BM71" s="13"/>
      <c r="BN71" s="4" t="str">
        <f>IFERROR(AVERAGE(BO71:BP71),"")</f>
        <v/>
      </c>
      <c r="BO71" s="12"/>
      <c r="BP71" s="13"/>
      <c r="BQ71" s="4" t="str">
        <f>IFERROR(AVERAGE(BR71:BS71),"")</f>
        <v/>
      </c>
      <c r="BR71" s="12"/>
      <c r="BS71" s="13"/>
      <c r="BT71" s="4" t="str">
        <f>IFERROR(AVERAGE(BU71:BV71),"")</f>
        <v/>
      </c>
      <c r="BU71" s="12"/>
      <c r="BV71" s="13"/>
    </row>
    <row r="72" spans="1:77">
      <c r="B72" t="str">
        <f>B71</f>
        <v>greiner2007norwegian</v>
      </c>
      <c r="C72" t="s">
        <v>42</v>
      </c>
      <c r="D72">
        <f>D71</f>
        <v>2007</v>
      </c>
      <c r="E72" t="s">
        <v>43</v>
      </c>
      <c r="F72" s="4" t="str">
        <f>IFERROR(AVERAGE(G72:H72),"")</f>
        <v/>
      </c>
      <c r="G72" s="12"/>
      <c r="H72" s="13"/>
      <c r="I72" s="4" t="str">
        <f>IFERROR(AVERAGE(J72:K72),"")</f>
        <v/>
      </c>
      <c r="J72" s="12"/>
      <c r="K72" s="13"/>
      <c r="L72" s="4" t="str">
        <f>IFERROR(AVERAGE(M72:N72),"")</f>
        <v/>
      </c>
      <c r="M72" s="12"/>
      <c r="N72" s="13"/>
      <c r="O72" s="4" t="str">
        <f>IFERROR(AVERAGE(P72:Q72),"")</f>
        <v/>
      </c>
      <c r="P72" s="12"/>
      <c r="Q72" s="13"/>
      <c r="R72" s="4" t="str">
        <f>IFERROR(AVERAGE(S72:T72),"")</f>
        <v/>
      </c>
      <c r="S72" s="12"/>
      <c r="T72" s="13"/>
      <c r="U72" s="4" t="str">
        <f>IFERROR(AVERAGE(V72:W72),"")</f>
        <v/>
      </c>
      <c r="V72" s="12"/>
      <c r="W72" s="13"/>
      <c r="X72" s="4" t="str">
        <f>IFERROR(AVERAGE(Y72:Z72),"")</f>
        <v/>
      </c>
      <c r="Y72" s="12"/>
      <c r="Z72" s="13"/>
      <c r="AA72" s="4" t="str">
        <f>IFERROR(AVERAGE(AB72:AC72),"")</f>
        <v/>
      </c>
      <c r="AB72" s="12"/>
      <c r="AC72" s="13"/>
      <c r="AD72" s="4" t="str">
        <f>IFERROR(AVERAGE(AE72:AF72),"")</f>
        <v/>
      </c>
      <c r="AE72" s="12"/>
      <c r="AF72" s="13"/>
      <c r="AG72" s="4" t="str">
        <f>IFERROR(AVERAGE(AH72:AI72),"")</f>
        <v/>
      </c>
      <c r="AH72" s="12"/>
      <c r="AI72" s="13"/>
      <c r="AJ72" s="4" t="str">
        <f>IFERROR(AVERAGE(AK72:AL72),"")</f>
        <v/>
      </c>
      <c r="AK72" s="12"/>
      <c r="AL72" s="13"/>
      <c r="AM72" s="4" t="str">
        <f>IFERROR(AVERAGE(AN72:AO72),"")</f>
        <v/>
      </c>
      <c r="AN72" s="12"/>
      <c r="AO72" s="13"/>
      <c r="AP72" s="4" t="str">
        <f>IFERROR(AVERAGE(AQ72:AR72),"")</f>
        <v/>
      </c>
      <c r="AQ72" s="12"/>
      <c r="AR72" s="13"/>
      <c r="AS72" s="4" t="str">
        <f>IFERROR(AVERAGE(AT72:AU72),"")</f>
        <v/>
      </c>
      <c r="AT72" s="12"/>
      <c r="AU72" s="13"/>
      <c r="AV72" s="4" t="str">
        <f>IFERROR(AVERAGE(AW72:AX72),"")</f>
        <v/>
      </c>
      <c r="AW72" s="12"/>
      <c r="AX72" s="13"/>
      <c r="AY72" s="4" t="str">
        <f>IFERROR(AVERAGE(AZ72:BA72),"")</f>
        <v/>
      </c>
      <c r="AZ72" s="12"/>
      <c r="BA72" s="13"/>
      <c r="BB72" s="4" t="str">
        <f>IFERROR(AVERAGE(BC72:BD72),"")</f>
        <v/>
      </c>
      <c r="BC72" s="12"/>
      <c r="BD72" s="13"/>
      <c r="BE72" s="4" t="str">
        <f>IFERROR(AVERAGE(BF72:BG72),"")</f>
        <v/>
      </c>
      <c r="BF72" s="12"/>
      <c r="BG72" s="13"/>
      <c r="BH72" s="4" t="str">
        <f>IFERROR(AVERAGE(BI72:BJ72),"")</f>
        <v/>
      </c>
      <c r="BI72" s="12"/>
      <c r="BJ72" s="13"/>
      <c r="BK72" s="4" t="str">
        <f>IFERROR(AVERAGE(BL72:BM72),"")</f>
        <v/>
      </c>
      <c r="BL72" s="12"/>
      <c r="BM72" s="13"/>
      <c r="BN72" s="4" t="str">
        <f>IFERROR(AVERAGE(BO72:BP72),"")</f>
        <v/>
      </c>
      <c r="BO72" s="12"/>
      <c r="BP72" s="13"/>
      <c r="BQ72" s="4" t="str">
        <f>IFERROR(AVERAGE(BR72:BS72),"")</f>
        <v/>
      </c>
      <c r="BR72" s="12"/>
      <c r="BS72" s="13"/>
      <c r="BT72" s="4" t="str">
        <f>IFERROR(AVERAGE(BU72:BV72),"")</f>
        <v/>
      </c>
      <c r="BU72" s="12"/>
      <c r="BV72" s="13"/>
    </row>
    <row r="73" spans="1:77">
      <c r="B73" t="str">
        <f>B72</f>
        <v>greiner2007norwegian</v>
      </c>
      <c r="C73" t="s">
        <v>21</v>
      </c>
      <c r="D73">
        <f>D72</f>
        <v>2007</v>
      </c>
      <c r="E73" t="s">
        <v>22</v>
      </c>
      <c r="F73" s="22" t="str">
        <f>IFERROR(AVERAGE(G73:H73),"")</f>
        <v/>
      </c>
      <c r="G73" s="23"/>
      <c r="H73" s="24"/>
      <c r="I73" s="22" t="str">
        <f>IFERROR(AVERAGE(J73:K73),"")</f>
        <v/>
      </c>
      <c r="J73" s="23"/>
      <c r="K73" s="24"/>
      <c r="L73" s="22" t="str">
        <f>IFERROR(AVERAGE(M73:N73),"")</f>
        <v/>
      </c>
      <c r="M73" s="23"/>
      <c r="N73" s="24"/>
      <c r="O73" s="22" t="str">
        <f>IFERROR(AVERAGE(P73:Q73),"")</f>
        <v/>
      </c>
      <c r="P73" s="23"/>
      <c r="Q73" s="24"/>
      <c r="R73" s="22" t="str">
        <f>IFERROR(AVERAGE(S73:T73),"")</f>
        <v/>
      </c>
      <c r="S73" s="23"/>
      <c r="T73" s="24"/>
      <c r="U73" s="22" t="str">
        <f>IFERROR(AVERAGE(V73:W73),"")</f>
        <v/>
      </c>
      <c r="V73" s="23"/>
      <c r="W73" s="24"/>
      <c r="X73" s="22" t="str">
        <f>IFERROR(AVERAGE(Y73:Z73),"")</f>
        <v/>
      </c>
      <c r="Y73" s="23"/>
      <c r="Z73" s="24"/>
      <c r="AA73" s="22" t="str">
        <f>IFERROR(AVERAGE(AB73:AC73),"")</f>
        <v/>
      </c>
      <c r="AB73" s="23"/>
      <c r="AC73" s="24"/>
      <c r="AD73" s="22" t="str">
        <f>IFERROR(AVERAGE(AE73:AF73),"")</f>
        <v/>
      </c>
      <c r="AE73" s="23"/>
      <c r="AF73" s="24"/>
      <c r="AG73" s="22" t="str">
        <f>IFERROR(AVERAGE(AH73:AI73),"")</f>
        <v/>
      </c>
      <c r="AH73" s="23"/>
      <c r="AI73" s="24"/>
      <c r="AJ73" s="22" t="str">
        <f>IFERROR(AVERAGE(AK73:AL73),"")</f>
        <v/>
      </c>
      <c r="AK73" s="23"/>
      <c r="AL73" s="24"/>
      <c r="AM73" s="22" t="str">
        <f>IFERROR(AVERAGE(AN73:AO73),"")</f>
        <v/>
      </c>
      <c r="AN73" s="23"/>
      <c r="AO73" s="24"/>
      <c r="AP73" s="22" t="str">
        <f>IFERROR(AVERAGE(AQ73:AR73),"")</f>
        <v/>
      </c>
      <c r="AQ73" s="23"/>
      <c r="AR73" s="24"/>
      <c r="AS73" s="22" t="str">
        <f>IFERROR(AVERAGE(AT73:AU73),"")</f>
        <v/>
      </c>
      <c r="AT73" s="23"/>
      <c r="AU73" s="24"/>
      <c r="AV73" s="22" t="str">
        <f>IFERROR(AVERAGE(AW73:AX73),"")</f>
        <v/>
      </c>
      <c r="AW73" s="23"/>
      <c r="AX73" s="24"/>
      <c r="AY73" s="22" t="str">
        <f>IFERROR(AVERAGE(AZ73:BA73),"")</f>
        <v/>
      </c>
      <c r="AZ73" s="23"/>
      <c r="BA73" s="24"/>
      <c r="BB73" s="22" t="str">
        <f>IFERROR(AVERAGE(BC73:BD73),"")</f>
        <v/>
      </c>
      <c r="BC73" s="23"/>
      <c r="BD73" s="24"/>
      <c r="BE73" s="22" t="str">
        <f>IFERROR(AVERAGE(BF73:BG73),"")</f>
        <v/>
      </c>
      <c r="BF73" s="23"/>
      <c r="BG73" s="24"/>
      <c r="BH73" s="22" t="str">
        <f>IFERROR(AVERAGE(BI73:BJ73),"")</f>
        <v/>
      </c>
      <c r="BI73" s="23"/>
      <c r="BJ73" s="24"/>
      <c r="BK73" s="22" t="str">
        <f>IFERROR(AVERAGE(BL73:BM73),"")</f>
        <v/>
      </c>
      <c r="BL73" s="23"/>
      <c r="BM73" s="24"/>
      <c r="BN73" s="22" t="str">
        <f>IFERROR(AVERAGE(BO73:BP73),"")</f>
        <v/>
      </c>
      <c r="BO73" s="23"/>
      <c r="BP73" s="24"/>
      <c r="BQ73" s="22" t="str">
        <f>IFERROR(AVERAGE(BR73:BS73),"")</f>
        <v/>
      </c>
      <c r="BR73" s="23"/>
      <c r="BS73" s="24"/>
      <c r="BT73" s="22" t="str">
        <f>IFERROR(AVERAGE(BU73:BV73),"")</f>
        <v/>
      </c>
      <c r="BU73" s="23"/>
      <c r="BV73" s="24"/>
    </row>
    <row r="74" spans="1:77">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row>
    <row r="76" spans="1:77">
      <c r="A76" s="5">
        <f>MATCH(B76,Sources[Citekey],0)</f>
        <v>44</v>
      </c>
      <c r="B76" s="6" t="s">
        <v>61</v>
      </c>
      <c r="C76" s="1"/>
      <c r="D76" s="1">
        <f>VLOOKUP(B76,Sources[],2,FALSE)</f>
        <v>2014</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row>
    <row r="77" spans="1:77">
      <c r="B77" t="str">
        <f>B76</f>
        <v>lehner2014power</v>
      </c>
      <c r="C77" t="s">
        <v>3</v>
      </c>
      <c r="D77">
        <f>D76</f>
        <v>2014</v>
      </c>
      <c r="E77" s="25" t="s">
        <v>6</v>
      </c>
      <c r="F77" s="4" t="str">
        <f>IFERROR(AVERAGE(G77:H77),"")</f>
        <v/>
      </c>
      <c r="G77" s="12"/>
      <c r="H77" s="13"/>
      <c r="I77" s="4" t="str">
        <f>IFERROR(AVERAGE(J77:K77),"")</f>
        <v/>
      </c>
      <c r="J77" s="12"/>
      <c r="K77" s="13"/>
      <c r="L77" s="4" t="str">
        <f>IFERROR(AVERAGE(M77:N77),"")</f>
        <v/>
      </c>
      <c r="M77" s="12"/>
      <c r="N77" s="13"/>
      <c r="O77" s="4" t="str">
        <f>IFERROR(AVERAGE(P77:Q77),"")</f>
        <v/>
      </c>
      <c r="P77" s="12"/>
      <c r="Q77" s="13"/>
      <c r="R77" s="4" t="str">
        <f>IFERROR(AVERAGE(S77:T77),"")</f>
        <v/>
      </c>
      <c r="S77" s="12"/>
      <c r="T77" s="13"/>
      <c r="U77" s="4" t="str">
        <f>IFERROR(AVERAGE(V77:W77),"")</f>
        <v/>
      </c>
      <c r="V77" s="12"/>
      <c r="W77" s="13"/>
      <c r="X77" s="4" t="str">
        <f>IFERROR(AVERAGE(Y77:Z77),"")</f>
        <v/>
      </c>
      <c r="Y77" s="12"/>
      <c r="Z77" s="13"/>
      <c r="AA77" s="4" t="str">
        <f>IFERROR(AVERAGE(AB77:AC77),"")</f>
        <v/>
      </c>
      <c r="AB77" s="12"/>
      <c r="AC77" s="13"/>
      <c r="AD77" s="4" t="str">
        <f>IFERROR(AVERAGE(AE77:AF77),"")</f>
        <v/>
      </c>
      <c r="AE77" s="12"/>
      <c r="AF77" s="13"/>
      <c r="AG77" s="4" t="str">
        <f>IFERROR(AVERAGE(AH77:AI77),"")</f>
        <v/>
      </c>
      <c r="AH77" s="12"/>
      <c r="AI77" s="13"/>
      <c r="AJ77" s="4" t="str">
        <f>IFERROR(AVERAGE(AK77:AL77),"")</f>
        <v/>
      </c>
      <c r="AK77" s="12"/>
      <c r="AL77" s="13"/>
      <c r="AM77" s="4" t="str">
        <f>IFERROR(AVERAGE(AN77:AO77),"")</f>
        <v/>
      </c>
      <c r="AN77" s="12"/>
      <c r="AO77" s="13"/>
      <c r="AP77" s="4" t="str">
        <f>IFERROR(AVERAGE(AQ77:AR77),"")</f>
        <v/>
      </c>
      <c r="AQ77" s="12"/>
      <c r="AR77" s="13"/>
      <c r="AS77" s="4" t="str">
        <f>IFERROR(AVERAGE(AT77:AU77),"")</f>
        <v/>
      </c>
      <c r="AT77" s="12"/>
      <c r="AU77" s="13"/>
      <c r="AV77" s="4">
        <f>IFERROR(AVERAGE(AW77:AX77),"")</f>
        <v>1150</v>
      </c>
      <c r="AW77" s="12">
        <v>1000</v>
      </c>
      <c r="AX77" s="13">
        <v>1300</v>
      </c>
      <c r="AY77" s="4" t="str">
        <f>IFERROR(AVERAGE(AZ77:BA77),"")</f>
        <v/>
      </c>
      <c r="AZ77" s="12"/>
      <c r="BA77" s="13"/>
      <c r="BB77" s="4" t="str">
        <f>IFERROR(AVERAGE(BC77:BD77),"")</f>
        <v/>
      </c>
      <c r="BC77" s="12"/>
      <c r="BD77" s="13"/>
      <c r="BE77" s="4" t="str">
        <f>IFERROR(AVERAGE(BF77:BG77),"")</f>
        <v/>
      </c>
      <c r="BF77" s="12"/>
      <c r="BG77" s="13"/>
      <c r="BH77" s="4" t="str">
        <f>IFERROR(AVERAGE(BI77:BJ77),"")</f>
        <v/>
      </c>
      <c r="BI77" s="12"/>
      <c r="BJ77" s="13"/>
      <c r="BK77" s="4" t="str">
        <f>IFERROR(AVERAGE(BL77:BM77),"")</f>
        <v/>
      </c>
      <c r="BL77" s="12"/>
      <c r="BM77" s="13"/>
      <c r="BN77" s="4" t="str">
        <f>IFERROR(AVERAGE(BO77:BP77),"")</f>
        <v/>
      </c>
      <c r="BO77" s="12"/>
      <c r="BP77" s="13"/>
      <c r="BQ77" s="4" t="str">
        <f>IFERROR(AVERAGE(BR77:BS77),"")</f>
        <v/>
      </c>
      <c r="BR77" s="12"/>
      <c r="BS77" s="13"/>
      <c r="BT77" s="4">
        <f>IFERROR(AVERAGE(BU77:BV77),"")</f>
        <v>1000</v>
      </c>
      <c r="BU77" s="12">
        <v>1000</v>
      </c>
      <c r="BV77" s="13">
        <v>1000</v>
      </c>
      <c r="BY77" s="2" t="s">
        <v>62</v>
      </c>
    </row>
    <row r="78" spans="1:77">
      <c r="B78" t="str">
        <f>B77</f>
        <v>lehner2014power</v>
      </c>
      <c r="C78" t="s">
        <v>4</v>
      </c>
      <c r="D78">
        <f>D77</f>
        <v>2014</v>
      </c>
      <c r="E78" t="str">
        <f>E77</f>
        <v>EUR/kW</v>
      </c>
      <c r="F78" s="4" t="str">
        <f>IFERROR(AVERAGE(G78:H78),"")</f>
        <v/>
      </c>
      <c r="G78" s="14"/>
      <c r="H78" s="15"/>
      <c r="I78" s="4" t="str">
        <f>IFERROR(AVERAGE(J78:K78),"")</f>
        <v/>
      </c>
      <c r="J78" s="14"/>
      <c r="K78" s="15"/>
      <c r="L78" s="4" t="str">
        <f>IFERROR(AVERAGE(M78:N78),"")</f>
        <v/>
      </c>
      <c r="M78" s="14"/>
      <c r="N78" s="15"/>
      <c r="O78" s="4" t="str">
        <f>IFERROR(AVERAGE(P78:Q78),"")</f>
        <v/>
      </c>
      <c r="P78" s="14"/>
      <c r="Q78" s="15"/>
      <c r="R78" s="4" t="str">
        <f>IFERROR(AVERAGE(S78:T78),"")</f>
        <v/>
      </c>
      <c r="S78" s="14"/>
      <c r="T78" s="15"/>
      <c r="U78" s="4" t="str">
        <f>IFERROR(AVERAGE(V78:W78),"")</f>
        <v/>
      </c>
      <c r="V78" s="14"/>
      <c r="W78" s="15"/>
      <c r="X78" s="4" t="str">
        <f>IFERROR(AVERAGE(Y78:Z78),"")</f>
        <v/>
      </c>
      <c r="Y78" s="14"/>
      <c r="Z78" s="15"/>
      <c r="AA78" s="4" t="str">
        <f>IFERROR(AVERAGE(AB78:AC78),"")</f>
        <v/>
      </c>
      <c r="AB78" s="14"/>
      <c r="AC78" s="15"/>
      <c r="AD78" s="4" t="str">
        <f>IFERROR(AVERAGE(AE78:AF78),"")</f>
        <v/>
      </c>
      <c r="AE78" s="14"/>
      <c r="AF78" s="15"/>
      <c r="AG78" s="4" t="str">
        <f>IFERROR(AVERAGE(AH78:AI78),"")</f>
        <v/>
      </c>
      <c r="AH78" s="14"/>
      <c r="AI78" s="15"/>
      <c r="AJ78" s="4" t="str">
        <f>IFERROR(AVERAGE(AK78:AL78),"")</f>
        <v/>
      </c>
      <c r="AK78" s="14"/>
      <c r="AL78" s="15"/>
      <c r="AM78" s="4" t="str">
        <f>IFERROR(AVERAGE(AN78:AO78),"")</f>
        <v/>
      </c>
      <c r="AN78" s="14"/>
      <c r="AO78" s="15"/>
      <c r="AP78" s="4" t="str">
        <f>IFERROR(AVERAGE(AQ78:AR78),"")</f>
        <v/>
      </c>
      <c r="AQ78" s="14"/>
      <c r="AR78" s="15"/>
      <c r="AS78" s="4" t="str">
        <f>IFERROR(AVERAGE(AT78:AU78),"")</f>
        <v/>
      </c>
      <c r="AT78" s="14"/>
      <c r="AU78" s="15"/>
      <c r="AV78" s="4">
        <f>IFERROR(AVERAGE(AW78:AX78),"")</f>
        <v>2300</v>
      </c>
      <c r="AW78" s="14">
        <f>2*AW77</f>
        <v>2000</v>
      </c>
      <c r="AX78" s="14">
        <f>2*AX77</f>
        <v>2600</v>
      </c>
      <c r="AY78" s="4" t="str">
        <f>IFERROR(AVERAGE(AZ78:BA78),"")</f>
        <v/>
      </c>
      <c r="AZ78" s="14"/>
      <c r="BA78" s="15"/>
      <c r="BB78" s="4" t="str">
        <f>IFERROR(AVERAGE(BC78:BD78),"")</f>
        <v/>
      </c>
      <c r="BC78" s="14"/>
      <c r="BD78" s="15"/>
      <c r="BE78" s="4" t="str">
        <f>IFERROR(AVERAGE(BF78:BG78),"")</f>
        <v/>
      </c>
      <c r="BF78" s="14"/>
      <c r="BG78" s="15"/>
      <c r="BH78" s="4" t="str">
        <f>IFERROR(AVERAGE(BI78:BJ78),"")</f>
        <v/>
      </c>
      <c r="BI78" s="14"/>
      <c r="BJ78" s="15"/>
      <c r="BK78" s="4" t="str">
        <f>IFERROR(AVERAGE(BL78:BM78),"")</f>
        <v/>
      </c>
      <c r="BL78" s="14"/>
      <c r="BM78" s="15"/>
      <c r="BN78" s="4" t="str">
        <f>IFERROR(AVERAGE(BO78:BP78),"")</f>
        <v/>
      </c>
      <c r="BO78" s="14"/>
      <c r="BP78" s="15"/>
      <c r="BQ78" s="4" t="str">
        <f>IFERROR(AVERAGE(BR78:BS78),"")</f>
        <v/>
      </c>
      <c r="BR78" s="14"/>
      <c r="BS78" s="15"/>
      <c r="BT78" s="4">
        <f>IFERROR(AVERAGE(BU78:BV78),"")</f>
        <v>1000</v>
      </c>
      <c r="BU78" s="14">
        <v>1000</v>
      </c>
      <c r="BV78" s="15">
        <v>1000</v>
      </c>
      <c r="BY78" s="2" t="s">
        <v>63</v>
      </c>
    </row>
    <row r="79" spans="1:77">
      <c r="B79" t="str">
        <f>B78</f>
        <v>lehner2014power</v>
      </c>
      <c r="C79" t="s">
        <v>5</v>
      </c>
      <c r="D79">
        <f>D78</f>
        <v>2014</v>
      </c>
      <c r="E79" t="str">
        <f>E78</f>
        <v>EUR/kW</v>
      </c>
      <c r="F79" s="4" t="str">
        <f>IFERROR(AVERAGE(G79:H79),"")</f>
        <v/>
      </c>
      <c r="G79" s="16"/>
      <c r="H79" s="17"/>
      <c r="I79" s="4" t="str">
        <f>IFERROR(AVERAGE(J79:K79),"")</f>
        <v/>
      </c>
      <c r="J79" s="16"/>
      <c r="K79" s="17"/>
      <c r="L79" s="4" t="str">
        <f>IFERROR(AVERAGE(M79:N79),"")</f>
        <v/>
      </c>
      <c r="M79" s="16"/>
      <c r="N79" s="17"/>
      <c r="O79" s="4" t="str">
        <f>IFERROR(AVERAGE(P79:Q79),"")</f>
        <v/>
      </c>
      <c r="P79" s="16"/>
      <c r="Q79" s="17"/>
      <c r="R79" s="4" t="str">
        <f>IFERROR(AVERAGE(S79:T79),"")</f>
        <v/>
      </c>
      <c r="S79" s="16"/>
      <c r="T79" s="17"/>
      <c r="U79" s="4" t="str">
        <f>IFERROR(AVERAGE(V79:W79),"")</f>
        <v/>
      </c>
      <c r="V79" s="16"/>
      <c r="W79" s="17"/>
      <c r="X79" s="4" t="str">
        <f>IFERROR(AVERAGE(Y79:Z79),"")</f>
        <v/>
      </c>
      <c r="Y79" s="16"/>
      <c r="Z79" s="17"/>
      <c r="AA79" s="4" t="str">
        <f>IFERROR(AVERAGE(AB79:AC79),"")</f>
        <v/>
      </c>
      <c r="AB79" s="16"/>
      <c r="AC79" s="17"/>
      <c r="AD79" s="4" t="str">
        <f>IFERROR(AVERAGE(AE79:AF79),"")</f>
        <v/>
      </c>
      <c r="AE79" s="16"/>
      <c r="AF79" s="17"/>
      <c r="AG79" s="4" t="str">
        <f>IFERROR(AVERAGE(AH79:AI79),"")</f>
        <v/>
      </c>
      <c r="AH79" s="16"/>
      <c r="AI79" s="17"/>
      <c r="AJ79" s="4" t="str">
        <f>IFERROR(AVERAGE(AK79:AL79),"")</f>
        <v/>
      </c>
      <c r="AK79" s="16"/>
      <c r="AL79" s="17"/>
      <c r="AM79" s="4" t="str">
        <f>IFERROR(AVERAGE(AN79:AO79),"")</f>
        <v/>
      </c>
      <c r="AN79" s="16"/>
      <c r="AO79" s="17"/>
      <c r="AP79" s="4" t="str">
        <f>IFERROR(AVERAGE(AQ79:AR79),"")</f>
        <v/>
      </c>
      <c r="AQ79" s="16"/>
      <c r="AR79" s="17"/>
      <c r="AS79" s="4" t="str">
        <f>IFERROR(AVERAGE(AT79:AU79),"")</f>
        <v/>
      </c>
      <c r="AT79" s="16"/>
      <c r="AU79" s="17"/>
      <c r="AV79" s="4" t="str">
        <f>IFERROR(AVERAGE(AW79:AX79),"")</f>
        <v/>
      </c>
      <c r="AW79" s="16"/>
      <c r="AX79" s="17"/>
      <c r="AY79" s="4" t="str">
        <f>IFERROR(AVERAGE(AZ79:BA79),"")</f>
        <v/>
      </c>
      <c r="AZ79" s="16"/>
      <c r="BA79" s="17"/>
      <c r="BB79" s="4" t="str">
        <f>IFERROR(AVERAGE(BC79:BD79),"")</f>
        <v/>
      </c>
      <c r="BC79" s="16"/>
      <c r="BD79" s="17"/>
      <c r="BE79" s="4" t="str">
        <f>IFERROR(AVERAGE(BF79:BG79),"")</f>
        <v/>
      </c>
      <c r="BF79" s="16"/>
      <c r="BG79" s="17"/>
      <c r="BH79" s="4" t="str">
        <f>IFERROR(AVERAGE(BI79:BJ79),"")</f>
        <v/>
      </c>
      <c r="BI79" s="16"/>
      <c r="BJ79" s="17"/>
      <c r="BK79" s="4" t="str">
        <f>IFERROR(AVERAGE(BL79:BM79),"")</f>
        <v/>
      </c>
      <c r="BL79" s="16"/>
      <c r="BM79" s="17"/>
      <c r="BN79" s="4" t="str">
        <f>IFERROR(AVERAGE(BO79:BP79),"")</f>
        <v/>
      </c>
      <c r="BO79" s="16"/>
      <c r="BP79" s="17"/>
      <c r="BQ79" s="4" t="str">
        <f>IFERROR(AVERAGE(BR79:BS79),"")</f>
        <v/>
      </c>
      <c r="BR79" s="16"/>
      <c r="BS79" s="17"/>
      <c r="BT79" s="4" t="str">
        <f>IFERROR(AVERAGE(BU79:BV79),"")</f>
        <v/>
      </c>
      <c r="BU79" s="16"/>
      <c r="BV79" s="17"/>
    </row>
    <row r="80" spans="1:77">
      <c r="B80" t="s">
        <v>69</v>
      </c>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row>
    <row r="81" spans="1:74" s="1" customFormat="1">
      <c r="A81" s="55"/>
      <c r="B81" s="1" t="str">
        <f>B79</f>
        <v>lehner2014power</v>
      </c>
      <c r="C81" s="1" t="s">
        <v>10</v>
      </c>
      <c r="D81" s="1">
        <f>D76</f>
        <v>2014</v>
      </c>
      <c r="E81" s="1" t="str">
        <f>E77</f>
        <v>EUR/kW</v>
      </c>
      <c r="F81" s="10">
        <f>IFERROR(SUM(F83:F88)/F82,0)</f>
        <v>0</v>
      </c>
      <c r="G81" s="10">
        <f>IFERROR(SUM(G83:G88)/G82,0)</f>
        <v>0</v>
      </c>
      <c r="H81" s="10">
        <f>IFERROR(SUM(H83:H88)/H82,0)</f>
        <v>0</v>
      </c>
      <c r="I81" s="10">
        <f t="shared" ref="I81:BS81" si="79">IFERROR(SUM(I83:I88)/I82,0)</f>
        <v>0</v>
      </c>
      <c r="J81" s="10">
        <f t="shared" si="79"/>
        <v>0</v>
      </c>
      <c r="K81" s="10">
        <f t="shared" si="79"/>
        <v>0</v>
      </c>
      <c r="L81" s="10">
        <f t="shared" si="79"/>
        <v>0</v>
      </c>
      <c r="M81" s="10">
        <f t="shared" si="79"/>
        <v>0</v>
      </c>
      <c r="N81" s="10">
        <f t="shared" si="79"/>
        <v>0</v>
      </c>
      <c r="O81" s="10">
        <f t="shared" si="79"/>
        <v>0</v>
      </c>
      <c r="P81" s="10">
        <f t="shared" si="79"/>
        <v>0</v>
      </c>
      <c r="Q81" s="10">
        <f t="shared" si="79"/>
        <v>0</v>
      </c>
      <c r="R81" s="10">
        <f t="shared" si="79"/>
        <v>0</v>
      </c>
      <c r="S81" s="10">
        <f t="shared" si="79"/>
        <v>0</v>
      </c>
      <c r="T81" s="10">
        <f t="shared" si="79"/>
        <v>0</v>
      </c>
      <c r="U81" s="10">
        <f t="shared" si="79"/>
        <v>0</v>
      </c>
      <c r="V81" s="10">
        <f t="shared" si="79"/>
        <v>0</v>
      </c>
      <c r="W81" s="10">
        <f t="shared" si="79"/>
        <v>0</v>
      </c>
      <c r="X81" s="10">
        <f t="shared" si="79"/>
        <v>0</v>
      </c>
      <c r="Y81" s="10">
        <f t="shared" si="79"/>
        <v>0</v>
      </c>
      <c r="Z81" s="10">
        <f t="shared" si="79"/>
        <v>0</v>
      </c>
      <c r="AA81" s="10">
        <f t="shared" si="79"/>
        <v>0</v>
      </c>
      <c r="AB81" s="10">
        <f t="shared" si="79"/>
        <v>0</v>
      </c>
      <c r="AC81" s="10">
        <f t="shared" si="79"/>
        <v>0</v>
      </c>
      <c r="AD81" s="10">
        <f t="shared" si="79"/>
        <v>0</v>
      </c>
      <c r="AE81" s="10">
        <f t="shared" si="79"/>
        <v>0</v>
      </c>
      <c r="AF81" s="10">
        <f t="shared" si="79"/>
        <v>0</v>
      </c>
      <c r="AG81" s="10">
        <f t="shared" si="79"/>
        <v>0</v>
      </c>
      <c r="AH81" s="10">
        <f t="shared" si="79"/>
        <v>0</v>
      </c>
      <c r="AI81" s="10">
        <f t="shared" si="79"/>
        <v>0</v>
      </c>
      <c r="AJ81" s="10">
        <f t="shared" si="79"/>
        <v>0</v>
      </c>
      <c r="AK81" s="10">
        <f t="shared" si="79"/>
        <v>0</v>
      </c>
      <c r="AL81" s="10">
        <f t="shared" si="79"/>
        <v>0</v>
      </c>
      <c r="AM81" s="10">
        <f t="shared" si="79"/>
        <v>0</v>
      </c>
      <c r="AN81" s="10">
        <f t="shared" si="79"/>
        <v>0</v>
      </c>
      <c r="AO81" s="10">
        <f t="shared" si="79"/>
        <v>0</v>
      </c>
      <c r="AP81" s="10">
        <f t="shared" si="79"/>
        <v>0</v>
      </c>
      <c r="AQ81" s="10">
        <f t="shared" si="79"/>
        <v>0</v>
      </c>
      <c r="AR81" s="10">
        <f t="shared" si="79"/>
        <v>0</v>
      </c>
      <c r="AS81" s="10">
        <f t="shared" si="79"/>
        <v>0</v>
      </c>
      <c r="AT81" s="10">
        <f t="shared" si="79"/>
        <v>0</v>
      </c>
      <c r="AU81" s="10">
        <f t="shared" si="79"/>
        <v>0</v>
      </c>
      <c r="AV81" s="10">
        <f t="shared" si="79"/>
        <v>0</v>
      </c>
      <c r="AW81" s="10">
        <f t="shared" si="79"/>
        <v>0</v>
      </c>
      <c r="AX81" s="10">
        <f t="shared" si="79"/>
        <v>0</v>
      </c>
      <c r="AY81" s="10">
        <f t="shared" si="79"/>
        <v>0</v>
      </c>
      <c r="AZ81" s="10">
        <f t="shared" si="79"/>
        <v>0</v>
      </c>
      <c r="BA81" s="10">
        <f t="shared" si="79"/>
        <v>0</v>
      </c>
      <c r="BB81" s="10">
        <f t="shared" si="79"/>
        <v>0</v>
      </c>
      <c r="BC81" s="10">
        <f t="shared" si="79"/>
        <v>0</v>
      </c>
      <c r="BD81" s="10">
        <f t="shared" si="79"/>
        <v>0</v>
      </c>
      <c r="BE81" s="10">
        <f t="shared" si="79"/>
        <v>0</v>
      </c>
      <c r="BF81" s="10">
        <f t="shared" si="79"/>
        <v>0</v>
      </c>
      <c r="BG81" s="10">
        <f t="shared" si="79"/>
        <v>0</v>
      </c>
      <c r="BH81" s="10">
        <f t="shared" si="79"/>
        <v>0</v>
      </c>
      <c r="BI81" s="10">
        <f t="shared" si="79"/>
        <v>0</v>
      </c>
      <c r="BJ81" s="10">
        <f t="shared" si="79"/>
        <v>0</v>
      </c>
      <c r="BK81" s="10">
        <f t="shared" si="79"/>
        <v>0</v>
      </c>
      <c r="BL81" s="10">
        <f t="shared" si="79"/>
        <v>0</v>
      </c>
      <c r="BM81" s="10">
        <f t="shared" si="79"/>
        <v>0</v>
      </c>
      <c r="BN81" s="10">
        <f t="shared" si="79"/>
        <v>0</v>
      </c>
      <c r="BO81" s="10">
        <f t="shared" si="79"/>
        <v>0</v>
      </c>
      <c r="BP81" s="10">
        <f t="shared" si="79"/>
        <v>0</v>
      </c>
      <c r="BQ81" s="10">
        <f t="shared" si="79"/>
        <v>0</v>
      </c>
      <c r="BR81" s="10">
        <f t="shared" si="79"/>
        <v>0</v>
      </c>
      <c r="BS81" s="10">
        <f t="shared" si="79"/>
        <v>0</v>
      </c>
      <c r="BT81" s="10">
        <f>IFERROR(SUM(BT83:BT88)/BT82,0)</f>
        <v>0</v>
      </c>
      <c r="BU81" s="10">
        <f>IFERROR(SUM(BU83:BU88)/BU82,0)</f>
        <v>0</v>
      </c>
      <c r="BV81" s="10">
        <f>IFERROR(SUM(BV83:BV88)/BV82,0)</f>
        <v>0</v>
      </c>
    </row>
    <row r="82" spans="1:74" hidden="1" outlineLevel="1">
      <c r="B82" t="str">
        <f>B81</f>
        <v>lehner2014power</v>
      </c>
      <c r="C82" t="s">
        <v>17</v>
      </c>
      <c r="D82">
        <f>D81</f>
        <v>2014</v>
      </c>
      <c r="E82" t="s">
        <v>18</v>
      </c>
      <c r="F82" s="4" t="str">
        <f>IFERROR(AVERAGE(G82:H82),"")</f>
        <v/>
      </c>
      <c r="G82" s="12"/>
      <c r="H82" s="13"/>
      <c r="I82" s="4" t="str">
        <f>IFERROR(AVERAGE(J82:K82),"")</f>
        <v/>
      </c>
      <c r="J82" s="12"/>
      <c r="K82" s="13"/>
      <c r="L82" s="4" t="str">
        <f>IFERROR(AVERAGE(M82:N82),"")</f>
        <v/>
      </c>
      <c r="M82" s="12"/>
      <c r="N82" s="13"/>
      <c r="O82" s="4" t="str">
        <f>IFERROR(AVERAGE(P82:Q82),"")</f>
        <v/>
      </c>
      <c r="P82" s="12"/>
      <c r="Q82" s="13"/>
      <c r="R82" s="4" t="str">
        <f>IFERROR(AVERAGE(S82:T82),"")</f>
        <v/>
      </c>
      <c r="S82" s="12"/>
      <c r="T82" s="13"/>
      <c r="U82" s="4" t="str">
        <f>IFERROR(AVERAGE(V82:W82),"")</f>
        <v/>
      </c>
      <c r="V82" s="12"/>
      <c r="W82" s="13"/>
      <c r="X82" s="4" t="str">
        <f>IFERROR(AVERAGE(Y82:Z82),"")</f>
        <v/>
      </c>
      <c r="Y82" s="12"/>
      <c r="Z82" s="13"/>
      <c r="AA82" s="4" t="str">
        <f>IFERROR(AVERAGE(AB82:AC82),"")</f>
        <v/>
      </c>
      <c r="AB82" s="12"/>
      <c r="AC82" s="13"/>
      <c r="AD82" s="4" t="str">
        <f>IFERROR(AVERAGE(AE82:AF82),"")</f>
        <v/>
      </c>
      <c r="AE82" s="12"/>
      <c r="AF82" s="13"/>
      <c r="AG82" s="4" t="str">
        <f>IFERROR(AVERAGE(AH82:AI82),"")</f>
        <v/>
      </c>
      <c r="AH82" s="12"/>
      <c r="AI82" s="13"/>
      <c r="AJ82" s="4" t="str">
        <f>IFERROR(AVERAGE(AK82:AL82),"")</f>
        <v/>
      </c>
      <c r="AK82" s="12"/>
      <c r="AL82" s="13"/>
      <c r="AM82" s="4" t="str">
        <f>IFERROR(AVERAGE(AN82:AO82),"")</f>
        <v/>
      </c>
      <c r="AN82" s="12"/>
      <c r="AO82" s="13"/>
      <c r="AP82" s="4" t="str">
        <f>IFERROR(AVERAGE(AQ82:AR82),"")</f>
        <v/>
      </c>
      <c r="AQ82" s="12"/>
      <c r="AR82" s="13"/>
      <c r="AS82" s="4" t="str">
        <f>IFERROR(AVERAGE(AT82:AU82),"")</f>
        <v/>
      </c>
      <c r="AT82" s="12"/>
      <c r="AU82" s="13"/>
      <c r="AV82" s="4" t="str">
        <f>IFERROR(AVERAGE(AW82:AX82),"")</f>
        <v/>
      </c>
      <c r="AW82" s="12"/>
      <c r="AX82" s="13"/>
      <c r="AY82" s="4" t="str">
        <f>IFERROR(AVERAGE(AZ82:BA82),"")</f>
        <v/>
      </c>
      <c r="AZ82" s="12"/>
      <c r="BA82" s="13"/>
      <c r="BB82" s="4" t="str">
        <f>IFERROR(AVERAGE(BC82:BD82),"")</f>
        <v/>
      </c>
      <c r="BC82" s="12"/>
      <c r="BD82" s="13"/>
      <c r="BE82" s="4" t="str">
        <f>IFERROR(AVERAGE(BF82:BG82),"")</f>
        <v/>
      </c>
      <c r="BF82" s="12"/>
      <c r="BG82" s="13"/>
      <c r="BH82" s="4" t="str">
        <f>IFERROR(AVERAGE(BI82:BJ82),"")</f>
        <v/>
      </c>
      <c r="BI82" s="12"/>
      <c r="BJ82" s="13"/>
      <c r="BK82" s="4" t="str">
        <f>IFERROR(AVERAGE(BL82:BM82),"")</f>
        <v/>
      </c>
      <c r="BL82" s="12"/>
      <c r="BM82" s="13"/>
      <c r="BN82" s="4" t="str">
        <f>IFERROR(AVERAGE(BO82:BP82),"")</f>
        <v/>
      </c>
      <c r="BO82" s="12"/>
      <c r="BP82" s="13"/>
      <c r="BQ82" s="4" t="str">
        <f>IFERROR(AVERAGE(BR82:BS82),"")</f>
        <v/>
      </c>
      <c r="BR82" s="12"/>
      <c r="BS82" s="13"/>
      <c r="BT82" s="4" t="str">
        <f>IFERROR(AVERAGE(BU82:BV82),"")</f>
        <v/>
      </c>
      <c r="BU82" s="12"/>
      <c r="BV82" s="13"/>
    </row>
    <row r="83" spans="1:74" hidden="1" outlineLevel="1">
      <c r="B83" t="str">
        <f t="shared" ref="B83:B88" si="80">B82</f>
        <v>lehner2014power</v>
      </c>
      <c r="C83" t="s">
        <v>12</v>
      </c>
      <c r="D83">
        <f>D81</f>
        <v>2014</v>
      </c>
      <c r="E83" t="str">
        <f>LEFT(E81,3)</f>
        <v>EUR</v>
      </c>
      <c r="F83" s="4" t="str">
        <f t="shared" ref="F83:F88" si="81">IFERROR(AVERAGE(G83:H83),"")</f>
        <v/>
      </c>
      <c r="G83" s="12"/>
      <c r="H83" s="13"/>
      <c r="I83" s="4" t="str">
        <f t="shared" ref="I83:I88" si="82">IFERROR(AVERAGE(J83:K83),"")</f>
        <v/>
      </c>
      <c r="J83" s="12"/>
      <c r="K83" s="13"/>
      <c r="L83" s="4" t="str">
        <f t="shared" ref="L83:L88" si="83">IFERROR(AVERAGE(M83:N83),"")</f>
        <v/>
      </c>
      <c r="M83" s="12"/>
      <c r="N83" s="13"/>
      <c r="O83" s="4" t="str">
        <f t="shared" ref="O83:O88" si="84">IFERROR(AVERAGE(P83:Q83),"")</f>
        <v/>
      </c>
      <c r="P83" s="12"/>
      <c r="Q83" s="13"/>
      <c r="R83" s="4" t="str">
        <f t="shared" ref="R83:R88" si="85">IFERROR(AVERAGE(S83:T83),"")</f>
        <v/>
      </c>
      <c r="S83" s="12"/>
      <c r="T83" s="13"/>
      <c r="U83" s="4" t="str">
        <f t="shared" ref="U83:U88" si="86">IFERROR(AVERAGE(V83:W83),"")</f>
        <v/>
      </c>
      <c r="V83" s="12"/>
      <c r="W83" s="13"/>
      <c r="X83" s="4" t="str">
        <f t="shared" ref="X83:X88" si="87">IFERROR(AVERAGE(Y83:Z83),"")</f>
        <v/>
      </c>
      <c r="Y83" s="12"/>
      <c r="Z83" s="13"/>
      <c r="AA83" s="4" t="str">
        <f t="shared" ref="AA83:AA88" si="88">IFERROR(AVERAGE(AB83:AC83),"")</f>
        <v/>
      </c>
      <c r="AB83" s="12"/>
      <c r="AC83" s="13"/>
      <c r="AD83" s="4" t="str">
        <f t="shared" ref="AD83:AD88" si="89">IFERROR(AVERAGE(AE83:AF83),"")</f>
        <v/>
      </c>
      <c r="AE83" s="12"/>
      <c r="AF83" s="13"/>
      <c r="AG83" s="4" t="str">
        <f t="shared" ref="AG83:AG88" si="90">IFERROR(AVERAGE(AH83:AI83),"")</f>
        <v/>
      </c>
      <c r="AH83" s="12"/>
      <c r="AI83" s="13"/>
      <c r="AJ83" s="4" t="str">
        <f t="shared" ref="AJ83:AJ88" si="91">IFERROR(AVERAGE(AK83:AL83),"")</f>
        <v/>
      </c>
      <c r="AK83" s="12"/>
      <c r="AL83" s="13"/>
      <c r="AM83" s="4" t="str">
        <f t="shared" ref="AM83:AM88" si="92">IFERROR(AVERAGE(AN83:AO83),"")</f>
        <v/>
      </c>
      <c r="AN83" s="12"/>
      <c r="AO83" s="13"/>
      <c r="AP83" s="4" t="str">
        <f t="shared" ref="AP83:AP88" si="93">IFERROR(AVERAGE(AQ83:AR83),"")</f>
        <v/>
      </c>
      <c r="AQ83" s="12"/>
      <c r="AR83" s="13"/>
      <c r="AS83" s="4" t="str">
        <f t="shared" ref="AS83:AS88" si="94">IFERROR(AVERAGE(AT83:AU83),"")</f>
        <v/>
      </c>
      <c r="AT83" s="12"/>
      <c r="AU83" s="13"/>
      <c r="AV83" s="4" t="str">
        <f t="shared" ref="AV83:AV88" si="95">IFERROR(AVERAGE(AW83:AX83),"")</f>
        <v/>
      </c>
      <c r="AW83" s="12"/>
      <c r="AX83" s="13"/>
      <c r="AY83" s="4" t="str">
        <f t="shared" ref="AY83:AY88" si="96">IFERROR(AVERAGE(AZ83:BA83),"")</f>
        <v/>
      </c>
      <c r="AZ83" s="12"/>
      <c r="BA83" s="13"/>
      <c r="BB83" s="4" t="str">
        <f t="shared" ref="BB83:BB88" si="97">IFERROR(AVERAGE(BC83:BD83),"")</f>
        <v/>
      </c>
      <c r="BC83" s="12"/>
      <c r="BD83" s="13"/>
      <c r="BE83" s="4" t="str">
        <f t="shared" ref="BE83:BE88" si="98">IFERROR(AVERAGE(BF83:BG83),"")</f>
        <v/>
      </c>
      <c r="BF83" s="12"/>
      <c r="BG83" s="13"/>
      <c r="BH83" s="4" t="str">
        <f t="shared" ref="BH83:BH88" si="99">IFERROR(AVERAGE(BI83:BJ83),"")</f>
        <v/>
      </c>
      <c r="BI83" s="12"/>
      <c r="BJ83" s="13"/>
      <c r="BK83" s="4" t="str">
        <f t="shared" ref="BK83:BK88" si="100">IFERROR(AVERAGE(BL83:BM83),"")</f>
        <v/>
      </c>
      <c r="BL83" s="12"/>
      <c r="BM83" s="13"/>
      <c r="BN83" s="4" t="str">
        <f t="shared" ref="BN83:BN88" si="101">IFERROR(AVERAGE(BO83:BP83),"")</f>
        <v/>
      </c>
      <c r="BO83" s="12"/>
      <c r="BP83" s="13"/>
      <c r="BQ83" s="4" t="str">
        <f t="shared" ref="BQ83:BQ88" si="102">IFERROR(AVERAGE(BR83:BS83),"")</f>
        <v/>
      </c>
      <c r="BR83" s="12"/>
      <c r="BS83" s="13"/>
      <c r="BT83" s="4" t="str">
        <f t="shared" ref="BT83:BT88" si="103">IFERROR(AVERAGE(BU83:BV83),"")</f>
        <v/>
      </c>
      <c r="BU83" s="12"/>
      <c r="BV83" s="13"/>
    </row>
    <row r="84" spans="1:74" hidden="1" outlineLevel="1">
      <c r="B84" t="str">
        <f t="shared" si="80"/>
        <v>lehner2014power</v>
      </c>
      <c r="C84" t="s">
        <v>13</v>
      </c>
      <c r="D84">
        <f t="shared" ref="D84:E88" si="104">D83</f>
        <v>2014</v>
      </c>
      <c r="E84" t="str">
        <f t="shared" si="104"/>
        <v>EUR</v>
      </c>
      <c r="F84" s="4" t="str">
        <f t="shared" si="81"/>
        <v/>
      </c>
      <c r="G84" s="12"/>
      <c r="H84" s="13"/>
      <c r="I84" s="4" t="str">
        <f t="shared" si="82"/>
        <v/>
      </c>
      <c r="J84" s="12"/>
      <c r="K84" s="13"/>
      <c r="L84" s="4" t="str">
        <f t="shared" si="83"/>
        <v/>
      </c>
      <c r="M84" s="12"/>
      <c r="N84" s="13"/>
      <c r="O84" s="4" t="str">
        <f t="shared" si="84"/>
        <v/>
      </c>
      <c r="P84" s="12"/>
      <c r="Q84" s="13"/>
      <c r="R84" s="4" t="str">
        <f t="shared" si="85"/>
        <v/>
      </c>
      <c r="S84" s="12"/>
      <c r="T84" s="13"/>
      <c r="U84" s="4" t="str">
        <f t="shared" si="86"/>
        <v/>
      </c>
      <c r="V84" s="12"/>
      <c r="W84" s="13"/>
      <c r="X84" s="4" t="str">
        <f t="shared" si="87"/>
        <v/>
      </c>
      <c r="Y84" s="12"/>
      <c r="Z84" s="13"/>
      <c r="AA84" s="4" t="str">
        <f t="shared" si="88"/>
        <v/>
      </c>
      <c r="AB84" s="12"/>
      <c r="AC84" s="13"/>
      <c r="AD84" s="4" t="str">
        <f t="shared" si="89"/>
        <v/>
      </c>
      <c r="AE84" s="12"/>
      <c r="AF84" s="13"/>
      <c r="AG84" s="4" t="str">
        <f t="shared" si="90"/>
        <v/>
      </c>
      <c r="AH84" s="12"/>
      <c r="AI84" s="13"/>
      <c r="AJ84" s="4" t="str">
        <f t="shared" si="91"/>
        <v/>
      </c>
      <c r="AK84" s="12"/>
      <c r="AL84" s="13"/>
      <c r="AM84" s="4" t="str">
        <f t="shared" si="92"/>
        <v/>
      </c>
      <c r="AN84" s="12"/>
      <c r="AO84" s="13"/>
      <c r="AP84" s="4" t="str">
        <f t="shared" si="93"/>
        <v/>
      </c>
      <c r="AQ84" s="12"/>
      <c r="AR84" s="13"/>
      <c r="AS84" s="4" t="str">
        <f t="shared" si="94"/>
        <v/>
      </c>
      <c r="AT84" s="12"/>
      <c r="AU84" s="13"/>
      <c r="AV84" s="4" t="str">
        <f t="shared" si="95"/>
        <v/>
      </c>
      <c r="AW84" s="12"/>
      <c r="AX84" s="13"/>
      <c r="AY84" s="4" t="str">
        <f t="shared" si="96"/>
        <v/>
      </c>
      <c r="AZ84" s="12"/>
      <c r="BA84" s="13"/>
      <c r="BB84" s="4" t="str">
        <f t="shared" si="97"/>
        <v/>
      </c>
      <c r="BC84" s="12"/>
      <c r="BD84" s="13"/>
      <c r="BE84" s="4" t="str">
        <f t="shared" si="98"/>
        <v/>
      </c>
      <c r="BF84" s="12"/>
      <c r="BG84" s="13"/>
      <c r="BH84" s="4" t="str">
        <f t="shared" si="99"/>
        <v/>
      </c>
      <c r="BI84" s="12"/>
      <c r="BJ84" s="13"/>
      <c r="BK84" s="4" t="str">
        <f t="shared" si="100"/>
        <v/>
      </c>
      <c r="BL84" s="12"/>
      <c r="BM84" s="13"/>
      <c r="BN84" s="4" t="str">
        <f t="shared" si="101"/>
        <v/>
      </c>
      <c r="BO84" s="12"/>
      <c r="BP84" s="13"/>
      <c r="BQ84" s="4" t="str">
        <f t="shared" si="102"/>
        <v/>
      </c>
      <c r="BR84" s="12"/>
      <c r="BS84" s="13"/>
      <c r="BT84" s="4" t="str">
        <f t="shared" si="103"/>
        <v/>
      </c>
      <c r="BU84" s="12"/>
      <c r="BV84" s="13"/>
    </row>
    <row r="85" spans="1:74" hidden="1" outlineLevel="1">
      <c r="B85" t="str">
        <f t="shared" si="80"/>
        <v>lehner2014power</v>
      </c>
      <c r="C85" t="s">
        <v>14</v>
      </c>
      <c r="D85">
        <f t="shared" si="104"/>
        <v>2014</v>
      </c>
      <c r="E85" t="str">
        <f t="shared" si="104"/>
        <v>EUR</v>
      </c>
      <c r="F85" s="4" t="str">
        <f t="shared" si="81"/>
        <v/>
      </c>
      <c r="G85" s="12"/>
      <c r="H85" s="13"/>
      <c r="I85" s="4" t="str">
        <f t="shared" si="82"/>
        <v/>
      </c>
      <c r="J85" s="12"/>
      <c r="K85" s="13"/>
      <c r="L85" s="4" t="str">
        <f t="shared" si="83"/>
        <v/>
      </c>
      <c r="M85" s="12"/>
      <c r="N85" s="13"/>
      <c r="O85" s="4" t="str">
        <f t="shared" si="84"/>
        <v/>
      </c>
      <c r="P85" s="12"/>
      <c r="Q85" s="13"/>
      <c r="R85" s="4" t="str">
        <f t="shared" si="85"/>
        <v/>
      </c>
      <c r="S85" s="12"/>
      <c r="T85" s="13"/>
      <c r="U85" s="4" t="str">
        <f t="shared" si="86"/>
        <v/>
      </c>
      <c r="V85" s="12"/>
      <c r="W85" s="13"/>
      <c r="X85" s="4" t="str">
        <f t="shared" si="87"/>
        <v/>
      </c>
      <c r="Y85" s="12"/>
      <c r="Z85" s="13"/>
      <c r="AA85" s="4" t="str">
        <f t="shared" si="88"/>
        <v/>
      </c>
      <c r="AB85" s="12"/>
      <c r="AC85" s="13"/>
      <c r="AD85" s="4" t="str">
        <f t="shared" si="89"/>
        <v/>
      </c>
      <c r="AE85" s="12"/>
      <c r="AF85" s="13"/>
      <c r="AG85" s="4" t="str">
        <f t="shared" si="90"/>
        <v/>
      </c>
      <c r="AH85" s="12"/>
      <c r="AI85" s="13"/>
      <c r="AJ85" s="4" t="str">
        <f t="shared" si="91"/>
        <v/>
      </c>
      <c r="AK85" s="12"/>
      <c r="AL85" s="13"/>
      <c r="AM85" s="4" t="str">
        <f t="shared" si="92"/>
        <v/>
      </c>
      <c r="AN85" s="12"/>
      <c r="AO85" s="13"/>
      <c r="AP85" s="4" t="str">
        <f t="shared" si="93"/>
        <v/>
      </c>
      <c r="AQ85" s="12"/>
      <c r="AR85" s="13"/>
      <c r="AS85" s="4" t="str">
        <f t="shared" si="94"/>
        <v/>
      </c>
      <c r="AT85" s="12"/>
      <c r="AU85" s="13"/>
      <c r="AV85" s="4" t="str">
        <f t="shared" si="95"/>
        <v/>
      </c>
      <c r="AW85" s="12"/>
      <c r="AX85" s="13"/>
      <c r="AY85" s="4" t="str">
        <f t="shared" si="96"/>
        <v/>
      </c>
      <c r="AZ85" s="12"/>
      <c r="BA85" s="13"/>
      <c r="BB85" s="4" t="str">
        <f t="shared" si="97"/>
        <v/>
      </c>
      <c r="BC85" s="12"/>
      <c r="BD85" s="13"/>
      <c r="BE85" s="4" t="str">
        <f t="shared" si="98"/>
        <v/>
      </c>
      <c r="BF85" s="12"/>
      <c r="BG85" s="13"/>
      <c r="BH85" s="4" t="str">
        <f t="shared" si="99"/>
        <v/>
      </c>
      <c r="BI85" s="12"/>
      <c r="BJ85" s="13"/>
      <c r="BK85" s="4" t="str">
        <f t="shared" si="100"/>
        <v/>
      </c>
      <c r="BL85" s="12"/>
      <c r="BM85" s="13"/>
      <c r="BN85" s="4" t="str">
        <f t="shared" si="101"/>
        <v/>
      </c>
      <c r="BO85" s="12"/>
      <c r="BP85" s="13"/>
      <c r="BQ85" s="4" t="str">
        <f t="shared" si="102"/>
        <v/>
      </c>
      <c r="BR85" s="12"/>
      <c r="BS85" s="13"/>
      <c r="BT85" s="4" t="str">
        <f t="shared" si="103"/>
        <v/>
      </c>
      <c r="BU85" s="12"/>
      <c r="BV85" s="13"/>
    </row>
    <row r="86" spans="1:74" hidden="1" outlineLevel="1">
      <c r="B86" t="str">
        <f t="shared" si="80"/>
        <v>lehner2014power</v>
      </c>
      <c r="C86" t="s">
        <v>11</v>
      </c>
      <c r="D86">
        <f t="shared" si="104"/>
        <v>2014</v>
      </c>
      <c r="E86" t="str">
        <f t="shared" si="104"/>
        <v>EUR</v>
      </c>
      <c r="F86" s="4" t="str">
        <f t="shared" si="81"/>
        <v/>
      </c>
      <c r="G86" s="12"/>
      <c r="H86" s="13"/>
      <c r="I86" s="4" t="str">
        <f t="shared" si="82"/>
        <v/>
      </c>
      <c r="J86" s="12"/>
      <c r="K86" s="13"/>
      <c r="L86" s="4" t="str">
        <f t="shared" si="83"/>
        <v/>
      </c>
      <c r="M86" s="12"/>
      <c r="N86" s="13"/>
      <c r="O86" s="4" t="str">
        <f t="shared" si="84"/>
        <v/>
      </c>
      <c r="P86" s="12"/>
      <c r="Q86" s="13"/>
      <c r="R86" s="4" t="str">
        <f t="shared" si="85"/>
        <v/>
      </c>
      <c r="S86" s="12"/>
      <c r="T86" s="13"/>
      <c r="U86" s="4" t="str">
        <f t="shared" si="86"/>
        <v/>
      </c>
      <c r="V86" s="12"/>
      <c r="W86" s="13"/>
      <c r="X86" s="4" t="str">
        <f t="shared" si="87"/>
        <v/>
      </c>
      <c r="Y86" s="12"/>
      <c r="Z86" s="13"/>
      <c r="AA86" s="4" t="str">
        <f t="shared" si="88"/>
        <v/>
      </c>
      <c r="AB86" s="12"/>
      <c r="AC86" s="13"/>
      <c r="AD86" s="4" t="str">
        <f t="shared" si="89"/>
        <v/>
      </c>
      <c r="AE86" s="12"/>
      <c r="AF86" s="13"/>
      <c r="AG86" s="4" t="str">
        <f t="shared" si="90"/>
        <v/>
      </c>
      <c r="AH86" s="12"/>
      <c r="AI86" s="13"/>
      <c r="AJ86" s="4" t="str">
        <f t="shared" si="91"/>
        <v/>
      </c>
      <c r="AK86" s="12"/>
      <c r="AL86" s="13"/>
      <c r="AM86" s="4" t="str">
        <f t="shared" si="92"/>
        <v/>
      </c>
      <c r="AN86" s="12"/>
      <c r="AO86" s="13"/>
      <c r="AP86" s="4" t="str">
        <f t="shared" si="93"/>
        <v/>
      </c>
      <c r="AQ86" s="12"/>
      <c r="AR86" s="13"/>
      <c r="AS86" s="4" t="str">
        <f t="shared" si="94"/>
        <v/>
      </c>
      <c r="AT86" s="12"/>
      <c r="AU86" s="13"/>
      <c r="AV86" s="4" t="str">
        <f t="shared" si="95"/>
        <v/>
      </c>
      <c r="AW86" s="12"/>
      <c r="AX86" s="13"/>
      <c r="AY86" s="4" t="str">
        <f t="shared" si="96"/>
        <v/>
      </c>
      <c r="AZ86" s="12"/>
      <c r="BA86" s="13"/>
      <c r="BB86" s="4" t="str">
        <f t="shared" si="97"/>
        <v/>
      </c>
      <c r="BC86" s="12"/>
      <c r="BD86" s="13"/>
      <c r="BE86" s="4" t="str">
        <f t="shared" si="98"/>
        <v/>
      </c>
      <c r="BF86" s="12"/>
      <c r="BG86" s="13"/>
      <c r="BH86" s="4" t="str">
        <f t="shared" si="99"/>
        <v/>
      </c>
      <c r="BI86" s="12"/>
      <c r="BJ86" s="13"/>
      <c r="BK86" s="4" t="str">
        <f t="shared" si="100"/>
        <v/>
      </c>
      <c r="BL86" s="12"/>
      <c r="BM86" s="13"/>
      <c r="BN86" s="4" t="str">
        <f t="shared" si="101"/>
        <v/>
      </c>
      <c r="BO86" s="12"/>
      <c r="BP86" s="13"/>
      <c r="BQ86" s="4" t="str">
        <f t="shared" si="102"/>
        <v/>
      </c>
      <c r="BR86" s="12"/>
      <c r="BS86" s="13"/>
      <c r="BT86" s="4" t="str">
        <f t="shared" si="103"/>
        <v/>
      </c>
      <c r="BU86" s="12"/>
      <c r="BV86" s="13"/>
    </row>
    <row r="87" spans="1:74" hidden="1" outlineLevel="1">
      <c r="B87" t="str">
        <f t="shared" si="80"/>
        <v>lehner2014power</v>
      </c>
      <c r="C87" t="s">
        <v>15</v>
      </c>
      <c r="D87">
        <f t="shared" si="104"/>
        <v>2014</v>
      </c>
      <c r="E87" t="str">
        <f t="shared" si="104"/>
        <v>EUR</v>
      </c>
      <c r="F87" s="4" t="str">
        <f t="shared" si="81"/>
        <v/>
      </c>
      <c r="G87" s="12"/>
      <c r="H87" s="13"/>
      <c r="I87" s="4" t="str">
        <f t="shared" si="82"/>
        <v/>
      </c>
      <c r="J87" s="12"/>
      <c r="K87" s="13"/>
      <c r="L87" s="4" t="str">
        <f t="shared" si="83"/>
        <v/>
      </c>
      <c r="M87" s="12"/>
      <c r="N87" s="13"/>
      <c r="O87" s="4" t="str">
        <f t="shared" si="84"/>
        <v/>
      </c>
      <c r="P87" s="12"/>
      <c r="Q87" s="13"/>
      <c r="R87" s="4" t="str">
        <f t="shared" si="85"/>
        <v/>
      </c>
      <c r="S87" s="12"/>
      <c r="T87" s="13"/>
      <c r="U87" s="4" t="str">
        <f t="shared" si="86"/>
        <v/>
      </c>
      <c r="V87" s="12"/>
      <c r="W87" s="13"/>
      <c r="X87" s="4" t="str">
        <f t="shared" si="87"/>
        <v/>
      </c>
      <c r="Y87" s="12"/>
      <c r="Z87" s="13"/>
      <c r="AA87" s="4" t="str">
        <f t="shared" si="88"/>
        <v/>
      </c>
      <c r="AB87" s="12"/>
      <c r="AC87" s="13"/>
      <c r="AD87" s="4" t="str">
        <f t="shared" si="89"/>
        <v/>
      </c>
      <c r="AE87" s="12"/>
      <c r="AF87" s="13"/>
      <c r="AG87" s="4" t="str">
        <f t="shared" si="90"/>
        <v/>
      </c>
      <c r="AH87" s="12"/>
      <c r="AI87" s="13"/>
      <c r="AJ87" s="4" t="str">
        <f t="shared" si="91"/>
        <v/>
      </c>
      <c r="AK87" s="12"/>
      <c r="AL87" s="13"/>
      <c r="AM87" s="4" t="str">
        <f t="shared" si="92"/>
        <v/>
      </c>
      <c r="AN87" s="12"/>
      <c r="AO87" s="13"/>
      <c r="AP87" s="4" t="str">
        <f t="shared" si="93"/>
        <v/>
      </c>
      <c r="AQ87" s="12"/>
      <c r="AR87" s="13"/>
      <c r="AS87" s="4" t="str">
        <f t="shared" si="94"/>
        <v/>
      </c>
      <c r="AT87" s="12"/>
      <c r="AU87" s="13"/>
      <c r="AV87" s="4" t="str">
        <f t="shared" si="95"/>
        <v/>
      </c>
      <c r="AW87" s="12"/>
      <c r="AX87" s="13"/>
      <c r="AY87" s="4" t="str">
        <f t="shared" si="96"/>
        <v/>
      </c>
      <c r="AZ87" s="12"/>
      <c r="BA87" s="13"/>
      <c r="BB87" s="4" t="str">
        <f t="shared" si="97"/>
        <v/>
      </c>
      <c r="BC87" s="12"/>
      <c r="BD87" s="13"/>
      <c r="BE87" s="4" t="str">
        <f t="shared" si="98"/>
        <v/>
      </c>
      <c r="BF87" s="12"/>
      <c r="BG87" s="13"/>
      <c r="BH87" s="4" t="str">
        <f t="shared" si="99"/>
        <v/>
      </c>
      <c r="BI87" s="12"/>
      <c r="BJ87" s="13"/>
      <c r="BK87" s="4" t="str">
        <f t="shared" si="100"/>
        <v/>
      </c>
      <c r="BL87" s="12"/>
      <c r="BM87" s="13"/>
      <c r="BN87" s="4" t="str">
        <f t="shared" si="101"/>
        <v/>
      </c>
      <c r="BO87" s="12"/>
      <c r="BP87" s="13"/>
      <c r="BQ87" s="4" t="str">
        <f t="shared" si="102"/>
        <v/>
      </c>
      <c r="BR87" s="12"/>
      <c r="BS87" s="13"/>
      <c r="BT87" s="4" t="str">
        <f t="shared" si="103"/>
        <v/>
      </c>
      <c r="BU87" s="12"/>
      <c r="BV87" s="13"/>
    </row>
    <row r="88" spans="1:74" hidden="1" outlineLevel="1">
      <c r="B88" t="str">
        <f t="shared" si="80"/>
        <v>lehner2014power</v>
      </c>
      <c r="C88" t="s">
        <v>16</v>
      </c>
      <c r="D88">
        <f t="shared" si="104"/>
        <v>2014</v>
      </c>
      <c r="E88" t="str">
        <f t="shared" si="104"/>
        <v>EUR</v>
      </c>
      <c r="F88" s="4" t="str">
        <f t="shared" si="81"/>
        <v/>
      </c>
      <c r="G88" s="12"/>
      <c r="H88" s="13"/>
      <c r="I88" s="4" t="str">
        <f t="shared" si="82"/>
        <v/>
      </c>
      <c r="J88" s="12"/>
      <c r="K88" s="13"/>
      <c r="L88" s="4" t="str">
        <f t="shared" si="83"/>
        <v/>
      </c>
      <c r="M88" s="12"/>
      <c r="N88" s="13"/>
      <c r="O88" s="4" t="str">
        <f t="shared" si="84"/>
        <v/>
      </c>
      <c r="P88" s="12"/>
      <c r="Q88" s="13"/>
      <c r="R88" s="4" t="str">
        <f t="shared" si="85"/>
        <v/>
      </c>
      <c r="S88" s="12"/>
      <c r="T88" s="13"/>
      <c r="U88" s="4" t="str">
        <f t="shared" si="86"/>
        <v/>
      </c>
      <c r="V88" s="12"/>
      <c r="W88" s="13"/>
      <c r="X88" s="4" t="str">
        <f t="shared" si="87"/>
        <v/>
      </c>
      <c r="Y88" s="12"/>
      <c r="Z88" s="13"/>
      <c r="AA88" s="4" t="str">
        <f t="shared" si="88"/>
        <v/>
      </c>
      <c r="AB88" s="12"/>
      <c r="AC88" s="13"/>
      <c r="AD88" s="4" t="str">
        <f t="shared" si="89"/>
        <v/>
      </c>
      <c r="AE88" s="12"/>
      <c r="AF88" s="13"/>
      <c r="AG88" s="4" t="str">
        <f t="shared" si="90"/>
        <v/>
      </c>
      <c r="AH88" s="12"/>
      <c r="AI88" s="13"/>
      <c r="AJ88" s="4" t="str">
        <f t="shared" si="91"/>
        <v/>
      </c>
      <c r="AK88" s="12"/>
      <c r="AL88" s="13"/>
      <c r="AM88" s="4" t="str">
        <f t="shared" si="92"/>
        <v/>
      </c>
      <c r="AN88" s="12"/>
      <c r="AO88" s="13"/>
      <c r="AP88" s="4" t="str">
        <f t="shared" si="93"/>
        <v/>
      </c>
      <c r="AQ88" s="12"/>
      <c r="AR88" s="13"/>
      <c r="AS88" s="4" t="str">
        <f t="shared" si="94"/>
        <v/>
      </c>
      <c r="AT88" s="12"/>
      <c r="AU88" s="13"/>
      <c r="AV88" s="4" t="str">
        <f t="shared" si="95"/>
        <v/>
      </c>
      <c r="AW88" s="12"/>
      <c r="AX88" s="13"/>
      <c r="AY88" s="4" t="str">
        <f t="shared" si="96"/>
        <v/>
      </c>
      <c r="AZ88" s="12"/>
      <c r="BA88" s="13"/>
      <c r="BB88" s="4" t="str">
        <f t="shared" si="97"/>
        <v/>
      </c>
      <c r="BC88" s="12"/>
      <c r="BD88" s="13"/>
      <c r="BE88" s="4" t="str">
        <f t="shared" si="98"/>
        <v/>
      </c>
      <c r="BF88" s="12"/>
      <c r="BG88" s="13"/>
      <c r="BH88" s="4" t="str">
        <f t="shared" si="99"/>
        <v/>
      </c>
      <c r="BI88" s="12"/>
      <c r="BJ88" s="13"/>
      <c r="BK88" s="4" t="str">
        <f t="shared" si="100"/>
        <v/>
      </c>
      <c r="BL88" s="12"/>
      <c r="BM88" s="13"/>
      <c r="BN88" s="4" t="str">
        <f t="shared" si="101"/>
        <v/>
      </c>
      <c r="BO88" s="12"/>
      <c r="BP88" s="13"/>
      <c r="BQ88" s="4" t="str">
        <f t="shared" si="102"/>
        <v/>
      </c>
      <c r="BR88" s="12"/>
      <c r="BS88" s="13"/>
      <c r="BT88" s="4" t="str">
        <f t="shared" si="103"/>
        <v/>
      </c>
      <c r="BU88" s="12"/>
      <c r="BV88" s="13"/>
    </row>
    <row r="89" spans="1:74" collapsed="1">
      <c r="B89" t="s">
        <v>69</v>
      </c>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row>
    <row r="90" spans="1:74">
      <c r="B90" t="str">
        <f>B88</f>
        <v>lehner2014power</v>
      </c>
      <c r="C90" t="s">
        <v>19</v>
      </c>
      <c r="D90">
        <f>D88</f>
        <v>2014</v>
      </c>
      <c r="E90" t="str">
        <f>E77</f>
        <v>EUR/kW</v>
      </c>
      <c r="F90" s="4" t="str">
        <f>IFERROR(AVERAGE(G90:H90),"")</f>
        <v/>
      </c>
      <c r="G90" s="12"/>
      <c r="H90" s="13"/>
      <c r="I90" s="4" t="str">
        <f>IFERROR(AVERAGE(J90:K90),"")</f>
        <v/>
      </c>
      <c r="J90" s="12"/>
      <c r="K90" s="13"/>
      <c r="L90" s="4" t="str">
        <f>IFERROR(AVERAGE(M90:N90),"")</f>
        <v/>
      </c>
      <c r="M90" s="12"/>
      <c r="N90" s="13"/>
      <c r="O90" s="4" t="str">
        <f>IFERROR(AVERAGE(P90:Q90),"")</f>
        <v/>
      </c>
      <c r="P90" s="12"/>
      <c r="Q90" s="13"/>
      <c r="R90" s="4" t="str">
        <f>IFERROR(AVERAGE(S90:T90),"")</f>
        <v/>
      </c>
      <c r="S90" s="12"/>
      <c r="T90" s="13"/>
      <c r="U90" s="4" t="str">
        <f>IFERROR(AVERAGE(V90:W90),"")</f>
        <v/>
      </c>
      <c r="V90" s="12"/>
      <c r="W90" s="13"/>
      <c r="X90" s="4" t="str">
        <f>IFERROR(AVERAGE(Y90:Z90),"")</f>
        <v/>
      </c>
      <c r="Y90" s="12"/>
      <c r="Z90" s="13"/>
      <c r="AA90" s="4" t="str">
        <f>IFERROR(AVERAGE(AB90:AC90),"")</f>
        <v/>
      </c>
      <c r="AB90" s="12"/>
      <c r="AC90" s="13"/>
      <c r="AD90" s="4" t="str">
        <f>IFERROR(AVERAGE(AE90:AF90),"")</f>
        <v/>
      </c>
      <c r="AE90" s="12"/>
      <c r="AF90" s="13"/>
      <c r="AG90" s="4" t="str">
        <f>IFERROR(AVERAGE(AH90:AI90),"")</f>
        <v/>
      </c>
      <c r="AH90" s="12"/>
      <c r="AI90" s="13"/>
      <c r="AJ90" s="4" t="str">
        <f>IFERROR(AVERAGE(AK90:AL90),"")</f>
        <v/>
      </c>
      <c r="AK90" s="12"/>
      <c r="AL90" s="13"/>
      <c r="AM90" s="4" t="str">
        <f>IFERROR(AVERAGE(AN90:AO90),"")</f>
        <v/>
      </c>
      <c r="AN90" s="12"/>
      <c r="AO90" s="13"/>
      <c r="AP90" s="4" t="str">
        <f>IFERROR(AVERAGE(AQ90:AR90),"")</f>
        <v/>
      </c>
      <c r="AQ90" s="12"/>
      <c r="AR90" s="13"/>
      <c r="AS90" s="4" t="str">
        <f>IFERROR(AVERAGE(AT90:AU90),"")</f>
        <v/>
      </c>
      <c r="AT90" s="12"/>
      <c r="AU90" s="13"/>
      <c r="AV90" s="4" t="str">
        <f>IFERROR(AVERAGE(AW90:AX90),"")</f>
        <v/>
      </c>
      <c r="AW90" s="12"/>
      <c r="AX90" s="13"/>
      <c r="AY90" s="4" t="str">
        <f>IFERROR(AVERAGE(AZ90:BA90),"")</f>
        <v/>
      </c>
      <c r="AZ90" s="12"/>
      <c r="BA90" s="13"/>
      <c r="BB90" s="4" t="str">
        <f>IFERROR(AVERAGE(BC90:BD90),"")</f>
        <v/>
      </c>
      <c r="BC90" s="12"/>
      <c r="BD90" s="13"/>
      <c r="BE90" s="4" t="str">
        <f>IFERROR(AVERAGE(BF90:BG90),"")</f>
        <v/>
      </c>
      <c r="BF90" s="12"/>
      <c r="BG90" s="13"/>
      <c r="BH90" s="4" t="str">
        <f>IFERROR(AVERAGE(BI90:BJ90),"")</f>
        <v/>
      </c>
      <c r="BI90" s="12"/>
      <c r="BJ90" s="13"/>
      <c r="BK90" s="4" t="str">
        <f>IFERROR(AVERAGE(BL90:BM90),"")</f>
        <v/>
      </c>
      <c r="BL90" s="12"/>
      <c r="BM90" s="13"/>
      <c r="BN90" s="4" t="str">
        <f>IFERROR(AVERAGE(BO90:BP90),"")</f>
        <v/>
      </c>
      <c r="BO90" s="12"/>
      <c r="BP90" s="13"/>
      <c r="BQ90" s="4" t="str">
        <f>IFERROR(AVERAGE(BR90:BS90),"")</f>
        <v/>
      </c>
      <c r="BR90" s="12"/>
      <c r="BS90" s="13"/>
      <c r="BT90" s="4" t="str">
        <f>IFERROR(AVERAGE(BU90:BV90),"")</f>
        <v/>
      </c>
      <c r="BU90" s="12"/>
      <c r="BV90" s="13"/>
    </row>
    <row r="91" spans="1:74">
      <c r="B91" t="s">
        <v>69</v>
      </c>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row>
    <row r="92" spans="1:74">
      <c r="B92" t="str">
        <f>B90</f>
        <v>lehner2014power</v>
      </c>
      <c r="C92" t="s">
        <v>48</v>
      </c>
      <c r="D92">
        <f>D90</f>
        <v>2014</v>
      </c>
      <c r="E92" t="s">
        <v>22</v>
      </c>
      <c r="F92" s="22" t="str">
        <f>IFERROR(AVERAGE(G92:H92),"")</f>
        <v/>
      </c>
      <c r="G92" s="23"/>
      <c r="H92" s="24"/>
      <c r="I92" s="22" t="str">
        <f>IFERROR(AVERAGE(J92:K92),"")</f>
        <v/>
      </c>
      <c r="J92" s="23"/>
      <c r="K92" s="24"/>
      <c r="L92" s="22" t="str">
        <f>IFERROR(AVERAGE(M92:N92),"")</f>
        <v/>
      </c>
      <c r="M92" s="23"/>
      <c r="N92" s="24"/>
      <c r="O92" s="22" t="str">
        <f>IFERROR(AVERAGE(P92:Q92),"")</f>
        <v/>
      </c>
      <c r="P92" s="23"/>
      <c r="Q92" s="24"/>
      <c r="R92" s="22" t="str">
        <f>IFERROR(AVERAGE(S92:T92),"")</f>
        <v/>
      </c>
      <c r="S92" s="23"/>
      <c r="T92" s="24"/>
      <c r="U92" s="22" t="str">
        <f>IFERROR(AVERAGE(V92:W92),"")</f>
        <v/>
      </c>
      <c r="V92" s="23"/>
      <c r="W92" s="24"/>
      <c r="X92" s="22" t="str">
        <f>IFERROR(AVERAGE(Y92:Z92),"")</f>
        <v/>
      </c>
      <c r="Y92" s="23"/>
      <c r="Z92" s="24"/>
      <c r="AA92" s="22" t="str">
        <f>IFERROR(AVERAGE(AB92:AC92),"")</f>
        <v/>
      </c>
      <c r="AB92" s="23"/>
      <c r="AC92" s="24"/>
      <c r="AD92" s="22" t="str">
        <f>IFERROR(AVERAGE(AE92:AF92),"")</f>
        <v/>
      </c>
      <c r="AE92" s="23"/>
      <c r="AF92" s="24"/>
      <c r="AG92" s="22" t="str">
        <f>IFERROR(AVERAGE(AH92:AI92),"")</f>
        <v/>
      </c>
      <c r="AH92" s="23"/>
      <c r="AI92" s="24"/>
      <c r="AJ92" s="22" t="str">
        <f>IFERROR(AVERAGE(AK92:AL92),"")</f>
        <v/>
      </c>
      <c r="AK92" s="23"/>
      <c r="AL92" s="24"/>
      <c r="AM92" s="22" t="str">
        <f>IFERROR(AVERAGE(AN92:AO92),"")</f>
        <v/>
      </c>
      <c r="AN92" s="23"/>
      <c r="AO92" s="24"/>
      <c r="AP92" s="22" t="str">
        <f>IFERROR(AVERAGE(AQ92:AR92),"")</f>
        <v/>
      </c>
      <c r="AQ92" s="23"/>
      <c r="AR92" s="24"/>
      <c r="AS92" s="22" t="str">
        <f>IFERROR(AVERAGE(AT92:AU92),"")</f>
        <v/>
      </c>
      <c r="AT92" s="23"/>
      <c r="AU92" s="24"/>
      <c r="AV92" s="22" t="str">
        <f>IFERROR(AVERAGE(AW92:AX92),"")</f>
        <v/>
      </c>
      <c r="AW92" s="23"/>
      <c r="AX92" s="24"/>
      <c r="AY92" s="22" t="str">
        <f>IFERROR(AVERAGE(AZ92:BA92),"")</f>
        <v/>
      </c>
      <c r="AZ92" s="23"/>
      <c r="BA92" s="24"/>
      <c r="BB92" s="22" t="str">
        <f>IFERROR(AVERAGE(BC92:BD92),"")</f>
        <v/>
      </c>
      <c r="BC92" s="23"/>
      <c r="BD92" s="24"/>
      <c r="BE92" s="22" t="str">
        <f>IFERROR(AVERAGE(BF92:BG92),"")</f>
        <v/>
      </c>
      <c r="BF92" s="23"/>
      <c r="BG92" s="24"/>
      <c r="BH92" s="22" t="str">
        <f>IFERROR(AVERAGE(BI92:BJ92),"")</f>
        <v/>
      </c>
      <c r="BI92" s="23"/>
      <c r="BJ92" s="24"/>
      <c r="BK92" s="22" t="str">
        <f>IFERROR(AVERAGE(BL92:BM92),"")</f>
        <v/>
      </c>
      <c r="BL92" s="23"/>
      <c r="BM92" s="24"/>
      <c r="BN92" s="22" t="str">
        <f>IFERROR(AVERAGE(BO92:BP92),"")</f>
        <v/>
      </c>
      <c r="BO92" s="23"/>
      <c r="BP92" s="24"/>
      <c r="BQ92" s="22" t="str">
        <f>IFERROR(AVERAGE(BR92:BS92),"")</f>
        <v/>
      </c>
      <c r="BR92" s="23"/>
      <c r="BS92" s="24"/>
      <c r="BT92" s="22" t="str">
        <f>IFERROR(AVERAGE(BU92:BV92),"")</f>
        <v/>
      </c>
      <c r="BU92" s="23"/>
      <c r="BV92" s="24"/>
    </row>
    <row r="93" spans="1:74">
      <c r="B93" t="str">
        <f>B92</f>
        <v>lehner2014power</v>
      </c>
      <c r="C93" t="s">
        <v>49</v>
      </c>
      <c r="D93">
        <f>D92</f>
        <v>2014</v>
      </c>
      <c r="E93" t="s">
        <v>22</v>
      </c>
      <c r="F93" s="22" t="str">
        <f>IFERROR(AVERAGE(G93:H93),"")</f>
        <v/>
      </c>
      <c r="G93" s="23"/>
      <c r="H93" s="24"/>
      <c r="I93" s="22" t="str">
        <f>IFERROR(AVERAGE(J93:K93),"")</f>
        <v/>
      </c>
      <c r="J93" s="23"/>
      <c r="K93" s="24"/>
      <c r="L93" s="22" t="str">
        <f>IFERROR(AVERAGE(M93:N93),"")</f>
        <v/>
      </c>
      <c r="M93" s="23"/>
      <c r="N93" s="24"/>
      <c r="O93" s="22" t="str">
        <f>IFERROR(AVERAGE(P93:Q93),"")</f>
        <v/>
      </c>
      <c r="P93" s="23"/>
      <c r="Q93" s="24"/>
      <c r="R93" s="22" t="str">
        <f>IFERROR(AVERAGE(S93:T93),"")</f>
        <v/>
      </c>
      <c r="S93" s="23"/>
      <c r="T93" s="24"/>
      <c r="U93" s="22" t="str">
        <f>IFERROR(AVERAGE(V93:W93),"")</f>
        <v/>
      </c>
      <c r="V93" s="23"/>
      <c r="W93" s="24"/>
      <c r="X93" s="22" t="str">
        <f>IFERROR(AVERAGE(Y93:Z93),"")</f>
        <v/>
      </c>
      <c r="Y93" s="23"/>
      <c r="Z93" s="24"/>
      <c r="AA93" s="22" t="str">
        <f>IFERROR(AVERAGE(AB93:AC93),"")</f>
        <v/>
      </c>
      <c r="AB93" s="23"/>
      <c r="AC93" s="24"/>
      <c r="AD93" s="22" t="str">
        <f>IFERROR(AVERAGE(AE93:AF93),"")</f>
        <v/>
      </c>
      <c r="AE93" s="23"/>
      <c r="AF93" s="24"/>
      <c r="AG93" s="22" t="str">
        <f>IFERROR(AVERAGE(AH93:AI93),"")</f>
        <v/>
      </c>
      <c r="AH93" s="23"/>
      <c r="AI93" s="24"/>
      <c r="AJ93" s="22" t="str">
        <f>IFERROR(AVERAGE(AK93:AL93),"")</f>
        <v/>
      </c>
      <c r="AK93" s="23"/>
      <c r="AL93" s="24"/>
      <c r="AM93" s="22" t="str">
        <f>IFERROR(AVERAGE(AN93:AO93),"")</f>
        <v/>
      </c>
      <c r="AN93" s="23"/>
      <c r="AO93" s="24"/>
      <c r="AP93" s="22" t="str">
        <f>IFERROR(AVERAGE(AQ93:AR93),"")</f>
        <v/>
      </c>
      <c r="AQ93" s="23"/>
      <c r="AR93" s="24"/>
      <c r="AS93" s="22" t="str">
        <f>IFERROR(AVERAGE(AT93:AU93),"")</f>
        <v/>
      </c>
      <c r="AT93" s="23"/>
      <c r="AU93" s="24"/>
      <c r="AV93" s="22" t="str">
        <f>IFERROR(AVERAGE(AW93:AX93),"")</f>
        <v/>
      </c>
      <c r="AW93" s="23"/>
      <c r="AX93" s="24"/>
      <c r="AY93" s="22" t="str">
        <f>IFERROR(AVERAGE(AZ93:BA93),"")</f>
        <v/>
      </c>
      <c r="AZ93" s="23"/>
      <c r="BA93" s="24"/>
      <c r="BB93" s="22" t="str">
        <f>IFERROR(AVERAGE(BC93:BD93),"")</f>
        <v/>
      </c>
      <c r="BC93" s="23"/>
      <c r="BD93" s="24"/>
      <c r="BE93" s="22" t="str">
        <f>IFERROR(AVERAGE(BF93:BG93),"")</f>
        <v/>
      </c>
      <c r="BF93" s="23"/>
      <c r="BG93" s="24"/>
      <c r="BH93" s="22" t="str">
        <f>IFERROR(AVERAGE(BI93:BJ93),"")</f>
        <v/>
      </c>
      <c r="BI93" s="23"/>
      <c r="BJ93" s="24"/>
      <c r="BK93" s="22" t="str">
        <f>IFERROR(AVERAGE(BL93:BM93),"")</f>
        <v/>
      </c>
      <c r="BL93" s="23"/>
      <c r="BM93" s="24"/>
      <c r="BN93" s="22" t="str">
        <f>IFERROR(AVERAGE(BO93:BP93),"")</f>
        <v/>
      </c>
      <c r="BO93" s="23"/>
      <c r="BP93" s="24"/>
      <c r="BQ93" s="22" t="str">
        <f>IFERROR(AVERAGE(BR93:BS93),"")</f>
        <v/>
      </c>
      <c r="BR93" s="23"/>
      <c r="BS93" s="24"/>
      <c r="BT93" s="22" t="str">
        <f>IFERROR(AVERAGE(BU93:BV93),"")</f>
        <v/>
      </c>
      <c r="BU93" s="23"/>
      <c r="BV93" s="24"/>
    </row>
    <row r="94" spans="1:74">
      <c r="B94" t="s">
        <v>69</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row>
    <row r="95" spans="1:74">
      <c r="B95" t="str">
        <f>B90</f>
        <v>lehner2014power</v>
      </c>
      <c r="C95" t="s">
        <v>23</v>
      </c>
      <c r="D95">
        <f>D90</f>
        <v>2014</v>
      </c>
      <c r="E95" t="s">
        <v>20</v>
      </c>
      <c r="F95" s="4" t="str">
        <f>IFERROR(AVERAGE(G95:H95),"")</f>
        <v/>
      </c>
      <c r="G95" s="12"/>
      <c r="H95" s="13"/>
      <c r="I95" s="4" t="str">
        <f>IFERROR(AVERAGE(J95:K95),"")</f>
        <v/>
      </c>
      <c r="J95" s="12"/>
      <c r="K95" s="13"/>
      <c r="L95" s="4" t="str">
        <f>IFERROR(AVERAGE(M95:N95),"")</f>
        <v/>
      </c>
      <c r="M95" s="12"/>
      <c r="N95" s="13"/>
      <c r="O95" s="4" t="str">
        <f>IFERROR(AVERAGE(P95:Q95),"")</f>
        <v/>
      </c>
      <c r="P95" s="12"/>
      <c r="Q95" s="13"/>
      <c r="R95" s="4" t="str">
        <f>IFERROR(AVERAGE(S95:T95),"")</f>
        <v/>
      </c>
      <c r="S95" s="12"/>
      <c r="T95" s="13"/>
      <c r="U95" s="4" t="str">
        <f>IFERROR(AVERAGE(V95:W95),"")</f>
        <v/>
      </c>
      <c r="V95" s="12"/>
      <c r="W95" s="13"/>
      <c r="X95" s="4" t="str">
        <f>IFERROR(AVERAGE(Y95:Z95),"")</f>
        <v/>
      </c>
      <c r="Y95" s="12"/>
      <c r="Z95" s="13"/>
      <c r="AA95" s="4" t="str">
        <f>IFERROR(AVERAGE(AB95:AC95),"")</f>
        <v/>
      </c>
      <c r="AB95" s="12"/>
      <c r="AC95" s="13"/>
      <c r="AD95" s="4" t="str">
        <f>IFERROR(AVERAGE(AE95:AF95),"")</f>
        <v/>
      </c>
      <c r="AE95" s="12"/>
      <c r="AF95" s="13"/>
      <c r="AG95" s="4" t="str">
        <f>IFERROR(AVERAGE(AH95:AI95),"")</f>
        <v/>
      </c>
      <c r="AH95" s="12"/>
      <c r="AI95" s="13"/>
      <c r="AJ95" s="4" t="str">
        <f>IFERROR(AVERAGE(AK95:AL95),"")</f>
        <v/>
      </c>
      <c r="AK95" s="12"/>
      <c r="AL95" s="13"/>
      <c r="AM95" s="4" t="str">
        <f>IFERROR(AVERAGE(AN95:AO95),"")</f>
        <v/>
      </c>
      <c r="AN95" s="12"/>
      <c r="AO95" s="13"/>
      <c r="AP95" s="4" t="str">
        <f>IFERROR(AVERAGE(AQ95:AR95),"")</f>
        <v/>
      </c>
      <c r="AQ95" s="12"/>
      <c r="AR95" s="13"/>
      <c r="AS95" s="4" t="str">
        <f>IFERROR(AVERAGE(AT95:AU95),"")</f>
        <v/>
      </c>
      <c r="AT95" s="12"/>
      <c r="AU95" s="13"/>
      <c r="AV95" s="4" t="str">
        <f>IFERROR(AVERAGE(AW95:AX95),"")</f>
        <v/>
      </c>
      <c r="AW95" s="12"/>
      <c r="AX95" s="13"/>
      <c r="AY95" s="4" t="str">
        <f>IFERROR(AVERAGE(AZ95:BA95),"")</f>
        <v/>
      </c>
      <c r="AZ95" s="12"/>
      <c r="BA95" s="13"/>
      <c r="BB95" s="4" t="str">
        <f>IFERROR(AVERAGE(BC95:BD95),"")</f>
        <v/>
      </c>
      <c r="BC95" s="12"/>
      <c r="BD95" s="13"/>
      <c r="BE95" s="4" t="str">
        <f>IFERROR(AVERAGE(BF95:BG95),"")</f>
        <v/>
      </c>
      <c r="BF95" s="12"/>
      <c r="BG95" s="13"/>
      <c r="BH95" s="4" t="str">
        <f>IFERROR(AVERAGE(BI95:BJ95),"")</f>
        <v/>
      </c>
      <c r="BI95" s="12"/>
      <c r="BJ95" s="13"/>
      <c r="BK95" s="4" t="str">
        <f>IFERROR(AVERAGE(BL95:BM95),"")</f>
        <v/>
      </c>
      <c r="BL95" s="12"/>
      <c r="BM95" s="13"/>
      <c r="BN95" s="4" t="str">
        <f>IFERROR(AVERAGE(BO95:BP95),"")</f>
        <v/>
      </c>
      <c r="BO95" s="12"/>
      <c r="BP95" s="13"/>
      <c r="BQ95" s="4" t="str">
        <f>IFERROR(AVERAGE(BR95:BS95),"")</f>
        <v/>
      </c>
      <c r="BR95" s="12"/>
      <c r="BS95" s="13"/>
      <c r="BT95" s="4" t="str">
        <f>IFERROR(AVERAGE(BU95:BV95),"")</f>
        <v/>
      </c>
      <c r="BU95" s="12"/>
      <c r="BV95" s="13"/>
    </row>
    <row r="96" spans="1:74">
      <c r="B96" t="str">
        <f>B95</f>
        <v>lehner2014power</v>
      </c>
      <c r="C96" t="s">
        <v>42</v>
      </c>
      <c r="D96">
        <f>D95</f>
        <v>2014</v>
      </c>
      <c r="E96" t="s">
        <v>43</v>
      </c>
      <c r="F96" s="4" t="str">
        <f>IFERROR(AVERAGE(G96:H96),"")</f>
        <v/>
      </c>
      <c r="G96" s="12"/>
      <c r="H96" s="13"/>
      <c r="I96" s="4" t="str">
        <f>IFERROR(AVERAGE(J96:K96),"")</f>
        <v/>
      </c>
      <c r="J96" s="12"/>
      <c r="K96" s="13"/>
      <c r="L96" s="4" t="str">
        <f>IFERROR(AVERAGE(M96:N96),"")</f>
        <v/>
      </c>
      <c r="M96" s="12"/>
      <c r="N96" s="13"/>
      <c r="O96" s="4" t="str">
        <f>IFERROR(AVERAGE(P96:Q96),"")</f>
        <v/>
      </c>
      <c r="P96" s="12"/>
      <c r="Q96" s="13"/>
      <c r="R96" s="4" t="str">
        <f>IFERROR(AVERAGE(S96:T96),"")</f>
        <v/>
      </c>
      <c r="S96" s="12"/>
      <c r="T96" s="13"/>
      <c r="U96" s="4" t="str">
        <f>IFERROR(AVERAGE(V96:W96),"")</f>
        <v/>
      </c>
      <c r="V96" s="12"/>
      <c r="W96" s="13"/>
      <c r="X96" s="4" t="str">
        <f>IFERROR(AVERAGE(Y96:Z96),"")</f>
        <v/>
      </c>
      <c r="Y96" s="12"/>
      <c r="Z96" s="13"/>
      <c r="AA96" s="4" t="str">
        <f>IFERROR(AVERAGE(AB96:AC96),"")</f>
        <v/>
      </c>
      <c r="AB96" s="12"/>
      <c r="AC96" s="13"/>
      <c r="AD96" s="4" t="str">
        <f>IFERROR(AVERAGE(AE96:AF96),"")</f>
        <v/>
      </c>
      <c r="AE96" s="12"/>
      <c r="AF96" s="13"/>
      <c r="AG96" s="4" t="str">
        <f>IFERROR(AVERAGE(AH96:AI96),"")</f>
        <v/>
      </c>
      <c r="AH96" s="12"/>
      <c r="AI96" s="13"/>
      <c r="AJ96" s="4" t="str">
        <f>IFERROR(AVERAGE(AK96:AL96),"")</f>
        <v/>
      </c>
      <c r="AK96" s="12"/>
      <c r="AL96" s="13"/>
      <c r="AM96" s="4" t="str">
        <f>IFERROR(AVERAGE(AN96:AO96),"")</f>
        <v/>
      </c>
      <c r="AN96" s="12"/>
      <c r="AO96" s="13"/>
      <c r="AP96" s="4" t="str">
        <f>IFERROR(AVERAGE(AQ96:AR96),"")</f>
        <v/>
      </c>
      <c r="AQ96" s="12"/>
      <c r="AR96" s="13"/>
      <c r="AS96" s="4" t="str">
        <f>IFERROR(AVERAGE(AT96:AU96),"")</f>
        <v/>
      </c>
      <c r="AT96" s="12"/>
      <c r="AU96" s="13"/>
      <c r="AV96" s="4" t="str">
        <f>IFERROR(AVERAGE(AW96:AX96),"")</f>
        <v/>
      </c>
      <c r="AW96" s="12"/>
      <c r="AX96" s="13"/>
      <c r="AY96" s="4" t="str">
        <f>IFERROR(AVERAGE(AZ96:BA96),"")</f>
        <v/>
      </c>
      <c r="AZ96" s="12"/>
      <c r="BA96" s="13"/>
      <c r="BB96" s="4" t="str">
        <f>IFERROR(AVERAGE(BC96:BD96),"")</f>
        <v/>
      </c>
      <c r="BC96" s="12"/>
      <c r="BD96" s="13"/>
      <c r="BE96" s="4" t="str">
        <f>IFERROR(AVERAGE(BF96:BG96),"")</f>
        <v/>
      </c>
      <c r="BF96" s="12"/>
      <c r="BG96" s="13"/>
      <c r="BH96" s="4" t="str">
        <f>IFERROR(AVERAGE(BI96:BJ96),"")</f>
        <v/>
      </c>
      <c r="BI96" s="12"/>
      <c r="BJ96" s="13"/>
      <c r="BK96" s="4" t="str">
        <f>IFERROR(AVERAGE(BL96:BM96),"")</f>
        <v/>
      </c>
      <c r="BL96" s="12"/>
      <c r="BM96" s="13"/>
      <c r="BN96" s="4" t="str">
        <f>IFERROR(AVERAGE(BO96:BP96),"")</f>
        <v/>
      </c>
      <c r="BO96" s="12"/>
      <c r="BP96" s="13"/>
      <c r="BQ96" s="4" t="str">
        <f>IFERROR(AVERAGE(BR96:BS96),"")</f>
        <v/>
      </c>
      <c r="BR96" s="12"/>
      <c r="BS96" s="13"/>
      <c r="BT96" s="4" t="str">
        <f>IFERROR(AVERAGE(BU96:BV96),"")</f>
        <v/>
      </c>
      <c r="BU96" s="12"/>
      <c r="BV96" s="13"/>
    </row>
    <row r="97" spans="1:77">
      <c r="B97" t="str">
        <f>B96</f>
        <v>lehner2014power</v>
      </c>
      <c r="C97" t="s">
        <v>21</v>
      </c>
      <c r="D97">
        <f>D96</f>
        <v>2014</v>
      </c>
      <c r="E97" t="s">
        <v>22</v>
      </c>
      <c r="F97" s="22" t="str">
        <f>IFERROR(AVERAGE(G97:H97),"")</f>
        <v/>
      </c>
      <c r="G97" s="23"/>
      <c r="H97" s="24"/>
      <c r="I97" s="22" t="str">
        <f>IFERROR(AVERAGE(J97:K97),"")</f>
        <v/>
      </c>
      <c r="J97" s="23"/>
      <c r="K97" s="24"/>
      <c r="L97" s="22" t="str">
        <f>IFERROR(AVERAGE(M97:N97),"")</f>
        <v/>
      </c>
      <c r="M97" s="23"/>
      <c r="N97" s="24"/>
      <c r="O97" s="22" t="str">
        <f>IFERROR(AVERAGE(P97:Q97),"")</f>
        <v/>
      </c>
      <c r="P97" s="23"/>
      <c r="Q97" s="24"/>
      <c r="R97" s="22" t="str">
        <f>IFERROR(AVERAGE(S97:T97),"")</f>
        <v/>
      </c>
      <c r="S97" s="23"/>
      <c r="T97" s="24"/>
      <c r="U97" s="22" t="str">
        <f>IFERROR(AVERAGE(V97:W97),"")</f>
        <v/>
      </c>
      <c r="V97" s="23"/>
      <c r="W97" s="24"/>
      <c r="X97" s="22" t="str">
        <f>IFERROR(AVERAGE(Y97:Z97),"")</f>
        <v/>
      </c>
      <c r="Y97" s="23"/>
      <c r="Z97" s="24"/>
      <c r="AA97" s="22" t="str">
        <f>IFERROR(AVERAGE(AB97:AC97),"")</f>
        <v/>
      </c>
      <c r="AB97" s="23"/>
      <c r="AC97" s="24"/>
      <c r="AD97" s="22" t="str">
        <f>IFERROR(AVERAGE(AE97:AF97),"")</f>
        <v/>
      </c>
      <c r="AE97" s="23"/>
      <c r="AF97" s="24"/>
      <c r="AG97" s="22" t="str">
        <f>IFERROR(AVERAGE(AH97:AI97),"")</f>
        <v/>
      </c>
      <c r="AH97" s="23"/>
      <c r="AI97" s="24"/>
      <c r="AJ97" s="22" t="str">
        <f>IFERROR(AVERAGE(AK97:AL97),"")</f>
        <v/>
      </c>
      <c r="AK97" s="23"/>
      <c r="AL97" s="24"/>
      <c r="AM97" s="22" t="str">
        <f>IFERROR(AVERAGE(AN97:AO97),"")</f>
        <v/>
      </c>
      <c r="AN97" s="23"/>
      <c r="AO97" s="24"/>
      <c r="AP97" s="22" t="str">
        <f>IFERROR(AVERAGE(AQ97:AR97),"")</f>
        <v/>
      </c>
      <c r="AQ97" s="23"/>
      <c r="AR97" s="24"/>
      <c r="AS97" s="22" t="str">
        <f>IFERROR(AVERAGE(AT97:AU97),"")</f>
        <v/>
      </c>
      <c r="AT97" s="23"/>
      <c r="AU97" s="24"/>
      <c r="AV97" s="22" t="str">
        <f>IFERROR(AVERAGE(AW97:AX97),"")</f>
        <v/>
      </c>
      <c r="AW97" s="23"/>
      <c r="AX97" s="24"/>
      <c r="AY97" s="22" t="str">
        <f>IFERROR(AVERAGE(AZ97:BA97),"")</f>
        <v/>
      </c>
      <c r="AZ97" s="23"/>
      <c r="BA97" s="24"/>
      <c r="BB97" s="22" t="str">
        <f>IFERROR(AVERAGE(BC97:BD97),"")</f>
        <v/>
      </c>
      <c r="BC97" s="23"/>
      <c r="BD97" s="24"/>
      <c r="BE97" s="22" t="str">
        <f>IFERROR(AVERAGE(BF97:BG97),"")</f>
        <v/>
      </c>
      <c r="BF97" s="23"/>
      <c r="BG97" s="24"/>
      <c r="BH97" s="22" t="str">
        <f>IFERROR(AVERAGE(BI97:BJ97),"")</f>
        <v/>
      </c>
      <c r="BI97" s="23"/>
      <c r="BJ97" s="24"/>
      <c r="BK97" s="22" t="str">
        <f>IFERROR(AVERAGE(BL97:BM97),"")</f>
        <v/>
      </c>
      <c r="BL97" s="23"/>
      <c r="BM97" s="24"/>
      <c r="BN97" s="22" t="str">
        <f>IFERROR(AVERAGE(BO97:BP97),"")</f>
        <v/>
      </c>
      <c r="BO97" s="23"/>
      <c r="BP97" s="24"/>
      <c r="BQ97" s="22" t="str">
        <f>IFERROR(AVERAGE(BR97:BS97),"")</f>
        <v/>
      </c>
      <c r="BR97" s="23"/>
      <c r="BS97" s="24"/>
      <c r="BT97" s="22" t="str">
        <f>IFERROR(AVERAGE(BU97:BV97),"")</f>
        <v/>
      </c>
      <c r="BU97" s="23"/>
      <c r="BV97" s="24"/>
    </row>
    <row r="98" spans="1:77">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row>
    <row r="100" spans="1:77">
      <c r="A100" s="5">
        <f>MATCH(B100,Sources[Citekey],0)</f>
        <v>49</v>
      </c>
      <c r="B100" s="6" t="s">
        <v>64</v>
      </c>
      <c r="C100" s="1"/>
      <c r="D100" s="1">
        <f>VLOOKUP(B100,Sources[],2,FALSE)</f>
        <v>2011</v>
      </c>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row>
    <row r="101" spans="1:77">
      <c r="B101" t="str">
        <f>B100</f>
        <v>mansilla2011reducing</v>
      </c>
      <c r="C101" t="s">
        <v>3</v>
      </c>
      <c r="D101">
        <f>D100</f>
        <v>2011</v>
      </c>
      <c r="E101" s="25" t="s">
        <v>6</v>
      </c>
      <c r="F101" s="4" t="str">
        <f>IFERROR(AVERAGE(G101:H101),"")</f>
        <v/>
      </c>
      <c r="G101" s="12"/>
      <c r="H101" s="13"/>
      <c r="I101" s="4" t="str">
        <f>IFERROR(AVERAGE(J101:K101),"")</f>
        <v/>
      </c>
      <c r="J101" s="12"/>
      <c r="K101" s="13"/>
      <c r="L101" s="4" t="str">
        <f>IFERROR(AVERAGE(M101:N101),"")</f>
        <v/>
      </c>
      <c r="M101" s="12"/>
      <c r="N101" s="13"/>
      <c r="O101" s="4" t="str">
        <f>IFERROR(AVERAGE(P101:Q101),"")</f>
        <v/>
      </c>
      <c r="P101" s="12"/>
      <c r="Q101" s="13"/>
      <c r="R101" s="4" t="str">
        <f>IFERROR(AVERAGE(S101:T101),"")</f>
        <v/>
      </c>
      <c r="S101" s="12"/>
      <c r="T101" s="13"/>
      <c r="U101" s="4" t="str">
        <f>IFERROR(AVERAGE(V101:W101),"")</f>
        <v/>
      </c>
      <c r="V101" s="12"/>
      <c r="W101" s="13"/>
      <c r="X101" s="4" t="str">
        <f>IFERROR(AVERAGE(Y101:Z101),"")</f>
        <v/>
      </c>
      <c r="Y101" s="12"/>
      <c r="Z101" s="13"/>
      <c r="AA101" s="4" t="str">
        <f>IFERROR(AVERAGE(AB101:AC101),"")</f>
        <v/>
      </c>
      <c r="AB101" s="12"/>
      <c r="AC101" s="13"/>
      <c r="AD101" s="4" t="str">
        <f>IFERROR(AVERAGE(AE101:AF101),"")</f>
        <v/>
      </c>
      <c r="AE101" s="12"/>
      <c r="AF101" s="13"/>
      <c r="AG101" s="4" t="str">
        <f>IFERROR(AVERAGE(AH101:AI101),"")</f>
        <v/>
      </c>
      <c r="AH101" s="12"/>
      <c r="AI101" s="13"/>
      <c r="AJ101" s="4" t="str">
        <f>IFERROR(AVERAGE(AK101:AL101),"")</f>
        <v/>
      </c>
      <c r="AK101" s="12"/>
      <c r="AL101" s="13"/>
      <c r="AM101" s="4">
        <f>IFERROR(AVERAGE(AN101:AO101),"")</f>
        <v>900</v>
      </c>
      <c r="AN101" s="12">
        <v>900</v>
      </c>
      <c r="AO101" s="13">
        <v>900</v>
      </c>
      <c r="AP101" s="4" t="str">
        <f>IFERROR(AVERAGE(AQ101:AR101),"")</f>
        <v/>
      </c>
      <c r="AQ101" s="12"/>
      <c r="AR101" s="13"/>
      <c r="AS101" s="4" t="str">
        <f>IFERROR(AVERAGE(AT101:AU101),"")</f>
        <v/>
      </c>
      <c r="AT101" s="12"/>
      <c r="AU101" s="13"/>
      <c r="AV101" s="4" t="str">
        <f>IFERROR(AVERAGE(AW101:AX101),"")</f>
        <v/>
      </c>
      <c r="AW101" s="12"/>
      <c r="AX101" s="13"/>
      <c r="AY101" s="4" t="str">
        <f>IFERROR(AVERAGE(AZ101:BA101),"")</f>
        <v/>
      </c>
      <c r="AZ101" s="12"/>
      <c r="BA101" s="13"/>
      <c r="BB101" s="4" t="str">
        <f>IFERROR(AVERAGE(BC101:BD101),"")</f>
        <v/>
      </c>
      <c r="BC101" s="12"/>
      <c r="BD101" s="13"/>
      <c r="BE101" s="4" t="str">
        <f>IFERROR(AVERAGE(BF101:BG101),"")</f>
        <v/>
      </c>
      <c r="BF101" s="12"/>
      <c r="BG101" s="13"/>
      <c r="BH101" s="4" t="str">
        <f>IFERROR(AVERAGE(BI101:BJ101),"")</f>
        <v/>
      </c>
      <c r="BI101" s="12"/>
      <c r="BJ101" s="13"/>
      <c r="BK101" s="4" t="str">
        <f>IFERROR(AVERAGE(BL101:BM101),"")</f>
        <v/>
      </c>
      <c r="BL101" s="12"/>
      <c r="BM101" s="13"/>
      <c r="BN101" s="4" t="str">
        <f>IFERROR(AVERAGE(BO101:BP101),"")</f>
        <v/>
      </c>
      <c r="BO101" s="12"/>
      <c r="BP101" s="13"/>
      <c r="BQ101" s="4" t="str">
        <f>IFERROR(AVERAGE(BR101:BS101),"")</f>
        <v/>
      </c>
      <c r="BR101" s="12"/>
      <c r="BS101" s="13"/>
      <c r="BT101" s="4" t="str">
        <f>IFERROR(AVERAGE(BU101:BV101),"")</f>
        <v/>
      </c>
      <c r="BU101" s="12"/>
      <c r="BV101" s="13"/>
      <c r="BX101" s="2"/>
      <c r="BY101" s="2" t="s">
        <v>211</v>
      </c>
    </row>
    <row r="102" spans="1:77">
      <c r="B102" t="str">
        <f>B101</f>
        <v>mansilla2011reducing</v>
      </c>
      <c r="C102" t="s">
        <v>4</v>
      </c>
      <c r="D102">
        <f>D101</f>
        <v>2011</v>
      </c>
      <c r="E102" t="str">
        <f>E101</f>
        <v>EUR/kW</v>
      </c>
      <c r="F102" s="4" t="str">
        <f>IFERROR(AVERAGE(G102:H102),"")</f>
        <v/>
      </c>
      <c r="G102" s="14"/>
      <c r="H102" s="15"/>
      <c r="I102" s="4" t="str">
        <f>IFERROR(AVERAGE(J102:K102),"")</f>
        <v/>
      </c>
      <c r="J102" s="14"/>
      <c r="K102" s="15"/>
      <c r="L102" s="4" t="str">
        <f>IFERROR(AVERAGE(M102:N102),"")</f>
        <v/>
      </c>
      <c r="M102" s="14"/>
      <c r="N102" s="15"/>
      <c r="O102" s="4" t="str">
        <f>IFERROR(AVERAGE(P102:Q102),"")</f>
        <v/>
      </c>
      <c r="P102" s="14"/>
      <c r="Q102" s="15"/>
      <c r="R102" s="4" t="str">
        <f>IFERROR(AVERAGE(S102:T102),"")</f>
        <v/>
      </c>
      <c r="S102" s="14"/>
      <c r="T102" s="15"/>
      <c r="U102" s="4" t="str">
        <f>IFERROR(AVERAGE(V102:W102),"")</f>
        <v/>
      </c>
      <c r="V102" s="14"/>
      <c r="W102" s="15"/>
      <c r="X102" s="4" t="str">
        <f>IFERROR(AVERAGE(Y102:Z102),"")</f>
        <v/>
      </c>
      <c r="Y102" s="14"/>
      <c r="Z102" s="15"/>
      <c r="AA102" s="4" t="str">
        <f>IFERROR(AVERAGE(AB102:AC102),"")</f>
        <v/>
      </c>
      <c r="AB102" s="14"/>
      <c r="AC102" s="15"/>
      <c r="AD102" s="4" t="str">
        <f>IFERROR(AVERAGE(AE102:AF102),"")</f>
        <v/>
      </c>
      <c r="AE102" s="14"/>
      <c r="AF102" s="15"/>
      <c r="AG102" s="4" t="str">
        <f>IFERROR(AVERAGE(AH102:AI102),"")</f>
        <v/>
      </c>
      <c r="AH102" s="14"/>
      <c r="AI102" s="15"/>
      <c r="AJ102" s="4" t="str">
        <f>IFERROR(AVERAGE(AK102:AL102),"")</f>
        <v/>
      </c>
      <c r="AK102" s="14"/>
      <c r="AL102" s="15"/>
      <c r="AM102" s="4" t="str">
        <f>IFERROR(AVERAGE(AN102:AO102),"")</f>
        <v/>
      </c>
      <c r="AN102" s="14"/>
      <c r="AO102" s="15"/>
      <c r="AP102" s="4" t="str">
        <f>IFERROR(AVERAGE(AQ102:AR102),"")</f>
        <v/>
      </c>
      <c r="AQ102" s="14"/>
      <c r="AR102" s="15"/>
      <c r="AS102" s="4" t="str">
        <f>IFERROR(AVERAGE(AT102:AU102),"")</f>
        <v/>
      </c>
      <c r="AT102" s="14"/>
      <c r="AU102" s="15"/>
      <c r="AV102" s="4" t="str">
        <f>IFERROR(AVERAGE(AW102:AX102),"")</f>
        <v/>
      </c>
      <c r="AW102" s="14"/>
      <c r="AX102" s="15"/>
      <c r="AY102" s="4" t="str">
        <f>IFERROR(AVERAGE(AZ102:BA102),"")</f>
        <v/>
      </c>
      <c r="AZ102" s="14"/>
      <c r="BA102" s="15"/>
      <c r="BB102" s="4" t="str">
        <f>IFERROR(AVERAGE(BC102:BD102),"")</f>
        <v/>
      </c>
      <c r="BC102" s="14"/>
      <c r="BD102" s="15"/>
      <c r="BE102" s="4" t="str">
        <f>IFERROR(AVERAGE(BF102:BG102),"")</f>
        <v/>
      </c>
      <c r="BF102" s="14"/>
      <c r="BG102" s="15"/>
      <c r="BH102" s="4" t="str">
        <f>IFERROR(AVERAGE(BI102:BJ102),"")</f>
        <v/>
      </c>
      <c r="BI102" s="14"/>
      <c r="BJ102" s="15"/>
      <c r="BK102" s="4" t="str">
        <f>IFERROR(AVERAGE(BL102:BM102),"")</f>
        <v/>
      </c>
      <c r="BL102" s="14"/>
      <c r="BM102" s="15"/>
      <c r="BN102" s="4" t="str">
        <f>IFERROR(AVERAGE(BO102:BP102),"")</f>
        <v/>
      </c>
      <c r="BO102" s="14"/>
      <c r="BP102" s="15"/>
      <c r="BQ102" s="4" t="str">
        <f>IFERROR(AVERAGE(BR102:BS102),"")</f>
        <v/>
      </c>
      <c r="BR102" s="14"/>
      <c r="BS102" s="15"/>
      <c r="BT102" s="4" t="str">
        <f>IFERROR(AVERAGE(BU102:BV102),"")</f>
        <v/>
      </c>
      <c r="BU102" s="14"/>
      <c r="BV102" s="15"/>
      <c r="BX102" s="2"/>
      <c r="BY102" s="2"/>
    </row>
    <row r="103" spans="1:77">
      <c r="B103" t="str">
        <f>B102</f>
        <v>mansilla2011reducing</v>
      </c>
      <c r="C103" t="s">
        <v>5</v>
      </c>
      <c r="D103">
        <f>D102</f>
        <v>2011</v>
      </c>
      <c r="E103" t="str">
        <f>E102</f>
        <v>EUR/kW</v>
      </c>
      <c r="F103" s="4" t="str">
        <f>IFERROR(AVERAGE(G103:H103),"")</f>
        <v/>
      </c>
      <c r="G103" s="16"/>
      <c r="H103" s="17"/>
      <c r="I103" s="4" t="str">
        <f>IFERROR(AVERAGE(J103:K103),"")</f>
        <v/>
      </c>
      <c r="J103" s="16"/>
      <c r="K103" s="17"/>
      <c r="L103" s="4" t="str">
        <f>IFERROR(AVERAGE(M103:N103),"")</f>
        <v/>
      </c>
      <c r="M103" s="16"/>
      <c r="N103" s="17"/>
      <c r="O103" s="4" t="str">
        <f>IFERROR(AVERAGE(P103:Q103),"")</f>
        <v/>
      </c>
      <c r="P103" s="16"/>
      <c r="Q103" s="17"/>
      <c r="R103" s="4" t="str">
        <f>IFERROR(AVERAGE(S103:T103),"")</f>
        <v/>
      </c>
      <c r="S103" s="16"/>
      <c r="T103" s="17"/>
      <c r="U103" s="4" t="str">
        <f>IFERROR(AVERAGE(V103:W103),"")</f>
        <v/>
      </c>
      <c r="V103" s="16"/>
      <c r="W103" s="17"/>
      <c r="X103" s="4" t="str">
        <f>IFERROR(AVERAGE(Y103:Z103),"")</f>
        <v/>
      </c>
      <c r="Y103" s="16"/>
      <c r="Z103" s="17"/>
      <c r="AA103" s="4" t="str">
        <f>IFERROR(AVERAGE(AB103:AC103),"")</f>
        <v/>
      </c>
      <c r="AB103" s="16"/>
      <c r="AC103" s="17"/>
      <c r="AD103" s="4" t="str">
        <f>IFERROR(AVERAGE(AE103:AF103),"")</f>
        <v/>
      </c>
      <c r="AE103" s="16"/>
      <c r="AF103" s="17"/>
      <c r="AG103" s="4" t="str">
        <f>IFERROR(AVERAGE(AH103:AI103),"")</f>
        <v/>
      </c>
      <c r="AH103" s="16"/>
      <c r="AI103" s="17"/>
      <c r="AJ103" s="4" t="str">
        <f>IFERROR(AVERAGE(AK103:AL103),"")</f>
        <v/>
      </c>
      <c r="AK103" s="16"/>
      <c r="AL103" s="17"/>
      <c r="AM103" s="4" t="str">
        <f>IFERROR(AVERAGE(AN103:AO103),"")</f>
        <v/>
      </c>
      <c r="AN103" s="16"/>
      <c r="AO103" s="17"/>
      <c r="AP103" s="4" t="str">
        <f>IFERROR(AVERAGE(AQ103:AR103),"")</f>
        <v/>
      </c>
      <c r="AQ103" s="16"/>
      <c r="AR103" s="17"/>
      <c r="AS103" s="4" t="str">
        <f>IFERROR(AVERAGE(AT103:AU103),"")</f>
        <v/>
      </c>
      <c r="AT103" s="16"/>
      <c r="AU103" s="17"/>
      <c r="AV103" s="4" t="str">
        <f>IFERROR(AVERAGE(AW103:AX103),"")</f>
        <v/>
      </c>
      <c r="AW103" s="16"/>
      <c r="AX103" s="17"/>
      <c r="AY103" s="4" t="str">
        <f>IFERROR(AVERAGE(AZ103:BA103),"")</f>
        <v/>
      </c>
      <c r="AZ103" s="16"/>
      <c r="BA103" s="17"/>
      <c r="BB103" s="4" t="str">
        <f>IFERROR(AVERAGE(BC103:BD103),"")</f>
        <v/>
      </c>
      <c r="BC103" s="16"/>
      <c r="BD103" s="17"/>
      <c r="BE103" s="4" t="str">
        <f>IFERROR(AVERAGE(BF103:BG103),"")</f>
        <v/>
      </c>
      <c r="BF103" s="16"/>
      <c r="BG103" s="17"/>
      <c r="BH103" s="4" t="str">
        <f>IFERROR(AVERAGE(BI103:BJ103),"")</f>
        <v/>
      </c>
      <c r="BI103" s="16"/>
      <c r="BJ103" s="17"/>
      <c r="BK103" s="4" t="str">
        <f>IFERROR(AVERAGE(BL103:BM103),"")</f>
        <v/>
      </c>
      <c r="BL103" s="16"/>
      <c r="BM103" s="17"/>
      <c r="BN103" s="4" t="str">
        <f>IFERROR(AVERAGE(BO103:BP103),"")</f>
        <v/>
      </c>
      <c r="BO103" s="16"/>
      <c r="BP103" s="17"/>
      <c r="BQ103" s="4" t="str">
        <f>IFERROR(AVERAGE(BR103:BS103),"")</f>
        <v/>
      </c>
      <c r="BR103" s="16"/>
      <c r="BS103" s="17"/>
      <c r="BT103" s="4" t="str">
        <f>IFERROR(AVERAGE(BU103:BV103),"")</f>
        <v/>
      </c>
      <c r="BU103" s="16"/>
      <c r="BV103" s="17"/>
    </row>
    <row r="104" spans="1:77">
      <c r="B104" t="s">
        <v>69</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row>
    <row r="105" spans="1:77" s="1" customFormat="1">
      <c r="A105" s="55"/>
      <c r="B105" s="1" t="str">
        <f>B103</f>
        <v>mansilla2011reducing</v>
      </c>
      <c r="C105" s="1" t="s">
        <v>10</v>
      </c>
      <c r="D105" s="1">
        <f>D100</f>
        <v>2011</v>
      </c>
      <c r="E105" s="1" t="str">
        <f>E101</f>
        <v>EUR/kW</v>
      </c>
      <c r="F105" s="10">
        <f>IFERROR(SUM(F107:F112)/F106,0)</f>
        <v>0</v>
      </c>
      <c r="G105" s="10">
        <f>IFERROR(SUM(G107:G112)/G106,0)</f>
        <v>0</v>
      </c>
      <c r="H105" s="10">
        <f>IFERROR(SUM(H107:H112)/H106,0)</f>
        <v>0</v>
      </c>
      <c r="I105" s="10">
        <f t="shared" ref="I105:BS105" si="105">IFERROR(SUM(I107:I112)/I106,0)</f>
        <v>0</v>
      </c>
      <c r="J105" s="10">
        <f t="shared" si="105"/>
        <v>0</v>
      </c>
      <c r="K105" s="10">
        <f t="shared" si="105"/>
        <v>0</v>
      </c>
      <c r="L105" s="10">
        <f t="shared" si="105"/>
        <v>0</v>
      </c>
      <c r="M105" s="10">
        <f t="shared" si="105"/>
        <v>0</v>
      </c>
      <c r="N105" s="10">
        <f t="shared" si="105"/>
        <v>0</v>
      </c>
      <c r="O105" s="10">
        <f t="shared" si="105"/>
        <v>0</v>
      </c>
      <c r="P105" s="10">
        <f t="shared" si="105"/>
        <v>0</v>
      </c>
      <c r="Q105" s="10">
        <f t="shared" si="105"/>
        <v>0</v>
      </c>
      <c r="R105" s="10">
        <f t="shared" si="105"/>
        <v>0</v>
      </c>
      <c r="S105" s="10">
        <f t="shared" si="105"/>
        <v>0</v>
      </c>
      <c r="T105" s="10">
        <f t="shared" si="105"/>
        <v>0</v>
      </c>
      <c r="U105" s="10">
        <f t="shared" si="105"/>
        <v>0</v>
      </c>
      <c r="V105" s="10">
        <f t="shared" si="105"/>
        <v>0</v>
      </c>
      <c r="W105" s="10">
        <f t="shared" si="105"/>
        <v>0</v>
      </c>
      <c r="X105" s="10">
        <f t="shared" si="105"/>
        <v>0</v>
      </c>
      <c r="Y105" s="10">
        <f t="shared" si="105"/>
        <v>0</v>
      </c>
      <c r="Z105" s="10">
        <f t="shared" si="105"/>
        <v>0</v>
      </c>
      <c r="AA105" s="10">
        <f t="shared" si="105"/>
        <v>0</v>
      </c>
      <c r="AB105" s="10">
        <f t="shared" si="105"/>
        <v>0</v>
      </c>
      <c r="AC105" s="10">
        <f t="shared" si="105"/>
        <v>0</v>
      </c>
      <c r="AD105" s="10">
        <f t="shared" si="105"/>
        <v>0</v>
      </c>
      <c r="AE105" s="10">
        <f t="shared" si="105"/>
        <v>0</v>
      </c>
      <c r="AF105" s="10">
        <f t="shared" si="105"/>
        <v>0</v>
      </c>
      <c r="AG105" s="10">
        <f t="shared" si="105"/>
        <v>0</v>
      </c>
      <c r="AH105" s="10">
        <f t="shared" si="105"/>
        <v>0</v>
      </c>
      <c r="AI105" s="10">
        <f t="shared" si="105"/>
        <v>0</v>
      </c>
      <c r="AJ105" s="10">
        <f t="shared" si="105"/>
        <v>0</v>
      </c>
      <c r="AK105" s="10">
        <f t="shared" si="105"/>
        <v>0</v>
      </c>
      <c r="AL105" s="10">
        <f t="shared" si="105"/>
        <v>0</v>
      </c>
      <c r="AM105" s="10">
        <f t="shared" si="105"/>
        <v>0</v>
      </c>
      <c r="AN105" s="10">
        <f t="shared" si="105"/>
        <v>0</v>
      </c>
      <c r="AO105" s="10">
        <f t="shared" si="105"/>
        <v>0</v>
      </c>
      <c r="AP105" s="10">
        <f t="shared" si="105"/>
        <v>0</v>
      </c>
      <c r="AQ105" s="10">
        <f t="shared" si="105"/>
        <v>0</v>
      </c>
      <c r="AR105" s="10">
        <f t="shared" si="105"/>
        <v>0</v>
      </c>
      <c r="AS105" s="10">
        <f t="shared" si="105"/>
        <v>0</v>
      </c>
      <c r="AT105" s="10">
        <f t="shared" si="105"/>
        <v>0</v>
      </c>
      <c r="AU105" s="10">
        <f t="shared" si="105"/>
        <v>0</v>
      </c>
      <c r="AV105" s="10">
        <f t="shared" si="105"/>
        <v>0</v>
      </c>
      <c r="AW105" s="10">
        <f t="shared" si="105"/>
        <v>0</v>
      </c>
      <c r="AX105" s="10">
        <f t="shared" si="105"/>
        <v>0</v>
      </c>
      <c r="AY105" s="10">
        <f t="shared" si="105"/>
        <v>0</v>
      </c>
      <c r="AZ105" s="10">
        <f t="shared" si="105"/>
        <v>0</v>
      </c>
      <c r="BA105" s="10">
        <f t="shared" si="105"/>
        <v>0</v>
      </c>
      <c r="BB105" s="10">
        <f t="shared" si="105"/>
        <v>0</v>
      </c>
      <c r="BC105" s="10">
        <f t="shared" si="105"/>
        <v>0</v>
      </c>
      <c r="BD105" s="10">
        <f t="shared" si="105"/>
        <v>0</v>
      </c>
      <c r="BE105" s="10">
        <f t="shared" si="105"/>
        <v>0</v>
      </c>
      <c r="BF105" s="10">
        <f t="shared" si="105"/>
        <v>0</v>
      </c>
      <c r="BG105" s="10">
        <f t="shared" si="105"/>
        <v>0</v>
      </c>
      <c r="BH105" s="10">
        <f t="shared" si="105"/>
        <v>0</v>
      </c>
      <c r="BI105" s="10">
        <f t="shared" si="105"/>
        <v>0</v>
      </c>
      <c r="BJ105" s="10">
        <f t="shared" si="105"/>
        <v>0</v>
      </c>
      <c r="BK105" s="10">
        <f t="shared" si="105"/>
        <v>0</v>
      </c>
      <c r="BL105" s="10">
        <f t="shared" si="105"/>
        <v>0</v>
      </c>
      <c r="BM105" s="10">
        <f t="shared" si="105"/>
        <v>0</v>
      </c>
      <c r="BN105" s="10">
        <f t="shared" si="105"/>
        <v>0</v>
      </c>
      <c r="BO105" s="10">
        <f t="shared" si="105"/>
        <v>0</v>
      </c>
      <c r="BP105" s="10">
        <f t="shared" si="105"/>
        <v>0</v>
      </c>
      <c r="BQ105" s="10">
        <f t="shared" si="105"/>
        <v>0</v>
      </c>
      <c r="BR105" s="10">
        <f t="shared" si="105"/>
        <v>0</v>
      </c>
      <c r="BS105" s="10">
        <f t="shared" si="105"/>
        <v>0</v>
      </c>
      <c r="BT105" s="10">
        <f>IFERROR(SUM(BT107:BT112)/BT106,0)</f>
        <v>0</v>
      </c>
      <c r="BU105" s="10">
        <f>IFERROR(SUM(BU107:BU112)/BU106,0)</f>
        <v>0</v>
      </c>
      <c r="BV105" s="10">
        <f>IFERROR(SUM(BV107:BV112)/BV106,0)</f>
        <v>0</v>
      </c>
    </row>
    <row r="106" spans="1:77" hidden="1" outlineLevel="1">
      <c r="B106" t="str">
        <f>B105</f>
        <v>mansilla2011reducing</v>
      </c>
      <c r="C106" t="s">
        <v>17</v>
      </c>
      <c r="D106">
        <f>D105</f>
        <v>2011</v>
      </c>
      <c r="E106" t="s">
        <v>18</v>
      </c>
      <c r="F106" s="4" t="str">
        <f>IFERROR(AVERAGE(G106:H106),"")</f>
        <v/>
      </c>
      <c r="G106" s="12"/>
      <c r="H106" s="13"/>
      <c r="I106" s="4" t="str">
        <f>IFERROR(AVERAGE(J106:K106),"")</f>
        <v/>
      </c>
      <c r="J106" s="12"/>
      <c r="K106" s="13"/>
      <c r="L106" s="4" t="str">
        <f>IFERROR(AVERAGE(M106:N106),"")</f>
        <v/>
      </c>
      <c r="M106" s="12"/>
      <c r="N106" s="13"/>
      <c r="O106" s="4" t="str">
        <f>IFERROR(AVERAGE(P106:Q106),"")</f>
        <v/>
      </c>
      <c r="P106" s="12"/>
      <c r="Q106" s="13"/>
      <c r="R106" s="4" t="str">
        <f>IFERROR(AVERAGE(S106:T106),"")</f>
        <v/>
      </c>
      <c r="S106" s="12"/>
      <c r="T106" s="13"/>
      <c r="U106" s="4" t="str">
        <f>IFERROR(AVERAGE(V106:W106),"")</f>
        <v/>
      </c>
      <c r="V106" s="12"/>
      <c r="W106" s="13"/>
      <c r="X106" s="4" t="str">
        <f>IFERROR(AVERAGE(Y106:Z106),"")</f>
        <v/>
      </c>
      <c r="Y106" s="12"/>
      <c r="Z106" s="13"/>
      <c r="AA106" s="4" t="str">
        <f>IFERROR(AVERAGE(AB106:AC106),"")</f>
        <v/>
      </c>
      <c r="AB106" s="12"/>
      <c r="AC106" s="13"/>
      <c r="AD106" s="4" t="str">
        <f>IFERROR(AVERAGE(AE106:AF106),"")</f>
        <v/>
      </c>
      <c r="AE106" s="12"/>
      <c r="AF106" s="13"/>
      <c r="AG106" s="4" t="str">
        <f>IFERROR(AVERAGE(AH106:AI106),"")</f>
        <v/>
      </c>
      <c r="AH106" s="12"/>
      <c r="AI106" s="13"/>
      <c r="AJ106" s="4" t="str">
        <f>IFERROR(AVERAGE(AK106:AL106),"")</f>
        <v/>
      </c>
      <c r="AK106" s="12"/>
      <c r="AL106" s="13"/>
      <c r="AM106" s="4" t="str">
        <f>IFERROR(AVERAGE(AN106:AO106),"")</f>
        <v/>
      </c>
      <c r="AN106" s="12"/>
      <c r="AO106" s="13"/>
      <c r="AP106" s="4" t="str">
        <f>IFERROR(AVERAGE(AQ106:AR106),"")</f>
        <v/>
      </c>
      <c r="AQ106" s="12"/>
      <c r="AR106" s="13"/>
      <c r="AS106" s="4" t="str">
        <f>IFERROR(AVERAGE(AT106:AU106),"")</f>
        <v/>
      </c>
      <c r="AT106" s="12"/>
      <c r="AU106" s="13"/>
      <c r="AV106" s="4" t="str">
        <f>IFERROR(AVERAGE(AW106:AX106),"")</f>
        <v/>
      </c>
      <c r="AW106" s="12"/>
      <c r="AX106" s="13"/>
      <c r="AY106" s="4" t="str">
        <f>IFERROR(AVERAGE(AZ106:BA106),"")</f>
        <v/>
      </c>
      <c r="AZ106" s="12"/>
      <c r="BA106" s="13"/>
      <c r="BB106" s="4" t="str">
        <f>IFERROR(AVERAGE(BC106:BD106),"")</f>
        <v/>
      </c>
      <c r="BC106" s="12"/>
      <c r="BD106" s="13"/>
      <c r="BE106" s="4" t="str">
        <f>IFERROR(AVERAGE(BF106:BG106),"")</f>
        <v/>
      </c>
      <c r="BF106" s="12"/>
      <c r="BG106" s="13"/>
      <c r="BH106" s="4" t="str">
        <f>IFERROR(AVERAGE(BI106:BJ106),"")</f>
        <v/>
      </c>
      <c r="BI106" s="12"/>
      <c r="BJ106" s="13"/>
      <c r="BK106" s="4" t="str">
        <f>IFERROR(AVERAGE(BL106:BM106),"")</f>
        <v/>
      </c>
      <c r="BL106" s="12"/>
      <c r="BM106" s="13"/>
      <c r="BN106" s="4" t="str">
        <f>IFERROR(AVERAGE(BO106:BP106),"")</f>
        <v/>
      </c>
      <c r="BO106" s="12"/>
      <c r="BP106" s="13"/>
      <c r="BQ106" s="4" t="str">
        <f>IFERROR(AVERAGE(BR106:BS106),"")</f>
        <v/>
      </c>
      <c r="BR106" s="12"/>
      <c r="BS106" s="13"/>
      <c r="BT106" s="4" t="str">
        <f>IFERROR(AVERAGE(BU106:BV106),"")</f>
        <v/>
      </c>
      <c r="BU106" s="12"/>
      <c r="BV106" s="13"/>
    </row>
    <row r="107" spans="1:77" hidden="1" outlineLevel="1">
      <c r="B107" t="str">
        <f t="shared" ref="B107:B112" si="106">B106</f>
        <v>mansilla2011reducing</v>
      </c>
      <c r="C107" t="s">
        <v>12</v>
      </c>
      <c r="D107">
        <f>D105</f>
        <v>2011</v>
      </c>
      <c r="E107" t="str">
        <f>LEFT(E105,3)</f>
        <v>EUR</v>
      </c>
      <c r="F107" s="4" t="str">
        <f t="shared" ref="F107:F112" si="107">IFERROR(AVERAGE(G107:H107),"")</f>
        <v/>
      </c>
      <c r="G107" s="12"/>
      <c r="H107" s="13"/>
      <c r="I107" s="4" t="str">
        <f t="shared" ref="I107:I112" si="108">IFERROR(AVERAGE(J107:K107),"")</f>
        <v/>
      </c>
      <c r="J107" s="12"/>
      <c r="K107" s="13"/>
      <c r="L107" s="4" t="str">
        <f t="shared" ref="L107:L112" si="109">IFERROR(AVERAGE(M107:N107),"")</f>
        <v/>
      </c>
      <c r="M107" s="12"/>
      <c r="N107" s="13"/>
      <c r="O107" s="4" t="str">
        <f t="shared" ref="O107:O112" si="110">IFERROR(AVERAGE(P107:Q107),"")</f>
        <v/>
      </c>
      <c r="P107" s="12"/>
      <c r="Q107" s="13"/>
      <c r="R107" s="4" t="str">
        <f t="shared" ref="R107:R112" si="111">IFERROR(AVERAGE(S107:T107),"")</f>
        <v/>
      </c>
      <c r="S107" s="12"/>
      <c r="T107" s="13"/>
      <c r="U107" s="4" t="str">
        <f t="shared" ref="U107:U112" si="112">IFERROR(AVERAGE(V107:W107),"")</f>
        <v/>
      </c>
      <c r="V107" s="12"/>
      <c r="W107" s="13"/>
      <c r="X107" s="4" t="str">
        <f t="shared" ref="X107:X112" si="113">IFERROR(AVERAGE(Y107:Z107),"")</f>
        <v/>
      </c>
      <c r="Y107" s="12"/>
      <c r="Z107" s="13"/>
      <c r="AA107" s="4" t="str">
        <f t="shared" ref="AA107:AA112" si="114">IFERROR(AVERAGE(AB107:AC107),"")</f>
        <v/>
      </c>
      <c r="AB107" s="12"/>
      <c r="AC107" s="13"/>
      <c r="AD107" s="4" t="str">
        <f t="shared" ref="AD107:AD112" si="115">IFERROR(AVERAGE(AE107:AF107),"")</f>
        <v/>
      </c>
      <c r="AE107" s="12"/>
      <c r="AF107" s="13"/>
      <c r="AG107" s="4" t="str">
        <f t="shared" ref="AG107:AG112" si="116">IFERROR(AVERAGE(AH107:AI107),"")</f>
        <v/>
      </c>
      <c r="AH107" s="12"/>
      <c r="AI107" s="13"/>
      <c r="AJ107" s="4" t="str">
        <f t="shared" ref="AJ107:AJ112" si="117">IFERROR(AVERAGE(AK107:AL107),"")</f>
        <v/>
      </c>
      <c r="AK107" s="12"/>
      <c r="AL107" s="13"/>
      <c r="AM107" s="4" t="str">
        <f t="shared" ref="AM107:AM112" si="118">IFERROR(AVERAGE(AN107:AO107),"")</f>
        <v/>
      </c>
      <c r="AN107" s="12"/>
      <c r="AO107" s="13"/>
      <c r="AP107" s="4" t="str">
        <f t="shared" ref="AP107:AP112" si="119">IFERROR(AVERAGE(AQ107:AR107),"")</f>
        <v/>
      </c>
      <c r="AQ107" s="12"/>
      <c r="AR107" s="13"/>
      <c r="AS107" s="4" t="str">
        <f t="shared" ref="AS107:AS112" si="120">IFERROR(AVERAGE(AT107:AU107),"")</f>
        <v/>
      </c>
      <c r="AT107" s="12"/>
      <c r="AU107" s="13"/>
      <c r="AV107" s="4" t="str">
        <f t="shared" ref="AV107:AV112" si="121">IFERROR(AVERAGE(AW107:AX107),"")</f>
        <v/>
      </c>
      <c r="AW107" s="12"/>
      <c r="AX107" s="13"/>
      <c r="AY107" s="4" t="str">
        <f t="shared" ref="AY107:AY112" si="122">IFERROR(AVERAGE(AZ107:BA107),"")</f>
        <v/>
      </c>
      <c r="AZ107" s="12"/>
      <c r="BA107" s="13"/>
      <c r="BB107" s="4" t="str">
        <f t="shared" ref="BB107:BB112" si="123">IFERROR(AVERAGE(BC107:BD107),"")</f>
        <v/>
      </c>
      <c r="BC107" s="12"/>
      <c r="BD107" s="13"/>
      <c r="BE107" s="4" t="str">
        <f t="shared" ref="BE107:BE112" si="124">IFERROR(AVERAGE(BF107:BG107),"")</f>
        <v/>
      </c>
      <c r="BF107" s="12"/>
      <c r="BG107" s="13"/>
      <c r="BH107" s="4" t="str">
        <f t="shared" ref="BH107:BH112" si="125">IFERROR(AVERAGE(BI107:BJ107),"")</f>
        <v/>
      </c>
      <c r="BI107" s="12"/>
      <c r="BJ107" s="13"/>
      <c r="BK107" s="4" t="str">
        <f t="shared" ref="BK107:BK112" si="126">IFERROR(AVERAGE(BL107:BM107),"")</f>
        <v/>
      </c>
      <c r="BL107" s="12"/>
      <c r="BM107" s="13"/>
      <c r="BN107" s="4" t="str">
        <f t="shared" ref="BN107:BN112" si="127">IFERROR(AVERAGE(BO107:BP107),"")</f>
        <v/>
      </c>
      <c r="BO107" s="12"/>
      <c r="BP107" s="13"/>
      <c r="BQ107" s="4" t="str">
        <f t="shared" ref="BQ107:BQ112" si="128">IFERROR(AVERAGE(BR107:BS107),"")</f>
        <v/>
      </c>
      <c r="BR107" s="12"/>
      <c r="BS107" s="13"/>
      <c r="BT107" s="4" t="str">
        <f t="shared" ref="BT107:BT112" si="129">IFERROR(AVERAGE(BU107:BV107),"")</f>
        <v/>
      </c>
      <c r="BU107" s="12"/>
      <c r="BV107" s="13"/>
    </row>
    <row r="108" spans="1:77" hidden="1" outlineLevel="1">
      <c r="B108" t="str">
        <f t="shared" si="106"/>
        <v>mansilla2011reducing</v>
      </c>
      <c r="C108" t="s">
        <v>13</v>
      </c>
      <c r="D108">
        <f t="shared" ref="D108:E112" si="130">D107</f>
        <v>2011</v>
      </c>
      <c r="E108" t="str">
        <f t="shared" si="130"/>
        <v>EUR</v>
      </c>
      <c r="F108" s="4" t="str">
        <f t="shared" si="107"/>
        <v/>
      </c>
      <c r="G108" s="12"/>
      <c r="H108" s="13"/>
      <c r="I108" s="4" t="str">
        <f t="shared" si="108"/>
        <v/>
      </c>
      <c r="J108" s="12"/>
      <c r="K108" s="13"/>
      <c r="L108" s="4" t="str">
        <f t="shared" si="109"/>
        <v/>
      </c>
      <c r="M108" s="12"/>
      <c r="N108" s="13"/>
      <c r="O108" s="4" t="str">
        <f t="shared" si="110"/>
        <v/>
      </c>
      <c r="P108" s="12"/>
      <c r="Q108" s="13"/>
      <c r="R108" s="4" t="str">
        <f t="shared" si="111"/>
        <v/>
      </c>
      <c r="S108" s="12"/>
      <c r="T108" s="13"/>
      <c r="U108" s="4" t="str">
        <f t="shared" si="112"/>
        <v/>
      </c>
      <c r="V108" s="12"/>
      <c r="W108" s="13"/>
      <c r="X108" s="4" t="str">
        <f t="shared" si="113"/>
        <v/>
      </c>
      <c r="Y108" s="12"/>
      <c r="Z108" s="13"/>
      <c r="AA108" s="4" t="str">
        <f t="shared" si="114"/>
        <v/>
      </c>
      <c r="AB108" s="12"/>
      <c r="AC108" s="13"/>
      <c r="AD108" s="4" t="str">
        <f t="shared" si="115"/>
        <v/>
      </c>
      <c r="AE108" s="12"/>
      <c r="AF108" s="13"/>
      <c r="AG108" s="4" t="str">
        <f t="shared" si="116"/>
        <v/>
      </c>
      <c r="AH108" s="12"/>
      <c r="AI108" s="13"/>
      <c r="AJ108" s="4" t="str">
        <f t="shared" si="117"/>
        <v/>
      </c>
      <c r="AK108" s="12"/>
      <c r="AL108" s="13"/>
      <c r="AM108" s="4" t="str">
        <f t="shared" si="118"/>
        <v/>
      </c>
      <c r="AN108" s="12"/>
      <c r="AO108" s="13"/>
      <c r="AP108" s="4" t="str">
        <f t="shared" si="119"/>
        <v/>
      </c>
      <c r="AQ108" s="12"/>
      <c r="AR108" s="13"/>
      <c r="AS108" s="4" t="str">
        <f t="shared" si="120"/>
        <v/>
      </c>
      <c r="AT108" s="12"/>
      <c r="AU108" s="13"/>
      <c r="AV108" s="4" t="str">
        <f t="shared" si="121"/>
        <v/>
      </c>
      <c r="AW108" s="12"/>
      <c r="AX108" s="13"/>
      <c r="AY108" s="4" t="str">
        <f t="shared" si="122"/>
        <v/>
      </c>
      <c r="AZ108" s="12"/>
      <c r="BA108" s="13"/>
      <c r="BB108" s="4" t="str">
        <f t="shared" si="123"/>
        <v/>
      </c>
      <c r="BC108" s="12"/>
      <c r="BD108" s="13"/>
      <c r="BE108" s="4" t="str">
        <f t="shared" si="124"/>
        <v/>
      </c>
      <c r="BF108" s="12"/>
      <c r="BG108" s="13"/>
      <c r="BH108" s="4" t="str">
        <f t="shared" si="125"/>
        <v/>
      </c>
      <c r="BI108" s="12"/>
      <c r="BJ108" s="13"/>
      <c r="BK108" s="4" t="str">
        <f t="shared" si="126"/>
        <v/>
      </c>
      <c r="BL108" s="12"/>
      <c r="BM108" s="13"/>
      <c r="BN108" s="4" t="str">
        <f t="shared" si="127"/>
        <v/>
      </c>
      <c r="BO108" s="12"/>
      <c r="BP108" s="13"/>
      <c r="BQ108" s="4" t="str">
        <f t="shared" si="128"/>
        <v/>
      </c>
      <c r="BR108" s="12"/>
      <c r="BS108" s="13"/>
      <c r="BT108" s="4" t="str">
        <f t="shared" si="129"/>
        <v/>
      </c>
      <c r="BU108" s="12"/>
      <c r="BV108" s="13"/>
    </row>
    <row r="109" spans="1:77" hidden="1" outlineLevel="1">
      <c r="B109" t="str">
        <f t="shared" si="106"/>
        <v>mansilla2011reducing</v>
      </c>
      <c r="C109" t="s">
        <v>14</v>
      </c>
      <c r="D109">
        <f t="shared" si="130"/>
        <v>2011</v>
      </c>
      <c r="E109" t="str">
        <f t="shared" si="130"/>
        <v>EUR</v>
      </c>
      <c r="F109" s="4" t="str">
        <f t="shared" si="107"/>
        <v/>
      </c>
      <c r="G109" s="12"/>
      <c r="H109" s="13"/>
      <c r="I109" s="4" t="str">
        <f t="shared" si="108"/>
        <v/>
      </c>
      <c r="J109" s="12"/>
      <c r="K109" s="13"/>
      <c r="L109" s="4" t="str">
        <f t="shared" si="109"/>
        <v/>
      </c>
      <c r="M109" s="12"/>
      <c r="N109" s="13"/>
      <c r="O109" s="4" t="str">
        <f t="shared" si="110"/>
        <v/>
      </c>
      <c r="P109" s="12"/>
      <c r="Q109" s="13"/>
      <c r="R109" s="4" t="str">
        <f t="shared" si="111"/>
        <v/>
      </c>
      <c r="S109" s="12"/>
      <c r="T109" s="13"/>
      <c r="U109" s="4" t="str">
        <f t="shared" si="112"/>
        <v/>
      </c>
      <c r="V109" s="12"/>
      <c r="W109" s="13"/>
      <c r="X109" s="4" t="str">
        <f t="shared" si="113"/>
        <v/>
      </c>
      <c r="Y109" s="12"/>
      <c r="Z109" s="13"/>
      <c r="AA109" s="4" t="str">
        <f t="shared" si="114"/>
        <v/>
      </c>
      <c r="AB109" s="12"/>
      <c r="AC109" s="13"/>
      <c r="AD109" s="4" t="str">
        <f t="shared" si="115"/>
        <v/>
      </c>
      <c r="AE109" s="12"/>
      <c r="AF109" s="13"/>
      <c r="AG109" s="4" t="str">
        <f t="shared" si="116"/>
        <v/>
      </c>
      <c r="AH109" s="12"/>
      <c r="AI109" s="13"/>
      <c r="AJ109" s="4" t="str">
        <f t="shared" si="117"/>
        <v/>
      </c>
      <c r="AK109" s="12"/>
      <c r="AL109" s="13"/>
      <c r="AM109" s="4" t="str">
        <f t="shared" si="118"/>
        <v/>
      </c>
      <c r="AN109" s="12"/>
      <c r="AO109" s="13"/>
      <c r="AP109" s="4" t="str">
        <f t="shared" si="119"/>
        <v/>
      </c>
      <c r="AQ109" s="12"/>
      <c r="AR109" s="13"/>
      <c r="AS109" s="4" t="str">
        <f t="shared" si="120"/>
        <v/>
      </c>
      <c r="AT109" s="12"/>
      <c r="AU109" s="13"/>
      <c r="AV109" s="4" t="str">
        <f t="shared" si="121"/>
        <v/>
      </c>
      <c r="AW109" s="12"/>
      <c r="AX109" s="13"/>
      <c r="AY109" s="4" t="str">
        <f t="shared" si="122"/>
        <v/>
      </c>
      <c r="AZ109" s="12"/>
      <c r="BA109" s="13"/>
      <c r="BB109" s="4" t="str">
        <f t="shared" si="123"/>
        <v/>
      </c>
      <c r="BC109" s="12"/>
      <c r="BD109" s="13"/>
      <c r="BE109" s="4" t="str">
        <f t="shared" si="124"/>
        <v/>
      </c>
      <c r="BF109" s="12"/>
      <c r="BG109" s="13"/>
      <c r="BH109" s="4" t="str">
        <f t="shared" si="125"/>
        <v/>
      </c>
      <c r="BI109" s="12"/>
      <c r="BJ109" s="13"/>
      <c r="BK109" s="4" t="str">
        <f t="shared" si="126"/>
        <v/>
      </c>
      <c r="BL109" s="12"/>
      <c r="BM109" s="13"/>
      <c r="BN109" s="4" t="str">
        <f t="shared" si="127"/>
        <v/>
      </c>
      <c r="BO109" s="12"/>
      <c r="BP109" s="13"/>
      <c r="BQ109" s="4" t="str">
        <f t="shared" si="128"/>
        <v/>
      </c>
      <c r="BR109" s="12"/>
      <c r="BS109" s="13"/>
      <c r="BT109" s="4" t="str">
        <f t="shared" si="129"/>
        <v/>
      </c>
      <c r="BU109" s="12"/>
      <c r="BV109" s="13"/>
    </row>
    <row r="110" spans="1:77" hidden="1" outlineLevel="1">
      <c r="B110" t="str">
        <f t="shared" si="106"/>
        <v>mansilla2011reducing</v>
      </c>
      <c r="C110" t="s">
        <v>11</v>
      </c>
      <c r="D110">
        <f t="shared" si="130"/>
        <v>2011</v>
      </c>
      <c r="E110" t="str">
        <f t="shared" si="130"/>
        <v>EUR</v>
      </c>
      <c r="F110" s="4" t="str">
        <f t="shared" si="107"/>
        <v/>
      </c>
      <c r="G110" s="12"/>
      <c r="H110" s="13"/>
      <c r="I110" s="4" t="str">
        <f t="shared" si="108"/>
        <v/>
      </c>
      <c r="J110" s="12"/>
      <c r="K110" s="13"/>
      <c r="L110" s="4" t="str">
        <f t="shared" si="109"/>
        <v/>
      </c>
      <c r="M110" s="12"/>
      <c r="N110" s="13"/>
      <c r="O110" s="4" t="str">
        <f t="shared" si="110"/>
        <v/>
      </c>
      <c r="P110" s="12"/>
      <c r="Q110" s="13"/>
      <c r="R110" s="4" t="str">
        <f t="shared" si="111"/>
        <v/>
      </c>
      <c r="S110" s="12"/>
      <c r="T110" s="13"/>
      <c r="U110" s="4" t="str">
        <f t="shared" si="112"/>
        <v/>
      </c>
      <c r="V110" s="12"/>
      <c r="W110" s="13"/>
      <c r="X110" s="4" t="str">
        <f t="shared" si="113"/>
        <v/>
      </c>
      <c r="Y110" s="12"/>
      <c r="Z110" s="13"/>
      <c r="AA110" s="4" t="str">
        <f t="shared" si="114"/>
        <v/>
      </c>
      <c r="AB110" s="12"/>
      <c r="AC110" s="13"/>
      <c r="AD110" s="4" t="str">
        <f t="shared" si="115"/>
        <v/>
      </c>
      <c r="AE110" s="12"/>
      <c r="AF110" s="13"/>
      <c r="AG110" s="4" t="str">
        <f t="shared" si="116"/>
        <v/>
      </c>
      <c r="AH110" s="12"/>
      <c r="AI110" s="13"/>
      <c r="AJ110" s="4" t="str">
        <f t="shared" si="117"/>
        <v/>
      </c>
      <c r="AK110" s="12"/>
      <c r="AL110" s="13"/>
      <c r="AM110" s="4" t="str">
        <f t="shared" si="118"/>
        <v/>
      </c>
      <c r="AN110" s="12"/>
      <c r="AO110" s="13"/>
      <c r="AP110" s="4" t="str">
        <f t="shared" si="119"/>
        <v/>
      </c>
      <c r="AQ110" s="12"/>
      <c r="AR110" s="13"/>
      <c r="AS110" s="4" t="str">
        <f t="shared" si="120"/>
        <v/>
      </c>
      <c r="AT110" s="12"/>
      <c r="AU110" s="13"/>
      <c r="AV110" s="4" t="str">
        <f t="shared" si="121"/>
        <v/>
      </c>
      <c r="AW110" s="12"/>
      <c r="AX110" s="13"/>
      <c r="AY110" s="4" t="str">
        <f t="shared" si="122"/>
        <v/>
      </c>
      <c r="AZ110" s="12"/>
      <c r="BA110" s="13"/>
      <c r="BB110" s="4" t="str">
        <f t="shared" si="123"/>
        <v/>
      </c>
      <c r="BC110" s="12"/>
      <c r="BD110" s="13"/>
      <c r="BE110" s="4" t="str">
        <f t="shared" si="124"/>
        <v/>
      </c>
      <c r="BF110" s="12"/>
      <c r="BG110" s="13"/>
      <c r="BH110" s="4" t="str">
        <f t="shared" si="125"/>
        <v/>
      </c>
      <c r="BI110" s="12"/>
      <c r="BJ110" s="13"/>
      <c r="BK110" s="4" t="str">
        <f t="shared" si="126"/>
        <v/>
      </c>
      <c r="BL110" s="12"/>
      <c r="BM110" s="13"/>
      <c r="BN110" s="4" t="str">
        <f t="shared" si="127"/>
        <v/>
      </c>
      <c r="BO110" s="12"/>
      <c r="BP110" s="13"/>
      <c r="BQ110" s="4" t="str">
        <f t="shared" si="128"/>
        <v/>
      </c>
      <c r="BR110" s="12"/>
      <c r="BS110" s="13"/>
      <c r="BT110" s="4" t="str">
        <f t="shared" si="129"/>
        <v/>
      </c>
      <c r="BU110" s="12"/>
      <c r="BV110" s="13"/>
    </row>
    <row r="111" spans="1:77" hidden="1" outlineLevel="1">
      <c r="B111" t="str">
        <f t="shared" si="106"/>
        <v>mansilla2011reducing</v>
      </c>
      <c r="C111" t="s">
        <v>15</v>
      </c>
      <c r="D111">
        <f t="shared" si="130"/>
        <v>2011</v>
      </c>
      <c r="E111" t="str">
        <f t="shared" si="130"/>
        <v>EUR</v>
      </c>
      <c r="F111" s="4" t="str">
        <f t="shared" si="107"/>
        <v/>
      </c>
      <c r="G111" s="12"/>
      <c r="H111" s="13"/>
      <c r="I111" s="4" t="str">
        <f t="shared" si="108"/>
        <v/>
      </c>
      <c r="J111" s="12"/>
      <c r="K111" s="13"/>
      <c r="L111" s="4" t="str">
        <f t="shared" si="109"/>
        <v/>
      </c>
      <c r="M111" s="12"/>
      <c r="N111" s="13"/>
      <c r="O111" s="4" t="str">
        <f t="shared" si="110"/>
        <v/>
      </c>
      <c r="P111" s="12"/>
      <c r="Q111" s="13"/>
      <c r="R111" s="4" t="str">
        <f t="shared" si="111"/>
        <v/>
      </c>
      <c r="S111" s="12"/>
      <c r="T111" s="13"/>
      <c r="U111" s="4" t="str">
        <f t="shared" si="112"/>
        <v/>
      </c>
      <c r="V111" s="12"/>
      <c r="W111" s="13"/>
      <c r="X111" s="4" t="str">
        <f t="shared" si="113"/>
        <v/>
      </c>
      <c r="Y111" s="12"/>
      <c r="Z111" s="13"/>
      <c r="AA111" s="4" t="str">
        <f t="shared" si="114"/>
        <v/>
      </c>
      <c r="AB111" s="12"/>
      <c r="AC111" s="13"/>
      <c r="AD111" s="4" t="str">
        <f t="shared" si="115"/>
        <v/>
      </c>
      <c r="AE111" s="12"/>
      <c r="AF111" s="13"/>
      <c r="AG111" s="4" t="str">
        <f t="shared" si="116"/>
        <v/>
      </c>
      <c r="AH111" s="12"/>
      <c r="AI111" s="13"/>
      <c r="AJ111" s="4" t="str">
        <f t="shared" si="117"/>
        <v/>
      </c>
      <c r="AK111" s="12"/>
      <c r="AL111" s="13"/>
      <c r="AM111" s="4" t="str">
        <f t="shared" si="118"/>
        <v/>
      </c>
      <c r="AN111" s="12"/>
      <c r="AO111" s="13"/>
      <c r="AP111" s="4" t="str">
        <f t="shared" si="119"/>
        <v/>
      </c>
      <c r="AQ111" s="12"/>
      <c r="AR111" s="13"/>
      <c r="AS111" s="4" t="str">
        <f t="shared" si="120"/>
        <v/>
      </c>
      <c r="AT111" s="12"/>
      <c r="AU111" s="13"/>
      <c r="AV111" s="4" t="str">
        <f t="shared" si="121"/>
        <v/>
      </c>
      <c r="AW111" s="12"/>
      <c r="AX111" s="13"/>
      <c r="AY111" s="4" t="str">
        <f t="shared" si="122"/>
        <v/>
      </c>
      <c r="AZ111" s="12"/>
      <c r="BA111" s="13"/>
      <c r="BB111" s="4" t="str">
        <f t="shared" si="123"/>
        <v/>
      </c>
      <c r="BC111" s="12"/>
      <c r="BD111" s="13"/>
      <c r="BE111" s="4" t="str">
        <f t="shared" si="124"/>
        <v/>
      </c>
      <c r="BF111" s="12"/>
      <c r="BG111" s="13"/>
      <c r="BH111" s="4" t="str">
        <f t="shared" si="125"/>
        <v/>
      </c>
      <c r="BI111" s="12"/>
      <c r="BJ111" s="13"/>
      <c r="BK111" s="4" t="str">
        <f t="shared" si="126"/>
        <v/>
      </c>
      <c r="BL111" s="12"/>
      <c r="BM111" s="13"/>
      <c r="BN111" s="4" t="str">
        <f t="shared" si="127"/>
        <v/>
      </c>
      <c r="BO111" s="12"/>
      <c r="BP111" s="13"/>
      <c r="BQ111" s="4" t="str">
        <f t="shared" si="128"/>
        <v/>
      </c>
      <c r="BR111" s="12"/>
      <c r="BS111" s="13"/>
      <c r="BT111" s="4" t="str">
        <f t="shared" si="129"/>
        <v/>
      </c>
      <c r="BU111" s="12"/>
      <c r="BV111" s="13"/>
    </row>
    <row r="112" spans="1:77" hidden="1" outlineLevel="1">
      <c r="B112" t="str">
        <f t="shared" si="106"/>
        <v>mansilla2011reducing</v>
      </c>
      <c r="C112" t="s">
        <v>16</v>
      </c>
      <c r="D112">
        <f t="shared" si="130"/>
        <v>2011</v>
      </c>
      <c r="E112" t="str">
        <f t="shared" si="130"/>
        <v>EUR</v>
      </c>
      <c r="F112" s="4" t="str">
        <f t="shared" si="107"/>
        <v/>
      </c>
      <c r="G112" s="12"/>
      <c r="H112" s="13"/>
      <c r="I112" s="4" t="str">
        <f t="shared" si="108"/>
        <v/>
      </c>
      <c r="J112" s="12"/>
      <c r="K112" s="13"/>
      <c r="L112" s="4" t="str">
        <f t="shared" si="109"/>
        <v/>
      </c>
      <c r="M112" s="12"/>
      <c r="N112" s="13"/>
      <c r="O112" s="4" t="str">
        <f t="shared" si="110"/>
        <v/>
      </c>
      <c r="P112" s="12"/>
      <c r="Q112" s="13"/>
      <c r="R112" s="4" t="str">
        <f t="shared" si="111"/>
        <v/>
      </c>
      <c r="S112" s="12"/>
      <c r="T112" s="13"/>
      <c r="U112" s="4" t="str">
        <f t="shared" si="112"/>
        <v/>
      </c>
      <c r="V112" s="12"/>
      <c r="W112" s="13"/>
      <c r="X112" s="4" t="str">
        <f t="shared" si="113"/>
        <v/>
      </c>
      <c r="Y112" s="12"/>
      <c r="Z112" s="13"/>
      <c r="AA112" s="4" t="str">
        <f t="shared" si="114"/>
        <v/>
      </c>
      <c r="AB112" s="12"/>
      <c r="AC112" s="13"/>
      <c r="AD112" s="4" t="str">
        <f t="shared" si="115"/>
        <v/>
      </c>
      <c r="AE112" s="12"/>
      <c r="AF112" s="13"/>
      <c r="AG112" s="4" t="str">
        <f t="shared" si="116"/>
        <v/>
      </c>
      <c r="AH112" s="12"/>
      <c r="AI112" s="13"/>
      <c r="AJ112" s="4" t="str">
        <f t="shared" si="117"/>
        <v/>
      </c>
      <c r="AK112" s="12"/>
      <c r="AL112" s="13"/>
      <c r="AM112" s="4" t="str">
        <f t="shared" si="118"/>
        <v/>
      </c>
      <c r="AN112" s="12"/>
      <c r="AO112" s="13"/>
      <c r="AP112" s="4" t="str">
        <f t="shared" si="119"/>
        <v/>
      </c>
      <c r="AQ112" s="12"/>
      <c r="AR112" s="13"/>
      <c r="AS112" s="4" t="str">
        <f t="shared" si="120"/>
        <v/>
      </c>
      <c r="AT112" s="12"/>
      <c r="AU112" s="13"/>
      <c r="AV112" s="4" t="str">
        <f t="shared" si="121"/>
        <v/>
      </c>
      <c r="AW112" s="12"/>
      <c r="AX112" s="13"/>
      <c r="AY112" s="4" t="str">
        <f t="shared" si="122"/>
        <v/>
      </c>
      <c r="AZ112" s="12"/>
      <c r="BA112" s="13"/>
      <c r="BB112" s="4" t="str">
        <f t="shared" si="123"/>
        <v/>
      </c>
      <c r="BC112" s="12"/>
      <c r="BD112" s="13"/>
      <c r="BE112" s="4" t="str">
        <f t="shared" si="124"/>
        <v/>
      </c>
      <c r="BF112" s="12"/>
      <c r="BG112" s="13"/>
      <c r="BH112" s="4" t="str">
        <f t="shared" si="125"/>
        <v/>
      </c>
      <c r="BI112" s="12"/>
      <c r="BJ112" s="13"/>
      <c r="BK112" s="4" t="str">
        <f t="shared" si="126"/>
        <v/>
      </c>
      <c r="BL112" s="12"/>
      <c r="BM112" s="13"/>
      <c r="BN112" s="4" t="str">
        <f t="shared" si="127"/>
        <v/>
      </c>
      <c r="BO112" s="12"/>
      <c r="BP112" s="13"/>
      <c r="BQ112" s="4" t="str">
        <f t="shared" si="128"/>
        <v/>
      </c>
      <c r="BR112" s="12"/>
      <c r="BS112" s="13"/>
      <c r="BT112" s="4" t="str">
        <f t="shared" si="129"/>
        <v/>
      </c>
      <c r="BU112" s="12"/>
      <c r="BV112" s="13"/>
    </row>
    <row r="113" spans="1:77" collapsed="1">
      <c r="B113" t="s">
        <v>69</v>
      </c>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row>
    <row r="114" spans="1:77">
      <c r="B114" t="str">
        <f>B112</f>
        <v>mansilla2011reducing</v>
      </c>
      <c r="C114" t="s">
        <v>19</v>
      </c>
      <c r="D114">
        <f>D112</f>
        <v>2011</v>
      </c>
      <c r="E114" t="str">
        <f>E101</f>
        <v>EUR/kW</v>
      </c>
      <c r="F114" s="4" t="str">
        <f>IFERROR(AVERAGE(G114:H114),"")</f>
        <v/>
      </c>
      <c r="G114" s="12"/>
      <c r="H114" s="13"/>
      <c r="I114" s="4" t="str">
        <f>IFERROR(AVERAGE(J114:K114),"")</f>
        <v/>
      </c>
      <c r="J114" s="12"/>
      <c r="K114" s="13"/>
      <c r="L114" s="4" t="str">
        <f>IFERROR(AVERAGE(M114:N114),"")</f>
        <v/>
      </c>
      <c r="M114" s="12"/>
      <c r="N114" s="13"/>
      <c r="O114" s="4" t="str">
        <f>IFERROR(AVERAGE(P114:Q114),"")</f>
        <v/>
      </c>
      <c r="P114" s="12"/>
      <c r="Q114" s="13"/>
      <c r="R114" s="4" t="str">
        <f>IFERROR(AVERAGE(S114:T114),"")</f>
        <v/>
      </c>
      <c r="S114" s="12"/>
      <c r="T114" s="13"/>
      <c r="U114" s="4" t="str">
        <f>IFERROR(AVERAGE(V114:W114),"")</f>
        <v/>
      </c>
      <c r="V114" s="12"/>
      <c r="W114" s="13"/>
      <c r="X114" s="4" t="str">
        <f>IFERROR(AVERAGE(Y114:Z114),"")</f>
        <v/>
      </c>
      <c r="Y114" s="12"/>
      <c r="Z114" s="13"/>
      <c r="AA114" s="4" t="str">
        <f>IFERROR(AVERAGE(AB114:AC114),"")</f>
        <v/>
      </c>
      <c r="AB114" s="12"/>
      <c r="AC114" s="13"/>
      <c r="AD114" s="4" t="str">
        <f>IFERROR(AVERAGE(AE114:AF114),"")</f>
        <v/>
      </c>
      <c r="AE114" s="12"/>
      <c r="AF114" s="13"/>
      <c r="AG114" s="4" t="str">
        <f>IFERROR(AVERAGE(AH114:AI114),"")</f>
        <v/>
      </c>
      <c r="AH114" s="12"/>
      <c r="AI114" s="13"/>
      <c r="AJ114" s="4" t="str">
        <f>IFERROR(AVERAGE(AK114:AL114),"")</f>
        <v/>
      </c>
      <c r="AK114" s="12"/>
      <c r="AL114" s="13"/>
      <c r="AM114" s="4" t="str">
        <f>IFERROR(AVERAGE(AN114:AO114),"")</f>
        <v/>
      </c>
      <c r="AN114" s="12"/>
      <c r="AO114" s="13"/>
      <c r="AP114" s="4" t="str">
        <f>IFERROR(AVERAGE(AQ114:AR114),"")</f>
        <v/>
      </c>
      <c r="AQ114" s="12"/>
      <c r="AR114" s="13"/>
      <c r="AS114" s="4" t="str">
        <f>IFERROR(AVERAGE(AT114:AU114),"")</f>
        <v/>
      </c>
      <c r="AT114" s="12"/>
      <c r="AU114" s="13"/>
      <c r="AV114" s="4" t="str">
        <f>IFERROR(AVERAGE(AW114:AX114),"")</f>
        <v/>
      </c>
      <c r="AW114" s="12"/>
      <c r="AX114" s="13"/>
      <c r="AY114" s="4" t="str">
        <f>IFERROR(AVERAGE(AZ114:BA114),"")</f>
        <v/>
      </c>
      <c r="AZ114" s="12"/>
      <c r="BA114" s="13"/>
      <c r="BB114" s="4" t="str">
        <f>IFERROR(AVERAGE(BC114:BD114),"")</f>
        <v/>
      </c>
      <c r="BC114" s="12"/>
      <c r="BD114" s="13"/>
      <c r="BE114" s="4" t="str">
        <f>IFERROR(AVERAGE(BF114:BG114),"")</f>
        <v/>
      </c>
      <c r="BF114" s="12"/>
      <c r="BG114" s="13"/>
      <c r="BH114" s="4" t="str">
        <f>IFERROR(AVERAGE(BI114:BJ114),"")</f>
        <v/>
      </c>
      <c r="BI114" s="12"/>
      <c r="BJ114" s="13"/>
      <c r="BK114" s="4" t="str">
        <f>IFERROR(AVERAGE(BL114:BM114),"")</f>
        <v/>
      </c>
      <c r="BL114" s="12"/>
      <c r="BM114" s="13"/>
      <c r="BN114" s="4" t="str">
        <f>IFERROR(AVERAGE(BO114:BP114),"")</f>
        <v/>
      </c>
      <c r="BO114" s="12"/>
      <c r="BP114" s="13"/>
      <c r="BQ114" s="4" t="str">
        <f>IFERROR(AVERAGE(BR114:BS114),"")</f>
        <v/>
      </c>
      <c r="BR114" s="12"/>
      <c r="BS114" s="13"/>
      <c r="BT114" s="4" t="str">
        <f>IFERROR(AVERAGE(BU114:BV114),"")</f>
        <v/>
      </c>
      <c r="BU114" s="12"/>
      <c r="BV114" s="13"/>
    </row>
    <row r="115" spans="1:77">
      <c r="B115" t="s">
        <v>69</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row>
    <row r="116" spans="1:77">
      <c r="B116" t="str">
        <f>B114</f>
        <v>mansilla2011reducing</v>
      </c>
      <c r="C116" t="s">
        <v>48</v>
      </c>
      <c r="D116">
        <f>D114</f>
        <v>2011</v>
      </c>
      <c r="E116" t="s">
        <v>22</v>
      </c>
      <c r="F116" s="22" t="str">
        <f>IFERROR(AVERAGE(G116:H116),"")</f>
        <v/>
      </c>
      <c r="G116" s="23"/>
      <c r="H116" s="24"/>
      <c r="I116" s="22" t="str">
        <f>IFERROR(AVERAGE(J116:K116),"")</f>
        <v/>
      </c>
      <c r="J116" s="23"/>
      <c r="K116" s="24"/>
      <c r="L116" s="22" t="str">
        <f>IFERROR(AVERAGE(M116:N116),"")</f>
        <v/>
      </c>
      <c r="M116" s="23"/>
      <c r="N116" s="24"/>
      <c r="O116" s="22" t="str">
        <f>IFERROR(AVERAGE(P116:Q116),"")</f>
        <v/>
      </c>
      <c r="P116" s="23"/>
      <c r="Q116" s="24"/>
      <c r="R116" s="22" t="str">
        <f>IFERROR(AVERAGE(S116:T116),"")</f>
        <v/>
      </c>
      <c r="S116" s="23"/>
      <c r="T116" s="24"/>
      <c r="U116" s="22" t="str">
        <f>IFERROR(AVERAGE(V116:W116),"")</f>
        <v/>
      </c>
      <c r="V116" s="23"/>
      <c r="W116" s="24"/>
      <c r="X116" s="22" t="str">
        <f>IFERROR(AVERAGE(Y116:Z116),"")</f>
        <v/>
      </c>
      <c r="Y116" s="23"/>
      <c r="Z116" s="24"/>
      <c r="AA116" s="22" t="str">
        <f>IFERROR(AVERAGE(AB116:AC116),"")</f>
        <v/>
      </c>
      <c r="AB116" s="23"/>
      <c r="AC116" s="24"/>
      <c r="AD116" s="22" t="str">
        <f>IFERROR(AVERAGE(AE116:AF116),"")</f>
        <v/>
      </c>
      <c r="AE116" s="23"/>
      <c r="AF116" s="24"/>
      <c r="AG116" s="22" t="str">
        <f>IFERROR(AVERAGE(AH116:AI116),"")</f>
        <v/>
      </c>
      <c r="AH116" s="23"/>
      <c r="AI116" s="24"/>
      <c r="AJ116" s="22" t="str">
        <f>IFERROR(AVERAGE(AK116:AL116),"")</f>
        <v/>
      </c>
      <c r="AK116" s="23"/>
      <c r="AL116" s="24"/>
      <c r="AM116" s="22" t="str">
        <f>IFERROR(AVERAGE(AN116:AO116),"")</f>
        <v/>
      </c>
      <c r="AN116" s="23"/>
      <c r="AO116" s="24"/>
      <c r="AP116" s="22" t="str">
        <f>IFERROR(AVERAGE(AQ116:AR116),"")</f>
        <v/>
      </c>
      <c r="AQ116" s="23"/>
      <c r="AR116" s="24"/>
      <c r="AS116" s="22" t="str">
        <f>IFERROR(AVERAGE(AT116:AU116),"")</f>
        <v/>
      </c>
      <c r="AT116" s="23"/>
      <c r="AU116" s="24"/>
      <c r="AV116" s="22" t="str">
        <f>IFERROR(AVERAGE(AW116:AX116),"")</f>
        <v/>
      </c>
      <c r="AW116" s="23"/>
      <c r="AX116" s="24"/>
      <c r="AY116" s="22" t="str">
        <f>IFERROR(AVERAGE(AZ116:BA116),"")</f>
        <v/>
      </c>
      <c r="AZ116" s="23"/>
      <c r="BA116" s="24"/>
      <c r="BB116" s="22" t="str">
        <f>IFERROR(AVERAGE(BC116:BD116),"")</f>
        <v/>
      </c>
      <c r="BC116" s="23"/>
      <c r="BD116" s="24"/>
      <c r="BE116" s="22" t="str">
        <f>IFERROR(AVERAGE(BF116:BG116),"")</f>
        <v/>
      </c>
      <c r="BF116" s="23"/>
      <c r="BG116" s="24"/>
      <c r="BH116" s="22" t="str">
        <f>IFERROR(AVERAGE(BI116:BJ116),"")</f>
        <v/>
      </c>
      <c r="BI116" s="23"/>
      <c r="BJ116" s="24"/>
      <c r="BK116" s="22" t="str">
        <f>IFERROR(AVERAGE(BL116:BM116),"")</f>
        <v/>
      </c>
      <c r="BL116" s="23"/>
      <c r="BM116" s="24"/>
      <c r="BN116" s="22" t="str">
        <f>IFERROR(AVERAGE(BO116:BP116),"")</f>
        <v/>
      </c>
      <c r="BO116" s="23"/>
      <c r="BP116" s="24"/>
      <c r="BQ116" s="22" t="str">
        <f>IFERROR(AVERAGE(BR116:BS116),"")</f>
        <v/>
      </c>
      <c r="BR116" s="23"/>
      <c r="BS116" s="24"/>
      <c r="BT116" s="22" t="str">
        <f>IFERROR(AVERAGE(BU116:BV116),"")</f>
        <v/>
      </c>
      <c r="BU116" s="23"/>
      <c r="BV116" s="24"/>
    </row>
    <row r="117" spans="1:77">
      <c r="B117" t="str">
        <f>B116</f>
        <v>mansilla2011reducing</v>
      </c>
      <c r="C117" t="s">
        <v>49</v>
      </c>
      <c r="D117">
        <f>D116</f>
        <v>2011</v>
      </c>
      <c r="E117" t="s">
        <v>22</v>
      </c>
      <c r="F117" s="22" t="str">
        <f>IFERROR(AVERAGE(G117:H117),"")</f>
        <v/>
      </c>
      <c r="G117" s="23"/>
      <c r="H117" s="24"/>
      <c r="I117" s="22" t="str">
        <f>IFERROR(AVERAGE(J117:K117),"")</f>
        <v/>
      </c>
      <c r="J117" s="23"/>
      <c r="K117" s="24"/>
      <c r="L117" s="22" t="str">
        <f>IFERROR(AVERAGE(M117:N117),"")</f>
        <v/>
      </c>
      <c r="M117" s="23"/>
      <c r="N117" s="24"/>
      <c r="O117" s="22" t="str">
        <f>IFERROR(AVERAGE(P117:Q117),"")</f>
        <v/>
      </c>
      <c r="P117" s="23"/>
      <c r="Q117" s="24"/>
      <c r="R117" s="22" t="str">
        <f>IFERROR(AVERAGE(S117:T117),"")</f>
        <v/>
      </c>
      <c r="S117" s="23"/>
      <c r="T117" s="24"/>
      <c r="U117" s="22" t="str">
        <f>IFERROR(AVERAGE(V117:W117),"")</f>
        <v/>
      </c>
      <c r="V117" s="23"/>
      <c r="W117" s="24"/>
      <c r="X117" s="22" t="str">
        <f>IFERROR(AVERAGE(Y117:Z117),"")</f>
        <v/>
      </c>
      <c r="Y117" s="23"/>
      <c r="Z117" s="24"/>
      <c r="AA117" s="22" t="str">
        <f>IFERROR(AVERAGE(AB117:AC117),"")</f>
        <v/>
      </c>
      <c r="AB117" s="23"/>
      <c r="AC117" s="24"/>
      <c r="AD117" s="22" t="str">
        <f>IFERROR(AVERAGE(AE117:AF117),"")</f>
        <v/>
      </c>
      <c r="AE117" s="23"/>
      <c r="AF117" s="24"/>
      <c r="AG117" s="22" t="str">
        <f>IFERROR(AVERAGE(AH117:AI117),"")</f>
        <v/>
      </c>
      <c r="AH117" s="23"/>
      <c r="AI117" s="24"/>
      <c r="AJ117" s="22" t="str">
        <f>IFERROR(AVERAGE(AK117:AL117),"")</f>
        <v/>
      </c>
      <c r="AK117" s="23"/>
      <c r="AL117" s="24"/>
      <c r="AM117" s="22" t="str">
        <f>IFERROR(AVERAGE(AN117:AO117),"")</f>
        <v/>
      </c>
      <c r="AN117" s="23"/>
      <c r="AO117" s="24"/>
      <c r="AP117" s="22" t="str">
        <f>IFERROR(AVERAGE(AQ117:AR117),"")</f>
        <v/>
      </c>
      <c r="AQ117" s="23"/>
      <c r="AR117" s="24"/>
      <c r="AS117" s="22" t="str">
        <f>IFERROR(AVERAGE(AT117:AU117),"")</f>
        <v/>
      </c>
      <c r="AT117" s="23"/>
      <c r="AU117" s="24"/>
      <c r="AV117" s="22" t="str">
        <f>IFERROR(AVERAGE(AW117:AX117),"")</f>
        <v/>
      </c>
      <c r="AW117" s="23"/>
      <c r="AX117" s="24"/>
      <c r="AY117" s="22" t="str">
        <f>IFERROR(AVERAGE(AZ117:BA117),"")</f>
        <v/>
      </c>
      <c r="AZ117" s="23"/>
      <c r="BA117" s="24"/>
      <c r="BB117" s="22" t="str">
        <f>IFERROR(AVERAGE(BC117:BD117),"")</f>
        <v/>
      </c>
      <c r="BC117" s="23"/>
      <c r="BD117" s="24"/>
      <c r="BE117" s="22" t="str">
        <f>IFERROR(AVERAGE(BF117:BG117),"")</f>
        <v/>
      </c>
      <c r="BF117" s="23"/>
      <c r="BG117" s="24"/>
      <c r="BH117" s="22" t="str">
        <f>IFERROR(AVERAGE(BI117:BJ117),"")</f>
        <v/>
      </c>
      <c r="BI117" s="23"/>
      <c r="BJ117" s="24"/>
      <c r="BK117" s="22" t="str">
        <f>IFERROR(AVERAGE(BL117:BM117),"")</f>
        <v/>
      </c>
      <c r="BL117" s="23"/>
      <c r="BM117" s="24"/>
      <c r="BN117" s="22" t="str">
        <f>IFERROR(AVERAGE(BO117:BP117),"")</f>
        <v/>
      </c>
      <c r="BO117" s="23"/>
      <c r="BP117" s="24"/>
      <c r="BQ117" s="22" t="str">
        <f>IFERROR(AVERAGE(BR117:BS117),"")</f>
        <v/>
      </c>
      <c r="BR117" s="23"/>
      <c r="BS117" s="24"/>
      <c r="BT117" s="22" t="str">
        <f>IFERROR(AVERAGE(BU117:BV117),"")</f>
        <v/>
      </c>
      <c r="BU117" s="23"/>
      <c r="BV117" s="24"/>
    </row>
    <row r="118" spans="1:77">
      <c r="B118" t="s">
        <v>69</v>
      </c>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row>
    <row r="119" spans="1:77">
      <c r="B119" t="str">
        <f>B114</f>
        <v>mansilla2011reducing</v>
      </c>
      <c r="C119" t="s">
        <v>23</v>
      </c>
      <c r="D119">
        <f>D114</f>
        <v>2011</v>
      </c>
      <c r="E119" t="s">
        <v>20</v>
      </c>
      <c r="F119" s="4" t="str">
        <f>IFERROR(AVERAGE(G119:H119),"")</f>
        <v/>
      </c>
      <c r="G119" s="12"/>
      <c r="H119" s="13"/>
      <c r="I119" s="4" t="str">
        <f>IFERROR(AVERAGE(J119:K119),"")</f>
        <v/>
      </c>
      <c r="J119" s="12"/>
      <c r="K119" s="13"/>
      <c r="L119" s="4" t="str">
        <f>IFERROR(AVERAGE(M119:N119),"")</f>
        <v/>
      </c>
      <c r="M119" s="12"/>
      <c r="N119" s="13"/>
      <c r="O119" s="4" t="str">
        <f>IFERROR(AVERAGE(P119:Q119),"")</f>
        <v/>
      </c>
      <c r="P119" s="12"/>
      <c r="Q119" s="13"/>
      <c r="R119" s="4" t="str">
        <f>IFERROR(AVERAGE(S119:T119),"")</f>
        <v/>
      </c>
      <c r="S119" s="12"/>
      <c r="T119" s="13"/>
      <c r="U119" s="4" t="str">
        <f>IFERROR(AVERAGE(V119:W119),"")</f>
        <v/>
      </c>
      <c r="V119" s="12"/>
      <c r="W119" s="13"/>
      <c r="X119" s="4" t="str">
        <f>IFERROR(AVERAGE(Y119:Z119),"")</f>
        <v/>
      </c>
      <c r="Y119" s="12"/>
      <c r="Z119" s="13"/>
      <c r="AA119" s="4" t="str">
        <f>IFERROR(AVERAGE(AB119:AC119),"")</f>
        <v/>
      </c>
      <c r="AB119" s="12"/>
      <c r="AC119" s="13"/>
      <c r="AD119" s="4" t="str">
        <f>IFERROR(AVERAGE(AE119:AF119),"")</f>
        <v/>
      </c>
      <c r="AE119" s="12"/>
      <c r="AF119" s="13"/>
      <c r="AG119" s="4" t="str">
        <f>IFERROR(AVERAGE(AH119:AI119),"")</f>
        <v/>
      </c>
      <c r="AH119" s="12"/>
      <c r="AI119" s="13"/>
      <c r="AJ119" s="4" t="str">
        <f>IFERROR(AVERAGE(AK119:AL119),"")</f>
        <v/>
      </c>
      <c r="AK119" s="12"/>
      <c r="AL119" s="13"/>
      <c r="AM119" s="4" t="str">
        <f>IFERROR(AVERAGE(AN119:AO119),"")</f>
        <v/>
      </c>
      <c r="AN119" s="12"/>
      <c r="AO119" s="13"/>
      <c r="AP119" s="4" t="str">
        <f>IFERROR(AVERAGE(AQ119:AR119),"")</f>
        <v/>
      </c>
      <c r="AQ119" s="12"/>
      <c r="AR119" s="13"/>
      <c r="AS119" s="4" t="str">
        <f>IFERROR(AVERAGE(AT119:AU119),"")</f>
        <v/>
      </c>
      <c r="AT119" s="12"/>
      <c r="AU119" s="13"/>
      <c r="AV119" s="4" t="str">
        <f>IFERROR(AVERAGE(AW119:AX119),"")</f>
        <v/>
      </c>
      <c r="AW119" s="12"/>
      <c r="AX119" s="13"/>
      <c r="AY119" s="4" t="str">
        <f>IFERROR(AVERAGE(AZ119:BA119),"")</f>
        <v/>
      </c>
      <c r="AZ119" s="12"/>
      <c r="BA119" s="13"/>
      <c r="BB119" s="4" t="str">
        <f>IFERROR(AVERAGE(BC119:BD119),"")</f>
        <v/>
      </c>
      <c r="BC119" s="12"/>
      <c r="BD119" s="13"/>
      <c r="BE119" s="4" t="str">
        <f>IFERROR(AVERAGE(BF119:BG119),"")</f>
        <v/>
      </c>
      <c r="BF119" s="12"/>
      <c r="BG119" s="13"/>
      <c r="BH119" s="4" t="str">
        <f>IFERROR(AVERAGE(BI119:BJ119),"")</f>
        <v/>
      </c>
      <c r="BI119" s="12"/>
      <c r="BJ119" s="13"/>
      <c r="BK119" s="4" t="str">
        <f>IFERROR(AVERAGE(BL119:BM119),"")</f>
        <v/>
      </c>
      <c r="BL119" s="12"/>
      <c r="BM119" s="13"/>
      <c r="BN119" s="4" t="str">
        <f>IFERROR(AVERAGE(BO119:BP119),"")</f>
        <v/>
      </c>
      <c r="BO119" s="12"/>
      <c r="BP119" s="13"/>
      <c r="BQ119" s="4" t="str">
        <f>IFERROR(AVERAGE(BR119:BS119),"")</f>
        <v/>
      </c>
      <c r="BR119" s="12"/>
      <c r="BS119" s="13"/>
      <c r="BT119" s="4" t="str">
        <f>IFERROR(AVERAGE(BU119:BV119),"")</f>
        <v/>
      </c>
      <c r="BU119" s="12"/>
      <c r="BV119" s="13"/>
    </row>
    <row r="120" spans="1:77">
      <c r="B120" t="str">
        <f>B119</f>
        <v>mansilla2011reducing</v>
      </c>
      <c r="C120" t="s">
        <v>42</v>
      </c>
      <c r="D120">
        <f>D119</f>
        <v>2011</v>
      </c>
      <c r="E120" t="s">
        <v>43</v>
      </c>
      <c r="F120" s="4" t="str">
        <f>IFERROR(AVERAGE(G120:H120),"")</f>
        <v/>
      </c>
      <c r="G120" s="12"/>
      <c r="H120" s="13"/>
      <c r="I120" s="4" t="str">
        <f>IFERROR(AVERAGE(J120:K120),"")</f>
        <v/>
      </c>
      <c r="J120" s="12"/>
      <c r="K120" s="13"/>
      <c r="L120" s="4" t="str">
        <f>IFERROR(AVERAGE(M120:N120),"")</f>
        <v/>
      </c>
      <c r="M120" s="12"/>
      <c r="N120" s="13"/>
      <c r="O120" s="4" t="str">
        <f>IFERROR(AVERAGE(P120:Q120),"")</f>
        <v/>
      </c>
      <c r="P120" s="12"/>
      <c r="Q120" s="13"/>
      <c r="R120" s="4" t="str">
        <f>IFERROR(AVERAGE(S120:T120),"")</f>
        <v/>
      </c>
      <c r="S120" s="12"/>
      <c r="T120" s="13"/>
      <c r="U120" s="4" t="str">
        <f>IFERROR(AVERAGE(V120:W120),"")</f>
        <v/>
      </c>
      <c r="V120" s="12"/>
      <c r="W120" s="13"/>
      <c r="X120" s="4" t="str">
        <f>IFERROR(AVERAGE(Y120:Z120),"")</f>
        <v/>
      </c>
      <c r="Y120" s="12"/>
      <c r="Z120" s="13"/>
      <c r="AA120" s="4" t="str">
        <f>IFERROR(AVERAGE(AB120:AC120),"")</f>
        <v/>
      </c>
      <c r="AB120" s="12"/>
      <c r="AC120" s="13"/>
      <c r="AD120" s="4" t="str">
        <f>IFERROR(AVERAGE(AE120:AF120),"")</f>
        <v/>
      </c>
      <c r="AE120" s="12"/>
      <c r="AF120" s="13"/>
      <c r="AG120" s="4" t="str">
        <f>IFERROR(AVERAGE(AH120:AI120),"")</f>
        <v/>
      </c>
      <c r="AH120" s="12"/>
      <c r="AI120" s="13"/>
      <c r="AJ120" s="4" t="str">
        <f>IFERROR(AVERAGE(AK120:AL120),"")</f>
        <v/>
      </c>
      <c r="AK120" s="12"/>
      <c r="AL120" s="13"/>
      <c r="AM120" s="4" t="str">
        <f>IFERROR(AVERAGE(AN120:AO120),"")</f>
        <v/>
      </c>
      <c r="AN120" s="12"/>
      <c r="AO120" s="13"/>
      <c r="AP120" s="4" t="str">
        <f>IFERROR(AVERAGE(AQ120:AR120),"")</f>
        <v/>
      </c>
      <c r="AQ120" s="12"/>
      <c r="AR120" s="13"/>
      <c r="AS120" s="4" t="str">
        <f>IFERROR(AVERAGE(AT120:AU120),"")</f>
        <v/>
      </c>
      <c r="AT120" s="12"/>
      <c r="AU120" s="13"/>
      <c r="AV120" s="4" t="str">
        <f>IFERROR(AVERAGE(AW120:AX120),"")</f>
        <v/>
      </c>
      <c r="AW120" s="12"/>
      <c r="AX120" s="13"/>
      <c r="AY120" s="4" t="str">
        <f>IFERROR(AVERAGE(AZ120:BA120),"")</f>
        <v/>
      </c>
      <c r="AZ120" s="12"/>
      <c r="BA120" s="13"/>
      <c r="BB120" s="4" t="str">
        <f>IFERROR(AVERAGE(BC120:BD120),"")</f>
        <v/>
      </c>
      <c r="BC120" s="12"/>
      <c r="BD120" s="13"/>
      <c r="BE120" s="4" t="str">
        <f>IFERROR(AVERAGE(BF120:BG120),"")</f>
        <v/>
      </c>
      <c r="BF120" s="12"/>
      <c r="BG120" s="13"/>
      <c r="BH120" s="4" t="str">
        <f>IFERROR(AVERAGE(BI120:BJ120),"")</f>
        <v/>
      </c>
      <c r="BI120" s="12"/>
      <c r="BJ120" s="13"/>
      <c r="BK120" s="4" t="str">
        <f>IFERROR(AVERAGE(BL120:BM120),"")</f>
        <v/>
      </c>
      <c r="BL120" s="12"/>
      <c r="BM120" s="13"/>
      <c r="BN120" s="4" t="str">
        <f>IFERROR(AVERAGE(BO120:BP120),"")</f>
        <v/>
      </c>
      <c r="BO120" s="12"/>
      <c r="BP120" s="13"/>
      <c r="BQ120" s="4" t="str">
        <f>IFERROR(AVERAGE(BR120:BS120),"")</f>
        <v/>
      </c>
      <c r="BR120" s="12"/>
      <c r="BS120" s="13"/>
      <c r="BT120" s="4" t="str">
        <f>IFERROR(AVERAGE(BU120:BV120),"")</f>
        <v/>
      </c>
      <c r="BU120" s="12"/>
      <c r="BV120" s="13"/>
    </row>
    <row r="121" spans="1:77">
      <c r="B121" t="str">
        <f>B120</f>
        <v>mansilla2011reducing</v>
      </c>
      <c r="C121" t="s">
        <v>21</v>
      </c>
      <c r="D121">
        <f>D120</f>
        <v>2011</v>
      </c>
      <c r="E121" t="s">
        <v>22</v>
      </c>
      <c r="F121" s="22" t="str">
        <f>IFERROR(AVERAGE(G121:H121),"")</f>
        <v/>
      </c>
      <c r="G121" s="23"/>
      <c r="H121" s="24"/>
      <c r="I121" s="22" t="str">
        <f>IFERROR(AVERAGE(J121:K121),"")</f>
        <v/>
      </c>
      <c r="J121" s="23"/>
      <c r="K121" s="24"/>
      <c r="L121" s="22" t="str">
        <f>IFERROR(AVERAGE(M121:N121),"")</f>
        <v/>
      </c>
      <c r="M121" s="23"/>
      <c r="N121" s="24"/>
      <c r="O121" s="22" t="str">
        <f>IFERROR(AVERAGE(P121:Q121),"")</f>
        <v/>
      </c>
      <c r="P121" s="23"/>
      <c r="Q121" s="24"/>
      <c r="R121" s="22" t="str">
        <f>IFERROR(AVERAGE(S121:T121),"")</f>
        <v/>
      </c>
      <c r="S121" s="23"/>
      <c r="T121" s="24"/>
      <c r="U121" s="22" t="str">
        <f>IFERROR(AVERAGE(V121:W121),"")</f>
        <v/>
      </c>
      <c r="V121" s="23"/>
      <c r="W121" s="24"/>
      <c r="X121" s="22" t="str">
        <f>IFERROR(AVERAGE(Y121:Z121),"")</f>
        <v/>
      </c>
      <c r="Y121" s="23"/>
      <c r="Z121" s="24"/>
      <c r="AA121" s="22" t="str">
        <f>IFERROR(AVERAGE(AB121:AC121),"")</f>
        <v/>
      </c>
      <c r="AB121" s="23"/>
      <c r="AC121" s="24"/>
      <c r="AD121" s="22" t="str">
        <f>IFERROR(AVERAGE(AE121:AF121),"")</f>
        <v/>
      </c>
      <c r="AE121" s="23"/>
      <c r="AF121" s="24"/>
      <c r="AG121" s="22" t="str">
        <f>IFERROR(AVERAGE(AH121:AI121),"")</f>
        <v/>
      </c>
      <c r="AH121" s="23"/>
      <c r="AI121" s="24"/>
      <c r="AJ121" s="22" t="str">
        <f>IFERROR(AVERAGE(AK121:AL121),"")</f>
        <v/>
      </c>
      <c r="AK121" s="23"/>
      <c r="AL121" s="24"/>
      <c r="AM121" s="22" t="str">
        <f>IFERROR(AVERAGE(AN121:AO121),"")</f>
        <v/>
      </c>
      <c r="AN121" s="23"/>
      <c r="AO121" s="24"/>
      <c r="AP121" s="22" t="str">
        <f>IFERROR(AVERAGE(AQ121:AR121),"")</f>
        <v/>
      </c>
      <c r="AQ121" s="23"/>
      <c r="AR121" s="24"/>
      <c r="AS121" s="22" t="str">
        <f>IFERROR(AVERAGE(AT121:AU121),"")</f>
        <v/>
      </c>
      <c r="AT121" s="23"/>
      <c r="AU121" s="24"/>
      <c r="AV121" s="22" t="str">
        <f>IFERROR(AVERAGE(AW121:AX121),"")</f>
        <v/>
      </c>
      <c r="AW121" s="23"/>
      <c r="AX121" s="24"/>
      <c r="AY121" s="22" t="str">
        <f>IFERROR(AVERAGE(AZ121:BA121),"")</f>
        <v/>
      </c>
      <c r="AZ121" s="23"/>
      <c r="BA121" s="24"/>
      <c r="BB121" s="22" t="str">
        <f>IFERROR(AVERAGE(BC121:BD121),"")</f>
        <v/>
      </c>
      <c r="BC121" s="23"/>
      <c r="BD121" s="24"/>
      <c r="BE121" s="22" t="str">
        <f>IFERROR(AVERAGE(BF121:BG121),"")</f>
        <v/>
      </c>
      <c r="BF121" s="23"/>
      <c r="BG121" s="24"/>
      <c r="BH121" s="22" t="str">
        <f>IFERROR(AVERAGE(BI121:BJ121),"")</f>
        <v/>
      </c>
      <c r="BI121" s="23"/>
      <c r="BJ121" s="24"/>
      <c r="BK121" s="22" t="str">
        <f>IFERROR(AVERAGE(BL121:BM121),"")</f>
        <v/>
      </c>
      <c r="BL121" s="23"/>
      <c r="BM121" s="24"/>
      <c r="BN121" s="22" t="str">
        <f>IFERROR(AVERAGE(BO121:BP121),"")</f>
        <v/>
      </c>
      <c r="BO121" s="23"/>
      <c r="BP121" s="24"/>
      <c r="BQ121" s="22" t="str">
        <f>IFERROR(AVERAGE(BR121:BS121),"")</f>
        <v/>
      </c>
      <c r="BR121" s="23"/>
      <c r="BS121" s="24"/>
      <c r="BT121" s="22" t="str">
        <f>IFERROR(AVERAGE(BU121:BV121),"")</f>
        <v/>
      </c>
      <c r="BU121" s="23"/>
      <c r="BV121" s="24"/>
    </row>
    <row r="122" spans="1:77">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row>
    <row r="124" spans="1:77">
      <c r="A124" s="5">
        <f>MATCH(B124,Sources[Citekey],0)</f>
        <v>50</v>
      </c>
      <c r="B124" s="6" t="s">
        <v>65</v>
      </c>
      <c r="C124" s="1"/>
      <c r="D124" s="1">
        <f>VLOOKUP(B124,Sources[],2,FALSE)</f>
        <v>2013</v>
      </c>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row>
    <row r="125" spans="1:77">
      <c r="B125" t="str">
        <f>B124</f>
        <v>mansilla2013economic</v>
      </c>
      <c r="C125" t="s">
        <v>3</v>
      </c>
      <c r="D125">
        <f>D124</f>
        <v>2013</v>
      </c>
      <c r="E125" s="25" t="s">
        <v>6</v>
      </c>
      <c r="F125" s="4" t="str">
        <f>IFERROR(AVERAGE(G125:H125),"")</f>
        <v/>
      </c>
      <c r="G125" s="12"/>
      <c r="H125" s="13"/>
      <c r="I125" s="4" t="str">
        <f>IFERROR(AVERAGE(J125:K125),"")</f>
        <v/>
      </c>
      <c r="J125" s="12"/>
      <c r="K125" s="13"/>
      <c r="L125" s="4" t="str">
        <f>IFERROR(AVERAGE(M125:N125),"")</f>
        <v/>
      </c>
      <c r="M125" s="12"/>
      <c r="N125" s="13"/>
      <c r="O125" s="4" t="str">
        <f>IFERROR(AVERAGE(P125:Q125),"")</f>
        <v/>
      </c>
      <c r="P125" s="12"/>
      <c r="Q125" s="13"/>
      <c r="R125" s="4" t="str">
        <f>IFERROR(AVERAGE(S125:T125),"")</f>
        <v/>
      </c>
      <c r="S125" s="12"/>
      <c r="T125" s="13"/>
      <c r="U125" s="4" t="str">
        <f>IFERROR(AVERAGE(V125:W125),"")</f>
        <v/>
      </c>
      <c r="V125" s="12"/>
      <c r="W125" s="13"/>
      <c r="X125" s="4" t="str">
        <f>IFERROR(AVERAGE(Y125:Z125),"")</f>
        <v/>
      </c>
      <c r="Y125" s="12"/>
      <c r="Z125" s="13"/>
      <c r="AA125" s="4" t="str">
        <f>IFERROR(AVERAGE(AB125:AC125),"")</f>
        <v/>
      </c>
      <c r="AB125" s="12"/>
      <c r="AC125" s="13"/>
      <c r="AD125" s="4" t="str">
        <f>IFERROR(AVERAGE(AE125:AF125),"")</f>
        <v/>
      </c>
      <c r="AE125" s="12"/>
      <c r="AF125" s="13"/>
      <c r="AG125" s="4" t="str">
        <f>IFERROR(AVERAGE(AH125:AI125),"")</f>
        <v/>
      </c>
      <c r="AH125" s="12"/>
      <c r="AI125" s="13"/>
      <c r="AJ125" s="4" t="str">
        <f>IFERROR(AVERAGE(AK125:AL125),"")</f>
        <v/>
      </c>
      <c r="AK125" s="12"/>
      <c r="AL125" s="13"/>
      <c r="AM125" s="4" t="str">
        <f>IFERROR(AVERAGE(AN125:AO125),"")</f>
        <v/>
      </c>
      <c r="AN125" s="12"/>
      <c r="AO125" s="13"/>
      <c r="AP125" s="4" t="str">
        <f>IFERROR(AVERAGE(AQ125:AR125),"")</f>
        <v/>
      </c>
      <c r="AQ125" s="12"/>
      <c r="AR125" s="13"/>
      <c r="AS125" s="4">
        <f>IFERROR(AVERAGE(AT125:AU125),"")</f>
        <v>1200</v>
      </c>
      <c r="AT125" s="12">
        <v>1200</v>
      </c>
      <c r="AU125" s="13">
        <v>1200</v>
      </c>
      <c r="AV125" s="4" t="str">
        <f>IFERROR(AVERAGE(AW125:AX125),"")</f>
        <v/>
      </c>
      <c r="AW125" s="12"/>
      <c r="AX125" s="13"/>
      <c r="AY125" s="4" t="str">
        <f>IFERROR(AVERAGE(AZ125:BA125),"")</f>
        <v/>
      </c>
      <c r="AZ125" s="12"/>
      <c r="BA125" s="13"/>
      <c r="BB125" s="4" t="str">
        <f>IFERROR(AVERAGE(BC125:BD125),"")</f>
        <v/>
      </c>
      <c r="BC125" s="12"/>
      <c r="BD125" s="13"/>
      <c r="BE125" s="4" t="str">
        <f>IFERROR(AVERAGE(BF125:BG125),"")</f>
        <v/>
      </c>
      <c r="BF125" s="12"/>
      <c r="BG125" s="13"/>
      <c r="BH125" s="4" t="str">
        <f>IFERROR(AVERAGE(BI125:BJ125),"")</f>
        <v/>
      </c>
      <c r="BI125" s="12"/>
      <c r="BJ125" s="13"/>
      <c r="BK125" s="4" t="str">
        <f>IFERROR(AVERAGE(BL125:BM125),"")</f>
        <v/>
      </c>
      <c r="BL125" s="12"/>
      <c r="BM125" s="13"/>
      <c r="BN125" s="4" t="str">
        <f>IFERROR(AVERAGE(BO125:BP125),"")</f>
        <v/>
      </c>
      <c r="BO125" s="12"/>
      <c r="BP125" s="13"/>
      <c r="BQ125" s="4" t="str">
        <f>IFERROR(AVERAGE(BR125:BS125),"")</f>
        <v/>
      </c>
      <c r="BR125" s="12"/>
      <c r="BS125" s="13"/>
      <c r="BT125" s="4" t="str">
        <f>IFERROR(AVERAGE(BU125:BV125),"")</f>
        <v/>
      </c>
      <c r="BU125" s="12"/>
      <c r="BV125" s="13"/>
      <c r="BX125" s="2"/>
      <c r="BY125" s="2" t="s">
        <v>212</v>
      </c>
    </row>
    <row r="126" spans="1:77">
      <c r="B126" t="str">
        <f>B125</f>
        <v>mansilla2013economic</v>
      </c>
      <c r="C126" t="s">
        <v>4</v>
      </c>
      <c r="D126">
        <f>D125</f>
        <v>2013</v>
      </c>
      <c r="E126" t="str">
        <f>E125</f>
        <v>EUR/kW</v>
      </c>
      <c r="F126" s="4" t="str">
        <f>IFERROR(AVERAGE(G126:H126),"")</f>
        <v/>
      </c>
      <c r="G126" s="14"/>
      <c r="H126" s="15"/>
      <c r="I126" s="4" t="str">
        <f>IFERROR(AVERAGE(J126:K126),"")</f>
        <v/>
      </c>
      <c r="J126" s="14"/>
      <c r="K126" s="15"/>
      <c r="L126" s="4" t="str">
        <f>IFERROR(AVERAGE(M126:N126),"")</f>
        <v/>
      </c>
      <c r="M126" s="14"/>
      <c r="N126" s="15"/>
      <c r="O126" s="4" t="str">
        <f>IFERROR(AVERAGE(P126:Q126),"")</f>
        <v/>
      </c>
      <c r="P126" s="14"/>
      <c r="Q126" s="15"/>
      <c r="R126" s="4" t="str">
        <f>IFERROR(AVERAGE(S126:T126),"")</f>
        <v/>
      </c>
      <c r="S126" s="14"/>
      <c r="T126" s="15"/>
      <c r="U126" s="4" t="str">
        <f>IFERROR(AVERAGE(V126:W126),"")</f>
        <v/>
      </c>
      <c r="V126" s="14"/>
      <c r="W126" s="15"/>
      <c r="X126" s="4" t="str">
        <f>IFERROR(AVERAGE(Y126:Z126),"")</f>
        <v/>
      </c>
      <c r="Y126" s="14"/>
      <c r="Z126" s="15"/>
      <c r="AA126" s="4" t="str">
        <f>IFERROR(AVERAGE(AB126:AC126),"")</f>
        <v/>
      </c>
      <c r="AB126" s="14"/>
      <c r="AC126" s="15"/>
      <c r="AD126" s="4" t="str">
        <f>IFERROR(AVERAGE(AE126:AF126),"")</f>
        <v/>
      </c>
      <c r="AE126" s="14"/>
      <c r="AF126" s="15"/>
      <c r="AG126" s="4" t="str">
        <f>IFERROR(AVERAGE(AH126:AI126),"")</f>
        <v/>
      </c>
      <c r="AH126" s="14"/>
      <c r="AI126" s="15"/>
      <c r="AJ126" s="4" t="str">
        <f>IFERROR(AVERAGE(AK126:AL126),"")</f>
        <v/>
      </c>
      <c r="AK126" s="14"/>
      <c r="AL126" s="15"/>
      <c r="AM126" s="4" t="str">
        <f>IFERROR(AVERAGE(AN126:AO126),"")</f>
        <v/>
      </c>
      <c r="AN126" s="14"/>
      <c r="AO126" s="15"/>
      <c r="AP126" s="4" t="str">
        <f>IFERROR(AVERAGE(AQ126:AR126),"")</f>
        <v/>
      </c>
      <c r="AQ126" s="14"/>
      <c r="AR126" s="15"/>
      <c r="AS126" s="4" t="str">
        <f>IFERROR(AVERAGE(AT126:AU126),"")</f>
        <v/>
      </c>
      <c r="AT126" s="14"/>
      <c r="AU126" s="15"/>
      <c r="AV126" s="4" t="str">
        <f>IFERROR(AVERAGE(AW126:AX126),"")</f>
        <v/>
      </c>
      <c r="AW126" s="14"/>
      <c r="AX126" s="15"/>
      <c r="AY126" s="4" t="str">
        <f>IFERROR(AVERAGE(AZ126:BA126),"")</f>
        <v/>
      </c>
      <c r="AZ126" s="14"/>
      <c r="BA126" s="15"/>
      <c r="BB126" s="4" t="str">
        <f>IFERROR(AVERAGE(BC126:BD126),"")</f>
        <v/>
      </c>
      <c r="BC126" s="14"/>
      <c r="BD126" s="15"/>
      <c r="BE126" s="4" t="str">
        <f>IFERROR(AVERAGE(BF126:BG126),"")</f>
        <v/>
      </c>
      <c r="BF126" s="14"/>
      <c r="BG126" s="15"/>
      <c r="BH126" s="4" t="str">
        <f>IFERROR(AVERAGE(BI126:BJ126),"")</f>
        <v/>
      </c>
      <c r="BI126" s="14"/>
      <c r="BJ126" s="15"/>
      <c r="BK126" s="4" t="str">
        <f>IFERROR(AVERAGE(BL126:BM126),"")</f>
        <v/>
      </c>
      <c r="BL126" s="14"/>
      <c r="BM126" s="15"/>
      <c r="BN126" s="4" t="str">
        <f>IFERROR(AVERAGE(BO126:BP126),"")</f>
        <v/>
      </c>
      <c r="BO126" s="14"/>
      <c r="BP126" s="15"/>
      <c r="BQ126" s="4" t="str">
        <f>IFERROR(AVERAGE(BR126:BS126),"")</f>
        <v/>
      </c>
      <c r="BR126" s="14"/>
      <c r="BS126" s="15"/>
      <c r="BT126" s="4" t="str">
        <f>IFERROR(AVERAGE(BU126:BV126),"")</f>
        <v/>
      </c>
      <c r="BU126" s="14"/>
      <c r="BV126" s="15"/>
      <c r="BX126" s="2"/>
      <c r="BY126" s="2"/>
    </row>
    <row r="127" spans="1:77">
      <c r="B127" t="str">
        <f>B126</f>
        <v>mansilla2013economic</v>
      </c>
      <c r="C127" t="s">
        <v>5</v>
      </c>
      <c r="D127">
        <f>D126</f>
        <v>2013</v>
      </c>
      <c r="E127" t="str">
        <f>E126</f>
        <v>EUR/kW</v>
      </c>
      <c r="F127" s="4" t="str">
        <f>IFERROR(AVERAGE(G127:H127),"")</f>
        <v/>
      </c>
      <c r="G127" s="16"/>
      <c r="H127" s="17"/>
      <c r="I127" s="4" t="str">
        <f>IFERROR(AVERAGE(J127:K127),"")</f>
        <v/>
      </c>
      <c r="J127" s="16"/>
      <c r="K127" s="17"/>
      <c r="L127" s="4" t="str">
        <f>IFERROR(AVERAGE(M127:N127),"")</f>
        <v/>
      </c>
      <c r="M127" s="16"/>
      <c r="N127" s="17"/>
      <c r="O127" s="4" t="str">
        <f>IFERROR(AVERAGE(P127:Q127),"")</f>
        <v/>
      </c>
      <c r="P127" s="16"/>
      <c r="Q127" s="17"/>
      <c r="R127" s="4" t="str">
        <f>IFERROR(AVERAGE(S127:T127),"")</f>
        <v/>
      </c>
      <c r="S127" s="16"/>
      <c r="T127" s="17"/>
      <c r="U127" s="4" t="str">
        <f>IFERROR(AVERAGE(V127:W127),"")</f>
        <v/>
      </c>
      <c r="V127" s="16"/>
      <c r="W127" s="17"/>
      <c r="X127" s="4" t="str">
        <f>IFERROR(AVERAGE(Y127:Z127),"")</f>
        <v/>
      </c>
      <c r="Y127" s="16"/>
      <c r="Z127" s="17"/>
      <c r="AA127" s="4" t="str">
        <f>IFERROR(AVERAGE(AB127:AC127),"")</f>
        <v/>
      </c>
      <c r="AB127" s="16"/>
      <c r="AC127" s="17"/>
      <c r="AD127" s="4" t="str">
        <f>IFERROR(AVERAGE(AE127:AF127),"")</f>
        <v/>
      </c>
      <c r="AE127" s="16"/>
      <c r="AF127" s="17"/>
      <c r="AG127" s="4" t="str">
        <f>IFERROR(AVERAGE(AH127:AI127),"")</f>
        <v/>
      </c>
      <c r="AH127" s="16"/>
      <c r="AI127" s="17"/>
      <c r="AJ127" s="4" t="str">
        <f>IFERROR(AVERAGE(AK127:AL127),"")</f>
        <v/>
      </c>
      <c r="AK127" s="16"/>
      <c r="AL127" s="17"/>
      <c r="AM127" s="4" t="str">
        <f>IFERROR(AVERAGE(AN127:AO127),"")</f>
        <v/>
      </c>
      <c r="AN127" s="16"/>
      <c r="AO127" s="17"/>
      <c r="AP127" s="4" t="str">
        <f>IFERROR(AVERAGE(AQ127:AR127),"")</f>
        <v/>
      </c>
      <c r="AQ127" s="16"/>
      <c r="AR127" s="17"/>
      <c r="AS127" s="4" t="str">
        <f>IFERROR(AVERAGE(AT127:AU127),"")</f>
        <v/>
      </c>
      <c r="AT127" s="16"/>
      <c r="AU127" s="17"/>
      <c r="AV127" s="4" t="str">
        <f>IFERROR(AVERAGE(AW127:AX127),"")</f>
        <v/>
      </c>
      <c r="AW127" s="16"/>
      <c r="AX127" s="17"/>
      <c r="AY127" s="4" t="str">
        <f>IFERROR(AVERAGE(AZ127:BA127),"")</f>
        <v/>
      </c>
      <c r="AZ127" s="16"/>
      <c r="BA127" s="17"/>
      <c r="BB127" s="4" t="str">
        <f>IFERROR(AVERAGE(BC127:BD127),"")</f>
        <v/>
      </c>
      <c r="BC127" s="16"/>
      <c r="BD127" s="17"/>
      <c r="BE127" s="4" t="str">
        <f>IFERROR(AVERAGE(BF127:BG127),"")</f>
        <v/>
      </c>
      <c r="BF127" s="16"/>
      <c r="BG127" s="17"/>
      <c r="BH127" s="4" t="str">
        <f>IFERROR(AVERAGE(BI127:BJ127),"")</f>
        <v/>
      </c>
      <c r="BI127" s="16"/>
      <c r="BJ127" s="17"/>
      <c r="BK127" s="4" t="str">
        <f>IFERROR(AVERAGE(BL127:BM127),"")</f>
        <v/>
      </c>
      <c r="BL127" s="16"/>
      <c r="BM127" s="17"/>
      <c r="BN127" s="4" t="str">
        <f>IFERROR(AVERAGE(BO127:BP127),"")</f>
        <v/>
      </c>
      <c r="BO127" s="16"/>
      <c r="BP127" s="17"/>
      <c r="BQ127" s="4" t="str">
        <f>IFERROR(AVERAGE(BR127:BS127),"")</f>
        <v/>
      </c>
      <c r="BR127" s="16"/>
      <c r="BS127" s="17"/>
      <c r="BT127" s="4" t="str">
        <f>IFERROR(AVERAGE(BU127:BV127),"")</f>
        <v/>
      </c>
      <c r="BU127" s="16"/>
      <c r="BV127" s="17"/>
    </row>
    <row r="128" spans="1:77">
      <c r="B128" t="s">
        <v>69</v>
      </c>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row>
    <row r="129" spans="1:74" s="1" customFormat="1">
      <c r="A129" s="55"/>
      <c r="B129" s="1" t="str">
        <f>B127</f>
        <v>mansilla2013economic</v>
      </c>
      <c r="C129" s="1" t="s">
        <v>10</v>
      </c>
      <c r="D129" s="1">
        <f>D124</f>
        <v>2013</v>
      </c>
      <c r="E129" s="1" t="str">
        <f>E125</f>
        <v>EUR/kW</v>
      </c>
      <c r="F129" s="10">
        <f>IFERROR(SUM(F131:F136)/F130,0)</f>
        <v>0</v>
      </c>
      <c r="G129" s="10">
        <f>IFERROR(SUM(G131:G136)/G130,0)</f>
        <v>0</v>
      </c>
      <c r="H129" s="10">
        <f>IFERROR(SUM(H131:H136)/H130,0)</f>
        <v>0</v>
      </c>
      <c r="I129" s="10">
        <f t="shared" ref="I129:BS129" si="131">IFERROR(SUM(I131:I136)/I130,0)</f>
        <v>0</v>
      </c>
      <c r="J129" s="10">
        <f t="shared" si="131"/>
        <v>0</v>
      </c>
      <c r="K129" s="10">
        <f t="shared" si="131"/>
        <v>0</v>
      </c>
      <c r="L129" s="10">
        <f t="shared" si="131"/>
        <v>0</v>
      </c>
      <c r="M129" s="10">
        <f t="shared" si="131"/>
        <v>0</v>
      </c>
      <c r="N129" s="10">
        <f t="shared" si="131"/>
        <v>0</v>
      </c>
      <c r="O129" s="10">
        <f t="shared" si="131"/>
        <v>0</v>
      </c>
      <c r="P129" s="10">
        <f t="shared" si="131"/>
        <v>0</v>
      </c>
      <c r="Q129" s="10">
        <f t="shared" si="131"/>
        <v>0</v>
      </c>
      <c r="R129" s="10">
        <f t="shared" si="131"/>
        <v>0</v>
      </c>
      <c r="S129" s="10">
        <f t="shared" si="131"/>
        <v>0</v>
      </c>
      <c r="T129" s="10">
        <f t="shared" si="131"/>
        <v>0</v>
      </c>
      <c r="U129" s="10">
        <f t="shared" si="131"/>
        <v>0</v>
      </c>
      <c r="V129" s="10">
        <f t="shared" si="131"/>
        <v>0</v>
      </c>
      <c r="W129" s="10">
        <f t="shared" si="131"/>
        <v>0</v>
      </c>
      <c r="X129" s="10">
        <f t="shared" si="131"/>
        <v>0</v>
      </c>
      <c r="Y129" s="10">
        <f t="shared" si="131"/>
        <v>0</v>
      </c>
      <c r="Z129" s="10">
        <f t="shared" si="131"/>
        <v>0</v>
      </c>
      <c r="AA129" s="10">
        <f t="shared" si="131"/>
        <v>0</v>
      </c>
      <c r="AB129" s="10">
        <f t="shared" si="131"/>
        <v>0</v>
      </c>
      <c r="AC129" s="10">
        <f t="shared" si="131"/>
        <v>0</v>
      </c>
      <c r="AD129" s="10">
        <f t="shared" si="131"/>
        <v>0</v>
      </c>
      <c r="AE129" s="10">
        <f t="shared" si="131"/>
        <v>0</v>
      </c>
      <c r="AF129" s="10">
        <f t="shared" si="131"/>
        <v>0</v>
      </c>
      <c r="AG129" s="10">
        <f t="shared" si="131"/>
        <v>0</v>
      </c>
      <c r="AH129" s="10">
        <f t="shared" si="131"/>
        <v>0</v>
      </c>
      <c r="AI129" s="10">
        <f t="shared" si="131"/>
        <v>0</v>
      </c>
      <c r="AJ129" s="10">
        <f t="shared" si="131"/>
        <v>0</v>
      </c>
      <c r="AK129" s="10">
        <f t="shared" si="131"/>
        <v>0</v>
      </c>
      <c r="AL129" s="10">
        <f t="shared" si="131"/>
        <v>0</v>
      </c>
      <c r="AM129" s="10">
        <f t="shared" si="131"/>
        <v>0</v>
      </c>
      <c r="AN129" s="10">
        <f t="shared" si="131"/>
        <v>0</v>
      </c>
      <c r="AO129" s="10">
        <f t="shared" si="131"/>
        <v>0</v>
      </c>
      <c r="AP129" s="10">
        <f t="shared" si="131"/>
        <v>0</v>
      </c>
      <c r="AQ129" s="10">
        <f t="shared" si="131"/>
        <v>0</v>
      </c>
      <c r="AR129" s="10">
        <f t="shared" si="131"/>
        <v>0</v>
      </c>
      <c r="AS129" s="10">
        <f t="shared" si="131"/>
        <v>0</v>
      </c>
      <c r="AT129" s="10">
        <f t="shared" si="131"/>
        <v>0</v>
      </c>
      <c r="AU129" s="10">
        <f t="shared" si="131"/>
        <v>0</v>
      </c>
      <c r="AV129" s="10">
        <f t="shared" si="131"/>
        <v>0</v>
      </c>
      <c r="AW129" s="10">
        <f t="shared" si="131"/>
        <v>0</v>
      </c>
      <c r="AX129" s="10">
        <f t="shared" si="131"/>
        <v>0</v>
      </c>
      <c r="AY129" s="10">
        <f t="shared" si="131"/>
        <v>0</v>
      </c>
      <c r="AZ129" s="10">
        <f t="shared" si="131"/>
        <v>0</v>
      </c>
      <c r="BA129" s="10">
        <f t="shared" si="131"/>
        <v>0</v>
      </c>
      <c r="BB129" s="10">
        <f t="shared" si="131"/>
        <v>0</v>
      </c>
      <c r="BC129" s="10">
        <f t="shared" si="131"/>
        <v>0</v>
      </c>
      <c r="BD129" s="10">
        <f t="shared" si="131"/>
        <v>0</v>
      </c>
      <c r="BE129" s="10">
        <f t="shared" si="131"/>
        <v>0</v>
      </c>
      <c r="BF129" s="10">
        <f t="shared" si="131"/>
        <v>0</v>
      </c>
      <c r="BG129" s="10">
        <f t="shared" si="131"/>
        <v>0</v>
      </c>
      <c r="BH129" s="10">
        <f t="shared" si="131"/>
        <v>0</v>
      </c>
      <c r="BI129" s="10">
        <f t="shared" si="131"/>
        <v>0</v>
      </c>
      <c r="BJ129" s="10">
        <f t="shared" si="131"/>
        <v>0</v>
      </c>
      <c r="BK129" s="10">
        <f t="shared" si="131"/>
        <v>0</v>
      </c>
      <c r="BL129" s="10">
        <f t="shared" si="131"/>
        <v>0</v>
      </c>
      <c r="BM129" s="10">
        <f t="shared" si="131"/>
        <v>0</v>
      </c>
      <c r="BN129" s="10">
        <f t="shared" si="131"/>
        <v>0</v>
      </c>
      <c r="BO129" s="10">
        <f t="shared" si="131"/>
        <v>0</v>
      </c>
      <c r="BP129" s="10">
        <f t="shared" si="131"/>
        <v>0</v>
      </c>
      <c r="BQ129" s="10">
        <f t="shared" si="131"/>
        <v>0</v>
      </c>
      <c r="BR129" s="10">
        <f t="shared" si="131"/>
        <v>0</v>
      </c>
      <c r="BS129" s="10">
        <f t="shared" si="131"/>
        <v>0</v>
      </c>
      <c r="BT129" s="10">
        <f>IFERROR(SUM(BT131:BT136)/BT130,0)</f>
        <v>0</v>
      </c>
      <c r="BU129" s="10">
        <f>IFERROR(SUM(BU131:BU136)/BU130,0)</f>
        <v>0</v>
      </c>
      <c r="BV129" s="10">
        <f>IFERROR(SUM(BV131:BV136)/BV130,0)</f>
        <v>0</v>
      </c>
    </row>
    <row r="130" spans="1:74" hidden="1" outlineLevel="1">
      <c r="B130" t="str">
        <f>B129</f>
        <v>mansilla2013economic</v>
      </c>
      <c r="C130" t="s">
        <v>17</v>
      </c>
      <c r="D130">
        <f>D129</f>
        <v>2013</v>
      </c>
      <c r="E130" t="s">
        <v>18</v>
      </c>
      <c r="F130" s="4" t="str">
        <f>IFERROR(AVERAGE(G130:H130),"")</f>
        <v/>
      </c>
      <c r="G130" s="12"/>
      <c r="H130" s="13"/>
      <c r="I130" s="4" t="str">
        <f>IFERROR(AVERAGE(J130:K130),"")</f>
        <v/>
      </c>
      <c r="J130" s="12"/>
      <c r="K130" s="13"/>
      <c r="L130" s="4" t="str">
        <f>IFERROR(AVERAGE(M130:N130),"")</f>
        <v/>
      </c>
      <c r="M130" s="12"/>
      <c r="N130" s="13"/>
      <c r="O130" s="4" t="str">
        <f>IFERROR(AVERAGE(P130:Q130),"")</f>
        <v/>
      </c>
      <c r="P130" s="12"/>
      <c r="Q130" s="13"/>
      <c r="R130" s="4" t="str">
        <f>IFERROR(AVERAGE(S130:T130),"")</f>
        <v/>
      </c>
      <c r="S130" s="12"/>
      <c r="T130" s="13"/>
      <c r="U130" s="4" t="str">
        <f>IFERROR(AVERAGE(V130:W130),"")</f>
        <v/>
      </c>
      <c r="V130" s="12"/>
      <c r="W130" s="13"/>
      <c r="X130" s="4" t="str">
        <f>IFERROR(AVERAGE(Y130:Z130),"")</f>
        <v/>
      </c>
      <c r="Y130" s="12"/>
      <c r="Z130" s="13"/>
      <c r="AA130" s="4" t="str">
        <f>IFERROR(AVERAGE(AB130:AC130),"")</f>
        <v/>
      </c>
      <c r="AB130" s="12"/>
      <c r="AC130" s="13"/>
      <c r="AD130" s="4" t="str">
        <f>IFERROR(AVERAGE(AE130:AF130),"")</f>
        <v/>
      </c>
      <c r="AE130" s="12"/>
      <c r="AF130" s="13"/>
      <c r="AG130" s="4" t="str">
        <f>IFERROR(AVERAGE(AH130:AI130),"")</f>
        <v/>
      </c>
      <c r="AH130" s="12"/>
      <c r="AI130" s="13"/>
      <c r="AJ130" s="4" t="str">
        <f>IFERROR(AVERAGE(AK130:AL130),"")</f>
        <v/>
      </c>
      <c r="AK130" s="12"/>
      <c r="AL130" s="13"/>
      <c r="AM130" s="4" t="str">
        <f>IFERROR(AVERAGE(AN130:AO130),"")</f>
        <v/>
      </c>
      <c r="AN130" s="12"/>
      <c r="AO130" s="13"/>
      <c r="AP130" s="4" t="str">
        <f>IFERROR(AVERAGE(AQ130:AR130),"")</f>
        <v/>
      </c>
      <c r="AQ130" s="12"/>
      <c r="AR130" s="13"/>
      <c r="AS130" s="4" t="str">
        <f>IFERROR(AVERAGE(AT130:AU130),"")</f>
        <v/>
      </c>
      <c r="AT130" s="12"/>
      <c r="AU130" s="13"/>
      <c r="AV130" s="4" t="str">
        <f>IFERROR(AVERAGE(AW130:AX130),"")</f>
        <v/>
      </c>
      <c r="AW130" s="12"/>
      <c r="AX130" s="13"/>
      <c r="AY130" s="4" t="str">
        <f>IFERROR(AVERAGE(AZ130:BA130),"")</f>
        <v/>
      </c>
      <c r="AZ130" s="12"/>
      <c r="BA130" s="13"/>
      <c r="BB130" s="4" t="str">
        <f>IFERROR(AVERAGE(BC130:BD130),"")</f>
        <v/>
      </c>
      <c r="BC130" s="12"/>
      <c r="BD130" s="13"/>
      <c r="BE130" s="4" t="str">
        <f>IFERROR(AVERAGE(BF130:BG130),"")</f>
        <v/>
      </c>
      <c r="BF130" s="12"/>
      <c r="BG130" s="13"/>
      <c r="BH130" s="4" t="str">
        <f>IFERROR(AVERAGE(BI130:BJ130),"")</f>
        <v/>
      </c>
      <c r="BI130" s="12"/>
      <c r="BJ130" s="13"/>
      <c r="BK130" s="4" t="str">
        <f>IFERROR(AVERAGE(BL130:BM130),"")</f>
        <v/>
      </c>
      <c r="BL130" s="12"/>
      <c r="BM130" s="13"/>
      <c r="BN130" s="4" t="str">
        <f>IFERROR(AVERAGE(BO130:BP130),"")</f>
        <v/>
      </c>
      <c r="BO130" s="12"/>
      <c r="BP130" s="13"/>
      <c r="BQ130" s="4" t="str">
        <f>IFERROR(AVERAGE(BR130:BS130),"")</f>
        <v/>
      </c>
      <c r="BR130" s="12"/>
      <c r="BS130" s="13"/>
      <c r="BT130" s="4" t="str">
        <f>IFERROR(AVERAGE(BU130:BV130),"")</f>
        <v/>
      </c>
      <c r="BU130" s="12"/>
      <c r="BV130" s="13"/>
    </row>
    <row r="131" spans="1:74" hidden="1" outlineLevel="1">
      <c r="B131" t="str">
        <f t="shared" ref="B131:B136" si="132">B130</f>
        <v>mansilla2013economic</v>
      </c>
      <c r="C131" t="s">
        <v>12</v>
      </c>
      <c r="D131">
        <f>D129</f>
        <v>2013</v>
      </c>
      <c r="E131" t="str">
        <f>LEFT(E129,3)</f>
        <v>EUR</v>
      </c>
      <c r="F131" s="4" t="str">
        <f t="shared" ref="F131:F136" si="133">IFERROR(AVERAGE(G131:H131),"")</f>
        <v/>
      </c>
      <c r="G131" s="12"/>
      <c r="H131" s="13"/>
      <c r="I131" s="4" t="str">
        <f t="shared" ref="I131:I136" si="134">IFERROR(AVERAGE(J131:K131),"")</f>
        <v/>
      </c>
      <c r="J131" s="12"/>
      <c r="K131" s="13"/>
      <c r="L131" s="4" t="str">
        <f t="shared" ref="L131:L136" si="135">IFERROR(AVERAGE(M131:N131),"")</f>
        <v/>
      </c>
      <c r="M131" s="12"/>
      <c r="N131" s="13"/>
      <c r="O131" s="4" t="str">
        <f t="shared" ref="O131:O136" si="136">IFERROR(AVERAGE(P131:Q131),"")</f>
        <v/>
      </c>
      <c r="P131" s="12"/>
      <c r="Q131" s="13"/>
      <c r="R131" s="4" t="str">
        <f t="shared" ref="R131:R136" si="137">IFERROR(AVERAGE(S131:T131),"")</f>
        <v/>
      </c>
      <c r="S131" s="12"/>
      <c r="T131" s="13"/>
      <c r="U131" s="4" t="str">
        <f t="shared" ref="U131:U136" si="138">IFERROR(AVERAGE(V131:W131),"")</f>
        <v/>
      </c>
      <c r="V131" s="12"/>
      <c r="W131" s="13"/>
      <c r="X131" s="4" t="str">
        <f t="shared" ref="X131:X136" si="139">IFERROR(AVERAGE(Y131:Z131),"")</f>
        <v/>
      </c>
      <c r="Y131" s="12"/>
      <c r="Z131" s="13"/>
      <c r="AA131" s="4" t="str">
        <f t="shared" ref="AA131:AA136" si="140">IFERROR(AVERAGE(AB131:AC131),"")</f>
        <v/>
      </c>
      <c r="AB131" s="12"/>
      <c r="AC131" s="13"/>
      <c r="AD131" s="4" t="str">
        <f t="shared" ref="AD131:AD136" si="141">IFERROR(AVERAGE(AE131:AF131),"")</f>
        <v/>
      </c>
      <c r="AE131" s="12"/>
      <c r="AF131" s="13"/>
      <c r="AG131" s="4" t="str">
        <f t="shared" ref="AG131:AG136" si="142">IFERROR(AVERAGE(AH131:AI131),"")</f>
        <v/>
      </c>
      <c r="AH131" s="12"/>
      <c r="AI131" s="13"/>
      <c r="AJ131" s="4" t="str">
        <f t="shared" ref="AJ131:AJ136" si="143">IFERROR(AVERAGE(AK131:AL131),"")</f>
        <v/>
      </c>
      <c r="AK131" s="12"/>
      <c r="AL131" s="13"/>
      <c r="AM131" s="4" t="str">
        <f t="shared" ref="AM131:AM136" si="144">IFERROR(AVERAGE(AN131:AO131),"")</f>
        <v/>
      </c>
      <c r="AN131" s="12"/>
      <c r="AO131" s="13"/>
      <c r="AP131" s="4" t="str">
        <f t="shared" ref="AP131:AP136" si="145">IFERROR(AVERAGE(AQ131:AR131),"")</f>
        <v/>
      </c>
      <c r="AQ131" s="12"/>
      <c r="AR131" s="13"/>
      <c r="AS131" s="4" t="str">
        <f t="shared" ref="AS131:AS136" si="146">IFERROR(AVERAGE(AT131:AU131),"")</f>
        <v/>
      </c>
      <c r="AT131" s="12"/>
      <c r="AU131" s="13"/>
      <c r="AV131" s="4" t="str">
        <f t="shared" ref="AV131:AV136" si="147">IFERROR(AVERAGE(AW131:AX131),"")</f>
        <v/>
      </c>
      <c r="AW131" s="12"/>
      <c r="AX131" s="13"/>
      <c r="AY131" s="4" t="str">
        <f t="shared" ref="AY131:AY136" si="148">IFERROR(AVERAGE(AZ131:BA131),"")</f>
        <v/>
      </c>
      <c r="AZ131" s="12"/>
      <c r="BA131" s="13"/>
      <c r="BB131" s="4" t="str">
        <f t="shared" ref="BB131:BB136" si="149">IFERROR(AVERAGE(BC131:BD131),"")</f>
        <v/>
      </c>
      <c r="BC131" s="12"/>
      <c r="BD131" s="13"/>
      <c r="BE131" s="4" t="str">
        <f t="shared" ref="BE131:BE136" si="150">IFERROR(AVERAGE(BF131:BG131),"")</f>
        <v/>
      </c>
      <c r="BF131" s="12"/>
      <c r="BG131" s="13"/>
      <c r="BH131" s="4" t="str">
        <f t="shared" ref="BH131:BH136" si="151">IFERROR(AVERAGE(BI131:BJ131),"")</f>
        <v/>
      </c>
      <c r="BI131" s="12"/>
      <c r="BJ131" s="13"/>
      <c r="BK131" s="4" t="str">
        <f t="shared" ref="BK131:BK136" si="152">IFERROR(AVERAGE(BL131:BM131),"")</f>
        <v/>
      </c>
      <c r="BL131" s="12"/>
      <c r="BM131" s="13"/>
      <c r="BN131" s="4" t="str">
        <f t="shared" ref="BN131:BN136" si="153">IFERROR(AVERAGE(BO131:BP131),"")</f>
        <v/>
      </c>
      <c r="BO131" s="12"/>
      <c r="BP131" s="13"/>
      <c r="BQ131" s="4" t="str">
        <f t="shared" ref="BQ131:BQ136" si="154">IFERROR(AVERAGE(BR131:BS131),"")</f>
        <v/>
      </c>
      <c r="BR131" s="12"/>
      <c r="BS131" s="13"/>
      <c r="BT131" s="4" t="str">
        <f t="shared" ref="BT131:BT136" si="155">IFERROR(AVERAGE(BU131:BV131),"")</f>
        <v/>
      </c>
      <c r="BU131" s="12"/>
      <c r="BV131" s="13"/>
    </row>
    <row r="132" spans="1:74" hidden="1" outlineLevel="1">
      <c r="B132" t="str">
        <f t="shared" si="132"/>
        <v>mansilla2013economic</v>
      </c>
      <c r="C132" t="s">
        <v>13</v>
      </c>
      <c r="D132">
        <f t="shared" ref="D132:E136" si="156">D131</f>
        <v>2013</v>
      </c>
      <c r="E132" t="str">
        <f t="shared" si="156"/>
        <v>EUR</v>
      </c>
      <c r="F132" s="4" t="str">
        <f t="shared" si="133"/>
        <v/>
      </c>
      <c r="G132" s="12"/>
      <c r="H132" s="13"/>
      <c r="I132" s="4" t="str">
        <f t="shared" si="134"/>
        <v/>
      </c>
      <c r="J132" s="12"/>
      <c r="K132" s="13"/>
      <c r="L132" s="4" t="str">
        <f t="shared" si="135"/>
        <v/>
      </c>
      <c r="M132" s="12"/>
      <c r="N132" s="13"/>
      <c r="O132" s="4" t="str">
        <f t="shared" si="136"/>
        <v/>
      </c>
      <c r="P132" s="12"/>
      <c r="Q132" s="13"/>
      <c r="R132" s="4" t="str">
        <f t="shared" si="137"/>
        <v/>
      </c>
      <c r="S132" s="12"/>
      <c r="T132" s="13"/>
      <c r="U132" s="4" t="str">
        <f t="shared" si="138"/>
        <v/>
      </c>
      <c r="V132" s="12"/>
      <c r="W132" s="13"/>
      <c r="X132" s="4" t="str">
        <f t="shared" si="139"/>
        <v/>
      </c>
      <c r="Y132" s="12"/>
      <c r="Z132" s="13"/>
      <c r="AA132" s="4" t="str">
        <f t="shared" si="140"/>
        <v/>
      </c>
      <c r="AB132" s="12"/>
      <c r="AC132" s="13"/>
      <c r="AD132" s="4" t="str">
        <f t="shared" si="141"/>
        <v/>
      </c>
      <c r="AE132" s="12"/>
      <c r="AF132" s="13"/>
      <c r="AG132" s="4" t="str">
        <f t="shared" si="142"/>
        <v/>
      </c>
      <c r="AH132" s="12"/>
      <c r="AI132" s="13"/>
      <c r="AJ132" s="4" t="str">
        <f t="shared" si="143"/>
        <v/>
      </c>
      <c r="AK132" s="12"/>
      <c r="AL132" s="13"/>
      <c r="AM132" s="4" t="str">
        <f t="shared" si="144"/>
        <v/>
      </c>
      <c r="AN132" s="12"/>
      <c r="AO132" s="13"/>
      <c r="AP132" s="4" t="str">
        <f t="shared" si="145"/>
        <v/>
      </c>
      <c r="AQ132" s="12"/>
      <c r="AR132" s="13"/>
      <c r="AS132" s="4" t="str">
        <f t="shared" si="146"/>
        <v/>
      </c>
      <c r="AT132" s="12"/>
      <c r="AU132" s="13"/>
      <c r="AV132" s="4" t="str">
        <f t="shared" si="147"/>
        <v/>
      </c>
      <c r="AW132" s="12"/>
      <c r="AX132" s="13"/>
      <c r="AY132" s="4" t="str">
        <f t="shared" si="148"/>
        <v/>
      </c>
      <c r="AZ132" s="12"/>
      <c r="BA132" s="13"/>
      <c r="BB132" s="4" t="str">
        <f t="shared" si="149"/>
        <v/>
      </c>
      <c r="BC132" s="12"/>
      <c r="BD132" s="13"/>
      <c r="BE132" s="4" t="str">
        <f t="shared" si="150"/>
        <v/>
      </c>
      <c r="BF132" s="12"/>
      <c r="BG132" s="13"/>
      <c r="BH132" s="4" t="str">
        <f t="shared" si="151"/>
        <v/>
      </c>
      <c r="BI132" s="12"/>
      <c r="BJ132" s="13"/>
      <c r="BK132" s="4" t="str">
        <f t="shared" si="152"/>
        <v/>
      </c>
      <c r="BL132" s="12"/>
      <c r="BM132" s="13"/>
      <c r="BN132" s="4" t="str">
        <f t="shared" si="153"/>
        <v/>
      </c>
      <c r="BO132" s="12"/>
      <c r="BP132" s="13"/>
      <c r="BQ132" s="4" t="str">
        <f t="shared" si="154"/>
        <v/>
      </c>
      <c r="BR132" s="12"/>
      <c r="BS132" s="13"/>
      <c r="BT132" s="4" t="str">
        <f t="shared" si="155"/>
        <v/>
      </c>
      <c r="BU132" s="12"/>
      <c r="BV132" s="13"/>
    </row>
    <row r="133" spans="1:74" hidden="1" outlineLevel="1">
      <c r="B133" t="str">
        <f t="shared" si="132"/>
        <v>mansilla2013economic</v>
      </c>
      <c r="C133" t="s">
        <v>14</v>
      </c>
      <c r="D133">
        <f t="shared" si="156"/>
        <v>2013</v>
      </c>
      <c r="E133" t="str">
        <f t="shared" si="156"/>
        <v>EUR</v>
      </c>
      <c r="F133" s="4" t="str">
        <f t="shared" si="133"/>
        <v/>
      </c>
      <c r="G133" s="12"/>
      <c r="H133" s="13"/>
      <c r="I133" s="4" t="str">
        <f t="shared" si="134"/>
        <v/>
      </c>
      <c r="J133" s="12"/>
      <c r="K133" s="13"/>
      <c r="L133" s="4" t="str">
        <f t="shared" si="135"/>
        <v/>
      </c>
      <c r="M133" s="12"/>
      <c r="N133" s="13"/>
      <c r="O133" s="4" t="str">
        <f t="shared" si="136"/>
        <v/>
      </c>
      <c r="P133" s="12"/>
      <c r="Q133" s="13"/>
      <c r="R133" s="4" t="str">
        <f t="shared" si="137"/>
        <v/>
      </c>
      <c r="S133" s="12"/>
      <c r="T133" s="13"/>
      <c r="U133" s="4" t="str">
        <f t="shared" si="138"/>
        <v/>
      </c>
      <c r="V133" s="12"/>
      <c r="W133" s="13"/>
      <c r="X133" s="4" t="str">
        <f t="shared" si="139"/>
        <v/>
      </c>
      <c r="Y133" s="12"/>
      <c r="Z133" s="13"/>
      <c r="AA133" s="4" t="str">
        <f t="shared" si="140"/>
        <v/>
      </c>
      <c r="AB133" s="12"/>
      <c r="AC133" s="13"/>
      <c r="AD133" s="4" t="str">
        <f t="shared" si="141"/>
        <v/>
      </c>
      <c r="AE133" s="12"/>
      <c r="AF133" s="13"/>
      <c r="AG133" s="4" t="str">
        <f t="shared" si="142"/>
        <v/>
      </c>
      <c r="AH133" s="12"/>
      <c r="AI133" s="13"/>
      <c r="AJ133" s="4" t="str">
        <f t="shared" si="143"/>
        <v/>
      </c>
      <c r="AK133" s="12"/>
      <c r="AL133" s="13"/>
      <c r="AM133" s="4" t="str">
        <f t="shared" si="144"/>
        <v/>
      </c>
      <c r="AN133" s="12"/>
      <c r="AO133" s="13"/>
      <c r="AP133" s="4" t="str">
        <f t="shared" si="145"/>
        <v/>
      </c>
      <c r="AQ133" s="12"/>
      <c r="AR133" s="13"/>
      <c r="AS133" s="4" t="str">
        <f t="shared" si="146"/>
        <v/>
      </c>
      <c r="AT133" s="12"/>
      <c r="AU133" s="13"/>
      <c r="AV133" s="4" t="str">
        <f t="shared" si="147"/>
        <v/>
      </c>
      <c r="AW133" s="12"/>
      <c r="AX133" s="13"/>
      <c r="AY133" s="4" t="str">
        <f t="shared" si="148"/>
        <v/>
      </c>
      <c r="AZ133" s="12"/>
      <c r="BA133" s="13"/>
      <c r="BB133" s="4" t="str">
        <f t="shared" si="149"/>
        <v/>
      </c>
      <c r="BC133" s="12"/>
      <c r="BD133" s="13"/>
      <c r="BE133" s="4" t="str">
        <f t="shared" si="150"/>
        <v/>
      </c>
      <c r="BF133" s="12"/>
      <c r="BG133" s="13"/>
      <c r="BH133" s="4" t="str">
        <f t="shared" si="151"/>
        <v/>
      </c>
      <c r="BI133" s="12"/>
      <c r="BJ133" s="13"/>
      <c r="BK133" s="4" t="str">
        <f t="shared" si="152"/>
        <v/>
      </c>
      <c r="BL133" s="12"/>
      <c r="BM133" s="13"/>
      <c r="BN133" s="4" t="str">
        <f t="shared" si="153"/>
        <v/>
      </c>
      <c r="BO133" s="12"/>
      <c r="BP133" s="13"/>
      <c r="BQ133" s="4" t="str">
        <f t="shared" si="154"/>
        <v/>
      </c>
      <c r="BR133" s="12"/>
      <c r="BS133" s="13"/>
      <c r="BT133" s="4" t="str">
        <f t="shared" si="155"/>
        <v/>
      </c>
      <c r="BU133" s="12"/>
      <c r="BV133" s="13"/>
    </row>
    <row r="134" spans="1:74" hidden="1" outlineLevel="1">
      <c r="B134" t="str">
        <f t="shared" si="132"/>
        <v>mansilla2013economic</v>
      </c>
      <c r="C134" t="s">
        <v>11</v>
      </c>
      <c r="D134">
        <f t="shared" si="156"/>
        <v>2013</v>
      </c>
      <c r="E134" t="str">
        <f t="shared" si="156"/>
        <v>EUR</v>
      </c>
      <c r="F134" s="4" t="str">
        <f t="shared" si="133"/>
        <v/>
      </c>
      <c r="G134" s="12"/>
      <c r="H134" s="13"/>
      <c r="I134" s="4" t="str">
        <f t="shared" si="134"/>
        <v/>
      </c>
      <c r="J134" s="12"/>
      <c r="K134" s="13"/>
      <c r="L134" s="4" t="str">
        <f t="shared" si="135"/>
        <v/>
      </c>
      <c r="M134" s="12"/>
      <c r="N134" s="13"/>
      <c r="O134" s="4" t="str">
        <f t="shared" si="136"/>
        <v/>
      </c>
      <c r="P134" s="12"/>
      <c r="Q134" s="13"/>
      <c r="R134" s="4" t="str">
        <f t="shared" si="137"/>
        <v/>
      </c>
      <c r="S134" s="12"/>
      <c r="T134" s="13"/>
      <c r="U134" s="4" t="str">
        <f t="shared" si="138"/>
        <v/>
      </c>
      <c r="V134" s="12"/>
      <c r="W134" s="13"/>
      <c r="X134" s="4" t="str">
        <f t="shared" si="139"/>
        <v/>
      </c>
      <c r="Y134" s="12"/>
      <c r="Z134" s="13"/>
      <c r="AA134" s="4" t="str">
        <f t="shared" si="140"/>
        <v/>
      </c>
      <c r="AB134" s="12"/>
      <c r="AC134" s="13"/>
      <c r="AD134" s="4" t="str">
        <f t="shared" si="141"/>
        <v/>
      </c>
      <c r="AE134" s="12"/>
      <c r="AF134" s="13"/>
      <c r="AG134" s="4" t="str">
        <f t="shared" si="142"/>
        <v/>
      </c>
      <c r="AH134" s="12"/>
      <c r="AI134" s="13"/>
      <c r="AJ134" s="4" t="str">
        <f t="shared" si="143"/>
        <v/>
      </c>
      <c r="AK134" s="12"/>
      <c r="AL134" s="13"/>
      <c r="AM134" s="4" t="str">
        <f t="shared" si="144"/>
        <v/>
      </c>
      <c r="AN134" s="12"/>
      <c r="AO134" s="13"/>
      <c r="AP134" s="4" t="str">
        <f t="shared" si="145"/>
        <v/>
      </c>
      <c r="AQ134" s="12"/>
      <c r="AR134" s="13"/>
      <c r="AS134" s="4" t="str">
        <f t="shared" si="146"/>
        <v/>
      </c>
      <c r="AT134" s="12"/>
      <c r="AU134" s="13"/>
      <c r="AV134" s="4" t="str">
        <f t="shared" si="147"/>
        <v/>
      </c>
      <c r="AW134" s="12"/>
      <c r="AX134" s="13"/>
      <c r="AY134" s="4" t="str">
        <f t="shared" si="148"/>
        <v/>
      </c>
      <c r="AZ134" s="12"/>
      <c r="BA134" s="13"/>
      <c r="BB134" s="4" t="str">
        <f t="shared" si="149"/>
        <v/>
      </c>
      <c r="BC134" s="12"/>
      <c r="BD134" s="13"/>
      <c r="BE134" s="4" t="str">
        <f t="shared" si="150"/>
        <v/>
      </c>
      <c r="BF134" s="12"/>
      <c r="BG134" s="13"/>
      <c r="BH134" s="4" t="str">
        <f t="shared" si="151"/>
        <v/>
      </c>
      <c r="BI134" s="12"/>
      <c r="BJ134" s="13"/>
      <c r="BK134" s="4" t="str">
        <f t="shared" si="152"/>
        <v/>
      </c>
      <c r="BL134" s="12"/>
      <c r="BM134" s="13"/>
      <c r="BN134" s="4" t="str">
        <f t="shared" si="153"/>
        <v/>
      </c>
      <c r="BO134" s="12"/>
      <c r="BP134" s="13"/>
      <c r="BQ134" s="4" t="str">
        <f t="shared" si="154"/>
        <v/>
      </c>
      <c r="BR134" s="12"/>
      <c r="BS134" s="13"/>
      <c r="BT134" s="4" t="str">
        <f t="shared" si="155"/>
        <v/>
      </c>
      <c r="BU134" s="12"/>
      <c r="BV134" s="13"/>
    </row>
    <row r="135" spans="1:74" hidden="1" outlineLevel="1">
      <c r="B135" t="str">
        <f t="shared" si="132"/>
        <v>mansilla2013economic</v>
      </c>
      <c r="C135" t="s">
        <v>15</v>
      </c>
      <c r="D135">
        <f t="shared" si="156"/>
        <v>2013</v>
      </c>
      <c r="E135" t="str">
        <f t="shared" si="156"/>
        <v>EUR</v>
      </c>
      <c r="F135" s="4" t="str">
        <f t="shared" si="133"/>
        <v/>
      </c>
      <c r="G135" s="12"/>
      <c r="H135" s="13"/>
      <c r="I135" s="4" t="str">
        <f t="shared" si="134"/>
        <v/>
      </c>
      <c r="J135" s="12"/>
      <c r="K135" s="13"/>
      <c r="L135" s="4" t="str">
        <f t="shared" si="135"/>
        <v/>
      </c>
      <c r="M135" s="12"/>
      <c r="N135" s="13"/>
      <c r="O135" s="4" t="str">
        <f t="shared" si="136"/>
        <v/>
      </c>
      <c r="P135" s="12"/>
      <c r="Q135" s="13"/>
      <c r="R135" s="4" t="str">
        <f t="shared" si="137"/>
        <v/>
      </c>
      <c r="S135" s="12"/>
      <c r="T135" s="13"/>
      <c r="U135" s="4" t="str">
        <f t="shared" si="138"/>
        <v/>
      </c>
      <c r="V135" s="12"/>
      <c r="W135" s="13"/>
      <c r="X135" s="4" t="str">
        <f t="shared" si="139"/>
        <v/>
      </c>
      <c r="Y135" s="12"/>
      <c r="Z135" s="13"/>
      <c r="AA135" s="4" t="str">
        <f t="shared" si="140"/>
        <v/>
      </c>
      <c r="AB135" s="12"/>
      <c r="AC135" s="13"/>
      <c r="AD135" s="4" t="str">
        <f t="shared" si="141"/>
        <v/>
      </c>
      <c r="AE135" s="12"/>
      <c r="AF135" s="13"/>
      <c r="AG135" s="4" t="str">
        <f t="shared" si="142"/>
        <v/>
      </c>
      <c r="AH135" s="12"/>
      <c r="AI135" s="13"/>
      <c r="AJ135" s="4" t="str">
        <f t="shared" si="143"/>
        <v/>
      </c>
      <c r="AK135" s="12"/>
      <c r="AL135" s="13"/>
      <c r="AM135" s="4" t="str">
        <f t="shared" si="144"/>
        <v/>
      </c>
      <c r="AN135" s="12"/>
      <c r="AO135" s="13"/>
      <c r="AP135" s="4" t="str">
        <f t="shared" si="145"/>
        <v/>
      </c>
      <c r="AQ135" s="12"/>
      <c r="AR135" s="13"/>
      <c r="AS135" s="4" t="str">
        <f t="shared" si="146"/>
        <v/>
      </c>
      <c r="AT135" s="12"/>
      <c r="AU135" s="13"/>
      <c r="AV135" s="4" t="str">
        <f t="shared" si="147"/>
        <v/>
      </c>
      <c r="AW135" s="12"/>
      <c r="AX135" s="13"/>
      <c r="AY135" s="4" t="str">
        <f t="shared" si="148"/>
        <v/>
      </c>
      <c r="AZ135" s="12"/>
      <c r="BA135" s="13"/>
      <c r="BB135" s="4" t="str">
        <f t="shared" si="149"/>
        <v/>
      </c>
      <c r="BC135" s="12"/>
      <c r="BD135" s="13"/>
      <c r="BE135" s="4" t="str">
        <f t="shared" si="150"/>
        <v/>
      </c>
      <c r="BF135" s="12"/>
      <c r="BG135" s="13"/>
      <c r="BH135" s="4" t="str">
        <f t="shared" si="151"/>
        <v/>
      </c>
      <c r="BI135" s="12"/>
      <c r="BJ135" s="13"/>
      <c r="BK135" s="4" t="str">
        <f t="shared" si="152"/>
        <v/>
      </c>
      <c r="BL135" s="12"/>
      <c r="BM135" s="13"/>
      <c r="BN135" s="4" t="str">
        <f t="shared" si="153"/>
        <v/>
      </c>
      <c r="BO135" s="12"/>
      <c r="BP135" s="13"/>
      <c r="BQ135" s="4" t="str">
        <f t="shared" si="154"/>
        <v/>
      </c>
      <c r="BR135" s="12"/>
      <c r="BS135" s="13"/>
      <c r="BT135" s="4" t="str">
        <f t="shared" si="155"/>
        <v/>
      </c>
      <c r="BU135" s="12"/>
      <c r="BV135" s="13"/>
    </row>
    <row r="136" spans="1:74" hidden="1" outlineLevel="1">
      <c r="B136" t="str">
        <f t="shared" si="132"/>
        <v>mansilla2013economic</v>
      </c>
      <c r="C136" t="s">
        <v>16</v>
      </c>
      <c r="D136">
        <f t="shared" si="156"/>
        <v>2013</v>
      </c>
      <c r="E136" t="str">
        <f t="shared" si="156"/>
        <v>EUR</v>
      </c>
      <c r="F136" s="4" t="str">
        <f t="shared" si="133"/>
        <v/>
      </c>
      <c r="G136" s="12"/>
      <c r="H136" s="13"/>
      <c r="I136" s="4" t="str">
        <f t="shared" si="134"/>
        <v/>
      </c>
      <c r="J136" s="12"/>
      <c r="K136" s="13"/>
      <c r="L136" s="4" t="str">
        <f t="shared" si="135"/>
        <v/>
      </c>
      <c r="M136" s="12"/>
      <c r="N136" s="13"/>
      <c r="O136" s="4" t="str">
        <f t="shared" si="136"/>
        <v/>
      </c>
      <c r="P136" s="12"/>
      <c r="Q136" s="13"/>
      <c r="R136" s="4" t="str">
        <f t="shared" si="137"/>
        <v/>
      </c>
      <c r="S136" s="12"/>
      <c r="T136" s="13"/>
      <c r="U136" s="4" t="str">
        <f t="shared" si="138"/>
        <v/>
      </c>
      <c r="V136" s="12"/>
      <c r="W136" s="13"/>
      <c r="X136" s="4" t="str">
        <f t="shared" si="139"/>
        <v/>
      </c>
      <c r="Y136" s="12"/>
      <c r="Z136" s="13"/>
      <c r="AA136" s="4" t="str">
        <f t="shared" si="140"/>
        <v/>
      </c>
      <c r="AB136" s="12"/>
      <c r="AC136" s="13"/>
      <c r="AD136" s="4" t="str">
        <f t="shared" si="141"/>
        <v/>
      </c>
      <c r="AE136" s="12"/>
      <c r="AF136" s="13"/>
      <c r="AG136" s="4" t="str">
        <f t="shared" si="142"/>
        <v/>
      </c>
      <c r="AH136" s="12"/>
      <c r="AI136" s="13"/>
      <c r="AJ136" s="4" t="str">
        <f t="shared" si="143"/>
        <v/>
      </c>
      <c r="AK136" s="12"/>
      <c r="AL136" s="13"/>
      <c r="AM136" s="4" t="str">
        <f t="shared" si="144"/>
        <v/>
      </c>
      <c r="AN136" s="12"/>
      <c r="AO136" s="13"/>
      <c r="AP136" s="4" t="str">
        <f t="shared" si="145"/>
        <v/>
      </c>
      <c r="AQ136" s="12"/>
      <c r="AR136" s="13"/>
      <c r="AS136" s="4" t="str">
        <f t="shared" si="146"/>
        <v/>
      </c>
      <c r="AT136" s="12"/>
      <c r="AU136" s="13"/>
      <c r="AV136" s="4" t="str">
        <f t="shared" si="147"/>
        <v/>
      </c>
      <c r="AW136" s="12"/>
      <c r="AX136" s="13"/>
      <c r="AY136" s="4" t="str">
        <f t="shared" si="148"/>
        <v/>
      </c>
      <c r="AZ136" s="12"/>
      <c r="BA136" s="13"/>
      <c r="BB136" s="4" t="str">
        <f t="shared" si="149"/>
        <v/>
      </c>
      <c r="BC136" s="12"/>
      <c r="BD136" s="13"/>
      <c r="BE136" s="4" t="str">
        <f t="shared" si="150"/>
        <v/>
      </c>
      <c r="BF136" s="12"/>
      <c r="BG136" s="13"/>
      <c r="BH136" s="4" t="str">
        <f t="shared" si="151"/>
        <v/>
      </c>
      <c r="BI136" s="12"/>
      <c r="BJ136" s="13"/>
      <c r="BK136" s="4" t="str">
        <f t="shared" si="152"/>
        <v/>
      </c>
      <c r="BL136" s="12"/>
      <c r="BM136" s="13"/>
      <c r="BN136" s="4" t="str">
        <f t="shared" si="153"/>
        <v/>
      </c>
      <c r="BO136" s="12"/>
      <c r="BP136" s="13"/>
      <c r="BQ136" s="4" t="str">
        <f t="shared" si="154"/>
        <v/>
      </c>
      <c r="BR136" s="12"/>
      <c r="BS136" s="13"/>
      <c r="BT136" s="4" t="str">
        <f t="shared" si="155"/>
        <v/>
      </c>
      <c r="BU136" s="12"/>
      <c r="BV136" s="13"/>
    </row>
    <row r="137" spans="1:74" collapsed="1">
      <c r="B137" t="s">
        <v>69</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row>
    <row r="138" spans="1:74">
      <c r="B138" t="str">
        <f>B136</f>
        <v>mansilla2013economic</v>
      </c>
      <c r="C138" t="s">
        <v>19</v>
      </c>
      <c r="D138">
        <f>D136</f>
        <v>2013</v>
      </c>
      <c r="E138" t="str">
        <f>E125</f>
        <v>EUR/kW</v>
      </c>
      <c r="F138" s="4" t="str">
        <f>IFERROR(AVERAGE(G138:H138),"")</f>
        <v/>
      </c>
      <c r="G138" s="12"/>
      <c r="H138" s="13"/>
      <c r="I138" s="4" t="str">
        <f>IFERROR(AVERAGE(J138:K138),"")</f>
        <v/>
      </c>
      <c r="J138" s="12"/>
      <c r="K138" s="13"/>
      <c r="L138" s="4" t="str">
        <f>IFERROR(AVERAGE(M138:N138),"")</f>
        <v/>
      </c>
      <c r="M138" s="12"/>
      <c r="N138" s="13"/>
      <c r="O138" s="4" t="str">
        <f>IFERROR(AVERAGE(P138:Q138),"")</f>
        <v/>
      </c>
      <c r="P138" s="12"/>
      <c r="Q138" s="13"/>
      <c r="R138" s="4" t="str">
        <f>IFERROR(AVERAGE(S138:T138),"")</f>
        <v/>
      </c>
      <c r="S138" s="12"/>
      <c r="T138" s="13"/>
      <c r="U138" s="4" t="str">
        <f>IFERROR(AVERAGE(V138:W138),"")</f>
        <v/>
      </c>
      <c r="V138" s="12"/>
      <c r="W138" s="13"/>
      <c r="X138" s="4" t="str">
        <f>IFERROR(AVERAGE(Y138:Z138),"")</f>
        <v/>
      </c>
      <c r="Y138" s="12"/>
      <c r="Z138" s="13"/>
      <c r="AA138" s="4" t="str">
        <f>IFERROR(AVERAGE(AB138:AC138),"")</f>
        <v/>
      </c>
      <c r="AB138" s="12"/>
      <c r="AC138" s="13"/>
      <c r="AD138" s="4" t="str">
        <f>IFERROR(AVERAGE(AE138:AF138),"")</f>
        <v/>
      </c>
      <c r="AE138" s="12"/>
      <c r="AF138" s="13"/>
      <c r="AG138" s="4" t="str">
        <f>IFERROR(AVERAGE(AH138:AI138),"")</f>
        <v/>
      </c>
      <c r="AH138" s="12"/>
      <c r="AI138" s="13"/>
      <c r="AJ138" s="4" t="str">
        <f>IFERROR(AVERAGE(AK138:AL138),"")</f>
        <v/>
      </c>
      <c r="AK138" s="12"/>
      <c r="AL138" s="13"/>
      <c r="AM138" s="4" t="str">
        <f>IFERROR(AVERAGE(AN138:AO138),"")</f>
        <v/>
      </c>
      <c r="AN138" s="12"/>
      <c r="AO138" s="13"/>
      <c r="AP138" s="4" t="str">
        <f>IFERROR(AVERAGE(AQ138:AR138),"")</f>
        <v/>
      </c>
      <c r="AQ138" s="12"/>
      <c r="AR138" s="13"/>
      <c r="AS138" s="4" t="str">
        <f>IFERROR(AVERAGE(AT138:AU138),"")</f>
        <v/>
      </c>
      <c r="AT138" s="12"/>
      <c r="AU138" s="13"/>
      <c r="AV138" s="4" t="str">
        <f>IFERROR(AVERAGE(AW138:AX138),"")</f>
        <v/>
      </c>
      <c r="AW138" s="12"/>
      <c r="AX138" s="13"/>
      <c r="AY138" s="4" t="str">
        <f>IFERROR(AVERAGE(AZ138:BA138),"")</f>
        <v/>
      </c>
      <c r="AZ138" s="12"/>
      <c r="BA138" s="13"/>
      <c r="BB138" s="4" t="str">
        <f>IFERROR(AVERAGE(BC138:BD138),"")</f>
        <v/>
      </c>
      <c r="BC138" s="12"/>
      <c r="BD138" s="13"/>
      <c r="BE138" s="4" t="str">
        <f>IFERROR(AVERAGE(BF138:BG138),"")</f>
        <v/>
      </c>
      <c r="BF138" s="12"/>
      <c r="BG138" s="13"/>
      <c r="BH138" s="4" t="str">
        <f>IFERROR(AVERAGE(BI138:BJ138),"")</f>
        <v/>
      </c>
      <c r="BI138" s="12"/>
      <c r="BJ138" s="13"/>
      <c r="BK138" s="4" t="str">
        <f>IFERROR(AVERAGE(BL138:BM138),"")</f>
        <v/>
      </c>
      <c r="BL138" s="12"/>
      <c r="BM138" s="13"/>
      <c r="BN138" s="4" t="str">
        <f>IFERROR(AVERAGE(BO138:BP138),"")</f>
        <v/>
      </c>
      <c r="BO138" s="12"/>
      <c r="BP138" s="13"/>
      <c r="BQ138" s="4" t="str">
        <f>IFERROR(AVERAGE(BR138:BS138),"")</f>
        <v/>
      </c>
      <c r="BR138" s="12"/>
      <c r="BS138" s="13"/>
      <c r="BT138" s="4" t="str">
        <f>IFERROR(AVERAGE(BU138:BV138),"")</f>
        <v/>
      </c>
      <c r="BU138" s="12"/>
      <c r="BV138" s="13"/>
    </row>
    <row r="139" spans="1:74">
      <c r="B139" t="s">
        <v>69</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row>
    <row r="140" spans="1:74">
      <c r="B140" t="str">
        <f>B138</f>
        <v>mansilla2013economic</v>
      </c>
      <c r="C140" t="s">
        <v>48</v>
      </c>
      <c r="D140">
        <f>D138</f>
        <v>2013</v>
      </c>
      <c r="E140" t="s">
        <v>22</v>
      </c>
      <c r="F140" s="22" t="str">
        <f>IFERROR(AVERAGE(G140:H140),"")</f>
        <v/>
      </c>
      <c r="G140" s="23"/>
      <c r="H140" s="24"/>
      <c r="I140" s="22" t="str">
        <f>IFERROR(AVERAGE(J140:K140),"")</f>
        <v/>
      </c>
      <c r="J140" s="23"/>
      <c r="K140" s="24"/>
      <c r="L140" s="22" t="str">
        <f>IFERROR(AVERAGE(M140:N140),"")</f>
        <v/>
      </c>
      <c r="M140" s="23"/>
      <c r="N140" s="24"/>
      <c r="O140" s="22" t="str">
        <f>IFERROR(AVERAGE(P140:Q140),"")</f>
        <v/>
      </c>
      <c r="P140" s="23"/>
      <c r="Q140" s="24"/>
      <c r="R140" s="22" t="str">
        <f>IFERROR(AVERAGE(S140:T140),"")</f>
        <v/>
      </c>
      <c r="S140" s="23"/>
      <c r="T140" s="24"/>
      <c r="U140" s="22" t="str">
        <f>IFERROR(AVERAGE(V140:W140),"")</f>
        <v/>
      </c>
      <c r="V140" s="23"/>
      <c r="W140" s="24"/>
      <c r="X140" s="22" t="str">
        <f>IFERROR(AVERAGE(Y140:Z140),"")</f>
        <v/>
      </c>
      <c r="Y140" s="23"/>
      <c r="Z140" s="24"/>
      <c r="AA140" s="22" t="str">
        <f>IFERROR(AVERAGE(AB140:AC140),"")</f>
        <v/>
      </c>
      <c r="AB140" s="23"/>
      <c r="AC140" s="24"/>
      <c r="AD140" s="22" t="str">
        <f>IFERROR(AVERAGE(AE140:AF140),"")</f>
        <v/>
      </c>
      <c r="AE140" s="23"/>
      <c r="AF140" s="24"/>
      <c r="AG140" s="22" t="str">
        <f>IFERROR(AVERAGE(AH140:AI140),"")</f>
        <v/>
      </c>
      <c r="AH140" s="23"/>
      <c r="AI140" s="24"/>
      <c r="AJ140" s="22" t="str">
        <f>IFERROR(AVERAGE(AK140:AL140),"")</f>
        <v/>
      </c>
      <c r="AK140" s="23"/>
      <c r="AL140" s="24"/>
      <c r="AM140" s="22" t="str">
        <f>IFERROR(AVERAGE(AN140:AO140),"")</f>
        <v/>
      </c>
      <c r="AN140" s="23"/>
      <c r="AO140" s="24"/>
      <c r="AP140" s="22" t="str">
        <f>IFERROR(AVERAGE(AQ140:AR140),"")</f>
        <v/>
      </c>
      <c r="AQ140" s="23"/>
      <c r="AR140" s="24"/>
      <c r="AS140" s="22">
        <f>IFERROR(AVERAGE(AT140:AU140),"")</f>
        <v>0.02</v>
      </c>
      <c r="AT140" s="23">
        <v>0.02</v>
      </c>
      <c r="AU140" s="24">
        <v>0.02</v>
      </c>
      <c r="AV140" s="22" t="str">
        <f>IFERROR(AVERAGE(AW140:AX140),"")</f>
        <v/>
      </c>
      <c r="AW140" s="23"/>
      <c r="AX140" s="24"/>
      <c r="AY140" s="22" t="str">
        <f>IFERROR(AVERAGE(AZ140:BA140),"")</f>
        <v/>
      </c>
      <c r="AZ140" s="23"/>
      <c r="BA140" s="24"/>
      <c r="BB140" s="22" t="str">
        <f>IFERROR(AVERAGE(BC140:BD140),"")</f>
        <v/>
      </c>
      <c r="BC140" s="23"/>
      <c r="BD140" s="24"/>
      <c r="BE140" s="22" t="str">
        <f>IFERROR(AVERAGE(BF140:BG140),"")</f>
        <v/>
      </c>
      <c r="BF140" s="23"/>
      <c r="BG140" s="24"/>
      <c r="BH140" s="22" t="str">
        <f>IFERROR(AVERAGE(BI140:BJ140),"")</f>
        <v/>
      </c>
      <c r="BI140" s="23"/>
      <c r="BJ140" s="24"/>
      <c r="BK140" s="22" t="str">
        <f>IFERROR(AVERAGE(BL140:BM140),"")</f>
        <v/>
      </c>
      <c r="BL140" s="23"/>
      <c r="BM140" s="24"/>
      <c r="BN140" s="22" t="str">
        <f>IFERROR(AVERAGE(BO140:BP140),"")</f>
        <v/>
      </c>
      <c r="BO140" s="23"/>
      <c r="BP140" s="24"/>
      <c r="BQ140" s="22" t="str">
        <f>IFERROR(AVERAGE(BR140:BS140),"")</f>
        <v/>
      </c>
      <c r="BR140" s="23"/>
      <c r="BS140" s="24"/>
      <c r="BT140" s="22" t="str">
        <f>IFERROR(AVERAGE(BU140:BV140),"")</f>
        <v/>
      </c>
      <c r="BU140" s="23"/>
      <c r="BV140" s="24"/>
    </row>
    <row r="141" spans="1:74">
      <c r="B141" t="str">
        <f>B140</f>
        <v>mansilla2013economic</v>
      </c>
      <c r="C141" t="s">
        <v>49</v>
      </c>
      <c r="D141">
        <f>D140</f>
        <v>2013</v>
      </c>
      <c r="E141" t="s">
        <v>22</v>
      </c>
      <c r="F141" s="22" t="str">
        <f>IFERROR(AVERAGE(G141:H141),"")</f>
        <v/>
      </c>
      <c r="G141" s="23"/>
      <c r="H141" s="24"/>
      <c r="I141" s="22" t="str">
        <f>IFERROR(AVERAGE(J141:K141),"")</f>
        <v/>
      </c>
      <c r="J141" s="23"/>
      <c r="K141" s="24"/>
      <c r="L141" s="22" t="str">
        <f>IFERROR(AVERAGE(M141:N141),"")</f>
        <v/>
      </c>
      <c r="M141" s="23"/>
      <c r="N141" s="24"/>
      <c r="O141" s="22" t="str">
        <f>IFERROR(AVERAGE(P141:Q141),"")</f>
        <v/>
      </c>
      <c r="P141" s="23"/>
      <c r="Q141" s="24"/>
      <c r="R141" s="22" t="str">
        <f>IFERROR(AVERAGE(S141:T141),"")</f>
        <v/>
      </c>
      <c r="S141" s="23"/>
      <c r="T141" s="24"/>
      <c r="U141" s="22" t="str">
        <f>IFERROR(AVERAGE(V141:W141),"")</f>
        <v/>
      </c>
      <c r="V141" s="23"/>
      <c r="W141" s="24"/>
      <c r="X141" s="22" t="str">
        <f>IFERROR(AVERAGE(Y141:Z141),"")</f>
        <v/>
      </c>
      <c r="Y141" s="23"/>
      <c r="Z141" s="24"/>
      <c r="AA141" s="22" t="str">
        <f>IFERROR(AVERAGE(AB141:AC141),"")</f>
        <v/>
      </c>
      <c r="AB141" s="23"/>
      <c r="AC141" s="24"/>
      <c r="AD141" s="22" t="str">
        <f>IFERROR(AVERAGE(AE141:AF141),"")</f>
        <v/>
      </c>
      <c r="AE141" s="23"/>
      <c r="AF141" s="24"/>
      <c r="AG141" s="22" t="str">
        <f>IFERROR(AVERAGE(AH141:AI141),"")</f>
        <v/>
      </c>
      <c r="AH141" s="23"/>
      <c r="AI141" s="24"/>
      <c r="AJ141" s="22" t="str">
        <f>IFERROR(AVERAGE(AK141:AL141),"")</f>
        <v/>
      </c>
      <c r="AK141" s="23"/>
      <c r="AL141" s="24"/>
      <c r="AM141" s="22" t="str">
        <f>IFERROR(AVERAGE(AN141:AO141),"")</f>
        <v/>
      </c>
      <c r="AN141" s="23"/>
      <c r="AO141" s="24"/>
      <c r="AP141" s="22" t="str">
        <f>IFERROR(AVERAGE(AQ141:AR141),"")</f>
        <v/>
      </c>
      <c r="AQ141" s="23"/>
      <c r="AR141" s="24"/>
      <c r="AS141" s="22" t="str">
        <f>IFERROR(AVERAGE(AT141:AU141),"")</f>
        <v/>
      </c>
      <c r="AT141" s="23"/>
      <c r="AU141" s="24"/>
      <c r="AV141" s="22" t="str">
        <f>IFERROR(AVERAGE(AW141:AX141),"")</f>
        <v/>
      </c>
      <c r="AW141" s="23"/>
      <c r="AX141" s="24"/>
      <c r="AY141" s="22" t="str">
        <f>IFERROR(AVERAGE(AZ141:BA141),"")</f>
        <v/>
      </c>
      <c r="AZ141" s="23"/>
      <c r="BA141" s="24"/>
      <c r="BB141" s="22" t="str">
        <f>IFERROR(AVERAGE(BC141:BD141),"")</f>
        <v/>
      </c>
      <c r="BC141" s="23"/>
      <c r="BD141" s="24"/>
      <c r="BE141" s="22" t="str">
        <f>IFERROR(AVERAGE(BF141:BG141),"")</f>
        <v/>
      </c>
      <c r="BF141" s="23"/>
      <c r="BG141" s="24"/>
      <c r="BH141" s="22" t="str">
        <f>IFERROR(AVERAGE(BI141:BJ141),"")</f>
        <v/>
      </c>
      <c r="BI141" s="23"/>
      <c r="BJ141" s="24"/>
      <c r="BK141" s="22" t="str">
        <f>IFERROR(AVERAGE(BL141:BM141),"")</f>
        <v/>
      </c>
      <c r="BL141" s="23"/>
      <c r="BM141" s="24"/>
      <c r="BN141" s="22" t="str">
        <f>IFERROR(AVERAGE(BO141:BP141),"")</f>
        <v/>
      </c>
      <c r="BO141" s="23"/>
      <c r="BP141" s="24"/>
      <c r="BQ141" s="22" t="str">
        <f>IFERROR(AVERAGE(BR141:BS141),"")</f>
        <v/>
      </c>
      <c r="BR141" s="23"/>
      <c r="BS141" s="24"/>
      <c r="BT141" s="22" t="str">
        <f>IFERROR(AVERAGE(BU141:BV141),"")</f>
        <v/>
      </c>
      <c r="BU141" s="23"/>
      <c r="BV141" s="24"/>
    </row>
    <row r="142" spans="1:74">
      <c r="B142" t="s">
        <v>69</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row>
    <row r="143" spans="1:74">
      <c r="B143" t="str">
        <f>B138</f>
        <v>mansilla2013economic</v>
      </c>
      <c r="C143" t="s">
        <v>23</v>
      </c>
      <c r="D143">
        <f>D138</f>
        <v>2013</v>
      </c>
      <c r="E143" t="s">
        <v>20</v>
      </c>
      <c r="F143" s="4" t="str">
        <f>IFERROR(AVERAGE(G143:H143),"")</f>
        <v/>
      </c>
      <c r="G143" s="12"/>
      <c r="H143" s="13"/>
      <c r="I143" s="4" t="str">
        <f>IFERROR(AVERAGE(J143:K143),"")</f>
        <v/>
      </c>
      <c r="J143" s="12"/>
      <c r="K143" s="13"/>
      <c r="L143" s="4" t="str">
        <f>IFERROR(AVERAGE(M143:N143),"")</f>
        <v/>
      </c>
      <c r="M143" s="12"/>
      <c r="N143" s="13"/>
      <c r="O143" s="4" t="str">
        <f>IFERROR(AVERAGE(P143:Q143),"")</f>
        <v/>
      </c>
      <c r="P143" s="12"/>
      <c r="Q143" s="13"/>
      <c r="R143" s="4" t="str">
        <f>IFERROR(AVERAGE(S143:T143),"")</f>
        <v/>
      </c>
      <c r="S143" s="12"/>
      <c r="T143" s="13"/>
      <c r="U143" s="4" t="str">
        <f>IFERROR(AVERAGE(V143:W143),"")</f>
        <v/>
      </c>
      <c r="V143" s="12"/>
      <c r="W143" s="13"/>
      <c r="X143" s="4" t="str">
        <f>IFERROR(AVERAGE(Y143:Z143),"")</f>
        <v/>
      </c>
      <c r="Y143" s="12"/>
      <c r="Z143" s="13"/>
      <c r="AA143" s="4" t="str">
        <f>IFERROR(AVERAGE(AB143:AC143),"")</f>
        <v/>
      </c>
      <c r="AB143" s="12"/>
      <c r="AC143" s="13"/>
      <c r="AD143" s="4" t="str">
        <f>IFERROR(AVERAGE(AE143:AF143),"")</f>
        <v/>
      </c>
      <c r="AE143" s="12"/>
      <c r="AF143" s="13"/>
      <c r="AG143" s="4" t="str">
        <f>IFERROR(AVERAGE(AH143:AI143),"")</f>
        <v/>
      </c>
      <c r="AH143" s="12"/>
      <c r="AI143" s="13"/>
      <c r="AJ143" s="4" t="str">
        <f>IFERROR(AVERAGE(AK143:AL143),"")</f>
        <v/>
      </c>
      <c r="AK143" s="12"/>
      <c r="AL143" s="13"/>
      <c r="AM143" s="4" t="str">
        <f>IFERROR(AVERAGE(AN143:AO143),"")</f>
        <v/>
      </c>
      <c r="AN143" s="12"/>
      <c r="AO143" s="13"/>
      <c r="AP143" s="4" t="str">
        <f>IFERROR(AVERAGE(AQ143:AR143),"")</f>
        <v/>
      </c>
      <c r="AQ143" s="12"/>
      <c r="AR143" s="13"/>
      <c r="AS143" s="4" t="str">
        <f>IFERROR(AVERAGE(AT143:AU143),"")</f>
        <v/>
      </c>
      <c r="AT143" s="12"/>
      <c r="AU143" s="13"/>
      <c r="AV143" s="4" t="str">
        <f>IFERROR(AVERAGE(AW143:AX143),"")</f>
        <v/>
      </c>
      <c r="AW143" s="12"/>
      <c r="AX143" s="13"/>
      <c r="AY143" s="4" t="str">
        <f>IFERROR(AVERAGE(AZ143:BA143),"")</f>
        <v/>
      </c>
      <c r="AZ143" s="12"/>
      <c r="BA143" s="13"/>
      <c r="BB143" s="4" t="str">
        <f>IFERROR(AVERAGE(BC143:BD143),"")</f>
        <v/>
      </c>
      <c r="BC143" s="12"/>
      <c r="BD143" s="13"/>
      <c r="BE143" s="4" t="str">
        <f>IFERROR(AVERAGE(BF143:BG143),"")</f>
        <v/>
      </c>
      <c r="BF143" s="12"/>
      <c r="BG143" s="13"/>
      <c r="BH143" s="4" t="str">
        <f>IFERROR(AVERAGE(BI143:BJ143),"")</f>
        <v/>
      </c>
      <c r="BI143" s="12"/>
      <c r="BJ143" s="13"/>
      <c r="BK143" s="4" t="str">
        <f>IFERROR(AVERAGE(BL143:BM143),"")</f>
        <v/>
      </c>
      <c r="BL143" s="12"/>
      <c r="BM143" s="13"/>
      <c r="BN143" s="4" t="str">
        <f>IFERROR(AVERAGE(BO143:BP143),"")</f>
        <v/>
      </c>
      <c r="BO143" s="12"/>
      <c r="BP143" s="13"/>
      <c r="BQ143" s="4" t="str">
        <f>IFERROR(AVERAGE(BR143:BS143),"")</f>
        <v/>
      </c>
      <c r="BR143" s="12"/>
      <c r="BS143" s="13"/>
      <c r="BT143" s="4" t="str">
        <f>IFERROR(AVERAGE(BU143:BV143),"")</f>
        <v/>
      </c>
      <c r="BU143" s="12"/>
      <c r="BV143" s="13"/>
    </row>
    <row r="144" spans="1:74">
      <c r="B144" t="str">
        <f>B143</f>
        <v>mansilla2013economic</v>
      </c>
      <c r="C144" t="s">
        <v>42</v>
      </c>
      <c r="D144">
        <f>D143</f>
        <v>2013</v>
      </c>
      <c r="E144" t="s">
        <v>43</v>
      </c>
      <c r="F144" s="4" t="str">
        <f>IFERROR(AVERAGE(G144:H144),"")</f>
        <v/>
      </c>
      <c r="G144" s="12"/>
      <c r="H144" s="13"/>
      <c r="I144" s="4" t="str">
        <f>IFERROR(AVERAGE(J144:K144),"")</f>
        <v/>
      </c>
      <c r="J144" s="12"/>
      <c r="K144" s="13"/>
      <c r="L144" s="4" t="str">
        <f>IFERROR(AVERAGE(M144:N144),"")</f>
        <v/>
      </c>
      <c r="M144" s="12"/>
      <c r="N144" s="13"/>
      <c r="O144" s="4" t="str">
        <f>IFERROR(AVERAGE(P144:Q144),"")</f>
        <v/>
      </c>
      <c r="P144" s="12"/>
      <c r="Q144" s="13"/>
      <c r="R144" s="4" t="str">
        <f>IFERROR(AVERAGE(S144:T144),"")</f>
        <v/>
      </c>
      <c r="S144" s="12"/>
      <c r="T144" s="13"/>
      <c r="U144" s="4" t="str">
        <f>IFERROR(AVERAGE(V144:W144),"")</f>
        <v/>
      </c>
      <c r="V144" s="12"/>
      <c r="W144" s="13"/>
      <c r="X144" s="4" t="str">
        <f>IFERROR(AVERAGE(Y144:Z144),"")</f>
        <v/>
      </c>
      <c r="Y144" s="12"/>
      <c r="Z144" s="13"/>
      <c r="AA144" s="4" t="str">
        <f>IFERROR(AVERAGE(AB144:AC144),"")</f>
        <v/>
      </c>
      <c r="AB144" s="12"/>
      <c r="AC144" s="13"/>
      <c r="AD144" s="4" t="str">
        <f>IFERROR(AVERAGE(AE144:AF144),"")</f>
        <v/>
      </c>
      <c r="AE144" s="12"/>
      <c r="AF144" s="13"/>
      <c r="AG144" s="4" t="str">
        <f>IFERROR(AVERAGE(AH144:AI144),"")</f>
        <v/>
      </c>
      <c r="AH144" s="12"/>
      <c r="AI144" s="13"/>
      <c r="AJ144" s="4" t="str">
        <f>IFERROR(AVERAGE(AK144:AL144),"")</f>
        <v/>
      </c>
      <c r="AK144" s="12"/>
      <c r="AL144" s="13"/>
      <c r="AM144" s="4" t="str">
        <f>IFERROR(AVERAGE(AN144:AO144),"")</f>
        <v/>
      </c>
      <c r="AN144" s="12"/>
      <c r="AO144" s="13"/>
      <c r="AP144" s="4" t="str">
        <f>IFERROR(AVERAGE(AQ144:AR144),"")</f>
        <v/>
      </c>
      <c r="AQ144" s="12"/>
      <c r="AR144" s="13"/>
      <c r="AS144" s="4" t="str">
        <f>IFERROR(AVERAGE(AT144:AU144),"")</f>
        <v/>
      </c>
      <c r="AT144" s="12"/>
      <c r="AU144" s="13"/>
      <c r="AV144" s="4" t="str">
        <f>IFERROR(AVERAGE(AW144:AX144),"")</f>
        <v/>
      </c>
      <c r="AW144" s="12"/>
      <c r="AX144" s="13"/>
      <c r="AY144" s="4" t="str">
        <f>IFERROR(AVERAGE(AZ144:BA144),"")</f>
        <v/>
      </c>
      <c r="AZ144" s="12"/>
      <c r="BA144" s="13"/>
      <c r="BB144" s="4" t="str">
        <f>IFERROR(AVERAGE(BC144:BD144),"")</f>
        <v/>
      </c>
      <c r="BC144" s="12"/>
      <c r="BD144" s="13"/>
      <c r="BE144" s="4" t="str">
        <f>IFERROR(AVERAGE(BF144:BG144),"")</f>
        <v/>
      </c>
      <c r="BF144" s="12"/>
      <c r="BG144" s="13"/>
      <c r="BH144" s="4" t="str">
        <f>IFERROR(AVERAGE(BI144:BJ144),"")</f>
        <v/>
      </c>
      <c r="BI144" s="12"/>
      <c r="BJ144" s="13"/>
      <c r="BK144" s="4" t="str">
        <f>IFERROR(AVERAGE(BL144:BM144),"")</f>
        <v/>
      </c>
      <c r="BL144" s="12"/>
      <c r="BM144" s="13"/>
      <c r="BN144" s="4" t="str">
        <f>IFERROR(AVERAGE(BO144:BP144),"")</f>
        <v/>
      </c>
      <c r="BO144" s="12"/>
      <c r="BP144" s="13"/>
      <c r="BQ144" s="4" t="str">
        <f>IFERROR(AVERAGE(BR144:BS144),"")</f>
        <v/>
      </c>
      <c r="BR144" s="12"/>
      <c r="BS144" s="13"/>
      <c r="BT144" s="4" t="str">
        <f>IFERROR(AVERAGE(BU144:BV144),"")</f>
        <v/>
      </c>
      <c r="BU144" s="12"/>
      <c r="BV144" s="13"/>
    </row>
    <row r="145" spans="1:77">
      <c r="B145" t="str">
        <f>B144</f>
        <v>mansilla2013economic</v>
      </c>
      <c r="C145" t="s">
        <v>21</v>
      </c>
      <c r="D145">
        <f>D144</f>
        <v>2013</v>
      </c>
      <c r="E145" t="s">
        <v>22</v>
      </c>
      <c r="F145" s="22" t="str">
        <f>IFERROR(AVERAGE(G145:H145),"")</f>
        <v/>
      </c>
      <c r="G145" s="23"/>
      <c r="H145" s="24"/>
      <c r="I145" s="22" t="str">
        <f>IFERROR(AVERAGE(J145:K145),"")</f>
        <v/>
      </c>
      <c r="J145" s="23"/>
      <c r="K145" s="24"/>
      <c r="L145" s="22" t="str">
        <f>IFERROR(AVERAGE(M145:N145),"")</f>
        <v/>
      </c>
      <c r="M145" s="23"/>
      <c r="N145" s="24"/>
      <c r="O145" s="22" t="str">
        <f>IFERROR(AVERAGE(P145:Q145),"")</f>
        <v/>
      </c>
      <c r="P145" s="23"/>
      <c r="Q145" s="24"/>
      <c r="R145" s="22" t="str">
        <f>IFERROR(AVERAGE(S145:T145),"")</f>
        <v/>
      </c>
      <c r="S145" s="23"/>
      <c r="T145" s="24"/>
      <c r="U145" s="22" t="str">
        <f>IFERROR(AVERAGE(V145:W145),"")</f>
        <v/>
      </c>
      <c r="V145" s="23"/>
      <c r="W145" s="24"/>
      <c r="X145" s="22" t="str">
        <f>IFERROR(AVERAGE(Y145:Z145),"")</f>
        <v/>
      </c>
      <c r="Y145" s="23"/>
      <c r="Z145" s="24"/>
      <c r="AA145" s="22" t="str">
        <f>IFERROR(AVERAGE(AB145:AC145),"")</f>
        <v/>
      </c>
      <c r="AB145" s="23"/>
      <c r="AC145" s="24"/>
      <c r="AD145" s="22" t="str">
        <f>IFERROR(AVERAGE(AE145:AF145),"")</f>
        <v/>
      </c>
      <c r="AE145" s="23"/>
      <c r="AF145" s="24"/>
      <c r="AG145" s="22" t="str">
        <f>IFERROR(AVERAGE(AH145:AI145),"")</f>
        <v/>
      </c>
      <c r="AH145" s="23"/>
      <c r="AI145" s="24"/>
      <c r="AJ145" s="22" t="str">
        <f>IFERROR(AVERAGE(AK145:AL145),"")</f>
        <v/>
      </c>
      <c r="AK145" s="23"/>
      <c r="AL145" s="24"/>
      <c r="AM145" s="22" t="str">
        <f>IFERROR(AVERAGE(AN145:AO145),"")</f>
        <v/>
      </c>
      <c r="AN145" s="23"/>
      <c r="AO145" s="24"/>
      <c r="AP145" s="22" t="str">
        <f>IFERROR(AVERAGE(AQ145:AR145),"")</f>
        <v/>
      </c>
      <c r="AQ145" s="23"/>
      <c r="AR145" s="24"/>
      <c r="AS145" s="22" t="str">
        <f>IFERROR(AVERAGE(AT145:AU145),"")</f>
        <v/>
      </c>
      <c r="AT145" s="23"/>
      <c r="AU145" s="24"/>
      <c r="AV145" s="22" t="str">
        <f>IFERROR(AVERAGE(AW145:AX145),"")</f>
        <v/>
      </c>
      <c r="AW145" s="23"/>
      <c r="AX145" s="24"/>
      <c r="AY145" s="22" t="str">
        <f>IFERROR(AVERAGE(AZ145:BA145),"")</f>
        <v/>
      </c>
      <c r="AZ145" s="23"/>
      <c r="BA145" s="24"/>
      <c r="BB145" s="22" t="str">
        <f>IFERROR(AVERAGE(BC145:BD145),"")</f>
        <v/>
      </c>
      <c r="BC145" s="23"/>
      <c r="BD145" s="24"/>
      <c r="BE145" s="22" t="str">
        <f>IFERROR(AVERAGE(BF145:BG145),"")</f>
        <v/>
      </c>
      <c r="BF145" s="23"/>
      <c r="BG145" s="24"/>
      <c r="BH145" s="22" t="str">
        <f>IFERROR(AVERAGE(BI145:BJ145),"")</f>
        <v/>
      </c>
      <c r="BI145" s="23"/>
      <c r="BJ145" s="24"/>
      <c r="BK145" s="22" t="str">
        <f>IFERROR(AVERAGE(BL145:BM145),"")</f>
        <v/>
      </c>
      <c r="BL145" s="23"/>
      <c r="BM145" s="24"/>
      <c r="BN145" s="22" t="str">
        <f>IFERROR(AVERAGE(BO145:BP145),"")</f>
        <v/>
      </c>
      <c r="BO145" s="23"/>
      <c r="BP145" s="24"/>
      <c r="BQ145" s="22" t="str">
        <f>IFERROR(AVERAGE(BR145:BS145),"")</f>
        <v/>
      </c>
      <c r="BR145" s="23"/>
      <c r="BS145" s="24"/>
      <c r="BT145" s="22" t="str">
        <f>IFERROR(AVERAGE(BU145:BV145),"")</f>
        <v/>
      </c>
      <c r="BU145" s="23"/>
      <c r="BV145" s="24"/>
    </row>
    <row r="146" spans="1:77">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row>
    <row r="148" spans="1:77">
      <c r="A148" s="5">
        <f>MATCH(B148,Sources[Citekey],0)</f>
        <v>164</v>
      </c>
      <c r="B148" s="6" t="s">
        <v>66</v>
      </c>
      <c r="C148" s="1"/>
      <c r="D148" s="1">
        <f>VLOOKUP(B148,Sources[],2,FALSE)</f>
        <v>2008</v>
      </c>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row>
    <row r="149" spans="1:77">
      <c r="B149" t="str">
        <f>B148</f>
        <v>wenske2008wasserstoff</v>
      </c>
      <c r="C149" t="s">
        <v>3</v>
      </c>
      <c r="D149">
        <f>D148</f>
        <v>2008</v>
      </c>
      <c r="E149" s="25" t="s">
        <v>6</v>
      </c>
      <c r="F149" s="4" t="str">
        <f>IFERROR(AVERAGE(G149:H149),"")</f>
        <v/>
      </c>
      <c r="G149" s="12"/>
      <c r="H149" s="13"/>
      <c r="I149" s="4" t="str">
        <f>IFERROR(AVERAGE(J149:K149),"")</f>
        <v/>
      </c>
      <c r="J149" s="12"/>
      <c r="K149" s="13"/>
      <c r="L149" s="4" t="str">
        <f>IFERROR(AVERAGE(M149:N149),"")</f>
        <v/>
      </c>
      <c r="M149" s="12"/>
      <c r="N149" s="13"/>
      <c r="O149" s="4" t="str">
        <f>IFERROR(AVERAGE(P149:Q149),"")</f>
        <v/>
      </c>
      <c r="P149" s="12"/>
      <c r="Q149" s="13"/>
      <c r="R149" s="4" t="str">
        <f>IFERROR(AVERAGE(S149:T149),"")</f>
        <v/>
      </c>
      <c r="S149" s="12"/>
      <c r="T149" s="13"/>
      <c r="U149" s="4" t="str">
        <f>IFERROR(AVERAGE(V149:W149),"")</f>
        <v/>
      </c>
      <c r="V149" s="12"/>
      <c r="W149" s="13"/>
      <c r="X149" s="4" t="str">
        <f>IFERROR(AVERAGE(Y149:Z149),"")</f>
        <v/>
      </c>
      <c r="Y149" s="12"/>
      <c r="Z149" s="13"/>
      <c r="AA149" s="4" t="str">
        <f>IFERROR(AVERAGE(AB149:AC149),"")</f>
        <v/>
      </c>
      <c r="AB149" s="12"/>
      <c r="AC149" s="13"/>
      <c r="AD149" s="4">
        <f>IFERROR(AVERAGE(AE149:AF149),"")</f>
        <v>1150</v>
      </c>
      <c r="AE149" s="12">
        <v>800</v>
      </c>
      <c r="AF149" s="13">
        <v>1500</v>
      </c>
      <c r="AG149" s="4" t="str">
        <f>IFERROR(AVERAGE(AH149:AI149),"")</f>
        <v/>
      </c>
      <c r="AH149" s="12"/>
      <c r="AI149" s="13"/>
      <c r="AJ149" s="4" t="str">
        <f>IFERROR(AVERAGE(AK149:AL149),"")</f>
        <v/>
      </c>
      <c r="AK149" s="12"/>
      <c r="AL149" s="13"/>
      <c r="AM149" s="4" t="str">
        <f>IFERROR(AVERAGE(AN149:AO149),"")</f>
        <v/>
      </c>
      <c r="AN149" s="12"/>
      <c r="AO149" s="13"/>
      <c r="AP149" s="4" t="str">
        <f>IFERROR(AVERAGE(AQ149:AR149),"")</f>
        <v/>
      </c>
      <c r="AQ149" s="12"/>
      <c r="AR149" s="13"/>
      <c r="AS149" s="4" t="str">
        <f>IFERROR(AVERAGE(AT149:AU149),"")</f>
        <v/>
      </c>
      <c r="AT149" s="12"/>
      <c r="AU149" s="13"/>
      <c r="AV149" s="4" t="str">
        <f>IFERROR(AVERAGE(AW149:AX149),"")</f>
        <v/>
      </c>
      <c r="AW149" s="12"/>
      <c r="AX149" s="13"/>
      <c r="AY149" s="4" t="str">
        <f>IFERROR(AVERAGE(AZ149:BA149),"")</f>
        <v/>
      </c>
      <c r="AZ149" s="12"/>
      <c r="BA149" s="13"/>
      <c r="BB149" s="4" t="str">
        <f>IFERROR(AVERAGE(BC149:BD149),"")</f>
        <v/>
      </c>
      <c r="BC149" s="12"/>
      <c r="BD149" s="13"/>
      <c r="BE149" s="4" t="str">
        <f>IFERROR(AVERAGE(BF149:BG149),"")</f>
        <v/>
      </c>
      <c r="BF149" s="12"/>
      <c r="BG149" s="13"/>
      <c r="BH149" s="4" t="str">
        <f>IFERROR(AVERAGE(BI149:BJ149),"")</f>
        <v/>
      </c>
      <c r="BI149" s="12"/>
      <c r="BJ149" s="13"/>
      <c r="BK149" s="4" t="str">
        <f>IFERROR(AVERAGE(BL149:BM149),"")</f>
        <v/>
      </c>
      <c r="BL149" s="12"/>
      <c r="BM149" s="13"/>
      <c r="BN149" s="4" t="str">
        <f>IFERROR(AVERAGE(BO149:BP149),"")</f>
        <v/>
      </c>
      <c r="BO149" s="12"/>
      <c r="BP149" s="13"/>
      <c r="BQ149" s="4">
        <f>IFERROR(AVERAGE(BR149:BS149),"")</f>
        <v>500</v>
      </c>
      <c r="BR149" s="12">
        <v>500</v>
      </c>
      <c r="BS149" s="13">
        <v>500</v>
      </c>
      <c r="BT149" s="4" t="str">
        <f>IFERROR(AVERAGE(BU149:BV149),"")</f>
        <v/>
      </c>
      <c r="BU149" s="12"/>
      <c r="BV149" s="13"/>
      <c r="BX149" s="2"/>
      <c r="BY149" s="2" t="s">
        <v>305</v>
      </c>
    </row>
    <row r="150" spans="1:77">
      <c r="B150" t="str">
        <f>B149</f>
        <v>wenske2008wasserstoff</v>
      </c>
      <c r="C150" t="s">
        <v>4</v>
      </c>
      <c r="D150">
        <f>D149</f>
        <v>2008</v>
      </c>
      <c r="E150" t="str">
        <f>E149</f>
        <v>EUR/kW</v>
      </c>
      <c r="F150" s="4" t="str">
        <f>IFERROR(AVERAGE(G150:H150),"")</f>
        <v/>
      </c>
      <c r="G150" s="14"/>
      <c r="H150" s="15"/>
      <c r="I150" s="4" t="str">
        <f>IFERROR(AVERAGE(J150:K150),"")</f>
        <v/>
      </c>
      <c r="J150" s="14"/>
      <c r="K150" s="15"/>
      <c r="L150" s="4" t="str">
        <f>IFERROR(AVERAGE(M150:N150),"")</f>
        <v/>
      </c>
      <c r="M150" s="14"/>
      <c r="N150" s="15"/>
      <c r="O150" s="4" t="str">
        <f>IFERROR(AVERAGE(P150:Q150),"")</f>
        <v/>
      </c>
      <c r="P150" s="14"/>
      <c r="Q150" s="15"/>
      <c r="R150" s="4" t="str">
        <f>IFERROR(AVERAGE(S150:T150),"")</f>
        <v/>
      </c>
      <c r="S150" s="14"/>
      <c r="T150" s="15"/>
      <c r="U150" s="4" t="str">
        <f>IFERROR(AVERAGE(V150:W150),"")</f>
        <v/>
      </c>
      <c r="V150" s="14"/>
      <c r="W150" s="15"/>
      <c r="X150" s="4" t="str">
        <f>IFERROR(AVERAGE(Y150:Z150),"")</f>
        <v/>
      </c>
      <c r="Y150" s="14"/>
      <c r="Z150" s="15"/>
      <c r="AA150" s="4" t="str">
        <f>IFERROR(AVERAGE(AB150:AC150),"")</f>
        <v/>
      </c>
      <c r="AB150" s="14"/>
      <c r="AC150" s="15"/>
      <c r="AD150" s="4">
        <f>IFERROR(AVERAGE(AE150:AF150),"")</f>
        <v>4000</v>
      </c>
      <c r="AE150" s="14">
        <v>2000</v>
      </c>
      <c r="AF150" s="15">
        <v>6000</v>
      </c>
      <c r="AG150" s="4" t="str">
        <f>IFERROR(AVERAGE(AH150:AI150),"")</f>
        <v/>
      </c>
      <c r="AH150" s="14"/>
      <c r="AI150" s="15"/>
      <c r="AJ150" s="4" t="str">
        <f>IFERROR(AVERAGE(AK150:AL150),"")</f>
        <v/>
      </c>
      <c r="AK150" s="14"/>
      <c r="AL150" s="15"/>
      <c r="AM150" s="4" t="str">
        <f>IFERROR(AVERAGE(AN150:AO150),"")</f>
        <v/>
      </c>
      <c r="AN150" s="14"/>
      <c r="AO150" s="15"/>
      <c r="AP150" s="4" t="str">
        <f>IFERROR(AVERAGE(AQ150:AR150),"")</f>
        <v/>
      </c>
      <c r="AQ150" s="14"/>
      <c r="AR150" s="15"/>
      <c r="AS150" s="4" t="str">
        <f>IFERROR(AVERAGE(AT150:AU150),"")</f>
        <v/>
      </c>
      <c r="AT150" s="14"/>
      <c r="AU150" s="15"/>
      <c r="AV150" s="4" t="str">
        <f>IFERROR(AVERAGE(AW150:AX150),"")</f>
        <v/>
      </c>
      <c r="AW150" s="14"/>
      <c r="AX150" s="15"/>
      <c r="AY150" s="4" t="str">
        <f>IFERROR(AVERAGE(AZ150:BA150),"")</f>
        <v/>
      </c>
      <c r="AZ150" s="14"/>
      <c r="BA150" s="15"/>
      <c r="BB150" s="4" t="str">
        <f>IFERROR(AVERAGE(BC150:BD150),"")</f>
        <v/>
      </c>
      <c r="BC150" s="14"/>
      <c r="BD150" s="15"/>
      <c r="BE150" s="4" t="str">
        <f>IFERROR(AVERAGE(BF150:BG150),"")</f>
        <v/>
      </c>
      <c r="BF150" s="14"/>
      <c r="BG150" s="15"/>
      <c r="BH150" s="4" t="str">
        <f>IFERROR(AVERAGE(BI150:BJ150),"")</f>
        <v/>
      </c>
      <c r="BI150" s="14"/>
      <c r="BJ150" s="15"/>
      <c r="BK150" s="4" t="str">
        <f>IFERROR(AVERAGE(BL150:BM150),"")</f>
        <v/>
      </c>
      <c r="BL150" s="14"/>
      <c r="BM150" s="15"/>
      <c r="BN150" s="4" t="str">
        <f>IFERROR(AVERAGE(BO150:BP150),"")</f>
        <v/>
      </c>
      <c r="BO150" s="14"/>
      <c r="BP150" s="15"/>
      <c r="BQ150" s="4">
        <f>IFERROR(AVERAGE(BR150:BS150),"")</f>
        <v>1000</v>
      </c>
      <c r="BR150" s="14">
        <v>1000</v>
      </c>
      <c r="BS150" s="15">
        <v>1000</v>
      </c>
      <c r="BT150" s="4" t="str">
        <f>IFERROR(AVERAGE(BU150:BV150),"")</f>
        <v/>
      </c>
      <c r="BU150" s="14"/>
      <c r="BV150" s="15"/>
      <c r="BX150" s="2"/>
      <c r="BY150" s="2" t="s">
        <v>305</v>
      </c>
    </row>
    <row r="151" spans="1:77">
      <c r="B151" t="str">
        <f>B150</f>
        <v>wenske2008wasserstoff</v>
      </c>
      <c r="C151" t="s">
        <v>5</v>
      </c>
      <c r="D151">
        <f>D150</f>
        <v>2008</v>
      </c>
      <c r="E151" t="str">
        <f>E150</f>
        <v>EUR/kW</v>
      </c>
      <c r="F151" s="4" t="str">
        <f>IFERROR(AVERAGE(G151:H151),"")</f>
        <v/>
      </c>
      <c r="G151" s="16"/>
      <c r="H151" s="17"/>
      <c r="I151" s="4" t="str">
        <f>IFERROR(AVERAGE(J151:K151),"")</f>
        <v/>
      </c>
      <c r="J151" s="16"/>
      <c r="K151" s="17"/>
      <c r="L151" s="4" t="str">
        <f>IFERROR(AVERAGE(M151:N151),"")</f>
        <v/>
      </c>
      <c r="M151" s="16"/>
      <c r="N151" s="17"/>
      <c r="O151" s="4" t="str">
        <f>IFERROR(AVERAGE(P151:Q151),"")</f>
        <v/>
      </c>
      <c r="P151" s="16"/>
      <c r="Q151" s="17"/>
      <c r="R151" s="4" t="str">
        <f>IFERROR(AVERAGE(S151:T151),"")</f>
        <v/>
      </c>
      <c r="S151" s="16"/>
      <c r="T151" s="17"/>
      <c r="U151" s="4" t="str">
        <f>IFERROR(AVERAGE(V151:W151),"")</f>
        <v/>
      </c>
      <c r="V151" s="16"/>
      <c r="W151" s="17"/>
      <c r="X151" s="4" t="str">
        <f>IFERROR(AVERAGE(Y151:Z151),"")</f>
        <v/>
      </c>
      <c r="Y151" s="16"/>
      <c r="Z151" s="17"/>
      <c r="AA151" s="4" t="str">
        <f>IFERROR(AVERAGE(AB151:AC151),"")</f>
        <v/>
      </c>
      <c r="AB151" s="16"/>
      <c r="AC151" s="17"/>
      <c r="AD151" s="4" t="str">
        <f>IFERROR(AVERAGE(AE151:AF151),"")</f>
        <v/>
      </c>
      <c r="AE151" s="16"/>
      <c r="AF151" s="17"/>
      <c r="AG151" s="4" t="str">
        <f>IFERROR(AVERAGE(AH151:AI151),"")</f>
        <v/>
      </c>
      <c r="AH151" s="16"/>
      <c r="AI151" s="17"/>
      <c r="AJ151" s="4" t="str">
        <f>IFERROR(AVERAGE(AK151:AL151),"")</f>
        <v/>
      </c>
      <c r="AK151" s="16"/>
      <c r="AL151" s="17"/>
      <c r="AM151" s="4" t="str">
        <f>IFERROR(AVERAGE(AN151:AO151),"")</f>
        <v/>
      </c>
      <c r="AN151" s="16"/>
      <c r="AO151" s="17"/>
      <c r="AP151" s="4" t="str">
        <f>IFERROR(AVERAGE(AQ151:AR151),"")</f>
        <v/>
      </c>
      <c r="AQ151" s="16"/>
      <c r="AR151" s="17"/>
      <c r="AS151" s="4" t="str">
        <f>IFERROR(AVERAGE(AT151:AU151),"")</f>
        <v/>
      </c>
      <c r="AT151" s="16"/>
      <c r="AU151" s="17"/>
      <c r="AV151" s="4" t="str">
        <f>IFERROR(AVERAGE(AW151:AX151),"")</f>
        <v/>
      </c>
      <c r="AW151" s="16"/>
      <c r="AX151" s="17"/>
      <c r="AY151" s="4" t="str">
        <f>IFERROR(AVERAGE(AZ151:BA151),"")</f>
        <v/>
      </c>
      <c r="AZ151" s="16"/>
      <c r="BA151" s="17"/>
      <c r="BB151" s="4" t="str">
        <f>IFERROR(AVERAGE(BC151:BD151),"")</f>
        <v/>
      </c>
      <c r="BC151" s="16"/>
      <c r="BD151" s="17"/>
      <c r="BE151" s="4" t="str">
        <f>IFERROR(AVERAGE(BF151:BG151),"")</f>
        <v/>
      </c>
      <c r="BF151" s="16"/>
      <c r="BG151" s="17"/>
      <c r="BH151" s="4" t="str">
        <f>IFERROR(AVERAGE(BI151:BJ151),"")</f>
        <v/>
      </c>
      <c r="BI151" s="16"/>
      <c r="BJ151" s="17"/>
      <c r="BK151" s="4" t="str">
        <f>IFERROR(AVERAGE(BL151:BM151),"")</f>
        <v/>
      </c>
      <c r="BL151" s="16"/>
      <c r="BM151" s="17"/>
      <c r="BN151" s="4" t="str">
        <f>IFERROR(AVERAGE(BO151:BP151),"")</f>
        <v/>
      </c>
      <c r="BO151" s="16"/>
      <c r="BP151" s="17"/>
      <c r="BQ151" s="4" t="str">
        <f>IFERROR(AVERAGE(BR151:BS151),"")</f>
        <v/>
      </c>
      <c r="BR151" s="16"/>
      <c r="BS151" s="17"/>
      <c r="BT151" s="4" t="str">
        <f>IFERROR(AVERAGE(BU151:BV151),"")</f>
        <v/>
      </c>
      <c r="BU151" s="16"/>
      <c r="BV151" s="17"/>
    </row>
    <row r="152" spans="1:77">
      <c r="B152" t="s">
        <v>69</v>
      </c>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row>
    <row r="153" spans="1:77" s="1" customFormat="1">
      <c r="A153" s="55"/>
      <c r="B153" s="1" t="str">
        <f>B151</f>
        <v>wenske2008wasserstoff</v>
      </c>
      <c r="C153" s="1" t="s">
        <v>10</v>
      </c>
      <c r="D153" s="1">
        <f>D148</f>
        <v>2008</v>
      </c>
      <c r="E153" s="1" t="str">
        <f>E149</f>
        <v>EUR/kW</v>
      </c>
      <c r="F153" s="10">
        <f>IFERROR(SUM(F155:F160)/F154,0)</f>
        <v>0</v>
      </c>
      <c r="G153" s="10">
        <f>IFERROR(SUM(G155:G160)/G154,0)</f>
        <v>0</v>
      </c>
      <c r="H153" s="10">
        <f>IFERROR(SUM(H155:H160)/H154,0)</f>
        <v>0</v>
      </c>
      <c r="I153" s="10">
        <f t="shared" ref="I153:BS153" si="157">IFERROR(SUM(I155:I160)/I154,0)</f>
        <v>0</v>
      </c>
      <c r="J153" s="10">
        <f t="shared" si="157"/>
        <v>0</v>
      </c>
      <c r="K153" s="10">
        <f t="shared" si="157"/>
        <v>0</v>
      </c>
      <c r="L153" s="10">
        <f t="shared" si="157"/>
        <v>0</v>
      </c>
      <c r="M153" s="10">
        <f t="shared" si="157"/>
        <v>0</v>
      </c>
      <c r="N153" s="10">
        <f t="shared" si="157"/>
        <v>0</v>
      </c>
      <c r="O153" s="10">
        <f t="shared" si="157"/>
        <v>0</v>
      </c>
      <c r="P153" s="10">
        <f t="shared" si="157"/>
        <v>0</v>
      </c>
      <c r="Q153" s="10">
        <f t="shared" si="157"/>
        <v>0</v>
      </c>
      <c r="R153" s="10">
        <f t="shared" si="157"/>
        <v>0</v>
      </c>
      <c r="S153" s="10">
        <f t="shared" si="157"/>
        <v>0</v>
      </c>
      <c r="T153" s="10">
        <f t="shared" si="157"/>
        <v>0</v>
      </c>
      <c r="U153" s="10">
        <f t="shared" si="157"/>
        <v>0</v>
      </c>
      <c r="V153" s="10">
        <f t="shared" si="157"/>
        <v>0</v>
      </c>
      <c r="W153" s="10">
        <f t="shared" si="157"/>
        <v>0</v>
      </c>
      <c r="X153" s="10">
        <f t="shared" si="157"/>
        <v>0</v>
      </c>
      <c r="Y153" s="10">
        <f t="shared" si="157"/>
        <v>0</v>
      </c>
      <c r="Z153" s="10">
        <f t="shared" si="157"/>
        <v>0</v>
      </c>
      <c r="AA153" s="10">
        <f t="shared" si="157"/>
        <v>0</v>
      </c>
      <c r="AB153" s="10">
        <f t="shared" si="157"/>
        <v>0</v>
      </c>
      <c r="AC153" s="10">
        <f t="shared" si="157"/>
        <v>0</v>
      </c>
      <c r="AD153" s="10">
        <f t="shared" si="157"/>
        <v>0</v>
      </c>
      <c r="AE153" s="10">
        <f t="shared" si="157"/>
        <v>0</v>
      </c>
      <c r="AF153" s="10">
        <f t="shared" si="157"/>
        <v>0</v>
      </c>
      <c r="AG153" s="10">
        <f t="shared" si="157"/>
        <v>0</v>
      </c>
      <c r="AH153" s="10">
        <f t="shared" si="157"/>
        <v>0</v>
      </c>
      <c r="AI153" s="10">
        <f t="shared" si="157"/>
        <v>0</v>
      </c>
      <c r="AJ153" s="10">
        <f t="shared" si="157"/>
        <v>0</v>
      </c>
      <c r="AK153" s="10">
        <f t="shared" si="157"/>
        <v>0</v>
      </c>
      <c r="AL153" s="10">
        <f t="shared" si="157"/>
        <v>0</v>
      </c>
      <c r="AM153" s="10">
        <f t="shared" si="157"/>
        <v>0</v>
      </c>
      <c r="AN153" s="10">
        <f t="shared" si="157"/>
        <v>0</v>
      </c>
      <c r="AO153" s="10">
        <f t="shared" si="157"/>
        <v>0</v>
      </c>
      <c r="AP153" s="10">
        <f t="shared" si="157"/>
        <v>0</v>
      </c>
      <c r="AQ153" s="10">
        <f t="shared" si="157"/>
        <v>0</v>
      </c>
      <c r="AR153" s="10">
        <f t="shared" si="157"/>
        <v>0</v>
      </c>
      <c r="AS153" s="10">
        <f t="shared" si="157"/>
        <v>0</v>
      </c>
      <c r="AT153" s="10">
        <f t="shared" si="157"/>
        <v>0</v>
      </c>
      <c r="AU153" s="10">
        <f t="shared" si="157"/>
        <v>0</v>
      </c>
      <c r="AV153" s="10">
        <f t="shared" si="157"/>
        <v>0</v>
      </c>
      <c r="AW153" s="10">
        <f t="shared" si="157"/>
        <v>0</v>
      </c>
      <c r="AX153" s="10">
        <f t="shared" si="157"/>
        <v>0</v>
      </c>
      <c r="AY153" s="10">
        <f t="shared" si="157"/>
        <v>0</v>
      </c>
      <c r="AZ153" s="10">
        <f t="shared" si="157"/>
        <v>0</v>
      </c>
      <c r="BA153" s="10">
        <f t="shared" si="157"/>
        <v>0</v>
      </c>
      <c r="BB153" s="10">
        <f t="shared" si="157"/>
        <v>0</v>
      </c>
      <c r="BC153" s="10">
        <f t="shared" si="157"/>
        <v>0</v>
      </c>
      <c r="BD153" s="10">
        <f t="shared" si="157"/>
        <v>0</v>
      </c>
      <c r="BE153" s="10">
        <f t="shared" si="157"/>
        <v>0</v>
      </c>
      <c r="BF153" s="10">
        <f t="shared" si="157"/>
        <v>0</v>
      </c>
      <c r="BG153" s="10">
        <f t="shared" si="157"/>
        <v>0</v>
      </c>
      <c r="BH153" s="10">
        <f t="shared" si="157"/>
        <v>0</v>
      </c>
      <c r="BI153" s="10">
        <f t="shared" si="157"/>
        <v>0</v>
      </c>
      <c r="BJ153" s="10">
        <f t="shared" si="157"/>
        <v>0</v>
      </c>
      <c r="BK153" s="10">
        <f t="shared" si="157"/>
        <v>0</v>
      </c>
      <c r="BL153" s="10">
        <f t="shared" si="157"/>
        <v>0</v>
      </c>
      <c r="BM153" s="10">
        <f t="shared" si="157"/>
        <v>0</v>
      </c>
      <c r="BN153" s="10">
        <f t="shared" si="157"/>
        <v>0</v>
      </c>
      <c r="BO153" s="10">
        <f t="shared" si="157"/>
        <v>0</v>
      </c>
      <c r="BP153" s="10">
        <f t="shared" si="157"/>
        <v>0</v>
      </c>
      <c r="BQ153" s="10">
        <f t="shared" si="157"/>
        <v>0</v>
      </c>
      <c r="BR153" s="10">
        <f t="shared" si="157"/>
        <v>0</v>
      </c>
      <c r="BS153" s="10">
        <f t="shared" si="157"/>
        <v>0</v>
      </c>
      <c r="BT153" s="10">
        <f>IFERROR(SUM(BT155:BT160)/BT154,0)</f>
        <v>0</v>
      </c>
      <c r="BU153" s="10">
        <f>IFERROR(SUM(BU155:BU160)/BU154,0)</f>
        <v>0</v>
      </c>
      <c r="BV153" s="10">
        <f>IFERROR(SUM(BV155:BV160)/BV154,0)</f>
        <v>0</v>
      </c>
    </row>
    <row r="154" spans="1:77" hidden="1" outlineLevel="1">
      <c r="B154" t="str">
        <f>B153</f>
        <v>wenske2008wasserstoff</v>
      </c>
      <c r="C154" t="s">
        <v>17</v>
      </c>
      <c r="D154">
        <f>D153</f>
        <v>2008</v>
      </c>
      <c r="E154" t="s">
        <v>18</v>
      </c>
      <c r="F154" s="4" t="str">
        <f>IFERROR(AVERAGE(G154:H154),"")</f>
        <v/>
      </c>
      <c r="G154" s="12"/>
      <c r="H154" s="13"/>
      <c r="I154" s="4" t="str">
        <f>IFERROR(AVERAGE(J154:K154),"")</f>
        <v/>
      </c>
      <c r="J154" s="12"/>
      <c r="K154" s="13"/>
      <c r="L154" s="4" t="str">
        <f>IFERROR(AVERAGE(M154:N154),"")</f>
        <v/>
      </c>
      <c r="M154" s="12"/>
      <c r="N154" s="13"/>
      <c r="O154" s="4" t="str">
        <f>IFERROR(AVERAGE(P154:Q154),"")</f>
        <v/>
      </c>
      <c r="P154" s="12"/>
      <c r="Q154" s="13"/>
      <c r="R154" s="4" t="str">
        <f>IFERROR(AVERAGE(S154:T154),"")</f>
        <v/>
      </c>
      <c r="S154" s="12"/>
      <c r="T154" s="13"/>
      <c r="U154" s="4" t="str">
        <f>IFERROR(AVERAGE(V154:W154),"")</f>
        <v/>
      </c>
      <c r="V154" s="12"/>
      <c r="W154" s="13"/>
      <c r="X154" s="4" t="str">
        <f>IFERROR(AVERAGE(Y154:Z154),"")</f>
        <v/>
      </c>
      <c r="Y154" s="12"/>
      <c r="Z154" s="13"/>
      <c r="AA154" s="4" t="str">
        <f>IFERROR(AVERAGE(AB154:AC154),"")</f>
        <v/>
      </c>
      <c r="AB154" s="12"/>
      <c r="AC154" s="13"/>
      <c r="AD154" s="4" t="str">
        <f>IFERROR(AVERAGE(AE154:AF154),"")</f>
        <v/>
      </c>
      <c r="AE154" s="12"/>
      <c r="AF154" s="13"/>
      <c r="AG154" s="4" t="str">
        <f>IFERROR(AVERAGE(AH154:AI154),"")</f>
        <v/>
      </c>
      <c r="AH154" s="12"/>
      <c r="AI154" s="13"/>
      <c r="AJ154" s="4" t="str">
        <f>IFERROR(AVERAGE(AK154:AL154),"")</f>
        <v/>
      </c>
      <c r="AK154" s="12"/>
      <c r="AL154" s="13"/>
      <c r="AM154" s="4" t="str">
        <f>IFERROR(AVERAGE(AN154:AO154),"")</f>
        <v/>
      </c>
      <c r="AN154" s="12"/>
      <c r="AO154" s="13"/>
      <c r="AP154" s="4" t="str">
        <f>IFERROR(AVERAGE(AQ154:AR154),"")</f>
        <v/>
      </c>
      <c r="AQ154" s="12"/>
      <c r="AR154" s="13"/>
      <c r="AS154" s="4" t="str">
        <f>IFERROR(AVERAGE(AT154:AU154),"")</f>
        <v/>
      </c>
      <c r="AT154" s="12"/>
      <c r="AU154" s="13"/>
      <c r="AV154" s="4" t="str">
        <f>IFERROR(AVERAGE(AW154:AX154),"")</f>
        <v/>
      </c>
      <c r="AW154" s="12"/>
      <c r="AX154" s="13"/>
      <c r="AY154" s="4" t="str">
        <f>IFERROR(AVERAGE(AZ154:BA154),"")</f>
        <v/>
      </c>
      <c r="AZ154" s="12"/>
      <c r="BA154" s="13"/>
      <c r="BB154" s="4" t="str">
        <f>IFERROR(AVERAGE(BC154:BD154),"")</f>
        <v/>
      </c>
      <c r="BC154" s="12"/>
      <c r="BD154" s="13"/>
      <c r="BE154" s="4" t="str">
        <f>IFERROR(AVERAGE(BF154:BG154),"")</f>
        <v/>
      </c>
      <c r="BF154" s="12"/>
      <c r="BG154" s="13"/>
      <c r="BH154" s="4" t="str">
        <f>IFERROR(AVERAGE(BI154:BJ154),"")</f>
        <v/>
      </c>
      <c r="BI154" s="12"/>
      <c r="BJ154" s="13"/>
      <c r="BK154" s="4" t="str">
        <f>IFERROR(AVERAGE(BL154:BM154),"")</f>
        <v/>
      </c>
      <c r="BL154" s="12"/>
      <c r="BM154" s="13"/>
      <c r="BN154" s="4" t="str">
        <f>IFERROR(AVERAGE(BO154:BP154),"")</f>
        <v/>
      </c>
      <c r="BO154" s="12"/>
      <c r="BP154" s="13"/>
      <c r="BQ154" s="4" t="str">
        <f>IFERROR(AVERAGE(BR154:BS154),"")</f>
        <v/>
      </c>
      <c r="BR154" s="12"/>
      <c r="BS154" s="13"/>
      <c r="BT154" s="4" t="str">
        <f>IFERROR(AVERAGE(BU154:BV154),"")</f>
        <v/>
      </c>
      <c r="BU154" s="12"/>
      <c r="BV154" s="13"/>
    </row>
    <row r="155" spans="1:77" hidden="1" outlineLevel="1">
      <c r="B155" t="str">
        <f t="shared" ref="B155:B160" si="158">B154</f>
        <v>wenske2008wasserstoff</v>
      </c>
      <c r="C155" t="s">
        <v>12</v>
      </c>
      <c r="D155">
        <f>D153</f>
        <v>2008</v>
      </c>
      <c r="E155" t="str">
        <f>LEFT(E153,3)</f>
        <v>EUR</v>
      </c>
      <c r="F155" s="4" t="str">
        <f t="shared" ref="F155:F160" si="159">IFERROR(AVERAGE(G155:H155),"")</f>
        <v/>
      </c>
      <c r="G155" s="12"/>
      <c r="H155" s="13"/>
      <c r="I155" s="4" t="str">
        <f t="shared" ref="I155:I160" si="160">IFERROR(AVERAGE(J155:K155),"")</f>
        <v/>
      </c>
      <c r="J155" s="12"/>
      <c r="K155" s="13"/>
      <c r="L155" s="4" t="str">
        <f t="shared" ref="L155:L160" si="161">IFERROR(AVERAGE(M155:N155),"")</f>
        <v/>
      </c>
      <c r="M155" s="12"/>
      <c r="N155" s="13"/>
      <c r="O155" s="4" t="str">
        <f t="shared" ref="O155:O160" si="162">IFERROR(AVERAGE(P155:Q155),"")</f>
        <v/>
      </c>
      <c r="P155" s="12"/>
      <c r="Q155" s="13"/>
      <c r="R155" s="4" t="str">
        <f t="shared" ref="R155:R160" si="163">IFERROR(AVERAGE(S155:T155),"")</f>
        <v/>
      </c>
      <c r="S155" s="12"/>
      <c r="T155" s="13"/>
      <c r="U155" s="4" t="str">
        <f t="shared" ref="U155:U160" si="164">IFERROR(AVERAGE(V155:W155),"")</f>
        <v/>
      </c>
      <c r="V155" s="12"/>
      <c r="W155" s="13"/>
      <c r="X155" s="4" t="str">
        <f t="shared" ref="X155:X160" si="165">IFERROR(AVERAGE(Y155:Z155),"")</f>
        <v/>
      </c>
      <c r="Y155" s="12"/>
      <c r="Z155" s="13"/>
      <c r="AA155" s="4" t="str">
        <f t="shared" ref="AA155:AA160" si="166">IFERROR(AVERAGE(AB155:AC155),"")</f>
        <v/>
      </c>
      <c r="AB155" s="12"/>
      <c r="AC155" s="13"/>
      <c r="AD155" s="4" t="str">
        <f t="shared" ref="AD155:AD160" si="167">IFERROR(AVERAGE(AE155:AF155),"")</f>
        <v/>
      </c>
      <c r="AE155" s="12"/>
      <c r="AF155" s="13"/>
      <c r="AG155" s="4" t="str">
        <f t="shared" ref="AG155:AG160" si="168">IFERROR(AVERAGE(AH155:AI155),"")</f>
        <v/>
      </c>
      <c r="AH155" s="12"/>
      <c r="AI155" s="13"/>
      <c r="AJ155" s="4" t="str">
        <f t="shared" ref="AJ155:AJ160" si="169">IFERROR(AVERAGE(AK155:AL155),"")</f>
        <v/>
      </c>
      <c r="AK155" s="12"/>
      <c r="AL155" s="13"/>
      <c r="AM155" s="4" t="str">
        <f t="shared" ref="AM155:AM160" si="170">IFERROR(AVERAGE(AN155:AO155),"")</f>
        <v/>
      </c>
      <c r="AN155" s="12"/>
      <c r="AO155" s="13"/>
      <c r="AP155" s="4" t="str">
        <f t="shared" ref="AP155:AP160" si="171">IFERROR(AVERAGE(AQ155:AR155),"")</f>
        <v/>
      </c>
      <c r="AQ155" s="12"/>
      <c r="AR155" s="13"/>
      <c r="AS155" s="4" t="str">
        <f t="shared" ref="AS155:AS160" si="172">IFERROR(AVERAGE(AT155:AU155),"")</f>
        <v/>
      </c>
      <c r="AT155" s="12"/>
      <c r="AU155" s="13"/>
      <c r="AV155" s="4" t="str">
        <f t="shared" ref="AV155:AV160" si="173">IFERROR(AVERAGE(AW155:AX155),"")</f>
        <v/>
      </c>
      <c r="AW155" s="12"/>
      <c r="AX155" s="13"/>
      <c r="AY155" s="4" t="str">
        <f t="shared" ref="AY155:AY160" si="174">IFERROR(AVERAGE(AZ155:BA155),"")</f>
        <v/>
      </c>
      <c r="AZ155" s="12"/>
      <c r="BA155" s="13"/>
      <c r="BB155" s="4" t="str">
        <f t="shared" ref="BB155:BB160" si="175">IFERROR(AVERAGE(BC155:BD155),"")</f>
        <v/>
      </c>
      <c r="BC155" s="12"/>
      <c r="BD155" s="13"/>
      <c r="BE155" s="4" t="str">
        <f t="shared" ref="BE155:BE160" si="176">IFERROR(AVERAGE(BF155:BG155),"")</f>
        <v/>
      </c>
      <c r="BF155" s="12"/>
      <c r="BG155" s="13"/>
      <c r="BH155" s="4" t="str">
        <f t="shared" ref="BH155:BH160" si="177">IFERROR(AVERAGE(BI155:BJ155),"")</f>
        <v/>
      </c>
      <c r="BI155" s="12"/>
      <c r="BJ155" s="13"/>
      <c r="BK155" s="4" t="str">
        <f t="shared" ref="BK155:BK160" si="178">IFERROR(AVERAGE(BL155:BM155),"")</f>
        <v/>
      </c>
      <c r="BL155" s="12"/>
      <c r="BM155" s="13"/>
      <c r="BN155" s="4" t="str">
        <f t="shared" ref="BN155:BN160" si="179">IFERROR(AVERAGE(BO155:BP155),"")</f>
        <v/>
      </c>
      <c r="BO155" s="12"/>
      <c r="BP155" s="13"/>
      <c r="BQ155" s="4" t="str">
        <f t="shared" ref="BQ155:BQ160" si="180">IFERROR(AVERAGE(BR155:BS155),"")</f>
        <v/>
      </c>
      <c r="BR155" s="12"/>
      <c r="BS155" s="13"/>
      <c r="BT155" s="4" t="str">
        <f t="shared" ref="BT155:BT160" si="181">IFERROR(AVERAGE(BU155:BV155),"")</f>
        <v/>
      </c>
      <c r="BU155" s="12"/>
      <c r="BV155" s="13"/>
    </row>
    <row r="156" spans="1:77" hidden="1" outlineLevel="1">
      <c r="B156" t="str">
        <f t="shared" si="158"/>
        <v>wenske2008wasserstoff</v>
      </c>
      <c r="C156" t="s">
        <v>13</v>
      </c>
      <c r="D156">
        <f t="shared" ref="D156:E160" si="182">D155</f>
        <v>2008</v>
      </c>
      <c r="E156" t="str">
        <f t="shared" si="182"/>
        <v>EUR</v>
      </c>
      <c r="F156" s="4" t="str">
        <f t="shared" si="159"/>
        <v/>
      </c>
      <c r="G156" s="12"/>
      <c r="H156" s="13"/>
      <c r="I156" s="4" t="str">
        <f t="shared" si="160"/>
        <v/>
      </c>
      <c r="J156" s="12"/>
      <c r="K156" s="13"/>
      <c r="L156" s="4" t="str">
        <f t="shared" si="161"/>
        <v/>
      </c>
      <c r="M156" s="12"/>
      <c r="N156" s="13"/>
      <c r="O156" s="4" t="str">
        <f t="shared" si="162"/>
        <v/>
      </c>
      <c r="P156" s="12"/>
      <c r="Q156" s="13"/>
      <c r="R156" s="4" t="str">
        <f t="shared" si="163"/>
        <v/>
      </c>
      <c r="S156" s="12"/>
      <c r="T156" s="13"/>
      <c r="U156" s="4" t="str">
        <f t="shared" si="164"/>
        <v/>
      </c>
      <c r="V156" s="12"/>
      <c r="W156" s="13"/>
      <c r="X156" s="4" t="str">
        <f t="shared" si="165"/>
        <v/>
      </c>
      <c r="Y156" s="12"/>
      <c r="Z156" s="13"/>
      <c r="AA156" s="4" t="str">
        <f t="shared" si="166"/>
        <v/>
      </c>
      <c r="AB156" s="12"/>
      <c r="AC156" s="13"/>
      <c r="AD156" s="4" t="str">
        <f t="shared" si="167"/>
        <v/>
      </c>
      <c r="AE156" s="12"/>
      <c r="AF156" s="13"/>
      <c r="AG156" s="4" t="str">
        <f t="shared" si="168"/>
        <v/>
      </c>
      <c r="AH156" s="12"/>
      <c r="AI156" s="13"/>
      <c r="AJ156" s="4" t="str">
        <f t="shared" si="169"/>
        <v/>
      </c>
      <c r="AK156" s="12"/>
      <c r="AL156" s="13"/>
      <c r="AM156" s="4" t="str">
        <f t="shared" si="170"/>
        <v/>
      </c>
      <c r="AN156" s="12"/>
      <c r="AO156" s="13"/>
      <c r="AP156" s="4" t="str">
        <f t="shared" si="171"/>
        <v/>
      </c>
      <c r="AQ156" s="12"/>
      <c r="AR156" s="13"/>
      <c r="AS156" s="4" t="str">
        <f t="shared" si="172"/>
        <v/>
      </c>
      <c r="AT156" s="12"/>
      <c r="AU156" s="13"/>
      <c r="AV156" s="4" t="str">
        <f t="shared" si="173"/>
        <v/>
      </c>
      <c r="AW156" s="12"/>
      <c r="AX156" s="13"/>
      <c r="AY156" s="4" t="str">
        <f t="shared" si="174"/>
        <v/>
      </c>
      <c r="AZ156" s="12"/>
      <c r="BA156" s="13"/>
      <c r="BB156" s="4" t="str">
        <f t="shared" si="175"/>
        <v/>
      </c>
      <c r="BC156" s="12"/>
      <c r="BD156" s="13"/>
      <c r="BE156" s="4" t="str">
        <f t="shared" si="176"/>
        <v/>
      </c>
      <c r="BF156" s="12"/>
      <c r="BG156" s="13"/>
      <c r="BH156" s="4" t="str">
        <f t="shared" si="177"/>
        <v/>
      </c>
      <c r="BI156" s="12"/>
      <c r="BJ156" s="13"/>
      <c r="BK156" s="4" t="str">
        <f t="shared" si="178"/>
        <v/>
      </c>
      <c r="BL156" s="12"/>
      <c r="BM156" s="13"/>
      <c r="BN156" s="4" t="str">
        <f t="shared" si="179"/>
        <v/>
      </c>
      <c r="BO156" s="12"/>
      <c r="BP156" s="13"/>
      <c r="BQ156" s="4" t="str">
        <f t="shared" si="180"/>
        <v/>
      </c>
      <c r="BR156" s="12"/>
      <c r="BS156" s="13"/>
      <c r="BT156" s="4" t="str">
        <f t="shared" si="181"/>
        <v/>
      </c>
      <c r="BU156" s="12"/>
      <c r="BV156" s="13"/>
    </row>
    <row r="157" spans="1:77" hidden="1" outlineLevel="1">
      <c r="B157" t="str">
        <f t="shared" si="158"/>
        <v>wenske2008wasserstoff</v>
      </c>
      <c r="C157" t="s">
        <v>14</v>
      </c>
      <c r="D157">
        <f t="shared" si="182"/>
        <v>2008</v>
      </c>
      <c r="E157" t="str">
        <f t="shared" si="182"/>
        <v>EUR</v>
      </c>
      <c r="F157" s="4" t="str">
        <f t="shared" si="159"/>
        <v/>
      </c>
      <c r="G157" s="12"/>
      <c r="H157" s="13"/>
      <c r="I157" s="4" t="str">
        <f t="shared" si="160"/>
        <v/>
      </c>
      <c r="J157" s="12"/>
      <c r="K157" s="13"/>
      <c r="L157" s="4" t="str">
        <f t="shared" si="161"/>
        <v/>
      </c>
      <c r="M157" s="12"/>
      <c r="N157" s="13"/>
      <c r="O157" s="4" t="str">
        <f t="shared" si="162"/>
        <v/>
      </c>
      <c r="P157" s="12"/>
      <c r="Q157" s="13"/>
      <c r="R157" s="4" t="str">
        <f t="shared" si="163"/>
        <v/>
      </c>
      <c r="S157" s="12"/>
      <c r="T157" s="13"/>
      <c r="U157" s="4" t="str">
        <f t="shared" si="164"/>
        <v/>
      </c>
      <c r="V157" s="12"/>
      <c r="W157" s="13"/>
      <c r="X157" s="4" t="str">
        <f t="shared" si="165"/>
        <v/>
      </c>
      <c r="Y157" s="12"/>
      <c r="Z157" s="13"/>
      <c r="AA157" s="4" t="str">
        <f t="shared" si="166"/>
        <v/>
      </c>
      <c r="AB157" s="12"/>
      <c r="AC157" s="13"/>
      <c r="AD157" s="4" t="str">
        <f t="shared" si="167"/>
        <v/>
      </c>
      <c r="AE157" s="12"/>
      <c r="AF157" s="13"/>
      <c r="AG157" s="4" t="str">
        <f t="shared" si="168"/>
        <v/>
      </c>
      <c r="AH157" s="12"/>
      <c r="AI157" s="13"/>
      <c r="AJ157" s="4" t="str">
        <f t="shared" si="169"/>
        <v/>
      </c>
      <c r="AK157" s="12"/>
      <c r="AL157" s="13"/>
      <c r="AM157" s="4" t="str">
        <f t="shared" si="170"/>
        <v/>
      </c>
      <c r="AN157" s="12"/>
      <c r="AO157" s="13"/>
      <c r="AP157" s="4" t="str">
        <f t="shared" si="171"/>
        <v/>
      </c>
      <c r="AQ157" s="12"/>
      <c r="AR157" s="13"/>
      <c r="AS157" s="4" t="str">
        <f t="shared" si="172"/>
        <v/>
      </c>
      <c r="AT157" s="12"/>
      <c r="AU157" s="13"/>
      <c r="AV157" s="4" t="str">
        <f t="shared" si="173"/>
        <v/>
      </c>
      <c r="AW157" s="12"/>
      <c r="AX157" s="13"/>
      <c r="AY157" s="4" t="str">
        <f t="shared" si="174"/>
        <v/>
      </c>
      <c r="AZ157" s="12"/>
      <c r="BA157" s="13"/>
      <c r="BB157" s="4" t="str">
        <f t="shared" si="175"/>
        <v/>
      </c>
      <c r="BC157" s="12"/>
      <c r="BD157" s="13"/>
      <c r="BE157" s="4" t="str">
        <f t="shared" si="176"/>
        <v/>
      </c>
      <c r="BF157" s="12"/>
      <c r="BG157" s="13"/>
      <c r="BH157" s="4" t="str">
        <f t="shared" si="177"/>
        <v/>
      </c>
      <c r="BI157" s="12"/>
      <c r="BJ157" s="13"/>
      <c r="BK157" s="4" t="str">
        <f t="shared" si="178"/>
        <v/>
      </c>
      <c r="BL157" s="12"/>
      <c r="BM157" s="13"/>
      <c r="BN157" s="4" t="str">
        <f t="shared" si="179"/>
        <v/>
      </c>
      <c r="BO157" s="12"/>
      <c r="BP157" s="13"/>
      <c r="BQ157" s="4" t="str">
        <f t="shared" si="180"/>
        <v/>
      </c>
      <c r="BR157" s="12"/>
      <c r="BS157" s="13"/>
      <c r="BT157" s="4" t="str">
        <f t="shared" si="181"/>
        <v/>
      </c>
      <c r="BU157" s="12"/>
      <c r="BV157" s="13"/>
    </row>
    <row r="158" spans="1:77" hidden="1" outlineLevel="1">
      <c r="B158" t="str">
        <f t="shared" si="158"/>
        <v>wenske2008wasserstoff</v>
      </c>
      <c r="C158" t="s">
        <v>11</v>
      </c>
      <c r="D158">
        <f t="shared" si="182"/>
        <v>2008</v>
      </c>
      <c r="E158" t="str">
        <f t="shared" si="182"/>
        <v>EUR</v>
      </c>
      <c r="F158" s="4" t="str">
        <f t="shared" si="159"/>
        <v/>
      </c>
      <c r="G158" s="12"/>
      <c r="H158" s="13"/>
      <c r="I158" s="4" t="str">
        <f t="shared" si="160"/>
        <v/>
      </c>
      <c r="J158" s="12"/>
      <c r="K158" s="13"/>
      <c r="L158" s="4" t="str">
        <f t="shared" si="161"/>
        <v/>
      </c>
      <c r="M158" s="12"/>
      <c r="N158" s="13"/>
      <c r="O158" s="4" t="str">
        <f t="shared" si="162"/>
        <v/>
      </c>
      <c r="P158" s="12"/>
      <c r="Q158" s="13"/>
      <c r="R158" s="4" t="str">
        <f t="shared" si="163"/>
        <v/>
      </c>
      <c r="S158" s="12"/>
      <c r="T158" s="13"/>
      <c r="U158" s="4" t="str">
        <f t="shared" si="164"/>
        <v/>
      </c>
      <c r="V158" s="12"/>
      <c r="W158" s="13"/>
      <c r="X158" s="4" t="str">
        <f t="shared" si="165"/>
        <v/>
      </c>
      <c r="Y158" s="12"/>
      <c r="Z158" s="13"/>
      <c r="AA158" s="4" t="str">
        <f t="shared" si="166"/>
        <v/>
      </c>
      <c r="AB158" s="12"/>
      <c r="AC158" s="13"/>
      <c r="AD158" s="4" t="str">
        <f t="shared" si="167"/>
        <v/>
      </c>
      <c r="AE158" s="12"/>
      <c r="AF158" s="13"/>
      <c r="AG158" s="4" t="str">
        <f t="shared" si="168"/>
        <v/>
      </c>
      <c r="AH158" s="12"/>
      <c r="AI158" s="13"/>
      <c r="AJ158" s="4" t="str">
        <f t="shared" si="169"/>
        <v/>
      </c>
      <c r="AK158" s="12"/>
      <c r="AL158" s="13"/>
      <c r="AM158" s="4" t="str">
        <f t="shared" si="170"/>
        <v/>
      </c>
      <c r="AN158" s="12"/>
      <c r="AO158" s="13"/>
      <c r="AP158" s="4" t="str">
        <f t="shared" si="171"/>
        <v/>
      </c>
      <c r="AQ158" s="12"/>
      <c r="AR158" s="13"/>
      <c r="AS158" s="4" t="str">
        <f t="shared" si="172"/>
        <v/>
      </c>
      <c r="AT158" s="12"/>
      <c r="AU158" s="13"/>
      <c r="AV158" s="4" t="str">
        <f t="shared" si="173"/>
        <v/>
      </c>
      <c r="AW158" s="12"/>
      <c r="AX158" s="13"/>
      <c r="AY158" s="4" t="str">
        <f t="shared" si="174"/>
        <v/>
      </c>
      <c r="AZ158" s="12"/>
      <c r="BA158" s="13"/>
      <c r="BB158" s="4" t="str">
        <f t="shared" si="175"/>
        <v/>
      </c>
      <c r="BC158" s="12"/>
      <c r="BD158" s="13"/>
      <c r="BE158" s="4" t="str">
        <f t="shared" si="176"/>
        <v/>
      </c>
      <c r="BF158" s="12"/>
      <c r="BG158" s="13"/>
      <c r="BH158" s="4" t="str">
        <f t="shared" si="177"/>
        <v/>
      </c>
      <c r="BI158" s="12"/>
      <c r="BJ158" s="13"/>
      <c r="BK158" s="4" t="str">
        <f t="shared" si="178"/>
        <v/>
      </c>
      <c r="BL158" s="12"/>
      <c r="BM158" s="13"/>
      <c r="BN158" s="4" t="str">
        <f t="shared" si="179"/>
        <v/>
      </c>
      <c r="BO158" s="12"/>
      <c r="BP158" s="13"/>
      <c r="BQ158" s="4" t="str">
        <f t="shared" si="180"/>
        <v/>
      </c>
      <c r="BR158" s="12"/>
      <c r="BS158" s="13"/>
      <c r="BT158" s="4" t="str">
        <f t="shared" si="181"/>
        <v/>
      </c>
      <c r="BU158" s="12"/>
      <c r="BV158" s="13"/>
    </row>
    <row r="159" spans="1:77" hidden="1" outlineLevel="1">
      <c r="B159" t="str">
        <f t="shared" si="158"/>
        <v>wenske2008wasserstoff</v>
      </c>
      <c r="C159" t="s">
        <v>15</v>
      </c>
      <c r="D159">
        <f t="shared" si="182"/>
        <v>2008</v>
      </c>
      <c r="E159" t="str">
        <f t="shared" si="182"/>
        <v>EUR</v>
      </c>
      <c r="F159" s="4" t="str">
        <f t="shared" si="159"/>
        <v/>
      </c>
      <c r="G159" s="12"/>
      <c r="H159" s="13"/>
      <c r="I159" s="4" t="str">
        <f t="shared" si="160"/>
        <v/>
      </c>
      <c r="J159" s="12"/>
      <c r="K159" s="13"/>
      <c r="L159" s="4" t="str">
        <f t="shared" si="161"/>
        <v/>
      </c>
      <c r="M159" s="12"/>
      <c r="N159" s="13"/>
      <c r="O159" s="4" t="str">
        <f t="shared" si="162"/>
        <v/>
      </c>
      <c r="P159" s="12"/>
      <c r="Q159" s="13"/>
      <c r="R159" s="4" t="str">
        <f t="shared" si="163"/>
        <v/>
      </c>
      <c r="S159" s="12"/>
      <c r="T159" s="13"/>
      <c r="U159" s="4" t="str">
        <f t="shared" si="164"/>
        <v/>
      </c>
      <c r="V159" s="12"/>
      <c r="W159" s="13"/>
      <c r="X159" s="4" t="str">
        <f t="shared" si="165"/>
        <v/>
      </c>
      <c r="Y159" s="12"/>
      <c r="Z159" s="13"/>
      <c r="AA159" s="4" t="str">
        <f t="shared" si="166"/>
        <v/>
      </c>
      <c r="AB159" s="12"/>
      <c r="AC159" s="13"/>
      <c r="AD159" s="4" t="str">
        <f t="shared" si="167"/>
        <v/>
      </c>
      <c r="AE159" s="12"/>
      <c r="AF159" s="13"/>
      <c r="AG159" s="4" t="str">
        <f t="shared" si="168"/>
        <v/>
      </c>
      <c r="AH159" s="12"/>
      <c r="AI159" s="13"/>
      <c r="AJ159" s="4" t="str">
        <f t="shared" si="169"/>
        <v/>
      </c>
      <c r="AK159" s="12"/>
      <c r="AL159" s="13"/>
      <c r="AM159" s="4" t="str">
        <f t="shared" si="170"/>
        <v/>
      </c>
      <c r="AN159" s="12"/>
      <c r="AO159" s="13"/>
      <c r="AP159" s="4" t="str">
        <f t="shared" si="171"/>
        <v/>
      </c>
      <c r="AQ159" s="12"/>
      <c r="AR159" s="13"/>
      <c r="AS159" s="4" t="str">
        <f t="shared" si="172"/>
        <v/>
      </c>
      <c r="AT159" s="12"/>
      <c r="AU159" s="13"/>
      <c r="AV159" s="4" t="str">
        <f t="shared" si="173"/>
        <v/>
      </c>
      <c r="AW159" s="12"/>
      <c r="AX159" s="13"/>
      <c r="AY159" s="4" t="str">
        <f t="shared" si="174"/>
        <v/>
      </c>
      <c r="AZ159" s="12"/>
      <c r="BA159" s="13"/>
      <c r="BB159" s="4" t="str">
        <f t="shared" si="175"/>
        <v/>
      </c>
      <c r="BC159" s="12"/>
      <c r="BD159" s="13"/>
      <c r="BE159" s="4" t="str">
        <f t="shared" si="176"/>
        <v/>
      </c>
      <c r="BF159" s="12"/>
      <c r="BG159" s="13"/>
      <c r="BH159" s="4" t="str">
        <f t="shared" si="177"/>
        <v/>
      </c>
      <c r="BI159" s="12"/>
      <c r="BJ159" s="13"/>
      <c r="BK159" s="4" t="str">
        <f t="shared" si="178"/>
        <v/>
      </c>
      <c r="BL159" s="12"/>
      <c r="BM159" s="13"/>
      <c r="BN159" s="4" t="str">
        <f t="shared" si="179"/>
        <v/>
      </c>
      <c r="BO159" s="12"/>
      <c r="BP159" s="13"/>
      <c r="BQ159" s="4" t="str">
        <f t="shared" si="180"/>
        <v/>
      </c>
      <c r="BR159" s="12"/>
      <c r="BS159" s="13"/>
      <c r="BT159" s="4" t="str">
        <f t="shared" si="181"/>
        <v/>
      </c>
      <c r="BU159" s="12"/>
      <c r="BV159" s="13"/>
    </row>
    <row r="160" spans="1:77" hidden="1" outlineLevel="1">
      <c r="B160" t="str">
        <f t="shared" si="158"/>
        <v>wenske2008wasserstoff</v>
      </c>
      <c r="C160" t="s">
        <v>16</v>
      </c>
      <c r="D160">
        <f t="shared" si="182"/>
        <v>2008</v>
      </c>
      <c r="E160" t="str">
        <f t="shared" si="182"/>
        <v>EUR</v>
      </c>
      <c r="F160" s="4" t="str">
        <f t="shared" si="159"/>
        <v/>
      </c>
      <c r="G160" s="12"/>
      <c r="H160" s="13"/>
      <c r="I160" s="4" t="str">
        <f t="shared" si="160"/>
        <v/>
      </c>
      <c r="J160" s="12"/>
      <c r="K160" s="13"/>
      <c r="L160" s="4" t="str">
        <f t="shared" si="161"/>
        <v/>
      </c>
      <c r="M160" s="12"/>
      <c r="N160" s="13"/>
      <c r="O160" s="4" t="str">
        <f t="shared" si="162"/>
        <v/>
      </c>
      <c r="P160" s="12"/>
      <c r="Q160" s="13"/>
      <c r="R160" s="4" t="str">
        <f t="shared" si="163"/>
        <v/>
      </c>
      <c r="S160" s="12"/>
      <c r="T160" s="13"/>
      <c r="U160" s="4" t="str">
        <f t="shared" si="164"/>
        <v/>
      </c>
      <c r="V160" s="12"/>
      <c r="W160" s="13"/>
      <c r="X160" s="4" t="str">
        <f t="shared" si="165"/>
        <v/>
      </c>
      <c r="Y160" s="12"/>
      <c r="Z160" s="13"/>
      <c r="AA160" s="4" t="str">
        <f t="shared" si="166"/>
        <v/>
      </c>
      <c r="AB160" s="12"/>
      <c r="AC160" s="13"/>
      <c r="AD160" s="4" t="str">
        <f t="shared" si="167"/>
        <v/>
      </c>
      <c r="AE160" s="12"/>
      <c r="AF160" s="13"/>
      <c r="AG160" s="4" t="str">
        <f t="shared" si="168"/>
        <v/>
      </c>
      <c r="AH160" s="12"/>
      <c r="AI160" s="13"/>
      <c r="AJ160" s="4" t="str">
        <f t="shared" si="169"/>
        <v/>
      </c>
      <c r="AK160" s="12"/>
      <c r="AL160" s="13"/>
      <c r="AM160" s="4" t="str">
        <f t="shared" si="170"/>
        <v/>
      </c>
      <c r="AN160" s="12"/>
      <c r="AO160" s="13"/>
      <c r="AP160" s="4" t="str">
        <f t="shared" si="171"/>
        <v/>
      </c>
      <c r="AQ160" s="12"/>
      <c r="AR160" s="13"/>
      <c r="AS160" s="4" t="str">
        <f t="shared" si="172"/>
        <v/>
      </c>
      <c r="AT160" s="12"/>
      <c r="AU160" s="13"/>
      <c r="AV160" s="4" t="str">
        <f t="shared" si="173"/>
        <v/>
      </c>
      <c r="AW160" s="12"/>
      <c r="AX160" s="13"/>
      <c r="AY160" s="4" t="str">
        <f t="shared" si="174"/>
        <v/>
      </c>
      <c r="AZ160" s="12"/>
      <c r="BA160" s="13"/>
      <c r="BB160" s="4" t="str">
        <f t="shared" si="175"/>
        <v/>
      </c>
      <c r="BC160" s="12"/>
      <c r="BD160" s="13"/>
      <c r="BE160" s="4" t="str">
        <f t="shared" si="176"/>
        <v/>
      </c>
      <c r="BF160" s="12"/>
      <c r="BG160" s="13"/>
      <c r="BH160" s="4" t="str">
        <f t="shared" si="177"/>
        <v/>
      </c>
      <c r="BI160" s="12"/>
      <c r="BJ160" s="13"/>
      <c r="BK160" s="4" t="str">
        <f t="shared" si="178"/>
        <v/>
      </c>
      <c r="BL160" s="12"/>
      <c r="BM160" s="13"/>
      <c r="BN160" s="4" t="str">
        <f t="shared" si="179"/>
        <v/>
      </c>
      <c r="BO160" s="12"/>
      <c r="BP160" s="13"/>
      <c r="BQ160" s="4" t="str">
        <f t="shared" si="180"/>
        <v/>
      </c>
      <c r="BR160" s="12"/>
      <c r="BS160" s="13"/>
      <c r="BT160" s="4" t="str">
        <f t="shared" si="181"/>
        <v/>
      </c>
      <c r="BU160" s="12"/>
      <c r="BV160" s="13"/>
    </row>
    <row r="161" spans="1:77" collapsed="1">
      <c r="B161" t="s">
        <v>69</v>
      </c>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row>
    <row r="162" spans="1:77">
      <c r="B162" t="str">
        <f>B160</f>
        <v>wenske2008wasserstoff</v>
      </c>
      <c r="C162" t="s">
        <v>19</v>
      </c>
      <c r="D162">
        <f>D160</f>
        <v>2008</v>
      </c>
      <c r="E162" t="str">
        <f>E149</f>
        <v>EUR/kW</v>
      </c>
      <c r="F162" s="4" t="str">
        <f>IFERROR(AVERAGE(G162:H162),"")</f>
        <v/>
      </c>
      <c r="G162" s="12"/>
      <c r="H162" s="13"/>
      <c r="I162" s="4" t="str">
        <f>IFERROR(AVERAGE(J162:K162),"")</f>
        <v/>
      </c>
      <c r="J162" s="12"/>
      <c r="K162" s="13"/>
      <c r="L162" s="4" t="str">
        <f>IFERROR(AVERAGE(M162:N162),"")</f>
        <v/>
      </c>
      <c r="M162" s="12"/>
      <c r="N162" s="13"/>
      <c r="O162" s="4" t="str">
        <f>IFERROR(AVERAGE(P162:Q162),"")</f>
        <v/>
      </c>
      <c r="P162" s="12"/>
      <c r="Q162" s="13"/>
      <c r="R162" s="4" t="str">
        <f>IFERROR(AVERAGE(S162:T162),"")</f>
        <v/>
      </c>
      <c r="S162" s="12"/>
      <c r="T162" s="13"/>
      <c r="U162" s="4" t="str">
        <f>IFERROR(AVERAGE(V162:W162),"")</f>
        <v/>
      </c>
      <c r="V162" s="12"/>
      <c r="W162" s="13"/>
      <c r="X162" s="4" t="str">
        <f>IFERROR(AVERAGE(Y162:Z162),"")</f>
        <v/>
      </c>
      <c r="Y162" s="12"/>
      <c r="Z162" s="13"/>
      <c r="AA162" s="4" t="str">
        <f>IFERROR(AVERAGE(AB162:AC162),"")</f>
        <v/>
      </c>
      <c r="AB162" s="12"/>
      <c r="AC162" s="13"/>
      <c r="AD162" s="4" t="str">
        <f>IFERROR(AVERAGE(AE162:AF162),"")</f>
        <v/>
      </c>
      <c r="AE162" s="12"/>
      <c r="AF162" s="13"/>
      <c r="AG162" s="4" t="str">
        <f>IFERROR(AVERAGE(AH162:AI162),"")</f>
        <v/>
      </c>
      <c r="AH162" s="12"/>
      <c r="AI162" s="13"/>
      <c r="AJ162" s="4" t="str">
        <f>IFERROR(AVERAGE(AK162:AL162),"")</f>
        <v/>
      </c>
      <c r="AK162" s="12"/>
      <c r="AL162" s="13"/>
      <c r="AM162" s="4" t="str">
        <f>IFERROR(AVERAGE(AN162:AO162),"")</f>
        <v/>
      </c>
      <c r="AN162" s="12"/>
      <c r="AO162" s="13"/>
      <c r="AP162" s="4" t="str">
        <f>IFERROR(AVERAGE(AQ162:AR162),"")</f>
        <v/>
      </c>
      <c r="AQ162" s="12"/>
      <c r="AR162" s="13"/>
      <c r="AS162" s="4" t="str">
        <f>IFERROR(AVERAGE(AT162:AU162),"")</f>
        <v/>
      </c>
      <c r="AT162" s="12"/>
      <c r="AU162" s="13"/>
      <c r="AV162" s="4" t="str">
        <f>IFERROR(AVERAGE(AW162:AX162),"")</f>
        <v/>
      </c>
      <c r="AW162" s="12"/>
      <c r="AX162" s="13"/>
      <c r="AY162" s="4" t="str">
        <f>IFERROR(AVERAGE(AZ162:BA162),"")</f>
        <v/>
      </c>
      <c r="AZ162" s="12"/>
      <c r="BA162" s="13"/>
      <c r="BB162" s="4" t="str">
        <f>IFERROR(AVERAGE(BC162:BD162),"")</f>
        <v/>
      </c>
      <c r="BC162" s="12"/>
      <c r="BD162" s="13"/>
      <c r="BE162" s="4" t="str">
        <f>IFERROR(AVERAGE(BF162:BG162),"")</f>
        <v/>
      </c>
      <c r="BF162" s="12"/>
      <c r="BG162" s="13"/>
      <c r="BH162" s="4" t="str">
        <f>IFERROR(AVERAGE(BI162:BJ162),"")</f>
        <v/>
      </c>
      <c r="BI162" s="12"/>
      <c r="BJ162" s="13"/>
      <c r="BK162" s="4" t="str">
        <f>IFERROR(AVERAGE(BL162:BM162),"")</f>
        <v/>
      </c>
      <c r="BL162" s="12"/>
      <c r="BM162" s="13"/>
      <c r="BN162" s="4" t="str">
        <f>IFERROR(AVERAGE(BO162:BP162),"")</f>
        <v/>
      </c>
      <c r="BO162" s="12"/>
      <c r="BP162" s="13"/>
      <c r="BQ162" s="4" t="str">
        <f>IFERROR(AVERAGE(BR162:BS162),"")</f>
        <v/>
      </c>
      <c r="BR162" s="12"/>
      <c r="BS162" s="13"/>
      <c r="BT162" s="4" t="str">
        <f>IFERROR(AVERAGE(BU162:BV162),"")</f>
        <v/>
      </c>
      <c r="BU162" s="12"/>
      <c r="BV162" s="13"/>
    </row>
    <row r="163" spans="1:77">
      <c r="B163" t="s">
        <v>69</v>
      </c>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row>
    <row r="164" spans="1:77">
      <c r="B164" t="str">
        <f>B162</f>
        <v>wenske2008wasserstoff</v>
      </c>
      <c r="C164" t="s">
        <v>48</v>
      </c>
      <c r="D164">
        <f>D162</f>
        <v>2008</v>
      </c>
      <c r="E164" t="s">
        <v>22</v>
      </c>
      <c r="F164" s="22" t="str">
        <f>IFERROR(AVERAGE(G164:H164),"")</f>
        <v/>
      </c>
      <c r="G164" s="23"/>
      <c r="H164" s="24"/>
      <c r="I164" s="22" t="str">
        <f>IFERROR(AVERAGE(J164:K164),"")</f>
        <v/>
      </c>
      <c r="J164" s="23"/>
      <c r="K164" s="24"/>
      <c r="L164" s="22" t="str">
        <f>IFERROR(AVERAGE(M164:N164),"")</f>
        <v/>
      </c>
      <c r="M164" s="23"/>
      <c r="N164" s="24"/>
      <c r="O164" s="22" t="str">
        <f>IFERROR(AVERAGE(P164:Q164),"")</f>
        <v/>
      </c>
      <c r="P164" s="23"/>
      <c r="Q164" s="24"/>
      <c r="R164" s="22" t="str">
        <f>IFERROR(AVERAGE(S164:T164),"")</f>
        <v/>
      </c>
      <c r="S164" s="23"/>
      <c r="T164" s="24"/>
      <c r="U164" s="22" t="str">
        <f>IFERROR(AVERAGE(V164:W164),"")</f>
        <v/>
      </c>
      <c r="V164" s="23"/>
      <c r="W164" s="24"/>
      <c r="X164" s="22" t="str">
        <f>IFERROR(AVERAGE(Y164:Z164),"")</f>
        <v/>
      </c>
      <c r="Y164" s="23"/>
      <c r="Z164" s="24"/>
      <c r="AA164" s="22" t="str">
        <f>IFERROR(AVERAGE(AB164:AC164),"")</f>
        <v/>
      </c>
      <c r="AB164" s="23"/>
      <c r="AC164" s="24"/>
      <c r="AD164" s="22" t="str">
        <f>IFERROR(AVERAGE(AE164:AF164),"")</f>
        <v/>
      </c>
      <c r="AE164" s="23"/>
      <c r="AF164" s="24"/>
      <c r="AG164" s="22" t="str">
        <f>IFERROR(AVERAGE(AH164:AI164),"")</f>
        <v/>
      </c>
      <c r="AH164" s="23"/>
      <c r="AI164" s="24"/>
      <c r="AJ164" s="22" t="str">
        <f>IFERROR(AVERAGE(AK164:AL164),"")</f>
        <v/>
      </c>
      <c r="AK164" s="23"/>
      <c r="AL164" s="24"/>
      <c r="AM164" s="22" t="str">
        <f>IFERROR(AVERAGE(AN164:AO164),"")</f>
        <v/>
      </c>
      <c r="AN164" s="23"/>
      <c r="AO164" s="24"/>
      <c r="AP164" s="22" t="str">
        <f>IFERROR(AVERAGE(AQ164:AR164),"")</f>
        <v/>
      </c>
      <c r="AQ164" s="23"/>
      <c r="AR164" s="24"/>
      <c r="AS164" s="22" t="str">
        <f>IFERROR(AVERAGE(AT164:AU164),"")</f>
        <v/>
      </c>
      <c r="AT164" s="23"/>
      <c r="AU164" s="24"/>
      <c r="AV164" s="22" t="str">
        <f>IFERROR(AVERAGE(AW164:AX164),"")</f>
        <v/>
      </c>
      <c r="AW164" s="23"/>
      <c r="AX164" s="24"/>
      <c r="AY164" s="22" t="str">
        <f>IFERROR(AVERAGE(AZ164:BA164),"")</f>
        <v/>
      </c>
      <c r="AZ164" s="23"/>
      <c r="BA164" s="24"/>
      <c r="BB164" s="22" t="str">
        <f>IFERROR(AVERAGE(BC164:BD164),"")</f>
        <v/>
      </c>
      <c r="BC164" s="23"/>
      <c r="BD164" s="24"/>
      <c r="BE164" s="22" t="str">
        <f>IFERROR(AVERAGE(BF164:BG164),"")</f>
        <v/>
      </c>
      <c r="BF164" s="23"/>
      <c r="BG164" s="24"/>
      <c r="BH164" s="22" t="str">
        <f>IFERROR(AVERAGE(BI164:BJ164),"")</f>
        <v/>
      </c>
      <c r="BI164" s="23"/>
      <c r="BJ164" s="24"/>
      <c r="BK164" s="22" t="str">
        <f>IFERROR(AVERAGE(BL164:BM164),"")</f>
        <v/>
      </c>
      <c r="BL164" s="23"/>
      <c r="BM164" s="24"/>
      <c r="BN164" s="22" t="str">
        <f>IFERROR(AVERAGE(BO164:BP164),"")</f>
        <v/>
      </c>
      <c r="BO164" s="23"/>
      <c r="BP164" s="24"/>
      <c r="BQ164" s="22" t="str">
        <f>IFERROR(AVERAGE(BR164:BS164),"")</f>
        <v/>
      </c>
      <c r="BR164" s="23"/>
      <c r="BS164" s="24"/>
      <c r="BT164" s="22" t="str">
        <f>IFERROR(AVERAGE(BU164:BV164),"")</f>
        <v/>
      </c>
      <c r="BU164" s="23"/>
      <c r="BV164" s="24"/>
    </row>
    <row r="165" spans="1:77">
      <c r="B165" t="str">
        <f>B164</f>
        <v>wenske2008wasserstoff</v>
      </c>
      <c r="C165" t="s">
        <v>49</v>
      </c>
      <c r="D165">
        <f>D164</f>
        <v>2008</v>
      </c>
      <c r="E165" t="s">
        <v>22</v>
      </c>
      <c r="F165" s="22" t="str">
        <f>IFERROR(AVERAGE(G165:H165),"")</f>
        <v/>
      </c>
      <c r="G165" s="23"/>
      <c r="H165" s="24"/>
      <c r="I165" s="22" t="str">
        <f>IFERROR(AVERAGE(J165:K165),"")</f>
        <v/>
      </c>
      <c r="J165" s="23"/>
      <c r="K165" s="24"/>
      <c r="L165" s="22" t="str">
        <f>IFERROR(AVERAGE(M165:N165),"")</f>
        <v/>
      </c>
      <c r="M165" s="23"/>
      <c r="N165" s="24"/>
      <c r="O165" s="22" t="str">
        <f>IFERROR(AVERAGE(P165:Q165),"")</f>
        <v/>
      </c>
      <c r="P165" s="23"/>
      <c r="Q165" s="24"/>
      <c r="R165" s="22" t="str">
        <f>IFERROR(AVERAGE(S165:T165),"")</f>
        <v/>
      </c>
      <c r="S165" s="23"/>
      <c r="T165" s="24"/>
      <c r="U165" s="22" t="str">
        <f>IFERROR(AVERAGE(V165:W165),"")</f>
        <v/>
      </c>
      <c r="V165" s="23"/>
      <c r="W165" s="24"/>
      <c r="X165" s="22" t="str">
        <f>IFERROR(AVERAGE(Y165:Z165),"")</f>
        <v/>
      </c>
      <c r="Y165" s="23"/>
      <c r="Z165" s="24"/>
      <c r="AA165" s="22" t="str">
        <f>IFERROR(AVERAGE(AB165:AC165),"")</f>
        <v/>
      </c>
      <c r="AB165" s="23"/>
      <c r="AC165" s="24"/>
      <c r="AD165" s="22" t="str">
        <f>IFERROR(AVERAGE(AE165:AF165),"")</f>
        <v/>
      </c>
      <c r="AE165" s="23"/>
      <c r="AF165" s="24"/>
      <c r="AG165" s="22" t="str">
        <f>IFERROR(AVERAGE(AH165:AI165),"")</f>
        <v/>
      </c>
      <c r="AH165" s="23"/>
      <c r="AI165" s="24"/>
      <c r="AJ165" s="22" t="str">
        <f>IFERROR(AVERAGE(AK165:AL165),"")</f>
        <v/>
      </c>
      <c r="AK165" s="23"/>
      <c r="AL165" s="24"/>
      <c r="AM165" s="22" t="str">
        <f>IFERROR(AVERAGE(AN165:AO165),"")</f>
        <v/>
      </c>
      <c r="AN165" s="23"/>
      <c r="AO165" s="24"/>
      <c r="AP165" s="22" t="str">
        <f>IFERROR(AVERAGE(AQ165:AR165),"")</f>
        <v/>
      </c>
      <c r="AQ165" s="23"/>
      <c r="AR165" s="24"/>
      <c r="AS165" s="22" t="str">
        <f>IFERROR(AVERAGE(AT165:AU165),"")</f>
        <v/>
      </c>
      <c r="AT165" s="23"/>
      <c r="AU165" s="24"/>
      <c r="AV165" s="22" t="str">
        <f>IFERROR(AVERAGE(AW165:AX165),"")</f>
        <v/>
      </c>
      <c r="AW165" s="23"/>
      <c r="AX165" s="24"/>
      <c r="AY165" s="22" t="str">
        <f>IFERROR(AVERAGE(AZ165:BA165),"")</f>
        <v/>
      </c>
      <c r="AZ165" s="23"/>
      <c r="BA165" s="24"/>
      <c r="BB165" s="22" t="str">
        <f>IFERROR(AVERAGE(BC165:BD165),"")</f>
        <v/>
      </c>
      <c r="BC165" s="23"/>
      <c r="BD165" s="24"/>
      <c r="BE165" s="22" t="str">
        <f>IFERROR(AVERAGE(BF165:BG165),"")</f>
        <v/>
      </c>
      <c r="BF165" s="23"/>
      <c r="BG165" s="24"/>
      <c r="BH165" s="22" t="str">
        <f>IFERROR(AVERAGE(BI165:BJ165),"")</f>
        <v/>
      </c>
      <c r="BI165" s="23"/>
      <c r="BJ165" s="24"/>
      <c r="BK165" s="22" t="str">
        <f>IFERROR(AVERAGE(BL165:BM165),"")</f>
        <v/>
      </c>
      <c r="BL165" s="23"/>
      <c r="BM165" s="24"/>
      <c r="BN165" s="22" t="str">
        <f>IFERROR(AVERAGE(BO165:BP165),"")</f>
        <v/>
      </c>
      <c r="BO165" s="23"/>
      <c r="BP165" s="24"/>
      <c r="BQ165" s="22" t="str">
        <f>IFERROR(AVERAGE(BR165:BS165),"")</f>
        <v/>
      </c>
      <c r="BR165" s="23"/>
      <c r="BS165" s="24"/>
      <c r="BT165" s="22" t="str">
        <f>IFERROR(AVERAGE(BU165:BV165),"")</f>
        <v/>
      </c>
      <c r="BU165" s="23"/>
      <c r="BV165" s="24"/>
    </row>
    <row r="166" spans="1:77">
      <c r="B166" t="s">
        <v>69</v>
      </c>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row>
    <row r="167" spans="1:77">
      <c r="B167" t="str">
        <f>B162</f>
        <v>wenske2008wasserstoff</v>
      </c>
      <c r="C167" t="s">
        <v>23</v>
      </c>
      <c r="D167">
        <f>D162</f>
        <v>2008</v>
      </c>
      <c r="E167" t="s">
        <v>20</v>
      </c>
      <c r="F167" s="4" t="str">
        <f>IFERROR(AVERAGE(G167:H167),"")</f>
        <v/>
      </c>
      <c r="G167" s="12"/>
      <c r="H167" s="13"/>
      <c r="I167" s="4" t="str">
        <f>IFERROR(AVERAGE(J167:K167),"")</f>
        <v/>
      </c>
      <c r="J167" s="12"/>
      <c r="K167" s="13"/>
      <c r="L167" s="4" t="str">
        <f>IFERROR(AVERAGE(M167:N167),"")</f>
        <v/>
      </c>
      <c r="M167" s="12"/>
      <c r="N167" s="13"/>
      <c r="O167" s="4" t="str">
        <f>IFERROR(AVERAGE(P167:Q167),"")</f>
        <v/>
      </c>
      <c r="P167" s="12"/>
      <c r="Q167" s="13"/>
      <c r="R167" s="4" t="str">
        <f>IFERROR(AVERAGE(S167:T167),"")</f>
        <v/>
      </c>
      <c r="S167" s="12"/>
      <c r="T167" s="13"/>
      <c r="U167" s="4" t="str">
        <f>IFERROR(AVERAGE(V167:W167),"")</f>
        <v/>
      </c>
      <c r="V167" s="12"/>
      <c r="W167" s="13"/>
      <c r="X167" s="4" t="str">
        <f>IFERROR(AVERAGE(Y167:Z167),"")</f>
        <v/>
      </c>
      <c r="Y167" s="12"/>
      <c r="Z167" s="13"/>
      <c r="AA167" s="4" t="str">
        <f>IFERROR(AVERAGE(AB167:AC167),"")</f>
        <v/>
      </c>
      <c r="AB167" s="12"/>
      <c r="AC167" s="13"/>
      <c r="AD167" s="4" t="str">
        <f>IFERROR(AVERAGE(AE167:AF167),"")</f>
        <v/>
      </c>
      <c r="AE167" s="12"/>
      <c r="AF167" s="13"/>
      <c r="AG167" s="4" t="str">
        <f>IFERROR(AVERAGE(AH167:AI167),"")</f>
        <v/>
      </c>
      <c r="AH167" s="12"/>
      <c r="AI167" s="13"/>
      <c r="AJ167" s="4" t="str">
        <f>IFERROR(AVERAGE(AK167:AL167),"")</f>
        <v/>
      </c>
      <c r="AK167" s="12"/>
      <c r="AL167" s="13"/>
      <c r="AM167" s="4" t="str">
        <f>IFERROR(AVERAGE(AN167:AO167),"")</f>
        <v/>
      </c>
      <c r="AN167" s="12"/>
      <c r="AO167" s="13"/>
      <c r="AP167" s="4" t="str">
        <f>IFERROR(AVERAGE(AQ167:AR167),"")</f>
        <v/>
      </c>
      <c r="AQ167" s="12"/>
      <c r="AR167" s="13"/>
      <c r="AS167" s="4" t="str">
        <f>IFERROR(AVERAGE(AT167:AU167),"")</f>
        <v/>
      </c>
      <c r="AT167" s="12"/>
      <c r="AU167" s="13"/>
      <c r="AV167" s="4" t="str">
        <f>IFERROR(AVERAGE(AW167:AX167),"")</f>
        <v/>
      </c>
      <c r="AW167" s="12"/>
      <c r="AX167" s="13"/>
      <c r="AY167" s="4" t="str">
        <f>IFERROR(AVERAGE(AZ167:BA167),"")</f>
        <v/>
      </c>
      <c r="AZ167" s="12"/>
      <c r="BA167" s="13"/>
      <c r="BB167" s="4" t="str">
        <f>IFERROR(AVERAGE(BC167:BD167),"")</f>
        <v/>
      </c>
      <c r="BC167" s="12"/>
      <c r="BD167" s="13"/>
      <c r="BE167" s="4" t="str">
        <f>IFERROR(AVERAGE(BF167:BG167),"")</f>
        <v/>
      </c>
      <c r="BF167" s="12"/>
      <c r="BG167" s="13"/>
      <c r="BH167" s="4" t="str">
        <f>IFERROR(AVERAGE(BI167:BJ167),"")</f>
        <v/>
      </c>
      <c r="BI167" s="12"/>
      <c r="BJ167" s="13"/>
      <c r="BK167" s="4" t="str">
        <f>IFERROR(AVERAGE(BL167:BM167),"")</f>
        <v/>
      </c>
      <c r="BL167" s="12"/>
      <c r="BM167" s="13"/>
      <c r="BN167" s="4" t="str">
        <f>IFERROR(AVERAGE(BO167:BP167),"")</f>
        <v/>
      </c>
      <c r="BO167" s="12"/>
      <c r="BP167" s="13"/>
      <c r="BQ167" s="38" t="str">
        <f>IFERROR(AVERAGE(BR167:BS167),"")</f>
        <v/>
      </c>
      <c r="BR167" s="36"/>
      <c r="BS167" s="37"/>
      <c r="BT167" s="4" t="str">
        <f>IFERROR(AVERAGE(BU167:BV167),"")</f>
        <v/>
      </c>
      <c r="BU167" s="12"/>
      <c r="BV167" s="13"/>
    </row>
    <row r="168" spans="1:77">
      <c r="B168" t="str">
        <f>B167</f>
        <v>wenske2008wasserstoff</v>
      </c>
      <c r="C168" t="s">
        <v>42</v>
      </c>
      <c r="D168">
        <f>D167</f>
        <v>2008</v>
      </c>
      <c r="E168" t="s">
        <v>43</v>
      </c>
      <c r="F168" s="4" t="str">
        <f>IFERROR(AVERAGE(G168:H168),"")</f>
        <v/>
      </c>
      <c r="G168" s="12"/>
      <c r="H168" s="13"/>
      <c r="I168" s="4" t="str">
        <f>IFERROR(AVERAGE(J168:K168),"")</f>
        <v/>
      </c>
      <c r="J168" s="12"/>
      <c r="K168" s="13"/>
      <c r="L168" s="4" t="str">
        <f>IFERROR(AVERAGE(M168:N168),"")</f>
        <v/>
      </c>
      <c r="M168" s="12"/>
      <c r="N168" s="13"/>
      <c r="O168" s="4" t="str">
        <f>IFERROR(AVERAGE(P168:Q168),"")</f>
        <v/>
      </c>
      <c r="P168" s="12"/>
      <c r="Q168" s="13"/>
      <c r="R168" s="4" t="str">
        <f>IFERROR(AVERAGE(S168:T168),"")</f>
        <v/>
      </c>
      <c r="S168" s="12"/>
      <c r="T168" s="13"/>
      <c r="U168" s="4" t="str">
        <f>IFERROR(AVERAGE(V168:W168),"")</f>
        <v/>
      </c>
      <c r="V168" s="12"/>
      <c r="W168" s="13"/>
      <c r="X168" s="4" t="str">
        <f>IFERROR(AVERAGE(Y168:Z168),"")</f>
        <v/>
      </c>
      <c r="Y168" s="12"/>
      <c r="Z168" s="13"/>
      <c r="AA168" s="4" t="str">
        <f>IFERROR(AVERAGE(AB168:AC168),"")</f>
        <v/>
      </c>
      <c r="AB168" s="12"/>
      <c r="AC168" s="13"/>
      <c r="AD168" s="38">
        <f>IFERROR(AVERAGE(AE168:AF168),"")</f>
        <v>6.65</v>
      </c>
      <c r="AE168" s="36">
        <v>4.3</v>
      </c>
      <c r="AF168" s="37">
        <v>9</v>
      </c>
      <c r="AG168" s="4" t="str">
        <f>IFERROR(AVERAGE(AH168:AI168),"")</f>
        <v/>
      </c>
      <c r="AH168" s="12"/>
      <c r="AI168" s="13"/>
      <c r="AJ168" s="4" t="str">
        <f>IFERROR(AVERAGE(AK168:AL168),"")</f>
        <v/>
      </c>
      <c r="AK168" s="12"/>
      <c r="AL168" s="13"/>
      <c r="AM168" s="4" t="str">
        <f>IFERROR(AVERAGE(AN168:AO168),"")</f>
        <v/>
      </c>
      <c r="AN168" s="12"/>
      <c r="AO168" s="13"/>
      <c r="AP168" s="4" t="str">
        <f>IFERROR(AVERAGE(AQ168:AR168),"")</f>
        <v/>
      </c>
      <c r="AQ168" s="12"/>
      <c r="AR168" s="13"/>
      <c r="AS168" s="4" t="str">
        <f>IFERROR(AVERAGE(AT168:AU168),"")</f>
        <v/>
      </c>
      <c r="AT168" s="12"/>
      <c r="AU168" s="13"/>
      <c r="AV168" s="4" t="str">
        <f>IFERROR(AVERAGE(AW168:AX168),"")</f>
        <v/>
      </c>
      <c r="AW168" s="12"/>
      <c r="AX168" s="13"/>
      <c r="AY168" s="4" t="str">
        <f>IFERROR(AVERAGE(AZ168:BA168),"")</f>
        <v/>
      </c>
      <c r="AZ168" s="12"/>
      <c r="BA168" s="13"/>
      <c r="BB168" s="4" t="str">
        <f>IFERROR(AVERAGE(BC168:BD168),"")</f>
        <v/>
      </c>
      <c r="BC168" s="12"/>
      <c r="BD168" s="13"/>
      <c r="BE168" s="4" t="str">
        <f>IFERROR(AVERAGE(BF168:BG168),"")</f>
        <v/>
      </c>
      <c r="BF168" s="12"/>
      <c r="BG168" s="13"/>
      <c r="BH168" s="4" t="str">
        <f>IFERROR(AVERAGE(BI168:BJ168),"")</f>
        <v/>
      </c>
      <c r="BI168" s="12"/>
      <c r="BJ168" s="13"/>
      <c r="BK168" s="4" t="str">
        <f>IFERROR(AVERAGE(BL168:BM168),"")</f>
        <v/>
      </c>
      <c r="BL168" s="12"/>
      <c r="BM168" s="13"/>
      <c r="BN168" s="4" t="str">
        <f>IFERROR(AVERAGE(BO168:BP168),"")</f>
        <v/>
      </c>
      <c r="BO168" s="12"/>
      <c r="BP168" s="13"/>
      <c r="BQ168" s="38">
        <f>IFERROR(AVERAGE(BR168:BS168),"")</f>
        <v>4.3</v>
      </c>
      <c r="BR168" s="36">
        <v>4</v>
      </c>
      <c r="BS168" s="37">
        <v>4.5999999999999996</v>
      </c>
      <c r="BT168" s="4" t="str">
        <f>IFERROR(AVERAGE(BU168:BV168),"")</f>
        <v/>
      </c>
      <c r="BU168" s="12"/>
      <c r="BV168" s="13"/>
      <c r="BY168" s="2" t="s">
        <v>305</v>
      </c>
    </row>
    <row r="169" spans="1:77">
      <c r="B169" t="str">
        <f>B168</f>
        <v>wenske2008wasserstoff</v>
      </c>
      <c r="C169" t="s">
        <v>21</v>
      </c>
      <c r="D169">
        <f>D168</f>
        <v>2008</v>
      </c>
      <c r="E169" t="s">
        <v>22</v>
      </c>
      <c r="F169" s="22" t="str">
        <f>IFERROR(AVERAGE(G169:H169),"")</f>
        <v/>
      </c>
      <c r="G169" s="23"/>
      <c r="H169" s="24"/>
      <c r="I169" s="22" t="str">
        <f>IFERROR(AVERAGE(J169:K169),"")</f>
        <v/>
      </c>
      <c r="J169" s="23"/>
      <c r="K169" s="24"/>
      <c r="L169" s="22" t="str">
        <f>IFERROR(AVERAGE(M169:N169),"")</f>
        <v/>
      </c>
      <c r="M169" s="23"/>
      <c r="N169" s="24"/>
      <c r="O169" s="22" t="str">
        <f>IFERROR(AVERAGE(P169:Q169),"")</f>
        <v/>
      </c>
      <c r="P169" s="23"/>
      <c r="Q169" s="24"/>
      <c r="R169" s="22" t="str">
        <f>IFERROR(AVERAGE(S169:T169),"")</f>
        <v/>
      </c>
      <c r="S169" s="23"/>
      <c r="T169" s="24"/>
      <c r="U169" s="22" t="str">
        <f>IFERROR(AVERAGE(V169:W169),"")</f>
        <v/>
      </c>
      <c r="V169" s="23"/>
      <c r="W169" s="24"/>
      <c r="X169" s="22" t="str">
        <f>IFERROR(AVERAGE(Y169:Z169),"")</f>
        <v/>
      </c>
      <c r="Y169" s="23"/>
      <c r="Z169" s="24"/>
      <c r="AA169" s="22" t="str">
        <f>IFERROR(AVERAGE(AB169:AC169),"")</f>
        <v/>
      </c>
      <c r="AB169" s="23"/>
      <c r="AC169" s="24"/>
      <c r="AD169" s="22" t="str">
        <f>IFERROR(AVERAGE(AE169:AF169),"")</f>
        <v/>
      </c>
      <c r="AE169" s="23"/>
      <c r="AF169" s="24"/>
      <c r="AG169" s="22" t="str">
        <f>IFERROR(AVERAGE(AH169:AI169),"")</f>
        <v/>
      </c>
      <c r="AH169" s="23"/>
      <c r="AI169" s="24"/>
      <c r="AJ169" s="22" t="str">
        <f>IFERROR(AVERAGE(AK169:AL169),"")</f>
        <v/>
      </c>
      <c r="AK169" s="23"/>
      <c r="AL169" s="24"/>
      <c r="AM169" s="22" t="str">
        <f>IFERROR(AVERAGE(AN169:AO169),"")</f>
        <v/>
      </c>
      <c r="AN169" s="23"/>
      <c r="AO169" s="24"/>
      <c r="AP169" s="22" t="str">
        <f>IFERROR(AVERAGE(AQ169:AR169),"")</f>
        <v/>
      </c>
      <c r="AQ169" s="23"/>
      <c r="AR169" s="24"/>
      <c r="AS169" s="22" t="str">
        <f>IFERROR(AVERAGE(AT169:AU169),"")</f>
        <v/>
      </c>
      <c r="AT169" s="23"/>
      <c r="AU169" s="24"/>
      <c r="AV169" s="22" t="str">
        <f>IFERROR(AVERAGE(AW169:AX169),"")</f>
        <v/>
      </c>
      <c r="AW169" s="23"/>
      <c r="AX169" s="24"/>
      <c r="AY169" s="22" t="str">
        <f>IFERROR(AVERAGE(AZ169:BA169),"")</f>
        <v/>
      </c>
      <c r="AZ169" s="23"/>
      <c r="BA169" s="24"/>
      <c r="BB169" s="22" t="str">
        <f>IFERROR(AVERAGE(BC169:BD169),"")</f>
        <v/>
      </c>
      <c r="BC169" s="23"/>
      <c r="BD169" s="24"/>
      <c r="BE169" s="22" t="str">
        <f>IFERROR(AVERAGE(BF169:BG169),"")</f>
        <v/>
      </c>
      <c r="BF169" s="23"/>
      <c r="BG169" s="24"/>
      <c r="BH169" s="22" t="str">
        <f>IFERROR(AVERAGE(BI169:BJ169),"")</f>
        <v/>
      </c>
      <c r="BI169" s="23"/>
      <c r="BJ169" s="24"/>
      <c r="BK169" s="22" t="str">
        <f>IFERROR(AVERAGE(BL169:BM169),"")</f>
        <v/>
      </c>
      <c r="BL169" s="23"/>
      <c r="BM169" s="24"/>
      <c r="BN169" s="22" t="str">
        <f>IFERROR(AVERAGE(BO169:BP169),"")</f>
        <v/>
      </c>
      <c r="BO169" s="23"/>
      <c r="BP169" s="24"/>
      <c r="BQ169" s="39" t="str">
        <f>IFERROR(AVERAGE(BR169:BS169),"")</f>
        <v/>
      </c>
      <c r="BR169" s="40"/>
      <c r="BS169" s="41"/>
      <c r="BT169" s="22" t="str">
        <f>IFERROR(AVERAGE(BU169:BV169),"")</f>
        <v/>
      </c>
      <c r="BU169" s="23"/>
      <c r="BV169" s="24"/>
    </row>
    <row r="170" spans="1:77">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row>
    <row r="172" spans="1:77">
      <c r="A172" s="5">
        <f>MATCH(B172,Sources[Citekey],0)</f>
        <v>163</v>
      </c>
      <c r="B172" s="6" t="s">
        <v>70</v>
      </c>
      <c r="C172" s="1"/>
      <c r="D172" s="1">
        <f>VLOOKUP(B172,Sources[],2,FALSE)</f>
        <v>2014</v>
      </c>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row>
    <row r="173" spans="1:77">
      <c r="B173" t="str">
        <f>B172</f>
        <v>wei2014total</v>
      </c>
      <c r="C173" t="s">
        <v>3</v>
      </c>
      <c r="D173">
        <f>D172</f>
        <v>2014</v>
      </c>
      <c r="E173" s="25" t="s">
        <v>51</v>
      </c>
      <c r="F173" s="4" t="str">
        <f>IFERROR(AVERAGE(G173:H173),"")</f>
        <v/>
      </c>
      <c r="G173" s="12"/>
      <c r="H173" s="13"/>
      <c r="I173" s="4" t="str">
        <f>IFERROR(AVERAGE(J173:K173),"")</f>
        <v/>
      </c>
      <c r="J173" s="12"/>
      <c r="K173" s="13"/>
      <c r="L173" s="4" t="str">
        <f>IFERROR(AVERAGE(M173:N173),"")</f>
        <v/>
      </c>
      <c r="M173" s="12"/>
      <c r="N173" s="13"/>
      <c r="O173" s="4" t="str">
        <f>IFERROR(AVERAGE(P173:Q173),"")</f>
        <v/>
      </c>
      <c r="P173" s="12"/>
      <c r="Q173" s="13"/>
      <c r="R173" s="4" t="str">
        <f>IFERROR(AVERAGE(S173:T173),"")</f>
        <v/>
      </c>
      <c r="S173" s="12"/>
      <c r="T173" s="13"/>
      <c r="U173" s="4" t="str">
        <f>IFERROR(AVERAGE(V173:W173),"")</f>
        <v/>
      </c>
      <c r="V173" s="12"/>
      <c r="W173" s="13"/>
      <c r="X173" s="4" t="str">
        <f>IFERROR(AVERAGE(Y173:Z173),"")</f>
        <v/>
      </c>
      <c r="Y173" s="12"/>
      <c r="Z173" s="13"/>
      <c r="AA173" s="4" t="str">
        <f>IFERROR(AVERAGE(AB173:AC173),"")</f>
        <v/>
      </c>
      <c r="AB173" s="12"/>
      <c r="AC173" s="13"/>
      <c r="AD173" s="4" t="str">
        <f>IFERROR(AVERAGE(AE173:AF173),"")</f>
        <v/>
      </c>
      <c r="AE173" s="12"/>
      <c r="AF173" s="13"/>
      <c r="AG173" s="4" t="str">
        <f>IFERROR(AVERAGE(AH173:AI173),"")</f>
        <v/>
      </c>
      <c r="AH173" s="12"/>
      <c r="AI173" s="13"/>
      <c r="AJ173" s="4" t="str">
        <f>IFERROR(AVERAGE(AK173:AL173),"")</f>
        <v/>
      </c>
      <c r="AK173" s="12"/>
      <c r="AL173" s="13"/>
      <c r="AM173" s="4" t="str">
        <f>IFERROR(AVERAGE(AN173:AO173),"")</f>
        <v/>
      </c>
      <c r="AN173" s="12"/>
      <c r="AO173" s="13"/>
      <c r="AP173" s="4" t="str">
        <f>IFERROR(AVERAGE(AQ173:AR173),"")</f>
        <v/>
      </c>
      <c r="AQ173" s="12"/>
      <c r="AR173" s="13"/>
      <c r="AS173" s="4" t="str">
        <f>IFERROR(AVERAGE(AT173:AU173),"")</f>
        <v/>
      </c>
      <c r="AT173" s="12"/>
      <c r="AU173" s="13"/>
      <c r="AV173" s="4" t="str">
        <f>IFERROR(AVERAGE(AW173:AX173),"")</f>
        <v/>
      </c>
      <c r="AW173" s="12"/>
      <c r="AX173" s="13"/>
      <c r="AY173" s="4" t="str">
        <f>IFERROR(AVERAGE(AZ173:BA173),"")</f>
        <v/>
      </c>
      <c r="AZ173" s="12"/>
      <c r="BA173" s="13"/>
      <c r="BB173" s="4" t="str">
        <f>IFERROR(AVERAGE(BC173:BD173),"")</f>
        <v/>
      </c>
      <c r="BC173" s="12"/>
      <c r="BD173" s="13"/>
      <c r="BE173" s="4" t="str">
        <f>IFERROR(AVERAGE(BF173:BG173),"")</f>
        <v/>
      </c>
      <c r="BF173" s="12"/>
      <c r="BG173" s="13"/>
      <c r="BH173" s="4" t="str">
        <f>IFERROR(AVERAGE(BI173:BJ173),"")</f>
        <v/>
      </c>
      <c r="BI173" s="12"/>
      <c r="BJ173" s="13"/>
      <c r="BK173" s="4" t="str">
        <f>IFERROR(AVERAGE(BL173:BM173),"")</f>
        <v/>
      </c>
      <c r="BL173" s="12"/>
      <c r="BM173" s="13"/>
      <c r="BN173" s="4" t="str">
        <f>IFERROR(AVERAGE(BO173:BP173),"")</f>
        <v/>
      </c>
      <c r="BO173" s="12"/>
      <c r="BP173" s="13"/>
      <c r="BQ173" s="4" t="str">
        <f>IFERROR(AVERAGE(BR173:BS173),"")</f>
        <v/>
      </c>
      <c r="BR173" s="12"/>
      <c r="BS173" s="13"/>
      <c r="BT173" s="4" t="str">
        <f>IFERROR(AVERAGE(BU173:BV173),"")</f>
        <v/>
      </c>
      <c r="BU173" s="12"/>
      <c r="BV173" s="13"/>
      <c r="BX173" s="2"/>
      <c r="BY173" s="2"/>
    </row>
    <row r="174" spans="1:77">
      <c r="B174" t="str">
        <f>B173</f>
        <v>wei2014total</v>
      </c>
      <c r="C174" t="s">
        <v>4</v>
      </c>
      <c r="D174">
        <f>D173</f>
        <v>2014</v>
      </c>
      <c r="E174" t="str">
        <f>E173</f>
        <v>USD/kW</v>
      </c>
      <c r="F174" s="4" t="str">
        <f>IFERROR(AVERAGE(G174:H174),"")</f>
        <v/>
      </c>
      <c r="G174" s="14"/>
      <c r="H174" s="15"/>
      <c r="I174" s="4" t="str">
        <f>IFERROR(AVERAGE(J174:K174),"")</f>
        <v/>
      </c>
      <c r="J174" s="14"/>
      <c r="K174" s="15"/>
      <c r="L174" s="4" t="str">
        <f>IFERROR(AVERAGE(M174:N174),"")</f>
        <v/>
      </c>
      <c r="M174" s="14"/>
      <c r="N174" s="15"/>
      <c r="O174" s="4" t="str">
        <f>IFERROR(AVERAGE(P174:Q174),"")</f>
        <v/>
      </c>
      <c r="P174" s="14"/>
      <c r="Q174" s="15"/>
      <c r="R174" s="4" t="str">
        <f>IFERROR(AVERAGE(S174:T174),"")</f>
        <v/>
      </c>
      <c r="S174" s="14"/>
      <c r="T174" s="15"/>
      <c r="U174" s="4" t="str">
        <f>IFERROR(AVERAGE(V174:W174),"")</f>
        <v/>
      </c>
      <c r="V174" s="14"/>
      <c r="W174" s="15"/>
      <c r="X174" s="4" t="str">
        <f>IFERROR(AVERAGE(Y174:Z174),"")</f>
        <v/>
      </c>
      <c r="Y174" s="14"/>
      <c r="Z174" s="15"/>
      <c r="AA174" s="4" t="str">
        <f>IFERROR(AVERAGE(AB174:AC174),"")</f>
        <v/>
      </c>
      <c r="AB174" s="14"/>
      <c r="AC174" s="15"/>
      <c r="AD174" s="4" t="str">
        <f>IFERROR(AVERAGE(AE174:AF174),"")</f>
        <v/>
      </c>
      <c r="AE174" s="14"/>
      <c r="AF174" s="15"/>
      <c r="AG174" s="4" t="str">
        <f>IFERROR(AVERAGE(AH174:AI174),"")</f>
        <v/>
      </c>
      <c r="AH174" s="14"/>
      <c r="AI174" s="15"/>
      <c r="AJ174" s="4" t="str">
        <f>IFERROR(AVERAGE(AK174:AL174),"")</f>
        <v/>
      </c>
      <c r="AK174" s="14"/>
      <c r="AL174" s="15"/>
      <c r="AM174" s="4" t="str">
        <f>IFERROR(AVERAGE(AN174:AO174),"")</f>
        <v/>
      </c>
      <c r="AN174" s="14"/>
      <c r="AO174" s="15"/>
      <c r="AP174" s="4" t="str">
        <f>IFERROR(AVERAGE(AQ174:AR174),"")</f>
        <v/>
      </c>
      <c r="AQ174" s="14"/>
      <c r="AR174" s="15"/>
      <c r="AS174" s="4" t="str">
        <f>IFERROR(AVERAGE(AT174:AU174),"")</f>
        <v/>
      </c>
      <c r="AT174" s="14"/>
      <c r="AU174" s="15"/>
      <c r="AV174" s="4" t="str">
        <f>IFERROR(AVERAGE(AW174:AX174),"")</f>
        <v/>
      </c>
      <c r="AW174" s="14"/>
      <c r="AX174" s="15"/>
      <c r="AY174" s="4">
        <f>IFERROR(AVERAGE(AZ174:BA174),"")</f>
        <v>2100</v>
      </c>
      <c r="AZ174" s="14">
        <v>1900</v>
      </c>
      <c r="BA174" s="15">
        <v>2300</v>
      </c>
      <c r="BB174" s="4" t="str">
        <f>IFERROR(AVERAGE(BC174:BD174),"")</f>
        <v/>
      </c>
      <c r="BC174" s="14"/>
      <c r="BD174" s="15"/>
      <c r="BE174" s="4" t="str">
        <f>IFERROR(AVERAGE(BF174:BG174),"")</f>
        <v/>
      </c>
      <c r="BF174" s="14"/>
      <c r="BG174" s="15"/>
      <c r="BH174" s="4" t="str">
        <f>IFERROR(AVERAGE(BI174:BJ174),"")</f>
        <v/>
      </c>
      <c r="BI174" s="14"/>
      <c r="BJ174" s="15"/>
      <c r="BK174" s="4" t="str">
        <f>IFERROR(AVERAGE(BL174:BM174),"")</f>
        <v/>
      </c>
      <c r="BL174" s="14"/>
      <c r="BM174" s="15"/>
      <c r="BN174" s="4">
        <f>IFERROR(AVERAGE(BO174:BP174),"")</f>
        <v>1350</v>
      </c>
      <c r="BO174" s="14">
        <v>1700</v>
      </c>
      <c r="BP174" s="15">
        <v>1000</v>
      </c>
      <c r="BQ174" s="4" t="str">
        <f>IFERROR(AVERAGE(BR174:BS174),"")</f>
        <v/>
      </c>
      <c r="BR174" s="14"/>
      <c r="BS174" s="15"/>
      <c r="BT174" s="4" t="str">
        <f>IFERROR(AVERAGE(BU174:BV174),"")</f>
        <v/>
      </c>
      <c r="BU174" s="14"/>
      <c r="BV174" s="15"/>
      <c r="BX174" s="2"/>
      <c r="BY174" s="2"/>
    </row>
    <row r="175" spans="1:77">
      <c r="B175" t="str">
        <f>B174</f>
        <v>wei2014total</v>
      </c>
      <c r="C175" t="s">
        <v>5</v>
      </c>
      <c r="D175">
        <f>D174</f>
        <v>2014</v>
      </c>
      <c r="E175" t="str">
        <f>E174</f>
        <v>USD/kW</v>
      </c>
      <c r="F175" s="4" t="str">
        <f>IFERROR(AVERAGE(G175:H175),"")</f>
        <v/>
      </c>
      <c r="G175" s="16"/>
      <c r="H175" s="17"/>
      <c r="I175" s="4" t="str">
        <f>IFERROR(AVERAGE(J175:K175),"")</f>
        <v/>
      </c>
      <c r="J175" s="16"/>
      <c r="K175" s="17"/>
      <c r="L175" s="4" t="str">
        <f>IFERROR(AVERAGE(M175:N175),"")</f>
        <v/>
      </c>
      <c r="M175" s="16"/>
      <c r="N175" s="17"/>
      <c r="O175" s="4" t="str">
        <f>IFERROR(AVERAGE(P175:Q175),"")</f>
        <v/>
      </c>
      <c r="P175" s="16"/>
      <c r="Q175" s="17"/>
      <c r="R175" s="4" t="str">
        <f>IFERROR(AVERAGE(S175:T175),"")</f>
        <v/>
      </c>
      <c r="S175" s="16"/>
      <c r="T175" s="17"/>
      <c r="U175" s="4" t="str">
        <f>IFERROR(AVERAGE(V175:W175),"")</f>
        <v/>
      </c>
      <c r="V175" s="16"/>
      <c r="W175" s="17"/>
      <c r="X175" s="4" t="str">
        <f>IFERROR(AVERAGE(Y175:Z175),"")</f>
        <v/>
      </c>
      <c r="Y175" s="16"/>
      <c r="Z175" s="17"/>
      <c r="AA175" s="4" t="str">
        <f>IFERROR(AVERAGE(AB175:AC175),"")</f>
        <v/>
      </c>
      <c r="AB175" s="16"/>
      <c r="AC175" s="17"/>
      <c r="AD175" s="4" t="str">
        <f>IFERROR(AVERAGE(AE175:AF175),"")</f>
        <v/>
      </c>
      <c r="AE175" s="16"/>
      <c r="AF175" s="17"/>
      <c r="AG175" s="4" t="str">
        <f>IFERROR(AVERAGE(AH175:AI175),"")</f>
        <v/>
      </c>
      <c r="AH175" s="16"/>
      <c r="AI175" s="17"/>
      <c r="AJ175" s="4" t="str">
        <f>IFERROR(AVERAGE(AK175:AL175),"")</f>
        <v/>
      </c>
      <c r="AK175" s="16"/>
      <c r="AL175" s="17"/>
      <c r="AM175" s="4" t="str">
        <f>IFERROR(AVERAGE(AN175:AO175),"")</f>
        <v/>
      </c>
      <c r="AN175" s="16"/>
      <c r="AO175" s="17"/>
      <c r="AP175" s="4" t="str">
        <f>IFERROR(AVERAGE(AQ175:AR175),"")</f>
        <v/>
      </c>
      <c r="AQ175" s="16"/>
      <c r="AR175" s="17"/>
      <c r="AS175" s="4" t="str">
        <f>IFERROR(AVERAGE(AT175:AU175),"")</f>
        <v/>
      </c>
      <c r="AT175" s="16"/>
      <c r="AU175" s="17"/>
      <c r="AV175" s="4" t="str">
        <f>IFERROR(AVERAGE(AW175:AX175),"")</f>
        <v/>
      </c>
      <c r="AW175" s="16"/>
      <c r="AX175" s="17"/>
      <c r="AY175" s="4" t="str">
        <f>IFERROR(AVERAGE(AZ175:BA175),"")</f>
        <v/>
      </c>
      <c r="AZ175" s="16"/>
      <c r="BA175" s="17"/>
      <c r="BB175" s="4" t="str">
        <f>IFERROR(AVERAGE(BC175:BD175),"")</f>
        <v/>
      </c>
      <c r="BC175" s="16"/>
      <c r="BD175" s="17"/>
      <c r="BE175" s="4" t="str">
        <f>IFERROR(AVERAGE(BF175:BG175),"")</f>
        <v/>
      </c>
      <c r="BF175" s="16"/>
      <c r="BG175" s="17"/>
      <c r="BH175" s="4" t="str">
        <f>IFERROR(AVERAGE(BI175:BJ175),"")</f>
        <v/>
      </c>
      <c r="BI175" s="16"/>
      <c r="BJ175" s="17"/>
      <c r="BK175" s="4" t="str">
        <f>IFERROR(AVERAGE(BL175:BM175),"")</f>
        <v/>
      </c>
      <c r="BL175" s="16"/>
      <c r="BM175" s="17"/>
      <c r="BN175" s="4" t="str">
        <f>IFERROR(AVERAGE(BO175:BP175),"")</f>
        <v/>
      </c>
      <c r="BO175" s="16"/>
      <c r="BP175" s="17"/>
      <c r="BQ175" s="4" t="str">
        <f>IFERROR(AVERAGE(BR175:BS175),"")</f>
        <v/>
      </c>
      <c r="BR175" s="16"/>
      <c r="BS175" s="17"/>
      <c r="BT175" s="4" t="str">
        <f>IFERROR(AVERAGE(BU175:BV175),"")</f>
        <v/>
      </c>
      <c r="BU175" s="16"/>
      <c r="BV175" s="17"/>
    </row>
    <row r="176" spans="1:77">
      <c r="B176" t="s">
        <v>69</v>
      </c>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row>
    <row r="177" spans="1:74" s="1" customFormat="1">
      <c r="A177" s="55"/>
      <c r="B177" s="1" t="str">
        <f>B175</f>
        <v>wei2014total</v>
      </c>
      <c r="C177" s="1" t="s">
        <v>10</v>
      </c>
      <c r="D177" s="1">
        <f>D172</f>
        <v>2014</v>
      </c>
      <c r="E177" s="1" t="str">
        <f>E173</f>
        <v>USD/kW</v>
      </c>
      <c r="F177" s="10">
        <f>IFERROR(SUM(F179:F184)/F178,0)</f>
        <v>0</v>
      </c>
      <c r="G177" s="10">
        <f>IFERROR(SUM(G179:G184)/G178,0)</f>
        <v>0</v>
      </c>
      <c r="H177" s="10">
        <f>IFERROR(SUM(H179:H184)/H178,0)</f>
        <v>0</v>
      </c>
      <c r="I177" s="10">
        <f t="shared" ref="I177:BS177" si="183">IFERROR(SUM(I179:I184)/I178,0)</f>
        <v>0</v>
      </c>
      <c r="J177" s="10">
        <f t="shared" si="183"/>
        <v>0</v>
      </c>
      <c r="K177" s="10">
        <f t="shared" si="183"/>
        <v>0</v>
      </c>
      <c r="L177" s="10">
        <f t="shared" si="183"/>
        <v>0</v>
      </c>
      <c r="M177" s="10">
        <f t="shared" si="183"/>
        <v>0</v>
      </c>
      <c r="N177" s="10">
        <f t="shared" si="183"/>
        <v>0</v>
      </c>
      <c r="O177" s="10">
        <f t="shared" si="183"/>
        <v>0</v>
      </c>
      <c r="P177" s="10">
        <f t="shared" si="183"/>
        <v>0</v>
      </c>
      <c r="Q177" s="10">
        <f t="shared" si="183"/>
        <v>0</v>
      </c>
      <c r="R177" s="10">
        <f t="shared" si="183"/>
        <v>0</v>
      </c>
      <c r="S177" s="10">
        <f t="shared" si="183"/>
        <v>0</v>
      </c>
      <c r="T177" s="10">
        <f t="shared" si="183"/>
        <v>0</v>
      </c>
      <c r="U177" s="10">
        <f t="shared" si="183"/>
        <v>0</v>
      </c>
      <c r="V177" s="10">
        <f t="shared" si="183"/>
        <v>0</v>
      </c>
      <c r="W177" s="10">
        <f t="shared" si="183"/>
        <v>0</v>
      </c>
      <c r="X177" s="10">
        <f t="shared" si="183"/>
        <v>0</v>
      </c>
      <c r="Y177" s="10">
        <f t="shared" si="183"/>
        <v>0</v>
      </c>
      <c r="Z177" s="10">
        <f t="shared" si="183"/>
        <v>0</v>
      </c>
      <c r="AA177" s="10">
        <f t="shared" si="183"/>
        <v>0</v>
      </c>
      <c r="AB177" s="10">
        <f t="shared" si="183"/>
        <v>0</v>
      </c>
      <c r="AC177" s="10">
        <f t="shared" si="183"/>
        <v>0</v>
      </c>
      <c r="AD177" s="10">
        <f t="shared" si="183"/>
        <v>0</v>
      </c>
      <c r="AE177" s="10">
        <f t="shared" si="183"/>
        <v>0</v>
      </c>
      <c r="AF177" s="10">
        <f t="shared" si="183"/>
        <v>0</v>
      </c>
      <c r="AG177" s="10">
        <f t="shared" si="183"/>
        <v>0</v>
      </c>
      <c r="AH177" s="10">
        <f t="shared" si="183"/>
        <v>0</v>
      </c>
      <c r="AI177" s="10">
        <f t="shared" si="183"/>
        <v>0</v>
      </c>
      <c r="AJ177" s="10">
        <f t="shared" si="183"/>
        <v>0</v>
      </c>
      <c r="AK177" s="10">
        <f t="shared" si="183"/>
        <v>0</v>
      </c>
      <c r="AL177" s="10">
        <f t="shared" si="183"/>
        <v>0</v>
      </c>
      <c r="AM177" s="10">
        <f t="shared" si="183"/>
        <v>0</v>
      </c>
      <c r="AN177" s="10">
        <f t="shared" si="183"/>
        <v>0</v>
      </c>
      <c r="AO177" s="10">
        <f t="shared" si="183"/>
        <v>0</v>
      </c>
      <c r="AP177" s="10">
        <f t="shared" si="183"/>
        <v>0</v>
      </c>
      <c r="AQ177" s="10">
        <f t="shared" si="183"/>
        <v>0</v>
      </c>
      <c r="AR177" s="10">
        <f t="shared" si="183"/>
        <v>0</v>
      </c>
      <c r="AS177" s="10">
        <f t="shared" si="183"/>
        <v>0</v>
      </c>
      <c r="AT177" s="10">
        <f t="shared" si="183"/>
        <v>0</v>
      </c>
      <c r="AU177" s="10">
        <f t="shared" si="183"/>
        <v>0</v>
      </c>
      <c r="AV177" s="10">
        <f t="shared" si="183"/>
        <v>0</v>
      </c>
      <c r="AW177" s="10">
        <f t="shared" si="183"/>
        <v>0</v>
      </c>
      <c r="AX177" s="10">
        <f t="shared" si="183"/>
        <v>0</v>
      </c>
      <c r="AY177" s="10">
        <f t="shared" si="183"/>
        <v>0</v>
      </c>
      <c r="AZ177" s="10">
        <f t="shared" si="183"/>
        <v>0</v>
      </c>
      <c r="BA177" s="10">
        <f t="shared" si="183"/>
        <v>0</v>
      </c>
      <c r="BB177" s="10">
        <f t="shared" si="183"/>
        <v>0</v>
      </c>
      <c r="BC177" s="10">
        <f t="shared" si="183"/>
        <v>0</v>
      </c>
      <c r="BD177" s="10">
        <f t="shared" si="183"/>
        <v>0</v>
      </c>
      <c r="BE177" s="10">
        <f t="shared" si="183"/>
        <v>0</v>
      </c>
      <c r="BF177" s="10">
        <f t="shared" si="183"/>
        <v>0</v>
      </c>
      <c r="BG177" s="10">
        <f t="shared" si="183"/>
        <v>0</v>
      </c>
      <c r="BH177" s="10">
        <f t="shared" si="183"/>
        <v>0</v>
      </c>
      <c r="BI177" s="10">
        <f t="shared" si="183"/>
        <v>0</v>
      </c>
      <c r="BJ177" s="10">
        <f t="shared" si="183"/>
        <v>0</v>
      </c>
      <c r="BK177" s="10">
        <f t="shared" si="183"/>
        <v>0</v>
      </c>
      <c r="BL177" s="10">
        <f t="shared" si="183"/>
        <v>0</v>
      </c>
      <c r="BM177" s="10">
        <f t="shared" si="183"/>
        <v>0</v>
      </c>
      <c r="BN177" s="10">
        <f t="shared" si="183"/>
        <v>0</v>
      </c>
      <c r="BO177" s="10">
        <f t="shared" si="183"/>
        <v>0</v>
      </c>
      <c r="BP177" s="10">
        <f t="shared" si="183"/>
        <v>0</v>
      </c>
      <c r="BQ177" s="10">
        <f t="shared" si="183"/>
        <v>0</v>
      </c>
      <c r="BR177" s="10">
        <f t="shared" si="183"/>
        <v>0</v>
      </c>
      <c r="BS177" s="10">
        <f t="shared" si="183"/>
        <v>0</v>
      </c>
      <c r="BT177" s="10">
        <f>IFERROR(SUM(BT179:BT184)/BT178,0)</f>
        <v>0</v>
      </c>
      <c r="BU177" s="10">
        <f>IFERROR(SUM(BU179:BU184)/BU178,0)</f>
        <v>0</v>
      </c>
      <c r="BV177" s="10">
        <f>IFERROR(SUM(BV179:BV184)/BV178,0)</f>
        <v>0</v>
      </c>
    </row>
    <row r="178" spans="1:74" hidden="1" outlineLevel="1">
      <c r="B178" t="str">
        <f>B177</f>
        <v>wei2014total</v>
      </c>
      <c r="C178" t="s">
        <v>17</v>
      </c>
      <c r="D178">
        <f>D177</f>
        <v>2014</v>
      </c>
      <c r="E178" t="s">
        <v>18</v>
      </c>
      <c r="F178" s="4" t="str">
        <f>IFERROR(AVERAGE(G178:H178),"")</f>
        <v/>
      </c>
      <c r="G178" s="12"/>
      <c r="H178" s="13"/>
      <c r="I178" s="4" t="str">
        <f>IFERROR(AVERAGE(J178:K178),"")</f>
        <v/>
      </c>
      <c r="J178" s="12"/>
      <c r="K178" s="13"/>
      <c r="L178" s="4" t="str">
        <f>IFERROR(AVERAGE(M178:N178),"")</f>
        <v/>
      </c>
      <c r="M178" s="12"/>
      <c r="N178" s="13"/>
      <c r="O178" s="4" t="str">
        <f>IFERROR(AVERAGE(P178:Q178),"")</f>
        <v/>
      </c>
      <c r="P178" s="12"/>
      <c r="Q178" s="13"/>
      <c r="R178" s="4" t="str">
        <f>IFERROR(AVERAGE(S178:T178),"")</f>
        <v/>
      </c>
      <c r="S178" s="12"/>
      <c r="T178" s="13"/>
      <c r="U178" s="4" t="str">
        <f>IFERROR(AVERAGE(V178:W178),"")</f>
        <v/>
      </c>
      <c r="V178" s="12"/>
      <c r="W178" s="13"/>
      <c r="X178" s="4" t="str">
        <f>IFERROR(AVERAGE(Y178:Z178),"")</f>
        <v/>
      </c>
      <c r="Y178" s="12"/>
      <c r="Z178" s="13"/>
      <c r="AA178" s="4" t="str">
        <f>IFERROR(AVERAGE(AB178:AC178),"")</f>
        <v/>
      </c>
      <c r="AB178" s="12"/>
      <c r="AC178" s="13"/>
      <c r="AD178" s="4" t="str">
        <f>IFERROR(AVERAGE(AE178:AF178),"")</f>
        <v/>
      </c>
      <c r="AE178" s="12"/>
      <c r="AF178" s="13"/>
      <c r="AG178" s="4" t="str">
        <f>IFERROR(AVERAGE(AH178:AI178),"")</f>
        <v/>
      </c>
      <c r="AH178" s="12"/>
      <c r="AI178" s="13"/>
      <c r="AJ178" s="4" t="str">
        <f>IFERROR(AVERAGE(AK178:AL178),"")</f>
        <v/>
      </c>
      <c r="AK178" s="12"/>
      <c r="AL178" s="13"/>
      <c r="AM178" s="4" t="str">
        <f>IFERROR(AVERAGE(AN178:AO178),"")</f>
        <v/>
      </c>
      <c r="AN178" s="12"/>
      <c r="AO178" s="13"/>
      <c r="AP178" s="4" t="str">
        <f>IFERROR(AVERAGE(AQ178:AR178),"")</f>
        <v/>
      </c>
      <c r="AQ178" s="12"/>
      <c r="AR178" s="13"/>
      <c r="AS178" s="4" t="str">
        <f>IFERROR(AVERAGE(AT178:AU178),"")</f>
        <v/>
      </c>
      <c r="AT178" s="12"/>
      <c r="AU178" s="13"/>
      <c r="AV178" s="4" t="str">
        <f>IFERROR(AVERAGE(AW178:AX178),"")</f>
        <v/>
      </c>
      <c r="AW178" s="12"/>
      <c r="AX178" s="13"/>
      <c r="AY178" s="4" t="str">
        <f>IFERROR(AVERAGE(AZ178:BA178),"")</f>
        <v/>
      </c>
      <c r="AZ178" s="12"/>
      <c r="BA178" s="13"/>
      <c r="BB178" s="4" t="str">
        <f>IFERROR(AVERAGE(BC178:BD178),"")</f>
        <v/>
      </c>
      <c r="BC178" s="12"/>
      <c r="BD178" s="13"/>
      <c r="BE178" s="4" t="str">
        <f>IFERROR(AVERAGE(BF178:BG178),"")</f>
        <v/>
      </c>
      <c r="BF178" s="12"/>
      <c r="BG178" s="13"/>
      <c r="BH178" s="4" t="str">
        <f>IFERROR(AVERAGE(BI178:BJ178),"")</f>
        <v/>
      </c>
      <c r="BI178" s="12"/>
      <c r="BJ178" s="13"/>
      <c r="BK178" s="4" t="str">
        <f>IFERROR(AVERAGE(BL178:BM178),"")</f>
        <v/>
      </c>
      <c r="BL178" s="12"/>
      <c r="BM178" s="13"/>
      <c r="BN178" s="4" t="str">
        <f>IFERROR(AVERAGE(BO178:BP178),"")</f>
        <v/>
      </c>
      <c r="BO178" s="12"/>
      <c r="BP178" s="13"/>
      <c r="BQ178" s="4" t="str">
        <f>IFERROR(AVERAGE(BR178:BS178),"")</f>
        <v/>
      </c>
      <c r="BR178" s="12"/>
      <c r="BS178" s="13"/>
      <c r="BT178" s="4" t="str">
        <f>IFERROR(AVERAGE(BU178:BV178),"")</f>
        <v/>
      </c>
      <c r="BU178" s="12"/>
      <c r="BV178" s="13"/>
    </row>
    <row r="179" spans="1:74" hidden="1" outlineLevel="1">
      <c r="B179" t="str">
        <f t="shared" ref="B179:B184" si="184">B178</f>
        <v>wei2014total</v>
      </c>
      <c r="C179" t="s">
        <v>12</v>
      </c>
      <c r="D179">
        <f>D177</f>
        <v>2014</v>
      </c>
      <c r="E179" t="str">
        <f>LEFT(E177,3)</f>
        <v>USD</v>
      </c>
      <c r="F179" s="4" t="str">
        <f t="shared" ref="F179:F184" si="185">IFERROR(AVERAGE(G179:H179),"")</f>
        <v/>
      </c>
      <c r="G179" s="12"/>
      <c r="H179" s="13"/>
      <c r="I179" s="4" t="str">
        <f t="shared" ref="I179:I184" si="186">IFERROR(AVERAGE(J179:K179),"")</f>
        <v/>
      </c>
      <c r="J179" s="12"/>
      <c r="K179" s="13"/>
      <c r="L179" s="4" t="str">
        <f t="shared" ref="L179:L184" si="187">IFERROR(AVERAGE(M179:N179),"")</f>
        <v/>
      </c>
      <c r="M179" s="12"/>
      <c r="N179" s="13"/>
      <c r="O179" s="4" t="str">
        <f t="shared" ref="O179:O184" si="188">IFERROR(AVERAGE(P179:Q179),"")</f>
        <v/>
      </c>
      <c r="P179" s="12"/>
      <c r="Q179" s="13"/>
      <c r="R179" s="4" t="str">
        <f t="shared" ref="R179:R184" si="189">IFERROR(AVERAGE(S179:T179),"")</f>
        <v/>
      </c>
      <c r="S179" s="12"/>
      <c r="T179" s="13"/>
      <c r="U179" s="4" t="str">
        <f t="shared" ref="U179:U184" si="190">IFERROR(AVERAGE(V179:W179),"")</f>
        <v/>
      </c>
      <c r="V179" s="12"/>
      <c r="W179" s="13"/>
      <c r="X179" s="4" t="str">
        <f t="shared" ref="X179:X184" si="191">IFERROR(AVERAGE(Y179:Z179),"")</f>
        <v/>
      </c>
      <c r="Y179" s="12"/>
      <c r="Z179" s="13"/>
      <c r="AA179" s="4" t="str">
        <f t="shared" ref="AA179:AA184" si="192">IFERROR(AVERAGE(AB179:AC179),"")</f>
        <v/>
      </c>
      <c r="AB179" s="12"/>
      <c r="AC179" s="13"/>
      <c r="AD179" s="4" t="str">
        <f t="shared" ref="AD179:AD184" si="193">IFERROR(AVERAGE(AE179:AF179),"")</f>
        <v/>
      </c>
      <c r="AE179" s="12"/>
      <c r="AF179" s="13"/>
      <c r="AG179" s="4" t="str">
        <f t="shared" ref="AG179:AG184" si="194">IFERROR(AVERAGE(AH179:AI179),"")</f>
        <v/>
      </c>
      <c r="AH179" s="12"/>
      <c r="AI179" s="13"/>
      <c r="AJ179" s="4" t="str">
        <f t="shared" ref="AJ179:AJ184" si="195">IFERROR(AVERAGE(AK179:AL179),"")</f>
        <v/>
      </c>
      <c r="AK179" s="12"/>
      <c r="AL179" s="13"/>
      <c r="AM179" s="4" t="str">
        <f t="shared" ref="AM179:AM184" si="196">IFERROR(AVERAGE(AN179:AO179),"")</f>
        <v/>
      </c>
      <c r="AN179" s="12"/>
      <c r="AO179" s="13"/>
      <c r="AP179" s="4" t="str">
        <f t="shared" ref="AP179:AP184" si="197">IFERROR(AVERAGE(AQ179:AR179),"")</f>
        <v/>
      </c>
      <c r="AQ179" s="12"/>
      <c r="AR179" s="13"/>
      <c r="AS179" s="4" t="str">
        <f t="shared" ref="AS179:AS184" si="198">IFERROR(AVERAGE(AT179:AU179),"")</f>
        <v/>
      </c>
      <c r="AT179" s="12"/>
      <c r="AU179" s="13"/>
      <c r="AV179" s="4" t="str">
        <f t="shared" ref="AV179:AV184" si="199">IFERROR(AVERAGE(AW179:AX179),"")</f>
        <v/>
      </c>
      <c r="AW179" s="12"/>
      <c r="AX179" s="13"/>
      <c r="AY179" s="4" t="str">
        <f t="shared" ref="AY179:AY184" si="200">IFERROR(AVERAGE(AZ179:BA179),"")</f>
        <v/>
      </c>
      <c r="AZ179" s="12"/>
      <c r="BA179" s="13"/>
      <c r="BB179" s="4" t="str">
        <f t="shared" ref="BB179:BB184" si="201">IFERROR(AVERAGE(BC179:BD179),"")</f>
        <v/>
      </c>
      <c r="BC179" s="12"/>
      <c r="BD179" s="13"/>
      <c r="BE179" s="4" t="str">
        <f t="shared" ref="BE179:BE184" si="202">IFERROR(AVERAGE(BF179:BG179),"")</f>
        <v/>
      </c>
      <c r="BF179" s="12"/>
      <c r="BG179" s="13"/>
      <c r="BH179" s="4" t="str">
        <f t="shared" ref="BH179:BH184" si="203">IFERROR(AVERAGE(BI179:BJ179),"")</f>
        <v/>
      </c>
      <c r="BI179" s="12"/>
      <c r="BJ179" s="13"/>
      <c r="BK179" s="4" t="str">
        <f t="shared" ref="BK179:BK184" si="204">IFERROR(AVERAGE(BL179:BM179),"")</f>
        <v/>
      </c>
      <c r="BL179" s="12"/>
      <c r="BM179" s="13"/>
      <c r="BN179" s="4" t="str">
        <f t="shared" ref="BN179:BN184" si="205">IFERROR(AVERAGE(BO179:BP179),"")</f>
        <v/>
      </c>
      <c r="BO179" s="12"/>
      <c r="BP179" s="13"/>
      <c r="BQ179" s="4" t="str">
        <f t="shared" ref="BQ179:BQ184" si="206">IFERROR(AVERAGE(BR179:BS179),"")</f>
        <v/>
      </c>
      <c r="BR179" s="12"/>
      <c r="BS179" s="13"/>
      <c r="BT179" s="4" t="str">
        <f t="shared" ref="BT179:BT184" si="207">IFERROR(AVERAGE(BU179:BV179),"")</f>
        <v/>
      </c>
      <c r="BU179" s="12"/>
      <c r="BV179" s="13"/>
    </row>
    <row r="180" spans="1:74" hidden="1" outlineLevel="1">
      <c r="B180" t="str">
        <f t="shared" si="184"/>
        <v>wei2014total</v>
      </c>
      <c r="C180" t="s">
        <v>13</v>
      </c>
      <c r="D180">
        <f t="shared" ref="D180:E184" si="208">D179</f>
        <v>2014</v>
      </c>
      <c r="E180" t="str">
        <f t="shared" si="208"/>
        <v>USD</v>
      </c>
      <c r="F180" s="4" t="str">
        <f t="shared" si="185"/>
        <v/>
      </c>
      <c r="G180" s="12"/>
      <c r="H180" s="13"/>
      <c r="I180" s="4" t="str">
        <f t="shared" si="186"/>
        <v/>
      </c>
      <c r="J180" s="12"/>
      <c r="K180" s="13"/>
      <c r="L180" s="4" t="str">
        <f t="shared" si="187"/>
        <v/>
      </c>
      <c r="M180" s="12"/>
      <c r="N180" s="13"/>
      <c r="O180" s="4" t="str">
        <f t="shared" si="188"/>
        <v/>
      </c>
      <c r="P180" s="12"/>
      <c r="Q180" s="13"/>
      <c r="R180" s="4" t="str">
        <f t="shared" si="189"/>
        <v/>
      </c>
      <c r="S180" s="12"/>
      <c r="T180" s="13"/>
      <c r="U180" s="4" t="str">
        <f t="shared" si="190"/>
        <v/>
      </c>
      <c r="V180" s="12"/>
      <c r="W180" s="13"/>
      <c r="X180" s="4" t="str">
        <f t="shared" si="191"/>
        <v/>
      </c>
      <c r="Y180" s="12"/>
      <c r="Z180" s="13"/>
      <c r="AA180" s="4" t="str">
        <f t="shared" si="192"/>
        <v/>
      </c>
      <c r="AB180" s="12"/>
      <c r="AC180" s="13"/>
      <c r="AD180" s="4" t="str">
        <f t="shared" si="193"/>
        <v/>
      </c>
      <c r="AE180" s="12"/>
      <c r="AF180" s="13"/>
      <c r="AG180" s="4" t="str">
        <f t="shared" si="194"/>
        <v/>
      </c>
      <c r="AH180" s="12"/>
      <c r="AI180" s="13"/>
      <c r="AJ180" s="4" t="str">
        <f t="shared" si="195"/>
        <v/>
      </c>
      <c r="AK180" s="12"/>
      <c r="AL180" s="13"/>
      <c r="AM180" s="4" t="str">
        <f t="shared" si="196"/>
        <v/>
      </c>
      <c r="AN180" s="12"/>
      <c r="AO180" s="13"/>
      <c r="AP180" s="4" t="str">
        <f t="shared" si="197"/>
        <v/>
      </c>
      <c r="AQ180" s="12"/>
      <c r="AR180" s="13"/>
      <c r="AS180" s="4" t="str">
        <f t="shared" si="198"/>
        <v/>
      </c>
      <c r="AT180" s="12"/>
      <c r="AU180" s="13"/>
      <c r="AV180" s="4" t="str">
        <f t="shared" si="199"/>
        <v/>
      </c>
      <c r="AW180" s="12"/>
      <c r="AX180" s="13"/>
      <c r="AY180" s="4" t="str">
        <f t="shared" si="200"/>
        <v/>
      </c>
      <c r="AZ180" s="12"/>
      <c r="BA180" s="13"/>
      <c r="BB180" s="4" t="str">
        <f t="shared" si="201"/>
        <v/>
      </c>
      <c r="BC180" s="12"/>
      <c r="BD180" s="13"/>
      <c r="BE180" s="4" t="str">
        <f t="shared" si="202"/>
        <v/>
      </c>
      <c r="BF180" s="12"/>
      <c r="BG180" s="13"/>
      <c r="BH180" s="4" t="str">
        <f t="shared" si="203"/>
        <v/>
      </c>
      <c r="BI180" s="12"/>
      <c r="BJ180" s="13"/>
      <c r="BK180" s="4" t="str">
        <f t="shared" si="204"/>
        <v/>
      </c>
      <c r="BL180" s="12"/>
      <c r="BM180" s="13"/>
      <c r="BN180" s="4" t="str">
        <f t="shared" si="205"/>
        <v/>
      </c>
      <c r="BO180" s="12"/>
      <c r="BP180" s="13"/>
      <c r="BQ180" s="4" t="str">
        <f t="shared" si="206"/>
        <v/>
      </c>
      <c r="BR180" s="12"/>
      <c r="BS180" s="13"/>
      <c r="BT180" s="4" t="str">
        <f t="shared" si="207"/>
        <v/>
      </c>
      <c r="BU180" s="12"/>
      <c r="BV180" s="13"/>
    </row>
    <row r="181" spans="1:74" hidden="1" outlineLevel="1">
      <c r="B181" t="str">
        <f t="shared" si="184"/>
        <v>wei2014total</v>
      </c>
      <c r="C181" t="s">
        <v>14</v>
      </c>
      <c r="D181">
        <f t="shared" si="208"/>
        <v>2014</v>
      </c>
      <c r="E181" t="str">
        <f t="shared" si="208"/>
        <v>USD</v>
      </c>
      <c r="F181" s="4" t="str">
        <f t="shared" si="185"/>
        <v/>
      </c>
      <c r="G181" s="12"/>
      <c r="H181" s="13"/>
      <c r="I181" s="4" t="str">
        <f t="shared" si="186"/>
        <v/>
      </c>
      <c r="J181" s="12"/>
      <c r="K181" s="13"/>
      <c r="L181" s="4" t="str">
        <f t="shared" si="187"/>
        <v/>
      </c>
      <c r="M181" s="12"/>
      <c r="N181" s="13"/>
      <c r="O181" s="4" t="str">
        <f t="shared" si="188"/>
        <v/>
      </c>
      <c r="P181" s="12"/>
      <c r="Q181" s="13"/>
      <c r="R181" s="4" t="str">
        <f t="shared" si="189"/>
        <v/>
      </c>
      <c r="S181" s="12"/>
      <c r="T181" s="13"/>
      <c r="U181" s="4" t="str">
        <f t="shared" si="190"/>
        <v/>
      </c>
      <c r="V181" s="12"/>
      <c r="W181" s="13"/>
      <c r="X181" s="4" t="str">
        <f t="shared" si="191"/>
        <v/>
      </c>
      <c r="Y181" s="12"/>
      <c r="Z181" s="13"/>
      <c r="AA181" s="4" t="str">
        <f t="shared" si="192"/>
        <v/>
      </c>
      <c r="AB181" s="12"/>
      <c r="AC181" s="13"/>
      <c r="AD181" s="4" t="str">
        <f t="shared" si="193"/>
        <v/>
      </c>
      <c r="AE181" s="12"/>
      <c r="AF181" s="13"/>
      <c r="AG181" s="4" t="str">
        <f t="shared" si="194"/>
        <v/>
      </c>
      <c r="AH181" s="12"/>
      <c r="AI181" s="13"/>
      <c r="AJ181" s="4" t="str">
        <f t="shared" si="195"/>
        <v/>
      </c>
      <c r="AK181" s="12"/>
      <c r="AL181" s="13"/>
      <c r="AM181" s="4" t="str">
        <f t="shared" si="196"/>
        <v/>
      </c>
      <c r="AN181" s="12"/>
      <c r="AO181" s="13"/>
      <c r="AP181" s="4" t="str">
        <f t="shared" si="197"/>
        <v/>
      </c>
      <c r="AQ181" s="12"/>
      <c r="AR181" s="13"/>
      <c r="AS181" s="4" t="str">
        <f t="shared" si="198"/>
        <v/>
      </c>
      <c r="AT181" s="12"/>
      <c r="AU181" s="13"/>
      <c r="AV181" s="4" t="str">
        <f t="shared" si="199"/>
        <v/>
      </c>
      <c r="AW181" s="12"/>
      <c r="AX181" s="13"/>
      <c r="AY181" s="4" t="str">
        <f t="shared" si="200"/>
        <v/>
      </c>
      <c r="AZ181" s="12"/>
      <c r="BA181" s="13"/>
      <c r="BB181" s="4" t="str">
        <f t="shared" si="201"/>
        <v/>
      </c>
      <c r="BC181" s="12"/>
      <c r="BD181" s="13"/>
      <c r="BE181" s="4" t="str">
        <f t="shared" si="202"/>
        <v/>
      </c>
      <c r="BF181" s="12"/>
      <c r="BG181" s="13"/>
      <c r="BH181" s="4" t="str">
        <f t="shared" si="203"/>
        <v/>
      </c>
      <c r="BI181" s="12"/>
      <c r="BJ181" s="13"/>
      <c r="BK181" s="4" t="str">
        <f t="shared" si="204"/>
        <v/>
      </c>
      <c r="BL181" s="12"/>
      <c r="BM181" s="13"/>
      <c r="BN181" s="4" t="str">
        <f t="shared" si="205"/>
        <v/>
      </c>
      <c r="BO181" s="12"/>
      <c r="BP181" s="13"/>
      <c r="BQ181" s="4" t="str">
        <f t="shared" si="206"/>
        <v/>
      </c>
      <c r="BR181" s="12"/>
      <c r="BS181" s="13"/>
      <c r="BT181" s="4" t="str">
        <f t="shared" si="207"/>
        <v/>
      </c>
      <c r="BU181" s="12"/>
      <c r="BV181" s="13"/>
    </row>
    <row r="182" spans="1:74" hidden="1" outlineLevel="1">
      <c r="B182" t="str">
        <f t="shared" si="184"/>
        <v>wei2014total</v>
      </c>
      <c r="C182" t="s">
        <v>11</v>
      </c>
      <c r="D182">
        <f t="shared" si="208"/>
        <v>2014</v>
      </c>
      <c r="E182" t="str">
        <f t="shared" si="208"/>
        <v>USD</v>
      </c>
      <c r="F182" s="4" t="str">
        <f t="shared" si="185"/>
        <v/>
      </c>
      <c r="G182" s="12"/>
      <c r="H182" s="13"/>
      <c r="I182" s="4" t="str">
        <f t="shared" si="186"/>
        <v/>
      </c>
      <c r="J182" s="12"/>
      <c r="K182" s="13"/>
      <c r="L182" s="4" t="str">
        <f t="shared" si="187"/>
        <v/>
      </c>
      <c r="M182" s="12"/>
      <c r="N182" s="13"/>
      <c r="O182" s="4" t="str">
        <f t="shared" si="188"/>
        <v/>
      </c>
      <c r="P182" s="12"/>
      <c r="Q182" s="13"/>
      <c r="R182" s="4" t="str">
        <f t="shared" si="189"/>
        <v/>
      </c>
      <c r="S182" s="12"/>
      <c r="T182" s="13"/>
      <c r="U182" s="4" t="str">
        <f t="shared" si="190"/>
        <v/>
      </c>
      <c r="V182" s="12"/>
      <c r="W182" s="13"/>
      <c r="X182" s="4" t="str">
        <f t="shared" si="191"/>
        <v/>
      </c>
      <c r="Y182" s="12"/>
      <c r="Z182" s="13"/>
      <c r="AA182" s="4" t="str">
        <f t="shared" si="192"/>
        <v/>
      </c>
      <c r="AB182" s="12"/>
      <c r="AC182" s="13"/>
      <c r="AD182" s="4" t="str">
        <f t="shared" si="193"/>
        <v/>
      </c>
      <c r="AE182" s="12"/>
      <c r="AF182" s="13"/>
      <c r="AG182" s="4" t="str">
        <f t="shared" si="194"/>
        <v/>
      </c>
      <c r="AH182" s="12"/>
      <c r="AI182" s="13"/>
      <c r="AJ182" s="4" t="str">
        <f t="shared" si="195"/>
        <v/>
      </c>
      <c r="AK182" s="12"/>
      <c r="AL182" s="13"/>
      <c r="AM182" s="4" t="str">
        <f t="shared" si="196"/>
        <v/>
      </c>
      <c r="AN182" s="12"/>
      <c r="AO182" s="13"/>
      <c r="AP182" s="4" t="str">
        <f t="shared" si="197"/>
        <v/>
      </c>
      <c r="AQ182" s="12"/>
      <c r="AR182" s="13"/>
      <c r="AS182" s="4" t="str">
        <f t="shared" si="198"/>
        <v/>
      </c>
      <c r="AT182" s="12"/>
      <c r="AU182" s="13"/>
      <c r="AV182" s="4" t="str">
        <f t="shared" si="199"/>
        <v/>
      </c>
      <c r="AW182" s="12"/>
      <c r="AX182" s="13"/>
      <c r="AY182" s="4" t="str">
        <f t="shared" si="200"/>
        <v/>
      </c>
      <c r="AZ182" s="12"/>
      <c r="BA182" s="13"/>
      <c r="BB182" s="4" t="str">
        <f t="shared" si="201"/>
        <v/>
      </c>
      <c r="BC182" s="12"/>
      <c r="BD182" s="13"/>
      <c r="BE182" s="4" t="str">
        <f t="shared" si="202"/>
        <v/>
      </c>
      <c r="BF182" s="12"/>
      <c r="BG182" s="13"/>
      <c r="BH182" s="4" t="str">
        <f t="shared" si="203"/>
        <v/>
      </c>
      <c r="BI182" s="12"/>
      <c r="BJ182" s="13"/>
      <c r="BK182" s="4" t="str">
        <f t="shared" si="204"/>
        <v/>
      </c>
      <c r="BL182" s="12"/>
      <c r="BM182" s="13"/>
      <c r="BN182" s="4" t="str">
        <f t="shared" si="205"/>
        <v/>
      </c>
      <c r="BO182" s="12"/>
      <c r="BP182" s="13"/>
      <c r="BQ182" s="4" t="str">
        <f t="shared" si="206"/>
        <v/>
      </c>
      <c r="BR182" s="12"/>
      <c r="BS182" s="13"/>
      <c r="BT182" s="4" t="str">
        <f t="shared" si="207"/>
        <v/>
      </c>
      <c r="BU182" s="12"/>
      <c r="BV182" s="13"/>
    </row>
    <row r="183" spans="1:74" hidden="1" outlineLevel="1">
      <c r="B183" t="str">
        <f t="shared" si="184"/>
        <v>wei2014total</v>
      </c>
      <c r="C183" t="s">
        <v>15</v>
      </c>
      <c r="D183">
        <f t="shared" si="208"/>
        <v>2014</v>
      </c>
      <c r="E183" t="str">
        <f t="shared" si="208"/>
        <v>USD</v>
      </c>
      <c r="F183" s="4" t="str">
        <f t="shared" si="185"/>
        <v/>
      </c>
      <c r="G183" s="12"/>
      <c r="H183" s="13"/>
      <c r="I183" s="4" t="str">
        <f t="shared" si="186"/>
        <v/>
      </c>
      <c r="J183" s="12"/>
      <c r="K183" s="13"/>
      <c r="L183" s="4" t="str">
        <f t="shared" si="187"/>
        <v/>
      </c>
      <c r="M183" s="12"/>
      <c r="N183" s="13"/>
      <c r="O183" s="4" t="str">
        <f t="shared" si="188"/>
        <v/>
      </c>
      <c r="P183" s="12"/>
      <c r="Q183" s="13"/>
      <c r="R183" s="4" t="str">
        <f t="shared" si="189"/>
        <v/>
      </c>
      <c r="S183" s="12"/>
      <c r="T183" s="13"/>
      <c r="U183" s="4" t="str">
        <f t="shared" si="190"/>
        <v/>
      </c>
      <c r="V183" s="12"/>
      <c r="W183" s="13"/>
      <c r="X183" s="4" t="str">
        <f t="shared" si="191"/>
        <v/>
      </c>
      <c r="Y183" s="12"/>
      <c r="Z183" s="13"/>
      <c r="AA183" s="4" t="str">
        <f t="shared" si="192"/>
        <v/>
      </c>
      <c r="AB183" s="12"/>
      <c r="AC183" s="13"/>
      <c r="AD183" s="4" t="str">
        <f t="shared" si="193"/>
        <v/>
      </c>
      <c r="AE183" s="12"/>
      <c r="AF183" s="13"/>
      <c r="AG183" s="4" t="str">
        <f t="shared" si="194"/>
        <v/>
      </c>
      <c r="AH183" s="12"/>
      <c r="AI183" s="13"/>
      <c r="AJ183" s="4" t="str">
        <f t="shared" si="195"/>
        <v/>
      </c>
      <c r="AK183" s="12"/>
      <c r="AL183" s="13"/>
      <c r="AM183" s="4" t="str">
        <f t="shared" si="196"/>
        <v/>
      </c>
      <c r="AN183" s="12"/>
      <c r="AO183" s="13"/>
      <c r="AP183" s="4" t="str">
        <f t="shared" si="197"/>
        <v/>
      </c>
      <c r="AQ183" s="12"/>
      <c r="AR183" s="13"/>
      <c r="AS183" s="4" t="str">
        <f t="shared" si="198"/>
        <v/>
      </c>
      <c r="AT183" s="12"/>
      <c r="AU183" s="13"/>
      <c r="AV183" s="4" t="str">
        <f t="shared" si="199"/>
        <v/>
      </c>
      <c r="AW183" s="12"/>
      <c r="AX183" s="13"/>
      <c r="AY183" s="4" t="str">
        <f t="shared" si="200"/>
        <v/>
      </c>
      <c r="AZ183" s="12"/>
      <c r="BA183" s="13"/>
      <c r="BB183" s="4" t="str">
        <f t="shared" si="201"/>
        <v/>
      </c>
      <c r="BC183" s="12"/>
      <c r="BD183" s="13"/>
      <c r="BE183" s="4" t="str">
        <f t="shared" si="202"/>
        <v/>
      </c>
      <c r="BF183" s="12"/>
      <c r="BG183" s="13"/>
      <c r="BH183" s="4" t="str">
        <f t="shared" si="203"/>
        <v/>
      </c>
      <c r="BI183" s="12"/>
      <c r="BJ183" s="13"/>
      <c r="BK183" s="4" t="str">
        <f t="shared" si="204"/>
        <v/>
      </c>
      <c r="BL183" s="12"/>
      <c r="BM183" s="13"/>
      <c r="BN183" s="4" t="str">
        <f t="shared" si="205"/>
        <v/>
      </c>
      <c r="BO183" s="12"/>
      <c r="BP183" s="13"/>
      <c r="BQ183" s="4" t="str">
        <f t="shared" si="206"/>
        <v/>
      </c>
      <c r="BR183" s="12"/>
      <c r="BS183" s="13"/>
      <c r="BT183" s="4" t="str">
        <f t="shared" si="207"/>
        <v/>
      </c>
      <c r="BU183" s="12"/>
      <c r="BV183" s="13"/>
    </row>
    <row r="184" spans="1:74" hidden="1" outlineLevel="1">
      <c r="B184" t="str">
        <f t="shared" si="184"/>
        <v>wei2014total</v>
      </c>
      <c r="C184" t="s">
        <v>16</v>
      </c>
      <c r="D184">
        <f t="shared" si="208"/>
        <v>2014</v>
      </c>
      <c r="E184" t="str">
        <f t="shared" si="208"/>
        <v>USD</v>
      </c>
      <c r="F184" s="4" t="str">
        <f t="shared" si="185"/>
        <v/>
      </c>
      <c r="G184" s="12"/>
      <c r="H184" s="13"/>
      <c r="I184" s="4" t="str">
        <f t="shared" si="186"/>
        <v/>
      </c>
      <c r="J184" s="12"/>
      <c r="K184" s="13"/>
      <c r="L184" s="4" t="str">
        <f t="shared" si="187"/>
        <v/>
      </c>
      <c r="M184" s="12"/>
      <c r="N184" s="13"/>
      <c r="O184" s="4" t="str">
        <f t="shared" si="188"/>
        <v/>
      </c>
      <c r="P184" s="12"/>
      <c r="Q184" s="13"/>
      <c r="R184" s="4" t="str">
        <f t="shared" si="189"/>
        <v/>
      </c>
      <c r="S184" s="12"/>
      <c r="T184" s="13"/>
      <c r="U184" s="4" t="str">
        <f t="shared" si="190"/>
        <v/>
      </c>
      <c r="V184" s="12"/>
      <c r="W184" s="13"/>
      <c r="X184" s="4" t="str">
        <f t="shared" si="191"/>
        <v/>
      </c>
      <c r="Y184" s="12"/>
      <c r="Z184" s="13"/>
      <c r="AA184" s="4" t="str">
        <f t="shared" si="192"/>
        <v/>
      </c>
      <c r="AB184" s="12"/>
      <c r="AC184" s="13"/>
      <c r="AD184" s="4" t="str">
        <f t="shared" si="193"/>
        <v/>
      </c>
      <c r="AE184" s="12"/>
      <c r="AF184" s="13"/>
      <c r="AG184" s="4" t="str">
        <f t="shared" si="194"/>
        <v/>
      </c>
      <c r="AH184" s="12"/>
      <c r="AI184" s="13"/>
      <c r="AJ184" s="4" t="str">
        <f t="shared" si="195"/>
        <v/>
      </c>
      <c r="AK184" s="12"/>
      <c r="AL184" s="13"/>
      <c r="AM184" s="4" t="str">
        <f t="shared" si="196"/>
        <v/>
      </c>
      <c r="AN184" s="12"/>
      <c r="AO184" s="13"/>
      <c r="AP184" s="4" t="str">
        <f t="shared" si="197"/>
        <v/>
      </c>
      <c r="AQ184" s="12"/>
      <c r="AR184" s="13"/>
      <c r="AS184" s="4" t="str">
        <f t="shared" si="198"/>
        <v/>
      </c>
      <c r="AT184" s="12"/>
      <c r="AU184" s="13"/>
      <c r="AV184" s="4" t="str">
        <f t="shared" si="199"/>
        <v/>
      </c>
      <c r="AW184" s="12"/>
      <c r="AX184" s="13"/>
      <c r="AY184" s="4" t="str">
        <f t="shared" si="200"/>
        <v/>
      </c>
      <c r="AZ184" s="12"/>
      <c r="BA184" s="13"/>
      <c r="BB184" s="4" t="str">
        <f t="shared" si="201"/>
        <v/>
      </c>
      <c r="BC184" s="12"/>
      <c r="BD184" s="13"/>
      <c r="BE184" s="4" t="str">
        <f t="shared" si="202"/>
        <v/>
      </c>
      <c r="BF184" s="12"/>
      <c r="BG184" s="13"/>
      <c r="BH184" s="4" t="str">
        <f t="shared" si="203"/>
        <v/>
      </c>
      <c r="BI184" s="12"/>
      <c r="BJ184" s="13"/>
      <c r="BK184" s="4" t="str">
        <f t="shared" si="204"/>
        <v/>
      </c>
      <c r="BL184" s="12"/>
      <c r="BM184" s="13"/>
      <c r="BN184" s="4" t="str">
        <f t="shared" si="205"/>
        <v/>
      </c>
      <c r="BO184" s="12"/>
      <c r="BP184" s="13"/>
      <c r="BQ184" s="4" t="str">
        <f t="shared" si="206"/>
        <v/>
      </c>
      <c r="BR184" s="12"/>
      <c r="BS184" s="13"/>
      <c r="BT184" s="4" t="str">
        <f t="shared" si="207"/>
        <v/>
      </c>
      <c r="BU184" s="12"/>
      <c r="BV184" s="13"/>
    </row>
    <row r="185" spans="1:74" collapsed="1">
      <c r="B185" t="s">
        <v>69</v>
      </c>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row>
    <row r="186" spans="1:74">
      <c r="B186" t="str">
        <f>B184</f>
        <v>wei2014total</v>
      </c>
      <c r="C186" t="s">
        <v>19</v>
      </c>
      <c r="D186">
        <f>D184</f>
        <v>2014</v>
      </c>
      <c r="E186" t="str">
        <f>E173</f>
        <v>USD/kW</v>
      </c>
      <c r="F186" s="4" t="str">
        <f>IFERROR(AVERAGE(G186:H186),"")</f>
        <v/>
      </c>
      <c r="G186" s="12"/>
      <c r="H186" s="13"/>
      <c r="I186" s="4" t="str">
        <f>IFERROR(AVERAGE(J186:K186),"")</f>
        <v/>
      </c>
      <c r="J186" s="12"/>
      <c r="K186" s="13"/>
      <c r="L186" s="4" t="str">
        <f>IFERROR(AVERAGE(M186:N186),"")</f>
        <v/>
      </c>
      <c r="M186" s="12"/>
      <c r="N186" s="13"/>
      <c r="O186" s="4" t="str">
        <f>IFERROR(AVERAGE(P186:Q186),"")</f>
        <v/>
      </c>
      <c r="P186" s="12"/>
      <c r="Q186" s="13"/>
      <c r="R186" s="4" t="str">
        <f>IFERROR(AVERAGE(S186:T186),"")</f>
        <v/>
      </c>
      <c r="S186" s="12"/>
      <c r="T186" s="13"/>
      <c r="U186" s="4" t="str">
        <f>IFERROR(AVERAGE(V186:W186),"")</f>
        <v/>
      </c>
      <c r="V186" s="12"/>
      <c r="W186" s="13"/>
      <c r="X186" s="4" t="str">
        <f>IFERROR(AVERAGE(Y186:Z186),"")</f>
        <v/>
      </c>
      <c r="Y186" s="12"/>
      <c r="Z186" s="13"/>
      <c r="AA186" s="4" t="str">
        <f>IFERROR(AVERAGE(AB186:AC186),"")</f>
        <v/>
      </c>
      <c r="AB186" s="12"/>
      <c r="AC186" s="13"/>
      <c r="AD186" s="4" t="str">
        <f>IFERROR(AVERAGE(AE186:AF186),"")</f>
        <v/>
      </c>
      <c r="AE186" s="12"/>
      <c r="AF186" s="13"/>
      <c r="AG186" s="4" t="str">
        <f>IFERROR(AVERAGE(AH186:AI186),"")</f>
        <v/>
      </c>
      <c r="AH186" s="12"/>
      <c r="AI186" s="13"/>
      <c r="AJ186" s="4" t="str">
        <f>IFERROR(AVERAGE(AK186:AL186),"")</f>
        <v/>
      </c>
      <c r="AK186" s="12"/>
      <c r="AL186" s="13"/>
      <c r="AM186" s="4" t="str">
        <f>IFERROR(AVERAGE(AN186:AO186),"")</f>
        <v/>
      </c>
      <c r="AN186" s="12"/>
      <c r="AO186" s="13"/>
      <c r="AP186" s="4" t="str">
        <f>IFERROR(AVERAGE(AQ186:AR186),"")</f>
        <v/>
      </c>
      <c r="AQ186" s="12"/>
      <c r="AR186" s="13"/>
      <c r="AS186" s="4" t="str">
        <f>IFERROR(AVERAGE(AT186:AU186),"")</f>
        <v/>
      </c>
      <c r="AT186" s="12"/>
      <c r="AU186" s="13"/>
      <c r="AV186" s="4" t="str">
        <f>IFERROR(AVERAGE(AW186:AX186),"")</f>
        <v/>
      </c>
      <c r="AW186" s="12"/>
      <c r="AX186" s="13"/>
      <c r="AY186" s="4" t="str">
        <f>IFERROR(AVERAGE(AZ186:BA186),"")</f>
        <v/>
      </c>
      <c r="AZ186" s="12"/>
      <c r="BA186" s="13"/>
      <c r="BB186" s="4" t="str">
        <f>IFERROR(AVERAGE(BC186:BD186),"")</f>
        <v/>
      </c>
      <c r="BC186" s="12"/>
      <c r="BD186" s="13"/>
      <c r="BE186" s="4" t="str">
        <f>IFERROR(AVERAGE(BF186:BG186),"")</f>
        <v/>
      </c>
      <c r="BF186" s="12"/>
      <c r="BG186" s="13"/>
      <c r="BH186" s="4" t="str">
        <f>IFERROR(AVERAGE(BI186:BJ186),"")</f>
        <v/>
      </c>
      <c r="BI186" s="12"/>
      <c r="BJ186" s="13"/>
      <c r="BK186" s="4" t="str">
        <f>IFERROR(AVERAGE(BL186:BM186),"")</f>
        <v/>
      </c>
      <c r="BL186" s="12"/>
      <c r="BM186" s="13"/>
      <c r="BN186" s="4" t="str">
        <f>IFERROR(AVERAGE(BO186:BP186),"")</f>
        <v/>
      </c>
      <c r="BO186" s="12"/>
      <c r="BP186" s="13"/>
      <c r="BQ186" s="4" t="str">
        <f>IFERROR(AVERAGE(BR186:BS186),"")</f>
        <v/>
      </c>
      <c r="BR186" s="12"/>
      <c r="BS186" s="13"/>
      <c r="BT186" s="4" t="str">
        <f>IFERROR(AVERAGE(BU186:BV186),"")</f>
        <v/>
      </c>
      <c r="BU186" s="12"/>
      <c r="BV186" s="13"/>
    </row>
    <row r="187" spans="1:74">
      <c r="B187" t="s">
        <v>69</v>
      </c>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row>
    <row r="188" spans="1:74">
      <c r="B188" t="str">
        <f>B186</f>
        <v>wei2014total</v>
      </c>
      <c r="C188" t="s">
        <v>48</v>
      </c>
      <c r="D188">
        <f>D186</f>
        <v>2014</v>
      </c>
      <c r="E188" t="s">
        <v>22</v>
      </c>
      <c r="F188" s="22" t="str">
        <f>IFERROR(AVERAGE(G188:H188),"")</f>
        <v/>
      </c>
      <c r="G188" s="23"/>
      <c r="H188" s="24"/>
      <c r="I188" s="22" t="str">
        <f>IFERROR(AVERAGE(J188:K188),"")</f>
        <v/>
      </c>
      <c r="J188" s="23"/>
      <c r="K188" s="24"/>
      <c r="L188" s="22" t="str">
        <f>IFERROR(AVERAGE(M188:N188),"")</f>
        <v/>
      </c>
      <c r="M188" s="23"/>
      <c r="N188" s="24"/>
      <c r="O188" s="22" t="str">
        <f>IFERROR(AVERAGE(P188:Q188),"")</f>
        <v/>
      </c>
      <c r="P188" s="23"/>
      <c r="Q188" s="24"/>
      <c r="R188" s="22" t="str">
        <f>IFERROR(AVERAGE(S188:T188),"")</f>
        <v/>
      </c>
      <c r="S188" s="23"/>
      <c r="T188" s="24"/>
      <c r="U188" s="22" t="str">
        <f>IFERROR(AVERAGE(V188:W188),"")</f>
        <v/>
      </c>
      <c r="V188" s="23"/>
      <c r="W188" s="24"/>
      <c r="X188" s="22" t="str">
        <f>IFERROR(AVERAGE(Y188:Z188),"")</f>
        <v/>
      </c>
      <c r="Y188" s="23"/>
      <c r="Z188" s="24"/>
      <c r="AA188" s="22" t="str">
        <f>IFERROR(AVERAGE(AB188:AC188),"")</f>
        <v/>
      </c>
      <c r="AB188" s="23"/>
      <c r="AC188" s="24"/>
      <c r="AD188" s="22" t="str">
        <f>IFERROR(AVERAGE(AE188:AF188),"")</f>
        <v/>
      </c>
      <c r="AE188" s="23"/>
      <c r="AF188" s="24"/>
      <c r="AG188" s="22" t="str">
        <f>IFERROR(AVERAGE(AH188:AI188),"")</f>
        <v/>
      </c>
      <c r="AH188" s="23"/>
      <c r="AI188" s="24"/>
      <c r="AJ188" s="22" t="str">
        <f>IFERROR(AVERAGE(AK188:AL188),"")</f>
        <v/>
      </c>
      <c r="AK188" s="23"/>
      <c r="AL188" s="24"/>
      <c r="AM188" s="22" t="str">
        <f>IFERROR(AVERAGE(AN188:AO188),"")</f>
        <v/>
      </c>
      <c r="AN188" s="23"/>
      <c r="AO188" s="24"/>
      <c r="AP188" s="22" t="str">
        <f>IFERROR(AVERAGE(AQ188:AR188),"")</f>
        <v/>
      </c>
      <c r="AQ188" s="23"/>
      <c r="AR188" s="24"/>
      <c r="AS188" s="22" t="str">
        <f>IFERROR(AVERAGE(AT188:AU188),"")</f>
        <v/>
      </c>
      <c r="AT188" s="23"/>
      <c r="AU188" s="24"/>
      <c r="AV188" s="22" t="str">
        <f>IFERROR(AVERAGE(AW188:AX188),"")</f>
        <v/>
      </c>
      <c r="AW188" s="23"/>
      <c r="AX188" s="24"/>
      <c r="AY188" s="22" t="str">
        <f>IFERROR(AVERAGE(AZ188:BA188),"")</f>
        <v/>
      </c>
      <c r="AZ188" s="23"/>
      <c r="BA188" s="24"/>
      <c r="BB188" s="22" t="str">
        <f>IFERROR(AVERAGE(BC188:BD188),"")</f>
        <v/>
      </c>
      <c r="BC188" s="23"/>
      <c r="BD188" s="24"/>
      <c r="BE188" s="22" t="str">
        <f>IFERROR(AVERAGE(BF188:BG188),"")</f>
        <v/>
      </c>
      <c r="BF188" s="23"/>
      <c r="BG188" s="24"/>
      <c r="BH188" s="22" t="str">
        <f>IFERROR(AVERAGE(BI188:BJ188),"")</f>
        <v/>
      </c>
      <c r="BI188" s="23"/>
      <c r="BJ188" s="24"/>
      <c r="BK188" s="22" t="str">
        <f>IFERROR(AVERAGE(BL188:BM188),"")</f>
        <v/>
      </c>
      <c r="BL188" s="23"/>
      <c r="BM188" s="24"/>
      <c r="BN188" s="22" t="str">
        <f>IFERROR(AVERAGE(BO188:BP188),"")</f>
        <v/>
      </c>
      <c r="BO188" s="23"/>
      <c r="BP188" s="24"/>
      <c r="BQ188" s="22" t="str">
        <f>IFERROR(AVERAGE(BR188:BS188),"")</f>
        <v/>
      </c>
      <c r="BR188" s="23"/>
      <c r="BS188" s="24"/>
      <c r="BT188" s="22" t="str">
        <f>IFERROR(AVERAGE(BU188:BV188),"")</f>
        <v/>
      </c>
      <c r="BU188" s="23"/>
      <c r="BV188" s="24"/>
    </row>
    <row r="189" spans="1:74">
      <c r="B189" t="str">
        <f>B188</f>
        <v>wei2014total</v>
      </c>
      <c r="C189" t="s">
        <v>49</v>
      </c>
      <c r="D189">
        <f>D188</f>
        <v>2014</v>
      </c>
      <c r="E189" t="s">
        <v>22</v>
      </c>
      <c r="F189" s="22" t="str">
        <f>IFERROR(AVERAGE(G189:H189),"")</f>
        <v/>
      </c>
      <c r="G189" s="23"/>
      <c r="H189" s="24"/>
      <c r="I189" s="22" t="str">
        <f>IFERROR(AVERAGE(J189:K189),"")</f>
        <v/>
      </c>
      <c r="J189" s="23"/>
      <c r="K189" s="24"/>
      <c r="L189" s="22" t="str">
        <f>IFERROR(AVERAGE(M189:N189),"")</f>
        <v/>
      </c>
      <c r="M189" s="23"/>
      <c r="N189" s="24"/>
      <c r="O189" s="22" t="str">
        <f>IFERROR(AVERAGE(P189:Q189),"")</f>
        <v/>
      </c>
      <c r="P189" s="23"/>
      <c r="Q189" s="24"/>
      <c r="R189" s="22" t="str">
        <f>IFERROR(AVERAGE(S189:T189),"")</f>
        <v/>
      </c>
      <c r="S189" s="23"/>
      <c r="T189" s="24"/>
      <c r="U189" s="22" t="str">
        <f>IFERROR(AVERAGE(V189:W189),"")</f>
        <v/>
      </c>
      <c r="V189" s="23"/>
      <c r="W189" s="24"/>
      <c r="X189" s="22" t="str">
        <f>IFERROR(AVERAGE(Y189:Z189),"")</f>
        <v/>
      </c>
      <c r="Y189" s="23"/>
      <c r="Z189" s="24"/>
      <c r="AA189" s="22" t="str">
        <f>IFERROR(AVERAGE(AB189:AC189),"")</f>
        <v/>
      </c>
      <c r="AB189" s="23"/>
      <c r="AC189" s="24"/>
      <c r="AD189" s="22" t="str">
        <f>IFERROR(AVERAGE(AE189:AF189),"")</f>
        <v/>
      </c>
      <c r="AE189" s="23"/>
      <c r="AF189" s="24"/>
      <c r="AG189" s="22" t="str">
        <f>IFERROR(AVERAGE(AH189:AI189),"")</f>
        <v/>
      </c>
      <c r="AH189" s="23"/>
      <c r="AI189" s="24"/>
      <c r="AJ189" s="22" t="str">
        <f>IFERROR(AVERAGE(AK189:AL189),"")</f>
        <v/>
      </c>
      <c r="AK189" s="23"/>
      <c r="AL189" s="24"/>
      <c r="AM189" s="22" t="str">
        <f>IFERROR(AVERAGE(AN189:AO189),"")</f>
        <v/>
      </c>
      <c r="AN189" s="23"/>
      <c r="AO189" s="24"/>
      <c r="AP189" s="22" t="str">
        <f>IFERROR(AVERAGE(AQ189:AR189),"")</f>
        <v/>
      </c>
      <c r="AQ189" s="23"/>
      <c r="AR189" s="24"/>
      <c r="AS189" s="22" t="str">
        <f>IFERROR(AVERAGE(AT189:AU189),"")</f>
        <v/>
      </c>
      <c r="AT189" s="23"/>
      <c r="AU189" s="24"/>
      <c r="AV189" s="22" t="str">
        <f>IFERROR(AVERAGE(AW189:AX189),"")</f>
        <v/>
      </c>
      <c r="AW189" s="23"/>
      <c r="AX189" s="24"/>
      <c r="AY189" s="22" t="str">
        <f>IFERROR(AVERAGE(AZ189:BA189),"")</f>
        <v/>
      </c>
      <c r="AZ189" s="23"/>
      <c r="BA189" s="24"/>
      <c r="BB189" s="22" t="str">
        <f>IFERROR(AVERAGE(BC189:BD189),"")</f>
        <v/>
      </c>
      <c r="BC189" s="23"/>
      <c r="BD189" s="24"/>
      <c r="BE189" s="22" t="str">
        <f>IFERROR(AVERAGE(BF189:BG189),"")</f>
        <v/>
      </c>
      <c r="BF189" s="23"/>
      <c r="BG189" s="24"/>
      <c r="BH189" s="22" t="str">
        <f>IFERROR(AVERAGE(BI189:BJ189),"")</f>
        <v/>
      </c>
      <c r="BI189" s="23"/>
      <c r="BJ189" s="24"/>
      <c r="BK189" s="22" t="str">
        <f>IFERROR(AVERAGE(BL189:BM189),"")</f>
        <v/>
      </c>
      <c r="BL189" s="23"/>
      <c r="BM189" s="24"/>
      <c r="BN189" s="22" t="str">
        <f>IFERROR(AVERAGE(BO189:BP189),"")</f>
        <v/>
      </c>
      <c r="BO189" s="23"/>
      <c r="BP189" s="24"/>
      <c r="BQ189" s="22" t="str">
        <f>IFERROR(AVERAGE(BR189:BS189),"")</f>
        <v/>
      </c>
      <c r="BR189" s="23"/>
      <c r="BS189" s="24"/>
      <c r="BT189" s="22" t="str">
        <f>IFERROR(AVERAGE(BU189:BV189),"")</f>
        <v/>
      </c>
      <c r="BU189" s="23"/>
      <c r="BV189" s="24"/>
    </row>
    <row r="190" spans="1:74">
      <c r="B190" t="s">
        <v>69</v>
      </c>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row>
    <row r="191" spans="1:74">
      <c r="B191" t="str">
        <f>B186</f>
        <v>wei2014total</v>
      </c>
      <c r="C191" t="s">
        <v>23</v>
      </c>
      <c r="D191">
        <f>D186</f>
        <v>2014</v>
      </c>
      <c r="E191" t="s">
        <v>20</v>
      </c>
      <c r="F191" s="4" t="str">
        <f>IFERROR(AVERAGE(G191:H191),"")</f>
        <v/>
      </c>
      <c r="G191" s="12"/>
      <c r="H191" s="13"/>
      <c r="I191" s="4" t="str">
        <f>IFERROR(AVERAGE(J191:K191),"")</f>
        <v/>
      </c>
      <c r="J191" s="12"/>
      <c r="K191" s="13"/>
      <c r="L191" s="4" t="str">
        <f>IFERROR(AVERAGE(M191:N191),"")</f>
        <v/>
      </c>
      <c r="M191" s="12"/>
      <c r="N191" s="13"/>
      <c r="O191" s="4" t="str">
        <f>IFERROR(AVERAGE(P191:Q191),"")</f>
        <v/>
      </c>
      <c r="P191" s="12"/>
      <c r="Q191" s="13"/>
      <c r="R191" s="4" t="str">
        <f>IFERROR(AVERAGE(S191:T191),"")</f>
        <v/>
      </c>
      <c r="S191" s="12"/>
      <c r="T191" s="13"/>
      <c r="U191" s="4" t="str">
        <f>IFERROR(AVERAGE(V191:W191),"")</f>
        <v/>
      </c>
      <c r="V191" s="12"/>
      <c r="W191" s="13"/>
      <c r="X191" s="4" t="str">
        <f>IFERROR(AVERAGE(Y191:Z191),"")</f>
        <v/>
      </c>
      <c r="Y191" s="12"/>
      <c r="Z191" s="13"/>
      <c r="AA191" s="4" t="str">
        <f>IFERROR(AVERAGE(AB191:AC191),"")</f>
        <v/>
      </c>
      <c r="AB191" s="12"/>
      <c r="AC191" s="13"/>
      <c r="AD191" s="4" t="str">
        <f>IFERROR(AVERAGE(AE191:AF191),"")</f>
        <v/>
      </c>
      <c r="AE191" s="12"/>
      <c r="AF191" s="13"/>
      <c r="AG191" s="4" t="str">
        <f>IFERROR(AVERAGE(AH191:AI191),"")</f>
        <v/>
      </c>
      <c r="AH191" s="12"/>
      <c r="AI191" s="13"/>
      <c r="AJ191" s="4" t="str">
        <f>IFERROR(AVERAGE(AK191:AL191),"")</f>
        <v/>
      </c>
      <c r="AK191" s="12"/>
      <c r="AL191" s="13"/>
      <c r="AM191" s="4" t="str">
        <f>IFERROR(AVERAGE(AN191:AO191),"")</f>
        <v/>
      </c>
      <c r="AN191" s="12"/>
      <c r="AO191" s="13"/>
      <c r="AP191" s="4" t="str">
        <f>IFERROR(AVERAGE(AQ191:AR191),"")</f>
        <v/>
      </c>
      <c r="AQ191" s="12"/>
      <c r="AR191" s="13"/>
      <c r="AS191" s="4" t="str">
        <f>IFERROR(AVERAGE(AT191:AU191),"")</f>
        <v/>
      </c>
      <c r="AT191" s="12"/>
      <c r="AU191" s="13"/>
      <c r="AV191" s="4" t="str">
        <f>IFERROR(AVERAGE(AW191:AX191),"")</f>
        <v/>
      </c>
      <c r="AW191" s="12"/>
      <c r="AX191" s="13"/>
      <c r="AY191" s="4" t="str">
        <f>IFERROR(AVERAGE(AZ191:BA191),"")</f>
        <v/>
      </c>
      <c r="AZ191" s="12"/>
      <c r="BA191" s="13"/>
      <c r="BB191" s="4" t="str">
        <f>IFERROR(AVERAGE(BC191:BD191),"")</f>
        <v/>
      </c>
      <c r="BC191" s="12"/>
      <c r="BD191" s="13"/>
      <c r="BE191" s="4" t="str">
        <f>IFERROR(AVERAGE(BF191:BG191),"")</f>
        <v/>
      </c>
      <c r="BF191" s="12"/>
      <c r="BG191" s="13"/>
      <c r="BH191" s="4" t="str">
        <f>IFERROR(AVERAGE(BI191:BJ191),"")</f>
        <v/>
      </c>
      <c r="BI191" s="12"/>
      <c r="BJ191" s="13"/>
      <c r="BK191" s="4" t="str">
        <f>IFERROR(AVERAGE(BL191:BM191),"")</f>
        <v/>
      </c>
      <c r="BL191" s="12"/>
      <c r="BM191" s="13"/>
      <c r="BN191" s="4" t="str">
        <f>IFERROR(AVERAGE(BO191:BP191),"")</f>
        <v/>
      </c>
      <c r="BO191" s="12"/>
      <c r="BP191" s="13"/>
      <c r="BQ191" s="4" t="str">
        <f>IFERROR(AVERAGE(BR191:BS191),"")</f>
        <v/>
      </c>
      <c r="BR191" s="12"/>
      <c r="BS191" s="13"/>
      <c r="BT191" s="4" t="str">
        <f>IFERROR(AVERAGE(BU191:BV191),"")</f>
        <v/>
      </c>
      <c r="BU191" s="12"/>
      <c r="BV191" s="13"/>
    </row>
    <row r="192" spans="1:74">
      <c r="B192" t="str">
        <f>B191</f>
        <v>wei2014total</v>
      </c>
      <c r="C192" t="s">
        <v>42</v>
      </c>
      <c r="D192">
        <f>D191</f>
        <v>2014</v>
      </c>
      <c r="E192" t="s">
        <v>43</v>
      </c>
      <c r="F192" s="4" t="str">
        <f>IFERROR(AVERAGE(G192:H192),"")</f>
        <v/>
      </c>
      <c r="G192" s="12"/>
      <c r="H192" s="13"/>
      <c r="I192" s="4" t="str">
        <f>IFERROR(AVERAGE(J192:K192),"")</f>
        <v/>
      </c>
      <c r="J192" s="12"/>
      <c r="K192" s="13"/>
      <c r="L192" s="4" t="str">
        <f>IFERROR(AVERAGE(M192:N192),"")</f>
        <v/>
      </c>
      <c r="M192" s="12"/>
      <c r="N192" s="13"/>
      <c r="O192" s="4" t="str">
        <f>IFERROR(AVERAGE(P192:Q192),"")</f>
        <v/>
      </c>
      <c r="P192" s="12"/>
      <c r="Q192" s="13"/>
      <c r="R192" s="4" t="str">
        <f>IFERROR(AVERAGE(S192:T192),"")</f>
        <v/>
      </c>
      <c r="S192" s="12"/>
      <c r="T192" s="13"/>
      <c r="U192" s="4" t="str">
        <f>IFERROR(AVERAGE(V192:W192),"")</f>
        <v/>
      </c>
      <c r="V192" s="12"/>
      <c r="W192" s="13"/>
      <c r="X192" s="4" t="str">
        <f>IFERROR(AVERAGE(Y192:Z192),"")</f>
        <v/>
      </c>
      <c r="Y192" s="12"/>
      <c r="Z192" s="13"/>
      <c r="AA192" s="4" t="str">
        <f>IFERROR(AVERAGE(AB192:AC192),"")</f>
        <v/>
      </c>
      <c r="AB192" s="12"/>
      <c r="AC192" s="13"/>
      <c r="AD192" s="4" t="str">
        <f>IFERROR(AVERAGE(AE192:AF192),"")</f>
        <v/>
      </c>
      <c r="AE192" s="12"/>
      <c r="AF192" s="13"/>
      <c r="AG192" s="4" t="str">
        <f>IFERROR(AVERAGE(AH192:AI192),"")</f>
        <v/>
      </c>
      <c r="AH192" s="12"/>
      <c r="AI192" s="13"/>
      <c r="AJ192" s="4" t="str">
        <f>IFERROR(AVERAGE(AK192:AL192),"")</f>
        <v/>
      </c>
      <c r="AK192" s="12"/>
      <c r="AL192" s="13"/>
      <c r="AM192" s="4" t="str">
        <f>IFERROR(AVERAGE(AN192:AO192),"")</f>
        <v/>
      </c>
      <c r="AN192" s="12"/>
      <c r="AO192" s="13"/>
      <c r="AP192" s="4" t="str">
        <f>IFERROR(AVERAGE(AQ192:AR192),"")</f>
        <v/>
      </c>
      <c r="AQ192" s="12"/>
      <c r="AR192" s="13"/>
      <c r="AS192" s="4" t="str">
        <f>IFERROR(AVERAGE(AT192:AU192),"")</f>
        <v/>
      </c>
      <c r="AT192" s="12"/>
      <c r="AU192" s="13"/>
      <c r="AV192" s="4" t="str">
        <f>IFERROR(AVERAGE(AW192:AX192),"")</f>
        <v/>
      </c>
      <c r="AW192" s="12"/>
      <c r="AX192" s="13"/>
      <c r="AY192" s="4" t="str">
        <f>IFERROR(AVERAGE(AZ192:BA192),"")</f>
        <v/>
      </c>
      <c r="AZ192" s="12"/>
      <c r="BA192" s="13"/>
      <c r="BB192" s="4" t="str">
        <f>IFERROR(AVERAGE(BC192:BD192),"")</f>
        <v/>
      </c>
      <c r="BC192" s="12"/>
      <c r="BD192" s="13"/>
      <c r="BE192" s="4" t="str">
        <f>IFERROR(AVERAGE(BF192:BG192),"")</f>
        <v/>
      </c>
      <c r="BF192" s="12"/>
      <c r="BG192" s="13"/>
      <c r="BH192" s="4" t="str">
        <f>IFERROR(AVERAGE(BI192:BJ192),"")</f>
        <v/>
      </c>
      <c r="BI192" s="12"/>
      <c r="BJ192" s="13"/>
      <c r="BK192" s="4" t="str">
        <f>IFERROR(AVERAGE(BL192:BM192),"")</f>
        <v/>
      </c>
      <c r="BL192" s="12"/>
      <c r="BM192" s="13"/>
      <c r="BN192" s="4" t="str">
        <f>IFERROR(AVERAGE(BO192:BP192),"")</f>
        <v/>
      </c>
      <c r="BO192" s="12"/>
      <c r="BP192" s="13"/>
      <c r="BQ192" s="4" t="str">
        <f>IFERROR(AVERAGE(BR192:BS192),"")</f>
        <v/>
      </c>
      <c r="BR192" s="12"/>
      <c r="BS192" s="13"/>
      <c r="BT192" s="4" t="str">
        <f>IFERROR(AVERAGE(BU192:BV192),"")</f>
        <v/>
      </c>
      <c r="BU192" s="12"/>
      <c r="BV192" s="13"/>
    </row>
    <row r="193" spans="1:77">
      <c r="B193" t="str">
        <f>B192</f>
        <v>wei2014total</v>
      </c>
      <c r="C193" t="s">
        <v>21</v>
      </c>
      <c r="D193">
        <f>D192</f>
        <v>2014</v>
      </c>
      <c r="E193" t="s">
        <v>22</v>
      </c>
      <c r="F193" s="22" t="str">
        <f>IFERROR(AVERAGE(G193:H193),"")</f>
        <v/>
      </c>
      <c r="G193" s="23"/>
      <c r="H193" s="24"/>
      <c r="I193" s="22" t="str">
        <f>IFERROR(AVERAGE(J193:K193),"")</f>
        <v/>
      </c>
      <c r="J193" s="23"/>
      <c r="K193" s="24"/>
      <c r="L193" s="22" t="str">
        <f>IFERROR(AVERAGE(M193:N193),"")</f>
        <v/>
      </c>
      <c r="M193" s="23"/>
      <c r="N193" s="24"/>
      <c r="O193" s="22" t="str">
        <f>IFERROR(AVERAGE(P193:Q193),"")</f>
        <v/>
      </c>
      <c r="P193" s="23"/>
      <c r="Q193" s="24"/>
      <c r="R193" s="22" t="str">
        <f>IFERROR(AVERAGE(S193:T193),"")</f>
        <v/>
      </c>
      <c r="S193" s="23"/>
      <c r="T193" s="24"/>
      <c r="U193" s="22" t="str">
        <f>IFERROR(AVERAGE(V193:W193),"")</f>
        <v/>
      </c>
      <c r="V193" s="23"/>
      <c r="W193" s="24"/>
      <c r="X193" s="22" t="str">
        <f>IFERROR(AVERAGE(Y193:Z193),"")</f>
        <v/>
      </c>
      <c r="Y193" s="23"/>
      <c r="Z193" s="24"/>
      <c r="AA193" s="22" t="str">
        <f>IFERROR(AVERAGE(AB193:AC193),"")</f>
        <v/>
      </c>
      <c r="AB193" s="23"/>
      <c r="AC193" s="24"/>
      <c r="AD193" s="22" t="str">
        <f>IFERROR(AVERAGE(AE193:AF193),"")</f>
        <v/>
      </c>
      <c r="AE193" s="23"/>
      <c r="AF193" s="24"/>
      <c r="AG193" s="22" t="str">
        <f>IFERROR(AVERAGE(AH193:AI193),"")</f>
        <v/>
      </c>
      <c r="AH193" s="23"/>
      <c r="AI193" s="24"/>
      <c r="AJ193" s="22" t="str">
        <f>IFERROR(AVERAGE(AK193:AL193),"")</f>
        <v/>
      </c>
      <c r="AK193" s="23"/>
      <c r="AL193" s="24"/>
      <c r="AM193" s="22" t="str">
        <f>IFERROR(AVERAGE(AN193:AO193),"")</f>
        <v/>
      </c>
      <c r="AN193" s="23"/>
      <c r="AO193" s="24"/>
      <c r="AP193" s="22" t="str">
        <f>IFERROR(AVERAGE(AQ193:AR193),"")</f>
        <v/>
      </c>
      <c r="AQ193" s="23"/>
      <c r="AR193" s="24"/>
      <c r="AS193" s="22" t="str">
        <f>IFERROR(AVERAGE(AT193:AU193),"")</f>
        <v/>
      </c>
      <c r="AT193" s="23"/>
      <c r="AU193" s="24"/>
      <c r="AV193" s="22" t="str">
        <f>IFERROR(AVERAGE(AW193:AX193),"")</f>
        <v/>
      </c>
      <c r="AW193" s="23"/>
      <c r="AX193" s="24"/>
      <c r="AY193" s="22" t="str">
        <f>IFERROR(AVERAGE(AZ193:BA193),"")</f>
        <v/>
      </c>
      <c r="AZ193" s="23"/>
      <c r="BA193" s="24"/>
      <c r="BB193" s="22" t="str">
        <f>IFERROR(AVERAGE(BC193:BD193),"")</f>
        <v/>
      </c>
      <c r="BC193" s="23"/>
      <c r="BD193" s="24"/>
      <c r="BE193" s="22" t="str">
        <f>IFERROR(AVERAGE(BF193:BG193),"")</f>
        <v/>
      </c>
      <c r="BF193" s="23"/>
      <c r="BG193" s="24"/>
      <c r="BH193" s="22" t="str">
        <f>IFERROR(AVERAGE(BI193:BJ193),"")</f>
        <v/>
      </c>
      <c r="BI193" s="23"/>
      <c r="BJ193" s="24"/>
      <c r="BK193" s="22" t="str">
        <f>IFERROR(AVERAGE(BL193:BM193),"")</f>
        <v/>
      </c>
      <c r="BL193" s="23"/>
      <c r="BM193" s="24"/>
      <c r="BN193" s="22" t="str">
        <f>IFERROR(AVERAGE(BO193:BP193),"")</f>
        <v/>
      </c>
      <c r="BO193" s="23"/>
      <c r="BP193" s="24"/>
      <c r="BQ193" s="22" t="str">
        <f>IFERROR(AVERAGE(BR193:BS193),"")</f>
        <v/>
      </c>
      <c r="BR193" s="23"/>
      <c r="BS193" s="24"/>
      <c r="BT193" s="22" t="str">
        <f>IFERROR(AVERAGE(BU193:BV193),"")</f>
        <v/>
      </c>
      <c r="BU193" s="23"/>
      <c r="BV193" s="24"/>
    </row>
    <row r="194" spans="1:77">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row>
    <row r="196" spans="1:77">
      <c r="A196" s="5">
        <f>MATCH(B196,Sources[Citekey],0)</f>
        <v>14</v>
      </c>
      <c r="B196" s="6" t="s">
        <v>71</v>
      </c>
      <c r="C196" s="1"/>
      <c r="D196" s="1">
        <f>VLOOKUP(B196,Sources[],2,FALSE)</f>
        <v>2007</v>
      </c>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row>
    <row r="197" spans="1:77">
      <c r="B197" t="str">
        <f>B196</f>
        <v>brunetto2007optimal</v>
      </c>
      <c r="C197" t="s">
        <v>3</v>
      </c>
      <c r="D197">
        <f>D196</f>
        <v>2007</v>
      </c>
      <c r="E197" s="25" t="s">
        <v>6</v>
      </c>
      <c r="F197" s="4" t="str">
        <f>IFERROR(AVERAGE(G197:H197),"")</f>
        <v/>
      </c>
      <c r="G197" s="12"/>
      <c r="H197" s="13"/>
      <c r="I197" s="4" t="str">
        <f>IFERROR(AVERAGE(J197:K197),"")</f>
        <v/>
      </c>
      <c r="J197" s="12"/>
      <c r="K197" s="13"/>
      <c r="L197" s="4" t="str">
        <f>IFERROR(AVERAGE(M197:N197),"")</f>
        <v/>
      </c>
      <c r="M197" s="12"/>
      <c r="N197" s="13"/>
      <c r="O197" s="4" t="str">
        <f>IFERROR(AVERAGE(P197:Q197),"")</f>
        <v/>
      </c>
      <c r="P197" s="12"/>
      <c r="Q197" s="13"/>
      <c r="R197" s="4" t="str">
        <f>IFERROR(AVERAGE(S197:T197),"")</f>
        <v/>
      </c>
      <c r="S197" s="12"/>
      <c r="T197" s="13"/>
      <c r="U197" s="4" t="str">
        <f>IFERROR(AVERAGE(V197:W197),"")</f>
        <v/>
      </c>
      <c r="V197" s="12"/>
      <c r="W197" s="13"/>
      <c r="X197" s="4" t="str">
        <f>IFERROR(AVERAGE(Y197:Z197),"")</f>
        <v/>
      </c>
      <c r="Y197" s="12"/>
      <c r="Z197" s="13"/>
      <c r="AA197" s="4">
        <f>IFERROR(AVERAGE(AB197:AC197),"")</f>
        <v>1935</v>
      </c>
      <c r="AB197" s="12">
        <v>670</v>
      </c>
      <c r="AC197" s="13">
        <v>3200</v>
      </c>
      <c r="AD197" s="4" t="str">
        <f>IFERROR(AVERAGE(AE197:AF197),"")</f>
        <v/>
      </c>
      <c r="AE197" s="12"/>
      <c r="AF197" s="13"/>
      <c r="AG197" s="4" t="str">
        <f>IFERROR(AVERAGE(AH197:AI197),"")</f>
        <v/>
      </c>
      <c r="AH197" s="12"/>
      <c r="AI197" s="13"/>
      <c r="AJ197" s="4" t="str">
        <f>IFERROR(AVERAGE(AK197:AL197),"")</f>
        <v/>
      </c>
      <c r="AK197" s="12"/>
      <c r="AL197" s="13"/>
      <c r="AM197" s="4" t="str">
        <f>IFERROR(AVERAGE(AN197:AO197),"")</f>
        <v/>
      </c>
      <c r="AN197" s="12"/>
      <c r="AO197" s="13"/>
      <c r="AP197" s="4" t="str">
        <f>IFERROR(AVERAGE(AQ197:AR197),"")</f>
        <v/>
      </c>
      <c r="AQ197" s="12"/>
      <c r="AR197" s="13"/>
      <c r="AS197" s="4" t="str">
        <f>IFERROR(AVERAGE(AT197:AU197),"")</f>
        <v/>
      </c>
      <c r="AT197" s="12"/>
      <c r="AU197" s="13"/>
      <c r="AV197" s="4" t="str">
        <f>IFERROR(AVERAGE(AW197:AX197),"")</f>
        <v/>
      </c>
      <c r="AW197" s="12"/>
      <c r="AX197" s="13"/>
      <c r="AY197" s="4" t="str">
        <f>IFERROR(AVERAGE(AZ197:BA197),"")</f>
        <v/>
      </c>
      <c r="AZ197" s="12"/>
      <c r="BA197" s="13"/>
      <c r="BB197" s="4" t="str">
        <f>IFERROR(AVERAGE(BC197:BD197),"")</f>
        <v/>
      </c>
      <c r="BC197" s="12"/>
      <c r="BD197" s="13"/>
      <c r="BE197" s="4" t="str">
        <f>IFERROR(AVERAGE(BF197:BG197),"")</f>
        <v/>
      </c>
      <c r="BF197" s="12"/>
      <c r="BG197" s="13"/>
      <c r="BH197" s="4" t="str">
        <f>IFERROR(AVERAGE(BI197:BJ197),"")</f>
        <v/>
      </c>
      <c r="BI197" s="12"/>
      <c r="BJ197" s="13"/>
      <c r="BK197" s="4" t="str">
        <f>IFERROR(AVERAGE(BL197:BM197),"")</f>
        <v/>
      </c>
      <c r="BL197" s="12"/>
      <c r="BM197" s="13"/>
      <c r="BN197" s="4" t="str">
        <f>IFERROR(AVERAGE(BO197:BP197),"")</f>
        <v/>
      </c>
      <c r="BO197" s="12"/>
      <c r="BP197" s="13"/>
      <c r="BQ197" s="4" t="str">
        <f>IFERROR(AVERAGE(BR197:BS197),"")</f>
        <v/>
      </c>
      <c r="BR197" s="12"/>
      <c r="BS197" s="13"/>
      <c r="BT197" s="4" t="str">
        <f>IFERROR(AVERAGE(BU197:BV197),"")</f>
        <v/>
      </c>
      <c r="BU197" s="12"/>
      <c r="BV197" s="13"/>
      <c r="BX197" s="2"/>
      <c r="BY197" s="2" t="s">
        <v>200</v>
      </c>
    </row>
    <row r="198" spans="1:77">
      <c r="B198" t="str">
        <f>B197</f>
        <v>brunetto2007optimal</v>
      </c>
      <c r="C198" t="s">
        <v>4</v>
      </c>
      <c r="D198">
        <f>D197</f>
        <v>2007</v>
      </c>
      <c r="E198" t="str">
        <f>E197</f>
        <v>EUR/kW</v>
      </c>
      <c r="F198" s="4" t="str">
        <f>IFERROR(AVERAGE(G198:H198),"")</f>
        <v/>
      </c>
      <c r="G198" s="14"/>
      <c r="H198" s="15"/>
      <c r="I198" s="4" t="str">
        <f>IFERROR(AVERAGE(J198:K198),"")</f>
        <v/>
      </c>
      <c r="J198" s="14"/>
      <c r="K198" s="15"/>
      <c r="L198" s="4" t="str">
        <f>IFERROR(AVERAGE(M198:N198),"")</f>
        <v/>
      </c>
      <c r="M198" s="14"/>
      <c r="N198" s="15"/>
      <c r="O198" s="4" t="str">
        <f>IFERROR(AVERAGE(P198:Q198),"")</f>
        <v/>
      </c>
      <c r="P198" s="14"/>
      <c r="Q198" s="15"/>
      <c r="R198" s="4" t="str">
        <f>IFERROR(AVERAGE(S198:T198),"")</f>
        <v/>
      </c>
      <c r="S198" s="14"/>
      <c r="T198" s="15"/>
      <c r="U198" s="4" t="str">
        <f>IFERROR(AVERAGE(V198:W198),"")</f>
        <v/>
      </c>
      <c r="V198" s="14"/>
      <c r="W198" s="15"/>
      <c r="X198" s="4" t="str">
        <f>IFERROR(AVERAGE(Y198:Z198),"")</f>
        <v/>
      </c>
      <c r="Y198" s="14"/>
      <c r="Z198" s="15"/>
      <c r="AA198" s="4" t="str">
        <f>IFERROR(AVERAGE(AB198:AC198),"")</f>
        <v/>
      </c>
      <c r="AB198" s="14"/>
      <c r="AC198" s="15"/>
      <c r="AD198" s="4" t="str">
        <f>IFERROR(AVERAGE(AE198:AF198),"")</f>
        <v/>
      </c>
      <c r="AE198" s="14"/>
      <c r="AF198" s="15"/>
      <c r="AG198" s="4" t="str">
        <f>IFERROR(AVERAGE(AH198:AI198),"")</f>
        <v/>
      </c>
      <c r="AH198" s="14"/>
      <c r="AI198" s="15"/>
      <c r="AJ198" s="4" t="str">
        <f>IFERROR(AVERAGE(AK198:AL198),"")</f>
        <v/>
      </c>
      <c r="AK198" s="14"/>
      <c r="AL198" s="15"/>
      <c r="AM198" s="4" t="str">
        <f>IFERROR(AVERAGE(AN198:AO198),"")</f>
        <v/>
      </c>
      <c r="AN198" s="14"/>
      <c r="AO198" s="15"/>
      <c r="AP198" s="4" t="str">
        <f>IFERROR(AVERAGE(AQ198:AR198),"")</f>
        <v/>
      </c>
      <c r="AQ198" s="14"/>
      <c r="AR198" s="15"/>
      <c r="AS198" s="4" t="str">
        <f>IFERROR(AVERAGE(AT198:AU198),"")</f>
        <v/>
      </c>
      <c r="AT198" s="14"/>
      <c r="AU198" s="15"/>
      <c r="AV198" s="4" t="str">
        <f>IFERROR(AVERAGE(AW198:AX198),"")</f>
        <v/>
      </c>
      <c r="AW198" s="14"/>
      <c r="AX198" s="15"/>
      <c r="AY198" s="4" t="str">
        <f>IFERROR(AVERAGE(AZ198:BA198),"")</f>
        <v/>
      </c>
      <c r="AZ198" s="14"/>
      <c r="BA198" s="15"/>
      <c r="BB198" s="4" t="str">
        <f>IFERROR(AVERAGE(BC198:BD198),"")</f>
        <v/>
      </c>
      <c r="BC198" s="14"/>
      <c r="BD198" s="15"/>
      <c r="BE198" s="4" t="str">
        <f>IFERROR(AVERAGE(BF198:BG198),"")</f>
        <v/>
      </c>
      <c r="BF198" s="14"/>
      <c r="BG198" s="15"/>
      <c r="BH198" s="4" t="str">
        <f>IFERROR(AVERAGE(BI198:BJ198),"")</f>
        <v/>
      </c>
      <c r="BI198" s="14"/>
      <c r="BJ198" s="15"/>
      <c r="BK198" s="4" t="str">
        <f>IFERROR(AVERAGE(BL198:BM198),"")</f>
        <v/>
      </c>
      <c r="BL198" s="14"/>
      <c r="BM198" s="15"/>
      <c r="BN198" s="4" t="str">
        <f>IFERROR(AVERAGE(BO198:BP198),"")</f>
        <v/>
      </c>
      <c r="BO198" s="14"/>
      <c r="BP198" s="15"/>
      <c r="BQ198" s="4" t="str">
        <f>IFERROR(AVERAGE(BR198:BS198),"")</f>
        <v/>
      </c>
      <c r="BR198" s="14"/>
      <c r="BS198" s="15"/>
      <c r="BT198" s="4" t="str">
        <f>IFERROR(AVERAGE(BU198:BV198),"")</f>
        <v/>
      </c>
      <c r="BU198" s="14"/>
      <c r="BV198" s="15"/>
      <c r="BX198" s="2"/>
      <c r="BY198" s="2"/>
    </row>
    <row r="199" spans="1:77">
      <c r="B199" t="str">
        <f>B198</f>
        <v>brunetto2007optimal</v>
      </c>
      <c r="C199" t="s">
        <v>5</v>
      </c>
      <c r="D199">
        <f>D198</f>
        <v>2007</v>
      </c>
      <c r="E199" t="str">
        <f>E198</f>
        <v>EUR/kW</v>
      </c>
      <c r="F199" s="4" t="str">
        <f>IFERROR(AVERAGE(G199:H199),"")</f>
        <v/>
      </c>
      <c r="G199" s="16"/>
      <c r="H199" s="17"/>
      <c r="I199" s="4" t="str">
        <f>IFERROR(AVERAGE(J199:K199),"")</f>
        <v/>
      </c>
      <c r="J199" s="16"/>
      <c r="K199" s="17"/>
      <c r="L199" s="4" t="str">
        <f>IFERROR(AVERAGE(M199:N199),"")</f>
        <v/>
      </c>
      <c r="M199" s="16"/>
      <c r="N199" s="17"/>
      <c r="O199" s="4" t="str">
        <f>IFERROR(AVERAGE(P199:Q199),"")</f>
        <v/>
      </c>
      <c r="P199" s="16"/>
      <c r="Q199" s="17"/>
      <c r="R199" s="4" t="str">
        <f>IFERROR(AVERAGE(S199:T199),"")</f>
        <v/>
      </c>
      <c r="S199" s="16"/>
      <c r="T199" s="17"/>
      <c r="U199" s="4" t="str">
        <f>IFERROR(AVERAGE(V199:W199),"")</f>
        <v/>
      </c>
      <c r="V199" s="16"/>
      <c r="W199" s="17"/>
      <c r="X199" s="4" t="str">
        <f>IFERROR(AVERAGE(Y199:Z199),"")</f>
        <v/>
      </c>
      <c r="Y199" s="16"/>
      <c r="Z199" s="17"/>
      <c r="AA199" s="4" t="str">
        <f>IFERROR(AVERAGE(AB199:AC199),"")</f>
        <v/>
      </c>
      <c r="AB199" s="16"/>
      <c r="AC199" s="17"/>
      <c r="AD199" s="4" t="str">
        <f>IFERROR(AVERAGE(AE199:AF199),"")</f>
        <v/>
      </c>
      <c r="AE199" s="16"/>
      <c r="AF199" s="17"/>
      <c r="AG199" s="4" t="str">
        <f>IFERROR(AVERAGE(AH199:AI199),"")</f>
        <v/>
      </c>
      <c r="AH199" s="16"/>
      <c r="AI199" s="17"/>
      <c r="AJ199" s="4" t="str">
        <f>IFERROR(AVERAGE(AK199:AL199),"")</f>
        <v/>
      </c>
      <c r="AK199" s="16"/>
      <c r="AL199" s="17"/>
      <c r="AM199" s="4" t="str">
        <f>IFERROR(AVERAGE(AN199:AO199),"")</f>
        <v/>
      </c>
      <c r="AN199" s="16"/>
      <c r="AO199" s="17"/>
      <c r="AP199" s="4" t="str">
        <f>IFERROR(AVERAGE(AQ199:AR199),"")</f>
        <v/>
      </c>
      <c r="AQ199" s="16"/>
      <c r="AR199" s="17"/>
      <c r="AS199" s="4" t="str">
        <f>IFERROR(AVERAGE(AT199:AU199),"")</f>
        <v/>
      </c>
      <c r="AT199" s="16"/>
      <c r="AU199" s="17"/>
      <c r="AV199" s="4" t="str">
        <f>IFERROR(AVERAGE(AW199:AX199),"")</f>
        <v/>
      </c>
      <c r="AW199" s="16"/>
      <c r="AX199" s="17"/>
      <c r="AY199" s="4" t="str">
        <f>IFERROR(AVERAGE(AZ199:BA199),"")</f>
        <v/>
      </c>
      <c r="AZ199" s="16"/>
      <c r="BA199" s="17"/>
      <c r="BB199" s="4" t="str">
        <f>IFERROR(AVERAGE(BC199:BD199),"")</f>
        <v/>
      </c>
      <c r="BC199" s="16"/>
      <c r="BD199" s="17"/>
      <c r="BE199" s="4" t="str">
        <f>IFERROR(AVERAGE(BF199:BG199),"")</f>
        <v/>
      </c>
      <c r="BF199" s="16"/>
      <c r="BG199" s="17"/>
      <c r="BH199" s="4" t="str">
        <f>IFERROR(AVERAGE(BI199:BJ199),"")</f>
        <v/>
      </c>
      <c r="BI199" s="16"/>
      <c r="BJ199" s="17"/>
      <c r="BK199" s="4" t="str">
        <f>IFERROR(AVERAGE(BL199:BM199),"")</f>
        <v/>
      </c>
      <c r="BL199" s="16"/>
      <c r="BM199" s="17"/>
      <c r="BN199" s="4" t="str">
        <f>IFERROR(AVERAGE(BO199:BP199),"")</f>
        <v/>
      </c>
      <c r="BO199" s="16"/>
      <c r="BP199" s="17"/>
      <c r="BQ199" s="4" t="str">
        <f>IFERROR(AVERAGE(BR199:BS199),"")</f>
        <v/>
      </c>
      <c r="BR199" s="16"/>
      <c r="BS199" s="17"/>
      <c r="BT199" s="4" t="str">
        <f>IFERROR(AVERAGE(BU199:BV199),"")</f>
        <v/>
      </c>
      <c r="BU199" s="16"/>
      <c r="BV199" s="17"/>
    </row>
    <row r="200" spans="1:77">
      <c r="B200" t="s">
        <v>69</v>
      </c>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row>
    <row r="201" spans="1:77" s="1" customFormat="1">
      <c r="A201" s="55"/>
      <c r="B201" s="1" t="str">
        <f>B199</f>
        <v>brunetto2007optimal</v>
      </c>
      <c r="C201" s="1" t="s">
        <v>10</v>
      </c>
      <c r="D201" s="1">
        <f>D196</f>
        <v>2007</v>
      </c>
      <c r="E201" s="1" t="str">
        <f>E197</f>
        <v>EUR/kW</v>
      </c>
      <c r="F201" s="10">
        <f>IFERROR(SUM(F203:F208)/F202,0)</f>
        <v>0</v>
      </c>
      <c r="G201" s="10">
        <f>IFERROR(SUM(G203:G208)/G202,0)</f>
        <v>0</v>
      </c>
      <c r="H201" s="10">
        <f>IFERROR(SUM(H203:H208)/H202,0)</f>
        <v>0</v>
      </c>
      <c r="I201" s="10">
        <f t="shared" ref="I201:BS201" si="209">IFERROR(SUM(I203:I208)/I202,0)</f>
        <v>0</v>
      </c>
      <c r="J201" s="10">
        <f t="shared" si="209"/>
        <v>0</v>
      </c>
      <c r="K201" s="10">
        <f t="shared" si="209"/>
        <v>0</v>
      </c>
      <c r="L201" s="10">
        <f t="shared" si="209"/>
        <v>0</v>
      </c>
      <c r="M201" s="10">
        <f t="shared" si="209"/>
        <v>0</v>
      </c>
      <c r="N201" s="10">
        <f t="shared" si="209"/>
        <v>0</v>
      </c>
      <c r="O201" s="10">
        <f t="shared" si="209"/>
        <v>0</v>
      </c>
      <c r="P201" s="10">
        <f t="shared" si="209"/>
        <v>0</v>
      </c>
      <c r="Q201" s="10">
        <f t="shared" si="209"/>
        <v>0</v>
      </c>
      <c r="R201" s="10">
        <f t="shared" si="209"/>
        <v>0</v>
      </c>
      <c r="S201" s="10">
        <f t="shared" si="209"/>
        <v>0</v>
      </c>
      <c r="T201" s="10">
        <f t="shared" si="209"/>
        <v>0</v>
      </c>
      <c r="U201" s="10">
        <f t="shared" si="209"/>
        <v>0</v>
      </c>
      <c r="V201" s="10">
        <f t="shared" si="209"/>
        <v>0</v>
      </c>
      <c r="W201" s="10">
        <f t="shared" si="209"/>
        <v>0</v>
      </c>
      <c r="X201" s="10">
        <f t="shared" si="209"/>
        <v>0</v>
      </c>
      <c r="Y201" s="10">
        <f t="shared" si="209"/>
        <v>0</v>
      </c>
      <c r="Z201" s="10">
        <f t="shared" si="209"/>
        <v>0</v>
      </c>
      <c r="AA201" s="10">
        <f t="shared" si="209"/>
        <v>0</v>
      </c>
      <c r="AB201" s="10">
        <f t="shared" si="209"/>
        <v>0</v>
      </c>
      <c r="AC201" s="10">
        <f t="shared" si="209"/>
        <v>0</v>
      </c>
      <c r="AD201" s="10">
        <f t="shared" si="209"/>
        <v>0</v>
      </c>
      <c r="AE201" s="10">
        <f t="shared" si="209"/>
        <v>0</v>
      </c>
      <c r="AF201" s="10">
        <f t="shared" si="209"/>
        <v>0</v>
      </c>
      <c r="AG201" s="10">
        <f t="shared" si="209"/>
        <v>0</v>
      </c>
      <c r="AH201" s="10">
        <f t="shared" si="209"/>
        <v>0</v>
      </c>
      <c r="AI201" s="10">
        <f t="shared" si="209"/>
        <v>0</v>
      </c>
      <c r="AJ201" s="10">
        <f t="shared" si="209"/>
        <v>0</v>
      </c>
      <c r="AK201" s="10">
        <f t="shared" si="209"/>
        <v>0</v>
      </c>
      <c r="AL201" s="10">
        <f t="shared" si="209"/>
        <v>0</v>
      </c>
      <c r="AM201" s="10">
        <f t="shared" si="209"/>
        <v>0</v>
      </c>
      <c r="AN201" s="10">
        <f t="shared" si="209"/>
        <v>0</v>
      </c>
      <c r="AO201" s="10">
        <f t="shared" si="209"/>
        <v>0</v>
      </c>
      <c r="AP201" s="10">
        <f t="shared" si="209"/>
        <v>0</v>
      </c>
      <c r="AQ201" s="10">
        <f t="shared" si="209"/>
        <v>0</v>
      </c>
      <c r="AR201" s="10">
        <f t="shared" si="209"/>
        <v>0</v>
      </c>
      <c r="AS201" s="10">
        <f t="shared" si="209"/>
        <v>0</v>
      </c>
      <c r="AT201" s="10">
        <f t="shared" si="209"/>
        <v>0</v>
      </c>
      <c r="AU201" s="10">
        <f t="shared" si="209"/>
        <v>0</v>
      </c>
      <c r="AV201" s="10">
        <f t="shared" si="209"/>
        <v>0</v>
      </c>
      <c r="AW201" s="10">
        <f t="shared" si="209"/>
        <v>0</v>
      </c>
      <c r="AX201" s="10">
        <f t="shared" si="209"/>
        <v>0</v>
      </c>
      <c r="AY201" s="10">
        <f t="shared" si="209"/>
        <v>0</v>
      </c>
      <c r="AZ201" s="10">
        <f t="shared" si="209"/>
        <v>0</v>
      </c>
      <c r="BA201" s="10">
        <f t="shared" si="209"/>
        <v>0</v>
      </c>
      <c r="BB201" s="10">
        <f t="shared" si="209"/>
        <v>0</v>
      </c>
      <c r="BC201" s="10">
        <f t="shared" si="209"/>
        <v>0</v>
      </c>
      <c r="BD201" s="10">
        <f t="shared" si="209"/>
        <v>0</v>
      </c>
      <c r="BE201" s="10">
        <f t="shared" si="209"/>
        <v>0</v>
      </c>
      <c r="BF201" s="10">
        <f t="shared" si="209"/>
        <v>0</v>
      </c>
      <c r="BG201" s="10">
        <f t="shared" si="209"/>
        <v>0</v>
      </c>
      <c r="BH201" s="10">
        <f t="shared" si="209"/>
        <v>0</v>
      </c>
      <c r="BI201" s="10">
        <f t="shared" si="209"/>
        <v>0</v>
      </c>
      <c r="BJ201" s="10">
        <f t="shared" si="209"/>
        <v>0</v>
      </c>
      <c r="BK201" s="10">
        <f t="shared" si="209"/>
        <v>0</v>
      </c>
      <c r="BL201" s="10">
        <f t="shared" si="209"/>
        <v>0</v>
      </c>
      <c r="BM201" s="10">
        <f t="shared" si="209"/>
        <v>0</v>
      </c>
      <c r="BN201" s="10">
        <f t="shared" si="209"/>
        <v>0</v>
      </c>
      <c r="BO201" s="10">
        <f t="shared" si="209"/>
        <v>0</v>
      </c>
      <c r="BP201" s="10">
        <f t="shared" si="209"/>
        <v>0</v>
      </c>
      <c r="BQ201" s="10">
        <f t="shared" si="209"/>
        <v>0</v>
      </c>
      <c r="BR201" s="10">
        <f t="shared" si="209"/>
        <v>0</v>
      </c>
      <c r="BS201" s="10">
        <f t="shared" si="209"/>
        <v>0</v>
      </c>
      <c r="BT201" s="10">
        <f>IFERROR(SUM(BT203:BT208)/BT202,0)</f>
        <v>0</v>
      </c>
      <c r="BU201" s="10">
        <f>IFERROR(SUM(BU203:BU208)/BU202,0)</f>
        <v>0</v>
      </c>
      <c r="BV201" s="10">
        <f>IFERROR(SUM(BV203:BV208)/BV202,0)</f>
        <v>0</v>
      </c>
    </row>
    <row r="202" spans="1:77" hidden="1" outlineLevel="1">
      <c r="B202" t="str">
        <f>B201</f>
        <v>brunetto2007optimal</v>
      </c>
      <c r="C202" t="s">
        <v>17</v>
      </c>
      <c r="D202">
        <f>D201</f>
        <v>2007</v>
      </c>
      <c r="E202" t="s">
        <v>18</v>
      </c>
      <c r="F202" s="4" t="str">
        <f>IFERROR(AVERAGE(G202:H202),"")</f>
        <v/>
      </c>
      <c r="G202" s="12"/>
      <c r="H202" s="13"/>
      <c r="I202" s="4" t="str">
        <f>IFERROR(AVERAGE(J202:K202),"")</f>
        <v/>
      </c>
      <c r="J202" s="12"/>
      <c r="K202" s="13"/>
      <c r="L202" s="4" t="str">
        <f>IFERROR(AVERAGE(M202:N202),"")</f>
        <v/>
      </c>
      <c r="M202" s="12"/>
      <c r="N202" s="13"/>
      <c r="O202" s="4" t="str">
        <f>IFERROR(AVERAGE(P202:Q202),"")</f>
        <v/>
      </c>
      <c r="P202" s="12"/>
      <c r="Q202" s="13"/>
      <c r="R202" s="4" t="str">
        <f>IFERROR(AVERAGE(S202:T202),"")</f>
        <v/>
      </c>
      <c r="S202" s="12"/>
      <c r="T202" s="13"/>
      <c r="U202" s="4" t="str">
        <f>IFERROR(AVERAGE(V202:W202),"")</f>
        <v/>
      </c>
      <c r="V202" s="12"/>
      <c r="W202" s="13"/>
      <c r="X202" s="4" t="str">
        <f>IFERROR(AVERAGE(Y202:Z202),"")</f>
        <v/>
      </c>
      <c r="Y202" s="12"/>
      <c r="Z202" s="13"/>
      <c r="AA202" s="4" t="str">
        <f>IFERROR(AVERAGE(AB202:AC202),"")</f>
        <v/>
      </c>
      <c r="AB202" s="12"/>
      <c r="AC202" s="13"/>
      <c r="AD202" s="4" t="str">
        <f>IFERROR(AVERAGE(AE202:AF202),"")</f>
        <v/>
      </c>
      <c r="AE202" s="12"/>
      <c r="AF202" s="13"/>
      <c r="AG202" s="4" t="str">
        <f>IFERROR(AVERAGE(AH202:AI202),"")</f>
        <v/>
      </c>
      <c r="AH202" s="12"/>
      <c r="AI202" s="13"/>
      <c r="AJ202" s="4" t="str">
        <f>IFERROR(AVERAGE(AK202:AL202),"")</f>
        <v/>
      </c>
      <c r="AK202" s="12"/>
      <c r="AL202" s="13"/>
      <c r="AM202" s="4" t="str">
        <f>IFERROR(AVERAGE(AN202:AO202),"")</f>
        <v/>
      </c>
      <c r="AN202" s="12"/>
      <c r="AO202" s="13"/>
      <c r="AP202" s="4" t="str">
        <f>IFERROR(AVERAGE(AQ202:AR202),"")</f>
        <v/>
      </c>
      <c r="AQ202" s="12"/>
      <c r="AR202" s="13"/>
      <c r="AS202" s="4" t="str">
        <f>IFERROR(AVERAGE(AT202:AU202),"")</f>
        <v/>
      </c>
      <c r="AT202" s="12"/>
      <c r="AU202" s="13"/>
      <c r="AV202" s="4" t="str">
        <f>IFERROR(AVERAGE(AW202:AX202),"")</f>
        <v/>
      </c>
      <c r="AW202" s="12"/>
      <c r="AX202" s="13"/>
      <c r="AY202" s="4" t="str">
        <f>IFERROR(AVERAGE(AZ202:BA202),"")</f>
        <v/>
      </c>
      <c r="AZ202" s="12"/>
      <c r="BA202" s="13"/>
      <c r="BB202" s="4" t="str">
        <f>IFERROR(AVERAGE(BC202:BD202),"")</f>
        <v/>
      </c>
      <c r="BC202" s="12"/>
      <c r="BD202" s="13"/>
      <c r="BE202" s="4" t="str">
        <f>IFERROR(AVERAGE(BF202:BG202),"")</f>
        <v/>
      </c>
      <c r="BF202" s="12"/>
      <c r="BG202" s="13"/>
      <c r="BH202" s="4" t="str">
        <f>IFERROR(AVERAGE(BI202:BJ202),"")</f>
        <v/>
      </c>
      <c r="BI202" s="12"/>
      <c r="BJ202" s="13"/>
      <c r="BK202" s="4" t="str">
        <f>IFERROR(AVERAGE(BL202:BM202),"")</f>
        <v/>
      </c>
      <c r="BL202" s="12"/>
      <c r="BM202" s="13"/>
      <c r="BN202" s="4" t="str">
        <f>IFERROR(AVERAGE(BO202:BP202),"")</f>
        <v/>
      </c>
      <c r="BO202" s="12"/>
      <c r="BP202" s="13"/>
      <c r="BQ202" s="4" t="str">
        <f>IFERROR(AVERAGE(BR202:BS202),"")</f>
        <v/>
      </c>
      <c r="BR202" s="12"/>
      <c r="BS202" s="13"/>
      <c r="BT202" s="4" t="str">
        <f>IFERROR(AVERAGE(BU202:BV202),"")</f>
        <v/>
      </c>
      <c r="BU202" s="12"/>
      <c r="BV202" s="13"/>
    </row>
    <row r="203" spans="1:77" hidden="1" outlineLevel="1">
      <c r="B203" t="str">
        <f t="shared" ref="B203:B208" si="210">B202</f>
        <v>brunetto2007optimal</v>
      </c>
      <c r="C203" t="s">
        <v>12</v>
      </c>
      <c r="D203">
        <f>D201</f>
        <v>2007</v>
      </c>
      <c r="E203" t="str">
        <f>LEFT(E201,3)</f>
        <v>EUR</v>
      </c>
      <c r="F203" s="4" t="str">
        <f t="shared" ref="F203:F208" si="211">IFERROR(AVERAGE(G203:H203),"")</f>
        <v/>
      </c>
      <c r="G203" s="12"/>
      <c r="H203" s="13"/>
      <c r="I203" s="4" t="str">
        <f t="shared" ref="I203:I208" si="212">IFERROR(AVERAGE(J203:K203),"")</f>
        <v/>
      </c>
      <c r="J203" s="12"/>
      <c r="K203" s="13"/>
      <c r="L203" s="4" t="str">
        <f t="shared" ref="L203:L208" si="213">IFERROR(AVERAGE(M203:N203),"")</f>
        <v/>
      </c>
      <c r="M203" s="12"/>
      <c r="N203" s="13"/>
      <c r="O203" s="4" t="str">
        <f t="shared" ref="O203:O208" si="214">IFERROR(AVERAGE(P203:Q203),"")</f>
        <v/>
      </c>
      <c r="P203" s="12"/>
      <c r="Q203" s="13"/>
      <c r="R203" s="4" t="str">
        <f t="shared" ref="R203:R208" si="215">IFERROR(AVERAGE(S203:T203),"")</f>
        <v/>
      </c>
      <c r="S203" s="12"/>
      <c r="T203" s="13"/>
      <c r="U203" s="4" t="str">
        <f t="shared" ref="U203:U208" si="216">IFERROR(AVERAGE(V203:W203),"")</f>
        <v/>
      </c>
      <c r="V203" s="12"/>
      <c r="W203" s="13"/>
      <c r="X203" s="4" t="str">
        <f t="shared" ref="X203:X208" si="217">IFERROR(AVERAGE(Y203:Z203),"")</f>
        <v/>
      </c>
      <c r="Y203" s="12"/>
      <c r="Z203" s="13"/>
      <c r="AA203" s="4" t="str">
        <f t="shared" ref="AA203:AA208" si="218">IFERROR(AVERAGE(AB203:AC203),"")</f>
        <v/>
      </c>
      <c r="AB203" s="12"/>
      <c r="AC203" s="13"/>
      <c r="AD203" s="4" t="str">
        <f t="shared" ref="AD203:AD208" si="219">IFERROR(AVERAGE(AE203:AF203),"")</f>
        <v/>
      </c>
      <c r="AE203" s="12"/>
      <c r="AF203" s="13"/>
      <c r="AG203" s="4" t="str">
        <f t="shared" ref="AG203:AG208" si="220">IFERROR(AVERAGE(AH203:AI203),"")</f>
        <v/>
      </c>
      <c r="AH203" s="12"/>
      <c r="AI203" s="13"/>
      <c r="AJ203" s="4" t="str">
        <f t="shared" ref="AJ203:AJ208" si="221">IFERROR(AVERAGE(AK203:AL203),"")</f>
        <v/>
      </c>
      <c r="AK203" s="12"/>
      <c r="AL203" s="13"/>
      <c r="AM203" s="4" t="str">
        <f t="shared" ref="AM203:AM208" si="222">IFERROR(AVERAGE(AN203:AO203),"")</f>
        <v/>
      </c>
      <c r="AN203" s="12"/>
      <c r="AO203" s="13"/>
      <c r="AP203" s="4" t="str">
        <f t="shared" ref="AP203:AP208" si="223">IFERROR(AVERAGE(AQ203:AR203),"")</f>
        <v/>
      </c>
      <c r="AQ203" s="12"/>
      <c r="AR203" s="13"/>
      <c r="AS203" s="4" t="str">
        <f t="shared" ref="AS203:AS208" si="224">IFERROR(AVERAGE(AT203:AU203),"")</f>
        <v/>
      </c>
      <c r="AT203" s="12"/>
      <c r="AU203" s="13"/>
      <c r="AV203" s="4" t="str">
        <f t="shared" ref="AV203:AV208" si="225">IFERROR(AVERAGE(AW203:AX203),"")</f>
        <v/>
      </c>
      <c r="AW203" s="12"/>
      <c r="AX203" s="13"/>
      <c r="AY203" s="4" t="str">
        <f t="shared" ref="AY203:AY208" si="226">IFERROR(AVERAGE(AZ203:BA203),"")</f>
        <v/>
      </c>
      <c r="AZ203" s="12"/>
      <c r="BA203" s="13"/>
      <c r="BB203" s="4" t="str">
        <f t="shared" ref="BB203:BB208" si="227">IFERROR(AVERAGE(BC203:BD203),"")</f>
        <v/>
      </c>
      <c r="BC203" s="12"/>
      <c r="BD203" s="13"/>
      <c r="BE203" s="4" t="str">
        <f t="shared" ref="BE203:BE208" si="228">IFERROR(AVERAGE(BF203:BG203),"")</f>
        <v/>
      </c>
      <c r="BF203" s="12"/>
      <c r="BG203" s="13"/>
      <c r="BH203" s="4" t="str">
        <f t="shared" ref="BH203:BH208" si="229">IFERROR(AVERAGE(BI203:BJ203),"")</f>
        <v/>
      </c>
      <c r="BI203" s="12"/>
      <c r="BJ203" s="13"/>
      <c r="BK203" s="4" t="str">
        <f t="shared" ref="BK203:BK208" si="230">IFERROR(AVERAGE(BL203:BM203),"")</f>
        <v/>
      </c>
      <c r="BL203" s="12"/>
      <c r="BM203" s="13"/>
      <c r="BN203" s="4" t="str">
        <f t="shared" ref="BN203:BN208" si="231">IFERROR(AVERAGE(BO203:BP203),"")</f>
        <v/>
      </c>
      <c r="BO203" s="12"/>
      <c r="BP203" s="13"/>
      <c r="BQ203" s="4" t="str">
        <f t="shared" ref="BQ203:BQ208" si="232">IFERROR(AVERAGE(BR203:BS203),"")</f>
        <v/>
      </c>
      <c r="BR203" s="12"/>
      <c r="BS203" s="13"/>
      <c r="BT203" s="4" t="str">
        <f t="shared" ref="BT203:BT208" si="233">IFERROR(AVERAGE(BU203:BV203),"")</f>
        <v/>
      </c>
      <c r="BU203" s="12"/>
      <c r="BV203" s="13"/>
    </row>
    <row r="204" spans="1:77" hidden="1" outlineLevel="1">
      <c r="B204" t="str">
        <f t="shared" si="210"/>
        <v>brunetto2007optimal</v>
      </c>
      <c r="C204" t="s">
        <v>13</v>
      </c>
      <c r="D204">
        <f t="shared" ref="D204:E208" si="234">D203</f>
        <v>2007</v>
      </c>
      <c r="E204" t="str">
        <f t="shared" si="234"/>
        <v>EUR</v>
      </c>
      <c r="F204" s="4" t="str">
        <f t="shared" si="211"/>
        <v/>
      </c>
      <c r="G204" s="12"/>
      <c r="H204" s="13"/>
      <c r="I204" s="4" t="str">
        <f t="shared" si="212"/>
        <v/>
      </c>
      <c r="J204" s="12"/>
      <c r="K204" s="13"/>
      <c r="L204" s="4" t="str">
        <f t="shared" si="213"/>
        <v/>
      </c>
      <c r="M204" s="12"/>
      <c r="N204" s="13"/>
      <c r="O204" s="4" t="str">
        <f t="shared" si="214"/>
        <v/>
      </c>
      <c r="P204" s="12"/>
      <c r="Q204" s="13"/>
      <c r="R204" s="4" t="str">
        <f t="shared" si="215"/>
        <v/>
      </c>
      <c r="S204" s="12"/>
      <c r="T204" s="13"/>
      <c r="U204" s="4" t="str">
        <f t="shared" si="216"/>
        <v/>
      </c>
      <c r="V204" s="12"/>
      <c r="W204" s="13"/>
      <c r="X204" s="4" t="str">
        <f t="shared" si="217"/>
        <v/>
      </c>
      <c r="Y204" s="12"/>
      <c r="Z204" s="13"/>
      <c r="AA204" s="4" t="str">
        <f t="shared" si="218"/>
        <v/>
      </c>
      <c r="AB204" s="12"/>
      <c r="AC204" s="13"/>
      <c r="AD204" s="4" t="str">
        <f t="shared" si="219"/>
        <v/>
      </c>
      <c r="AE204" s="12"/>
      <c r="AF204" s="13"/>
      <c r="AG204" s="4" t="str">
        <f t="shared" si="220"/>
        <v/>
      </c>
      <c r="AH204" s="12"/>
      <c r="AI204" s="13"/>
      <c r="AJ204" s="4" t="str">
        <f t="shared" si="221"/>
        <v/>
      </c>
      <c r="AK204" s="12"/>
      <c r="AL204" s="13"/>
      <c r="AM204" s="4" t="str">
        <f t="shared" si="222"/>
        <v/>
      </c>
      <c r="AN204" s="12"/>
      <c r="AO204" s="13"/>
      <c r="AP204" s="4" t="str">
        <f t="shared" si="223"/>
        <v/>
      </c>
      <c r="AQ204" s="12"/>
      <c r="AR204" s="13"/>
      <c r="AS204" s="4" t="str">
        <f t="shared" si="224"/>
        <v/>
      </c>
      <c r="AT204" s="12"/>
      <c r="AU204" s="13"/>
      <c r="AV204" s="4" t="str">
        <f t="shared" si="225"/>
        <v/>
      </c>
      <c r="AW204" s="12"/>
      <c r="AX204" s="13"/>
      <c r="AY204" s="4" t="str">
        <f t="shared" si="226"/>
        <v/>
      </c>
      <c r="AZ204" s="12"/>
      <c r="BA204" s="13"/>
      <c r="BB204" s="4" t="str">
        <f t="shared" si="227"/>
        <v/>
      </c>
      <c r="BC204" s="12"/>
      <c r="BD204" s="13"/>
      <c r="BE204" s="4" t="str">
        <f t="shared" si="228"/>
        <v/>
      </c>
      <c r="BF204" s="12"/>
      <c r="BG204" s="13"/>
      <c r="BH204" s="4" t="str">
        <f t="shared" si="229"/>
        <v/>
      </c>
      <c r="BI204" s="12"/>
      <c r="BJ204" s="13"/>
      <c r="BK204" s="4" t="str">
        <f t="shared" si="230"/>
        <v/>
      </c>
      <c r="BL204" s="12"/>
      <c r="BM204" s="13"/>
      <c r="BN204" s="4" t="str">
        <f t="shared" si="231"/>
        <v/>
      </c>
      <c r="BO204" s="12"/>
      <c r="BP204" s="13"/>
      <c r="BQ204" s="4" t="str">
        <f t="shared" si="232"/>
        <v/>
      </c>
      <c r="BR204" s="12"/>
      <c r="BS204" s="13"/>
      <c r="BT204" s="4" t="str">
        <f t="shared" si="233"/>
        <v/>
      </c>
      <c r="BU204" s="12"/>
      <c r="BV204" s="13"/>
    </row>
    <row r="205" spans="1:77" hidden="1" outlineLevel="1">
      <c r="B205" t="str">
        <f t="shared" si="210"/>
        <v>brunetto2007optimal</v>
      </c>
      <c r="C205" t="s">
        <v>14</v>
      </c>
      <c r="D205">
        <f t="shared" si="234"/>
        <v>2007</v>
      </c>
      <c r="E205" t="str">
        <f t="shared" si="234"/>
        <v>EUR</v>
      </c>
      <c r="F205" s="4" t="str">
        <f t="shared" si="211"/>
        <v/>
      </c>
      <c r="G205" s="12"/>
      <c r="H205" s="13"/>
      <c r="I205" s="4" t="str">
        <f t="shared" si="212"/>
        <v/>
      </c>
      <c r="J205" s="12"/>
      <c r="K205" s="13"/>
      <c r="L205" s="4" t="str">
        <f t="shared" si="213"/>
        <v/>
      </c>
      <c r="M205" s="12"/>
      <c r="N205" s="13"/>
      <c r="O205" s="4" t="str">
        <f t="shared" si="214"/>
        <v/>
      </c>
      <c r="P205" s="12"/>
      <c r="Q205" s="13"/>
      <c r="R205" s="4" t="str">
        <f t="shared" si="215"/>
        <v/>
      </c>
      <c r="S205" s="12"/>
      <c r="T205" s="13"/>
      <c r="U205" s="4" t="str">
        <f t="shared" si="216"/>
        <v/>
      </c>
      <c r="V205" s="12"/>
      <c r="W205" s="13"/>
      <c r="X205" s="4" t="str">
        <f t="shared" si="217"/>
        <v/>
      </c>
      <c r="Y205" s="12"/>
      <c r="Z205" s="13"/>
      <c r="AA205" s="4" t="str">
        <f t="shared" si="218"/>
        <v/>
      </c>
      <c r="AB205" s="12"/>
      <c r="AC205" s="13"/>
      <c r="AD205" s="4" t="str">
        <f t="shared" si="219"/>
        <v/>
      </c>
      <c r="AE205" s="12"/>
      <c r="AF205" s="13"/>
      <c r="AG205" s="4" t="str">
        <f t="shared" si="220"/>
        <v/>
      </c>
      <c r="AH205" s="12"/>
      <c r="AI205" s="13"/>
      <c r="AJ205" s="4" t="str">
        <f t="shared" si="221"/>
        <v/>
      </c>
      <c r="AK205" s="12"/>
      <c r="AL205" s="13"/>
      <c r="AM205" s="4" t="str">
        <f t="shared" si="222"/>
        <v/>
      </c>
      <c r="AN205" s="12"/>
      <c r="AO205" s="13"/>
      <c r="AP205" s="4" t="str">
        <f t="shared" si="223"/>
        <v/>
      </c>
      <c r="AQ205" s="12"/>
      <c r="AR205" s="13"/>
      <c r="AS205" s="4" t="str">
        <f t="shared" si="224"/>
        <v/>
      </c>
      <c r="AT205" s="12"/>
      <c r="AU205" s="13"/>
      <c r="AV205" s="4" t="str">
        <f t="shared" si="225"/>
        <v/>
      </c>
      <c r="AW205" s="12"/>
      <c r="AX205" s="13"/>
      <c r="AY205" s="4" t="str">
        <f t="shared" si="226"/>
        <v/>
      </c>
      <c r="AZ205" s="12"/>
      <c r="BA205" s="13"/>
      <c r="BB205" s="4" t="str">
        <f t="shared" si="227"/>
        <v/>
      </c>
      <c r="BC205" s="12"/>
      <c r="BD205" s="13"/>
      <c r="BE205" s="4" t="str">
        <f t="shared" si="228"/>
        <v/>
      </c>
      <c r="BF205" s="12"/>
      <c r="BG205" s="13"/>
      <c r="BH205" s="4" t="str">
        <f t="shared" si="229"/>
        <v/>
      </c>
      <c r="BI205" s="12"/>
      <c r="BJ205" s="13"/>
      <c r="BK205" s="4" t="str">
        <f t="shared" si="230"/>
        <v/>
      </c>
      <c r="BL205" s="12"/>
      <c r="BM205" s="13"/>
      <c r="BN205" s="4" t="str">
        <f t="shared" si="231"/>
        <v/>
      </c>
      <c r="BO205" s="12"/>
      <c r="BP205" s="13"/>
      <c r="BQ205" s="4" t="str">
        <f t="shared" si="232"/>
        <v/>
      </c>
      <c r="BR205" s="12"/>
      <c r="BS205" s="13"/>
      <c r="BT205" s="4" t="str">
        <f t="shared" si="233"/>
        <v/>
      </c>
      <c r="BU205" s="12"/>
      <c r="BV205" s="13"/>
    </row>
    <row r="206" spans="1:77" hidden="1" outlineLevel="1">
      <c r="B206" t="str">
        <f t="shared" si="210"/>
        <v>brunetto2007optimal</v>
      </c>
      <c r="C206" t="s">
        <v>11</v>
      </c>
      <c r="D206">
        <f t="shared" si="234"/>
        <v>2007</v>
      </c>
      <c r="E206" t="str">
        <f t="shared" si="234"/>
        <v>EUR</v>
      </c>
      <c r="F206" s="4" t="str">
        <f t="shared" si="211"/>
        <v/>
      </c>
      <c r="G206" s="12"/>
      <c r="H206" s="13"/>
      <c r="I206" s="4" t="str">
        <f t="shared" si="212"/>
        <v/>
      </c>
      <c r="J206" s="12"/>
      <c r="K206" s="13"/>
      <c r="L206" s="4" t="str">
        <f t="shared" si="213"/>
        <v/>
      </c>
      <c r="M206" s="12"/>
      <c r="N206" s="13"/>
      <c r="O206" s="4" t="str">
        <f t="shared" si="214"/>
        <v/>
      </c>
      <c r="P206" s="12"/>
      <c r="Q206" s="13"/>
      <c r="R206" s="4" t="str">
        <f t="shared" si="215"/>
        <v/>
      </c>
      <c r="S206" s="12"/>
      <c r="T206" s="13"/>
      <c r="U206" s="4" t="str">
        <f t="shared" si="216"/>
        <v/>
      </c>
      <c r="V206" s="12"/>
      <c r="W206" s="13"/>
      <c r="X206" s="4" t="str">
        <f t="shared" si="217"/>
        <v/>
      </c>
      <c r="Y206" s="12"/>
      <c r="Z206" s="13"/>
      <c r="AA206" s="4" t="str">
        <f t="shared" si="218"/>
        <v/>
      </c>
      <c r="AB206" s="12"/>
      <c r="AC206" s="13"/>
      <c r="AD206" s="4" t="str">
        <f t="shared" si="219"/>
        <v/>
      </c>
      <c r="AE206" s="12"/>
      <c r="AF206" s="13"/>
      <c r="AG206" s="4" t="str">
        <f t="shared" si="220"/>
        <v/>
      </c>
      <c r="AH206" s="12"/>
      <c r="AI206" s="13"/>
      <c r="AJ206" s="4" t="str">
        <f t="shared" si="221"/>
        <v/>
      </c>
      <c r="AK206" s="12"/>
      <c r="AL206" s="13"/>
      <c r="AM206" s="4" t="str">
        <f t="shared" si="222"/>
        <v/>
      </c>
      <c r="AN206" s="12"/>
      <c r="AO206" s="13"/>
      <c r="AP206" s="4" t="str">
        <f t="shared" si="223"/>
        <v/>
      </c>
      <c r="AQ206" s="12"/>
      <c r="AR206" s="13"/>
      <c r="AS206" s="4" t="str">
        <f t="shared" si="224"/>
        <v/>
      </c>
      <c r="AT206" s="12"/>
      <c r="AU206" s="13"/>
      <c r="AV206" s="4" t="str">
        <f t="shared" si="225"/>
        <v/>
      </c>
      <c r="AW206" s="12"/>
      <c r="AX206" s="13"/>
      <c r="AY206" s="4" t="str">
        <f t="shared" si="226"/>
        <v/>
      </c>
      <c r="AZ206" s="12"/>
      <c r="BA206" s="13"/>
      <c r="BB206" s="4" t="str">
        <f t="shared" si="227"/>
        <v/>
      </c>
      <c r="BC206" s="12"/>
      <c r="BD206" s="13"/>
      <c r="BE206" s="4" t="str">
        <f t="shared" si="228"/>
        <v/>
      </c>
      <c r="BF206" s="12"/>
      <c r="BG206" s="13"/>
      <c r="BH206" s="4" t="str">
        <f t="shared" si="229"/>
        <v/>
      </c>
      <c r="BI206" s="12"/>
      <c r="BJ206" s="13"/>
      <c r="BK206" s="4" t="str">
        <f t="shared" si="230"/>
        <v/>
      </c>
      <c r="BL206" s="12"/>
      <c r="BM206" s="13"/>
      <c r="BN206" s="4" t="str">
        <f t="shared" si="231"/>
        <v/>
      </c>
      <c r="BO206" s="12"/>
      <c r="BP206" s="13"/>
      <c r="BQ206" s="4" t="str">
        <f t="shared" si="232"/>
        <v/>
      </c>
      <c r="BR206" s="12"/>
      <c r="BS206" s="13"/>
      <c r="BT206" s="4" t="str">
        <f t="shared" si="233"/>
        <v/>
      </c>
      <c r="BU206" s="12"/>
      <c r="BV206" s="13"/>
    </row>
    <row r="207" spans="1:77" hidden="1" outlineLevel="1">
      <c r="B207" t="str">
        <f t="shared" si="210"/>
        <v>brunetto2007optimal</v>
      </c>
      <c r="C207" t="s">
        <v>15</v>
      </c>
      <c r="D207">
        <f t="shared" si="234"/>
        <v>2007</v>
      </c>
      <c r="E207" t="str">
        <f t="shared" si="234"/>
        <v>EUR</v>
      </c>
      <c r="F207" s="4" t="str">
        <f t="shared" si="211"/>
        <v/>
      </c>
      <c r="G207" s="12"/>
      <c r="H207" s="13"/>
      <c r="I207" s="4" t="str">
        <f t="shared" si="212"/>
        <v/>
      </c>
      <c r="J207" s="12"/>
      <c r="K207" s="13"/>
      <c r="L207" s="4" t="str">
        <f t="shared" si="213"/>
        <v/>
      </c>
      <c r="M207" s="12"/>
      <c r="N207" s="13"/>
      <c r="O207" s="4" t="str">
        <f t="shared" si="214"/>
        <v/>
      </c>
      <c r="P207" s="12"/>
      <c r="Q207" s="13"/>
      <c r="R207" s="4" t="str">
        <f t="shared" si="215"/>
        <v/>
      </c>
      <c r="S207" s="12"/>
      <c r="T207" s="13"/>
      <c r="U207" s="4" t="str">
        <f t="shared" si="216"/>
        <v/>
      </c>
      <c r="V207" s="12"/>
      <c r="W207" s="13"/>
      <c r="X207" s="4" t="str">
        <f t="shared" si="217"/>
        <v/>
      </c>
      <c r="Y207" s="12"/>
      <c r="Z207" s="13"/>
      <c r="AA207" s="4" t="str">
        <f t="shared" si="218"/>
        <v/>
      </c>
      <c r="AB207" s="12"/>
      <c r="AC207" s="13"/>
      <c r="AD207" s="4" t="str">
        <f t="shared" si="219"/>
        <v/>
      </c>
      <c r="AE207" s="12"/>
      <c r="AF207" s="13"/>
      <c r="AG207" s="4" t="str">
        <f t="shared" si="220"/>
        <v/>
      </c>
      <c r="AH207" s="12"/>
      <c r="AI207" s="13"/>
      <c r="AJ207" s="4" t="str">
        <f t="shared" si="221"/>
        <v/>
      </c>
      <c r="AK207" s="12"/>
      <c r="AL207" s="13"/>
      <c r="AM207" s="4" t="str">
        <f t="shared" si="222"/>
        <v/>
      </c>
      <c r="AN207" s="12"/>
      <c r="AO207" s="13"/>
      <c r="AP207" s="4" t="str">
        <f t="shared" si="223"/>
        <v/>
      </c>
      <c r="AQ207" s="12"/>
      <c r="AR207" s="13"/>
      <c r="AS207" s="4" t="str">
        <f t="shared" si="224"/>
        <v/>
      </c>
      <c r="AT207" s="12"/>
      <c r="AU207" s="13"/>
      <c r="AV207" s="4" t="str">
        <f t="shared" si="225"/>
        <v/>
      </c>
      <c r="AW207" s="12"/>
      <c r="AX207" s="13"/>
      <c r="AY207" s="4" t="str">
        <f t="shared" si="226"/>
        <v/>
      </c>
      <c r="AZ207" s="12"/>
      <c r="BA207" s="13"/>
      <c r="BB207" s="4" t="str">
        <f t="shared" si="227"/>
        <v/>
      </c>
      <c r="BC207" s="12"/>
      <c r="BD207" s="13"/>
      <c r="BE207" s="4" t="str">
        <f t="shared" si="228"/>
        <v/>
      </c>
      <c r="BF207" s="12"/>
      <c r="BG207" s="13"/>
      <c r="BH207" s="4" t="str">
        <f t="shared" si="229"/>
        <v/>
      </c>
      <c r="BI207" s="12"/>
      <c r="BJ207" s="13"/>
      <c r="BK207" s="4" t="str">
        <f t="shared" si="230"/>
        <v/>
      </c>
      <c r="BL207" s="12"/>
      <c r="BM207" s="13"/>
      <c r="BN207" s="4" t="str">
        <f t="shared" si="231"/>
        <v/>
      </c>
      <c r="BO207" s="12"/>
      <c r="BP207" s="13"/>
      <c r="BQ207" s="4" t="str">
        <f t="shared" si="232"/>
        <v/>
      </c>
      <c r="BR207" s="12"/>
      <c r="BS207" s="13"/>
      <c r="BT207" s="4" t="str">
        <f t="shared" si="233"/>
        <v/>
      </c>
      <c r="BU207" s="12"/>
      <c r="BV207" s="13"/>
    </row>
    <row r="208" spans="1:77" hidden="1" outlineLevel="1">
      <c r="B208" t="str">
        <f t="shared" si="210"/>
        <v>brunetto2007optimal</v>
      </c>
      <c r="C208" t="s">
        <v>16</v>
      </c>
      <c r="D208">
        <f t="shared" si="234"/>
        <v>2007</v>
      </c>
      <c r="E208" t="str">
        <f t="shared" si="234"/>
        <v>EUR</v>
      </c>
      <c r="F208" s="4" t="str">
        <f t="shared" si="211"/>
        <v/>
      </c>
      <c r="G208" s="12"/>
      <c r="H208" s="13"/>
      <c r="I208" s="4" t="str">
        <f t="shared" si="212"/>
        <v/>
      </c>
      <c r="J208" s="12"/>
      <c r="K208" s="13"/>
      <c r="L208" s="4" t="str">
        <f t="shared" si="213"/>
        <v/>
      </c>
      <c r="M208" s="12"/>
      <c r="N208" s="13"/>
      <c r="O208" s="4" t="str">
        <f t="shared" si="214"/>
        <v/>
      </c>
      <c r="P208" s="12"/>
      <c r="Q208" s="13"/>
      <c r="R208" s="4" t="str">
        <f t="shared" si="215"/>
        <v/>
      </c>
      <c r="S208" s="12"/>
      <c r="T208" s="13"/>
      <c r="U208" s="4" t="str">
        <f t="shared" si="216"/>
        <v/>
      </c>
      <c r="V208" s="12"/>
      <c r="W208" s="13"/>
      <c r="X208" s="4" t="str">
        <f t="shared" si="217"/>
        <v/>
      </c>
      <c r="Y208" s="12"/>
      <c r="Z208" s="13"/>
      <c r="AA208" s="4" t="str">
        <f t="shared" si="218"/>
        <v/>
      </c>
      <c r="AB208" s="12"/>
      <c r="AC208" s="13"/>
      <c r="AD208" s="4" t="str">
        <f t="shared" si="219"/>
        <v/>
      </c>
      <c r="AE208" s="12"/>
      <c r="AF208" s="13"/>
      <c r="AG208" s="4" t="str">
        <f t="shared" si="220"/>
        <v/>
      </c>
      <c r="AH208" s="12"/>
      <c r="AI208" s="13"/>
      <c r="AJ208" s="4" t="str">
        <f t="shared" si="221"/>
        <v/>
      </c>
      <c r="AK208" s="12"/>
      <c r="AL208" s="13"/>
      <c r="AM208" s="4" t="str">
        <f t="shared" si="222"/>
        <v/>
      </c>
      <c r="AN208" s="12"/>
      <c r="AO208" s="13"/>
      <c r="AP208" s="4" t="str">
        <f t="shared" si="223"/>
        <v/>
      </c>
      <c r="AQ208" s="12"/>
      <c r="AR208" s="13"/>
      <c r="AS208" s="4" t="str">
        <f t="shared" si="224"/>
        <v/>
      </c>
      <c r="AT208" s="12"/>
      <c r="AU208" s="13"/>
      <c r="AV208" s="4" t="str">
        <f t="shared" si="225"/>
        <v/>
      </c>
      <c r="AW208" s="12"/>
      <c r="AX208" s="13"/>
      <c r="AY208" s="4" t="str">
        <f t="shared" si="226"/>
        <v/>
      </c>
      <c r="AZ208" s="12"/>
      <c r="BA208" s="13"/>
      <c r="BB208" s="4" t="str">
        <f t="shared" si="227"/>
        <v/>
      </c>
      <c r="BC208" s="12"/>
      <c r="BD208" s="13"/>
      <c r="BE208" s="4" t="str">
        <f t="shared" si="228"/>
        <v/>
      </c>
      <c r="BF208" s="12"/>
      <c r="BG208" s="13"/>
      <c r="BH208" s="4" t="str">
        <f t="shared" si="229"/>
        <v/>
      </c>
      <c r="BI208" s="12"/>
      <c r="BJ208" s="13"/>
      <c r="BK208" s="4" t="str">
        <f t="shared" si="230"/>
        <v/>
      </c>
      <c r="BL208" s="12"/>
      <c r="BM208" s="13"/>
      <c r="BN208" s="4" t="str">
        <f t="shared" si="231"/>
        <v/>
      </c>
      <c r="BO208" s="12"/>
      <c r="BP208" s="13"/>
      <c r="BQ208" s="4" t="str">
        <f t="shared" si="232"/>
        <v/>
      </c>
      <c r="BR208" s="12"/>
      <c r="BS208" s="13"/>
      <c r="BT208" s="4" t="str">
        <f t="shared" si="233"/>
        <v/>
      </c>
      <c r="BU208" s="12"/>
      <c r="BV208" s="13"/>
    </row>
    <row r="209" spans="1:77" collapsed="1">
      <c r="B209" t="s">
        <v>69</v>
      </c>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row>
    <row r="210" spans="1:77">
      <c r="B210" t="str">
        <f>B208</f>
        <v>brunetto2007optimal</v>
      </c>
      <c r="C210" t="s">
        <v>19</v>
      </c>
      <c r="D210">
        <f>D208</f>
        <v>2007</v>
      </c>
      <c r="E210" t="str">
        <f>E197</f>
        <v>EUR/kW</v>
      </c>
      <c r="F210" s="4" t="str">
        <f>IFERROR(AVERAGE(G210:H210),"")</f>
        <v/>
      </c>
      <c r="G210" s="12"/>
      <c r="H210" s="13"/>
      <c r="I210" s="4" t="str">
        <f>IFERROR(AVERAGE(J210:K210),"")</f>
        <v/>
      </c>
      <c r="J210" s="12"/>
      <c r="K210" s="13"/>
      <c r="L210" s="4" t="str">
        <f>IFERROR(AVERAGE(M210:N210),"")</f>
        <v/>
      </c>
      <c r="M210" s="12"/>
      <c r="N210" s="13"/>
      <c r="O210" s="4" t="str">
        <f>IFERROR(AVERAGE(P210:Q210),"")</f>
        <v/>
      </c>
      <c r="P210" s="12"/>
      <c r="Q210" s="13"/>
      <c r="R210" s="4" t="str">
        <f>IFERROR(AVERAGE(S210:T210),"")</f>
        <v/>
      </c>
      <c r="S210" s="12"/>
      <c r="T210" s="13"/>
      <c r="U210" s="4" t="str">
        <f>IFERROR(AVERAGE(V210:W210),"")</f>
        <v/>
      </c>
      <c r="V210" s="12"/>
      <c r="W210" s="13"/>
      <c r="X210" s="4" t="str">
        <f>IFERROR(AVERAGE(Y210:Z210),"")</f>
        <v/>
      </c>
      <c r="Y210" s="12"/>
      <c r="Z210" s="13"/>
      <c r="AA210" s="4" t="str">
        <f>IFERROR(AVERAGE(AB210:AC210),"")</f>
        <v/>
      </c>
      <c r="AB210" s="12"/>
      <c r="AC210" s="13"/>
      <c r="AD210" s="4" t="str">
        <f>IFERROR(AVERAGE(AE210:AF210),"")</f>
        <v/>
      </c>
      <c r="AE210" s="12"/>
      <c r="AF210" s="13"/>
      <c r="AG210" s="4" t="str">
        <f>IFERROR(AVERAGE(AH210:AI210),"")</f>
        <v/>
      </c>
      <c r="AH210" s="12"/>
      <c r="AI210" s="13"/>
      <c r="AJ210" s="4" t="str">
        <f>IFERROR(AVERAGE(AK210:AL210),"")</f>
        <v/>
      </c>
      <c r="AK210" s="12"/>
      <c r="AL210" s="13"/>
      <c r="AM210" s="4" t="str">
        <f>IFERROR(AVERAGE(AN210:AO210),"")</f>
        <v/>
      </c>
      <c r="AN210" s="12"/>
      <c r="AO210" s="13"/>
      <c r="AP210" s="4" t="str">
        <f>IFERROR(AVERAGE(AQ210:AR210),"")</f>
        <v/>
      </c>
      <c r="AQ210" s="12"/>
      <c r="AR210" s="13"/>
      <c r="AS210" s="4" t="str">
        <f>IFERROR(AVERAGE(AT210:AU210),"")</f>
        <v/>
      </c>
      <c r="AT210" s="12"/>
      <c r="AU210" s="13"/>
      <c r="AV210" s="4" t="str">
        <f>IFERROR(AVERAGE(AW210:AX210),"")</f>
        <v/>
      </c>
      <c r="AW210" s="12"/>
      <c r="AX210" s="13"/>
      <c r="AY210" s="4" t="str">
        <f>IFERROR(AVERAGE(AZ210:BA210),"")</f>
        <v/>
      </c>
      <c r="AZ210" s="12"/>
      <c r="BA210" s="13"/>
      <c r="BB210" s="4" t="str">
        <f>IFERROR(AVERAGE(BC210:BD210),"")</f>
        <v/>
      </c>
      <c r="BC210" s="12"/>
      <c r="BD210" s="13"/>
      <c r="BE210" s="4" t="str">
        <f>IFERROR(AVERAGE(BF210:BG210),"")</f>
        <v/>
      </c>
      <c r="BF210" s="12"/>
      <c r="BG210" s="13"/>
      <c r="BH210" s="4" t="str">
        <f>IFERROR(AVERAGE(BI210:BJ210),"")</f>
        <v/>
      </c>
      <c r="BI210" s="12"/>
      <c r="BJ210" s="13"/>
      <c r="BK210" s="4" t="str">
        <f>IFERROR(AVERAGE(BL210:BM210),"")</f>
        <v/>
      </c>
      <c r="BL210" s="12"/>
      <c r="BM210" s="13"/>
      <c r="BN210" s="4" t="str">
        <f>IFERROR(AVERAGE(BO210:BP210),"")</f>
        <v/>
      </c>
      <c r="BO210" s="12"/>
      <c r="BP210" s="13"/>
      <c r="BQ210" s="4" t="str">
        <f>IFERROR(AVERAGE(BR210:BS210),"")</f>
        <v/>
      </c>
      <c r="BR210" s="12"/>
      <c r="BS210" s="13"/>
      <c r="BT210" s="4" t="str">
        <f>IFERROR(AVERAGE(BU210:BV210),"")</f>
        <v/>
      </c>
      <c r="BU210" s="12"/>
      <c r="BV210" s="13"/>
    </row>
    <row r="211" spans="1:77">
      <c r="B211" t="s">
        <v>69</v>
      </c>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row>
    <row r="212" spans="1:77">
      <c r="B212" t="str">
        <f>B210</f>
        <v>brunetto2007optimal</v>
      </c>
      <c r="C212" t="s">
        <v>48</v>
      </c>
      <c r="D212">
        <f>D210</f>
        <v>2007</v>
      </c>
      <c r="E212" t="s">
        <v>22</v>
      </c>
      <c r="F212" s="22" t="str">
        <f>IFERROR(AVERAGE(G212:H212),"")</f>
        <v/>
      </c>
      <c r="G212" s="23"/>
      <c r="H212" s="24"/>
      <c r="I212" s="22" t="str">
        <f>IFERROR(AVERAGE(J212:K212),"")</f>
        <v/>
      </c>
      <c r="J212" s="23"/>
      <c r="K212" s="24"/>
      <c r="L212" s="22" t="str">
        <f>IFERROR(AVERAGE(M212:N212),"")</f>
        <v/>
      </c>
      <c r="M212" s="23"/>
      <c r="N212" s="24"/>
      <c r="O212" s="22" t="str">
        <f>IFERROR(AVERAGE(P212:Q212),"")</f>
        <v/>
      </c>
      <c r="P212" s="23"/>
      <c r="Q212" s="24"/>
      <c r="R212" s="22" t="str">
        <f>IFERROR(AVERAGE(S212:T212),"")</f>
        <v/>
      </c>
      <c r="S212" s="23"/>
      <c r="T212" s="24"/>
      <c r="U212" s="22" t="str">
        <f>IFERROR(AVERAGE(V212:W212),"")</f>
        <v/>
      </c>
      <c r="V212" s="23"/>
      <c r="W212" s="24"/>
      <c r="X212" s="22" t="str">
        <f>IFERROR(AVERAGE(Y212:Z212),"")</f>
        <v/>
      </c>
      <c r="Y212" s="23"/>
      <c r="Z212" s="24"/>
      <c r="AA212" s="22" t="str">
        <f>IFERROR(AVERAGE(AB212:AC212),"")</f>
        <v/>
      </c>
      <c r="AB212" s="23"/>
      <c r="AC212" s="24"/>
      <c r="AD212" s="22" t="str">
        <f>IFERROR(AVERAGE(AE212:AF212),"")</f>
        <v/>
      </c>
      <c r="AE212" s="23"/>
      <c r="AF212" s="24"/>
      <c r="AG212" s="22" t="str">
        <f>IFERROR(AVERAGE(AH212:AI212),"")</f>
        <v/>
      </c>
      <c r="AH212" s="23"/>
      <c r="AI212" s="24"/>
      <c r="AJ212" s="22" t="str">
        <f>IFERROR(AVERAGE(AK212:AL212),"")</f>
        <v/>
      </c>
      <c r="AK212" s="23"/>
      <c r="AL212" s="24"/>
      <c r="AM212" s="22" t="str">
        <f>IFERROR(AVERAGE(AN212:AO212),"")</f>
        <v/>
      </c>
      <c r="AN212" s="23"/>
      <c r="AO212" s="24"/>
      <c r="AP212" s="22" t="str">
        <f>IFERROR(AVERAGE(AQ212:AR212),"")</f>
        <v/>
      </c>
      <c r="AQ212" s="23"/>
      <c r="AR212" s="24"/>
      <c r="AS212" s="22" t="str">
        <f>IFERROR(AVERAGE(AT212:AU212),"")</f>
        <v/>
      </c>
      <c r="AT212" s="23"/>
      <c r="AU212" s="24"/>
      <c r="AV212" s="22" t="str">
        <f>IFERROR(AVERAGE(AW212:AX212),"")</f>
        <v/>
      </c>
      <c r="AW212" s="23"/>
      <c r="AX212" s="24"/>
      <c r="AY212" s="22" t="str">
        <f>IFERROR(AVERAGE(AZ212:BA212),"")</f>
        <v/>
      </c>
      <c r="AZ212" s="23"/>
      <c r="BA212" s="24"/>
      <c r="BB212" s="22" t="str">
        <f>IFERROR(AVERAGE(BC212:BD212),"")</f>
        <v/>
      </c>
      <c r="BC212" s="23"/>
      <c r="BD212" s="24"/>
      <c r="BE212" s="22" t="str">
        <f>IFERROR(AVERAGE(BF212:BG212),"")</f>
        <v/>
      </c>
      <c r="BF212" s="23"/>
      <c r="BG212" s="24"/>
      <c r="BH212" s="22" t="str">
        <f>IFERROR(AVERAGE(BI212:BJ212),"")</f>
        <v/>
      </c>
      <c r="BI212" s="23"/>
      <c r="BJ212" s="24"/>
      <c r="BK212" s="22" t="str">
        <f>IFERROR(AVERAGE(BL212:BM212),"")</f>
        <v/>
      </c>
      <c r="BL212" s="23"/>
      <c r="BM212" s="24"/>
      <c r="BN212" s="22" t="str">
        <f>IFERROR(AVERAGE(BO212:BP212),"")</f>
        <v/>
      </c>
      <c r="BO212" s="23"/>
      <c r="BP212" s="24"/>
      <c r="BQ212" s="22" t="str">
        <f>IFERROR(AVERAGE(BR212:BS212),"")</f>
        <v/>
      </c>
      <c r="BR212" s="23"/>
      <c r="BS212" s="24"/>
      <c r="BT212" s="22" t="str">
        <f>IFERROR(AVERAGE(BU212:BV212),"")</f>
        <v/>
      </c>
      <c r="BU212" s="23"/>
      <c r="BV212" s="24"/>
    </row>
    <row r="213" spans="1:77">
      <c r="B213" t="str">
        <f>B212</f>
        <v>brunetto2007optimal</v>
      </c>
      <c r="C213" t="s">
        <v>49</v>
      </c>
      <c r="D213">
        <f>D212</f>
        <v>2007</v>
      </c>
      <c r="E213" t="s">
        <v>22</v>
      </c>
      <c r="F213" s="22" t="str">
        <f>IFERROR(AVERAGE(G213:H213),"")</f>
        <v/>
      </c>
      <c r="G213" s="23"/>
      <c r="H213" s="24"/>
      <c r="I213" s="22" t="str">
        <f>IFERROR(AVERAGE(J213:K213),"")</f>
        <v/>
      </c>
      <c r="J213" s="23"/>
      <c r="K213" s="24"/>
      <c r="L213" s="22" t="str">
        <f>IFERROR(AVERAGE(M213:N213),"")</f>
        <v/>
      </c>
      <c r="M213" s="23"/>
      <c r="N213" s="24"/>
      <c r="O213" s="22" t="str">
        <f>IFERROR(AVERAGE(P213:Q213),"")</f>
        <v/>
      </c>
      <c r="P213" s="23"/>
      <c r="Q213" s="24"/>
      <c r="R213" s="22" t="str">
        <f>IFERROR(AVERAGE(S213:T213),"")</f>
        <v/>
      </c>
      <c r="S213" s="23"/>
      <c r="T213" s="24"/>
      <c r="U213" s="22" t="str">
        <f>IFERROR(AVERAGE(V213:W213),"")</f>
        <v/>
      </c>
      <c r="V213" s="23"/>
      <c r="W213" s="24"/>
      <c r="X213" s="22" t="str">
        <f>IFERROR(AVERAGE(Y213:Z213),"")</f>
        <v/>
      </c>
      <c r="Y213" s="23"/>
      <c r="Z213" s="24"/>
      <c r="AA213" s="22" t="str">
        <f>IFERROR(AVERAGE(AB213:AC213),"")</f>
        <v/>
      </c>
      <c r="AB213" s="23"/>
      <c r="AC213" s="24"/>
      <c r="AD213" s="22" t="str">
        <f>IFERROR(AVERAGE(AE213:AF213),"")</f>
        <v/>
      </c>
      <c r="AE213" s="23"/>
      <c r="AF213" s="24"/>
      <c r="AG213" s="22" t="str">
        <f>IFERROR(AVERAGE(AH213:AI213),"")</f>
        <v/>
      </c>
      <c r="AH213" s="23"/>
      <c r="AI213" s="24"/>
      <c r="AJ213" s="22" t="str">
        <f>IFERROR(AVERAGE(AK213:AL213),"")</f>
        <v/>
      </c>
      <c r="AK213" s="23"/>
      <c r="AL213" s="24"/>
      <c r="AM213" s="22" t="str">
        <f>IFERROR(AVERAGE(AN213:AO213),"")</f>
        <v/>
      </c>
      <c r="AN213" s="23"/>
      <c r="AO213" s="24"/>
      <c r="AP213" s="22" t="str">
        <f>IFERROR(AVERAGE(AQ213:AR213),"")</f>
        <v/>
      </c>
      <c r="AQ213" s="23"/>
      <c r="AR213" s="24"/>
      <c r="AS213" s="22" t="str">
        <f>IFERROR(AVERAGE(AT213:AU213),"")</f>
        <v/>
      </c>
      <c r="AT213" s="23"/>
      <c r="AU213" s="24"/>
      <c r="AV213" s="22" t="str">
        <f>IFERROR(AVERAGE(AW213:AX213),"")</f>
        <v/>
      </c>
      <c r="AW213" s="23"/>
      <c r="AX213" s="24"/>
      <c r="AY213" s="22" t="str">
        <f>IFERROR(AVERAGE(AZ213:BA213),"")</f>
        <v/>
      </c>
      <c r="AZ213" s="23"/>
      <c r="BA213" s="24"/>
      <c r="BB213" s="22" t="str">
        <f>IFERROR(AVERAGE(BC213:BD213),"")</f>
        <v/>
      </c>
      <c r="BC213" s="23"/>
      <c r="BD213" s="24"/>
      <c r="BE213" s="22" t="str">
        <f>IFERROR(AVERAGE(BF213:BG213),"")</f>
        <v/>
      </c>
      <c r="BF213" s="23"/>
      <c r="BG213" s="24"/>
      <c r="BH213" s="22" t="str">
        <f>IFERROR(AVERAGE(BI213:BJ213),"")</f>
        <v/>
      </c>
      <c r="BI213" s="23"/>
      <c r="BJ213" s="24"/>
      <c r="BK213" s="22" t="str">
        <f>IFERROR(AVERAGE(BL213:BM213),"")</f>
        <v/>
      </c>
      <c r="BL213" s="23"/>
      <c r="BM213" s="24"/>
      <c r="BN213" s="22" t="str">
        <f>IFERROR(AVERAGE(BO213:BP213),"")</f>
        <v/>
      </c>
      <c r="BO213" s="23"/>
      <c r="BP213" s="24"/>
      <c r="BQ213" s="22" t="str">
        <f>IFERROR(AVERAGE(BR213:BS213),"")</f>
        <v/>
      </c>
      <c r="BR213" s="23"/>
      <c r="BS213" s="24"/>
      <c r="BT213" s="22" t="str">
        <f>IFERROR(AVERAGE(BU213:BV213),"")</f>
        <v/>
      </c>
      <c r="BU213" s="23"/>
      <c r="BV213" s="24"/>
    </row>
    <row r="214" spans="1:77">
      <c r="B214" t="s">
        <v>69</v>
      </c>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row>
    <row r="215" spans="1:77">
      <c r="B215" t="str">
        <f>B210</f>
        <v>brunetto2007optimal</v>
      </c>
      <c r="C215" t="s">
        <v>23</v>
      </c>
      <c r="D215">
        <f>D210</f>
        <v>2007</v>
      </c>
      <c r="E215" t="s">
        <v>20</v>
      </c>
      <c r="F215" s="4" t="str">
        <f>IFERROR(AVERAGE(G215:H215),"")</f>
        <v/>
      </c>
      <c r="G215" s="12"/>
      <c r="H215" s="13"/>
      <c r="I215" s="4" t="str">
        <f>IFERROR(AVERAGE(J215:K215),"")</f>
        <v/>
      </c>
      <c r="J215" s="12"/>
      <c r="K215" s="13"/>
      <c r="L215" s="4" t="str">
        <f>IFERROR(AVERAGE(M215:N215),"")</f>
        <v/>
      </c>
      <c r="M215" s="12"/>
      <c r="N215" s="13"/>
      <c r="O215" s="4" t="str">
        <f>IFERROR(AVERAGE(P215:Q215),"")</f>
        <v/>
      </c>
      <c r="P215" s="12"/>
      <c r="Q215" s="13"/>
      <c r="R215" s="4" t="str">
        <f>IFERROR(AVERAGE(S215:T215),"")</f>
        <v/>
      </c>
      <c r="S215" s="12"/>
      <c r="T215" s="13"/>
      <c r="U215" s="4" t="str">
        <f>IFERROR(AVERAGE(V215:W215),"")</f>
        <v/>
      </c>
      <c r="V215" s="12"/>
      <c r="W215" s="13"/>
      <c r="X215" s="4" t="str">
        <f>IFERROR(AVERAGE(Y215:Z215),"")</f>
        <v/>
      </c>
      <c r="Y215" s="12"/>
      <c r="Z215" s="13"/>
      <c r="AA215" s="4" t="str">
        <f>IFERROR(AVERAGE(AB215:AC215),"")</f>
        <v/>
      </c>
      <c r="AB215" s="12"/>
      <c r="AC215" s="13"/>
      <c r="AD215" s="4" t="str">
        <f>IFERROR(AVERAGE(AE215:AF215),"")</f>
        <v/>
      </c>
      <c r="AE215" s="12"/>
      <c r="AF215" s="13"/>
      <c r="AG215" s="4" t="str">
        <f>IFERROR(AVERAGE(AH215:AI215),"")</f>
        <v/>
      </c>
      <c r="AH215" s="12"/>
      <c r="AI215" s="13"/>
      <c r="AJ215" s="4" t="str">
        <f>IFERROR(AVERAGE(AK215:AL215),"")</f>
        <v/>
      </c>
      <c r="AK215" s="12"/>
      <c r="AL215" s="13"/>
      <c r="AM215" s="4" t="str">
        <f>IFERROR(AVERAGE(AN215:AO215),"")</f>
        <v/>
      </c>
      <c r="AN215" s="12"/>
      <c r="AO215" s="13"/>
      <c r="AP215" s="4" t="str">
        <f>IFERROR(AVERAGE(AQ215:AR215),"")</f>
        <v/>
      </c>
      <c r="AQ215" s="12"/>
      <c r="AR215" s="13"/>
      <c r="AS215" s="4" t="str">
        <f>IFERROR(AVERAGE(AT215:AU215),"")</f>
        <v/>
      </c>
      <c r="AT215" s="12"/>
      <c r="AU215" s="13"/>
      <c r="AV215" s="4" t="str">
        <f>IFERROR(AVERAGE(AW215:AX215),"")</f>
        <v/>
      </c>
      <c r="AW215" s="12"/>
      <c r="AX215" s="13"/>
      <c r="AY215" s="4" t="str">
        <f>IFERROR(AVERAGE(AZ215:BA215),"")</f>
        <v/>
      </c>
      <c r="AZ215" s="12"/>
      <c r="BA215" s="13"/>
      <c r="BB215" s="4" t="str">
        <f>IFERROR(AVERAGE(BC215:BD215),"")</f>
        <v/>
      </c>
      <c r="BC215" s="12"/>
      <c r="BD215" s="13"/>
      <c r="BE215" s="4" t="str">
        <f>IFERROR(AVERAGE(BF215:BG215),"")</f>
        <v/>
      </c>
      <c r="BF215" s="12"/>
      <c r="BG215" s="13"/>
      <c r="BH215" s="4" t="str">
        <f>IFERROR(AVERAGE(BI215:BJ215),"")</f>
        <v/>
      </c>
      <c r="BI215" s="12"/>
      <c r="BJ215" s="13"/>
      <c r="BK215" s="4" t="str">
        <f>IFERROR(AVERAGE(BL215:BM215),"")</f>
        <v/>
      </c>
      <c r="BL215" s="12"/>
      <c r="BM215" s="13"/>
      <c r="BN215" s="4" t="str">
        <f>IFERROR(AVERAGE(BO215:BP215),"")</f>
        <v/>
      </c>
      <c r="BO215" s="12"/>
      <c r="BP215" s="13"/>
      <c r="BQ215" s="4" t="str">
        <f>IFERROR(AVERAGE(BR215:BS215),"")</f>
        <v/>
      </c>
      <c r="BR215" s="12"/>
      <c r="BS215" s="13"/>
      <c r="BT215" s="4" t="str">
        <f>IFERROR(AVERAGE(BU215:BV215),"")</f>
        <v/>
      </c>
      <c r="BU215" s="12"/>
      <c r="BV215" s="13"/>
    </row>
    <row r="216" spans="1:77">
      <c r="B216" t="str">
        <f>B215</f>
        <v>brunetto2007optimal</v>
      </c>
      <c r="C216" t="s">
        <v>42</v>
      </c>
      <c r="D216">
        <f>D215</f>
        <v>2007</v>
      </c>
      <c r="E216" t="s">
        <v>43</v>
      </c>
      <c r="F216" s="4" t="str">
        <f>IFERROR(AVERAGE(G216:H216),"")</f>
        <v/>
      </c>
      <c r="G216" s="12"/>
      <c r="H216" s="13"/>
      <c r="I216" s="4" t="str">
        <f>IFERROR(AVERAGE(J216:K216),"")</f>
        <v/>
      </c>
      <c r="J216" s="12"/>
      <c r="K216" s="13"/>
      <c r="L216" s="4" t="str">
        <f>IFERROR(AVERAGE(M216:N216),"")</f>
        <v/>
      </c>
      <c r="M216" s="12"/>
      <c r="N216" s="13"/>
      <c r="O216" s="4" t="str">
        <f>IFERROR(AVERAGE(P216:Q216),"")</f>
        <v/>
      </c>
      <c r="P216" s="12"/>
      <c r="Q216" s="13"/>
      <c r="R216" s="4" t="str">
        <f>IFERROR(AVERAGE(S216:T216),"")</f>
        <v/>
      </c>
      <c r="S216" s="12"/>
      <c r="T216" s="13"/>
      <c r="U216" s="4" t="str">
        <f>IFERROR(AVERAGE(V216:W216),"")</f>
        <v/>
      </c>
      <c r="V216" s="12"/>
      <c r="W216" s="13"/>
      <c r="X216" s="4" t="str">
        <f>IFERROR(AVERAGE(Y216:Z216),"")</f>
        <v/>
      </c>
      <c r="Y216" s="12"/>
      <c r="Z216" s="13"/>
      <c r="AA216" s="4" t="str">
        <f>IFERROR(AVERAGE(AB216:AC216),"")</f>
        <v/>
      </c>
      <c r="AB216" s="12"/>
      <c r="AC216" s="13"/>
      <c r="AD216" s="4" t="str">
        <f>IFERROR(AVERAGE(AE216:AF216),"")</f>
        <v/>
      </c>
      <c r="AE216" s="12"/>
      <c r="AF216" s="13"/>
      <c r="AG216" s="4" t="str">
        <f>IFERROR(AVERAGE(AH216:AI216),"")</f>
        <v/>
      </c>
      <c r="AH216" s="12"/>
      <c r="AI216" s="13"/>
      <c r="AJ216" s="4" t="str">
        <f>IFERROR(AVERAGE(AK216:AL216),"")</f>
        <v/>
      </c>
      <c r="AK216" s="12"/>
      <c r="AL216" s="13"/>
      <c r="AM216" s="4" t="str">
        <f>IFERROR(AVERAGE(AN216:AO216),"")</f>
        <v/>
      </c>
      <c r="AN216" s="12"/>
      <c r="AO216" s="13"/>
      <c r="AP216" s="4" t="str">
        <f>IFERROR(AVERAGE(AQ216:AR216),"")</f>
        <v/>
      </c>
      <c r="AQ216" s="12"/>
      <c r="AR216" s="13"/>
      <c r="AS216" s="4" t="str">
        <f>IFERROR(AVERAGE(AT216:AU216),"")</f>
        <v/>
      </c>
      <c r="AT216" s="12"/>
      <c r="AU216" s="13"/>
      <c r="AV216" s="4" t="str">
        <f>IFERROR(AVERAGE(AW216:AX216),"")</f>
        <v/>
      </c>
      <c r="AW216" s="12"/>
      <c r="AX216" s="13"/>
      <c r="AY216" s="4" t="str">
        <f>IFERROR(AVERAGE(AZ216:BA216),"")</f>
        <v/>
      </c>
      <c r="AZ216" s="12"/>
      <c r="BA216" s="13"/>
      <c r="BB216" s="4" t="str">
        <f>IFERROR(AVERAGE(BC216:BD216),"")</f>
        <v/>
      </c>
      <c r="BC216" s="12"/>
      <c r="BD216" s="13"/>
      <c r="BE216" s="4" t="str">
        <f>IFERROR(AVERAGE(BF216:BG216),"")</f>
        <v/>
      </c>
      <c r="BF216" s="12"/>
      <c r="BG216" s="13"/>
      <c r="BH216" s="4" t="str">
        <f>IFERROR(AVERAGE(BI216:BJ216),"")</f>
        <v/>
      </c>
      <c r="BI216" s="12"/>
      <c r="BJ216" s="13"/>
      <c r="BK216" s="4" t="str">
        <f>IFERROR(AVERAGE(BL216:BM216),"")</f>
        <v/>
      </c>
      <c r="BL216" s="12"/>
      <c r="BM216" s="13"/>
      <c r="BN216" s="4" t="str">
        <f>IFERROR(AVERAGE(BO216:BP216),"")</f>
        <v/>
      </c>
      <c r="BO216" s="12"/>
      <c r="BP216" s="13"/>
      <c r="BQ216" s="4" t="str">
        <f>IFERROR(AVERAGE(BR216:BS216),"")</f>
        <v/>
      </c>
      <c r="BR216" s="12"/>
      <c r="BS216" s="13"/>
      <c r="BT216" s="4" t="str">
        <f>IFERROR(AVERAGE(BU216:BV216),"")</f>
        <v/>
      </c>
      <c r="BU216" s="12"/>
      <c r="BV216" s="13"/>
    </row>
    <row r="217" spans="1:77">
      <c r="B217" t="str">
        <f>B216</f>
        <v>brunetto2007optimal</v>
      </c>
      <c r="C217" t="s">
        <v>21</v>
      </c>
      <c r="D217">
        <f>D216</f>
        <v>2007</v>
      </c>
      <c r="E217" t="s">
        <v>22</v>
      </c>
      <c r="F217" s="22" t="str">
        <f>IFERROR(AVERAGE(G217:H217),"")</f>
        <v/>
      </c>
      <c r="G217" s="23"/>
      <c r="H217" s="24"/>
      <c r="I217" s="22" t="str">
        <f>IFERROR(AVERAGE(J217:K217),"")</f>
        <v/>
      </c>
      <c r="J217" s="23"/>
      <c r="K217" s="24"/>
      <c r="L217" s="22" t="str">
        <f>IFERROR(AVERAGE(M217:N217),"")</f>
        <v/>
      </c>
      <c r="M217" s="23"/>
      <c r="N217" s="24"/>
      <c r="O217" s="22" t="str">
        <f>IFERROR(AVERAGE(P217:Q217),"")</f>
        <v/>
      </c>
      <c r="P217" s="23"/>
      <c r="Q217" s="24"/>
      <c r="R217" s="22" t="str">
        <f>IFERROR(AVERAGE(S217:T217),"")</f>
        <v/>
      </c>
      <c r="S217" s="23"/>
      <c r="T217" s="24"/>
      <c r="U217" s="22" t="str">
        <f>IFERROR(AVERAGE(V217:W217),"")</f>
        <v/>
      </c>
      <c r="V217" s="23"/>
      <c r="W217" s="24"/>
      <c r="X217" s="22" t="str">
        <f>IFERROR(AVERAGE(Y217:Z217),"")</f>
        <v/>
      </c>
      <c r="Y217" s="23"/>
      <c r="Z217" s="24"/>
      <c r="AA217" s="22" t="str">
        <f>IFERROR(AVERAGE(AB217:AC217),"")</f>
        <v/>
      </c>
      <c r="AB217" s="23"/>
      <c r="AC217" s="24"/>
      <c r="AD217" s="22" t="str">
        <f>IFERROR(AVERAGE(AE217:AF217),"")</f>
        <v/>
      </c>
      <c r="AE217" s="23"/>
      <c r="AF217" s="24"/>
      <c r="AG217" s="22" t="str">
        <f>IFERROR(AVERAGE(AH217:AI217),"")</f>
        <v/>
      </c>
      <c r="AH217" s="23"/>
      <c r="AI217" s="24"/>
      <c r="AJ217" s="22" t="str">
        <f>IFERROR(AVERAGE(AK217:AL217),"")</f>
        <v/>
      </c>
      <c r="AK217" s="23"/>
      <c r="AL217" s="24"/>
      <c r="AM217" s="22" t="str">
        <f>IFERROR(AVERAGE(AN217:AO217),"")</f>
        <v/>
      </c>
      <c r="AN217" s="23"/>
      <c r="AO217" s="24"/>
      <c r="AP217" s="22" t="str">
        <f>IFERROR(AVERAGE(AQ217:AR217),"")</f>
        <v/>
      </c>
      <c r="AQ217" s="23"/>
      <c r="AR217" s="24"/>
      <c r="AS217" s="22" t="str">
        <f>IFERROR(AVERAGE(AT217:AU217),"")</f>
        <v/>
      </c>
      <c r="AT217" s="23"/>
      <c r="AU217" s="24"/>
      <c r="AV217" s="22" t="str">
        <f>IFERROR(AVERAGE(AW217:AX217),"")</f>
        <v/>
      </c>
      <c r="AW217" s="23"/>
      <c r="AX217" s="24"/>
      <c r="AY217" s="22" t="str">
        <f>IFERROR(AVERAGE(AZ217:BA217),"")</f>
        <v/>
      </c>
      <c r="AZ217" s="23"/>
      <c r="BA217" s="24"/>
      <c r="BB217" s="22" t="str">
        <f>IFERROR(AVERAGE(BC217:BD217),"")</f>
        <v/>
      </c>
      <c r="BC217" s="23"/>
      <c r="BD217" s="24"/>
      <c r="BE217" s="22" t="str">
        <f>IFERROR(AVERAGE(BF217:BG217),"")</f>
        <v/>
      </c>
      <c r="BF217" s="23"/>
      <c r="BG217" s="24"/>
      <c r="BH217" s="22" t="str">
        <f>IFERROR(AVERAGE(BI217:BJ217),"")</f>
        <v/>
      </c>
      <c r="BI217" s="23"/>
      <c r="BJ217" s="24"/>
      <c r="BK217" s="22" t="str">
        <f>IFERROR(AVERAGE(BL217:BM217),"")</f>
        <v/>
      </c>
      <c r="BL217" s="23"/>
      <c r="BM217" s="24"/>
      <c r="BN217" s="22" t="str">
        <f>IFERROR(AVERAGE(BO217:BP217),"")</f>
        <v/>
      </c>
      <c r="BO217" s="23"/>
      <c r="BP217" s="24"/>
      <c r="BQ217" s="22" t="str">
        <f>IFERROR(AVERAGE(BR217:BS217),"")</f>
        <v/>
      </c>
      <c r="BR217" s="23"/>
      <c r="BS217" s="24"/>
      <c r="BT217" s="22" t="str">
        <f>IFERROR(AVERAGE(BU217:BV217),"")</f>
        <v/>
      </c>
      <c r="BU217" s="23"/>
      <c r="BV217" s="24"/>
    </row>
    <row r="218" spans="1:77">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row>
    <row r="220" spans="1:77">
      <c r="A220" s="5">
        <f>MATCH(B220,Sources[Citekey],0)</f>
        <v>133</v>
      </c>
      <c r="B220" s="6" t="s">
        <v>72</v>
      </c>
      <c r="C220" s="1"/>
      <c r="D220" s="1">
        <f>VLOOKUP(B220,Sources[],2,FALSE)</f>
        <v>2005</v>
      </c>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row>
    <row r="221" spans="1:77">
      <c r="B221" t="str">
        <f>B220</f>
        <v>levene2005economic</v>
      </c>
      <c r="C221" t="s">
        <v>3</v>
      </c>
      <c r="D221">
        <f>D220</f>
        <v>2005</v>
      </c>
      <c r="E221" s="25" t="s">
        <v>51</v>
      </c>
      <c r="F221" s="4" t="str">
        <f>IFERROR(AVERAGE(G221:H221),"")</f>
        <v/>
      </c>
      <c r="G221" s="12"/>
      <c r="H221" s="13"/>
      <c r="I221" s="4" t="str">
        <f>IFERROR(AVERAGE(J221:K221),"")</f>
        <v/>
      </c>
      <c r="J221" s="12"/>
      <c r="K221" s="13"/>
      <c r="L221" s="4" t="str">
        <f>IFERROR(AVERAGE(M221:N221),"")</f>
        <v/>
      </c>
      <c r="M221" s="12"/>
      <c r="N221" s="13"/>
      <c r="O221" s="4" t="str">
        <f>IFERROR(AVERAGE(P221:Q221),"")</f>
        <v/>
      </c>
      <c r="P221" s="12"/>
      <c r="Q221" s="13"/>
      <c r="R221" s="4" t="str">
        <f>IFERROR(AVERAGE(S221:T221),"")</f>
        <v/>
      </c>
      <c r="S221" s="12"/>
      <c r="T221" s="13"/>
      <c r="U221" s="4">
        <f>IFERROR(AVERAGE(V221:W221),"")</f>
        <v>800</v>
      </c>
      <c r="V221" s="12">
        <v>800</v>
      </c>
      <c r="W221" s="13">
        <v>800</v>
      </c>
      <c r="X221" s="4" t="str">
        <f>IFERROR(AVERAGE(Y221:Z221),"")</f>
        <v/>
      </c>
      <c r="Y221" s="12"/>
      <c r="Z221" s="13"/>
      <c r="AA221" s="4" t="str">
        <f>IFERROR(AVERAGE(AB221:AC221),"")</f>
        <v/>
      </c>
      <c r="AB221" s="12"/>
      <c r="AC221" s="13"/>
      <c r="AD221" s="4" t="str">
        <f>IFERROR(AVERAGE(AE221:AF221),"")</f>
        <v/>
      </c>
      <c r="AE221" s="12"/>
      <c r="AF221" s="13"/>
      <c r="AG221" s="4" t="str">
        <f>IFERROR(AVERAGE(AH221:AI221),"")</f>
        <v/>
      </c>
      <c r="AH221" s="12"/>
      <c r="AI221" s="13"/>
      <c r="AJ221" s="4" t="str">
        <f>IFERROR(AVERAGE(AK221:AL221),"")</f>
        <v/>
      </c>
      <c r="AK221" s="12"/>
      <c r="AL221" s="13"/>
      <c r="AM221" s="4" t="str">
        <f>IFERROR(AVERAGE(AN221:AO221),"")</f>
        <v/>
      </c>
      <c r="AN221" s="12"/>
      <c r="AO221" s="13"/>
      <c r="AP221" s="4" t="str">
        <f>IFERROR(AVERAGE(AQ221:AR221),"")</f>
        <v/>
      </c>
      <c r="AQ221" s="12"/>
      <c r="AR221" s="13"/>
      <c r="AS221" s="4" t="str">
        <f>IFERROR(AVERAGE(AT221:AU221),"")</f>
        <v/>
      </c>
      <c r="AT221" s="12"/>
      <c r="AU221" s="13"/>
      <c r="AV221" s="4" t="str">
        <f>IFERROR(AVERAGE(AW221:AX221),"")</f>
        <v/>
      </c>
      <c r="AW221" s="12"/>
      <c r="AX221" s="13"/>
      <c r="AY221" s="4" t="str">
        <f>IFERROR(AVERAGE(AZ221:BA221),"")</f>
        <v/>
      </c>
      <c r="AZ221" s="12"/>
      <c r="BA221" s="13"/>
      <c r="BB221" s="4" t="str">
        <f>IFERROR(AVERAGE(BC221:BD221),"")</f>
        <v/>
      </c>
      <c r="BC221" s="12"/>
      <c r="BD221" s="13"/>
      <c r="BE221" s="4" t="str">
        <f>IFERROR(AVERAGE(BF221:BG221),"")</f>
        <v/>
      </c>
      <c r="BF221" s="12"/>
      <c r="BG221" s="13"/>
      <c r="BH221" s="4" t="str">
        <f>IFERROR(AVERAGE(BI221:BJ221),"")</f>
        <v/>
      </c>
      <c r="BI221" s="12"/>
      <c r="BJ221" s="13"/>
      <c r="BK221" s="4" t="str">
        <f>IFERROR(AVERAGE(BL221:BM221),"")</f>
        <v/>
      </c>
      <c r="BL221" s="12"/>
      <c r="BM221" s="13"/>
      <c r="BN221" s="4" t="str">
        <f>IFERROR(AVERAGE(BO221:BP221),"")</f>
        <v/>
      </c>
      <c r="BO221" s="12"/>
      <c r="BP221" s="13"/>
      <c r="BQ221" s="4" t="str">
        <f>IFERROR(AVERAGE(BR221:BS221),"")</f>
        <v/>
      </c>
      <c r="BR221" s="12"/>
      <c r="BS221" s="13"/>
      <c r="BT221" s="4" t="str">
        <f>IFERROR(AVERAGE(BU221:BV221),"")</f>
        <v/>
      </c>
      <c r="BU221" s="12"/>
      <c r="BV221" s="13"/>
      <c r="BX221" s="2"/>
      <c r="BY221" s="2"/>
    </row>
    <row r="222" spans="1:77">
      <c r="B222" t="str">
        <f>B221</f>
        <v>levene2005economic</v>
      </c>
      <c r="C222" t="s">
        <v>4</v>
      </c>
      <c r="D222">
        <f>D221</f>
        <v>2005</v>
      </c>
      <c r="E222" t="str">
        <f>E221</f>
        <v>USD/kW</v>
      </c>
      <c r="F222" s="4" t="str">
        <f>IFERROR(AVERAGE(G222:H222),"")</f>
        <v/>
      </c>
      <c r="G222" s="14"/>
      <c r="H222" s="15"/>
      <c r="I222" s="4" t="str">
        <f>IFERROR(AVERAGE(J222:K222),"")</f>
        <v/>
      </c>
      <c r="J222" s="14"/>
      <c r="K222" s="15"/>
      <c r="L222" s="4" t="str">
        <f>IFERROR(AVERAGE(M222:N222),"")</f>
        <v/>
      </c>
      <c r="M222" s="14"/>
      <c r="N222" s="15"/>
      <c r="O222" s="4" t="str">
        <f>IFERROR(AVERAGE(P222:Q222),"")</f>
        <v/>
      </c>
      <c r="P222" s="14"/>
      <c r="Q222" s="15"/>
      <c r="R222" s="4" t="str">
        <f>IFERROR(AVERAGE(S222:T222),"")</f>
        <v/>
      </c>
      <c r="S222" s="14"/>
      <c r="T222" s="15"/>
      <c r="U222" s="4" t="str">
        <f>IFERROR(AVERAGE(V222:W222),"")</f>
        <v/>
      </c>
      <c r="V222" s="14"/>
      <c r="W222" s="15"/>
      <c r="X222" s="4" t="str">
        <f>IFERROR(AVERAGE(Y222:Z222),"")</f>
        <v/>
      </c>
      <c r="Y222" s="14"/>
      <c r="Z222" s="15"/>
      <c r="AA222" s="4" t="str">
        <f>IFERROR(AVERAGE(AB222:AC222),"")</f>
        <v/>
      </c>
      <c r="AB222" s="14"/>
      <c r="AC222" s="15"/>
      <c r="AD222" s="4" t="str">
        <f>IFERROR(AVERAGE(AE222:AF222),"")</f>
        <v/>
      </c>
      <c r="AE222" s="14"/>
      <c r="AF222" s="15"/>
      <c r="AG222" s="4" t="str">
        <f>IFERROR(AVERAGE(AH222:AI222),"")</f>
        <v/>
      </c>
      <c r="AH222" s="14"/>
      <c r="AI222" s="15"/>
      <c r="AJ222" s="4" t="str">
        <f>IFERROR(AVERAGE(AK222:AL222),"")</f>
        <v/>
      </c>
      <c r="AK222" s="14"/>
      <c r="AL222" s="15"/>
      <c r="AM222" s="4" t="str">
        <f>IFERROR(AVERAGE(AN222:AO222),"")</f>
        <v/>
      </c>
      <c r="AN222" s="14"/>
      <c r="AO222" s="15"/>
      <c r="AP222" s="4" t="str">
        <f>IFERROR(AVERAGE(AQ222:AR222),"")</f>
        <v/>
      </c>
      <c r="AQ222" s="14"/>
      <c r="AR222" s="15"/>
      <c r="AS222" s="4" t="str">
        <f>IFERROR(AVERAGE(AT222:AU222),"")</f>
        <v/>
      </c>
      <c r="AT222" s="14"/>
      <c r="AU222" s="15"/>
      <c r="AV222" s="4" t="str">
        <f>IFERROR(AVERAGE(AW222:AX222),"")</f>
        <v/>
      </c>
      <c r="AW222" s="14"/>
      <c r="AX222" s="15"/>
      <c r="AY222" s="4" t="str">
        <f>IFERROR(AVERAGE(AZ222:BA222),"")</f>
        <v/>
      </c>
      <c r="AZ222" s="14"/>
      <c r="BA222" s="15"/>
      <c r="BB222" s="4" t="str">
        <f>IFERROR(AVERAGE(BC222:BD222),"")</f>
        <v/>
      </c>
      <c r="BC222" s="14"/>
      <c r="BD222" s="15"/>
      <c r="BE222" s="4" t="str">
        <f>IFERROR(AVERAGE(BF222:BG222),"")</f>
        <v/>
      </c>
      <c r="BF222" s="14"/>
      <c r="BG222" s="15"/>
      <c r="BH222" s="4" t="str">
        <f>IFERROR(AVERAGE(BI222:BJ222),"")</f>
        <v/>
      </c>
      <c r="BI222" s="14"/>
      <c r="BJ222" s="15"/>
      <c r="BK222" s="4" t="str">
        <f>IFERROR(AVERAGE(BL222:BM222),"")</f>
        <v/>
      </c>
      <c r="BL222" s="14"/>
      <c r="BM222" s="15"/>
      <c r="BN222" s="4" t="str">
        <f>IFERROR(AVERAGE(BO222:BP222),"")</f>
        <v/>
      </c>
      <c r="BO222" s="14"/>
      <c r="BP222" s="15"/>
      <c r="BQ222" s="4" t="str">
        <f>IFERROR(AVERAGE(BR222:BS222),"")</f>
        <v/>
      </c>
      <c r="BR222" s="14"/>
      <c r="BS222" s="15"/>
      <c r="BT222" s="4" t="str">
        <f>IFERROR(AVERAGE(BU222:BV222),"")</f>
        <v/>
      </c>
      <c r="BU222" s="14"/>
      <c r="BV222" s="15"/>
      <c r="BX222" s="2"/>
      <c r="BY222" s="2"/>
    </row>
    <row r="223" spans="1:77">
      <c r="B223" t="str">
        <f>B222</f>
        <v>levene2005economic</v>
      </c>
      <c r="C223" t="s">
        <v>5</v>
      </c>
      <c r="D223">
        <f>D222</f>
        <v>2005</v>
      </c>
      <c r="E223" t="str">
        <f>E222</f>
        <v>USD/kW</v>
      </c>
      <c r="F223" s="4" t="str">
        <f>IFERROR(AVERAGE(G223:H223),"")</f>
        <v/>
      </c>
      <c r="G223" s="16"/>
      <c r="H223" s="17"/>
      <c r="I223" s="4" t="str">
        <f>IFERROR(AVERAGE(J223:K223),"")</f>
        <v/>
      </c>
      <c r="J223" s="16"/>
      <c r="K223" s="17"/>
      <c r="L223" s="4" t="str">
        <f>IFERROR(AVERAGE(M223:N223),"")</f>
        <v/>
      </c>
      <c r="M223" s="16"/>
      <c r="N223" s="17"/>
      <c r="O223" s="4" t="str">
        <f>IFERROR(AVERAGE(P223:Q223),"")</f>
        <v/>
      </c>
      <c r="P223" s="16"/>
      <c r="Q223" s="17"/>
      <c r="R223" s="4" t="str">
        <f>IFERROR(AVERAGE(S223:T223),"")</f>
        <v/>
      </c>
      <c r="S223" s="16"/>
      <c r="T223" s="17"/>
      <c r="U223" s="4" t="str">
        <f>IFERROR(AVERAGE(V223:W223),"")</f>
        <v/>
      </c>
      <c r="V223" s="16"/>
      <c r="W223" s="17"/>
      <c r="X223" s="4" t="str">
        <f>IFERROR(AVERAGE(Y223:Z223),"")</f>
        <v/>
      </c>
      <c r="Y223" s="16"/>
      <c r="Z223" s="17"/>
      <c r="AA223" s="4" t="str">
        <f>IFERROR(AVERAGE(AB223:AC223),"")</f>
        <v/>
      </c>
      <c r="AB223" s="16"/>
      <c r="AC223" s="17"/>
      <c r="AD223" s="4" t="str">
        <f>IFERROR(AVERAGE(AE223:AF223),"")</f>
        <v/>
      </c>
      <c r="AE223" s="16"/>
      <c r="AF223" s="17"/>
      <c r="AG223" s="4" t="str">
        <f>IFERROR(AVERAGE(AH223:AI223),"")</f>
        <v/>
      </c>
      <c r="AH223" s="16"/>
      <c r="AI223" s="17"/>
      <c r="AJ223" s="4" t="str">
        <f>IFERROR(AVERAGE(AK223:AL223),"")</f>
        <v/>
      </c>
      <c r="AK223" s="16"/>
      <c r="AL223" s="17"/>
      <c r="AM223" s="4" t="str">
        <f>IFERROR(AVERAGE(AN223:AO223),"")</f>
        <v/>
      </c>
      <c r="AN223" s="16"/>
      <c r="AO223" s="17"/>
      <c r="AP223" s="4" t="str">
        <f>IFERROR(AVERAGE(AQ223:AR223),"")</f>
        <v/>
      </c>
      <c r="AQ223" s="16"/>
      <c r="AR223" s="17"/>
      <c r="AS223" s="4" t="str">
        <f>IFERROR(AVERAGE(AT223:AU223),"")</f>
        <v/>
      </c>
      <c r="AT223" s="16"/>
      <c r="AU223" s="17"/>
      <c r="AV223" s="4" t="str">
        <f>IFERROR(AVERAGE(AW223:AX223),"")</f>
        <v/>
      </c>
      <c r="AW223" s="16"/>
      <c r="AX223" s="17"/>
      <c r="AY223" s="4" t="str">
        <f>IFERROR(AVERAGE(AZ223:BA223),"")</f>
        <v/>
      </c>
      <c r="AZ223" s="16"/>
      <c r="BA223" s="17"/>
      <c r="BB223" s="4" t="str">
        <f>IFERROR(AVERAGE(BC223:BD223),"")</f>
        <v/>
      </c>
      <c r="BC223" s="16"/>
      <c r="BD223" s="17"/>
      <c r="BE223" s="4" t="str">
        <f>IFERROR(AVERAGE(BF223:BG223),"")</f>
        <v/>
      </c>
      <c r="BF223" s="16"/>
      <c r="BG223" s="17"/>
      <c r="BH223" s="4" t="str">
        <f>IFERROR(AVERAGE(BI223:BJ223),"")</f>
        <v/>
      </c>
      <c r="BI223" s="16"/>
      <c r="BJ223" s="17"/>
      <c r="BK223" s="4" t="str">
        <f>IFERROR(AVERAGE(BL223:BM223),"")</f>
        <v/>
      </c>
      <c r="BL223" s="16"/>
      <c r="BM223" s="17"/>
      <c r="BN223" s="4" t="str">
        <f>IFERROR(AVERAGE(BO223:BP223),"")</f>
        <v/>
      </c>
      <c r="BO223" s="16"/>
      <c r="BP223" s="17"/>
      <c r="BQ223" s="4" t="str">
        <f>IFERROR(AVERAGE(BR223:BS223),"")</f>
        <v/>
      </c>
      <c r="BR223" s="16"/>
      <c r="BS223" s="17"/>
      <c r="BT223" s="4" t="str">
        <f>IFERROR(AVERAGE(BU223:BV223),"")</f>
        <v/>
      </c>
      <c r="BU223" s="16"/>
      <c r="BV223" s="17"/>
    </row>
    <row r="224" spans="1:77">
      <c r="B224" t="s">
        <v>69</v>
      </c>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row>
    <row r="225" spans="1:74" s="1" customFormat="1">
      <c r="A225" s="55"/>
      <c r="B225" s="1" t="str">
        <f>B223</f>
        <v>levene2005economic</v>
      </c>
      <c r="C225" s="1" t="s">
        <v>10</v>
      </c>
      <c r="D225" s="1">
        <f>D220</f>
        <v>2005</v>
      </c>
      <c r="E225" s="1" t="str">
        <f>E221</f>
        <v>USD/kW</v>
      </c>
      <c r="F225" s="10">
        <f>IFERROR(SUM(F227:F232)/F226,0)</f>
        <v>0</v>
      </c>
      <c r="G225" s="10">
        <f>IFERROR(SUM(G227:G232)/G226,0)</f>
        <v>0</v>
      </c>
      <c r="H225" s="10">
        <f>IFERROR(SUM(H227:H232)/H226,0)</f>
        <v>0</v>
      </c>
      <c r="I225" s="10">
        <f t="shared" ref="I225:BS225" si="235">IFERROR(SUM(I227:I232)/I226,0)</f>
        <v>0</v>
      </c>
      <c r="J225" s="10">
        <f t="shared" si="235"/>
        <v>0</v>
      </c>
      <c r="K225" s="10">
        <f t="shared" si="235"/>
        <v>0</v>
      </c>
      <c r="L225" s="10">
        <f t="shared" si="235"/>
        <v>0</v>
      </c>
      <c r="M225" s="10">
        <f t="shared" si="235"/>
        <v>0</v>
      </c>
      <c r="N225" s="10">
        <f t="shared" si="235"/>
        <v>0</v>
      </c>
      <c r="O225" s="10">
        <f t="shared" si="235"/>
        <v>0</v>
      </c>
      <c r="P225" s="10">
        <f t="shared" si="235"/>
        <v>0</v>
      </c>
      <c r="Q225" s="10">
        <f t="shared" si="235"/>
        <v>0</v>
      </c>
      <c r="R225" s="10">
        <f t="shared" si="235"/>
        <v>0</v>
      </c>
      <c r="S225" s="10">
        <f t="shared" si="235"/>
        <v>0</v>
      </c>
      <c r="T225" s="10">
        <f t="shared" si="235"/>
        <v>0</v>
      </c>
      <c r="U225" s="10">
        <f t="shared" si="235"/>
        <v>0</v>
      </c>
      <c r="V225" s="10">
        <f t="shared" si="235"/>
        <v>0</v>
      </c>
      <c r="W225" s="10">
        <f t="shared" si="235"/>
        <v>0</v>
      </c>
      <c r="X225" s="10">
        <f t="shared" si="235"/>
        <v>0</v>
      </c>
      <c r="Y225" s="10">
        <f t="shared" si="235"/>
        <v>0</v>
      </c>
      <c r="Z225" s="10">
        <f t="shared" si="235"/>
        <v>0</v>
      </c>
      <c r="AA225" s="10">
        <f t="shared" si="235"/>
        <v>0</v>
      </c>
      <c r="AB225" s="10">
        <f t="shared" si="235"/>
        <v>0</v>
      </c>
      <c r="AC225" s="10">
        <f t="shared" si="235"/>
        <v>0</v>
      </c>
      <c r="AD225" s="10">
        <f t="shared" si="235"/>
        <v>0</v>
      </c>
      <c r="AE225" s="10">
        <f t="shared" si="235"/>
        <v>0</v>
      </c>
      <c r="AF225" s="10">
        <f t="shared" si="235"/>
        <v>0</v>
      </c>
      <c r="AG225" s="10">
        <f t="shared" si="235"/>
        <v>0</v>
      </c>
      <c r="AH225" s="10">
        <f t="shared" si="235"/>
        <v>0</v>
      </c>
      <c r="AI225" s="10">
        <f t="shared" si="235"/>
        <v>0</v>
      </c>
      <c r="AJ225" s="10">
        <f t="shared" si="235"/>
        <v>0</v>
      </c>
      <c r="AK225" s="10">
        <f t="shared" si="235"/>
        <v>0</v>
      </c>
      <c r="AL225" s="10">
        <f t="shared" si="235"/>
        <v>0</v>
      </c>
      <c r="AM225" s="10">
        <f t="shared" si="235"/>
        <v>0</v>
      </c>
      <c r="AN225" s="10">
        <f t="shared" si="235"/>
        <v>0</v>
      </c>
      <c r="AO225" s="10">
        <f t="shared" si="235"/>
        <v>0</v>
      </c>
      <c r="AP225" s="10">
        <f t="shared" si="235"/>
        <v>0</v>
      </c>
      <c r="AQ225" s="10">
        <f t="shared" si="235"/>
        <v>0</v>
      </c>
      <c r="AR225" s="10">
        <f t="shared" si="235"/>
        <v>0</v>
      </c>
      <c r="AS225" s="10">
        <f t="shared" si="235"/>
        <v>0</v>
      </c>
      <c r="AT225" s="10">
        <f t="shared" si="235"/>
        <v>0</v>
      </c>
      <c r="AU225" s="10">
        <f t="shared" si="235"/>
        <v>0</v>
      </c>
      <c r="AV225" s="10">
        <f t="shared" si="235"/>
        <v>0</v>
      </c>
      <c r="AW225" s="10">
        <f t="shared" si="235"/>
        <v>0</v>
      </c>
      <c r="AX225" s="10">
        <f t="shared" si="235"/>
        <v>0</v>
      </c>
      <c r="AY225" s="10">
        <f t="shared" si="235"/>
        <v>0</v>
      </c>
      <c r="AZ225" s="10">
        <f t="shared" si="235"/>
        <v>0</v>
      </c>
      <c r="BA225" s="10">
        <f t="shared" si="235"/>
        <v>0</v>
      </c>
      <c r="BB225" s="10">
        <f t="shared" si="235"/>
        <v>0</v>
      </c>
      <c r="BC225" s="10">
        <f t="shared" si="235"/>
        <v>0</v>
      </c>
      <c r="BD225" s="10">
        <f t="shared" si="235"/>
        <v>0</v>
      </c>
      <c r="BE225" s="10">
        <f t="shared" si="235"/>
        <v>0</v>
      </c>
      <c r="BF225" s="10">
        <f t="shared" si="235"/>
        <v>0</v>
      </c>
      <c r="BG225" s="10">
        <f t="shared" si="235"/>
        <v>0</v>
      </c>
      <c r="BH225" s="10">
        <f t="shared" si="235"/>
        <v>0</v>
      </c>
      <c r="BI225" s="10">
        <f t="shared" si="235"/>
        <v>0</v>
      </c>
      <c r="BJ225" s="10">
        <f t="shared" si="235"/>
        <v>0</v>
      </c>
      <c r="BK225" s="10">
        <f t="shared" si="235"/>
        <v>0</v>
      </c>
      <c r="BL225" s="10">
        <f t="shared" si="235"/>
        <v>0</v>
      </c>
      <c r="BM225" s="10">
        <f t="shared" si="235"/>
        <v>0</v>
      </c>
      <c r="BN225" s="10">
        <f t="shared" si="235"/>
        <v>0</v>
      </c>
      <c r="BO225" s="10">
        <f t="shared" si="235"/>
        <v>0</v>
      </c>
      <c r="BP225" s="10">
        <f t="shared" si="235"/>
        <v>0</v>
      </c>
      <c r="BQ225" s="10">
        <f t="shared" si="235"/>
        <v>0</v>
      </c>
      <c r="BR225" s="10">
        <f t="shared" si="235"/>
        <v>0</v>
      </c>
      <c r="BS225" s="10">
        <f t="shared" si="235"/>
        <v>0</v>
      </c>
      <c r="BT225" s="10">
        <f>IFERROR(SUM(BT227:BT232)/BT226,0)</f>
        <v>0</v>
      </c>
      <c r="BU225" s="10">
        <f>IFERROR(SUM(BU227:BU232)/BU226,0)</f>
        <v>0</v>
      </c>
      <c r="BV225" s="10">
        <f>IFERROR(SUM(BV227:BV232)/BV226,0)</f>
        <v>0</v>
      </c>
    </row>
    <row r="226" spans="1:74" hidden="1" outlineLevel="1">
      <c r="B226" t="str">
        <f>B225</f>
        <v>levene2005economic</v>
      </c>
      <c r="C226" t="s">
        <v>17</v>
      </c>
      <c r="D226">
        <f>D225</f>
        <v>2005</v>
      </c>
      <c r="E226" t="s">
        <v>18</v>
      </c>
      <c r="F226" s="4" t="str">
        <f>IFERROR(AVERAGE(G226:H226),"")</f>
        <v/>
      </c>
      <c r="G226" s="12"/>
      <c r="H226" s="13"/>
      <c r="I226" s="4" t="str">
        <f>IFERROR(AVERAGE(J226:K226),"")</f>
        <v/>
      </c>
      <c r="J226" s="12"/>
      <c r="K226" s="13"/>
      <c r="L226" s="4" t="str">
        <f>IFERROR(AVERAGE(M226:N226),"")</f>
        <v/>
      </c>
      <c r="M226" s="12"/>
      <c r="N226" s="13"/>
      <c r="O226" s="4" t="str">
        <f>IFERROR(AVERAGE(P226:Q226),"")</f>
        <v/>
      </c>
      <c r="P226" s="12"/>
      <c r="Q226" s="13"/>
      <c r="R226" s="4" t="str">
        <f>IFERROR(AVERAGE(S226:T226),"")</f>
        <v/>
      </c>
      <c r="S226" s="12"/>
      <c r="T226" s="13"/>
      <c r="U226" s="4" t="str">
        <f>IFERROR(AVERAGE(V226:W226),"")</f>
        <v/>
      </c>
      <c r="V226" s="12"/>
      <c r="W226" s="13"/>
      <c r="X226" s="4" t="str">
        <f>IFERROR(AVERAGE(Y226:Z226),"")</f>
        <v/>
      </c>
      <c r="Y226" s="12"/>
      <c r="Z226" s="13"/>
      <c r="AA226" s="4" t="str">
        <f>IFERROR(AVERAGE(AB226:AC226),"")</f>
        <v/>
      </c>
      <c r="AB226" s="12"/>
      <c r="AC226" s="13"/>
      <c r="AD226" s="4" t="str">
        <f>IFERROR(AVERAGE(AE226:AF226),"")</f>
        <v/>
      </c>
      <c r="AE226" s="12"/>
      <c r="AF226" s="13"/>
      <c r="AG226" s="4" t="str">
        <f>IFERROR(AVERAGE(AH226:AI226),"")</f>
        <v/>
      </c>
      <c r="AH226" s="12"/>
      <c r="AI226" s="13"/>
      <c r="AJ226" s="4" t="str">
        <f>IFERROR(AVERAGE(AK226:AL226),"")</f>
        <v/>
      </c>
      <c r="AK226" s="12"/>
      <c r="AL226" s="13"/>
      <c r="AM226" s="4" t="str">
        <f>IFERROR(AVERAGE(AN226:AO226),"")</f>
        <v/>
      </c>
      <c r="AN226" s="12"/>
      <c r="AO226" s="13"/>
      <c r="AP226" s="4" t="str">
        <f>IFERROR(AVERAGE(AQ226:AR226),"")</f>
        <v/>
      </c>
      <c r="AQ226" s="12"/>
      <c r="AR226" s="13"/>
      <c r="AS226" s="4" t="str">
        <f>IFERROR(AVERAGE(AT226:AU226),"")</f>
        <v/>
      </c>
      <c r="AT226" s="12"/>
      <c r="AU226" s="13"/>
      <c r="AV226" s="4" t="str">
        <f>IFERROR(AVERAGE(AW226:AX226),"")</f>
        <v/>
      </c>
      <c r="AW226" s="12"/>
      <c r="AX226" s="13"/>
      <c r="AY226" s="4" t="str">
        <f>IFERROR(AVERAGE(AZ226:BA226),"")</f>
        <v/>
      </c>
      <c r="AZ226" s="12"/>
      <c r="BA226" s="13"/>
      <c r="BB226" s="4" t="str">
        <f>IFERROR(AVERAGE(BC226:BD226),"")</f>
        <v/>
      </c>
      <c r="BC226" s="12"/>
      <c r="BD226" s="13"/>
      <c r="BE226" s="4" t="str">
        <f>IFERROR(AVERAGE(BF226:BG226),"")</f>
        <v/>
      </c>
      <c r="BF226" s="12"/>
      <c r="BG226" s="13"/>
      <c r="BH226" s="4" t="str">
        <f>IFERROR(AVERAGE(BI226:BJ226),"")</f>
        <v/>
      </c>
      <c r="BI226" s="12"/>
      <c r="BJ226" s="13"/>
      <c r="BK226" s="4" t="str">
        <f>IFERROR(AVERAGE(BL226:BM226),"")</f>
        <v/>
      </c>
      <c r="BL226" s="12"/>
      <c r="BM226" s="13"/>
      <c r="BN226" s="4" t="str">
        <f>IFERROR(AVERAGE(BO226:BP226),"")</f>
        <v/>
      </c>
      <c r="BO226" s="12"/>
      <c r="BP226" s="13"/>
      <c r="BQ226" s="4" t="str">
        <f>IFERROR(AVERAGE(BR226:BS226),"")</f>
        <v/>
      </c>
      <c r="BR226" s="12"/>
      <c r="BS226" s="13"/>
      <c r="BT226" s="4" t="str">
        <f>IFERROR(AVERAGE(BU226:BV226),"")</f>
        <v/>
      </c>
      <c r="BU226" s="12"/>
      <c r="BV226" s="13"/>
    </row>
    <row r="227" spans="1:74" hidden="1" outlineLevel="1">
      <c r="B227" t="str">
        <f t="shared" ref="B227:B232" si="236">B226</f>
        <v>levene2005economic</v>
      </c>
      <c r="C227" t="s">
        <v>12</v>
      </c>
      <c r="D227">
        <f>D225</f>
        <v>2005</v>
      </c>
      <c r="E227" t="str">
        <f>LEFT(E225,3)</f>
        <v>USD</v>
      </c>
      <c r="F227" s="4" t="str">
        <f t="shared" ref="F227:F232" si="237">IFERROR(AVERAGE(G227:H227),"")</f>
        <v/>
      </c>
      <c r="G227" s="12"/>
      <c r="H227" s="13"/>
      <c r="I227" s="4" t="str">
        <f t="shared" ref="I227:I232" si="238">IFERROR(AVERAGE(J227:K227),"")</f>
        <v/>
      </c>
      <c r="J227" s="12"/>
      <c r="K227" s="13"/>
      <c r="L227" s="4" t="str">
        <f t="shared" ref="L227:L232" si="239">IFERROR(AVERAGE(M227:N227),"")</f>
        <v/>
      </c>
      <c r="M227" s="12"/>
      <c r="N227" s="13"/>
      <c r="O227" s="4" t="str">
        <f t="shared" ref="O227:O232" si="240">IFERROR(AVERAGE(P227:Q227),"")</f>
        <v/>
      </c>
      <c r="P227" s="12"/>
      <c r="Q227" s="13"/>
      <c r="R227" s="4" t="str">
        <f t="shared" ref="R227:R232" si="241">IFERROR(AVERAGE(S227:T227),"")</f>
        <v/>
      </c>
      <c r="S227" s="12"/>
      <c r="T227" s="13"/>
      <c r="U227" s="4" t="str">
        <f t="shared" ref="U227:U232" si="242">IFERROR(AVERAGE(V227:W227),"")</f>
        <v/>
      </c>
      <c r="V227" s="12"/>
      <c r="W227" s="13"/>
      <c r="X227" s="4" t="str">
        <f t="shared" ref="X227:X232" si="243">IFERROR(AVERAGE(Y227:Z227),"")</f>
        <v/>
      </c>
      <c r="Y227" s="12"/>
      <c r="Z227" s="13"/>
      <c r="AA227" s="4" t="str">
        <f t="shared" ref="AA227:AA232" si="244">IFERROR(AVERAGE(AB227:AC227),"")</f>
        <v/>
      </c>
      <c r="AB227" s="12"/>
      <c r="AC227" s="13"/>
      <c r="AD227" s="4" t="str">
        <f t="shared" ref="AD227:AD232" si="245">IFERROR(AVERAGE(AE227:AF227),"")</f>
        <v/>
      </c>
      <c r="AE227" s="12"/>
      <c r="AF227" s="13"/>
      <c r="AG227" s="4" t="str">
        <f t="shared" ref="AG227:AG232" si="246">IFERROR(AVERAGE(AH227:AI227),"")</f>
        <v/>
      </c>
      <c r="AH227" s="12"/>
      <c r="AI227" s="13"/>
      <c r="AJ227" s="4" t="str">
        <f t="shared" ref="AJ227:AJ232" si="247">IFERROR(AVERAGE(AK227:AL227),"")</f>
        <v/>
      </c>
      <c r="AK227" s="12"/>
      <c r="AL227" s="13"/>
      <c r="AM227" s="4" t="str">
        <f t="shared" ref="AM227:AM232" si="248">IFERROR(AVERAGE(AN227:AO227),"")</f>
        <v/>
      </c>
      <c r="AN227" s="12"/>
      <c r="AO227" s="13"/>
      <c r="AP227" s="4" t="str">
        <f t="shared" ref="AP227:AP232" si="249">IFERROR(AVERAGE(AQ227:AR227),"")</f>
        <v/>
      </c>
      <c r="AQ227" s="12"/>
      <c r="AR227" s="13"/>
      <c r="AS227" s="4" t="str">
        <f t="shared" ref="AS227:AS232" si="250">IFERROR(AVERAGE(AT227:AU227),"")</f>
        <v/>
      </c>
      <c r="AT227" s="12"/>
      <c r="AU227" s="13"/>
      <c r="AV227" s="4" t="str">
        <f t="shared" ref="AV227:AV232" si="251">IFERROR(AVERAGE(AW227:AX227),"")</f>
        <v/>
      </c>
      <c r="AW227" s="12"/>
      <c r="AX227" s="13"/>
      <c r="AY227" s="4" t="str">
        <f t="shared" ref="AY227:AY232" si="252">IFERROR(AVERAGE(AZ227:BA227),"")</f>
        <v/>
      </c>
      <c r="AZ227" s="12"/>
      <c r="BA227" s="13"/>
      <c r="BB227" s="4" t="str">
        <f t="shared" ref="BB227:BB232" si="253">IFERROR(AVERAGE(BC227:BD227),"")</f>
        <v/>
      </c>
      <c r="BC227" s="12"/>
      <c r="BD227" s="13"/>
      <c r="BE227" s="4" t="str">
        <f t="shared" ref="BE227:BE232" si="254">IFERROR(AVERAGE(BF227:BG227),"")</f>
        <v/>
      </c>
      <c r="BF227" s="12"/>
      <c r="BG227" s="13"/>
      <c r="BH227" s="4" t="str">
        <f t="shared" ref="BH227:BH232" si="255">IFERROR(AVERAGE(BI227:BJ227),"")</f>
        <v/>
      </c>
      <c r="BI227" s="12"/>
      <c r="BJ227" s="13"/>
      <c r="BK227" s="4" t="str">
        <f t="shared" ref="BK227:BK232" si="256">IFERROR(AVERAGE(BL227:BM227),"")</f>
        <v/>
      </c>
      <c r="BL227" s="12"/>
      <c r="BM227" s="13"/>
      <c r="BN227" s="4" t="str">
        <f t="shared" ref="BN227:BN232" si="257">IFERROR(AVERAGE(BO227:BP227),"")</f>
        <v/>
      </c>
      <c r="BO227" s="12"/>
      <c r="BP227" s="13"/>
      <c r="BQ227" s="4" t="str">
        <f t="shared" ref="BQ227:BQ232" si="258">IFERROR(AVERAGE(BR227:BS227),"")</f>
        <v/>
      </c>
      <c r="BR227" s="12"/>
      <c r="BS227" s="13"/>
      <c r="BT227" s="4" t="str">
        <f t="shared" ref="BT227:BT232" si="259">IFERROR(AVERAGE(BU227:BV227),"")</f>
        <v/>
      </c>
      <c r="BU227" s="12"/>
      <c r="BV227" s="13"/>
    </row>
    <row r="228" spans="1:74" hidden="1" outlineLevel="1">
      <c r="B228" t="str">
        <f t="shared" si="236"/>
        <v>levene2005economic</v>
      </c>
      <c r="C228" t="s">
        <v>13</v>
      </c>
      <c r="D228">
        <f t="shared" ref="D228:E232" si="260">D227</f>
        <v>2005</v>
      </c>
      <c r="E228" t="str">
        <f t="shared" si="260"/>
        <v>USD</v>
      </c>
      <c r="F228" s="4" t="str">
        <f t="shared" si="237"/>
        <v/>
      </c>
      <c r="G228" s="12"/>
      <c r="H228" s="13"/>
      <c r="I228" s="4" t="str">
        <f t="shared" si="238"/>
        <v/>
      </c>
      <c r="J228" s="12"/>
      <c r="K228" s="13"/>
      <c r="L228" s="4" t="str">
        <f t="shared" si="239"/>
        <v/>
      </c>
      <c r="M228" s="12"/>
      <c r="N228" s="13"/>
      <c r="O228" s="4" t="str">
        <f t="shared" si="240"/>
        <v/>
      </c>
      <c r="P228" s="12"/>
      <c r="Q228" s="13"/>
      <c r="R228" s="4" t="str">
        <f t="shared" si="241"/>
        <v/>
      </c>
      <c r="S228" s="12"/>
      <c r="T228" s="13"/>
      <c r="U228" s="4" t="str">
        <f t="shared" si="242"/>
        <v/>
      </c>
      <c r="V228" s="12"/>
      <c r="W228" s="13"/>
      <c r="X228" s="4" t="str">
        <f t="shared" si="243"/>
        <v/>
      </c>
      <c r="Y228" s="12"/>
      <c r="Z228" s="13"/>
      <c r="AA228" s="4" t="str">
        <f t="shared" si="244"/>
        <v/>
      </c>
      <c r="AB228" s="12"/>
      <c r="AC228" s="13"/>
      <c r="AD228" s="4" t="str">
        <f t="shared" si="245"/>
        <v/>
      </c>
      <c r="AE228" s="12"/>
      <c r="AF228" s="13"/>
      <c r="AG228" s="4" t="str">
        <f t="shared" si="246"/>
        <v/>
      </c>
      <c r="AH228" s="12"/>
      <c r="AI228" s="13"/>
      <c r="AJ228" s="4" t="str">
        <f t="shared" si="247"/>
        <v/>
      </c>
      <c r="AK228" s="12"/>
      <c r="AL228" s="13"/>
      <c r="AM228" s="4" t="str">
        <f t="shared" si="248"/>
        <v/>
      </c>
      <c r="AN228" s="12"/>
      <c r="AO228" s="13"/>
      <c r="AP228" s="4" t="str">
        <f t="shared" si="249"/>
        <v/>
      </c>
      <c r="AQ228" s="12"/>
      <c r="AR228" s="13"/>
      <c r="AS228" s="4" t="str">
        <f t="shared" si="250"/>
        <v/>
      </c>
      <c r="AT228" s="12"/>
      <c r="AU228" s="13"/>
      <c r="AV228" s="4" t="str">
        <f t="shared" si="251"/>
        <v/>
      </c>
      <c r="AW228" s="12"/>
      <c r="AX228" s="13"/>
      <c r="AY228" s="4" t="str">
        <f t="shared" si="252"/>
        <v/>
      </c>
      <c r="AZ228" s="12"/>
      <c r="BA228" s="13"/>
      <c r="BB228" s="4" t="str">
        <f t="shared" si="253"/>
        <v/>
      </c>
      <c r="BC228" s="12"/>
      <c r="BD228" s="13"/>
      <c r="BE228" s="4" t="str">
        <f t="shared" si="254"/>
        <v/>
      </c>
      <c r="BF228" s="12"/>
      <c r="BG228" s="13"/>
      <c r="BH228" s="4" t="str">
        <f t="shared" si="255"/>
        <v/>
      </c>
      <c r="BI228" s="12"/>
      <c r="BJ228" s="13"/>
      <c r="BK228" s="4" t="str">
        <f t="shared" si="256"/>
        <v/>
      </c>
      <c r="BL228" s="12"/>
      <c r="BM228" s="13"/>
      <c r="BN228" s="4" t="str">
        <f t="shared" si="257"/>
        <v/>
      </c>
      <c r="BO228" s="12"/>
      <c r="BP228" s="13"/>
      <c r="BQ228" s="4" t="str">
        <f t="shared" si="258"/>
        <v/>
      </c>
      <c r="BR228" s="12"/>
      <c r="BS228" s="13"/>
      <c r="BT228" s="4" t="str">
        <f t="shared" si="259"/>
        <v/>
      </c>
      <c r="BU228" s="12"/>
      <c r="BV228" s="13"/>
    </row>
    <row r="229" spans="1:74" hidden="1" outlineLevel="1">
      <c r="B229" t="str">
        <f t="shared" si="236"/>
        <v>levene2005economic</v>
      </c>
      <c r="C229" t="s">
        <v>14</v>
      </c>
      <c r="D229">
        <f t="shared" si="260"/>
        <v>2005</v>
      </c>
      <c r="E229" t="str">
        <f t="shared" si="260"/>
        <v>USD</v>
      </c>
      <c r="F229" s="4" t="str">
        <f t="shared" si="237"/>
        <v/>
      </c>
      <c r="G229" s="12"/>
      <c r="H229" s="13"/>
      <c r="I229" s="4" t="str">
        <f t="shared" si="238"/>
        <v/>
      </c>
      <c r="J229" s="12"/>
      <c r="K229" s="13"/>
      <c r="L229" s="4" t="str">
        <f t="shared" si="239"/>
        <v/>
      </c>
      <c r="M229" s="12"/>
      <c r="N229" s="13"/>
      <c r="O229" s="4" t="str">
        <f t="shared" si="240"/>
        <v/>
      </c>
      <c r="P229" s="12"/>
      <c r="Q229" s="13"/>
      <c r="R229" s="4" t="str">
        <f t="shared" si="241"/>
        <v/>
      </c>
      <c r="S229" s="12"/>
      <c r="T229" s="13"/>
      <c r="U229" s="4" t="str">
        <f t="shared" si="242"/>
        <v/>
      </c>
      <c r="V229" s="12"/>
      <c r="W229" s="13"/>
      <c r="X229" s="4" t="str">
        <f t="shared" si="243"/>
        <v/>
      </c>
      <c r="Y229" s="12"/>
      <c r="Z229" s="13"/>
      <c r="AA229" s="4" t="str">
        <f t="shared" si="244"/>
        <v/>
      </c>
      <c r="AB229" s="12"/>
      <c r="AC229" s="13"/>
      <c r="AD229" s="4" t="str">
        <f t="shared" si="245"/>
        <v/>
      </c>
      <c r="AE229" s="12"/>
      <c r="AF229" s="13"/>
      <c r="AG229" s="4" t="str">
        <f t="shared" si="246"/>
        <v/>
      </c>
      <c r="AH229" s="12"/>
      <c r="AI229" s="13"/>
      <c r="AJ229" s="4" t="str">
        <f t="shared" si="247"/>
        <v/>
      </c>
      <c r="AK229" s="12"/>
      <c r="AL229" s="13"/>
      <c r="AM229" s="4" t="str">
        <f t="shared" si="248"/>
        <v/>
      </c>
      <c r="AN229" s="12"/>
      <c r="AO229" s="13"/>
      <c r="AP229" s="4" t="str">
        <f t="shared" si="249"/>
        <v/>
      </c>
      <c r="AQ229" s="12"/>
      <c r="AR229" s="13"/>
      <c r="AS229" s="4" t="str">
        <f t="shared" si="250"/>
        <v/>
      </c>
      <c r="AT229" s="12"/>
      <c r="AU229" s="13"/>
      <c r="AV229" s="4" t="str">
        <f t="shared" si="251"/>
        <v/>
      </c>
      <c r="AW229" s="12"/>
      <c r="AX229" s="13"/>
      <c r="AY229" s="4" t="str">
        <f t="shared" si="252"/>
        <v/>
      </c>
      <c r="AZ229" s="12"/>
      <c r="BA229" s="13"/>
      <c r="BB229" s="4" t="str">
        <f t="shared" si="253"/>
        <v/>
      </c>
      <c r="BC229" s="12"/>
      <c r="BD229" s="13"/>
      <c r="BE229" s="4" t="str">
        <f t="shared" si="254"/>
        <v/>
      </c>
      <c r="BF229" s="12"/>
      <c r="BG229" s="13"/>
      <c r="BH229" s="4" t="str">
        <f t="shared" si="255"/>
        <v/>
      </c>
      <c r="BI229" s="12"/>
      <c r="BJ229" s="13"/>
      <c r="BK229" s="4" t="str">
        <f t="shared" si="256"/>
        <v/>
      </c>
      <c r="BL229" s="12"/>
      <c r="BM229" s="13"/>
      <c r="BN229" s="4" t="str">
        <f t="shared" si="257"/>
        <v/>
      </c>
      <c r="BO229" s="12"/>
      <c r="BP229" s="13"/>
      <c r="BQ229" s="4" t="str">
        <f t="shared" si="258"/>
        <v/>
      </c>
      <c r="BR229" s="12"/>
      <c r="BS229" s="13"/>
      <c r="BT229" s="4" t="str">
        <f t="shared" si="259"/>
        <v/>
      </c>
      <c r="BU229" s="12"/>
      <c r="BV229" s="13"/>
    </row>
    <row r="230" spans="1:74" hidden="1" outlineLevel="1">
      <c r="B230" t="str">
        <f t="shared" si="236"/>
        <v>levene2005economic</v>
      </c>
      <c r="C230" t="s">
        <v>11</v>
      </c>
      <c r="D230">
        <f t="shared" si="260"/>
        <v>2005</v>
      </c>
      <c r="E230" t="str">
        <f t="shared" si="260"/>
        <v>USD</v>
      </c>
      <c r="F230" s="4" t="str">
        <f t="shared" si="237"/>
        <v/>
      </c>
      <c r="G230" s="12"/>
      <c r="H230" s="13"/>
      <c r="I230" s="4" t="str">
        <f t="shared" si="238"/>
        <v/>
      </c>
      <c r="J230" s="12"/>
      <c r="K230" s="13"/>
      <c r="L230" s="4" t="str">
        <f t="shared" si="239"/>
        <v/>
      </c>
      <c r="M230" s="12"/>
      <c r="N230" s="13"/>
      <c r="O230" s="4" t="str">
        <f t="shared" si="240"/>
        <v/>
      </c>
      <c r="P230" s="12"/>
      <c r="Q230" s="13"/>
      <c r="R230" s="4" t="str">
        <f t="shared" si="241"/>
        <v/>
      </c>
      <c r="S230" s="12"/>
      <c r="T230" s="13"/>
      <c r="U230" s="4" t="str">
        <f t="shared" si="242"/>
        <v/>
      </c>
      <c r="V230" s="12"/>
      <c r="W230" s="13"/>
      <c r="X230" s="4" t="str">
        <f t="shared" si="243"/>
        <v/>
      </c>
      <c r="Y230" s="12"/>
      <c r="Z230" s="13"/>
      <c r="AA230" s="4" t="str">
        <f t="shared" si="244"/>
        <v/>
      </c>
      <c r="AB230" s="12"/>
      <c r="AC230" s="13"/>
      <c r="AD230" s="4" t="str">
        <f t="shared" si="245"/>
        <v/>
      </c>
      <c r="AE230" s="12"/>
      <c r="AF230" s="13"/>
      <c r="AG230" s="4" t="str">
        <f t="shared" si="246"/>
        <v/>
      </c>
      <c r="AH230" s="12"/>
      <c r="AI230" s="13"/>
      <c r="AJ230" s="4" t="str">
        <f t="shared" si="247"/>
        <v/>
      </c>
      <c r="AK230" s="12"/>
      <c r="AL230" s="13"/>
      <c r="AM230" s="4" t="str">
        <f t="shared" si="248"/>
        <v/>
      </c>
      <c r="AN230" s="12"/>
      <c r="AO230" s="13"/>
      <c r="AP230" s="4" t="str">
        <f t="shared" si="249"/>
        <v/>
      </c>
      <c r="AQ230" s="12"/>
      <c r="AR230" s="13"/>
      <c r="AS230" s="4" t="str">
        <f t="shared" si="250"/>
        <v/>
      </c>
      <c r="AT230" s="12"/>
      <c r="AU230" s="13"/>
      <c r="AV230" s="4" t="str">
        <f t="shared" si="251"/>
        <v/>
      </c>
      <c r="AW230" s="12"/>
      <c r="AX230" s="13"/>
      <c r="AY230" s="4" t="str">
        <f t="shared" si="252"/>
        <v/>
      </c>
      <c r="AZ230" s="12"/>
      <c r="BA230" s="13"/>
      <c r="BB230" s="4" t="str">
        <f t="shared" si="253"/>
        <v/>
      </c>
      <c r="BC230" s="12"/>
      <c r="BD230" s="13"/>
      <c r="BE230" s="4" t="str">
        <f t="shared" si="254"/>
        <v/>
      </c>
      <c r="BF230" s="12"/>
      <c r="BG230" s="13"/>
      <c r="BH230" s="4" t="str">
        <f t="shared" si="255"/>
        <v/>
      </c>
      <c r="BI230" s="12"/>
      <c r="BJ230" s="13"/>
      <c r="BK230" s="4" t="str">
        <f t="shared" si="256"/>
        <v/>
      </c>
      <c r="BL230" s="12"/>
      <c r="BM230" s="13"/>
      <c r="BN230" s="4" t="str">
        <f t="shared" si="257"/>
        <v/>
      </c>
      <c r="BO230" s="12"/>
      <c r="BP230" s="13"/>
      <c r="BQ230" s="4" t="str">
        <f t="shared" si="258"/>
        <v/>
      </c>
      <c r="BR230" s="12"/>
      <c r="BS230" s="13"/>
      <c r="BT230" s="4" t="str">
        <f t="shared" si="259"/>
        <v/>
      </c>
      <c r="BU230" s="12"/>
      <c r="BV230" s="13"/>
    </row>
    <row r="231" spans="1:74" hidden="1" outlineLevel="1">
      <c r="B231" t="str">
        <f t="shared" si="236"/>
        <v>levene2005economic</v>
      </c>
      <c r="C231" t="s">
        <v>15</v>
      </c>
      <c r="D231">
        <f t="shared" si="260"/>
        <v>2005</v>
      </c>
      <c r="E231" t="str">
        <f t="shared" si="260"/>
        <v>USD</v>
      </c>
      <c r="F231" s="4" t="str">
        <f t="shared" si="237"/>
        <v/>
      </c>
      <c r="G231" s="12"/>
      <c r="H231" s="13"/>
      <c r="I231" s="4" t="str">
        <f t="shared" si="238"/>
        <v/>
      </c>
      <c r="J231" s="12"/>
      <c r="K231" s="13"/>
      <c r="L231" s="4" t="str">
        <f t="shared" si="239"/>
        <v/>
      </c>
      <c r="M231" s="12"/>
      <c r="N231" s="13"/>
      <c r="O231" s="4" t="str">
        <f t="shared" si="240"/>
        <v/>
      </c>
      <c r="P231" s="12"/>
      <c r="Q231" s="13"/>
      <c r="R231" s="4" t="str">
        <f t="shared" si="241"/>
        <v/>
      </c>
      <c r="S231" s="12"/>
      <c r="T231" s="13"/>
      <c r="U231" s="4" t="str">
        <f t="shared" si="242"/>
        <v/>
      </c>
      <c r="V231" s="12"/>
      <c r="W231" s="13"/>
      <c r="X231" s="4" t="str">
        <f t="shared" si="243"/>
        <v/>
      </c>
      <c r="Y231" s="12"/>
      <c r="Z231" s="13"/>
      <c r="AA231" s="4" t="str">
        <f t="shared" si="244"/>
        <v/>
      </c>
      <c r="AB231" s="12"/>
      <c r="AC231" s="13"/>
      <c r="AD231" s="4" t="str">
        <f t="shared" si="245"/>
        <v/>
      </c>
      <c r="AE231" s="12"/>
      <c r="AF231" s="13"/>
      <c r="AG231" s="4" t="str">
        <f t="shared" si="246"/>
        <v/>
      </c>
      <c r="AH231" s="12"/>
      <c r="AI231" s="13"/>
      <c r="AJ231" s="4" t="str">
        <f t="shared" si="247"/>
        <v/>
      </c>
      <c r="AK231" s="12"/>
      <c r="AL231" s="13"/>
      <c r="AM231" s="4" t="str">
        <f t="shared" si="248"/>
        <v/>
      </c>
      <c r="AN231" s="12"/>
      <c r="AO231" s="13"/>
      <c r="AP231" s="4" t="str">
        <f t="shared" si="249"/>
        <v/>
      </c>
      <c r="AQ231" s="12"/>
      <c r="AR231" s="13"/>
      <c r="AS231" s="4" t="str">
        <f t="shared" si="250"/>
        <v/>
      </c>
      <c r="AT231" s="12"/>
      <c r="AU231" s="13"/>
      <c r="AV231" s="4" t="str">
        <f t="shared" si="251"/>
        <v/>
      </c>
      <c r="AW231" s="12"/>
      <c r="AX231" s="13"/>
      <c r="AY231" s="4" t="str">
        <f t="shared" si="252"/>
        <v/>
      </c>
      <c r="AZ231" s="12"/>
      <c r="BA231" s="13"/>
      <c r="BB231" s="4" t="str">
        <f t="shared" si="253"/>
        <v/>
      </c>
      <c r="BC231" s="12"/>
      <c r="BD231" s="13"/>
      <c r="BE231" s="4" t="str">
        <f t="shared" si="254"/>
        <v/>
      </c>
      <c r="BF231" s="12"/>
      <c r="BG231" s="13"/>
      <c r="BH231" s="4" t="str">
        <f t="shared" si="255"/>
        <v/>
      </c>
      <c r="BI231" s="12"/>
      <c r="BJ231" s="13"/>
      <c r="BK231" s="4" t="str">
        <f t="shared" si="256"/>
        <v/>
      </c>
      <c r="BL231" s="12"/>
      <c r="BM231" s="13"/>
      <c r="BN231" s="4" t="str">
        <f t="shared" si="257"/>
        <v/>
      </c>
      <c r="BO231" s="12"/>
      <c r="BP231" s="13"/>
      <c r="BQ231" s="4" t="str">
        <f t="shared" si="258"/>
        <v/>
      </c>
      <c r="BR231" s="12"/>
      <c r="BS231" s="13"/>
      <c r="BT231" s="4" t="str">
        <f t="shared" si="259"/>
        <v/>
      </c>
      <c r="BU231" s="12"/>
      <c r="BV231" s="13"/>
    </row>
    <row r="232" spans="1:74" hidden="1" outlineLevel="1">
      <c r="B232" t="str">
        <f t="shared" si="236"/>
        <v>levene2005economic</v>
      </c>
      <c r="C232" t="s">
        <v>16</v>
      </c>
      <c r="D232">
        <f t="shared" si="260"/>
        <v>2005</v>
      </c>
      <c r="E232" t="str">
        <f t="shared" si="260"/>
        <v>USD</v>
      </c>
      <c r="F232" s="4" t="str">
        <f t="shared" si="237"/>
        <v/>
      </c>
      <c r="G232" s="12"/>
      <c r="H232" s="13"/>
      <c r="I232" s="4" t="str">
        <f t="shared" si="238"/>
        <v/>
      </c>
      <c r="J232" s="12"/>
      <c r="K232" s="13"/>
      <c r="L232" s="4" t="str">
        <f t="shared" si="239"/>
        <v/>
      </c>
      <c r="M232" s="12"/>
      <c r="N232" s="13"/>
      <c r="O232" s="4" t="str">
        <f t="shared" si="240"/>
        <v/>
      </c>
      <c r="P232" s="12"/>
      <c r="Q232" s="13"/>
      <c r="R232" s="4" t="str">
        <f t="shared" si="241"/>
        <v/>
      </c>
      <c r="S232" s="12"/>
      <c r="T232" s="13"/>
      <c r="U232" s="4" t="str">
        <f t="shared" si="242"/>
        <v/>
      </c>
      <c r="V232" s="12"/>
      <c r="W232" s="13"/>
      <c r="X232" s="4" t="str">
        <f t="shared" si="243"/>
        <v/>
      </c>
      <c r="Y232" s="12"/>
      <c r="Z232" s="13"/>
      <c r="AA232" s="4" t="str">
        <f t="shared" si="244"/>
        <v/>
      </c>
      <c r="AB232" s="12"/>
      <c r="AC232" s="13"/>
      <c r="AD232" s="4" t="str">
        <f t="shared" si="245"/>
        <v/>
      </c>
      <c r="AE232" s="12"/>
      <c r="AF232" s="13"/>
      <c r="AG232" s="4" t="str">
        <f t="shared" si="246"/>
        <v/>
      </c>
      <c r="AH232" s="12"/>
      <c r="AI232" s="13"/>
      <c r="AJ232" s="4" t="str">
        <f t="shared" si="247"/>
        <v/>
      </c>
      <c r="AK232" s="12"/>
      <c r="AL232" s="13"/>
      <c r="AM232" s="4" t="str">
        <f t="shared" si="248"/>
        <v/>
      </c>
      <c r="AN232" s="12"/>
      <c r="AO232" s="13"/>
      <c r="AP232" s="4" t="str">
        <f t="shared" si="249"/>
        <v/>
      </c>
      <c r="AQ232" s="12"/>
      <c r="AR232" s="13"/>
      <c r="AS232" s="4" t="str">
        <f t="shared" si="250"/>
        <v/>
      </c>
      <c r="AT232" s="12"/>
      <c r="AU232" s="13"/>
      <c r="AV232" s="4" t="str">
        <f t="shared" si="251"/>
        <v/>
      </c>
      <c r="AW232" s="12"/>
      <c r="AX232" s="13"/>
      <c r="AY232" s="4" t="str">
        <f t="shared" si="252"/>
        <v/>
      </c>
      <c r="AZ232" s="12"/>
      <c r="BA232" s="13"/>
      <c r="BB232" s="4" t="str">
        <f t="shared" si="253"/>
        <v/>
      </c>
      <c r="BC232" s="12"/>
      <c r="BD232" s="13"/>
      <c r="BE232" s="4" t="str">
        <f t="shared" si="254"/>
        <v/>
      </c>
      <c r="BF232" s="12"/>
      <c r="BG232" s="13"/>
      <c r="BH232" s="4" t="str">
        <f t="shared" si="255"/>
        <v/>
      </c>
      <c r="BI232" s="12"/>
      <c r="BJ232" s="13"/>
      <c r="BK232" s="4" t="str">
        <f t="shared" si="256"/>
        <v/>
      </c>
      <c r="BL232" s="12"/>
      <c r="BM232" s="13"/>
      <c r="BN232" s="4" t="str">
        <f t="shared" si="257"/>
        <v/>
      </c>
      <c r="BO232" s="12"/>
      <c r="BP232" s="13"/>
      <c r="BQ232" s="4" t="str">
        <f t="shared" si="258"/>
        <v/>
      </c>
      <c r="BR232" s="12"/>
      <c r="BS232" s="13"/>
      <c r="BT232" s="4" t="str">
        <f t="shared" si="259"/>
        <v/>
      </c>
      <c r="BU232" s="12"/>
      <c r="BV232" s="13"/>
    </row>
    <row r="233" spans="1:74" collapsed="1">
      <c r="B233" t="s">
        <v>69</v>
      </c>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row>
    <row r="234" spans="1:74">
      <c r="B234" t="str">
        <f>B232</f>
        <v>levene2005economic</v>
      </c>
      <c r="C234" t="s">
        <v>19</v>
      </c>
      <c r="D234">
        <f>D232</f>
        <v>2005</v>
      </c>
      <c r="E234" t="str">
        <f>E221</f>
        <v>USD/kW</v>
      </c>
      <c r="F234" s="4" t="str">
        <f>IFERROR(AVERAGE(G234:H234),"")</f>
        <v/>
      </c>
      <c r="G234" s="12"/>
      <c r="H234" s="13"/>
      <c r="I234" s="4" t="str">
        <f>IFERROR(AVERAGE(J234:K234),"")</f>
        <v/>
      </c>
      <c r="J234" s="12"/>
      <c r="K234" s="13"/>
      <c r="L234" s="4" t="str">
        <f>IFERROR(AVERAGE(M234:N234),"")</f>
        <v/>
      </c>
      <c r="M234" s="12"/>
      <c r="N234" s="13"/>
      <c r="O234" s="4" t="str">
        <f>IFERROR(AVERAGE(P234:Q234),"")</f>
        <v/>
      </c>
      <c r="P234" s="12"/>
      <c r="Q234" s="13"/>
      <c r="R234" s="4" t="str">
        <f>IFERROR(AVERAGE(S234:T234),"")</f>
        <v/>
      </c>
      <c r="S234" s="12"/>
      <c r="T234" s="13"/>
      <c r="U234" s="4" t="str">
        <f>IFERROR(AVERAGE(V234:W234),"")</f>
        <v/>
      </c>
      <c r="V234" s="12"/>
      <c r="W234" s="13"/>
      <c r="X234" s="4" t="str">
        <f>IFERROR(AVERAGE(Y234:Z234),"")</f>
        <v/>
      </c>
      <c r="Y234" s="12"/>
      <c r="Z234" s="13"/>
      <c r="AA234" s="4" t="str">
        <f>IFERROR(AVERAGE(AB234:AC234),"")</f>
        <v/>
      </c>
      <c r="AB234" s="12"/>
      <c r="AC234" s="13"/>
      <c r="AD234" s="4" t="str">
        <f>IFERROR(AVERAGE(AE234:AF234),"")</f>
        <v/>
      </c>
      <c r="AE234" s="12"/>
      <c r="AF234" s="13"/>
      <c r="AG234" s="4" t="str">
        <f>IFERROR(AVERAGE(AH234:AI234),"")</f>
        <v/>
      </c>
      <c r="AH234" s="12"/>
      <c r="AI234" s="13"/>
      <c r="AJ234" s="4" t="str">
        <f>IFERROR(AVERAGE(AK234:AL234),"")</f>
        <v/>
      </c>
      <c r="AK234" s="12"/>
      <c r="AL234" s="13"/>
      <c r="AM234" s="4" t="str">
        <f>IFERROR(AVERAGE(AN234:AO234),"")</f>
        <v/>
      </c>
      <c r="AN234" s="12"/>
      <c r="AO234" s="13"/>
      <c r="AP234" s="4" t="str">
        <f>IFERROR(AVERAGE(AQ234:AR234),"")</f>
        <v/>
      </c>
      <c r="AQ234" s="12"/>
      <c r="AR234" s="13"/>
      <c r="AS234" s="4" t="str">
        <f>IFERROR(AVERAGE(AT234:AU234),"")</f>
        <v/>
      </c>
      <c r="AT234" s="12"/>
      <c r="AU234" s="13"/>
      <c r="AV234" s="4" t="str">
        <f>IFERROR(AVERAGE(AW234:AX234),"")</f>
        <v/>
      </c>
      <c r="AW234" s="12"/>
      <c r="AX234" s="13"/>
      <c r="AY234" s="4" t="str">
        <f>IFERROR(AVERAGE(AZ234:BA234),"")</f>
        <v/>
      </c>
      <c r="AZ234" s="12"/>
      <c r="BA234" s="13"/>
      <c r="BB234" s="4" t="str">
        <f>IFERROR(AVERAGE(BC234:BD234),"")</f>
        <v/>
      </c>
      <c r="BC234" s="12"/>
      <c r="BD234" s="13"/>
      <c r="BE234" s="4" t="str">
        <f>IFERROR(AVERAGE(BF234:BG234),"")</f>
        <v/>
      </c>
      <c r="BF234" s="12"/>
      <c r="BG234" s="13"/>
      <c r="BH234" s="4" t="str">
        <f>IFERROR(AVERAGE(BI234:BJ234),"")</f>
        <v/>
      </c>
      <c r="BI234" s="12"/>
      <c r="BJ234" s="13"/>
      <c r="BK234" s="4" t="str">
        <f>IFERROR(AVERAGE(BL234:BM234),"")</f>
        <v/>
      </c>
      <c r="BL234" s="12"/>
      <c r="BM234" s="13"/>
      <c r="BN234" s="4" t="str">
        <f>IFERROR(AVERAGE(BO234:BP234),"")</f>
        <v/>
      </c>
      <c r="BO234" s="12"/>
      <c r="BP234" s="13"/>
      <c r="BQ234" s="4" t="str">
        <f>IFERROR(AVERAGE(BR234:BS234),"")</f>
        <v/>
      </c>
      <c r="BR234" s="12"/>
      <c r="BS234" s="13"/>
      <c r="BT234" s="4" t="str">
        <f>IFERROR(AVERAGE(BU234:BV234),"")</f>
        <v/>
      </c>
      <c r="BU234" s="12"/>
      <c r="BV234" s="13"/>
    </row>
    <row r="235" spans="1:74">
      <c r="B235" t="s">
        <v>69</v>
      </c>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row>
    <row r="236" spans="1:74">
      <c r="B236" t="str">
        <f>B234</f>
        <v>levene2005economic</v>
      </c>
      <c r="C236" t="s">
        <v>48</v>
      </c>
      <c r="D236">
        <f>D234</f>
        <v>2005</v>
      </c>
      <c r="E236" t="s">
        <v>22</v>
      </c>
      <c r="F236" s="22" t="str">
        <f>IFERROR(AVERAGE(G236:H236),"")</f>
        <v/>
      </c>
      <c r="G236" s="23"/>
      <c r="H236" s="24"/>
      <c r="I236" s="22" t="str">
        <f>IFERROR(AVERAGE(J236:K236),"")</f>
        <v/>
      </c>
      <c r="J236" s="23"/>
      <c r="K236" s="24"/>
      <c r="L236" s="22" t="str">
        <f>IFERROR(AVERAGE(M236:N236),"")</f>
        <v/>
      </c>
      <c r="M236" s="23"/>
      <c r="N236" s="24"/>
      <c r="O236" s="22" t="str">
        <f>IFERROR(AVERAGE(P236:Q236),"")</f>
        <v/>
      </c>
      <c r="P236" s="23"/>
      <c r="Q236" s="24"/>
      <c r="R236" s="22" t="str">
        <f>IFERROR(AVERAGE(S236:T236),"")</f>
        <v/>
      </c>
      <c r="S236" s="23"/>
      <c r="T236" s="24"/>
      <c r="U236" s="22" t="str">
        <f>IFERROR(AVERAGE(V236:W236),"")</f>
        <v/>
      </c>
      <c r="V236" s="23"/>
      <c r="W236" s="24"/>
      <c r="X236" s="22" t="str">
        <f>IFERROR(AVERAGE(Y236:Z236),"")</f>
        <v/>
      </c>
      <c r="Y236" s="23"/>
      <c r="Z236" s="24"/>
      <c r="AA236" s="22" t="str">
        <f>IFERROR(AVERAGE(AB236:AC236),"")</f>
        <v/>
      </c>
      <c r="AB236" s="23"/>
      <c r="AC236" s="24"/>
      <c r="AD236" s="22" t="str">
        <f>IFERROR(AVERAGE(AE236:AF236),"")</f>
        <v/>
      </c>
      <c r="AE236" s="23"/>
      <c r="AF236" s="24"/>
      <c r="AG236" s="22" t="str">
        <f>IFERROR(AVERAGE(AH236:AI236),"")</f>
        <v/>
      </c>
      <c r="AH236" s="23"/>
      <c r="AI236" s="24"/>
      <c r="AJ236" s="22" t="str">
        <f>IFERROR(AVERAGE(AK236:AL236),"")</f>
        <v/>
      </c>
      <c r="AK236" s="23"/>
      <c r="AL236" s="24"/>
      <c r="AM236" s="22" t="str">
        <f>IFERROR(AVERAGE(AN236:AO236),"")</f>
        <v/>
      </c>
      <c r="AN236" s="23"/>
      <c r="AO236" s="24"/>
      <c r="AP236" s="22" t="str">
        <f>IFERROR(AVERAGE(AQ236:AR236),"")</f>
        <v/>
      </c>
      <c r="AQ236" s="23"/>
      <c r="AR236" s="24"/>
      <c r="AS236" s="22" t="str">
        <f>IFERROR(AVERAGE(AT236:AU236),"")</f>
        <v/>
      </c>
      <c r="AT236" s="23"/>
      <c r="AU236" s="24"/>
      <c r="AV236" s="22" t="str">
        <f>IFERROR(AVERAGE(AW236:AX236),"")</f>
        <v/>
      </c>
      <c r="AW236" s="23"/>
      <c r="AX236" s="24"/>
      <c r="AY236" s="22" t="str">
        <f>IFERROR(AVERAGE(AZ236:BA236),"")</f>
        <v/>
      </c>
      <c r="AZ236" s="23"/>
      <c r="BA236" s="24"/>
      <c r="BB236" s="22" t="str">
        <f>IFERROR(AVERAGE(BC236:BD236),"")</f>
        <v/>
      </c>
      <c r="BC236" s="23"/>
      <c r="BD236" s="24"/>
      <c r="BE236" s="22" t="str">
        <f>IFERROR(AVERAGE(BF236:BG236),"")</f>
        <v/>
      </c>
      <c r="BF236" s="23"/>
      <c r="BG236" s="24"/>
      <c r="BH236" s="22" t="str">
        <f>IFERROR(AVERAGE(BI236:BJ236),"")</f>
        <v/>
      </c>
      <c r="BI236" s="23"/>
      <c r="BJ236" s="24"/>
      <c r="BK236" s="22" t="str">
        <f>IFERROR(AVERAGE(BL236:BM236),"")</f>
        <v/>
      </c>
      <c r="BL236" s="23"/>
      <c r="BM236" s="24"/>
      <c r="BN236" s="22" t="str">
        <f>IFERROR(AVERAGE(BO236:BP236),"")</f>
        <v/>
      </c>
      <c r="BO236" s="23"/>
      <c r="BP236" s="24"/>
      <c r="BQ236" s="22" t="str">
        <f>IFERROR(AVERAGE(BR236:BS236),"")</f>
        <v/>
      </c>
      <c r="BR236" s="23"/>
      <c r="BS236" s="24"/>
      <c r="BT236" s="22" t="str">
        <f>IFERROR(AVERAGE(BU236:BV236),"")</f>
        <v/>
      </c>
      <c r="BU236" s="23"/>
      <c r="BV236" s="24"/>
    </row>
    <row r="237" spans="1:74">
      <c r="B237" t="str">
        <f>B236</f>
        <v>levene2005economic</v>
      </c>
      <c r="C237" t="s">
        <v>49</v>
      </c>
      <c r="D237">
        <f>D236</f>
        <v>2005</v>
      </c>
      <c r="E237" t="s">
        <v>22</v>
      </c>
      <c r="F237" s="22" t="str">
        <f>IFERROR(AVERAGE(G237:H237),"")</f>
        <v/>
      </c>
      <c r="G237" s="23"/>
      <c r="H237" s="24"/>
      <c r="I237" s="22" t="str">
        <f>IFERROR(AVERAGE(J237:K237),"")</f>
        <v/>
      </c>
      <c r="J237" s="23"/>
      <c r="K237" s="24"/>
      <c r="L237" s="22" t="str">
        <f>IFERROR(AVERAGE(M237:N237),"")</f>
        <v/>
      </c>
      <c r="M237" s="23"/>
      <c r="N237" s="24"/>
      <c r="O237" s="22" t="str">
        <f>IFERROR(AVERAGE(P237:Q237),"")</f>
        <v/>
      </c>
      <c r="P237" s="23"/>
      <c r="Q237" s="24"/>
      <c r="R237" s="22" t="str">
        <f>IFERROR(AVERAGE(S237:T237),"")</f>
        <v/>
      </c>
      <c r="S237" s="23"/>
      <c r="T237" s="24"/>
      <c r="U237" s="22" t="str">
        <f>IFERROR(AVERAGE(V237:W237),"")</f>
        <v/>
      </c>
      <c r="V237" s="23"/>
      <c r="W237" s="24"/>
      <c r="X237" s="22" t="str">
        <f>IFERROR(AVERAGE(Y237:Z237),"")</f>
        <v/>
      </c>
      <c r="Y237" s="23"/>
      <c r="Z237" s="24"/>
      <c r="AA237" s="22" t="str">
        <f>IFERROR(AVERAGE(AB237:AC237),"")</f>
        <v/>
      </c>
      <c r="AB237" s="23"/>
      <c r="AC237" s="24"/>
      <c r="AD237" s="22" t="str">
        <f>IFERROR(AVERAGE(AE237:AF237),"")</f>
        <v/>
      </c>
      <c r="AE237" s="23"/>
      <c r="AF237" s="24"/>
      <c r="AG237" s="22" t="str">
        <f>IFERROR(AVERAGE(AH237:AI237),"")</f>
        <v/>
      </c>
      <c r="AH237" s="23"/>
      <c r="AI237" s="24"/>
      <c r="AJ237" s="22" t="str">
        <f>IFERROR(AVERAGE(AK237:AL237),"")</f>
        <v/>
      </c>
      <c r="AK237" s="23"/>
      <c r="AL237" s="24"/>
      <c r="AM237" s="22" t="str">
        <f>IFERROR(AVERAGE(AN237:AO237),"")</f>
        <v/>
      </c>
      <c r="AN237" s="23"/>
      <c r="AO237" s="24"/>
      <c r="AP237" s="22" t="str">
        <f>IFERROR(AVERAGE(AQ237:AR237),"")</f>
        <v/>
      </c>
      <c r="AQ237" s="23"/>
      <c r="AR237" s="24"/>
      <c r="AS237" s="22" t="str">
        <f>IFERROR(AVERAGE(AT237:AU237),"")</f>
        <v/>
      </c>
      <c r="AT237" s="23"/>
      <c r="AU237" s="24"/>
      <c r="AV237" s="22" t="str">
        <f>IFERROR(AVERAGE(AW237:AX237),"")</f>
        <v/>
      </c>
      <c r="AW237" s="23"/>
      <c r="AX237" s="24"/>
      <c r="AY237" s="22" t="str">
        <f>IFERROR(AVERAGE(AZ237:BA237),"")</f>
        <v/>
      </c>
      <c r="AZ237" s="23"/>
      <c r="BA237" s="24"/>
      <c r="BB237" s="22" t="str">
        <f>IFERROR(AVERAGE(BC237:BD237),"")</f>
        <v/>
      </c>
      <c r="BC237" s="23"/>
      <c r="BD237" s="24"/>
      <c r="BE237" s="22" t="str">
        <f>IFERROR(AVERAGE(BF237:BG237),"")</f>
        <v/>
      </c>
      <c r="BF237" s="23"/>
      <c r="BG237" s="24"/>
      <c r="BH237" s="22" t="str">
        <f>IFERROR(AVERAGE(BI237:BJ237),"")</f>
        <v/>
      </c>
      <c r="BI237" s="23"/>
      <c r="BJ237" s="24"/>
      <c r="BK237" s="22" t="str">
        <f>IFERROR(AVERAGE(BL237:BM237),"")</f>
        <v/>
      </c>
      <c r="BL237" s="23"/>
      <c r="BM237" s="24"/>
      <c r="BN237" s="22" t="str">
        <f>IFERROR(AVERAGE(BO237:BP237),"")</f>
        <v/>
      </c>
      <c r="BO237" s="23"/>
      <c r="BP237" s="24"/>
      <c r="BQ237" s="22" t="str">
        <f>IFERROR(AVERAGE(BR237:BS237),"")</f>
        <v/>
      </c>
      <c r="BR237" s="23"/>
      <c r="BS237" s="24"/>
      <c r="BT237" s="22" t="str">
        <f>IFERROR(AVERAGE(BU237:BV237),"")</f>
        <v/>
      </c>
      <c r="BU237" s="23"/>
      <c r="BV237" s="24"/>
    </row>
    <row r="238" spans="1:74">
      <c r="B238" t="s">
        <v>69</v>
      </c>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row>
    <row r="239" spans="1:74">
      <c r="B239" t="str">
        <f>B234</f>
        <v>levene2005economic</v>
      </c>
      <c r="C239" t="s">
        <v>23</v>
      </c>
      <c r="D239">
        <f>D234</f>
        <v>2005</v>
      </c>
      <c r="E239" t="s">
        <v>20</v>
      </c>
      <c r="F239" s="4" t="str">
        <f>IFERROR(AVERAGE(G239:H239),"")</f>
        <v/>
      </c>
      <c r="G239" s="12"/>
      <c r="H239" s="13"/>
      <c r="I239" s="4" t="str">
        <f>IFERROR(AVERAGE(J239:K239),"")</f>
        <v/>
      </c>
      <c r="J239" s="12"/>
      <c r="K239" s="13"/>
      <c r="L239" s="4" t="str">
        <f>IFERROR(AVERAGE(M239:N239),"")</f>
        <v/>
      </c>
      <c r="M239" s="12"/>
      <c r="N239" s="13"/>
      <c r="O239" s="4" t="str">
        <f>IFERROR(AVERAGE(P239:Q239),"")</f>
        <v/>
      </c>
      <c r="P239" s="12"/>
      <c r="Q239" s="13"/>
      <c r="R239" s="4" t="str">
        <f>IFERROR(AVERAGE(S239:T239),"")</f>
        <v/>
      </c>
      <c r="S239" s="12"/>
      <c r="T239" s="13"/>
      <c r="U239" s="28">
        <f>IFERROR(AVERAGE(V239:W239),"")</f>
        <v>1.8726591760299626E-2</v>
      </c>
      <c r="V239" s="26">
        <f>1/53.4</f>
        <v>1.8726591760299626E-2</v>
      </c>
      <c r="W239" s="27">
        <f>1/53.4</f>
        <v>1.8726591760299626E-2</v>
      </c>
      <c r="X239" s="4" t="str">
        <f>IFERROR(AVERAGE(Y239:Z239),"")</f>
        <v/>
      </c>
      <c r="Y239" s="12"/>
      <c r="Z239" s="13"/>
      <c r="AA239" s="4" t="str">
        <f>IFERROR(AVERAGE(AB239:AC239),"")</f>
        <v/>
      </c>
      <c r="AB239" s="12"/>
      <c r="AC239" s="13"/>
      <c r="AD239" s="4" t="str">
        <f>IFERROR(AVERAGE(AE239:AF239),"")</f>
        <v/>
      </c>
      <c r="AE239" s="12"/>
      <c r="AF239" s="13"/>
      <c r="AG239" s="4" t="str">
        <f>IFERROR(AVERAGE(AH239:AI239),"")</f>
        <v/>
      </c>
      <c r="AH239" s="12"/>
      <c r="AI239" s="13"/>
      <c r="AJ239" s="4" t="str">
        <f>IFERROR(AVERAGE(AK239:AL239),"")</f>
        <v/>
      </c>
      <c r="AK239" s="12"/>
      <c r="AL239" s="13"/>
      <c r="AM239" s="4" t="str">
        <f>IFERROR(AVERAGE(AN239:AO239),"")</f>
        <v/>
      </c>
      <c r="AN239" s="12"/>
      <c r="AO239" s="13"/>
      <c r="AP239" s="4" t="str">
        <f>IFERROR(AVERAGE(AQ239:AR239),"")</f>
        <v/>
      </c>
      <c r="AQ239" s="12"/>
      <c r="AR239" s="13"/>
      <c r="AS239" s="4" t="str">
        <f>IFERROR(AVERAGE(AT239:AU239),"")</f>
        <v/>
      </c>
      <c r="AT239" s="12"/>
      <c r="AU239" s="13"/>
      <c r="AV239" s="4" t="str">
        <f>IFERROR(AVERAGE(AW239:AX239),"")</f>
        <v/>
      </c>
      <c r="AW239" s="12"/>
      <c r="AX239" s="13"/>
      <c r="AY239" s="4" t="str">
        <f>IFERROR(AVERAGE(AZ239:BA239),"")</f>
        <v/>
      </c>
      <c r="AZ239" s="12"/>
      <c r="BA239" s="13"/>
      <c r="BB239" s="4" t="str">
        <f>IFERROR(AVERAGE(BC239:BD239),"")</f>
        <v/>
      </c>
      <c r="BC239" s="12"/>
      <c r="BD239" s="13"/>
      <c r="BE239" s="4" t="str">
        <f>IFERROR(AVERAGE(BF239:BG239),"")</f>
        <v/>
      </c>
      <c r="BF239" s="12"/>
      <c r="BG239" s="13"/>
      <c r="BH239" s="4" t="str">
        <f>IFERROR(AVERAGE(BI239:BJ239),"")</f>
        <v/>
      </c>
      <c r="BI239" s="12"/>
      <c r="BJ239" s="13"/>
      <c r="BK239" s="4" t="str">
        <f>IFERROR(AVERAGE(BL239:BM239),"")</f>
        <v/>
      </c>
      <c r="BL239" s="12"/>
      <c r="BM239" s="13"/>
      <c r="BN239" s="4" t="str">
        <f>IFERROR(AVERAGE(BO239:BP239),"")</f>
        <v/>
      </c>
      <c r="BO239" s="12"/>
      <c r="BP239" s="13"/>
      <c r="BQ239" s="4" t="str">
        <f>IFERROR(AVERAGE(BR239:BS239),"")</f>
        <v/>
      </c>
      <c r="BR239" s="12"/>
      <c r="BS239" s="13"/>
      <c r="BT239" s="4" t="str">
        <f>IFERROR(AVERAGE(BU239:BV239),"")</f>
        <v/>
      </c>
      <c r="BU239" s="12"/>
      <c r="BV239" s="13"/>
    </row>
    <row r="240" spans="1:74">
      <c r="B240" t="str">
        <f>B239</f>
        <v>levene2005economic</v>
      </c>
      <c r="C240" t="s">
        <v>42</v>
      </c>
      <c r="D240">
        <f>D239</f>
        <v>2005</v>
      </c>
      <c r="E240" t="s">
        <v>43</v>
      </c>
      <c r="F240" s="4" t="str">
        <f>IFERROR(AVERAGE(G240:H240),"")</f>
        <v/>
      </c>
      <c r="G240" s="12"/>
      <c r="H240" s="13"/>
      <c r="I240" s="4" t="str">
        <f>IFERROR(AVERAGE(J240:K240),"")</f>
        <v/>
      </c>
      <c r="J240" s="12"/>
      <c r="K240" s="13"/>
      <c r="L240" s="4" t="str">
        <f>IFERROR(AVERAGE(M240:N240),"")</f>
        <v/>
      </c>
      <c r="M240" s="12"/>
      <c r="N240" s="13"/>
      <c r="O240" s="4" t="str">
        <f>IFERROR(AVERAGE(P240:Q240),"")</f>
        <v/>
      </c>
      <c r="P240" s="12"/>
      <c r="Q240" s="13"/>
      <c r="R240" s="4" t="str">
        <f>IFERROR(AVERAGE(S240:T240),"")</f>
        <v/>
      </c>
      <c r="S240" s="12"/>
      <c r="T240" s="13"/>
      <c r="U240" s="4" t="str">
        <f>IFERROR(AVERAGE(V240:W240),"")</f>
        <v/>
      </c>
      <c r="V240" s="12"/>
      <c r="W240" s="13"/>
      <c r="X240" s="4" t="str">
        <f>IFERROR(AVERAGE(Y240:Z240),"")</f>
        <v/>
      </c>
      <c r="Y240" s="12"/>
      <c r="Z240" s="13"/>
      <c r="AA240" s="4" t="str">
        <f>IFERROR(AVERAGE(AB240:AC240),"")</f>
        <v/>
      </c>
      <c r="AB240" s="12"/>
      <c r="AC240" s="13"/>
      <c r="AD240" s="4" t="str">
        <f>IFERROR(AVERAGE(AE240:AF240),"")</f>
        <v/>
      </c>
      <c r="AE240" s="12"/>
      <c r="AF240" s="13"/>
      <c r="AG240" s="4" t="str">
        <f>IFERROR(AVERAGE(AH240:AI240),"")</f>
        <v/>
      </c>
      <c r="AH240" s="12"/>
      <c r="AI240" s="13"/>
      <c r="AJ240" s="4" t="str">
        <f>IFERROR(AVERAGE(AK240:AL240),"")</f>
        <v/>
      </c>
      <c r="AK240" s="12"/>
      <c r="AL240" s="13"/>
      <c r="AM240" s="4" t="str">
        <f>IFERROR(AVERAGE(AN240:AO240),"")</f>
        <v/>
      </c>
      <c r="AN240" s="12"/>
      <c r="AO240" s="13"/>
      <c r="AP240" s="4" t="str">
        <f>IFERROR(AVERAGE(AQ240:AR240),"")</f>
        <v/>
      </c>
      <c r="AQ240" s="12"/>
      <c r="AR240" s="13"/>
      <c r="AS240" s="4" t="str">
        <f>IFERROR(AVERAGE(AT240:AU240),"")</f>
        <v/>
      </c>
      <c r="AT240" s="12"/>
      <c r="AU240" s="13"/>
      <c r="AV240" s="4" t="str">
        <f>IFERROR(AVERAGE(AW240:AX240),"")</f>
        <v/>
      </c>
      <c r="AW240" s="12"/>
      <c r="AX240" s="13"/>
      <c r="AY240" s="4" t="str">
        <f>IFERROR(AVERAGE(AZ240:BA240),"")</f>
        <v/>
      </c>
      <c r="AZ240" s="12"/>
      <c r="BA240" s="13"/>
      <c r="BB240" s="4" t="str">
        <f>IFERROR(AVERAGE(BC240:BD240),"")</f>
        <v/>
      </c>
      <c r="BC240" s="12"/>
      <c r="BD240" s="13"/>
      <c r="BE240" s="4" t="str">
        <f>IFERROR(AVERAGE(BF240:BG240),"")</f>
        <v/>
      </c>
      <c r="BF240" s="12"/>
      <c r="BG240" s="13"/>
      <c r="BH240" s="4" t="str">
        <f>IFERROR(AVERAGE(BI240:BJ240),"")</f>
        <v/>
      </c>
      <c r="BI240" s="12"/>
      <c r="BJ240" s="13"/>
      <c r="BK240" s="4" t="str">
        <f>IFERROR(AVERAGE(BL240:BM240),"")</f>
        <v/>
      </c>
      <c r="BL240" s="12"/>
      <c r="BM240" s="13"/>
      <c r="BN240" s="4" t="str">
        <f>IFERROR(AVERAGE(BO240:BP240),"")</f>
        <v/>
      </c>
      <c r="BO240" s="12"/>
      <c r="BP240" s="13"/>
      <c r="BQ240" s="4" t="str">
        <f>IFERROR(AVERAGE(BR240:BS240),"")</f>
        <v/>
      </c>
      <c r="BR240" s="12"/>
      <c r="BS240" s="13"/>
      <c r="BT240" s="4" t="str">
        <f>IFERROR(AVERAGE(BU240:BV240),"")</f>
        <v/>
      </c>
      <c r="BU240" s="12"/>
      <c r="BV240" s="13"/>
    </row>
    <row r="241" spans="1:77">
      <c r="B241" t="str">
        <f>B240</f>
        <v>levene2005economic</v>
      </c>
      <c r="C241" t="s">
        <v>21</v>
      </c>
      <c r="D241">
        <f>D240</f>
        <v>2005</v>
      </c>
      <c r="E241" t="s">
        <v>22</v>
      </c>
      <c r="F241" s="22" t="str">
        <f>IFERROR(AVERAGE(G241:H241),"")</f>
        <v/>
      </c>
      <c r="G241" s="23"/>
      <c r="H241" s="24"/>
      <c r="I241" s="22" t="str">
        <f>IFERROR(AVERAGE(J241:K241),"")</f>
        <v/>
      </c>
      <c r="J241" s="23"/>
      <c r="K241" s="24"/>
      <c r="L241" s="22" t="str">
        <f>IFERROR(AVERAGE(M241:N241),"")</f>
        <v/>
      </c>
      <c r="M241" s="23"/>
      <c r="N241" s="24"/>
      <c r="O241" s="22" t="str">
        <f>IFERROR(AVERAGE(P241:Q241),"")</f>
        <v/>
      </c>
      <c r="P241" s="23"/>
      <c r="Q241" s="24"/>
      <c r="R241" s="22" t="str">
        <f>IFERROR(AVERAGE(S241:T241),"")</f>
        <v/>
      </c>
      <c r="S241" s="23"/>
      <c r="T241" s="24"/>
      <c r="U241" s="22" t="str">
        <f>IFERROR(AVERAGE(V241:W241),"")</f>
        <v/>
      </c>
      <c r="V241" s="23"/>
      <c r="W241" s="24"/>
      <c r="X241" s="22" t="str">
        <f>IFERROR(AVERAGE(Y241:Z241),"")</f>
        <v/>
      </c>
      <c r="Y241" s="23"/>
      <c r="Z241" s="24"/>
      <c r="AA241" s="22" t="str">
        <f>IFERROR(AVERAGE(AB241:AC241),"")</f>
        <v/>
      </c>
      <c r="AB241" s="23"/>
      <c r="AC241" s="24"/>
      <c r="AD241" s="22" t="str">
        <f>IFERROR(AVERAGE(AE241:AF241),"")</f>
        <v/>
      </c>
      <c r="AE241" s="23"/>
      <c r="AF241" s="24"/>
      <c r="AG241" s="22" t="str">
        <f>IFERROR(AVERAGE(AH241:AI241),"")</f>
        <v/>
      </c>
      <c r="AH241" s="23"/>
      <c r="AI241" s="24"/>
      <c r="AJ241" s="22" t="str">
        <f>IFERROR(AVERAGE(AK241:AL241),"")</f>
        <v/>
      </c>
      <c r="AK241" s="23"/>
      <c r="AL241" s="24"/>
      <c r="AM241" s="22" t="str">
        <f>IFERROR(AVERAGE(AN241:AO241),"")</f>
        <v/>
      </c>
      <c r="AN241" s="23"/>
      <c r="AO241" s="24"/>
      <c r="AP241" s="22" t="str">
        <f>IFERROR(AVERAGE(AQ241:AR241),"")</f>
        <v/>
      </c>
      <c r="AQ241" s="23"/>
      <c r="AR241" s="24"/>
      <c r="AS241" s="22" t="str">
        <f>IFERROR(AVERAGE(AT241:AU241),"")</f>
        <v/>
      </c>
      <c r="AT241" s="23"/>
      <c r="AU241" s="24"/>
      <c r="AV241" s="22" t="str">
        <f>IFERROR(AVERAGE(AW241:AX241),"")</f>
        <v/>
      </c>
      <c r="AW241" s="23"/>
      <c r="AX241" s="24"/>
      <c r="AY241" s="22" t="str">
        <f>IFERROR(AVERAGE(AZ241:BA241),"")</f>
        <v/>
      </c>
      <c r="AZ241" s="23"/>
      <c r="BA241" s="24"/>
      <c r="BB241" s="22" t="str">
        <f>IFERROR(AVERAGE(BC241:BD241),"")</f>
        <v/>
      </c>
      <c r="BC241" s="23"/>
      <c r="BD241" s="24"/>
      <c r="BE241" s="22" t="str">
        <f>IFERROR(AVERAGE(BF241:BG241),"")</f>
        <v/>
      </c>
      <c r="BF241" s="23"/>
      <c r="BG241" s="24"/>
      <c r="BH241" s="22" t="str">
        <f>IFERROR(AVERAGE(BI241:BJ241),"")</f>
        <v/>
      </c>
      <c r="BI241" s="23"/>
      <c r="BJ241" s="24"/>
      <c r="BK241" s="22" t="str">
        <f>IFERROR(AVERAGE(BL241:BM241),"")</f>
        <v/>
      </c>
      <c r="BL241" s="23"/>
      <c r="BM241" s="24"/>
      <c r="BN241" s="22" t="str">
        <f>IFERROR(AVERAGE(BO241:BP241),"")</f>
        <v/>
      </c>
      <c r="BO241" s="23"/>
      <c r="BP241" s="24"/>
      <c r="BQ241" s="22" t="str">
        <f>IFERROR(AVERAGE(BR241:BS241),"")</f>
        <v/>
      </c>
      <c r="BR241" s="23"/>
      <c r="BS241" s="24"/>
      <c r="BT241" s="22" t="str">
        <f>IFERROR(AVERAGE(BU241:BV241),"")</f>
        <v/>
      </c>
      <c r="BU241" s="23"/>
      <c r="BV241" s="24"/>
    </row>
    <row r="242" spans="1:77">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row>
    <row r="244" spans="1:77">
      <c r="A244" s="5">
        <f>MATCH(B244,Sources[Citekey],0)</f>
        <v>13</v>
      </c>
      <c r="B244" s="6" t="s">
        <v>73</v>
      </c>
      <c r="C244" s="1"/>
      <c r="D244" s="1">
        <f>VLOOKUP(B244,Sources[],2,FALSE)</f>
        <v>2012</v>
      </c>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row>
    <row r="245" spans="1:77">
      <c r="B245" t="str">
        <f>B244</f>
        <v>brisse2012high</v>
      </c>
      <c r="C245" t="s">
        <v>3</v>
      </c>
      <c r="D245">
        <f>D244</f>
        <v>2012</v>
      </c>
      <c r="E245" s="25" t="s">
        <v>6</v>
      </c>
      <c r="F245" s="4" t="str">
        <f>IFERROR(AVERAGE(G245:H245),"")</f>
        <v/>
      </c>
      <c r="G245" s="12"/>
      <c r="H245" s="13"/>
      <c r="I245" s="4" t="str">
        <f>IFERROR(AVERAGE(J245:K245),"")</f>
        <v/>
      </c>
      <c r="J245" s="12"/>
      <c r="K245" s="13"/>
      <c r="L245" s="4" t="str">
        <f>IFERROR(AVERAGE(M245:N245),"")</f>
        <v/>
      </c>
      <c r="M245" s="12"/>
      <c r="N245" s="13"/>
      <c r="O245" s="4" t="str">
        <f>IFERROR(AVERAGE(P245:Q245),"")</f>
        <v/>
      </c>
      <c r="P245" s="12"/>
      <c r="Q245" s="13"/>
      <c r="R245" s="4" t="str">
        <f>IFERROR(AVERAGE(S245:T245),"")</f>
        <v/>
      </c>
      <c r="S245" s="12"/>
      <c r="T245" s="13"/>
      <c r="U245" s="4" t="str">
        <f>IFERROR(AVERAGE(V245:W245),"")</f>
        <v/>
      </c>
      <c r="V245" s="12"/>
      <c r="W245" s="13"/>
      <c r="X245" s="4" t="str">
        <f>IFERROR(AVERAGE(Y245:Z245),"")</f>
        <v/>
      </c>
      <c r="Y245" s="12"/>
      <c r="Z245" s="13"/>
      <c r="AA245" s="4" t="str">
        <f>IFERROR(AVERAGE(AB245:AC245),"")</f>
        <v/>
      </c>
      <c r="AB245" s="12"/>
      <c r="AC245" s="13"/>
      <c r="AD245" s="4" t="str">
        <f>IFERROR(AVERAGE(AE245:AF245),"")</f>
        <v/>
      </c>
      <c r="AE245" s="12"/>
      <c r="AF245" s="13"/>
      <c r="AG245" s="4" t="str">
        <f>IFERROR(AVERAGE(AH245:AI245),"")</f>
        <v/>
      </c>
      <c r="AH245" s="12"/>
      <c r="AI245" s="13"/>
      <c r="AJ245" s="4" t="str">
        <f>IFERROR(AVERAGE(AK245:AL245),"")</f>
        <v/>
      </c>
      <c r="AK245" s="12"/>
      <c r="AL245" s="13"/>
      <c r="AM245" s="4" t="str">
        <f>IFERROR(AVERAGE(AN245:AO245),"")</f>
        <v/>
      </c>
      <c r="AN245" s="12"/>
      <c r="AO245" s="13"/>
      <c r="AP245" s="4" t="str">
        <f>IFERROR(AVERAGE(AQ245:AR245),"")</f>
        <v/>
      </c>
      <c r="AQ245" s="12"/>
      <c r="AR245" s="13"/>
      <c r="AS245" s="4" t="str">
        <f>IFERROR(AVERAGE(AT245:AU245),"")</f>
        <v/>
      </c>
      <c r="AT245" s="12"/>
      <c r="AU245" s="13"/>
      <c r="AV245" s="4" t="str">
        <f>IFERROR(AVERAGE(AW245:AX245),"")</f>
        <v/>
      </c>
      <c r="AW245" s="12"/>
      <c r="AX245" s="13"/>
      <c r="AY245" s="4" t="str">
        <f>IFERROR(AVERAGE(AZ245:BA245),"")</f>
        <v/>
      </c>
      <c r="AZ245" s="12"/>
      <c r="BA245" s="13"/>
      <c r="BB245" s="4" t="str">
        <f>IFERROR(AVERAGE(BC245:BD245),"")</f>
        <v/>
      </c>
      <c r="BC245" s="12"/>
      <c r="BD245" s="13"/>
      <c r="BE245" s="4" t="str">
        <f>IFERROR(AVERAGE(BF245:BG245),"")</f>
        <v/>
      </c>
      <c r="BF245" s="12"/>
      <c r="BG245" s="13"/>
      <c r="BH245" s="4" t="str">
        <f>IFERROR(AVERAGE(BI245:BJ245),"")</f>
        <v/>
      </c>
      <c r="BI245" s="12"/>
      <c r="BJ245" s="13"/>
      <c r="BK245" s="4" t="str">
        <f>IFERROR(AVERAGE(BL245:BM245),"")</f>
        <v/>
      </c>
      <c r="BL245" s="12"/>
      <c r="BM245" s="13"/>
      <c r="BN245" s="4" t="str">
        <f>IFERROR(AVERAGE(BO245:BP245),"")</f>
        <v/>
      </c>
      <c r="BO245" s="12"/>
      <c r="BP245" s="13"/>
      <c r="BQ245" s="4" t="str">
        <f>IFERROR(AVERAGE(BR245:BS245),"")</f>
        <v/>
      </c>
      <c r="BR245" s="12"/>
      <c r="BS245" s="13"/>
      <c r="BT245" s="4" t="str">
        <f>IFERROR(AVERAGE(BU245:BV245),"")</f>
        <v/>
      </c>
      <c r="BU245" s="12"/>
      <c r="BV245" s="13"/>
      <c r="BX245" s="2"/>
      <c r="BY245" s="2"/>
    </row>
    <row r="246" spans="1:77">
      <c r="B246" t="str">
        <f>B245</f>
        <v>brisse2012high</v>
      </c>
      <c r="C246" t="s">
        <v>4</v>
      </c>
      <c r="D246">
        <f>D245</f>
        <v>2012</v>
      </c>
      <c r="E246" t="str">
        <f>E245</f>
        <v>EUR/kW</v>
      </c>
      <c r="F246" s="4" t="str">
        <f>IFERROR(AVERAGE(G246:H246),"")</f>
        <v/>
      </c>
      <c r="G246" s="14"/>
      <c r="H246" s="15"/>
      <c r="I246" s="4" t="str">
        <f>IFERROR(AVERAGE(J246:K246),"")</f>
        <v/>
      </c>
      <c r="J246" s="14"/>
      <c r="K246" s="15"/>
      <c r="L246" s="4" t="str">
        <f>IFERROR(AVERAGE(M246:N246),"")</f>
        <v/>
      </c>
      <c r="M246" s="14"/>
      <c r="N246" s="15"/>
      <c r="O246" s="4" t="str">
        <f>IFERROR(AVERAGE(P246:Q246),"")</f>
        <v/>
      </c>
      <c r="P246" s="14"/>
      <c r="Q246" s="15"/>
      <c r="R246" s="4" t="str">
        <f>IFERROR(AVERAGE(S246:T246),"")</f>
        <v/>
      </c>
      <c r="S246" s="14"/>
      <c r="T246" s="15"/>
      <c r="U246" s="4" t="str">
        <f>IFERROR(AVERAGE(V246:W246),"")</f>
        <v/>
      </c>
      <c r="V246" s="14"/>
      <c r="W246" s="15"/>
      <c r="X246" s="4" t="str">
        <f>IFERROR(AVERAGE(Y246:Z246),"")</f>
        <v/>
      </c>
      <c r="Y246" s="14"/>
      <c r="Z246" s="15"/>
      <c r="AA246" s="4" t="str">
        <f>IFERROR(AVERAGE(AB246:AC246),"")</f>
        <v/>
      </c>
      <c r="AB246" s="14"/>
      <c r="AC246" s="15"/>
      <c r="AD246" s="4" t="str">
        <f>IFERROR(AVERAGE(AE246:AF246),"")</f>
        <v/>
      </c>
      <c r="AE246" s="14"/>
      <c r="AF246" s="15"/>
      <c r="AG246" s="4" t="str">
        <f>IFERROR(AVERAGE(AH246:AI246),"")</f>
        <v/>
      </c>
      <c r="AH246" s="14"/>
      <c r="AI246" s="15"/>
      <c r="AJ246" s="4" t="str">
        <f>IFERROR(AVERAGE(AK246:AL246),"")</f>
        <v/>
      </c>
      <c r="AK246" s="14"/>
      <c r="AL246" s="15"/>
      <c r="AM246" s="4" t="str">
        <f>IFERROR(AVERAGE(AN246:AO246),"")</f>
        <v/>
      </c>
      <c r="AN246" s="14"/>
      <c r="AO246" s="15"/>
      <c r="AP246" s="4" t="str">
        <f>IFERROR(AVERAGE(AQ246:AR246),"")</f>
        <v/>
      </c>
      <c r="AQ246" s="14"/>
      <c r="AR246" s="15"/>
      <c r="AS246" s="4" t="str">
        <f>IFERROR(AVERAGE(AT246:AU246),"")</f>
        <v/>
      </c>
      <c r="AT246" s="14"/>
      <c r="AU246" s="15"/>
      <c r="AV246" s="4" t="str">
        <f>IFERROR(AVERAGE(AW246:AX246),"")</f>
        <v/>
      </c>
      <c r="AW246" s="14"/>
      <c r="AX246" s="15"/>
      <c r="AY246" s="4" t="str">
        <f>IFERROR(AVERAGE(AZ246:BA246),"")</f>
        <v/>
      </c>
      <c r="AZ246" s="14"/>
      <c r="BA246" s="15"/>
      <c r="BB246" s="4" t="str">
        <f>IFERROR(AVERAGE(BC246:BD246),"")</f>
        <v/>
      </c>
      <c r="BC246" s="14"/>
      <c r="BD246" s="15"/>
      <c r="BE246" s="4" t="str">
        <f>IFERROR(AVERAGE(BF246:BG246),"")</f>
        <v/>
      </c>
      <c r="BF246" s="14"/>
      <c r="BG246" s="15"/>
      <c r="BH246" s="4" t="str">
        <f>IFERROR(AVERAGE(BI246:BJ246),"")</f>
        <v/>
      </c>
      <c r="BI246" s="14"/>
      <c r="BJ246" s="15"/>
      <c r="BK246" s="4" t="str">
        <f>IFERROR(AVERAGE(BL246:BM246),"")</f>
        <v/>
      </c>
      <c r="BL246" s="14"/>
      <c r="BM246" s="15"/>
      <c r="BN246" s="4" t="str">
        <f>IFERROR(AVERAGE(BO246:BP246),"")</f>
        <v/>
      </c>
      <c r="BO246" s="14"/>
      <c r="BP246" s="15"/>
      <c r="BQ246" s="4" t="str">
        <f>IFERROR(AVERAGE(BR246:BS246),"")</f>
        <v/>
      </c>
      <c r="BR246" s="14"/>
      <c r="BS246" s="15"/>
      <c r="BT246" s="4" t="str">
        <f>IFERROR(AVERAGE(BU246:BV246),"")</f>
        <v/>
      </c>
      <c r="BU246" s="14"/>
      <c r="BV246" s="15"/>
      <c r="BX246" s="2"/>
      <c r="BY246" s="2"/>
    </row>
    <row r="247" spans="1:77">
      <c r="B247" t="str">
        <f>B246</f>
        <v>brisse2012high</v>
      </c>
      <c r="C247" t="s">
        <v>5</v>
      </c>
      <c r="D247">
        <f>D246</f>
        <v>2012</v>
      </c>
      <c r="E247" t="str">
        <f>E246</f>
        <v>EUR/kW</v>
      </c>
      <c r="F247" s="4" t="str">
        <f>IFERROR(AVERAGE(G247:H247),"")</f>
        <v/>
      </c>
      <c r="G247" s="16"/>
      <c r="H247" s="17"/>
      <c r="I247" s="4" t="str">
        <f>IFERROR(AVERAGE(J247:K247),"")</f>
        <v/>
      </c>
      <c r="J247" s="16"/>
      <c r="K247" s="17"/>
      <c r="L247" s="4" t="str">
        <f>IFERROR(AVERAGE(M247:N247),"")</f>
        <v/>
      </c>
      <c r="M247" s="16"/>
      <c r="N247" s="17"/>
      <c r="O247" s="4" t="str">
        <f>IFERROR(AVERAGE(P247:Q247),"")</f>
        <v/>
      </c>
      <c r="P247" s="16"/>
      <c r="Q247" s="17"/>
      <c r="R247" s="4" t="str">
        <f>IFERROR(AVERAGE(S247:T247),"")</f>
        <v/>
      </c>
      <c r="S247" s="16"/>
      <c r="T247" s="17"/>
      <c r="U247" s="4" t="str">
        <f>IFERROR(AVERAGE(V247:W247),"")</f>
        <v/>
      </c>
      <c r="V247" s="16"/>
      <c r="W247" s="17"/>
      <c r="X247" s="4" t="str">
        <f>IFERROR(AVERAGE(Y247:Z247),"")</f>
        <v/>
      </c>
      <c r="Y247" s="16"/>
      <c r="Z247" s="17"/>
      <c r="AA247" s="4" t="str">
        <f>IFERROR(AVERAGE(AB247:AC247),"")</f>
        <v/>
      </c>
      <c r="AB247" s="16"/>
      <c r="AC247" s="17"/>
      <c r="AD247" s="4" t="str">
        <f>IFERROR(AVERAGE(AE247:AF247),"")</f>
        <v/>
      </c>
      <c r="AE247" s="16"/>
      <c r="AF247" s="17"/>
      <c r="AG247" s="4" t="str">
        <f>IFERROR(AVERAGE(AH247:AI247),"")</f>
        <v/>
      </c>
      <c r="AH247" s="16"/>
      <c r="AI247" s="17"/>
      <c r="AJ247" s="4" t="str">
        <f>IFERROR(AVERAGE(AK247:AL247),"")</f>
        <v/>
      </c>
      <c r="AK247" s="16"/>
      <c r="AL247" s="17"/>
      <c r="AM247" s="4" t="str">
        <f>IFERROR(AVERAGE(AN247:AO247),"")</f>
        <v/>
      </c>
      <c r="AN247" s="16"/>
      <c r="AO247" s="17"/>
      <c r="AP247" s="4">
        <f>IFERROR(AVERAGE(AQ247:AR247),"")</f>
        <v>2120</v>
      </c>
      <c r="AQ247" s="16">
        <v>2120</v>
      </c>
      <c r="AR247" s="17">
        <v>2120</v>
      </c>
      <c r="AS247" s="4" t="str">
        <f>IFERROR(AVERAGE(AT247:AU247),"")</f>
        <v/>
      </c>
      <c r="AT247" s="16"/>
      <c r="AU247" s="17"/>
      <c r="AV247" s="4" t="str">
        <f>IFERROR(AVERAGE(AW247:AX247),"")</f>
        <v/>
      </c>
      <c r="AW247" s="16"/>
      <c r="AX247" s="17"/>
      <c r="AY247" s="4" t="str">
        <f>IFERROR(AVERAGE(AZ247:BA247),"")</f>
        <v/>
      </c>
      <c r="AZ247" s="16"/>
      <c r="BA247" s="17"/>
      <c r="BB247" s="4" t="str">
        <f>IFERROR(AVERAGE(BC247:BD247),"")</f>
        <v/>
      </c>
      <c r="BC247" s="16"/>
      <c r="BD247" s="17"/>
      <c r="BE247" s="4" t="str">
        <f>IFERROR(AVERAGE(BF247:BG247),"")</f>
        <v/>
      </c>
      <c r="BF247" s="16"/>
      <c r="BG247" s="17"/>
      <c r="BH247" s="4" t="str">
        <f>IFERROR(AVERAGE(BI247:BJ247),"")</f>
        <v/>
      </c>
      <c r="BI247" s="16"/>
      <c r="BJ247" s="17"/>
      <c r="BK247" s="4" t="str">
        <f>IFERROR(AVERAGE(BL247:BM247),"")</f>
        <v/>
      </c>
      <c r="BL247" s="16"/>
      <c r="BM247" s="17"/>
      <c r="BN247" s="4" t="str">
        <f>IFERROR(AVERAGE(BO247:BP247),"")</f>
        <v/>
      </c>
      <c r="BO247" s="16"/>
      <c r="BP247" s="17"/>
      <c r="BQ247" s="4" t="str">
        <f>IFERROR(AVERAGE(BR247:BS247),"")</f>
        <v/>
      </c>
      <c r="BR247" s="16"/>
      <c r="BS247" s="17"/>
      <c r="BT247" s="4" t="str">
        <f>IFERROR(AVERAGE(BU247:BV247),"")</f>
        <v/>
      </c>
      <c r="BU247" s="16"/>
      <c r="BV247" s="17"/>
      <c r="BX247" t="s">
        <v>491</v>
      </c>
      <c r="BY247" t="s">
        <v>490</v>
      </c>
    </row>
    <row r="248" spans="1:77">
      <c r="B248" t="s">
        <v>69</v>
      </c>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row>
    <row r="249" spans="1:77" s="1" customFormat="1">
      <c r="A249" s="55"/>
      <c r="B249" s="1" t="str">
        <f>B247</f>
        <v>brisse2012high</v>
      </c>
      <c r="C249" s="1" t="s">
        <v>10</v>
      </c>
      <c r="D249" s="1">
        <f>D244</f>
        <v>2012</v>
      </c>
      <c r="E249" s="1" t="str">
        <f>E245</f>
        <v>EUR/kW</v>
      </c>
      <c r="F249" s="10">
        <f>IFERROR(SUM(F251:F256)/F250,0)</f>
        <v>0</v>
      </c>
      <c r="G249" s="10">
        <f>IFERROR(SUM(G251:G256)/G250,0)</f>
        <v>0</v>
      </c>
      <c r="H249" s="10">
        <f>IFERROR(SUM(H251:H256)/H250,0)</f>
        <v>0</v>
      </c>
      <c r="I249" s="10">
        <f t="shared" ref="I249:BS249" si="261">IFERROR(SUM(I251:I256)/I250,0)</f>
        <v>0</v>
      </c>
      <c r="J249" s="10">
        <f t="shared" si="261"/>
        <v>0</v>
      </c>
      <c r="K249" s="10">
        <f t="shared" si="261"/>
        <v>0</v>
      </c>
      <c r="L249" s="10">
        <f t="shared" si="261"/>
        <v>0</v>
      </c>
      <c r="M249" s="10">
        <f t="shared" si="261"/>
        <v>0</v>
      </c>
      <c r="N249" s="10">
        <f t="shared" si="261"/>
        <v>0</v>
      </c>
      <c r="O249" s="10">
        <f t="shared" si="261"/>
        <v>0</v>
      </c>
      <c r="P249" s="10">
        <f t="shared" si="261"/>
        <v>0</v>
      </c>
      <c r="Q249" s="10">
        <f t="shared" si="261"/>
        <v>0</v>
      </c>
      <c r="R249" s="10">
        <f t="shared" si="261"/>
        <v>0</v>
      </c>
      <c r="S249" s="10">
        <f t="shared" si="261"/>
        <v>0</v>
      </c>
      <c r="T249" s="10">
        <f t="shared" si="261"/>
        <v>0</v>
      </c>
      <c r="U249" s="10">
        <f t="shared" si="261"/>
        <v>0</v>
      </c>
      <c r="V249" s="10">
        <f t="shared" si="261"/>
        <v>0</v>
      </c>
      <c r="W249" s="10">
        <f t="shared" si="261"/>
        <v>0</v>
      </c>
      <c r="X249" s="10">
        <f t="shared" si="261"/>
        <v>0</v>
      </c>
      <c r="Y249" s="10">
        <f t="shared" si="261"/>
        <v>0</v>
      </c>
      <c r="Z249" s="10">
        <f t="shared" si="261"/>
        <v>0</v>
      </c>
      <c r="AA249" s="10">
        <f t="shared" si="261"/>
        <v>0</v>
      </c>
      <c r="AB249" s="10">
        <f t="shared" si="261"/>
        <v>0</v>
      </c>
      <c r="AC249" s="10">
        <f t="shared" si="261"/>
        <v>0</v>
      </c>
      <c r="AD249" s="10">
        <f t="shared" si="261"/>
        <v>0</v>
      </c>
      <c r="AE249" s="10">
        <f t="shared" si="261"/>
        <v>0</v>
      </c>
      <c r="AF249" s="10">
        <f t="shared" si="261"/>
        <v>0</v>
      </c>
      <c r="AG249" s="10">
        <f t="shared" si="261"/>
        <v>0</v>
      </c>
      <c r="AH249" s="10">
        <f t="shared" si="261"/>
        <v>0</v>
      </c>
      <c r="AI249" s="10">
        <f t="shared" si="261"/>
        <v>0</v>
      </c>
      <c r="AJ249" s="10">
        <f t="shared" si="261"/>
        <v>0</v>
      </c>
      <c r="AK249" s="10">
        <f t="shared" si="261"/>
        <v>0</v>
      </c>
      <c r="AL249" s="10">
        <f t="shared" si="261"/>
        <v>0</v>
      </c>
      <c r="AM249" s="10">
        <f t="shared" si="261"/>
        <v>0</v>
      </c>
      <c r="AN249" s="10">
        <f t="shared" si="261"/>
        <v>0</v>
      </c>
      <c r="AO249" s="10">
        <f t="shared" si="261"/>
        <v>0</v>
      </c>
      <c r="AP249" s="10">
        <f t="shared" si="261"/>
        <v>0</v>
      </c>
      <c r="AQ249" s="10">
        <f t="shared" si="261"/>
        <v>0</v>
      </c>
      <c r="AR249" s="10">
        <f t="shared" si="261"/>
        <v>0</v>
      </c>
      <c r="AS249" s="10">
        <f t="shared" si="261"/>
        <v>0</v>
      </c>
      <c r="AT249" s="10">
        <f t="shared" si="261"/>
        <v>0</v>
      </c>
      <c r="AU249" s="10">
        <f t="shared" si="261"/>
        <v>0</v>
      </c>
      <c r="AV249" s="10">
        <f t="shared" si="261"/>
        <v>0</v>
      </c>
      <c r="AW249" s="10">
        <f t="shared" si="261"/>
        <v>0</v>
      </c>
      <c r="AX249" s="10">
        <f t="shared" si="261"/>
        <v>0</v>
      </c>
      <c r="AY249" s="10">
        <f t="shared" si="261"/>
        <v>0</v>
      </c>
      <c r="AZ249" s="10">
        <f t="shared" si="261"/>
        <v>0</v>
      </c>
      <c r="BA249" s="10">
        <f t="shared" si="261"/>
        <v>0</v>
      </c>
      <c r="BB249" s="10">
        <f t="shared" si="261"/>
        <v>0</v>
      </c>
      <c r="BC249" s="10">
        <f t="shared" si="261"/>
        <v>0</v>
      </c>
      <c r="BD249" s="10">
        <f t="shared" si="261"/>
        <v>0</v>
      </c>
      <c r="BE249" s="10">
        <f t="shared" si="261"/>
        <v>0</v>
      </c>
      <c r="BF249" s="10">
        <f t="shared" si="261"/>
        <v>0</v>
      </c>
      <c r="BG249" s="10">
        <f t="shared" si="261"/>
        <v>0</v>
      </c>
      <c r="BH249" s="10">
        <f t="shared" si="261"/>
        <v>0</v>
      </c>
      <c r="BI249" s="10">
        <f t="shared" si="261"/>
        <v>0</v>
      </c>
      <c r="BJ249" s="10">
        <f t="shared" si="261"/>
        <v>0</v>
      </c>
      <c r="BK249" s="10">
        <f t="shared" si="261"/>
        <v>0</v>
      </c>
      <c r="BL249" s="10">
        <f t="shared" si="261"/>
        <v>0</v>
      </c>
      <c r="BM249" s="10">
        <f t="shared" si="261"/>
        <v>0</v>
      </c>
      <c r="BN249" s="10">
        <f t="shared" si="261"/>
        <v>0</v>
      </c>
      <c r="BO249" s="10">
        <f t="shared" si="261"/>
        <v>0</v>
      </c>
      <c r="BP249" s="10">
        <f t="shared" si="261"/>
        <v>0</v>
      </c>
      <c r="BQ249" s="10">
        <f t="shared" si="261"/>
        <v>0</v>
      </c>
      <c r="BR249" s="10">
        <f t="shared" si="261"/>
        <v>0</v>
      </c>
      <c r="BS249" s="10">
        <f t="shared" si="261"/>
        <v>0</v>
      </c>
      <c r="BT249" s="10">
        <f>IFERROR(SUM(BT251:BT256)/BT250,0)</f>
        <v>0</v>
      </c>
      <c r="BU249" s="10">
        <f>IFERROR(SUM(BU251:BU256)/BU250,0)</f>
        <v>0</v>
      </c>
      <c r="BV249" s="10">
        <f>IFERROR(SUM(BV251:BV256)/BV250,0)</f>
        <v>0</v>
      </c>
    </row>
    <row r="250" spans="1:77" hidden="1" outlineLevel="1">
      <c r="B250" t="str">
        <f>B249</f>
        <v>brisse2012high</v>
      </c>
      <c r="C250" t="s">
        <v>17</v>
      </c>
      <c r="D250">
        <f>D249</f>
        <v>2012</v>
      </c>
      <c r="E250" t="s">
        <v>18</v>
      </c>
      <c r="F250" s="4" t="str">
        <f>IFERROR(AVERAGE(G250:H250),"")</f>
        <v/>
      </c>
      <c r="G250" s="12"/>
      <c r="H250" s="13"/>
      <c r="I250" s="4" t="str">
        <f>IFERROR(AVERAGE(J250:K250),"")</f>
        <v/>
      </c>
      <c r="J250" s="12"/>
      <c r="K250" s="13"/>
      <c r="L250" s="4" t="str">
        <f>IFERROR(AVERAGE(M250:N250),"")</f>
        <v/>
      </c>
      <c r="M250" s="12"/>
      <c r="N250" s="13"/>
      <c r="O250" s="4" t="str">
        <f>IFERROR(AVERAGE(P250:Q250),"")</f>
        <v/>
      </c>
      <c r="P250" s="12"/>
      <c r="Q250" s="13"/>
      <c r="R250" s="4" t="str">
        <f>IFERROR(AVERAGE(S250:T250),"")</f>
        <v/>
      </c>
      <c r="S250" s="12"/>
      <c r="T250" s="13"/>
      <c r="U250" s="4" t="str">
        <f>IFERROR(AVERAGE(V250:W250),"")</f>
        <v/>
      </c>
      <c r="V250" s="12"/>
      <c r="W250" s="13"/>
      <c r="X250" s="4" t="str">
        <f>IFERROR(AVERAGE(Y250:Z250),"")</f>
        <v/>
      </c>
      <c r="Y250" s="12"/>
      <c r="Z250" s="13"/>
      <c r="AA250" s="4" t="str">
        <f>IFERROR(AVERAGE(AB250:AC250),"")</f>
        <v/>
      </c>
      <c r="AB250" s="12"/>
      <c r="AC250" s="13"/>
      <c r="AD250" s="4" t="str">
        <f>IFERROR(AVERAGE(AE250:AF250),"")</f>
        <v/>
      </c>
      <c r="AE250" s="12"/>
      <c r="AF250" s="13"/>
      <c r="AG250" s="4" t="str">
        <f>IFERROR(AVERAGE(AH250:AI250),"")</f>
        <v/>
      </c>
      <c r="AH250" s="12"/>
      <c r="AI250" s="13"/>
      <c r="AJ250" s="4" t="str">
        <f>IFERROR(AVERAGE(AK250:AL250),"")</f>
        <v/>
      </c>
      <c r="AK250" s="12"/>
      <c r="AL250" s="13"/>
      <c r="AM250" s="4" t="str">
        <f>IFERROR(AVERAGE(AN250:AO250),"")</f>
        <v/>
      </c>
      <c r="AN250" s="12"/>
      <c r="AO250" s="13"/>
      <c r="AP250" s="4" t="str">
        <f>IFERROR(AVERAGE(AQ250:AR250),"")</f>
        <v/>
      </c>
      <c r="AQ250" s="12"/>
      <c r="AR250" s="13"/>
      <c r="AS250" s="4" t="str">
        <f>IFERROR(AVERAGE(AT250:AU250),"")</f>
        <v/>
      </c>
      <c r="AT250" s="12"/>
      <c r="AU250" s="13"/>
      <c r="AV250" s="4" t="str">
        <f>IFERROR(AVERAGE(AW250:AX250),"")</f>
        <v/>
      </c>
      <c r="AW250" s="12"/>
      <c r="AX250" s="13"/>
      <c r="AY250" s="4" t="str">
        <f>IFERROR(AVERAGE(AZ250:BA250),"")</f>
        <v/>
      </c>
      <c r="AZ250" s="12"/>
      <c r="BA250" s="13"/>
      <c r="BB250" s="4" t="str">
        <f>IFERROR(AVERAGE(BC250:BD250),"")</f>
        <v/>
      </c>
      <c r="BC250" s="12"/>
      <c r="BD250" s="13"/>
      <c r="BE250" s="4" t="str">
        <f>IFERROR(AVERAGE(BF250:BG250),"")</f>
        <v/>
      </c>
      <c r="BF250" s="12"/>
      <c r="BG250" s="13"/>
      <c r="BH250" s="4" t="str">
        <f>IFERROR(AVERAGE(BI250:BJ250),"")</f>
        <v/>
      </c>
      <c r="BI250" s="12"/>
      <c r="BJ250" s="13"/>
      <c r="BK250" s="4" t="str">
        <f>IFERROR(AVERAGE(BL250:BM250),"")</f>
        <v/>
      </c>
      <c r="BL250" s="12"/>
      <c r="BM250" s="13"/>
      <c r="BN250" s="4" t="str">
        <f>IFERROR(AVERAGE(BO250:BP250),"")</f>
        <v/>
      </c>
      <c r="BO250" s="12"/>
      <c r="BP250" s="13"/>
      <c r="BQ250" s="4" t="str">
        <f>IFERROR(AVERAGE(BR250:BS250),"")</f>
        <v/>
      </c>
      <c r="BR250" s="12"/>
      <c r="BS250" s="13"/>
      <c r="BT250" s="4" t="str">
        <f>IFERROR(AVERAGE(BU250:BV250),"")</f>
        <v/>
      </c>
      <c r="BU250" s="12"/>
      <c r="BV250" s="13"/>
    </row>
    <row r="251" spans="1:77" hidden="1" outlineLevel="1">
      <c r="B251" t="str">
        <f t="shared" ref="B251:B256" si="262">B250</f>
        <v>brisse2012high</v>
      </c>
      <c r="C251" t="s">
        <v>12</v>
      </c>
      <c r="D251">
        <f>D249</f>
        <v>2012</v>
      </c>
      <c r="E251" t="str">
        <f>LEFT(E249,3)</f>
        <v>EUR</v>
      </c>
      <c r="F251" s="4" t="str">
        <f t="shared" ref="F251:F256" si="263">IFERROR(AVERAGE(G251:H251),"")</f>
        <v/>
      </c>
      <c r="G251" s="12"/>
      <c r="H251" s="13"/>
      <c r="I251" s="4" t="str">
        <f t="shared" ref="I251:I256" si="264">IFERROR(AVERAGE(J251:K251),"")</f>
        <v/>
      </c>
      <c r="J251" s="12"/>
      <c r="K251" s="13"/>
      <c r="L251" s="4" t="str">
        <f t="shared" ref="L251:L256" si="265">IFERROR(AVERAGE(M251:N251),"")</f>
        <v/>
      </c>
      <c r="M251" s="12"/>
      <c r="N251" s="13"/>
      <c r="O251" s="4" t="str">
        <f t="shared" ref="O251:O256" si="266">IFERROR(AVERAGE(P251:Q251),"")</f>
        <v/>
      </c>
      <c r="P251" s="12"/>
      <c r="Q251" s="13"/>
      <c r="R251" s="4" t="str">
        <f t="shared" ref="R251:R256" si="267">IFERROR(AVERAGE(S251:T251),"")</f>
        <v/>
      </c>
      <c r="S251" s="12"/>
      <c r="T251" s="13"/>
      <c r="U251" s="4" t="str">
        <f t="shared" ref="U251:U256" si="268">IFERROR(AVERAGE(V251:W251),"")</f>
        <v/>
      </c>
      <c r="V251" s="12"/>
      <c r="W251" s="13"/>
      <c r="X251" s="4" t="str">
        <f t="shared" ref="X251:X256" si="269">IFERROR(AVERAGE(Y251:Z251),"")</f>
        <v/>
      </c>
      <c r="Y251" s="12"/>
      <c r="Z251" s="13"/>
      <c r="AA251" s="4" t="str">
        <f t="shared" ref="AA251:AA256" si="270">IFERROR(AVERAGE(AB251:AC251),"")</f>
        <v/>
      </c>
      <c r="AB251" s="12"/>
      <c r="AC251" s="13"/>
      <c r="AD251" s="4" t="str">
        <f t="shared" ref="AD251:AD256" si="271">IFERROR(AVERAGE(AE251:AF251),"")</f>
        <v/>
      </c>
      <c r="AE251" s="12"/>
      <c r="AF251" s="13"/>
      <c r="AG251" s="4" t="str">
        <f t="shared" ref="AG251:AG256" si="272">IFERROR(AVERAGE(AH251:AI251),"")</f>
        <v/>
      </c>
      <c r="AH251" s="12"/>
      <c r="AI251" s="13"/>
      <c r="AJ251" s="4" t="str">
        <f t="shared" ref="AJ251:AJ256" si="273">IFERROR(AVERAGE(AK251:AL251),"")</f>
        <v/>
      </c>
      <c r="AK251" s="12"/>
      <c r="AL251" s="13"/>
      <c r="AM251" s="4" t="str">
        <f t="shared" ref="AM251:AM256" si="274">IFERROR(AVERAGE(AN251:AO251),"")</f>
        <v/>
      </c>
      <c r="AN251" s="12"/>
      <c r="AO251" s="13"/>
      <c r="AP251" s="4" t="str">
        <f t="shared" ref="AP251:AP256" si="275">IFERROR(AVERAGE(AQ251:AR251),"")</f>
        <v/>
      </c>
      <c r="AQ251" s="12"/>
      <c r="AR251" s="13"/>
      <c r="AS251" s="4" t="str">
        <f t="shared" ref="AS251:AS256" si="276">IFERROR(AVERAGE(AT251:AU251),"")</f>
        <v/>
      </c>
      <c r="AT251" s="12"/>
      <c r="AU251" s="13"/>
      <c r="AV251" s="4" t="str">
        <f t="shared" ref="AV251:AV256" si="277">IFERROR(AVERAGE(AW251:AX251),"")</f>
        <v/>
      </c>
      <c r="AW251" s="12"/>
      <c r="AX251" s="13"/>
      <c r="AY251" s="4" t="str">
        <f t="shared" ref="AY251:AY256" si="278">IFERROR(AVERAGE(AZ251:BA251),"")</f>
        <v/>
      </c>
      <c r="AZ251" s="12"/>
      <c r="BA251" s="13"/>
      <c r="BB251" s="4" t="str">
        <f t="shared" ref="BB251:BB256" si="279">IFERROR(AVERAGE(BC251:BD251),"")</f>
        <v/>
      </c>
      <c r="BC251" s="12"/>
      <c r="BD251" s="13"/>
      <c r="BE251" s="4" t="str">
        <f t="shared" ref="BE251:BE256" si="280">IFERROR(AVERAGE(BF251:BG251),"")</f>
        <v/>
      </c>
      <c r="BF251" s="12"/>
      <c r="BG251" s="13"/>
      <c r="BH251" s="4" t="str">
        <f t="shared" ref="BH251:BH256" si="281">IFERROR(AVERAGE(BI251:BJ251),"")</f>
        <v/>
      </c>
      <c r="BI251" s="12"/>
      <c r="BJ251" s="13"/>
      <c r="BK251" s="4" t="str">
        <f t="shared" ref="BK251:BK256" si="282">IFERROR(AVERAGE(BL251:BM251),"")</f>
        <v/>
      </c>
      <c r="BL251" s="12"/>
      <c r="BM251" s="13"/>
      <c r="BN251" s="4" t="str">
        <f t="shared" ref="BN251:BN256" si="283">IFERROR(AVERAGE(BO251:BP251),"")</f>
        <v/>
      </c>
      <c r="BO251" s="12"/>
      <c r="BP251" s="13"/>
      <c r="BQ251" s="4" t="str">
        <f t="shared" ref="BQ251:BQ256" si="284">IFERROR(AVERAGE(BR251:BS251),"")</f>
        <v/>
      </c>
      <c r="BR251" s="12"/>
      <c r="BS251" s="13"/>
      <c r="BT251" s="4" t="str">
        <f t="shared" ref="BT251:BT256" si="285">IFERROR(AVERAGE(BU251:BV251),"")</f>
        <v/>
      </c>
      <c r="BU251" s="12"/>
      <c r="BV251" s="13"/>
    </row>
    <row r="252" spans="1:77" hidden="1" outlineLevel="1">
      <c r="B252" t="str">
        <f t="shared" si="262"/>
        <v>brisse2012high</v>
      </c>
      <c r="C252" t="s">
        <v>13</v>
      </c>
      <c r="D252">
        <f t="shared" ref="D252:E256" si="286">D251</f>
        <v>2012</v>
      </c>
      <c r="E252" t="str">
        <f t="shared" si="286"/>
        <v>EUR</v>
      </c>
      <c r="F252" s="4" t="str">
        <f t="shared" si="263"/>
        <v/>
      </c>
      <c r="G252" s="12"/>
      <c r="H252" s="13"/>
      <c r="I252" s="4" t="str">
        <f t="shared" si="264"/>
        <v/>
      </c>
      <c r="J252" s="12"/>
      <c r="K252" s="13"/>
      <c r="L252" s="4" t="str">
        <f t="shared" si="265"/>
        <v/>
      </c>
      <c r="M252" s="12"/>
      <c r="N252" s="13"/>
      <c r="O252" s="4" t="str">
        <f t="shared" si="266"/>
        <v/>
      </c>
      <c r="P252" s="12"/>
      <c r="Q252" s="13"/>
      <c r="R252" s="4" t="str">
        <f t="shared" si="267"/>
        <v/>
      </c>
      <c r="S252" s="12"/>
      <c r="T252" s="13"/>
      <c r="U252" s="4" t="str">
        <f t="shared" si="268"/>
        <v/>
      </c>
      <c r="V252" s="12"/>
      <c r="W252" s="13"/>
      <c r="X252" s="4" t="str">
        <f t="shared" si="269"/>
        <v/>
      </c>
      <c r="Y252" s="12"/>
      <c r="Z252" s="13"/>
      <c r="AA252" s="4" t="str">
        <f t="shared" si="270"/>
        <v/>
      </c>
      <c r="AB252" s="12"/>
      <c r="AC252" s="13"/>
      <c r="AD252" s="4" t="str">
        <f t="shared" si="271"/>
        <v/>
      </c>
      <c r="AE252" s="12"/>
      <c r="AF252" s="13"/>
      <c r="AG252" s="4" t="str">
        <f t="shared" si="272"/>
        <v/>
      </c>
      <c r="AH252" s="12"/>
      <c r="AI252" s="13"/>
      <c r="AJ252" s="4" t="str">
        <f t="shared" si="273"/>
        <v/>
      </c>
      <c r="AK252" s="12"/>
      <c r="AL252" s="13"/>
      <c r="AM252" s="4" t="str">
        <f t="shared" si="274"/>
        <v/>
      </c>
      <c r="AN252" s="12"/>
      <c r="AO252" s="13"/>
      <c r="AP252" s="4" t="str">
        <f t="shared" si="275"/>
        <v/>
      </c>
      <c r="AQ252" s="12"/>
      <c r="AR252" s="13"/>
      <c r="AS252" s="4" t="str">
        <f t="shared" si="276"/>
        <v/>
      </c>
      <c r="AT252" s="12"/>
      <c r="AU252" s="13"/>
      <c r="AV252" s="4" t="str">
        <f t="shared" si="277"/>
        <v/>
      </c>
      <c r="AW252" s="12"/>
      <c r="AX252" s="13"/>
      <c r="AY252" s="4" t="str">
        <f t="shared" si="278"/>
        <v/>
      </c>
      <c r="AZ252" s="12"/>
      <c r="BA252" s="13"/>
      <c r="BB252" s="4" t="str">
        <f t="shared" si="279"/>
        <v/>
      </c>
      <c r="BC252" s="12"/>
      <c r="BD252" s="13"/>
      <c r="BE252" s="4" t="str">
        <f t="shared" si="280"/>
        <v/>
      </c>
      <c r="BF252" s="12"/>
      <c r="BG252" s="13"/>
      <c r="BH252" s="4" t="str">
        <f t="shared" si="281"/>
        <v/>
      </c>
      <c r="BI252" s="12"/>
      <c r="BJ252" s="13"/>
      <c r="BK252" s="4" t="str">
        <f t="shared" si="282"/>
        <v/>
      </c>
      <c r="BL252" s="12"/>
      <c r="BM252" s="13"/>
      <c r="BN252" s="4" t="str">
        <f t="shared" si="283"/>
        <v/>
      </c>
      <c r="BO252" s="12"/>
      <c r="BP252" s="13"/>
      <c r="BQ252" s="4" t="str">
        <f t="shared" si="284"/>
        <v/>
      </c>
      <c r="BR252" s="12"/>
      <c r="BS252" s="13"/>
      <c r="BT252" s="4" t="str">
        <f t="shared" si="285"/>
        <v/>
      </c>
      <c r="BU252" s="12"/>
      <c r="BV252" s="13"/>
    </row>
    <row r="253" spans="1:77" hidden="1" outlineLevel="1">
      <c r="B253" t="str">
        <f t="shared" si="262"/>
        <v>brisse2012high</v>
      </c>
      <c r="C253" t="s">
        <v>14</v>
      </c>
      <c r="D253">
        <f t="shared" si="286"/>
        <v>2012</v>
      </c>
      <c r="E253" t="str">
        <f t="shared" si="286"/>
        <v>EUR</v>
      </c>
      <c r="F253" s="4" t="str">
        <f t="shared" si="263"/>
        <v/>
      </c>
      <c r="G253" s="12"/>
      <c r="H253" s="13"/>
      <c r="I253" s="4" t="str">
        <f t="shared" si="264"/>
        <v/>
      </c>
      <c r="J253" s="12"/>
      <c r="K253" s="13"/>
      <c r="L253" s="4" t="str">
        <f t="shared" si="265"/>
        <v/>
      </c>
      <c r="M253" s="12"/>
      <c r="N253" s="13"/>
      <c r="O253" s="4" t="str">
        <f t="shared" si="266"/>
        <v/>
      </c>
      <c r="P253" s="12"/>
      <c r="Q253" s="13"/>
      <c r="R253" s="4" t="str">
        <f t="shared" si="267"/>
        <v/>
      </c>
      <c r="S253" s="12"/>
      <c r="T253" s="13"/>
      <c r="U253" s="4" t="str">
        <f t="shared" si="268"/>
        <v/>
      </c>
      <c r="V253" s="12"/>
      <c r="W253" s="13"/>
      <c r="X253" s="4" t="str">
        <f t="shared" si="269"/>
        <v/>
      </c>
      <c r="Y253" s="12"/>
      <c r="Z253" s="13"/>
      <c r="AA253" s="4" t="str">
        <f t="shared" si="270"/>
        <v/>
      </c>
      <c r="AB253" s="12"/>
      <c r="AC253" s="13"/>
      <c r="AD253" s="4" t="str">
        <f t="shared" si="271"/>
        <v/>
      </c>
      <c r="AE253" s="12"/>
      <c r="AF253" s="13"/>
      <c r="AG253" s="4" t="str">
        <f t="shared" si="272"/>
        <v/>
      </c>
      <c r="AH253" s="12"/>
      <c r="AI253" s="13"/>
      <c r="AJ253" s="4" t="str">
        <f t="shared" si="273"/>
        <v/>
      </c>
      <c r="AK253" s="12"/>
      <c r="AL253" s="13"/>
      <c r="AM253" s="4" t="str">
        <f t="shared" si="274"/>
        <v/>
      </c>
      <c r="AN253" s="12"/>
      <c r="AO253" s="13"/>
      <c r="AP253" s="4" t="str">
        <f t="shared" si="275"/>
        <v/>
      </c>
      <c r="AQ253" s="12"/>
      <c r="AR253" s="13"/>
      <c r="AS253" s="4" t="str">
        <f t="shared" si="276"/>
        <v/>
      </c>
      <c r="AT253" s="12"/>
      <c r="AU253" s="13"/>
      <c r="AV253" s="4" t="str">
        <f t="shared" si="277"/>
        <v/>
      </c>
      <c r="AW253" s="12"/>
      <c r="AX253" s="13"/>
      <c r="AY253" s="4" t="str">
        <f t="shared" si="278"/>
        <v/>
      </c>
      <c r="AZ253" s="12"/>
      <c r="BA253" s="13"/>
      <c r="BB253" s="4" t="str">
        <f t="shared" si="279"/>
        <v/>
      </c>
      <c r="BC253" s="12"/>
      <c r="BD253" s="13"/>
      <c r="BE253" s="4" t="str">
        <f t="shared" si="280"/>
        <v/>
      </c>
      <c r="BF253" s="12"/>
      <c r="BG253" s="13"/>
      <c r="BH253" s="4" t="str">
        <f t="shared" si="281"/>
        <v/>
      </c>
      <c r="BI253" s="12"/>
      <c r="BJ253" s="13"/>
      <c r="BK253" s="4" t="str">
        <f t="shared" si="282"/>
        <v/>
      </c>
      <c r="BL253" s="12"/>
      <c r="BM253" s="13"/>
      <c r="BN253" s="4" t="str">
        <f t="shared" si="283"/>
        <v/>
      </c>
      <c r="BO253" s="12"/>
      <c r="BP253" s="13"/>
      <c r="BQ253" s="4" t="str">
        <f t="shared" si="284"/>
        <v/>
      </c>
      <c r="BR253" s="12"/>
      <c r="BS253" s="13"/>
      <c r="BT253" s="4" t="str">
        <f t="shared" si="285"/>
        <v/>
      </c>
      <c r="BU253" s="12"/>
      <c r="BV253" s="13"/>
    </row>
    <row r="254" spans="1:77" hidden="1" outlineLevel="1">
      <c r="B254" t="str">
        <f t="shared" si="262"/>
        <v>brisse2012high</v>
      </c>
      <c r="C254" t="s">
        <v>11</v>
      </c>
      <c r="D254">
        <f t="shared" si="286"/>
        <v>2012</v>
      </c>
      <c r="E254" t="str">
        <f t="shared" si="286"/>
        <v>EUR</v>
      </c>
      <c r="F254" s="4" t="str">
        <f t="shared" si="263"/>
        <v/>
      </c>
      <c r="G254" s="12"/>
      <c r="H254" s="13"/>
      <c r="I254" s="4" t="str">
        <f t="shared" si="264"/>
        <v/>
      </c>
      <c r="J254" s="12"/>
      <c r="K254" s="13"/>
      <c r="L254" s="4" t="str">
        <f t="shared" si="265"/>
        <v/>
      </c>
      <c r="M254" s="12"/>
      <c r="N254" s="13"/>
      <c r="O254" s="4" t="str">
        <f t="shared" si="266"/>
        <v/>
      </c>
      <c r="P254" s="12"/>
      <c r="Q254" s="13"/>
      <c r="R254" s="4" t="str">
        <f t="shared" si="267"/>
        <v/>
      </c>
      <c r="S254" s="12"/>
      <c r="T254" s="13"/>
      <c r="U254" s="4" t="str">
        <f t="shared" si="268"/>
        <v/>
      </c>
      <c r="V254" s="12"/>
      <c r="W254" s="13"/>
      <c r="X254" s="4" t="str">
        <f t="shared" si="269"/>
        <v/>
      </c>
      <c r="Y254" s="12"/>
      <c r="Z254" s="13"/>
      <c r="AA254" s="4" t="str">
        <f t="shared" si="270"/>
        <v/>
      </c>
      <c r="AB254" s="12"/>
      <c r="AC254" s="13"/>
      <c r="AD254" s="4" t="str">
        <f t="shared" si="271"/>
        <v/>
      </c>
      <c r="AE254" s="12"/>
      <c r="AF254" s="13"/>
      <c r="AG254" s="4" t="str">
        <f t="shared" si="272"/>
        <v/>
      </c>
      <c r="AH254" s="12"/>
      <c r="AI254" s="13"/>
      <c r="AJ254" s="4" t="str">
        <f t="shared" si="273"/>
        <v/>
      </c>
      <c r="AK254" s="12"/>
      <c r="AL254" s="13"/>
      <c r="AM254" s="4" t="str">
        <f t="shared" si="274"/>
        <v/>
      </c>
      <c r="AN254" s="12"/>
      <c r="AO254" s="13"/>
      <c r="AP254" s="4">
        <f t="shared" si="275"/>
        <v>700</v>
      </c>
      <c r="AQ254" s="12">
        <v>700</v>
      </c>
      <c r="AR254" s="13">
        <v>700</v>
      </c>
      <c r="AS254" s="4" t="str">
        <f t="shared" si="276"/>
        <v/>
      </c>
      <c r="AT254" s="12"/>
      <c r="AU254" s="13"/>
      <c r="AV254" s="4" t="str">
        <f t="shared" si="277"/>
        <v/>
      </c>
      <c r="AW254" s="12"/>
      <c r="AX254" s="13"/>
      <c r="AY254" s="4" t="str">
        <f t="shared" si="278"/>
        <v/>
      </c>
      <c r="AZ254" s="12"/>
      <c r="BA254" s="13"/>
      <c r="BB254" s="4" t="str">
        <f t="shared" si="279"/>
        <v/>
      </c>
      <c r="BC254" s="12"/>
      <c r="BD254" s="13"/>
      <c r="BE254" s="4" t="str">
        <f t="shared" si="280"/>
        <v/>
      </c>
      <c r="BF254" s="12"/>
      <c r="BG254" s="13"/>
      <c r="BH254" s="4" t="str">
        <f t="shared" si="281"/>
        <v/>
      </c>
      <c r="BI254" s="12"/>
      <c r="BJ254" s="13"/>
      <c r="BK254" s="4" t="str">
        <f t="shared" si="282"/>
        <v/>
      </c>
      <c r="BL254" s="12"/>
      <c r="BM254" s="13"/>
      <c r="BN254" s="4" t="str">
        <f t="shared" si="283"/>
        <v/>
      </c>
      <c r="BO254" s="12"/>
      <c r="BP254" s="13"/>
      <c r="BQ254" s="4" t="str">
        <f t="shared" si="284"/>
        <v/>
      </c>
      <c r="BR254" s="12"/>
      <c r="BS254" s="13"/>
      <c r="BT254" s="4" t="str">
        <f t="shared" si="285"/>
        <v/>
      </c>
      <c r="BU254" s="12"/>
      <c r="BV254" s="13"/>
    </row>
    <row r="255" spans="1:77" hidden="1" outlineLevel="1">
      <c r="B255" t="str">
        <f t="shared" si="262"/>
        <v>brisse2012high</v>
      </c>
      <c r="C255" t="s">
        <v>15</v>
      </c>
      <c r="D255">
        <f t="shared" si="286"/>
        <v>2012</v>
      </c>
      <c r="E255" t="str">
        <f t="shared" si="286"/>
        <v>EUR</v>
      </c>
      <c r="F255" s="4" t="str">
        <f t="shared" si="263"/>
        <v/>
      </c>
      <c r="G255" s="12"/>
      <c r="H255" s="13"/>
      <c r="I255" s="4" t="str">
        <f t="shared" si="264"/>
        <v/>
      </c>
      <c r="J255" s="12"/>
      <c r="K255" s="13"/>
      <c r="L255" s="4" t="str">
        <f t="shared" si="265"/>
        <v/>
      </c>
      <c r="M255" s="12"/>
      <c r="N255" s="13"/>
      <c r="O255" s="4" t="str">
        <f t="shared" si="266"/>
        <v/>
      </c>
      <c r="P255" s="12"/>
      <c r="Q255" s="13"/>
      <c r="R255" s="4" t="str">
        <f t="shared" si="267"/>
        <v/>
      </c>
      <c r="S255" s="12"/>
      <c r="T255" s="13"/>
      <c r="U255" s="4" t="str">
        <f t="shared" si="268"/>
        <v/>
      </c>
      <c r="V255" s="12"/>
      <c r="W255" s="13"/>
      <c r="X255" s="4" t="str">
        <f t="shared" si="269"/>
        <v/>
      </c>
      <c r="Y255" s="12"/>
      <c r="Z255" s="13"/>
      <c r="AA255" s="4" t="str">
        <f t="shared" si="270"/>
        <v/>
      </c>
      <c r="AB255" s="12"/>
      <c r="AC255" s="13"/>
      <c r="AD255" s="4" t="str">
        <f t="shared" si="271"/>
        <v/>
      </c>
      <c r="AE255" s="12"/>
      <c r="AF255" s="13"/>
      <c r="AG255" s="4" t="str">
        <f t="shared" si="272"/>
        <v/>
      </c>
      <c r="AH255" s="12"/>
      <c r="AI255" s="13"/>
      <c r="AJ255" s="4" t="str">
        <f t="shared" si="273"/>
        <v/>
      </c>
      <c r="AK255" s="12"/>
      <c r="AL255" s="13"/>
      <c r="AM255" s="4" t="str">
        <f t="shared" si="274"/>
        <v/>
      </c>
      <c r="AN255" s="12"/>
      <c r="AO255" s="13"/>
      <c r="AP255" s="4" t="str">
        <f t="shared" si="275"/>
        <v/>
      </c>
      <c r="AQ255" s="12"/>
      <c r="AR255" s="13"/>
      <c r="AS255" s="4" t="str">
        <f t="shared" si="276"/>
        <v/>
      </c>
      <c r="AT255" s="12"/>
      <c r="AU255" s="13"/>
      <c r="AV255" s="4" t="str">
        <f t="shared" si="277"/>
        <v/>
      </c>
      <c r="AW255" s="12"/>
      <c r="AX255" s="13"/>
      <c r="AY255" s="4" t="str">
        <f t="shared" si="278"/>
        <v/>
      </c>
      <c r="AZ255" s="12"/>
      <c r="BA255" s="13"/>
      <c r="BB255" s="4" t="str">
        <f t="shared" si="279"/>
        <v/>
      </c>
      <c r="BC255" s="12"/>
      <c r="BD255" s="13"/>
      <c r="BE255" s="4" t="str">
        <f t="shared" si="280"/>
        <v/>
      </c>
      <c r="BF255" s="12"/>
      <c r="BG255" s="13"/>
      <c r="BH255" s="4" t="str">
        <f t="shared" si="281"/>
        <v/>
      </c>
      <c r="BI255" s="12"/>
      <c r="BJ255" s="13"/>
      <c r="BK255" s="4" t="str">
        <f t="shared" si="282"/>
        <v/>
      </c>
      <c r="BL255" s="12"/>
      <c r="BM255" s="13"/>
      <c r="BN255" s="4" t="str">
        <f t="shared" si="283"/>
        <v/>
      </c>
      <c r="BO255" s="12"/>
      <c r="BP255" s="13"/>
      <c r="BQ255" s="4" t="str">
        <f t="shared" si="284"/>
        <v/>
      </c>
      <c r="BR255" s="12"/>
      <c r="BS255" s="13"/>
      <c r="BT255" s="4" t="str">
        <f t="shared" si="285"/>
        <v/>
      </c>
      <c r="BU255" s="12"/>
      <c r="BV255" s="13"/>
    </row>
    <row r="256" spans="1:77" hidden="1" outlineLevel="1">
      <c r="B256" t="str">
        <f t="shared" si="262"/>
        <v>brisse2012high</v>
      </c>
      <c r="C256" t="s">
        <v>16</v>
      </c>
      <c r="D256">
        <f t="shared" si="286"/>
        <v>2012</v>
      </c>
      <c r="E256" t="str">
        <f t="shared" si="286"/>
        <v>EUR</v>
      </c>
      <c r="F256" s="4" t="str">
        <f t="shared" si="263"/>
        <v/>
      </c>
      <c r="G256" s="12"/>
      <c r="H256" s="13"/>
      <c r="I256" s="4" t="str">
        <f t="shared" si="264"/>
        <v/>
      </c>
      <c r="J256" s="12"/>
      <c r="K256" s="13"/>
      <c r="L256" s="4" t="str">
        <f t="shared" si="265"/>
        <v/>
      </c>
      <c r="M256" s="12"/>
      <c r="N256" s="13"/>
      <c r="O256" s="4" t="str">
        <f t="shared" si="266"/>
        <v/>
      </c>
      <c r="P256" s="12"/>
      <c r="Q256" s="13"/>
      <c r="R256" s="4" t="str">
        <f t="shared" si="267"/>
        <v/>
      </c>
      <c r="S256" s="12"/>
      <c r="T256" s="13"/>
      <c r="U256" s="4" t="str">
        <f t="shared" si="268"/>
        <v/>
      </c>
      <c r="V256" s="12"/>
      <c r="W256" s="13"/>
      <c r="X256" s="4" t="str">
        <f t="shared" si="269"/>
        <v/>
      </c>
      <c r="Y256" s="12"/>
      <c r="Z256" s="13"/>
      <c r="AA256" s="4" t="str">
        <f t="shared" si="270"/>
        <v/>
      </c>
      <c r="AB256" s="12"/>
      <c r="AC256" s="13"/>
      <c r="AD256" s="4" t="str">
        <f t="shared" si="271"/>
        <v/>
      </c>
      <c r="AE256" s="12"/>
      <c r="AF256" s="13"/>
      <c r="AG256" s="4" t="str">
        <f t="shared" si="272"/>
        <v/>
      </c>
      <c r="AH256" s="12"/>
      <c r="AI256" s="13"/>
      <c r="AJ256" s="4" t="str">
        <f t="shared" si="273"/>
        <v/>
      </c>
      <c r="AK256" s="12"/>
      <c r="AL256" s="13"/>
      <c r="AM256" s="4" t="str">
        <f t="shared" si="274"/>
        <v/>
      </c>
      <c r="AN256" s="12"/>
      <c r="AO256" s="13"/>
      <c r="AP256" s="4" t="str">
        <f t="shared" si="275"/>
        <v/>
      </c>
      <c r="AQ256" s="12"/>
      <c r="AR256" s="13"/>
      <c r="AS256" s="4" t="str">
        <f t="shared" si="276"/>
        <v/>
      </c>
      <c r="AT256" s="12"/>
      <c r="AU256" s="13"/>
      <c r="AV256" s="4" t="str">
        <f t="shared" si="277"/>
        <v/>
      </c>
      <c r="AW256" s="12"/>
      <c r="AX256" s="13"/>
      <c r="AY256" s="4" t="str">
        <f t="shared" si="278"/>
        <v/>
      </c>
      <c r="AZ256" s="12"/>
      <c r="BA256" s="13"/>
      <c r="BB256" s="4" t="str">
        <f t="shared" si="279"/>
        <v/>
      </c>
      <c r="BC256" s="12"/>
      <c r="BD256" s="13"/>
      <c r="BE256" s="4" t="str">
        <f t="shared" si="280"/>
        <v/>
      </c>
      <c r="BF256" s="12"/>
      <c r="BG256" s="13"/>
      <c r="BH256" s="4" t="str">
        <f t="shared" si="281"/>
        <v/>
      </c>
      <c r="BI256" s="12"/>
      <c r="BJ256" s="13"/>
      <c r="BK256" s="4" t="str">
        <f t="shared" si="282"/>
        <v/>
      </c>
      <c r="BL256" s="12"/>
      <c r="BM256" s="13"/>
      <c r="BN256" s="4" t="str">
        <f t="shared" si="283"/>
        <v/>
      </c>
      <c r="BO256" s="12"/>
      <c r="BP256" s="13"/>
      <c r="BQ256" s="4" t="str">
        <f t="shared" si="284"/>
        <v/>
      </c>
      <c r="BR256" s="12"/>
      <c r="BS256" s="13"/>
      <c r="BT256" s="4" t="str">
        <f t="shared" si="285"/>
        <v/>
      </c>
      <c r="BU256" s="12"/>
      <c r="BV256" s="13"/>
    </row>
    <row r="257" spans="1:77" collapsed="1">
      <c r="B257" t="s">
        <v>69</v>
      </c>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row>
    <row r="258" spans="1:77">
      <c r="B258" t="str">
        <f>B256</f>
        <v>brisse2012high</v>
      </c>
      <c r="C258" t="s">
        <v>19</v>
      </c>
      <c r="D258">
        <f>D256</f>
        <v>2012</v>
      </c>
      <c r="E258" t="str">
        <f>E245</f>
        <v>EUR/kW</v>
      </c>
      <c r="F258" s="4" t="str">
        <f>IFERROR(AVERAGE(G258:H258),"")</f>
        <v/>
      </c>
      <c r="G258" s="12"/>
      <c r="H258" s="13"/>
      <c r="I258" s="4" t="str">
        <f>IFERROR(AVERAGE(J258:K258),"")</f>
        <v/>
      </c>
      <c r="J258" s="12"/>
      <c r="K258" s="13"/>
      <c r="L258" s="4" t="str">
        <f>IFERROR(AVERAGE(M258:N258),"")</f>
        <v/>
      </c>
      <c r="M258" s="12"/>
      <c r="N258" s="13"/>
      <c r="O258" s="4" t="str">
        <f>IFERROR(AVERAGE(P258:Q258),"")</f>
        <v/>
      </c>
      <c r="P258" s="12"/>
      <c r="Q258" s="13"/>
      <c r="R258" s="4" t="str">
        <f>IFERROR(AVERAGE(S258:T258),"")</f>
        <v/>
      </c>
      <c r="S258" s="12"/>
      <c r="T258" s="13"/>
      <c r="U258" s="4" t="str">
        <f>IFERROR(AVERAGE(V258:W258),"")</f>
        <v/>
      </c>
      <c r="V258" s="12"/>
      <c r="W258" s="13"/>
      <c r="X258" s="4" t="str">
        <f>IFERROR(AVERAGE(Y258:Z258),"")</f>
        <v/>
      </c>
      <c r="Y258" s="12"/>
      <c r="Z258" s="13"/>
      <c r="AA258" s="4" t="str">
        <f>IFERROR(AVERAGE(AB258:AC258),"")</f>
        <v/>
      </c>
      <c r="AB258" s="12"/>
      <c r="AC258" s="13"/>
      <c r="AD258" s="4" t="str">
        <f>IFERROR(AVERAGE(AE258:AF258),"")</f>
        <v/>
      </c>
      <c r="AE258" s="12"/>
      <c r="AF258" s="13"/>
      <c r="AG258" s="4" t="str">
        <f>IFERROR(AVERAGE(AH258:AI258),"")</f>
        <v/>
      </c>
      <c r="AH258" s="12"/>
      <c r="AI258" s="13"/>
      <c r="AJ258" s="4" t="str">
        <f>IFERROR(AVERAGE(AK258:AL258),"")</f>
        <v/>
      </c>
      <c r="AK258" s="12"/>
      <c r="AL258" s="13"/>
      <c r="AM258" s="4" t="str">
        <f>IFERROR(AVERAGE(AN258:AO258),"")</f>
        <v/>
      </c>
      <c r="AN258" s="12"/>
      <c r="AO258" s="13"/>
      <c r="AP258" s="4" t="str">
        <f>IFERROR(AVERAGE(AQ258:AR258),"")</f>
        <v/>
      </c>
      <c r="AQ258" s="12"/>
      <c r="AR258" s="13"/>
      <c r="AS258" s="4" t="str">
        <f>IFERROR(AVERAGE(AT258:AU258),"")</f>
        <v/>
      </c>
      <c r="AT258" s="12"/>
      <c r="AU258" s="13"/>
      <c r="AV258" s="4" t="str">
        <f>IFERROR(AVERAGE(AW258:AX258),"")</f>
        <v/>
      </c>
      <c r="AW258" s="12"/>
      <c r="AX258" s="13"/>
      <c r="AY258" s="4" t="str">
        <f>IFERROR(AVERAGE(AZ258:BA258),"")</f>
        <v/>
      </c>
      <c r="AZ258" s="12"/>
      <c r="BA258" s="13"/>
      <c r="BB258" s="4" t="str">
        <f>IFERROR(AVERAGE(BC258:BD258),"")</f>
        <v/>
      </c>
      <c r="BC258" s="12"/>
      <c r="BD258" s="13"/>
      <c r="BE258" s="4" t="str">
        <f>IFERROR(AVERAGE(BF258:BG258),"")</f>
        <v/>
      </c>
      <c r="BF258" s="12"/>
      <c r="BG258" s="13"/>
      <c r="BH258" s="4" t="str">
        <f>IFERROR(AVERAGE(BI258:BJ258),"")</f>
        <v/>
      </c>
      <c r="BI258" s="12"/>
      <c r="BJ258" s="13"/>
      <c r="BK258" s="4" t="str">
        <f>IFERROR(AVERAGE(BL258:BM258),"")</f>
        <v/>
      </c>
      <c r="BL258" s="12"/>
      <c r="BM258" s="13"/>
      <c r="BN258" s="4" t="str">
        <f>IFERROR(AVERAGE(BO258:BP258),"")</f>
        <v/>
      </c>
      <c r="BO258" s="12"/>
      <c r="BP258" s="13"/>
      <c r="BQ258" s="4" t="str">
        <f>IFERROR(AVERAGE(BR258:BS258),"")</f>
        <v/>
      </c>
      <c r="BR258" s="12"/>
      <c r="BS258" s="13"/>
      <c r="BT258" s="4" t="str">
        <f>IFERROR(AVERAGE(BU258:BV258),"")</f>
        <v/>
      </c>
      <c r="BU258" s="12"/>
      <c r="BV258" s="13"/>
    </row>
    <row r="259" spans="1:77">
      <c r="B259" t="s">
        <v>69</v>
      </c>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row>
    <row r="260" spans="1:77">
      <c r="B260" t="str">
        <f>B258</f>
        <v>brisse2012high</v>
      </c>
      <c r="C260" t="s">
        <v>48</v>
      </c>
      <c r="D260">
        <f>D258</f>
        <v>2012</v>
      </c>
      <c r="E260" t="s">
        <v>22</v>
      </c>
      <c r="F260" s="22" t="str">
        <f>IFERROR(AVERAGE(G260:H260),"")</f>
        <v/>
      </c>
      <c r="G260" s="23"/>
      <c r="H260" s="24"/>
      <c r="I260" s="22" t="str">
        <f>IFERROR(AVERAGE(J260:K260),"")</f>
        <v/>
      </c>
      <c r="J260" s="23"/>
      <c r="K260" s="24"/>
      <c r="L260" s="22" t="str">
        <f>IFERROR(AVERAGE(M260:N260),"")</f>
        <v/>
      </c>
      <c r="M260" s="23"/>
      <c r="N260" s="24"/>
      <c r="O260" s="22" t="str">
        <f>IFERROR(AVERAGE(P260:Q260),"")</f>
        <v/>
      </c>
      <c r="P260" s="23"/>
      <c r="Q260" s="24"/>
      <c r="R260" s="22" t="str">
        <f>IFERROR(AVERAGE(S260:T260),"")</f>
        <v/>
      </c>
      <c r="S260" s="23"/>
      <c r="T260" s="24"/>
      <c r="U260" s="22" t="str">
        <f>IFERROR(AVERAGE(V260:W260),"")</f>
        <v/>
      </c>
      <c r="V260" s="23"/>
      <c r="W260" s="24"/>
      <c r="X260" s="22" t="str">
        <f>IFERROR(AVERAGE(Y260:Z260),"")</f>
        <v/>
      </c>
      <c r="Y260" s="23"/>
      <c r="Z260" s="24"/>
      <c r="AA260" s="22" t="str">
        <f>IFERROR(AVERAGE(AB260:AC260),"")</f>
        <v/>
      </c>
      <c r="AB260" s="23"/>
      <c r="AC260" s="24"/>
      <c r="AD260" s="22" t="str">
        <f>IFERROR(AVERAGE(AE260:AF260),"")</f>
        <v/>
      </c>
      <c r="AE260" s="23"/>
      <c r="AF260" s="24"/>
      <c r="AG260" s="22" t="str">
        <f>IFERROR(AVERAGE(AH260:AI260),"")</f>
        <v/>
      </c>
      <c r="AH260" s="23"/>
      <c r="AI260" s="24"/>
      <c r="AJ260" s="22" t="str">
        <f>IFERROR(AVERAGE(AK260:AL260),"")</f>
        <v/>
      </c>
      <c r="AK260" s="23"/>
      <c r="AL260" s="24"/>
      <c r="AM260" s="22" t="str">
        <f>IFERROR(AVERAGE(AN260:AO260),"")</f>
        <v/>
      </c>
      <c r="AN260" s="23"/>
      <c r="AO260" s="24"/>
      <c r="AP260" s="22">
        <f>IFERROR(AVERAGE(AQ260:AR260),"")</f>
        <v>0.04</v>
      </c>
      <c r="AQ260" s="23">
        <v>0.04</v>
      </c>
      <c r="AR260" s="24">
        <v>0.04</v>
      </c>
      <c r="AS260" s="22" t="str">
        <f>IFERROR(AVERAGE(AT260:AU260),"")</f>
        <v/>
      </c>
      <c r="AT260" s="23"/>
      <c r="AU260" s="24"/>
      <c r="AV260" s="22" t="str">
        <f>IFERROR(AVERAGE(AW260:AX260),"")</f>
        <v/>
      </c>
      <c r="AW260" s="23"/>
      <c r="AX260" s="24"/>
      <c r="AY260" s="22" t="str">
        <f>IFERROR(AVERAGE(AZ260:BA260),"")</f>
        <v/>
      </c>
      <c r="AZ260" s="23"/>
      <c r="BA260" s="24"/>
      <c r="BB260" s="22" t="str">
        <f>IFERROR(AVERAGE(BC260:BD260),"")</f>
        <v/>
      </c>
      <c r="BC260" s="23"/>
      <c r="BD260" s="24"/>
      <c r="BE260" s="22" t="str">
        <f>IFERROR(AVERAGE(BF260:BG260),"")</f>
        <v/>
      </c>
      <c r="BF260" s="23"/>
      <c r="BG260" s="24"/>
      <c r="BH260" s="22" t="str">
        <f>IFERROR(AVERAGE(BI260:BJ260),"")</f>
        <v/>
      </c>
      <c r="BI260" s="23"/>
      <c r="BJ260" s="24"/>
      <c r="BK260" s="22" t="str">
        <f>IFERROR(AVERAGE(BL260:BM260),"")</f>
        <v/>
      </c>
      <c r="BL260" s="23"/>
      <c r="BM260" s="24"/>
      <c r="BN260" s="22" t="str">
        <f>IFERROR(AVERAGE(BO260:BP260),"")</f>
        <v/>
      </c>
      <c r="BO260" s="23"/>
      <c r="BP260" s="24"/>
      <c r="BQ260" s="22" t="str">
        <f>IFERROR(AVERAGE(BR260:BS260),"")</f>
        <v/>
      </c>
      <c r="BR260" s="23"/>
      <c r="BS260" s="24"/>
      <c r="BT260" s="22" t="str">
        <f>IFERROR(AVERAGE(BU260:BV260),"")</f>
        <v/>
      </c>
      <c r="BU260" s="23"/>
      <c r="BV260" s="24"/>
    </row>
    <row r="261" spans="1:77">
      <c r="B261" t="str">
        <f>B260</f>
        <v>brisse2012high</v>
      </c>
      <c r="C261" t="s">
        <v>49</v>
      </c>
      <c r="D261">
        <f>D260</f>
        <v>2012</v>
      </c>
      <c r="E261" t="s">
        <v>22</v>
      </c>
      <c r="F261" s="22" t="str">
        <f>IFERROR(AVERAGE(G261:H261),"")</f>
        <v/>
      </c>
      <c r="G261" s="23"/>
      <c r="H261" s="24"/>
      <c r="I261" s="22" t="str">
        <f>IFERROR(AVERAGE(J261:K261),"")</f>
        <v/>
      </c>
      <c r="J261" s="23"/>
      <c r="K261" s="24"/>
      <c r="L261" s="22" t="str">
        <f>IFERROR(AVERAGE(M261:N261),"")</f>
        <v/>
      </c>
      <c r="M261" s="23"/>
      <c r="N261" s="24"/>
      <c r="O261" s="22" t="str">
        <f>IFERROR(AVERAGE(P261:Q261),"")</f>
        <v/>
      </c>
      <c r="P261" s="23"/>
      <c r="Q261" s="24"/>
      <c r="R261" s="22" t="str">
        <f>IFERROR(AVERAGE(S261:T261),"")</f>
        <v/>
      </c>
      <c r="S261" s="23"/>
      <c r="T261" s="24"/>
      <c r="U261" s="22" t="str">
        <f>IFERROR(AVERAGE(V261:W261),"")</f>
        <v/>
      </c>
      <c r="V261" s="23"/>
      <c r="W261" s="24"/>
      <c r="X261" s="22" t="str">
        <f>IFERROR(AVERAGE(Y261:Z261),"")</f>
        <v/>
      </c>
      <c r="Y261" s="23"/>
      <c r="Z261" s="24"/>
      <c r="AA261" s="22" t="str">
        <f>IFERROR(AVERAGE(AB261:AC261),"")</f>
        <v/>
      </c>
      <c r="AB261" s="23"/>
      <c r="AC261" s="24"/>
      <c r="AD261" s="22" t="str">
        <f>IFERROR(AVERAGE(AE261:AF261),"")</f>
        <v/>
      </c>
      <c r="AE261" s="23"/>
      <c r="AF261" s="24"/>
      <c r="AG261" s="22" t="str">
        <f>IFERROR(AVERAGE(AH261:AI261),"")</f>
        <v/>
      </c>
      <c r="AH261" s="23"/>
      <c r="AI261" s="24"/>
      <c r="AJ261" s="22" t="str">
        <f>IFERROR(AVERAGE(AK261:AL261),"")</f>
        <v/>
      </c>
      <c r="AK261" s="23"/>
      <c r="AL261" s="24"/>
      <c r="AM261" s="22" t="str">
        <f>IFERROR(AVERAGE(AN261:AO261),"")</f>
        <v/>
      </c>
      <c r="AN261" s="23"/>
      <c r="AO261" s="24"/>
      <c r="AP261" s="22" t="str">
        <f>IFERROR(AVERAGE(AQ261:AR261),"")</f>
        <v/>
      </c>
      <c r="AQ261" s="23"/>
      <c r="AR261" s="24"/>
      <c r="AS261" s="22" t="str">
        <f>IFERROR(AVERAGE(AT261:AU261),"")</f>
        <v/>
      </c>
      <c r="AT261" s="23"/>
      <c r="AU261" s="24"/>
      <c r="AV261" s="22" t="str">
        <f>IFERROR(AVERAGE(AW261:AX261),"")</f>
        <v/>
      </c>
      <c r="AW261" s="23"/>
      <c r="AX261" s="24"/>
      <c r="AY261" s="22" t="str">
        <f>IFERROR(AVERAGE(AZ261:BA261),"")</f>
        <v/>
      </c>
      <c r="AZ261" s="23"/>
      <c r="BA261" s="24"/>
      <c r="BB261" s="22" t="str">
        <f>IFERROR(AVERAGE(BC261:BD261),"")</f>
        <v/>
      </c>
      <c r="BC261" s="23"/>
      <c r="BD261" s="24"/>
      <c r="BE261" s="22" t="str">
        <f>IFERROR(AVERAGE(BF261:BG261),"")</f>
        <v/>
      </c>
      <c r="BF261" s="23"/>
      <c r="BG261" s="24"/>
      <c r="BH261" s="22" t="str">
        <f>IFERROR(AVERAGE(BI261:BJ261),"")</f>
        <v/>
      </c>
      <c r="BI261" s="23"/>
      <c r="BJ261" s="24"/>
      <c r="BK261" s="22" t="str">
        <f>IFERROR(AVERAGE(BL261:BM261),"")</f>
        <v/>
      </c>
      <c r="BL261" s="23"/>
      <c r="BM261" s="24"/>
      <c r="BN261" s="22" t="str">
        <f>IFERROR(AVERAGE(BO261:BP261),"")</f>
        <v/>
      </c>
      <c r="BO261" s="23"/>
      <c r="BP261" s="24"/>
      <c r="BQ261" s="22" t="str">
        <f>IFERROR(AVERAGE(BR261:BS261),"")</f>
        <v/>
      </c>
      <c r="BR261" s="23"/>
      <c r="BS261" s="24"/>
      <c r="BT261" s="22" t="str">
        <f>IFERROR(AVERAGE(BU261:BV261),"")</f>
        <v/>
      </c>
      <c r="BU261" s="23"/>
      <c r="BV261" s="24"/>
    </row>
    <row r="262" spans="1:77">
      <c r="B262" t="s">
        <v>69</v>
      </c>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row>
    <row r="263" spans="1:77">
      <c r="B263" t="str">
        <f>B258</f>
        <v>brisse2012high</v>
      </c>
      <c r="C263" t="s">
        <v>23</v>
      </c>
      <c r="D263">
        <f>D258</f>
        <v>2012</v>
      </c>
      <c r="E263" t="s">
        <v>20</v>
      </c>
      <c r="F263" s="4" t="str">
        <f>IFERROR(AVERAGE(G263:H263),"")</f>
        <v/>
      </c>
      <c r="G263" s="12"/>
      <c r="H263" s="13"/>
      <c r="I263" s="4" t="str">
        <f>IFERROR(AVERAGE(J263:K263),"")</f>
        <v/>
      </c>
      <c r="J263" s="12"/>
      <c r="K263" s="13"/>
      <c r="L263" s="4" t="str">
        <f>IFERROR(AVERAGE(M263:N263),"")</f>
        <v/>
      </c>
      <c r="M263" s="12"/>
      <c r="N263" s="13"/>
      <c r="O263" s="4" t="str">
        <f>IFERROR(AVERAGE(P263:Q263),"")</f>
        <v/>
      </c>
      <c r="P263" s="12"/>
      <c r="Q263" s="13"/>
      <c r="R263" s="4" t="str">
        <f>IFERROR(AVERAGE(S263:T263),"")</f>
        <v/>
      </c>
      <c r="S263" s="12"/>
      <c r="T263" s="13"/>
      <c r="U263" s="4" t="str">
        <f>IFERROR(AVERAGE(V263:W263),"")</f>
        <v/>
      </c>
      <c r="V263" s="12"/>
      <c r="W263" s="13"/>
      <c r="X263" s="4" t="str">
        <f>IFERROR(AVERAGE(Y263:Z263),"")</f>
        <v/>
      </c>
      <c r="Y263" s="12"/>
      <c r="Z263" s="13"/>
      <c r="AA263" s="4" t="str">
        <f>IFERROR(AVERAGE(AB263:AC263),"")</f>
        <v/>
      </c>
      <c r="AB263" s="12"/>
      <c r="AC263" s="13"/>
      <c r="AD263" s="4" t="str">
        <f>IFERROR(AVERAGE(AE263:AF263),"")</f>
        <v/>
      </c>
      <c r="AE263" s="12"/>
      <c r="AF263" s="13"/>
      <c r="AG263" s="4" t="str">
        <f>IFERROR(AVERAGE(AH263:AI263),"")</f>
        <v/>
      </c>
      <c r="AH263" s="12"/>
      <c r="AI263" s="13"/>
      <c r="AJ263" s="4" t="str">
        <f>IFERROR(AVERAGE(AK263:AL263),"")</f>
        <v/>
      </c>
      <c r="AK263" s="12"/>
      <c r="AL263" s="13"/>
      <c r="AM263" s="4" t="str">
        <f>IFERROR(AVERAGE(AN263:AO263),"")</f>
        <v/>
      </c>
      <c r="AN263" s="12"/>
      <c r="AO263" s="13"/>
      <c r="AP263" s="4" t="str">
        <f>IFERROR(AVERAGE(AQ263:AR263),"")</f>
        <v/>
      </c>
      <c r="AQ263" s="12"/>
      <c r="AR263" s="13"/>
      <c r="AS263" s="4" t="str">
        <f>IFERROR(AVERAGE(AT263:AU263),"")</f>
        <v/>
      </c>
      <c r="AT263" s="12"/>
      <c r="AU263" s="13"/>
      <c r="AV263" s="4" t="str">
        <f>IFERROR(AVERAGE(AW263:AX263),"")</f>
        <v/>
      </c>
      <c r="AW263" s="12"/>
      <c r="AX263" s="13"/>
      <c r="AY263" s="4" t="str">
        <f>IFERROR(AVERAGE(AZ263:BA263),"")</f>
        <v/>
      </c>
      <c r="AZ263" s="12"/>
      <c r="BA263" s="13"/>
      <c r="BB263" s="4" t="str">
        <f>IFERROR(AVERAGE(BC263:BD263),"")</f>
        <v/>
      </c>
      <c r="BC263" s="12"/>
      <c r="BD263" s="13"/>
      <c r="BE263" s="4" t="str">
        <f>IFERROR(AVERAGE(BF263:BG263),"")</f>
        <v/>
      </c>
      <c r="BF263" s="12"/>
      <c r="BG263" s="13"/>
      <c r="BH263" s="4" t="str">
        <f>IFERROR(AVERAGE(BI263:BJ263),"")</f>
        <v/>
      </c>
      <c r="BI263" s="12"/>
      <c r="BJ263" s="13"/>
      <c r="BK263" s="4" t="str">
        <f>IFERROR(AVERAGE(BL263:BM263),"")</f>
        <v/>
      </c>
      <c r="BL263" s="12"/>
      <c r="BM263" s="13"/>
      <c r="BN263" s="4" t="str">
        <f>IFERROR(AVERAGE(BO263:BP263),"")</f>
        <v/>
      </c>
      <c r="BO263" s="12"/>
      <c r="BP263" s="13"/>
      <c r="BQ263" s="4" t="str">
        <f>IFERROR(AVERAGE(BR263:BS263),"")</f>
        <v/>
      </c>
      <c r="BR263" s="12"/>
      <c r="BS263" s="13"/>
      <c r="BT263" s="4" t="str">
        <f>IFERROR(AVERAGE(BU263:BV263),"")</f>
        <v/>
      </c>
      <c r="BU263" s="12"/>
      <c r="BV263" s="13"/>
    </row>
    <row r="264" spans="1:77">
      <c r="B264" t="str">
        <f>B263</f>
        <v>brisse2012high</v>
      </c>
      <c r="C264" t="s">
        <v>42</v>
      </c>
      <c r="D264">
        <f>D263</f>
        <v>2012</v>
      </c>
      <c r="E264" t="s">
        <v>43</v>
      </c>
      <c r="F264" s="4" t="str">
        <f>IFERROR(AVERAGE(G264:H264),"")</f>
        <v/>
      </c>
      <c r="G264" s="12"/>
      <c r="H264" s="13"/>
      <c r="I264" s="4" t="str">
        <f>IFERROR(AVERAGE(J264:K264),"")</f>
        <v/>
      </c>
      <c r="J264" s="12"/>
      <c r="K264" s="13"/>
      <c r="L264" s="4" t="str">
        <f>IFERROR(AVERAGE(M264:N264),"")</f>
        <v/>
      </c>
      <c r="M264" s="12"/>
      <c r="N264" s="13"/>
      <c r="O264" s="4" t="str">
        <f>IFERROR(AVERAGE(P264:Q264),"")</f>
        <v/>
      </c>
      <c r="P264" s="12"/>
      <c r="Q264" s="13"/>
      <c r="R264" s="4" t="str">
        <f>IFERROR(AVERAGE(S264:T264),"")</f>
        <v/>
      </c>
      <c r="S264" s="12"/>
      <c r="T264" s="13"/>
      <c r="U264" s="4" t="str">
        <f>IFERROR(AVERAGE(V264:W264),"")</f>
        <v/>
      </c>
      <c r="V264" s="12"/>
      <c r="W264" s="13"/>
      <c r="X264" s="4" t="str">
        <f>IFERROR(AVERAGE(Y264:Z264),"")</f>
        <v/>
      </c>
      <c r="Y264" s="12"/>
      <c r="Z264" s="13"/>
      <c r="AA264" s="4" t="str">
        <f>IFERROR(AVERAGE(AB264:AC264),"")</f>
        <v/>
      </c>
      <c r="AB264" s="12"/>
      <c r="AC264" s="13"/>
      <c r="AD264" s="4" t="str">
        <f>IFERROR(AVERAGE(AE264:AF264),"")</f>
        <v/>
      </c>
      <c r="AE264" s="12"/>
      <c r="AF264" s="13"/>
      <c r="AG264" s="4" t="str">
        <f>IFERROR(AVERAGE(AH264:AI264),"")</f>
        <v/>
      </c>
      <c r="AH264" s="12"/>
      <c r="AI264" s="13"/>
      <c r="AJ264" s="4" t="str">
        <f>IFERROR(AVERAGE(AK264:AL264),"")</f>
        <v/>
      </c>
      <c r="AK264" s="12"/>
      <c r="AL264" s="13"/>
      <c r="AM264" s="4" t="str">
        <f>IFERROR(AVERAGE(AN264:AO264),"")</f>
        <v/>
      </c>
      <c r="AN264" s="12"/>
      <c r="AO264" s="13"/>
      <c r="AP264" s="4" t="str">
        <f>IFERROR(AVERAGE(AQ264:AR264),"")</f>
        <v/>
      </c>
      <c r="AQ264" s="12"/>
      <c r="AR264" s="13"/>
      <c r="AS264" s="4" t="str">
        <f>IFERROR(AVERAGE(AT264:AU264),"")</f>
        <v/>
      </c>
      <c r="AT264" s="12"/>
      <c r="AU264" s="13"/>
      <c r="AV264" s="4" t="str">
        <f>IFERROR(AVERAGE(AW264:AX264),"")</f>
        <v/>
      </c>
      <c r="AW264" s="12"/>
      <c r="AX264" s="13"/>
      <c r="AY264" s="4" t="str">
        <f>IFERROR(AVERAGE(AZ264:BA264),"")</f>
        <v/>
      </c>
      <c r="AZ264" s="12"/>
      <c r="BA264" s="13"/>
      <c r="BB264" s="4" t="str">
        <f>IFERROR(AVERAGE(BC264:BD264),"")</f>
        <v/>
      </c>
      <c r="BC264" s="12"/>
      <c r="BD264" s="13"/>
      <c r="BE264" s="4" t="str">
        <f>IFERROR(AVERAGE(BF264:BG264),"")</f>
        <v/>
      </c>
      <c r="BF264" s="12"/>
      <c r="BG264" s="13"/>
      <c r="BH264" s="4" t="str">
        <f>IFERROR(AVERAGE(BI264:BJ264),"")</f>
        <v/>
      </c>
      <c r="BI264" s="12"/>
      <c r="BJ264" s="13"/>
      <c r="BK264" s="4" t="str">
        <f>IFERROR(AVERAGE(BL264:BM264),"")</f>
        <v/>
      </c>
      <c r="BL264" s="12"/>
      <c r="BM264" s="13"/>
      <c r="BN264" s="4" t="str">
        <f>IFERROR(AVERAGE(BO264:BP264),"")</f>
        <v/>
      </c>
      <c r="BO264" s="12"/>
      <c r="BP264" s="13"/>
      <c r="BQ264" s="4" t="str">
        <f>IFERROR(AVERAGE(BR264:BS264),"")</f>
        <v/>
      </c>
      <c r="BR264" s="12"/>
      <c r="BS264" s="13"/>
      <c r="BT264" s="4" t="str">
        <f>IFERROR(AVERAGE(BU264:BV264),"")</f>
        <v/>
      </c>
      <c r="BU264" s="12"/>
      <c r="BV264" s="13"/>
    </row>
    <row r="265" spans="1:77">
      <c r="B265" t="str">
        <f>B264</f>
        <v>brisse2012high</v>
      </c>
      <c r="C265" t="s">
        <v>21</v>
      </c>
      <c r="D265">
        <f>D264</f>
        <v>2012</v>
      </c>
      <c r="E265" t="s">
        <v>22</v>
      </c>
      <c r="F265" s="22" t="str">
        <f>IFERROR(AVERAGE(G265:H265),"")</f>
        <v/>
      </c>
      <c r="G265" s="23"/>
      <c r="H265" s="24"/>
      <c r="I265" s="22" t="str">
        <f>IFERROR(AVERAGE(J265:K265),"")</f>
        <v/>
      </c>
      <c r="J265" s="23"/>
      <c r="K265" s="24"/>
      <c r="L265" s="22" t="str">
        <f>IFERROR(AVERAGE(M265:N265),"")</f>
        <v/>
      </c>
      <c r="M265" s="23"/>
      <c r="N265" s="24"/>
      <c r="O265" s="22" t="str">
        <f>IFERROR(AVERAGE(P265:Q265),"")</f>
        <v/>
      </c>
      <c r="P265" s="23"/>
      <c r="Q265" s="24"/>
      <c r="R265" s="22" t="str">
        <f>IFERROR(AVERAGE(S265:T265),"")</f>
        <v/>
      </c>
      <c r="S265" s="23"/>
      <c r="T265" s="24"/>
      <c r="U265" s="22" t="str">
        <f>IFERROR(AVERAGE(V265:W265),"")</f>
        <v/>
      </c>
      <c r="V265" s="23"/>
      <c r="W265" s="24"/>
      <c r="X265" s="22" t="str">
        <f>IFERROR(AVERAGE(Y265:Z265),"")</f>
        <v/>
      </c>
      <c r="Y265" s="23"/>
      <c r="Z265" s="24"/>
      <c r="AA265" s="22" t="str">
        <f>IFERROR(AVERAGE(AB265:AC265),"")</f>
        <v/>
      </c>
      <c r="AB265" s="23"/>
      <c r="AC265" s="24"/>
      <c r="AD265" s="22" t="str">
        <f>IFERROR(AVERAGE(AE265:AF265),"")</f>
        <v/>
      </c>
      <c r="AE265" s="23"/>
      <c r="AF265" s="24"/>
      <c r="AG265" s="22" t="str">
        <f>IFERROR(AVERAGE(AH265:AI265),"")</f>
        <v/>
      </c>
      <c r="AH265" s="23"/>
      <c r="AI265" s="24"/>
      <c r="AJ265" s="22" t="str">
        <f>IFERROR(AVERAGE(AK265:AL265),"")</f>
        <v/>
      </c>
      <c r="AK265" s="23"/>
      <c r="AL265" s="24"/>
      <c r="AM265" s="22" t="str">
        <f>IFERROR(AVERAGE(AN265:AO265),"")</f>
        <v/>
      </c>
      <c r="AN265" s="23"/>
      <c r="AO265" s="24"/>
      <c r="AP265" s="22" t="str">
        <f>IFERROR(AVERAGE(AQ265:AR265),"")</f>
        <v/>
      </c>
      <c r="AQ265" s="23"/>
      <c r="AR265" s="24"/>
      <c r="AS265" s="22" t="str">
        <f>IFERROR(AVERAGE(AT265:AU265),"")</f>
        <v/>
      </c>
      <c r="AT265" s="23"/>
      <c r="AU265" s="24"/>
      <c r="AV265" s="22" t="str">
        <f>IFERROR(AVERAGE(AW265:AX265),"")</f>
        <v/>
      </c>
      <c r="AW265" s="23"/>
      <c r="AX265" s="24"/>
      <c r="AY265" s="22" t="str">
        <f>IFERROR(AVERAGE(AZ265:BA265),"")</f>
        <v/>
      </c>
      <c r="AZ265" s="23"/>
      <c r="BA265" s="24"/>
      <c r="BB265" s="22" t="str">
        <f>IFERROR(AVERAGE(BC265:BD265),"")</f>
        <v/>
      </c>
      <c r="BC265" s="23"/>
      <c r="BD265" s="24"/>
      <c r="BE265" s="22" t="str">
        <f>IFERROR(AVERAGE(BF265:BG265),"")</f>
        <v/>
      </c>
      <c r="BF265" s="23"/>
      <c r="BG265" s="24"/>
      <c r="BH265" s="22" t="str">
        <f>IFERROR(AVERAGE(BI265:BJ265),"")</f>
        <v/>
      </c>
      <c r="BI265" s="23"/>
      <c r="BJ265" s="24"/>
      <c r="BK265" s="22" t="str">
        <f>IFERROR(AVERAGE(BL265:BM265),"")</f>
        <v/>
      </c>
      <c r="BL265" s="23"/>
      <c r="BM265" s="24"/>
      <c r="BN265" s="22" t="str">
        <f>IFERROR(AVERAGE(BO265:BP265),"")</f>
        <v/>
      </c>
      <c r="BO265" s="23"/>
      <c r="BP265" s="24"/>
      <c r="BQ265" s="22" t="str">
        <f>IFERROR(AVERAGE(BR265:BS265),"")</f>
        <v/>
      </c>
      <c r="BR265" s="23"/>
      <c r="BS265" s="24"/>
      <c r="BT265" s="22" t="str">
        <f>IFERROR(AVERAGE(BU265:BV265),"")</f>
        <v/>
      </c>
      <c r="BU265" s="23"/>
      <c r="BV265" s="24"/>
    </row>
    <row r="266" spans="1:77">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row>
    <row r="268" spans="1:77">
      <c r="A268" s="5">
        <f>MATCH(B268,Sources[Citekey],0)</f>
        <v>101</v>
      </c>
      <c r="B268" s="6" t="s">
        <v>75</v>
      </c>
      <c r="C268" s="1"/>
      <c r="D268" s="1">
        <f>VLOOKUP(B268,Sources[],2,FALSE)</f>
        <v>2014</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row>
    <row r="269" spans="1:77">
      <c r="B269" t="str">
        <f>B268</f>
        <v>aicher2014arbeitspaket</v>
      </c>
      <c r="C269" t="s">
        <v>3</v>
      </c>
      <c r="D269">
        <f>D268</f>
        <v>2014</v>
      </c>
      <c r="E269" s="25" t="s">
        <v>6</v>
      </c>
      <c r="F269" s="4" t="str">
        <f>IFERROR(AVERAGE(G269:H269),"")</f>
        <v/>
      </c>
      <c r="G269" s="12"/>
      <c r="H269" s="13"/>
      <c r="I269" s="4" t="str">
        <f>IFERROR(AVERAGE(J269:K269),"")</f>
        <v/>
      </c>
      <c r="J269" s="12"/>
      <c r="K269" s="13"/>
      <c r="L269" s="4" t="str">
        <f>IFERROR(AVERAGE(M269:N269),"")</f>
        <v/>
      </c>
      <c r="M269" s="12"/>
      <c r="N269" s="13"/>
      <c r="O269" s="4" t="str">
        <f>IFERROR(AVERAGE(P269:Q269),"")</f>
        <v/>
      </c>
      <c r="P269" s="12"/>
      <c r="Q269" s="13"/>
      <c r="R269" s="4" t="str">
        <f>IFERROR(AVERAGE(S269:T269),"")</f>
        <v/>
      </c>
      <c r="S269" s="12"/>
      <c r="T269" s="13"/>
      <c r="U269" s="4" t="str">
        <f>IFERROR(AVERAGE(V269:W269),"")</f>
        <v/>
      </c>
      <c r="V269" s="12"/>
      <c r="W269" s="13"/>
      <c r="X269" s="4" t="str">
        <f>IFERROR(AVERAGE(Y269:Z269),"")</f>
        <v/>
      </c>
      <c r="Y269" s="12"/>
      <c r="Z269" s="13"/>
      <c r="AA269" s="4" t="str">
        <f>IFERROR(AVERAGE(AB269:AC269),"")</f>
        <v/>
      </c>
      <c r="AB269" s="12"/>
      <c r="AC269" s="13"/>
      <c r="AD269" s="4" t="str">
        <f>IFERROR(AVERAGE(AE269:AF269),"")</f>
        <v/>
      </c>
      <c r="AE269" s="12"/>
      <c r="AF269" s="13"/>
      <c r="AG269" s="4" t="str">
        <f>IFERROR(AVERAGE(AH269:AI269),"")</f>
        <v/>
      </c>
      <c r="AH269" s="12"/>
      <c r="AI269" s="13"/>
      <c r="AJ269" s="4" t="str">
        <f>IFERROR(AVERAGE(AK269:AL269),"")</f>
        <v/>
      </c>
      <c r="AK269" s="12"/>
      <c r="AL269" s="13"/>
      <c r="AM269" s="4" t="str">
        <f>IFERROR(AVERAGE(AN269:AO269),"")</f>
        <v/>
      </c>
      <c r="AN269" s="12"/>
      <c r="AO269" s="13"/>
      <c r="AP269" s="4" t="str">
        <f>IFERROR(AVERAGE(AQ269:AR269),"")</f>
        <v/>
      </c>
      <c r="AQ269" s="12"/>
      <c r="AR269" s="13"/>
      <c r="AS269" s="4" t="str">
        <f>IFERROR(AVERAGE(AT269:AU269),"")</f>
        <v/>
      </c>
      <c r="AT269" s="12"/>
      <c r="AU269" s="13"/>
      <c r="AV269" s="4" t="str">
        <f>IFERROR(AVERAGE(AW269:AX269),"")</f>
        <v/>
      </c>
      <c r="AW269" s="12"/>
      <c r="AX269" s="13"/>
      <c r="AY269" s="4" t="str">
        <f>IFERROR(AVERAGE(AZ269:BA269),"")</f>
        <v/>
      </c>
      <c r="AZ269" s="12"/>
      <c r="BA269" s="13"/>
      <c r="BB269" s="4" t="str">
        <f>IFERROR(AVERAGE(BC269:BD269),"")</f>
        <v/>
      </c>
      <c r="BC269" s="12"/>
      <c r="BD269" s="13"/>
      <c r="BE269" s="4" t="str">
        <f>IFERROR(AVERAGE(BF269:BG269),"")</f>
        <v/>
      </c>
      <c r="BF269" s="12"/>
      <c r="BG269" s="13"/>
      <c r="BH269" s="4" t="str">
        <f>IFERROR(AVERAGE(BI269:BJ269),"")</f>
        <v/>
      </c>
      <c r="BI269" s="12"/>
      <c r="BJ269" s="13"/>
      <c r="BK269" s="4" t="str">
        <f>IFERROR(AVERAGE(BL269:BM269),"")</f>
        <v/>
      </c>
      <c r="BL269" s="12"/>
      <c r="BM269" s="13"/>
      <c r="BN269" s="4" t="str">
        <f>IFERROR(AVERAGE(BO269:BP269),"")</f>
        <v/>
      </c>
      <c r="BO269" s="12"/>
      <c r="BP269" s="13"/>
      <c r="BQ269" s="4" t="str">
        <f>IFERROR(AVERAGE(BR269:BS269),"")</f>
        <v/>
      </c>
      <c r="BR269" s="12"/>
      <c r="BS269" s="13"/>
      <c r="BT269" s="4" t="str">
        <f>IFERROR(AVERAGE(BU269:BV269),"")</f>
        <v/>
      </c>
      <c r="BU269" s="12"/>
      <c r="BV269" s="13"/>
      <c r="BX269" s="2"/>
      <c r="BY269" s="2"/>
    </row>
    <row r="270" spans="1:77">
      <c r="B270" t="str">
        <f>B269</f>
        <v>aicher2014arbeitspaket</v>
      </c>
      <c r="C270" t="s">
        <v>4</v>
      </c>
      <c r="D270">
        <f>D269</f>
        <v>2014</v>
      </c>
      <c r="E270" t="str">
        <f>E269</f>
        <v>EUR/kW</v>
      </c>
      <c r="F270" s="4" t="str">
        <f>IFERROR(AVERAGE(G270:H270),"")</f>
        <v/>
      </c>
      <c r="G270" s="14"/>
      <c r="H270" s="15"/>
      <c r="I270" s="4" t="str">
        <f>IFERROR(AVERAGE(J270:K270),"")</f>
        <v/>
      </c>
      <c r="J270" s="14"/>
      <c r="K270" s="15"/>
      <c r="L270" s="4" t="str">
        <f>IFERROR(AVERAGE(M270:N270),"")</f>
        <v/>
      </c>
      <c r="M270" s="14"/>
      <c r="N270" s="15"/>
      <c r="O270" s="4" t="str">
        <f>IFERROR(AVERAGE(P270:Q270),"")</f>
        <v/>
      </c>
      <c r="P270" s="14"/>
      <c r="Q270" s="15"/>
      <c r="R270" s="4" t="str">
        <f>IFERROR(AVERAGE(S270:T270),"")</f>
        <v/>
      </c>
      <c r="S270" s="14"/>
      <c r="T270" s="15"/>
      <c r="U270" s="4" t="str">
        <f>IFERROR(AVERAGE(V270:W270),"")</f>
        <v/>
      </c>
      <c r="V270" s="14"/>
      <c r="W270" s="15"/>
      <c r="X270" s="4" t="str">
        <f>IFERROR(AVERAGE(Y270:Z270),"")</f>
        <v/>
      </c>
      <c r="Y270" s="14"/>
      <c r="Z270" s="15"/>
      <c r="AA270" s="4" t="str">
        <f>IFERROR(AVERAGE(AB270:AC270),"")</f>
        <v/>
      </c>
      <c r="AB270" s="14"/>
      <c r="AC270" s="15"/>
      <c r="AD270" s="4" t="str">
        <f>IFERROR(AVERAGE(AE270:AF270),"")</f>
        <v/>
      </c>
      <c r="AE270" s="14"/>
      <c r="AF270" s="15"/>
      <c r="AG270" s="4" t="str">
        <f>IFERROR(AVERAGE(AH270:AI270),"")</f>
        <v/>
      </c>
      <c r="AH270" s="14"/>
      <c r="AI270" s="15"/>
      <c r="AJ270" s="4" t="str">
        <f>IFERROR(AVERAGE(AK270:AL270),"")</f>
        <v/>
      </c>
      <c r="AK270" s="14"/>
      <c r="AL270" s="15"/>
      <c r="AM270" s="4" t="str">
        <f>IFERROR(AVERAGE(AN270:AO270),"")</f>
        <v/>
      </c>
      <c r="AN270" s="14"/>
      <c r="AO270" s="15"/>
      <c r="AP270" s="4" t="str">
        <f>IFERROR(AVERAGE(AQ270:AR270),"")</f>
        <v/>
      </c>
      <c r="AQ270" s="14"/>
      <c r="AR270" s="15"/>
      <c r="AS270" s="4" t="str">
        <f>IFERROR(AVERAGE(AT270:AU270),"")</f>
        <v/>
      </c>
      <c r="AT270" s="14"/>
      <c r="AU270" s="15"/>
      <c r="AV270" s="4">
        <f>IFERROR(AVERAGE(AW270:AX270),"")</f>
        <v>1375</v>
      </c>
      <c r="AW270" s="14">
        <v>1250</v>
      </c>
      <c r="AX270" s="15">
        <v>1500</v>
      </c>
      <c r="AY270" s="4" t="str">
        <f>IFERROR(AVERAGE(AZ270:BA270),"")</f>
        <v/>
      </c>
      <c r="AZ270" s="14"/>
      <c r="BA270" s="15"/>
      <c r="BB270" s="4" t="str">
        <f>IFERROR(AVERAGE(BC270:BD270),"")</f>
        <v/>
      </c>
      <c r="BC270" s="14"/>
      <c r="BD270" s="15"/>
      <c r="BE270" s="4" t="str">
        <f>IFERROR(AVERAGE(BF270:BG270),"")</f>
        <v/>
      </c>
      <c r="BF270" s="14"/>
      <c r="BG270" s="15"/>
      <c r="BH270" s="4" t="str">
        <f>IFERROR(AVERAGE(BI270:BJ270),"")</f>
        <v/>
      </c>
      <c r="BI270" s="14"/>
      <c r="BJ270" s="15"/>
      <c r="BK270" s="4" t="str">
        <f>IFERROR(AVERAGE(BL270:BM270),"")</f>
        <v/>
      </c>
      <c r="BL270" s="14"/>
      <c r="BM270" s="15"/>
      <c r="BN270" s="4" t="str">
        <f>IFERROR(AVERAGE(BO270:BP270),"")</f>
        <v/>
      </c>
      <c r="BO270" s="14"/>
      <c r="BP270" s="15"/>
      <c r="BQ270" s="4" t="str">
        <f>IFERROR(AVERAGE(BR270:BS270),"")</f>
        <v/>
      </c>
      <c r="BR270" s="14"/>
      <c r="BS270" s="15"/>
      <c r="BT270" s="4" t="str">
        <f>IFERROR(AVERAGE(BU270:BV270),"")</f>
        <v/>
      </c>
      <c r="BU270" s="14"/>
      <c r="BV270" s="15"/>
      <c r="BX270" s="2"/>
      <c r="BY270" t="s">
        <v>78</v>
      </c>
    </row>
    <row r="271" spans="1:77">
      <c r="B271" t="str">
        <f>B270</f>
        <v>aicher2014arbeitspaket</v>
      </c>
      <c r="C271" t="s">
        <v>5</v>
      </c>
      <c r="D271">
        <f>D270</f>
        <v>2014</v>
      </c>
      <c r="E271" t="str">
        <f>E270</f>
        <v>EUR/kW</v>
      </c>
      <c r="F271" s="4" t="str">
        <f>IFERROR(AVERAGE(G271:H271),"")</f>
        <v/>
      </c>
      <c r="G271" s="16"/>
      <c r="H271" s="17"/>
      <c r="I271" s="4" t="str">
        <f>IFERROR(AVERAGE(J271:K271),"")</f>
        <v/>
      </c>
      <c r="J271" s="16"/>
      <c r="K271" s="17"/>
      <c r="L271" s="4" t="str">
        <f>IFERROR(AVERAGE(M271:N271),"")</f>
        <v/>
      </c>
      <c r="M271" s="16"/>
      <c r="N271" s="17"/>
      <c r="O271" s="4" t="str">
        <f>IFERROR(AVERAGE(P271:Q271),"")</f>
        <v/>
      </c>
      <c r="P271" s="16"/>
      <c r="Q271" s="17"/>
      <c r="R271" s="4" t="str">
        <f>IFERROR(AVERAGE(S271:T271),"")</f>
        <v/>
      </c>
      <c r="S271" s="16"/>
      <c r="T271" s="17"/>
      <c r="U271" s="4" t="str">
        <f>IFERROR(AVERAGE(V271:W271),"")</f>
        <v/>
      </c>
      <c r="V271" s="16"/>
      <c r="W271" s="17"/>
      <c r="X271" s="4" t="str">
        <f>IFERROR(AVERAGE(Y271:Z271),"")</f>
        <v/>
      </c>
      <c r="Y271" s="16"/>
      <c r="Z271" s="17"/>
      <c r="AA271" s="4" t="str">
        <f>IFERROR(AVERAGE(AB271:AC271),"")</f>
        <v/>
      </c>
      <c r="AB271" s="16"/>
      <c r="AC271" s="17"/>
      <c r="AD271" s="4" t="str">
        <f>IFERROR(AVERAGE(AE271:AF271),"")</f>
        <v/>
      </c>
      <c r="AE271" s="16"/>
      <c r="AF271" s="17"/>
      <c r="AG271" s="4" t="str">
        <f>IFERROR(AVERAGE(AH271:AI271),"")</f>
        <v/>
      </c>
      <c r="AH271" s="16"/>
      <c r="AI271" s="17"/>
      <c r="AJ271" s="4" t="str">
        <f>IFERROR(AVERAGE(AK271:AL271),"")</f>
        <v/>
      </c>
      <c r="AK271" s="16"/>
      <c r="AL271" s="17"/>
      <c r="AM271" s="4" t="str">
        <f>IFERROR(AVERAGE(AN271:AO271),"")</f>
        <v/>
      </c>
      <c r="AN271" s="16"/>
      <c r="AO271" s="17"/>
      <c r="AP271" s="4" t="str">
        <f>IFERROR(AVERAGE(AQ271:AR271),"")</f>
        <v/>
      </c>
      <c r="AQ271" s="16"/>
      <c r="AR271" s="17"/>
      <c r="AS271" s="4" t="str">
        <f>IFERROR(AVERAGE(AT271:AU271),"")</f>
        <v/>
      </c>
      <c r="AT271" s="16"/>
      <c r="AU271" s="17"/>
      <c r="AV271" s="4" t="str">
        <f>IFERROR(AVERAGE(AW271:AX271),"")</f>
        <v/>
      </c>
      <c r="AW271" s="16"/>
      <c r="AX271" s="17"/>
      <c r="AY271" s="4" t="str">
        <f>IFERROR(AVERAGE(AZ271:BA271),"")</f>
        <v/>
      </c>
      <c r="AZ271" s="16"/>
      <c r="BA271" s="17"/>
      <c r="BB271" s="4" t="str">
        <f>IFERROR(AVERAGE(BC271:BD271),"")</f>
        <v/>
      </c>
      <c r="BC271" s="16"/>
      <c r="BD271" s="17"/>
      <c r="BE271" s="4" t="str">
        <f>IFERROR(AVERAGE(BF271:BG271),"")</f>
        <v/>
      </c>
      <c r="BF271" s="16"/>
      <c r="BG271" s="17"/>
      <c r="BH271" s="4" t="str">
        <f>IFERROR(AVERAGE(BI271:BJ271),"")</f>
        <v/>
      </c>
      <c r="BI271" s="16"/>
      <c r="BJ271" s="17"/>
      <c r="BK271" s="4" t="str">
        <f>IFERROR(AVERAGE(BL271:BM271),"")</f>
        <v/>
      </c>
      <c r="BL271" s="16"/>
      <c r="BM271" s="17"/>
      <c r="BN271" s="4" t="str">
        <f>IFERROR(AVERAGE(BO271:BP271),"")</f>
        <v/>
      </c>
      <c r="BO271" s="16"/>
      <c r="BP271" s="17"/>
      <c r="BQ271" s="4" t="str">
        <f>IFERROR(AVERAGE(BR271:BS271),"")</f>
        <v/>
      </c>
      <c r="BR271" s="16"/>
      <c r="BS271" s="17"/>
      <c r="BT271" s="4" t="str">
        <f>IFERROR(AVERAGE(BU271:BV271),"")</f>
        <v/>
      </c>
      <c r="BU271" s="16"/>
      <c r="BV271" s="17"/>
    </row>
    <row r="272" spans="1:77">
      <c r="B272" t="s">
        <v>69</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row>
    <row r="273" spans="1:74" s="1" customFormat="1">
      <c r="A273" s="55"/>
      <c r="B273" s="1" t="str">
        <f>B271</f>
        <v>aicher2014arbeitspaket</v>
      </c>
      <c r="C273" s="1" t="s">
        <v>10</v>
      </c>
      <c r="D273" s="1">
        <f>D268</f>
        <v>2014</v>
      </c>
      <c r="E273" s="1" t="str">
        <f>E269</f>
        <v>EUR/kW</v>
      </c>
      <c r="F273" s="10">
        <f>IFERROR(SUM(F275:F280)/F274,0)</f>
        <v>0</v>
      </c>
      <c r="G273" s="10">
        <f>IFERROR(SUM(G275:G280)/G274,0)</f>
        <v>0</v>
      </c>
      <c r="H273" s="10">
        <f>IFERROR(SUM(H275:H280)/H274,0)</f>
        <v>0</v>
      </c>
      <c r="I273" s="10">
        <f t="shared" ref="I273:BS273" si="287">IFERROR(SUM(I275:I280)/I274,0)</f>
        <v>0</v>
      </c>
      <c r="J273" s="10">
        <f t="shared" si="287"/>
        <v>0</v>
      </c>
      <c r="K273" s="10">
        <f t="shared" si="287"/>
        <v>0</v>
      </c>
      <c r="L273" s="10">
        <f t="shared" si="287"/>
        <v>0</v>
      </c>
      <c r="M273" s="10">
        <f t="shared" si="287"/>
        <v>0</v>
      </c>
      <c r="N273" s="10">
        <f t="shared" si="287"/>
        <v>0</v>
      </c>
      <c r="O273" s="10">
        <f t="shared" si="287"/>
        <v>0</v>
      </c>
      <c r="P273" s="10">
        <f t="shared" si="287"/>
        <v>0</v>
      </c>
      <c r="Q273" s="10">
        <f t="shared" si="287"/>
        <v>0</v>
      </c>
      <c r="R273" s="10">
        <f t="shared" si="287"/>
        <v>0</v>
      </c>
      <c r="S273" s="10">
        <f t="shared" si="287"/>
        <v>0</v>
      </c>
      <c r="T273" s="10">
        <f t="shared" si="287"/>
        <v>0</v>
      </c>
      <c r="U273" s="10">
        <f t="shared" si="287"/>
        <v>0</v>
      </c>
      <c r="V273" s="10">
        <f t="shared" si="287"/>
        <v>0</v>
      </c>
      <c r="W273" s="10">
        <f t="shared" si="287"/>
        <v>0</v>
      </c>
      <c r="X273" s="10">
        <f t="shared" si="287"/>
        <v>0</v>
      </c>
      <c r="Y273" s="10">
        <f t="shared" si="287"/>
        <v>0</v>
      </c>
      <c r="Z273" s="10">
        <f t="shared" si="287"/>
        <v>0</v>
      </c>
      <c r="AA273" s="10">
        <f t="shared" si="287"/>
        <v>0</v>
      </c>
      <c r="AB273" s="10">
        <f t="shared" si="287"/>
        <v>0</v>
      </c>
      <c r="AC273" s="10">
        <f t="shared" si="287"/>
        <v>0</v>
      </c>
      <c r="AD273" s="10">
        <f t="shared" si="287"/>
        <v>0</v>
      </c>
      <c r="AE273" s="10">
        <f t="shared" si="287"/>
        <v>0</v>
      </c>
      <c r="AF273" s="10">
        <f t="shared" si="287"/>
        <v>0</v>
      </c>
      <c r="AG273" s="10">
        <f t="shared" si="287"/>
        <v>0</v>
      </c>
      <c r="AH273" s="10">
        <f t="shared" si="287"/>
        <v>0</v>
      </c>
      <c r="AI273" s="10">
        <f t="shared" si="287"/>
        <v>0</v>
      </c>
      <c r="AJ273" s="10">
        <f t="shared" si="287"/>
        <v>0</v>
      </c>
      <c r="AK273" s="10">
        <f t="shared" si="287"/>
        <v>0</v>
      </c>
      <c r="AL273" s="10">
        <f t="shared" si="287"/>
        <v>0</v>
      </c>
      <c r="AM273" s="10">
        <f t="shared" si="287"/>
        <v>0</v>
      </c>
      <c r="AN273" s="10">
        <f t="shared" si="287"/>
        <v>0</v>
      </c>
      <c r="AO273" s="10">
        <f t="shared" si="287"/>
        <v>0</v>
      </c>
      <c r="AP273" s="10">
        <f t="shared" si="287"/>
        <v>0</v>
      </c>
      <c r="AQ273" s="10">
        <f t="shared" si="287"/>
        <v>0</v>
      </c>
      <c r="AR273" s="10">
        <f t="shared" si="287"/>
        <v>0</v>
      </c>
      <c r="AS273" s="10">
        <f t="shared" si="287"/>
        <v>0</v>
      </c>
      <c r="AT273" s="10">
        <f t="shared" si="287"/>
        <v>0</v>
      </c>
      <c r="AU273" s="10">
        <f t="shared" si="287"/>
        <v>0</v>
      </c>
      <c r="AV273" s="10">
        <f t="shared" si="287"/>
        <v>0</v>
      </c>
      <c r="AW273" s="10">
        <f t="shared" si="287"/>
        <v>0</v>
      </c>
      <c r="AX273" s="10">
        <f t="shared" si="287"/>
        <v>0</v>
      </c>
      <c r="AY273" s="10">
        <f t="shared" si="287"/>
        <v>0</v>
      </c>
      <c r="AZ273" s="10">
        <f t="shared" si="287"/>
        <v>0</v>
      </c>
      <c r="BA273" s="10">
        <f t="shared" si="287"/>
        <v>0</v>
      </c>
      <c r="BB273" s="10">
        <f t="shared" si="287"/>
        <v>0</v>
      </c>
      <c r="BC273" s="10">
        <f t="shared" si="287"/>
        <v>0</v>
      </c>
      <c r="BD273" s="10">
        <f t="shared" si="287"/>
        <v>0</v>
      </c>
      <c r="BE273" s="10">
        <f t="shared" si="287"/>
        <v>0</v>
      </c>
      <c r="BF273" s="10">
        <f t="shared" si="287"/>
        <v>0</v>
      </c>
      <c r="BG273" s="10">
        <f t="shared" si="287"/>
        <v>0</v>
      </c>
      <c r="BH273" s="10">
        <f t="shared" si="287"/>
        <v>0</v>
      </c>
      <c r="BI273" s="10">
        <f t="shared" si="287"/>
        <v>0</v>
      </c>
      <c r="BJ273" s="10">
        <f t="shared" si="287"/>
        <v>0</v>
      </c>
      <c r="BK273" s="10">
        <f t="shared" si="287"/>
        <v>0</v>
      </c>
      <c r="BL273" s="10">
        <f t="shared" si="287"/>
        <v>0</v>
      </c>
      <c r="BM273" s="10">
        <f t="shared" si="287"/>
        <v>0</v>
      </c>
      <c r="BN273" s="10">
        <f t="shared" si="287"/>
        <v>0</v>
      </c>
      <c r="BO273" s="10">
        <f t="shared" si="287"/>
        <v>0</v>
      </c>
      <c r="BP273" s="10">
        <f t="shared" si="287"/>
        <v>0</v>
      </c>
      <c r="BQ273" s="10">
        <f t="shared" si="287"/>
        <v>0</v>
      </c>
      <c r="BR273" s="10">
        <f t="shared" si="287"/>
        <v>0</v>
      </c>
      <c r="BS273" s="10">
        <f t="shared" si="287"/>
        <v>0</v>
      </c>
      <c r="BT273" s="10">
        <f>IFERROR(SUM(BT275:BT280)/BT274,0)</f>
        <v>0</v>
      </c>
      <c r="BU273" s="10">
        <f>IFERROR(SUM(BU275:BU280)/BU274,0)</f>
        <v>0</v>
      </c>
      <c r="BV273" s="10">
        <f>IFERROR(SUM(BV275:BV280)/BV274,0)</f>
        <v>0</v>
      </c>
    </row>
    <row r="274" spans="1:74" hidden="1" outlineLevel="1">
      <c r="B274" t="str">
        <f>B273</f>
        <v>aicher2014arbeitspaket</v>
      </c>
      <c r="C274" t="s">
        <v>17</v>
      </c>
      <c r="D274">
        <f>D273</f>
        <v>2014</v>
      </c>
      <c r="E274" t="s">
        <v>18</v>
      </c>
      <c r="F274" s="4" t="str">
        <f>IFERROR(AVERAGE(G274:H274),"")</f>
        <v/>
      </c>
      <c r="G274" s="12"/>
      <c r="H274" s="13"/>
      <c r="I274" s="4" t="str">
        <f>IFERROR(AVERAGE(J274:K274),"")</f>
        <v/>
      </c>
      <c r="J274" s="12"/>
      <c r="K274" s="13"/>
      <c r="L274" s="4" t="str">
        <f>IFERROR(AVERAGE(M274:N274),"")</f>
        <v/>
      </c>
      <c r="M274" s="12"/>
      <c r="N274" s="13"/>
      <c r="O274" s="4" t="str">
        <f>IFERROR(AVERAGE(P274:Q274),"")</f>
        <v/>
      </c>
      <c r="P274" s="12"/>
      <c r="Q274" s="13"/>
      <c r="R274" s="4" t="str">
        <f>IFERROR(AVERAGE(S274:T274),"")</f>
        <v/>
      </c>
      <c r="S274" s="12"/>
      <c r="T274" s="13"/>
      <c r="U274" s="4" t="str">
        <f>IFERROR(AVERAGE(V274:W274),"")</f>
        <v/>
      </c>
      <c r="V274" s="12"/>
      <c r="W274" s="13"/>
      <c r="X274" s="4" t="str">
        <f>IFERROR(AVERAGE(Y274:Z274),"")</f>
        <v/>
      </c>
      <c r="Y274" s="12"/>
      <c r="Z274" s="13"/>
      <c r="AA274" s="4" t="str">
        <f>IFERROR(AVERAGE(AB274:AC274),"")</f>
        <v/>
      </c>
      <c r="AB274" s="12"/>
      <c r="AC274" s="13"/>
      <c r="AD274" s="4" t="str">
        <f>IFERROR(AVERAGE(AE274:AF274),"")</f>
        <v/>
      </c>
      <c r="AE274" s="12"/>
      <c r="AF274" s="13"/>
      <c r="AG274" s="4" t="str">
        <f>IFERROR(AVERAGE(AH274:AI274),"")</f>
        <v/>
      </c>
      <c r="AH274" s="12"/>
      <c r="AI274" s="13"/>
      <c r="AJ274" s="4" t="str">
        <f>IFERROR(AVERAGE(AK274:AL274),"")</f>
        <v/>
      </c>
      <c r="AK274" s="12"/>
      <c r="AL274" s="13"/>
      <c r="AM274" s="4" t="str">
        <f>IFERROR(AVERAGE(AN274:AO274),"")</f>
        <v/>
      </c>
      <c r="AN274" s="12"/>
      <c r="AO274" s="13"/>
      <c r="AP274" s="4" t="str">
        <f>IFERROR(AVERAGE(AQ274:AR274),"")</f>
        <v/>
      </c>
      <c r="AQ274" s="12"/>
      <c r="AR274" s="13"/>
      <c r="AS274" s="4" t="str">
        <f>IFERROR(AVERAGE(AT274:AU274),"")</f>
        <v/>
      </c>
      <c r="AT274" s="12"/>
      <c r="AU274" s="13"/>
      <c r="AV274" s="4" t="str">
        <f>IFERROR(AVERAGE(AW274:AX274),"")</f>
        <v/>
      </c>
      <c r="AW274" s="12"/>
      <c r="AX274" s="13"/>
      <c r="AY274" s="4" t="str">
        <f>IFERROR(AVERAGE(AZ274:BA274),"")</f>
        <v/>
      </c>
      <c r="AZ274" s="12"/>
      <c r="BA274" s="13"/>
      <c r="BB274" s="4" t="str">
        <f>IFERROR(AVERAGE(BC274:BD274),"")</f>
        <v/>
      </c>
      <c r="BC274" s="12"/>
      <c r="BD274" s="13"/>
      <c r="BE274" s="4" t="str">
        <f>IFERROR(AVERAGE(BF274:BG274),"")</f>
        <v/>
      </c>
      <c r="BF274" s="12"/>
      <c r="BG274" s="13"/>
      <c r="BH274" s="4" t="str">
        <f>IFERROR(AVERAGE(BI274:BJ274),"")</f>
        <v/>
      </c>
      <c r="BI274" s="12"/>
      <c r="BJ274" s="13"/>
      <c r="BK274" s="4" t="str">
        <f>IFERROR(AVERAGE(BL274:BM274),"")</f>
        <v/>
      </c>
      <c r="BL274" s="12"/>
      <c r="BM274" s="13"/>
      <c r="BN274" s="4" t="str">
        <f>IFERROR(AVERAGE(BO274:BP274),"")</f>
        <v/>
      </c>
      <c r="BO274" s="12"/>
      <c r="BP274" s="13"/>
      <c r="BQ274" s="4" t="str">
        <f>IFERROR(AVERAGE(BR274:BS274),"")</f>
        <v/>
      </c>
      <c r="BR274" s="12"/>
      <c r="BS274" s="13"/>
      <c r="BT274" s="4" t="str">
        <f>IFERROR(AVERAGE(BU274:BV274),"")</f>
        <v/>
      </c>
      <c r="BU274" s="12"/>
      <c r="BV274" s="13"/>
    </row>
    <row r="275" spans="1:74" hidden="1" outlineLevel="1">
      <c r="B275" t="str">
        <f t="shared" ref="B275:B280" si="288">B274</f>
        <v>aicher2014arbeitspaket</v>
      </c>
      <c r="C275" t="s">
        <v>12</v>
      </c>
      <c r="D275">
        <f>D273</f>
        <v>2014</v>
      </c>
      <c r="E275" t="str">
        <f>LEFT(E273,3)</f>
        <v>EUR</v>
      </c>
      <c r="F275" s="4" t="str">
        <f t="shared" ref="F275:F280" si="289">IFERROR(AVERAGE(G275:H275),"")</f>
        <v/>
      </c>
      <c r="G275" s="12"/>
      <c r="H275" s="13"/>
      <c r="I275" s="4" t="str">
        <f t="shared" ref="I275:I280" si="290">IFERROR(AVERAGE(J275:K275),"")</f>
        <v/>
      </c>
      <c r="J275" s="12"/>
      <c r="K275" s="13"/>
      <c r="L275" s="4" t="str">
        <f t="shared" ref="L275:L280" si="291">IFERROR(AVERAGE(M275:N275),"")</f>
        <v/>
      </c>
      <c r="M275" s="12"/>
      <c r="N275" s="13"/>
      <c r="O275" s="4" t="str">
        <f t="shared" ref="O275:O280" si="292">IFERROR(AVERAGE(P275:Q275),"")</f>
        <v/>
      </c>
      <c r="P275" s="12"/>
      <c r="Q275" s="13"/>
      <c r="R275" s="4" t="str">
        <f t="shared" ref="R275:R280" si="293">IFERROR(AVERAGE(S275:T275),"")</f>
        <v/>
      </c>
      <c r="S275" s="12"/>
      <c r="T275" s="13"/>
      <c r="U275" s="4" t="str">
        <f t="shared" ref="U275:U280" si="294">IFERROR(AVERAGE(V275:W275),"")</f>
        <v/>
      </c>
      <c r="V275" s="12"/>
      <c r="W275" s="13"/>
      <c r="X275" s="4" t="str">
        <f t="shared" ref="X275:X280" si="295">IFERROR(AVERAGE(Y275:Z275),"")</f>
        <v/>
      </c>
      <c r="Y275" s="12"/>
      <c r="Z275" s="13"/>
      <c r="AA275" s="4" t="str">
        <f t="shared" ref="AA275:AA280" si="296">IFERROR(AVERAGE(AB275:AC275),"")</f>
        <v/>
      </c>
      <c r="AB275" s="12"/>
      <c r="AC275" s="13"/>
      <c r="AD275" s="4" t="str">
        <f t="shared" ref="AD275:AD280" si="297">IFERROR(AVERAGE(AE275:AF275),"")</f>
        <v/>
      </c>
      <c r="AE275" s="12"/>
      <c r="AF275" s="13"/>
      <c r="AG275" s="4" t="str">
        <f t="shared" ref="AG275:AG280" si="298">IFERROR(AVERAGE(AH275:AI275),"")</f>
        <v/>
      </c>
      <c r="AH275" s="12"/>
      <c r="AI275" s="13"/>
      <c r="AJ275" s="4" t="str">
        <f t="shared" ref="AJ275:AJ280" si="299">IFERROR(AVERAGE(AK275:AL275),"")</f>
        <v/>
      </c>
      <c r="AK275" s="12"/>
      <c r="AL275" s="13"/>
      <c r="AM275" s="4" t="str">
        <f t="shared" ref="AM275:AM280" si="300">IFERROR(AVERAGE(AN275:AO275),"")</f>
        <v/>
      </c>
      <c r="AN275" s="12"/>
      <c r="AO275" s="13"/>
      <c r="AP275" s="4" t="str">
        <f t="shared" ref="AP275:AP280" si="301">IFERROR(AVERAGE(AQ275:AR275),"")</f>
        <v/>
      </c>
      <c r="AQ275" s="12"/>
      <c r="AR275" s="13"/>
      <c r="AS275" s="4" t="str">
        <f t="shared" ref="AS275:AS280" si="302">IFERROR(AVERAGE(AT275:AU275),"")</f>
        <v/>
      </c>
      <c r="AT275" s="12"/>
      <c r="AU275" s="13"/>
      <c r="AV275" s="4" t="str">
        <f t="shared" ref="AV275:AV280" si="303">IFERROR(AVERAGE(AW275:AX275),"")</f>
        <v/>
      </c>
      <c r="AW275" s="12"/>
      <c r="AX275" s="13"/>
      <c r="AY275" s="4" t="str">
        <f t="shared" ref="AY275:AY280" si="304">IFERROR(AVERAGE(AZ275:BA275),"")</f>
        <v/>
      </c>
      <c r="AZ275" s="12"/>
      <c r="BA275" s="13"/>
      <c r="BB275" s="4" t="str">
        <f t="shared" ref="BB275:BB280" si="305">IFERROR(AVERAGE(BC275:BD275),"")</f>
        <v/>
      </c>
      <c r="BC275" s="12"/>
      <c r="BD275" s="13"/>
      <c r="BE275" s="4" t="str">
        <f t="shared" ref="BE275:BE280" si="306">IFERROR(AVERAGE(BF275:BG275),"")</f>
        <v/>
      </c>
      <c r="BF275" s="12"/>
      <c r="BG275" s="13"/>
      <c r="BH275" s="4" t="str">
        <f t="shared" ref="BH275:BH280" si="307">IFERROR(AVERAGE(BI275:BJ275),"")</f>
        <v/>
      </c>
      <c r="BI275" s="12"/>
      <c r="BJ275" s="13"/>
      <c r="BK275" s="4" t="str">
        <f t="shared" ref="BK275:BK280" si="308">IFERROR(AVERAGE(BL275:BM275),"")</f>
        <v/>
      </c>
      <c r="BL275" s="12"/>
      <c r="BM275" s="13"/>
      <c r="BN275" s="4" t="str">
        <f t="shared" ref="BN275:BN280" si="309">IFERROR(AVERAGE(BO275:BP275),"")</f>
        <v/>
      </c>
      <c r="BO275" s="12"/>
      <c r="BP275" s="13"/>
      <c r="BQ275" s="4" t="str">
        <f t="shared" ref="BQ275:BQ280" si="310">IFERROR(AVERAGE(BR275:BS275),"")</f>
        <v/>
      </c>
      <c r="BR275" s="12"/>
      <c r="BS275" s="13"/>
      <c r="BT275" s="4" t="str">
        <f t="shared" ref="BT275:BT280" si="311">IFERROR(AVERAGE(BU275:BV275),"")</f>
        <v/>
      </c>
      <c r="BU275" s="12"/>
      <c r="BV275" s="13"/>
    </row>
    <row r="276" spans="1:74" hidden="1" outlineLevel="1">
      <c r="B276" t="str">
        <f t="shared" si="288"/>
        <v>aicher2014arbeitspaket</v>
      </c>
      <c r="C276" t="s">
        <v>13</v>
      </c>
      <c r="D276">
        <f t="shared" ref="D276:E280" si="312">D275</f>
        <v>2014</v>
      </c>
      <c r="E276" t="str">
        <f t="shared" si="312"/>
        <v>EUR</v>
      </c>
      <c r="F276" s="4" t="str">
        <f t="shared" si="289"/>
        <v/>
      </c>
      <c r="G276" s="12"/>
      <c r="H276" s="13"/>
      <c r="I276" s="4" t="str">
        <f t="shared" si="290"/>
        <v/>
      </c>
      <c r="J276" s="12"/>
      <c r="K276" s="13"/>
      <c r="L276" s="4" t="str">
        <f t="shared" si="291"/>
        <v/>
      </c>
      <c r="M276" s="12"/>
      <c r="N276" s="13"/>
      <c r="O276" s="4" t="str">
        <f t="shared" si="292"/>
        <v/>
      </c>
      <c r="P276" s="12"/>
      <c r="Q276" s="13"/>
      <c r="R276" s="4" t="str">
        <f t="shared" si="293"/>
        <v/>
      </c>
      <c r="S276" s="12"/>
      <c r="T276" s="13"/>
      <c r="U276" s="4" t="str">
        <f t="shared" si="294"/>
        <v/>
      </c>
      <c r="V276" s="12"/>
      <c r="W276" s="13"/>
      <c r="X276" s="4" t="str">
        <f t="shared" si="295"/>
        <v/>
      </c>
      <c r="Y276" s="12"/>
      <c r="Z276" s="13"/>
      <c r="AA276" s="4" t="str">
        <f t="shared" si="296"/>
        <v/>
      </c>
      <c r="AB276" s="12"/>
      <c r="AC276" s="13"/>
      <c r="AD276" s="4" t="str">
        <f t="shared" si="297"/>
        <v/>
      </c>
      <c r="AE276" s="12"/>
      <c r="AF276" s="13"/>
      <c r="AG276" s="4" t="str">
        <f t="shared" si="298"/>
        <v/>
      </c>
      <c r="AH276" s="12"/>
      <c r="AI276" s="13"/>
      <c r="AJ276" s="4" t="str">
        <f t="shared" si="299"/>
        <v/>
      </c>
      <c r="AK276" s="12"/>
      <c r="AL276" s="13"/>
      <c r="AM276" s="4" t="str">
        <f t="shared" si="300"/>
        <v/>
      </c>
      <c r="AN276" s="12"/>
      <c r="AO276" s="13"/>
      <c r="AP276" s="4" t="str">
        <f t="shared" si="301"/>
        <v/>
      </c>
      <c r="AQ276" s="12"/>
      <c r="AR276" s="13"/>
      <c r="AS276" s="4" t="str">
        <f t="shared" si="302"/>
        <v/>
      </c>
      <c r="AT276" s="12"/>
      <c r="AU276" s="13"/>
      <c r="AV276" s="4" t="str">
        <f t="shared" si="303"/>
        <v/>
      </c>
      <c r="AW276" s="12"/>
      <c r="AX276" s="13"/>
      <c r="AY276" s="4" t="str">
        <f t="shared" si="304"/>
        <v/>
      </c>
      <c r="AZ276" s="12"/>
      <c r="BA276" s="13"/>
      <c r="BB276" s="4" t="str">
        <f t="shared" si="305"/>
        <v/>
      </c>
      <c r="BC276" s="12"/>
      <c r="BD276" s="13"/>
      <c r="BE276" s="4" t="str">
        <f t="shared" si="306"/>
        <v/>
      </c>
      <c r="BF276" s="12"/>
      <c r="BG276" s="13"/>
      <c r="BH276" s="4" t="str">
        <f t="shared" si="307"/>
        <v/>
      </c>
      <c r="BI276" s="12"/>
      <c r="BJ276" s="13"/>
      <c r="BK276" s="4" t="str">
        <f t="shared" si="308"/>
        <v/>
      </c>
      <c r="BL276" s="12"/>
      <c r="BM276" s="13"/>
      <c r="BN276" s="4" t="str">
        <f t="shared" si="309"/>
        <v/>
      </c>
      <c r="BO276" s="12"/>
      <c r="BP276" s="13"/>
      <c r="BQ276" s="4" t="str">
        <f t="shared" si="310"/>
        <v/>
      </c>
      <c r="BR276" s="12"/>
      <c r="BS276" s="13"/>
      <c r="BT276" s="4" t="str">
        <f t="shared" si="311"/>
        <v/>
      </c>
      <c r="BU276" s="12"/>
      <c r="BV276" s="13"/>
    </row>
    <row r="277" spans="1:74" hidden="1" outlineLevel="1">
      <c r="B277" t="str">
        <f t="shared" si="288"/>
        <v>aicher2014arbeitspaket</v>
      </c>
      <c r="C277" t="s">
        <v>14</v>
      </c>
      <c r="D277">
        <f t="shared" si="312"/>
        <v>2014</v>
      </c>
      <c r="E277" t="str">
        <f t="shared" si="312"/>
        <v>EUR</v>
      </c>
      <c r="F277" s="4" t="str">
        <f t="shared" si="289"/>
        <v/>
      </c>
      <c r="G277" s="12"/>
      <c r="H277" s="13"/>
      <c r="I277" s="4" t="str">
        <f t="shared" si="290"/>
        <v/>
      </c>
      <c r="J277" s="12"/>
      <c r="K277" s="13"/>
      <c r="L277" s="4" t="str">
        <f t="shared" si="291"/>
        <v/>
      </c>
      <c r="M277" s="12"/>
      <c r="N277" s="13"/>
      <c r="O277" s="4" t="str">
        <f t="shared" si="292"/>
        <v/>
      </c>
      <c r="P277" s="12"/>
      <c r="Q277" s="13"/>
      <c r="R277" s="4" t="str">
        <f t="shared" si="293"/>
        <v/>
      </c>
      <c r="S277" s="12"/>
      <c r="T277" s="13"/>
      <c r="U277" s="4" t="str">
        <f t="shared" si="294"/>
        <v/>
      </c>
      <c r="V277" s="12"/>
      <c r="W277" s="13"/>
      <c r="X277" s="4" t="str">
        <f t="shared" si="295"/>
        <v/>
      </c>
      <c r="Y277" s="12"/>
      <c r="Z277" s="13"/>
      <c r="AA277" s="4" t="str">
        <f t="shared" si="296"/>
        <v/>
      </c>
      <c r="AB277" s="12"/>
      <c r="AC277" s="13"/>
      <c r="AD277" s="4" t="str">
        <f t="shared" si="297"/>
        <v/>
      </c>
      <c r="AE277" s="12"/>
      <c r="AF277" s="13"/>
      <c r="AG277" s="4" t="str">
        <f t="shared" si="298"/>
        <v/>
      </c>
      <c r="AH277" s="12"/>
      <c r="AI277" s="13"/>
      <c r="AJ277" s="4" t="str">
        <f t="shared" si="299"/>
        <v/>
      </c>
      <c r="AK277" s="12"/>
      <c r="AL277" s="13"/>
      <c r="AM277" s="4" t="str">
        <f t="shared" si="300"/>
        <v/>
      </c>
      <c r="AN277" s="12"/>
      <c r="AO277" s="13"/>
      <c r="AP277" s="4" t="str">
        <f t="shared" si="301"/>
        <v/>
      </c>
      <c r="AQ277" s="12"/>
      <c r="AR277" s="13"/>
      <c r="AS277" s="4" t="str">
        <f t="shared" si="302"/>
        <v/>
      </c>
      <c r="AT277" s="12"/>
      <c r="AU277" s="13"/>
      <c r="AV277" s="4" t="str">
        <f t="shared" si="303"/>
        <v/>
      </c>
      <c r="AW277" s="12"/>
      <c r="AX277" s="13"/>
      <c r="AY277" s="4" t="str">
        <f t="shared" si="304"/>
        <v/>
      </c>
      <c r="AZ277" s="12"/>
      <c r="BA277" s="13"/>
      <c r="BB277" s="4" t="str">
        <f t="shared" si="305"/>
        <v/>
      </c>
      <c r="BC277" s="12"/>
      <c r="BD277" s="13"/>
      <c r="BE277" s="4" t="str">
        <f t="shared" si="306"/>
        <v/>
      </c>
      <c r="BF277" s="12"/>
      <c r="BG277" s="13"/>
      <c r="BH277" s="4" t="str">
        <f t="shared" si="307"/>
        <v/>
      </c>
      <c r="BI277" s="12"/>
      <c r="BJ277" s="13"/>
      <c r="BK277" s="4" t="str">
        <f t="shared" si="308"/>
        <v/>
      </c>
      <c r="BL277" s="12"/>
      <c r="BM277" s="13"/>
      <c r="BN277" s="4" t="str">
        <f t="shared" si="309"/>
        <v/>
      </c>
      <c r="BO277" s="12"/>
      <c r="BP277" s="13"/>
      <c r="BQ277" s="4" t="str">
        <f t="shared" si="310"/>
        <v/>
      </c>
      <c r="BR277" s="12"/>
      <c r="BS277" s="13"/>
      <c r="BT277" s="4" t="str">
        <f t="shared" si="311"/>
        <v/>
      </c>
      <c r="BU277" s="12"/>
      <c r="BV277" s="13"/>
    </row>
    <row r="278" spans="1:74" hidden="1" outlineLevel="1">
      <c r="B278" t="str">
        <f t="shared" si="288"/>
        <v>aicher2014arbeitspaket</v>
      </c>
      <c r="C278" t="s">
        <v>11</v>
      </c>
      <c r="D278">
        <f t="shared" si="312"/>
        <v>2014</v>
      </c>
      <c r="E278" t="str">
        <f t="shared" si="312"/>
        <v>EUR</v>
      </c>
      <c r="F278" s="4" t="str">
        <f t="shared" si="289"/>
        <v/>
      </c>
      <c r="G278" s="12"/>
      <c r="H278" s="13"/>
      <c r="I278" s="4" t="str">
        <f t="shared" si="290"/>
        <v/>
      </c>
      <c r="J278" s="12"/>
      <c r="K278" s="13"/>
      <c r="L278" s="4" t="str">
        <f t="shared" si="291"/>
        <v/>
      </c>
      <c r="M278" s="12"/>
      <c r="N278" s="13"/>
      <c r="O278" s="4" t="str">
        <f t="shared" si="292"/>
        <v/>
      </c>
      <c r="P278" s="12"/>
      <c r="Q278" s="13"/>
      <c r="R278" s="4" t="str">
        <f t="shared" si="293"/>
        <v/>
      </c>
      <c r="S278" s="12"/>
      <c r="T278" s="13"/>
      <c r="U278" s="4" t="str">
        <f t="shared" si="294"/>
        <v/>
      </c>
      <c r="V278" s="12"/>
      <c r="W278" s="13"/>
      <c r="X278" s="4" t="str">
        <f t="shared" si="295"/>
        <v/>
      </c>
      <c r="Y278" s="12"/>
      <c r="Z278" s="13"/>
      <c r="AA278" s="4" t="str">
        <f t="shared" si="296"/>
        <v/>
      </c>
      <c r="AB278" s="12"/>
      <c r="AC278" s="13"/>
      <c r="AD278" s="4" t="str">
        <f t="shared" si="297"/>
        <v/>
      </c>
      <c r="AE278" s="12"/>
      <c r="AF278" s="13"/>
      <c r="AG278" s="4" t="str">
        <f t="shared" si="298"/>
        <v/>
      </c>
      <c r="AH278" s="12"/>
      <c r="AI278" s="13"/>
      <c r="AJ278" s="4" t="str">
        <f t="shared" si="299"/>
        <v/>
      </c>
      <c r="AK278" s="12"/>
      <c r="AL278" s="13"/>
      <c r="AM278" s="4" t="str">
        <f t="shared" si="300"/>
        <v/>
      </c>
      <c r="AN278" s="12"/>
      <c r="AO278" s="13"/>
      <c r="AP278" s="4" t="str">
        <f t="shared" si="301"/>
        <v/>
      </c>
      <c r="AQ278" s="12"/>
      <c r="AR278" s="13"/>
      <c r="AS278" s="4" t="str">
        <f t="shared" si="302"/>
        <v/>
      </c>
      <c r="AT278" s="12"/>
      <c r="AU278" s="13"/>
      <c r="AV278" s="4" t="str">
        <f t="shared" si="303"/>
        <v/>
      </c>
      <c r="AW278" s="12"/>
      <c r="AX278" s="13"/>
      <c r="AY278" s="4" t="str">
        <f t="shared" si="304"/>
        <v/>
      </c>
      <c r="AZ278" s="12"/>
      <c r="BA278" s="13"/>
      <c r="BB278" s="4" t="str">
        <f t="shared" si="305"/>
        <v/>
      </c>
      <c r="BC278" s="12"/>
      <c r="BD278" s="13"/>
      <c r="BE278" s="4" t="str">
        <f t="shared" si="306"/>
        <v/>
      </c>
      <c r="BF278" s="12"/>
      <c r="BG278" s="13"/>
      <c r="BH278" s="4" t="str">
        <f t="shared" si="307"/>
        <v/>
      </c>
      <c r="BI278" s="12"/>
      <c r="BJ278" s="13"/>
      <c r="BK278" s="4" t="str">
        <f t="shared" si="308"/>
        <v/>
      </c>
      <c r="BL278" s="12"/>
      <c r="BM278" s="13"/>
      <c r="BN278" s="4" t="str">
        <f t="shared" si="309"/>
        <v/>
      </c>
      <c r="BO278" s="12"/>
      <c r="BP278" s="13"/>
      <c r="BQ278" s="4" t="str">
        <f t="shared" si="310"/>
        <v/>
      </c>
      <c r="BR278" s="12"/>
      <c r="BS278" s="13"/>
      <c r="BT278" s="4" t="str">
        <f t="shared" si="311"/>
        <v/>
      </c>
      <c r="BU278" s="12"/>
      <c r="BV278" s="13"/>
    </row>
    <row r="279" spans="1:74" hidden="1" outlineLevel="1">
      <c r="B279" t="str">
        <f t="shared" si="288"/>
        <v>aicher2014arbeitspaket</v>
      </c>
      <c r="C279" t="s">
        <v>15</v>
      </c>
      <c r="D279">
        <f t="shared" si="312"/>
        <v>2014</v>
      </c>
      <c r="E279" t="str">
        <f t="shared" si="312"/>
        <v>EUR</v>
      </c>
      <c r="F279" s="4" t="str">
        <f t="shared" si="289"/>
        <v/>
      </c>
      <c r="G279" s="12"/>
      <c r="H279" s="13"/>
      <c r="I279" s="4" t="str">
        <f t="shared" si="290"/>
        <v/>
      </c>
      <c r="J279" s="12"/>
      <c r="K279" s="13"/>
      <c r="L279" s="4" t="str">
        <f t="shared" si="291"/>
        <v/>
      </c>
      <c r="M279" s="12"/>
      <c r="N279" s="13"/>
      <c r="O279" s="4" t="str">
        <f t="shared" si="292"/>
        <v/>
      </c>
      <c r="P279" s="12"/>
      <c r="Q279" s="13"/>
      <c r="R279" s="4" t="str">
        <f t="shared" si="293"/>
        <v/>
      </c>
      <c r="S279" s="12"/>
      <c r="T279" s="13"/>
      <c r="U279" s="4" t="str">
        <f t="shared" si="294"/>
        <v/>
      </c>
      <c r="V279" s="12"/>
      <c r="W279" s="13"/>
      <c r="X279" s="4" t="str">
        <f t="shared" si="295"/>
        <v/>
      </c>
      <c r="Y279" s="12"/>
      <c r="Z279" s="13"/>
      <c r="AA279" s="4" t="str">
        <f t="shared" si="296"/>
        <v/>
      </c>
      <c r="AB279" s="12"/>
      <c r="AC279" s="13"/>
      <c r="AD279" s="4" t="str">
        <f t="shared" si="297"/>
        <v/>
      </c>
      <c r="AE279" s="12"/>
      <c r="AF279" s="13"/>
      <c r="AG279" s="4" t="str">
        <f t="shared" si="298"/>
        <v/>
      </c>
      <c r="AH279" s="12"/>
      <c r="AI279" s="13"/>
      <c r="AJ279" s="4" t="str">
        <f t="shared" si="299"/>
        <v/>
      </c>
      <c r="AK279" s="12"/>
      <c r="AL279" s="13"/>
      <c r="AM279" s="4" t="str">
        <f t="shared" si="300"/>
        <v/>
      </c>
      <c r="AN279" s="12"/>
      <c r="AO279" s="13"/>
      <c r="AP279" s="4" t="str">
        <f t="shared" si="301"/>
        <v/>
      </c>
      <c r="AQ279" s="12"/>
      <c r="AR279" s="13"/>
      <c r="AS279" s="4" t="str">
        <f t="shared" si="302"/>
        <v/>
      </c>
      <c r="AT279" s="12"/>
      <c r="AU279" s="13"/>
      <c r="AV279" s="4" t="str">
        <f t="shared" si="303"/>
        <v/>
      </c>
      <c r="AW279" s="12"/>
      <c r="AX279" s="13"/>
      <c r="AY279" s="4" t="str">
        <f t="shared" si="304"/>
        <v/>
      </c>
      <c r="AZ279" s="12"/>
      <c r="BA279" s="13"/>
      <c r="BB279" s="4" t="str">
        <f t="shared" si="305"/>
        <v/>
      </c>
      <c r="BC279" s="12"/>
      <c r="BD279" s="13"/>
      <c r="BE279" s="4" t="str">
        <f t="shared" si="306"/>
        <v/>
      </c>
      <c r="BF279" s="12"/>
      <c r="BG279" s="13"/>
      <c r="BH279" s="4" t="str">
        <f t="shared" si="307"/>
        <v/>
      </c>
      <c r="BI279" s="12"/>
      <c r="BJ279" s="13"/>
      <c r="BK279" s="4" t="str">
        <f t="shared" si="308"/>
        <v/>
      </c>
      <c r="BL279" s="12"/>
      <c r="BM279" s="13"/>
      <c r="BN279" s="4" t="str">
        <f t="shared" si="309"/>
        <v/>
      </c>
      <c r="BO279" s="12"/>
      <c r="BP279" s="13"/>
      <c r="BQ279" s="4" t="str">
        <f t="shared" si="310"/>
        <v/>
      </c>
      <c r="BR279" s="12"/>
      <c r="BS279" s="13"/>
      <c r="BT279" s="4" t="str">
        <f t="shared" si="311"/>
        <v/>
      </c>
      <c r="BU279" s="12"/>
      <c r="BV279" s="13"/>
    </row>
    <row r="280" spans="1:74" hidden="1" outlineLevel="1">
      <c r="B280" t="str">
        <f t="shared" si="288"/>
        <v>aicher2014arbeitspaket</v>
      </c>
      <c r="C280" t="s">
        <v>16</v>
      </c>
      <c r="D280">
        <f t="shared" si="312"/>
        <v>2014</v>
      </c>
      <c r="E280" t="str">
        <f t="shared" si="312"/>
        <v>EUR</v>
      </c>
      <c r="F280" s="4" t="str">
        <f t="shared" si="289"/>
        <v/>
      </c>
      <c r="G280" s="12"/>
      <c r="H280" s="13"/>
      <c r="I280" s="4" t="str">
        <f t="shared" si="290"/>
        <v/>
      </c>
      <c r="J280" s="12"/>
      <c r="K280" s="13"/>
      <c r="L280" s="4" t="str">
        <f t="shared" si="291"/>
        <v/>
      </c>
      <c r="M280" s="12"/>
      <c r="N280" s="13"/>
      <c r="O280" s="4" t="str">
        <f t="shared" si="292"/>
        <v/>
      </c>
      <c r="P280" s="12"/>
      <c r="Q280" s="13"/>
      <c r="R280" s="4" t="str">
        <f t="shared" si="293"/>
        <v/>
      </c>
      <c r="S280" s="12"/>
      <c r="T280" s="13"/>
      <c r="U280" s="4" t="str">
        <f t="shared" si="294"/>
        <v/>
      </c>
      <c r="V280" s="12"/>
      <c r="W280" s="13"/>
      <c r="X280" s="4" t="str">
        <f t="shared" si="295"/>
        <v/>
      </c>
      <c r="Y280" s="12"/>
      <c r="Z280" s="13"/>
      <c r="AA280" s="4" t="str">
        <f t="shared" si="296"/>
        <v/>
      </c>
      <c r="AB280" s="12"/>
      <c r="AC280" s="13"/>
      <c r="AD280" s="4" t="str">
        <f t="shared" si="297"/>
        <v/>
      </c>
      <c r="AE280" s="12"/>
      <c r="AF280" s="13"/>
      <c r="AG280" s="4" t="str">
        <f t="shared" si="298"/>
        <v/>
      </c>
      <c r="AH280" s="12"/>
      <c r="AI280" s="13"/>
      <c r="AJ280" s="4" t="str">
        <f t="shared" si="299"/>
        <v/>
      </c>
      <c r="AK280" s="12"/>
      <c r="AL280" s="13"/>
      <c r="AM280" s="4" t="str">
        <f t="shared" si="300"/>
        <v/>
      </c>
      <c r="AN280" s="12"/>
      <c r="AO280" s="13"/>
      <c r="AP280" s="4" t="str">
        <f t="shared" si="301"/>
        <v/>
      </c>
      <c r="AQ280" s="12"/>
      <c r="AR280" s="13"/>
      <c r="AS280" s="4" t="str">
        <f t="shared" si="302"/>
        <v/>
      </c>
      <c r="AT280" s="12"/>
      <c r="AU280" s="13"/>
      <c r="AV280" s="4" t="str">
        <f t="shared" si="303"/>
        <v/>
      </c>
      <c r="AW280" s="12"/>
      <c r="AX280" s="13"/>
      <c r="AY280" s="4" t="str">
        <f t="shared" si="304"/>
        <v/>
      </c>
      <c r="AZ280" s="12"/>
      <c r="BA280" s="13"/>
      <c r="BB280" s="4" t="str">
        <f t="shared" si="305"/>
        <v/>
      </c>
      <c r="BC280" s="12"/>
      <c r="BD280" s="13"/>
      <c r="BE280" s="4" t="str">
        <f t="shared" si="306"/>
        <v/>
      </c>
      <c r="BF280" s="12"/>
      <c r="BG280" s="13"/>
      <c r="BH280" s="4" t="str">
        <f t="shared" si="307"/>
        <v/>
      </c>
      <c r="BI280" s="12"/>
      <c r="BJ280" s="13"/>
      <c r="BK280" s="4" t="str">
        <f t="shared" si="308"/>
        <v/>
      </c>
      <c r="BL280" s="12"/>
      <c r="BM280" s="13"/>
      <c r="BN280" s="4" t="str">
        <f t="shared" si="309"/>
        <v/>
      </c>
      <c r="BO280" s="12"/>
      <c r="BP280" s="13"/>
      <c r="BQ280" s="4" t="str">
        <f t="shared" si="310"/>
        <v/>
      </c>
      <c r="BR280" s="12"/>
      <c r="BS280" s="13"/>
      <c r="BT280" s="4" t="str">
        <f t="shared" si="311"/>
        <v/>
      </c>
      <c r="BU280" s="12"/>
      <c r="BV280" s="13"/>
    </row>
    <row r="281" spans="1:74" collapsed="1">
      <c r="B281" t="s">
        <v>69</v>
      </c>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row>
    <row r="282" spans="1:74">
      <c r="B282" t="str">
        <f>B280</f>
        <v>aicher2014arbeitspaket</v>
      </c>
      <c r="C282" t="s">
        <v>19</v>
      </c>
      <c r="D282">
        <f>D280</f>
        <v>2014</v>
      </c>
      <c r="E282" t="str">
        <f>E269</f>
        <v>EUR/kW</v>
      </c>
      <c r="F282" s="4" t="str">
        <f>IFERROR(AVERAGE(G282:H282),"")</f>
        <v/>
      </c>
      <c r="G282" s="12"/>
      <c r="H282" s="13"/>
      <c r="I282" s="4" t="str">
        <f>IFERROR(AVERAGE(J282:K282),"")</f>
        <v/>
      </c>
      <c r="J282" s="12"/>
      <c r="K282" s="13"/>
      <c r="L282" s="4" t="str">
        <f>IFERROR(AVERAGE(M282:N282),"")</f>
        <v/>
      </c>
      <c r="M282" s="12"/>
      <c r="N282" s="13"/>
      <c r="O282" s="4" t="str">
        <f>IFERROR(AVERAGE(P282:Q282),"")</f>
        <v/>
      </c>
      <c r="P282" s="12"/>
      <c r="Q282" s="13"/>
      <c r="R282" s="4" t="str">
        <f>IFERROR(AVERAGE(S282:T282),"")</f>
        <v/>
      </c>
      <c r="S282" s="12"/>
      <c r="T282" s="13"/>
      <c r="U282" s="4" t="str">
        <f>IFERROR(AVERAGE(V282:W282),"")</f>
        <v/>
      </c>
      <c r="V282" s="12"/>
      <c r="W282" s="13"/>
      <c r="X282" s="4" t="str">
        <f>IFERROR(AVERAGE(Y282:Z282),"")</f>
        <v/>
      </c>
      <c r="Y282" s="12"/>
      <c r="Z282" s="13"/>
      <c r="AA282" s="4" t="str">
        <f>IFERROR(AVERAGE(AB282:AC282),"")</f>
        <v/>
      </c>
      <c r="AB282" s="12"/>
      <c r="AC282" s="13"/>
      <c r="AD282" s="4" t="str">
        <f>IFERROR(AVERAGE(AE282:AF282),"")</f>
        <v/>
      </c>
      <c r="AE282" s="12"/>
      <c r="AF282" s="13"/>
      <c r="AG282" s="4" t="str">
        <f>IFERROR(AVERAGE(AH282:AI282),"")</f>
        <v/>
      </c>
      <c r="AH282" s="12"/>
      <c r="AI282" s="13"/>
      <c r="AJ282" s="4" t="str">
        <f>IFERROR(AVERAGE(AK282:AL282),"")</f>
        <v/>
      </c>
      <c r="AK282" s="12"/>
      <c r="AL282" s="13"/>
      <c r="AM282" s="4" t="str">
        <f>IFERROR(AVERAGE(AN282:AO282),"")</f>
        <v/>
      </c>
      <c r="AN282" s="12"/>
      <c r="AO282" s="13"/>
      <c r="AP282" s="4" t="str">
        <f>IFERROR(AVERAGE(AQ282:AR282),"")</f>
        <v/>
      </c>
      <c r="AQ282" s="12"/>
      <c r="AR282" s="13"/>
      <c r="AS282" s="4" t="str">
        <f>IFERROR(AVERAGE(AT282:AU282),"")</f>
        <v/>
      </c>
      <c r="AT282" s="12"/>
      <c r="AU282" s="13"/>
      <c r="AV282" s="4" t="str">
        <f>IFERROR(AVERAGE(AW282:AX282),"")</f>
        <v/>
      </c>
      <c r="AW282" s="12"/>
      <c r="AX282" s="13"/>
      <c r="AY282" s="4" t="str">
        <f>IFERROR(AVERAGE(AZ282:BA282),"")</f>
        <v/>
      </c>
      <c r="AZ282" s="12"/>
      <c r="BA282" s="13"/>
      <c r="BB282" s="4" t="str">
        <f>IFERROR(AVERAGE(BC282:BD282),"")</f>
        <v/>
      </c>
      <c r="BC282" s="12"/>
      <c r="BD282" s="13"/>
      <c r="BE282" s="4" t="str">
        <f>IFERROR(AVERAGE(BF282:BG282),"")</f>
        <v/>
      </c>
      <c r="BF282" s="12"/>
      <c r="BG282" s="13"/>
      <c r="BH282" s="4" t="str">
        <f>IFERROR(AVERAGE(BI282:BJ282),"")</f>
        <v/>
      </c>
      <c r="BI282" s="12"/>
      <c r="BJ282" s="13"/>
      <c r="BK282" s="4" t="str">
        <f>IFERROR(AVERAGE(BL282:BM282),"")</f>
        <v/>
      </c>
      <c r="BL282" s="12"/>
      <c r="BM282" s="13"/>
      <c r="BN282" s="4" t="str">
        <f>IFERROR(AVERAGE(BO282:BP282),"")</f>
        <v/>
      </c>
      <c r="BO282" s="12"/>
      <c r="BP282" s="13"/>
      <c r="BQ282" s="4" t="str">
        <f>IFERROR(AVERAGE(BR282:BS282),"")</f>
        <v/>
      </c>
      <c r="BR282" s="12"/>
      <c r="BS282" s="13"/>
      <c r="BT282" s="4" t="str">
        <f>IFERROR(AVERAGE(BU282:BV282),"")</f>
        <v/>
      </c>
      <c r="BU282" s="12"/>
      <c r="BV282" s="13"/>
    </row>
    <row r="283" spans="1:74">
      <c r="B283" t="s">
        <v>69</v>
      </c>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row>
    <row r="284" spans="1:74">
      <c r="B284" t="str">
        <f>B282</f>
        <v>aicher2014arbeitspaket</v>
      </c>
      <c r="C284" t="s">
        <v>48</v>
      </c>
      <c r="D284">
        <f>D282</f>
        <v>2014</v>
      </c>
      <c r="E284" t="s">
        <v>22</v>
      </c>
      <c r="F284" s="22" t="str">
        <f>IFERROR(AVERAGE(G284:H284),"")</f>
        <v/>
      </c>
      <c r="G284" s="23"/>
      <c r="H284" s="24"/>
      <c r="I284" s="22" t="str">
        <f>IFERROR(AVERAGE(J284:K284),"")</f>
        <v/>
      </c>
      <c r="J284" s="23"/>
      <c r="K284" s="24"/>
      <c r="L284" s="22" t="str">
        <f>IFERROR(AVERAGE(M284:N284),"")</f>
        <v/>
      </c>
      <c r="M284" s="23"/>
      <c r="N284" s="24"/>
      <c r="O284" s="22" t="str">
        <f>IFERROR(AVERAGE(P284:Q284),"")</f>
        <v/>
      </c>
      <c r="P284" s="23"/>
      <c r="Q284" s="24"/>
      <c r="R284" s="22" t="str">
        <f>IFERROR(AVERAGE(S284:T284),"")</f>
        <v/>
      </c>
      <c r="S284" s="23"/>
      <c r="T284" s="24"/>
      <c r="U284" s="22" t="str">
        <f>IFERROR(AVERAGE(V284:W284),"")</f>
        <v/>
      </c>
      <c r="V284" s="23"/>
      <c r="W284" s="24"/>
      <c r="X284" s="22" t="str">
        <f>IFERROR(AVERAGE(Y284:Z284),"")</f>
        <v/>
      </c>
      <c r="Y284" s="23"/>
      <c r="Z284" s="24"/>
      <c r="AA284" s="22" t="str">
        <f>IFERROR(AVERAGE(AB284:AC284),"")</f>
        <v/>
      </c>
      <c r="AB284" s="23"/>
      <c r="AC284" s="24"/>
      <c r="AD284" s="22" t="str">
        <f>IFERROR(AVERAGE(AE284:AF284),"")</f>
        <v/>
      </c>
      <c r="AE284" s="23"/>
      <c r="AF284" s="24"/>
      <c r="AG284" s="22" t="str">
        <f>IFERROR(AVERAGE(AH284:AI284),"")</f>
        <v/>
      </c>
      <c r="AH284" s="23"/>
      <c r="AI284" s="24"/>
      <c r="AJ284" s="22" t="str">
        <f>IFERROR(AVERAGE(AK284:AL284),"")</f>
        <v/>
      </c>
      <c r="AK284" s="23"/>
      <c r="AL284" s="24"/>
      <c r="AM284" s="22" t="str">
        <f>IFERROR(AVERAGE(AN284:AO284),"")</f>
        <v/>
      </c>
      <c r="AN284" s="23"/>
      <c r="AO284" s="24"/>
      <c r="AP284" s="22" t="str">
        <f>IFERROR(AVERAGE(AQ284:AR284),"")</f>
        <v/>
      </c>
      <c r="AQ284" s="23"/>
      <c r="AR284" s="24"/>
      <c r="AS284" s="22" t="str">
        <f>IFERROR(AVERAGE(AT284:AU284),"")</f>
        <v/>
      </c>
      <c r="AT284" s="23"/>
      <c r="AU284" s="24"/>
      <c r="AV284" s="22" t="str">
        <f>IFERROR(AVERAGE(AW284:AX284),"")</f>
        <v/>
      </c>
      <c r="AW284" s="23"/>
      <c r="AX284" s="24"/>
      <c r="AY284" s="22" t="str">
        <f>IFERROR(AVERAGE(AZ284:BA284),"")</f>
        <v/>
      </c>
      <c r="AZ284" s="23"/>
      <c r="BA284" s="24"/>
      <c r="BB284" s="22" t="str">
        <f>IFERROR(AVERAGE(BC284:BD284),"")</f>
        <v/>
      </c>
      <c r="BC284" s="23"/>
      <c r="BD284" s="24"/>
      <c r="BE284" s="22" t="str">
        <f>IFERROR(AVERAGE(BF284:BG284),"")</f>
        <v/>
      </c>
      <c r="BF284" s="23"/>
      <c r="BG284" s="24"/>
      <c r="BH284" s="22" t="str">
        <f>IFERROR(AVERAGE(BI284:BJ284),"")</f>
        <v/>
      </c>
      <c r="BI284" s="23"/>
      <c r="BJ284" s="24"/>
      <c r="BK284" s="22" t="str">
        <f>IFERROR(AVERAGE(BL284:BM284),"")</f>
        <v/>
      </c>
      <c r="BL284" s="23"/>
      <c r="BM284" s="24"/>
      <c r="BN284" s="22" t="str">
        <f>IFERROR(AVERAGE(BO284:BP284),"")</f>
        <v/>
      </c>
      <c r="BO284" s="23"/>
      <c r="BP284" s="24"/>
      <c r="BQ284" s="22" t="str">
        <f>IFERROR(AVERAGE(BR284:BS284),"")</f>
        <v/>
      </c>
      <c r="BR284" s="23"/>
      <c r="BS284" s="24"/>
      <c r="BT284" s="22" t="str">
        <f>IFERROR(AVERAGE(BU284:BV284),"")</f>
        <v/>
      </c>
      <c r="BU284" s="23"/>
      <c r="BV284" s="24"/>
    </row>
    <row r="285" spans="1:74">
      <c r="B285" t="str">
        <f>B284</f>
        <v>aicher2014arbeitspaket</v>
      </c>
      <c r="C285" t="s">
        <v>49</v>
      </c>
      <c r="D285">
        <f>D284</f>
        <v>2014</v>
      </c>
      <c r="E285" t="s">
        <v>22</v>
      </c>
      <c r="F285" s="22" t="str">
        <f>IFERROR(AVERAGE(G285:H285),"")</f>
        <v/>
      </c>
      <c r="G285" s="23"/>
      <c r="H285" s="24"/>
      <c r="I285" s="22" t="str">
        <f>IFERROR(AVERAGE(J285:K285),"")</f>
        <v/>
      </c>
      <c r="J285" s="23"/>
      <c r="K285" s="24"/>
      <c r="L285" s="22" t="str">
        <f>IFERROR(AVERAGE(M285:N285),"")</f>
        <v/>
      </c>
      <c r="M285" s="23"/>
      <c r="N285" s="24"/>
      <c r="O285" s="22" t="str">
        <f>IFERROR(AVERAGE(P285:Q285),"")</f>
        <v/>
      </c>
      <c r="P285" s="23"/>
      <c r="Q285" s="24"/>
      <c r="R285" s="22" t="str">
        <f>IFERROR(AVERAGE(S285:T285),"")</f>
        <v/>
      </c>
      <c r="S285" s="23"/>
      <c r="T285" s="24"/>
      <c r="U285" s="22" t="str">
        <f>IFERROR(AVERAGE(V285:W285),"")</f>
        <v/>
      </c>
      <c r="V285" s="23"/>
      <c r="W285" s="24"/>
      <c r="X285" s="22" t="str">
        <f>IFERROR(AVERAGE(Y285:Z285),"")</f>
        <v/>
      </c>
      <c r="Y285" s="23"/>
      <c r="Z285" s="24"/>
      <c r="AA285" s="22" t="str">
        <f>IFERROR(AVERAGE(AB285:AC285),"")</f>
        <v/>
      </c>
      <c r="AB285" s="23"/>
      <c r="AC285" s="24"/>
      <c r="AD285" s="22" t="str">
        <f>IFERROR(AVERAGE(AE285:AF285),"")</f>
        <v/>
      </c>
      <c r="AE285" s="23"/>
      <c r="AF285" s="24"/>
      <c r="AG285" s="22" t="str">
        <f>IFERROR(AVERAGE(AH285:AI285),"")</f>
        <v/>
      </c>
      <c r="AH285" s="23"/>
      <c r="AI285" s="24"/>
      <c r="AJ285" s="22" t="str">
        <f>IFERROR(AVERAGE(AK285:AL285),"")</f>
        <v/>
      </c>
      <c r="AK285" s="23"/>
      <c r="AL285" s="24"/>
      <c r="AM285" s="22" t="str">
        <f>IFERROR(AVERAGE(AN285:AO285),"")</f>
        <v/>
      </c>
      <c r="AN285" s="23"/>
      <c r="AO285" s="24"/>
      <c r="AP285" s="22" t="str">
        <f>IFERROR(AVERAGE(AQ285:AR285),"")</f>
        <v/>
      </c>
      <c r="AQ285" s="23"/>
      <c r="AR285" s="24"/>
      <c r="AS285" s="22" t="str">
        <f>IFERROR(AVERAGE(AT285:AU285),"")</f>
        <v/>
      </c>
      <c r="AT285" s="23"/>
      <c r="AU285" s="24"/>
      <c r="AV285" s="22" t="str">
        <f>IFERROR(AVERAGE(AW285:AX285),"")</f>
        <v/>
      </c>
      <c r="AW285" s="23"/>
      <c r="AX285" s="24"/>
      <c r="AY285" s="22" t="str">
        <f>IFERROR(AVERAGE(AZ285:BA285),"")</f>
        <v/>
      </c>
      <c r="AZ285" s="23"/>
      <c r="BA285" s="24"/>
      <c r="BB285" s="22" t="str">
        <f>IFERROR(AVERAGE(BC285:BD285),"")</f>
        <v/>
      </c>
      <c r="BC285" s="23"/>
      <c r="BD285" s="24"/>
      <c r="BE285" s="22" t="str">
        <f>IFERROR(AVERAGE(BF285:BG285),"")</f>
        <v/>
      </c>
      <c r="BF285" s="23"/>
      <c r="BG285" s="24"/>
      <c r="BH285" s="22" t="str">
        <f>IFERROR(AVERAGE(BI285:BJ285),"")</f>
        <v/>
      </c>
      <c r="BI285" s="23"/>
      <c r="BJ285" s="24"/>
      <c r="BK285" s="22" t="str">
        <f>IFERROR(AVERAGE(BL285:BM285),"")</f>
        <v/>
      </c>
      <c r="BL285" s="23"/>
      <c r="BM285" s="24"/>
      <c r="BN285" s="22" t="str">
        <f>IFERROR(AVERAGE(BO285:BP285),"")</f>
        <v/>
      </c>
      <c r="BO285" s="23"/>
      <c r="BP285" s="24"/>
      <c r="BQ285" s="22" t="str">
        <f>IFERROR(AVERAGE(BR285:BS285),"")</f>
        <v/>
      </c>
      <c r="BR285" s="23"/>
      <c r="BS285" s="24"/>
      <c r="BT285" s="22" t="str">
        <f>IFERROR(AVERAGE(BU285:BV285),"")</f>
        <v/>
      </c>
      <c r="BU285" s="23"/>
      <c r="BV285" s="24"/>
    </row>
    <row r="286" spans="1:74">
      <c r="B286" t="s">
        <v>69</v>
      </c>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row>
    <row r="287" spans="1:74">
      <c r="B287" t="str">
        <f>B282</f>
        <v>aicher2014arbeitspaket</v>
      </c>
      <c r="C287" t="s">
        <v>23</v>
      </c>
      <c r="D287">
        <f>D282</f>
        <v>2014</v>
      </c>
      <c r="E287" t="s">
        <v>20</v>
      </c>
      <c r="F287" s="4" t="str">
        <f>IFERROR(AVERAGE(G287:H287),"")</f>
        <v/>
      </c>
      <c r="G287" s="12"/>
      <c r="H287" s="13"/>
      <c r="I287" s="4" t="str">
        <f>IFERROR(AVERAGE(J287:K287),"")</f>
        <v/>
      </c>
      <c r="J287" s="12"/>
      <c r="K287" s="13"/>
      <c r="L287" s="4" t="str">
        <f>IFERROR(AVERAGE(M287:N287),"")</f>
        <v/>
      </c>
      <c r="M287" s="12"/>
      <c r="N287" s="13"/>
      <c r="O287" s="4" t="str">
        <f>IFERROR(AVERAGE(P287:Q287),"")</f>
        <v/>
      </c>
      <c r="P287" s="12"/>
      <c r="Q287" s="13"/>
      <c r="R287" s="4" t="str">
        <f>IFERROR(AVERAGE(S287:T287),"")</f>
        <v/>
      </c>
      <c r="S287" s="12"/>
      <c r="T287" s="13"/>
      <c r="U287" s="4" t="str">
        <f>IFERROR(AVERAGE(V287:W287),"")</f>
        <v/>
      </c>
      <c r="V287" s="12"/>
      <c r="W287" s="13"/>
      <c r="X287" s="4" t="str">
        <f>IFERROR(AVERAGE(Y287:Z287),"")</f>
        <v/>
      </c>
      <c r="Y287" s="12"/>
      <c r="Z287" s="13"/>
      <c r="AA287" s="4" t="str">
        <f>IFERROR(AVERAGE(AB287:AC287),"")</f>
        <v/>
      </c>
      <c r="AB287" s="12"/>
      <c r="AC287" s="13"/>
      <c r="AD287" s="4" t="str">
        <f>IFERROR(AVERAGE(AE287:AF287),"")</f>
        <v/>
      </c>
      <c r="AE287" s="12"/>
      <c r="AF287" s="13"/>
      <c r="AG287" s="4" t="str">
        <f>IFERROR(AVERAGE(AH287:AI287),"")</f>
        <v/>
      </c>
      <c r="AH287" s="12"/>
      <c r="AI287" s="13"/>
      <c r="AJ287" s="4" t="str">
        <f>IFERROR(AVERAGE(AK287:AL287),"")</f>
        <v/>
      </c>
      <c r="AK287" s="12"/>
      <c r="AL287" s="13"/>
      <c r="AM287" s="4" t="str">
        <f>IFERROR(AVERAGE(AN287:AO287),"")</f>
        <v/>
      </c>
      <c r="AN287" s="12"/>
      <c r="AO287" s="13"/>
      <c r="AP287" s="4" t="str">
        <f>IFERROR(AVERAGE(AQ287:AR287),"")</f>
        <v/>
      </c>
      <c r="AQ287" s="12"/>
      <c r="AR287" s="13"/>
      <c r="AS287" s="4" t="str">
        <f>IFERROR(AVERAGE(AT287:AU287),"")</f>
        <v/>
      </c>
      <c r="AT287" s="12"/>
      <c r="AU287" s="13"/>
      <c r="AV287" s="4" t="str">
        <f>IFERROR(AVERAGE(AW287:AX287),"")</f>
        <v/>
      </c>
      <c r="AW287" s="12"/>
      <c r="AX287" s="13"/>
      <c r="AY287" s="4" t="str">
        <f>IFERROR(AVERAGE(AZ287:BA287),"")</f>
        <v/>
      </c>
      <c r="AZ287" s="12"/>
      <c r="BA287" s="13"/>
      <c r="BB287" s="4" t="str">
        <f>IFERROR(AVERAGE(BC287:BD287),"")</f>
        <v/>
      </c>
      <c r="BC287" s="12"/>
      <c r="BD287" s="13"/>
      <c r="BE287" s="4" t="str">
        <f>IFERROR(AVERAGE(BF287:BG287),"")</f>
        <v/>
      </c>
      <c r="BF287" s="12"/>
      <c r="BG287" s="13"/>
      <c r="BH287" s="4" t="str">
        <f>IFERROR(AVERAGE(BI287:BJ287),"")</f>
        <v/>
      </c>
      <c r="BI287" s="12"/>
      <c r="BJ287" s="13"/>
      <c r="BK287" s="4" t="str">
        <f>IFERROR(AVERAGE(BL287:BM287),"")</f>
        <v/>
      </c>
      <c r="BL287" s="12"/>
      <c r="BM287" s="13"/>
      <c r="BN287" s="4" t="str">
        <f>IFERROR(AVERAGE(BO287:BP287),"")</f>
        <v/>
      </c>
      <c r="BO287" s="12"/>
      <c r="BP287" s="13"/>
      <c r="BQ287" s="4" t="str">
        <f>IFERROR(AVERAGE(BR287:BS287),"")</f>
        <v/>
      </c>
      <c r="BR287" s="12"/>
      <c r="BS287" s="13"/>
      <c r="BT287" s="4" t="str">
        <f>IFERROR(AVERAGE(BU287:BV287),"")</f>
        <v/>
      </c>
      <c r="BU287" s="12"/>
      <c r="BV287" s="13"/>
    </row>
    <row r="288" spans="1:74">
      <c r="B288" t="str">
        <f>B287</f>
        <v>aicher2014arbeitspaket</v>
      </c>
      <c r="C288" t="s">
        <v>42</v>
      </c>
      <c r="D288">
        <f>D287</f>
        <v>2014</v>
      </c>
      <c r="E288" t="s">
        <v>43</v>
      </c>
      <c r="F288" s="4" t="str">
        <f>IFERROR(AVERAGE(G288:H288),"")</f>
        <v/>
      </c>
      <c r="G288" s="12"/>
      <c r="H288" s="13"/>
      <c r="I288" s="4" t="str">
        <f>IFERROR(AVERAGE(J288:K288),"")</f>
        <v/>
      </c>
      <c r="J288" s="12"/>
      <c r="K288" s="13"/>
      <c r="L288" s="4" t="str">
        <f>IFERROR(AVERAGE(M288:N288),"")</f>
        <v/>
      </c>
      <c r="M288" s="12"/>
      <c r="N288" s="13"/>
      <c r="O288" s="4" t="str">
        <f>IFERROR(AVERAGE(P288:Q288),"")</f>
        <v/>
      </c>
      <c r="P288" s="12"/>
      <c r="Q288" s="13"/>
      <c r="R288" s="4" t="str">
        <f>IFERROR(AVERAGE(S288:T288),"")</f>
        <v/>
      </c>
      <c r="S288" s="12"/>
      <c r="T288" s="13"/>
      <c r="U288" s="4" t="str">
        <f>IFERROR(AVERAGE(V288:W288),"")</f>
        <v/>
      </c>
      <c r="V288" s="12"/>
      <c r="W288" s="13"/>
      <c r="X288" s="4" t="str">
        <f>IFERROR(AVERAGE(Y288:Z288),"")</f>
        <v/>
      </c>
      <c r="Y288" s="12"/>
      <c r="Z288" s="13"/>
      <c r="AA288" s="4" t="str">
        <f>IFERROR(AVERAGE(AB288:AC288),"")</f>
        <v/>
      </c>
      <c r="AB288" s="12"/>
      <c r="AC288" s="13"/>
      <c r="AD288" s="4" t="str">
        <f>IFERROR(AVERAGE(AE288:AF288),"")</f>
        <v/>
      </c>
      <c r="AE288" s="12"/>
      <c r="AF288" s="13"/>
      <c r="AG288" s="4" t="str">
        <f>IFERROR(AVERAGE(AH288:AI288),"")</f>
        <v/>
      </c>
      <c r="AH288" s="12"/>
      <c r="AI288" s="13"/>
      <c r="AJ288" s="4" t="str">
        <f>IFERROR(AVERAGE(AK288:AL288),"")</f>
        <v/>
      </c>
      <c r="AK288" s="12"/>
      <c r="AL288" s="13"/>
      <c r="AM288" s="4" t="str">
        <f>IFERROR(AVERAGE(AN288:AO288),"")</f>
        <v/>
      </c>
      <c r="AN288" s="12"/>
      <c r="AO288" s="13"/>
      <c r="AP288" s="4" t="str">
        <f>IFERROR(AVERAGE(AQ288:AR288),"")</f>
        <v/>
      </c>
      <c r="AQ288" s="12"/>
      <c r="AR288" s="13"/>
      <c r="AS288" s="4" t="str">
        <f>IFERROR(AVERAGE(AT288:AU288),"")</f>
        <v/>
      </c>
      <c r="AT288" s="12"/>
      <c r="AU288" s="13"/>
      <c r="AV288" s="4" t="str">
        <f>IFERROR(AVERAGE(AW288:AX288),"")</f>
        <v/>
      </c>
      <c r="AW288" s="12"/>
      <c r="AX288" s="13"/>
      <c r="AY288" s="4" t="str">
        <f>IFERROR(AVERAGE(AZ288:BA288),"")</f>
        <v/>
      </c>
      <c r="AZ288" s="12"/>
      <c r="BA288" s="13"/>
      <c r="BB288" s="4" t="str">
        <f>IFERROR(AVERAGE(BC288:BD288),"")</f>
        <v/>
      </c>
      <c r="BC288" s="12"/>
      <c r="BD288" s="13"/>
      <c r="BE288" s="4" t="str">
        <f>IFERROR(AVERAGE(BF288:BG288),"")</f>
        <v/>
      </c>
      <c r="BF288" s="12"/>
      <c r="BG288" s="13"/>
      <c r="BH288" s="4" t="str">
        <f>IFERROR(AVERAGE(BI288:BJ288),"")</f>
        <v/>
      </c>
      <c r="BI288" s="12"/>
      <c r="BJ288" s="13"/>
      <c r="BK288" s="4" t="str">
        <f>IFERROR(AVERAGE(BL288:BM288),"")</f>
        <v/>
      </c>
      <c r="BL288" s="12"/>
      <c r="BM288" s="13"/>
      <c r="BN288" s="4" t="str">
        <f>IFERROR(AVERAGE(BO288:BP288),"")</f>
        <v/>
      </c>
      <c r="BO288" s="12"/>
      <c r="BP288" s="13"/>
      <c r="BQ288" s="4" t="str">
        <f>IFERROR(AVERAGE(BR288:BS288),"")</f>
        <v/>
      </c>
      <c r="BR288" s="12"/>
      <c r="BS288" s="13"/>
      <c r="BT288" s="4" t="str">
        <f>IFERROR(AVERAGE(BU288:BV288),"")</f>
        <v/>
      </c>
      <c r="BU288" s="12"/>
      <c r="BV288" s="13"/>
    </row>
    <row r="289" spans="1:77">
      <c r="B289" t="str">
        <f>B288</f>
        <v>aicher2014arbeitspaket</v>
      </c>
      <c r="C289" t="s">
        <v>21</v>
      </c>
      <c r="D289">
        <f>D288</f>
        <v>2014</v>
      </c>
      <c r="E289" t="s">
        <v>22</v>
      </c>
      <c r="F289" s="22" t="str">
        <f>IFERROR(AVERAGE(G289:H289),"")</f>
        <v/>
      </c>
      <c r="G289" s="23"/>
      <c r="H289" s="24"/>
      <c r="I289" s="22" t="str">
        <f>IFERROR(AVERAGE(J289:K289),"")</f>
        <v/>
      </c>
      <c r="J289" s="23"/>
      <c r="K289" s="24"/>
      <c r="L289" s="22" t="str">
        <f>IFERROR(AVERAGE(M289:N289),"")</f>
        <v/>
      </c>
      <c r="M289" s="23"/>
      <c r="N289" s="24"/>
      <c r="O289" s="22" t="str">
        <f>IFERROR(AVERAGE(P289:Q289),"")</f>
        <v/>
      </c>
      <c r="P289" s="23"/>
      <c r="Q289" s="24"/>
      <c r="R289" s="22" t="str">
        <f>IFERROR(AVERAGE(S289:T289),"")</f>
        <v/>
      </c>
      <c r="S289" s="23"/>
      <c r="T289" s="24"/>
      <c r="U289" s="22" t="str">
        <f>IFERROR(AVERAGE(V289:W289),"")</f>
        <v/>
      </c>
      <c r="V289" s="23"/>
      <c r="W289" s="24"/>
      <c r="X289" s="22" t="str">
        <f>IFERROR(AVERAGE(Y289:Z289),"")</f>
        <v/>
      </c>
      <c r="Y289" s="23"/>
      <c r="Z289" s="24"/>
      <c r="AA289" s="22" t="str">
        <f>IFERROR(AVERAGE(AB289:AC289),"")</f>
        <v/>
      </c>
      <c r="AB289" s="23"/>
      <c r="AC289" s="24"/>
      <c r="AD289" s="22" t="str">
        <f>IFERROR(AVERAGE(AE289:AF289),"")</f>
        <v/>
      </c>
      <c r="AE289" s="23"/>
      <c r="AF289" s="24"/>
      <c r="AG289" s="22" t="str">
        <f>IFERROR(AVERAGE(AH289:AI289),"")</f>
        <v/>
      </c>
      <c r="AH289" s="23"/>
      <c r="AI289" s="24"/>
      <c r="AJ289" s="22" t="str">
        <f>IFERROR(AVERAGE(AK289:AL289),"")</f>
        <v/>
      </c>
      <c r="AK289" s="23"/>
      <c r="AL289" s="24"/>
      <c r="AM289" s="22" t="str">
        <f>IFERROR(AVERAGE(AN289:AO289),"")</f>
        <v/>
      </c>
      <c r="AN289" s="23"/>
      <c r="AO289" s="24"/>
      <c r="AP289" s="22" t="str">
        <f>IFERROR(AVERAGE(AQ289:AR289),"")</f>
        <v/>
      </c>
      <c r="AQ289" s="23"/>
      <c r="AR289" s="24"/>
      <c r="AS289" s="22" t="str">
        <f>IFERROR(AVERAGE(AT289:AU289),"")</f>
        <v/>
      </c>
      <c r="AT289" s="23"/>
      <c r="AU289" s="24"/>
      <c r="AV289" s="22" t="str">
        <f>IFERROR(AVERAGE(AW289:AX289),"")</f>
        <v/>
      </c>
      <c r="AW289" s="23"/>
      <c r="AX289" s="24"/>
      <c r="AY289" s="22" t="str">
        <f>IFERROR(AVERAGE(AZ289:BA289),"")</f>
        <v/>
      </c>
      <c r="AZ289" s="23"/>
      <c r="BA289" s="24"/>
      <c r="BB289" s="22" t="str">
        <f>IFERROR(AVERAGE(BC289:BD289),"")</f>
        <v/>
      </c>
      <c r="BC289" s="23"/>
      <c r="BD289" s="24"/>
      <c r="BE289" s="22" t="str">
        <f>IFERROR(AVERAGE(BF289:BG289),"")</f>
        <v/>
      </c>
      <c r="BF289" s="23"/>
      <c r="BG289" s="24"/>
      <c r="BH289" s="22" t="str">
        <f>IFERROR(AVERAGE(BI289:BJ289),"")</f>
        <v/>
      </c>
      <c r="BI289" s="23"/>
      <c r="BJ289" s="24"/>
      <c r="BK289" s="22" t="str">
        <f>IFERROR(AVERAGE(BL289:BM289),"")</f>
        <v/>
      </c>
      <c r="BL289" s="23"/>
      <c r="BM289" s="24"/>
      <c r="BN289" s="22" t="str">
        <f>IFERROR(AVERAGE(BO289:BP289),"")</f>
        <v/>
      </c>
      <c r="BO289" s="23"/>
      <c r="BP289" s="24"/>
      <c r="BQ289" s="22" t="str">
        <f>IFERROR(AVERAGE(BR289:BS289),"")</f>
        <v/>
      </c>
      <c r="BR289" s="23"/>
      <c r="BS289" s="24"/>
      <c r="BT289" s="22" t="str">
        <f>IFERROR(AVERAGE(BU289:BV289),"")</f>
        <v/>
      </c>
      <c r="BU289" s="23"/>
      <c r="BV289" s="24"/>
    </row>
    <row r="290" spans="1:77">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row>
    <row r="292" spans="1:77">
      <c r="A292" s="5">
        <f>MATCH(B292,Sources[Citekey],0)</f>
        <v>113</v>
      </c>
      <c r="B292" s="6" t="s">
        <v>76</v>
      </c>
      <c r="C292" s="1"/>
      <c r="D292" s="1">
        <f>VLOOKUP(B292,Sources[],2,FALSE)</f>
        <v>2013</v>
      </c>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row>
    <row r="293" spans="1:77">
      <c r="B293" t="str">
        <f>B292</f>
        <v>DOE2013solid</v>
      </c>
      <c r="C293" t="s">
        <v>3</v>
      </c>
      <c r="D293">
        <f>D292</f>
        <v>2013</v>
      </c>
      <c r="E293" s="25" t="s">
        <v>51</v>
      </c>
      <c r="F293" s="4" t="str">
        <f>IFERROR(AVERAGE(G293:H293),"")</f>
        <v/>
      </c>
      <c r="G293" s="12"/>
      <c r="H293" s="13"/>
      <c r="I293" s="4" t="str">
        <f>IFERROR(AVERAGE(J293:K293),"")</f>
        <v/>
      </c>
      <c r="J293" s="12"/>
      <c r="K293" s="13"/>
      <c r="L293" s="4" t="str">
        <f>IFERROR(AVERAGE(M293:N293),"")</f>
        <v/>
      </c>
      <c r="M293" s="12"/>
      <c r="N293" s="13"/>
      <c r="O293" s="4" t="str">
        <f>IFERROR(AVERAGE(P293:Q293),"")</f>
        <v/>
      </c>
      <c r="P293" s="12"/>
      <c r="Q293" s="13"/>
      <c r="R293" s="4" t="str">
        <f>IFERROR(AVERAGE(S293:T293),"")</f>
        <v/>
      </c>
      <c r="S293" s="12"/>
      <c r="T293" s="13"/>
      <c r="U293" s="4" t="str">
        <f>IFERROR(AVERAGE(V293:W293),"")</f>
        <v/>
      </c>
      <c r="V293" s="12"/>
      <c r="W293" s="13"/>
      <c r="X293" s="4" t="str">
        <f>IFERROR(AVERAGE(Y293:Z293),"")</f>
        <v/>
      </c>
      <c r="Y293" s="12"/>
      <c r="Z293" s="13"/>
      <c r="AA293" s="4" t="str">
        <f>IFERROR(AVERAGE(AB293:AC293),"")</f>
        <v/>
      </c>
      <c r="AB293" s="12"/>
      <c r="AC293" s="13"/>
      <c r="AD293" s="4" t="str">
        <f>IFERROR(AVERAGE(AE293:AF293),"")</f>
        <v/>
      </c>
      <c r="AE293" s="12"/>
      <c r="AF293" s="13"/>
      <c r="AG293" s="4" t="str">
        <f>IFERROR(AVERAGE(AH293:AI293),"")</f>
        <v/>
      </c>
      <c r="AH293" s="12"/>
      <c r="AI293" s="13"/>
      <c r="AJ293" s="4" t="str">
        <f>IFERROR(AVERAGE(AK293:AL293),"")</f>
        <v/>
      </c>
      <c r="AK293" s="12"/>
      <c r="AL293" s="13"/>
      <c r="AM293" s="4" t="str">
        <f>IFERROR(AVERAGE(AN293:AO293),"")</f>
        <v/>
      </c>
      <c r="AN293" s="12"/>
      <c r="AO293" s="13"/>
      <c r="AP293" s="4" t="str">
        <f>IFERROR(AVERAGE(AQ293:AR293),"")</f>
        <v/>
      </c>
      <c r="AQ293" s="12"/>
      <c r="AR293" s="13"/>
      <c r="AS293" s="4" t="str">
        <f>IFERROR(AVERAGE(AT293:AU293),"")</f>
        <v/>
      </c>
      <c r="AT293" s="12"/>
      <c r="AU293" s="13"/>
      <c r="AV293" s="4" t="str">
        <f>IFERROR(AVERAGE(AW293:AX293),"")</f>
        <v/>
      </c>
      <c r="AW293" s="12"/>
      <c r="AX293" s="13"/>
      <c r="AY293" s="4" t="str">
        <f>IFERROR(AVERAGE(AZ293:BA293),"")</f>
        <v/>
      </c>
      <c r="AZ293" s="12"/>
      <c r="BA293" s="13"/>
      <c r="BB293" s="4" t="str">
        <f>IFERROR(AVERAGE(BC293:BD293),"")</f>
        <v/>
      </c>
      <c r="BC293" s="12"/>
      <c r="BD293" s="13"/>
      <c r="BE293" s="4" t="str">
        <f>IFERROR(AVERAGE(BF293:BG293),"")</f>
        <v/>
      </c>
      <c r="BF293" s="12"/>
      <c r="BG293" s="13"/>
      <c r="BH293" s="4" t="str">
        <f>IFERROR(AVERAGE(BI293:BJ293),"")</f>
        <v/>
      </c>
      <c r="BI293" s="12"/>
      <c r="BJ293" s="13"/>
      <c r="BK293" s="4" t="str">
        <f>IFERROR(AVERAGE(BL293:BM293),"")</f>
        <v/>
      </c>
      <c r="BL293" s="12"/>
      <c r="BM293" s="13"/>
      <c r="BN293" s="4" t="str">
        <f>IFERROR(AVERAGE(BO293:BP293),"")</f>
        <v/>
      </c>
      <c r="BO293" s="12"/>
      <c r="BP293" s="13"/>
      <c r="BQ293" s="4" t="str">
        <f>IFERROR(AVERAGE(BR293:BS293),"")</f>
        <v/>
      </c>
      <c r="BR293" s="12"/>
      <c r="BS293" s="13"/>
      <c r="BT293" s="4" t="str">
        <f>IFERROR(AVERAGE(BU293:BV293),"")</f>
        <v/>
      </c>
      <c r="BU293" s="12"/>
      <c r="BV293" s="13"/>
      <c r="BX293" s="2"/>
      <c r="BY293" s="2"/>
    </row>
    <row r="294" spans="1:77">
      <c r="B294" t="str">
        <f>B293</f>
        <v>DOE2013solid</v>
      </c>
      <c r="C294" t="s">
        <v>4</v>
      </c>
      <c r="D294">
        <f>D293</f>
        <v>2013</v>
      </c>
      <c r="E294" t="str">
        <f>E293</f>
        <v>USD/kW</v>
      </c>
      <c r="F294" s="4" t="str">
        <f>IFERROR(AVERAGE(G294:H294),"")</f>
        <v/>
      </c>
      <c r="G294" s="14"/>
      <c r="H294" s="15"/>
      <c r="I294" s="4" t="str">
        <f>IFERROR(AVERAGE(J294:K294),"")</f>
        <v/>
      </c>
      <c r="J294" s="14"/>
      <c r="K294" s="15"/>
      <c r="L294" s="4" t="str">
        <f>IFERROR(AVERAGE(M294:N294),"")</f>
        <v/>
      </c>
      <c r="M294" s="14"/>
      <c r="N294" s="15"/>
      <c r="O294" s="4" t="str">
        <f>IFERROR(AVERAGE(P294:Q294),"")</f>
        <v/>
      </c>
      <c r="P294" s="14"/>
      <c r="Q294" s="15"/>
      <c r="R294" s="4" t="str">
        <f>IFERROR(AVERAGE(S294:T294),"")</f>
        <v/>
      </c>
      <c r="S294" s="14"/>
      <c r="T294" s="15"/>
      <c r="U294" s="4" t="str">
        <f>IFERROR(AVERAGE(V294:W294),"")</f>
        <v/>
      </c>
      <c r="V294" s="14"/>
      <c r="W294" s="15"/>
      <c r="X294" s="4" t="str">
        <f>IFERROR(AVERAGE(Y294:Z294),"")</f>
        <v/>
      </c>
      <c r="Y294" s="14"/>
      <c r="Z294" s="15"/>
      <c r="AA294" s="4" t="str">
        <f>IFERROR(AVERAGE(AB294:AC294),"")</f>
        <v/>
      </c>
      <c r="AB294" s="14"/>
      <c r="AC294" s="15"/>
      <c r="AD294" s="4" t="str">
        <f>IFERROR(AVERAGE(AE294:AF294),"")</f>
        <v/>
      </c>
      <c r="AE294" s="14"/>
      <c r="AF294" s="15"/>
      <c r="AG294" s="4" t="str">
        <f>IFERROR(AVERAGE(AH294:AI294),"")</f>
        <v/>
      </c>
      <c r="AH294" s="14"/>
      <c r="AI294" s="15"/>
      <c r="AJ294" s="4" t="str">
        <f>IFERROR(AVERAGE(AK294:AL294),"")</f>
        <v/>
      </c>
      <c r="AK294" s="14"/>
      <c r="AL294" s="15"/>
      <c r="AM294" s="4" t="str">
        <f>IFERROR(AVERAGE(AN294:AO294),"")</f>
        <v/>
      </c>
      <c r="AN294" s="14"/>
      <c r="AO294" s="15"/>
      <c r="AP294" s="4" t="str">
        <f>IFERROR(AVERAGE(AQ294:AR294),"")</f>
        <v/>
      </c>
      <c r="AQ294" s="14"/>
      <c r="AR294" s="15"/>
      <c r="AS294" s="4" t="str">
        <f>IFERROR(AVERAGE(AT294:AU294),"")</f>
        <v/>
      </c>
      <c r="AT294" s="14"/>
      <c r="AU294" s="15"/>
      <c r="AV294" s="4" t="str">
        <f>IFERROR(AVERAGE(AW294:AX294),"")</f>
        <v/>
      </c>
      <c r="AW294" s="14"/>
      <c r="AX294" s="15"/>
      <c r="AY294" s="4" t="str">
        <f>IFERROR(AVERAGE(AZ294:BA294),"")</f>
        <v/>
      </c>
      <c r="AZ294" s="14"/>
      <c r="BA294" s="15"/>
      <c r="BB294" s="4" t="str">
        <f>IFERROR(AVERAGE(BC294:BD294),"")</f>
        <v/>
      </c>
      <c r="BC294" s="14"/>
      <c r="BD294" s="15"/>
      <c r="BE294" s="4" t="str">
        <f>IFERROR(AVERAGE(BF294:BG294),"")</f>
        <v/>
      </c>
      <c r="BF294" s="14"/>
      <c r="BG294" s="15"/>
      <c r="BH294" s="4" t="str">
        <f>IFERROR(AVERAGE(BI294:BJ294),"")</f>
        <v/>
      </c>
      <c r="BI294" s="14"/>
      <c r="BJ294" s="15"/>
      <c r="BK294" s="4" t="str">
        <f>IFERROR(AVERAGE(BL294:BM294),"")</f>
        <v/>
      </c>
      <c r="BL294" s="14"/>
      <c r="BM294" s="15"/>
      <c r="BN294" s="4" t="str">
        <f>IFERROR(AVERAGE(BO294:BP294),"")</f>
        <v/>
      </c>
      <c r="BO294" s="14"/>
      <c r="BP294" s="15"/>
      <c r="BQ294" s="4" t="str">
        <f>IFERROR(AVERAGE(BR294:BS294),"")</f>
        <v/>
      </c>
      <c r="BR294" s="14"/>
      <c r="BS294" s="15"/>
      <c r="BT294" s="4" t="str">
        <f>IFERROR(AVERAGE(BU294:BV294),"")</f>
        <v/>
      </c>
      <c r="BU294" s="14"/>
      <c r="BV294" s="15"/>
      <c r="BX294" s="2"/>
      <c r="BY294" s="2"/>
    </row>
    <row r="295" spans="1:77">
      <c r="B295" t="str">
        <f>B294</f>
        <v>DOE2013solid</v>
      </c>
      <c r="C295" t="s">
        <v>5</v>
      </c>
      <c r="D295">
        <f>D294</f>
        <v>2013</v>
      </c>
      <c r="E295" t="str">
        <f>E294</f>
        <v>USD/kW</v>
      </c>
      <c r="F295" s="4" t="str">
        <f>IFERROR(AVERAGE(G295:H295),"")</f>
        <v/>
      </c>
      <c r="G295" s="16"/>
      <c r="H295" s="17"/>
      <c r="I295" s="4" t="str">
        <f>IFERROR(AVERAGE(J295:K295),"")</f>
        <v/>
      </c>
      <c r="J295" s="16"/>
      <c r="K295" s="17"/>
      <c r="L295" s="4" t="str">
        <f>IFERROR(AVERAGE(M295:N295),"")</f>
        <v/>
      </c>
      <c r="M295" s="16"/>
      <c r="N295" s="17"/>
      <c r="O295" s="4" t="str">
        <f>IFERROR(AVERAGE(P295:Q295),"")</f>
        <v/>
      </c>
      <c r="P295" s="16"/>
      <c r="Q295" s="17"/>
      <c r="R295" s="4" t="str">
        <f>IFERROR(AVERAGE(S295:T295),"")</f>
        <v/>
      </c>
      <c r="S295" s="16"/>
      <c r="T295" s="17"/>
      <c r="U295" s="4" t="str">
        <f>IFERROR(AVERAGE(V295:W295),"")</f>
        <v/>
      </c>
      <c r="V295" s="16"/>
      <c r="W295" s="17"/>
      <c r="X295" s="4" t="str">
        <f>IFERROR(AVERAGE(Y295:Z295),"")</f>
        <v/>
      </c>
      <c r="Y295" s="16"/>
      <c r="Z295" s="17"/>
      <c r="AA295" s="4">
        <f>IFERROR(AVERAGE(AB295:AC295),"")</f>
        <v>1500</v>
      </c>
      <c r="AB295" s="16">
        <v>1500</v>
      </c>
      <c r="AC295" s="17">
        <v>1500</v>
      </c>
      <c r="AD295" s="4" t="str">
        <f>IFERROR(AVERAGE(AE295:AF295),"")</f>
        <v/>
      </c>
      <c r="AE295" s="16"/>
      <c r="AF295" s="17"/>
      <c r="AG295" s="4" t="str">
        <f>IFERROR(AVERAGE(AH295:AI295),"")</f>
        <v/>
      </c>
      <c r="AH295" s="16"/>
      <c r="AI295" s="17"/>
      <c r="AJ295" s="4">
        <f>IFERROR(AVERAGE(AK295:AL295),"")</f>
        <v>692.5</v>
      </c>
      <c r="AK295" s="16">
        <v>685</v>
      </c>
      <c r="AL295" s="17">
        <v>700</v>
      </c>
      <c r="AM295" s="4" t="str">
        <f>IFERROR(AVERAGE(AN295:AO295),"")</f>
        <v/>
      </c>
      <c r="AN295" s="16"/>
      <c r="AO295" s="17"/>
      <c r="AP295" s="4" t="str">
        <f>IFERROR(AVERAGE(AQ295:AR295),"")</f>
        <v/>
      </c>
      <c r="AQ295" s="16"/>
      <c r="AR295" s="17"/>
      <c r="AS295" s="4" t="str">
        <f>IFERROR(AVERAGE(AT295:AU295),"")</f>
        <v/>
      </c>
      <c r="AT295" s="16"/>
      <c r="AU295" s="17"/>
      <c r="AV295" s="4" t="str">
        <f>IFERROR(AVERAGE(AW295:AX295),"")</f>
        <v/>
      </c>
      <c r="AW295" s="16"/>
      <c r="AX295" s="17"/>
      <c r="AY295" s="4" t="str">
        <f>IFERROR(AVERAGE(AZ295:BA295),"")</f>
        <v/>
      </c>
      <c r="AZ295" s="16"/>
      <c r="BA295" s="17"/>
      <c r="BB295" s="4" t="str">
        <f>IFERROR(AVERAGE(BC295:BD295),"")</f>
        <v/>
      </c>
      <c r="BC295" s="16"/>
      <c r="BD295" s="17"/>
      <c r="BE295" s="4" t="str">
        <f>IFERROR(AVERAGE(BF295:BG295),"")</f>
        <v/>
      </c>
      <c r="BF295" s="16"/>
      <c r="BG295" s="17"/>
      <c r="BH295" s="4" t="str">
        <f>IFERROR(AVERAGE(BI295:BJ295),"")</f>
        <v/>
      </c>
      <c r="BI295" s="16"/>
      <c r="BJ295" s="17"/>
      <c r="BK295" s="4" t="str">
        <f>IFERROR(AVERAGE(BL295:BM295),"")</f>
        <v/>
      </c>
      <c r="BL295" s="16"/>
      <c r="BM295" s="17"/>
      <c r="BN295" s="4" t="str">
        <f>IFERROR(AVERAGE(BO295:BP295),"")</f>
        <v/>
      </c>
      <c r="BO295" s="16"/>
      <c r="BP295" s="17"/>
      <c r="BQ295" s="4" t="str">
        <f>IFERROR(AVERAGE(BR295:BS295),"")</f>
        <v/>
      </c>
      <c r="BR295" s="16"/>
      <c r="BS295" s="17"/>
      <c r="BT295" s="4" t="str">
        <f>IFERROR(AVERAGE(BU295:BV295),"")</f>
        <v/>
      </c>
      <c r="BU295" s="16"/>
      <c r="BV295" s="17"/>
      <c r="BY295" t="s">
        <v>77</v>
      </c>
    </row>
    <row r="296" spans="1:77">
      <c r="B296" t="s">
        <v>69</v>
      </c>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row>
    <row r="297" spans="1:77" s="1" customFormat="1">
      <c r="A297" s="55"/>
      <c r="B297" s="1" t="str">
        <f>B295</f>
        <v>DOE2013solid</v>
      </c>
      <c r="C297" s="1" t="s">
        <v>10</v>
      </c>
      <c r="D297" s="1">
        <f>D292</f>
        <v>2013</v>
      </c>
      <c r="E297" s="1" t="str">
        <f>E293</f>
        <v>USD/kW</v>
      </c>
      <c r="F297" s="10">
        <f>IFERROR(SUM(F299:F304)/F298,0)</f>
        <v>0</v>
      </c>
      <c r="G297" s="10">
        <f>IFERROR(SUM(G299:G304)/G298,0)</f>
        <v>0</v>
      </c>
      <c r="H297" s="10">
        <f>IFERROR(SUM(H299:H304)/H298,0)</f>
        <v>0</v>
      </c>
      <c r="I297" s="10">
        <f t="shared" ref="I297:BS297" si="313">IFERROR(SUM(I299:I304)/I298,0)</f>
        <v>0</v>
      </c>
      <c r="J297" s="10">
        <f t="shared" si="313"/>
        <v>0</v>
      </c>
      <c r="K297" s="10">
        <f t="shared" si="313"/>
        <v>0</v>
      </c>
      <c r="L297" s="10">
        <f t="shared" si="313"/>
        <v>0</v>
      </c>
      <c r="M297" s="10">
        <f t="shared" si="313"/>
        <v>0</v>
      </c>
      <c r="N297" s="10">
        <f t="shared" si="313"/>
        <v>0</v>
      </c>
      <c r="O297" s="10">
        <f t="shared" si="313"/>
        <v>0</v>
      </c>
      <c r="P297" s="10">
        <f t="shared" si="313"/>
        <v>0</v>
      </c>
      <c r="Q297" s="10">
        <f t="shared" si="313"/>
        <v>0</v>
      </c>
      <c r="R297" s="10">
        <f t="shared" si="313"/>
        <v>0</v>
      </c>
      <c r="S297" s="10">
        <f t="shared" si="313"/>
        <v>0</v>
      </c>
      <c r="T297" s="10">
        <f t="shared" si="313"/>
        <v>0</v>
      </c>
      <c r="U297" s="10">
        <f t="shared" si="313"/>
        <v>0</v>
      </c>
      <c r="V297" s="10">
        <f t="shared" si="313"/>
        <v>0</v>
      </c>
      <c r="W297" s="10">
        <f t="shared" si="313"/>
        <v>0</v>
      </c>
      <c r="X297" s="10">
        <f t="shared" si="313"/>
        <v>0</v>
      </c>
      <c r="Y297" s="10">
        <f t="shared" si="313"/>
        <v>0</v>
      </c>
      <c r="Z297" s="10">
        <f t="shared" si="313"/>
        <v>0</v>
      </c>
      <c r="AA297" s="10">
        <f t="shared" si="313"/>
        <v>0</v>
      </c>
      <c r="AB297" s="10">
        <f t="shared" si="313"/>
        <v>0</v>
      </c>
      <c r="AC297" s="10">
        <f t="shared" si="313"/>
        <v>0</v>
      </c>
      <c r="AD297" s="10">
        <f t="shared" si="313"/>
        <v>0</v>
      </c>
      <c r="AE297" s="10">
        <f t="shared" si="313"/>
        <v>0</v>
      </c>
      <c r="AF297" s="10">
        <f t="shared" si="313"/>
        <v>0</v>
      </c>
      <c r="AG297" s="10">
        <f t="shared" si="313"/>
        <v>0</v>
      </c>
      <c r="AH297" s="10">
        <f t="shared" si="313"/>
        <v>0</v>
      </c>
      <c r="AI297" s="10">
        <f t="shared" si="313"/>
        <v>0</v>
      </c>
      <c r="AJ297" s="10">
        <f t="shared" si="313"/>
        <v>0</v>
      </c>
      <c r="AK297" s="10">
        <f t="shared" si="313"/>
        <v>0</v>
      </c>
      <c r="AL297" s="10">
        <f t="shared" si="313"/>
        <v>0</v>
      </c>
      <c r="AM297" s="10">
        <f t="shared" si="313"/>
        <v>0</v>
      </c>
      <c r="AN297" s="10">
        <f t="shared" si="313"/>
        <v>0</v>
      </c>
      <c r="AO297" s="10">
        <f t="shared" si="313"/>
        <v>0</v>
      </c>
      <c r="AP297" s="10">
        <f t="shared" si="313"/>
        <v>0</v>
      </c>
      <c r="AQ297" s="10">
        <f t="shared" si="313"/>
        <v>0</v>
      </c>
      <c r="AR297" s="10">
        <f t="shared" si="313"/>
        <v>0</v>
      </c>
      <c r="AS297" s="10">
        <f t="shared" si="313"/>
        <v>0</v>
      </c>
      <c r="AT297" s="10">
        <f t="shared" si="313"/>
        <v>0</v>
      </c>
      <c r="AU297" s="10">
        <f t="shared" si="313"/>
        <v>0</v>
      </c>
      <c r="AV297" s="10">
        <f t="shared" si="313"/>
        <v>0</v>
      </c>
      <c r="AW297" s="10">
        <f t="shared" si="313"/>
        <v>0</v>
      </c>
      <c r="AX297" s="10">
        <f t="shared" si="313"/>
        <v>0</v>
      </c>
      <c r="AY297" s="10">
        <f t="shared" si="313"/>
        <v>0</v>
      </c>
      <c r="AZ297" s="10">
        <f t="shared" si="313"/>
        <v>0</v>
      </c>
      <c r="BA297" s="10">
        <f t="shared" si="313"/>
        <v>0</v>
      </c>
      <c r="BB297" s="10">
        <f t="shared" si="313"/>
        <v>0</v>
      </c>
      <c r="BC297" s="10">
        <f t="shared" si="313"/>
        <v>0</v>
      </c>
      <c r="BD297" s="10">
        <f t="shared" si="313"/>
        <v>0</v>
      </c>
      <c r="BE297" s="10">
        <f t="shared" si="313"/>
        <v>0</v>
      </c>
      <c r="BF297" s="10">
        <f t="shared" si="313"/>
        <v>0</v>
      </c>
      <c r="BG297" s="10">
        <f t="shared" si="313"/>
        <v>0</v>
      </c>
      <c r="BH297" s="10">
        <f t="shared" si="313"/>
        <v>0</v>
      </c>
      <c r="BI297" s="10">
        <f t="shared" si="313"/>
        <v>0</v>
      </c>
      <c r="BJ297" s="10">
        <f t="shared" si="313"/>
        <v>0</v>
      </c>
      <c r="BK297" s="10">
        <f t="shared" si="313"/>
        <v>0</v>
      </c>
      <c r="BL297" s="10">
        <f t="shared" si="313"/>
        <v>0</v>
      </c>
      <c r="BM297" s="10">
        <f t="shared" si="313"/>
        <v>0</v>
      </c>
      <c r="BN297" s="10">
        <f t="shared" si="313"/>
        <v>0</v>
      </c>
      <c r="BO297" s="10">
        <f t="shared" si="313"/>
        <v>0</v>
      </c>
      <c r="BP297" s="10">
        <f t="shared" si="313"/>
        <v>0</v>
      </c>
      <c r="BQ297" s="10">
        <f t="shared" si="313"/>
        <v>0</v>
      </c>
      <c r="BR297" s="10">
        <f t="shared" si="313"/>
        <v>0</v>
      </c>
      <c r="BS297" s="10">
        <f t="shared" si="313"/>
        <v>0</v>
      </c>
      <c r="BT297" s="10">
        <f>IFERROR(SUM(BT299:BT304)/BT298,0)</f>
        <v>0</v>
      </c>
      <c r="BU297" s="10">
        <f>IFERROR(SUM(BU299:BU304)/BU298,0)</f>
        <v>0</v>
      </c>
      <c r="BV297" s="10">
        <f>IFERROR(SUM(BV299:BV304)/BV298,0)</f>
        <v>0</v>
      </c>
    </row>
    <row r="298" spans="1:77" hidden="1" outlineLevel="1">
      <c r="B298" t="str">
        <f>B297</f>
        <v>DOE2013solid</v>
      </c>
      <c r="C298" t="s">
        <v>17</v>
      </c>
      <c r="D298">
        <f>D297</f>
        <v>2013</v>
      </c>
      <c r="E298" t="s">
        <v>18</v>
      </c>
      <c r="F298" s="4" t="str">
        <f>IFERROR(AVERAGE(G298:H298),"")</f>
        <v/>
      </c>
      <c r="G298" s="12"/>
      <c r="H298" s="13"/>
      <c r="I298" s="4" t="str">
        <f>IFERROR(AVERAGE(J298:K298),"")</f>
        <v/>
      </c>
      <c r="J298" s="12"/>
      <c r="K298" s="13"/>
      <c r="L298" s="4" t="str">
        <f>IFERROR(AVERAGE(M298:N298),"")</f>
        <v/>
      </c>
      <c r="M298" s="12"/>
      <c r="N298" s="13"/>
      <c r="O298" s="4" t="str">
        <f>IFERROR(AVERAGE(P298:Q298),"")</f>
        <v/>
      </c>
      <c r="P298" s="12"/>
      <c r="Q298" s="13"/>
      <c r="R298" s="4" t="str">
        <f>IFERROR(AVERAGE(S298:T298),"")</f>
        <v/>
      </c>
      <c r="S298" s="12"/>
      <c r="T298" s="13"/>
      <c r="U298" s="4" t="str">
        <f>IFERROR(AVERAGE(V298:W298),"")</f>
        <v/>
      </c>
      <c r="V298" s="12"/>
      <c r="W298" s="13"/>
      <c r="X298" s="4" t="str">
        <f>IFERROR(AVERAGE(Y298:Z298),"")</f>
        <v/>
      </c>
      <c r="Y298" s="12"/>
      <c r="Z298" s="13"/>
      <c r="AA298" s="4" t="str">
        <f>IFERROR(AVERAGE(AB298:AC298),"")</f>
        <v/>
      </c>
      <c r="AB298" s="12"/>
      <c r="AC298" s="13"/>
      <c r="AD298" s="4" t="str">
        <f>IFERROR(AVERAGE(AE298:AF298),"")</f>
        <v/>
      </c>
      <c r="AE298" s="12"/>
      <c r="AF298" s="13"/>
      <c r="AG298" s="4" t="str">
        <f>IFERROR(AVERAGE(AH298:AI298),"")</f>
        <v/>
      </c>
      <c r="AH298" s="12"/>
      <c r="AI298" s="13"/>
      <c r="AJ298" s="4" t="str">
        <f>IFERROR(AVERAGE(AK298:AL298),"")</f>
        <v/>
      </c>
      <c r="AK298" s="12"/>
      <c r="AL298" s="13"/>
      <c r="AM298" s="4" t="str">
        <f>IFERROR(AVERAGE(AN298:AO298),"")</f>
        <v/>
      </c>
      <c r="AN298" s="12"/>
      <c r="AO298" s="13"/>
      <c r="AP298" s="4" t="str">
        <f>IFERROR(AVERAGE(AQ298:AR298),"")</f>
        <v/>
      </c>
      <c r="AQ298" s="12"/>
      <c r="AR298" s="13"/>
      <c r="AS298" s="4" t="str">
        <f>IFERROR(AVERAGE(AT298:AU298),"")</f>
        <v/>
      </c>
      <c r="AT298" s="12"/>
      <c r="AU298" s="13"/>
      <c r="AV298" s="4" t="str">
        <f>IFERROR(AVERAGE(AW298:AX298),"")</f>
        <v/>
      </c>
      <c r="AW298" s="12"/>
      <c r="AX298" s="13"/>
      <c r="AY298" s="4" t="str">
        <f>IFERROR(AVERAGE(AZ298:BA298),"")</f>
        <v/>
      </c>
      <c r="AZ298" s="12"/>
      <c r="BA298" s="13"/>
      <c r="BB298" s="4" t="str">
        <f>IFERROR(AVERAGE(BC298:BD298),"")</f>
        <v/>
      </c>
      <c r="BC298" s="12"/>
      <c r="BD298" s="13"/>
      <c r="BE298" s="4" t="str">
        <f>IFERROR(AVERAGE(BF298:BG298),"")</f>
        <v/>
      </c>
      <c r="BF298" s="12"/>
      <c r="BG298" s="13"/>
      <c r="BH298" s="4" t="str">
        <f>IFERROR(AVERAGE(BI298:BJ298),"")</f>
        <v/>
      </c>
      <c r="BI298" s="12"/>
      <c r="BJ298" s="13"/>
      <c r="BK298" s="4" t="str">
        <f>IFERROR(AVERAGE(BL298:BM298),"")</f>
        <v/>
      </c>
      <c r="BL298" s="12"/>
      <c r="BM298" s="13"/>
      <c r="BN298" s="4" t="str">
        <f>IFERROR(AVERAGE(BO298:BP298),"")</f>
        <v/>
      </c>
      <c r="BO298" s="12"/>
      <c r="BP298" s="13"/>
      <c r="BQ298" s="4" t="str">
        <f>IFERROR(AVERAGE(BR298:BS298),"")</f>
        <v/>
      </c>
      <c r="BR298" s="12"/>
      <c r="BS298" s="13"/>
      <c r="BT298" s="4" t="str">
        <f>IFERROR(AVERAGE(BU298:BV298),"")</f>
        <v/>
      </c>
      <c r="BU298" s="12"/>
      <c r="BV298" s="13"/>
    </row>
    <row r="299" spans="1:77" hidden="1" outlineLevel="1">
      <c r="B299" t="str">
        <f t="shared" ref="B299:B304" si="314">B298</f>
        <v>DOE2013solid</v>
      </c>
      <c r="C299" t="s">
        <v>12</v>
      </c>
      <c r="D299">
        <f>D297</f>
        <v>2013</v>
      </c>
      <c r="E299" t="str">
        <f>LEFT(E297,3)</f>
        <v>USD</v>
      </c>
      <c r="F299" s="4" t="str">
        <f t="shared" ref="F299:F304" si="315">IFERROR(AVERAGE(G299:H299),"")</f>
        <v/>
      </c>
      <c r="G299" s="12"/>
      <c r="H299" s="13"/>
      <c r="I299" s="4" t="str">
        <f t="shared" ref="I299:I304" si="316">IFERROR(AVERAGE(J299:K299),"")</f>
        <v/>
      </c>
      <c r="J299" s="12"/>
      <c r="K299" s="13"/>
      <c r="L299" s="4" t="str">
        <f t="shared" ref="L299:L304" si="317">IFERROR(AVERAGE(M299:N299),"")</f>
        <v/>
      </c>
      <c r="M299" s="12"/>
      <c r="N299" s="13"/>
      <c r="O299" s="4" t="str">
        <f t="shared" ref="O299:O304" si="318">IFERROR(AVERAGE(P299:Q299),"")</f>
        <v/>
      </c>
      <c r="P299" s="12"/>
      <c r="Q299" s="13"/>
      <c r="R299" s="4" t="str">
        <f t="shared" ref="R299:R304" si="319">IFERROR(AVERAGE(S299:T299),"")</f>
        <v/>
      </c>
      <c r="S299" s="12"/>
      <c r="T299" s="13"/>
      <c r="U299" s="4" t="str">
        <f t="shared" ref="U299:U304" si="320">IFERROR(AVERAGE(V299:W299),"")</f>
        <v/>
      </c>
      <c r="V299" s="12"/>
      <c r="W299" s="13"/>
      <c r="X299" s="4" t="str">
        <f t="shared" ref="X299:X304" si="321">IFERROR(AVERAGE(Y299:Z299),"")</f>
        <v/>
      </c>
      <c r="Y299" s="12"/>
      <c r="Z299" s="13"/>
      <c r="AA299" s="4" t="str">
        <f t="shared" ref="AA299:AA304" si="322">IFERROR(AVERAGE(AB299:AC299),"")</f>
        <v/>
      </c>
      <c r="AB299" s="12"/>
      <c r="AC299" s="13"/>
      <c r="AD299" s="4" t="str">
        <f t="shared" ref="AD299:AD304" si="323">IFERROR(AVERAGE(AE299:AF299),"")</f>
        <v/>
      </c>
      <c r="AE299" s="12"/>
      <c r="AF299" s="13"/>
      <c r="AG299" s="4" t="str">
        <f t="shared" ref="AG299:AG304" si="324">IFERROR(AVERAGE(AH299:AI299),"")</f>
        <v/>
      </c>
      <c r="AH299" s="12"/>
      <c r="AI299" s="13"/>
      <c r="AJ299" s="4" t="str">
        <f t="shared" ref="AJ299:AJ304" si="325">IFERROR(AVERAGE(AK299:AL299),"")</f>
        <v/>
      </c>
      <c r="AK299" s="12"/>
      <c r="AL299" s="13"/>
      <c r="AM299" s="4" t="str">
        <f t="shared" ref="AM299:AM304" si="326">IFERROR(AVERAGE(AN299:AO299),"")</f>
        <v/>
      </c>
      <c r="AN299" s="12"/>
      <c r="AO299" s="13"/>
      <c r="AP299" s="4" t="str">
        <f t="shared" ref="AP299:AP304" si="327">IFERROR(AVERAGE(AQ299:AR299),"")</f>
        <v/>
      </c>
      <c r="AQ299" s="12"/>
      <c r="AR299" s="13"/>
      <c r="AS299" s="4" t="str">
        <f t="shared" ref="AS299:AS304" si="328">IFERROR(AVERAGE(AT299:AU299),"")</f>
        <v/>
      </c>
      <c r="AT299" s="12"/>
      <c r="AU299" s="13"/>
      <c r="AV299" s="4" t="str">
        <f t="shared" ref="AV299:AV304" si="329">IFERROR(AVERAGE(AW299:AX299),"")</f>
        <v/>
      </c>
      <c r="AW299" s="12"/>
      <c r="AX299" s="13"/>
      <c r="AY299" s="4" t="str">
        <f t="shared" ref="AY299:AY304" si="330">IFERROR(AVERAGE(AZ299:BA299),"")</f>
        <v/>
      </c>
      <c r="AZ299" s="12"/>
      <c r="BA299" s="13"/>
      <c r="BB299" s="4" t="str">
        <f t="shared" ref="BB299:BB304" si="331">IFERROR(AVERAGE(BC299:BD299),"")</f>
        <v/>
      </c>
      <c r="BC299" s="12"/>
      <c r="BD299" s="13"/>
      <c r="BE299" s="4" t="str">
        <f t="shared" ref="BE299:BE304" si="332">IFERROR(AVERAGE(BF299:BG299),"")</f>
        <v/>
      </c>
      <c r="BF299" s="12"/>
      <c r="BG299" s="13"/>
      <c r="BH299" s="4" t="str">
        <f t="shared" ref="BH299:BH304" si="333">IFERROR(AVERAGE(BI299:BJ299),"")</f>
        <v/>
      </c>
      <c r="BI299" s="12"/>
      <c r="BJ299" s="13"/>
      <c r="BK299" s="4" t="str">
        <f t="shared" ref="BK299:BK304" si="334">IFERROR(AVERAGE(BL299:BM299),"")</f>
        <v/>
      </c>
      <c r="BL299" s="12"/>
      <c r="BM299" s="13"/>
      <c r="BN299" s="4" t="str">
        <f t="shared" ref="BN299:BN304" si="335">IFERROR(AVERAGE(BO299:BP299),"")</f>
        <v/>
      </c>
      <c r="BO299" s="12"/>
      <c r="BP299" s="13"/>
      <c r="BQ299" s="4" t="str">
        <f t="shared" ref="BQ299:BQ304" si="336">IFERROR(AVERAGE(BR299:BS299),"")</f>
        <v/>
      </c>
      <c r="BR299" s="12"/>
      <c r="BS299" s="13"/>
      <c r="BT299" s="4" t="str">
        <f t="shared" ref="BT299:BT304" si="337">IFERROR(AVERAGE(BU299:BV299),"")</f>
        <v/>
      </c>
      <c r="BU299" s="12"/>
      <c r="BV299" s="13"/>
    </row>
    <row r="300" spans="1:77" hidden="1" outlineLevel="1">
      <c r="B300" t="str">
        <f t="shared" si="314"/>
        <v>DOE2013solid</v>
      </c>
      <c r="C300" t="s">
        <v>13</v>
      </c>
      <c r="D300">
        <f t="shared" ref="D300:E304" si="338">D299</f>
        <v>2013</v>
      </c>
      <c r="E300" t="str">
        <f t="shared" si="338"/>
        <v>USD</v>
      </c>
      <c r="F300" s="4" t="str">
        <f t="shared" si="315"/>
        <v/>
      </c>
      <c r="G300" s="12"/>
      <c r="H300" s="13"/>
      <c r="I300" s="4" t="str">
        <f t="shared" si="316"/>
        <v/>
      </c>
      <c r="J300" s="12"/>
      <c r="K300" s="13"/>
      <c r="L300" s="4" t="str">
        <f t="shared" si="317"/>
        <v/>
      </c>
      <c r="M300" s="12"/>
      <c r="N300" s="13"/>
      <c r="O300" s="4" t="str">
        <f t="shared" si="318"/>
        <v/>
      </c>
      <c r="P300" s="12"/>
      <c r="Q300" s="13"/>
      <c r="R300" s="4" t="str">
        <f t="shared" si="319"/>
        <v/>
      </c>
      <c r="S300" s="12"/>
      <c r="T300" s="13"/>
      <c r="U300" s="4" t="str">
        <f t="shared" si="320"/>
        <v/>
      </c>
      <c r="V300" s="12"/>
      <c r="W300" s="13"/>
      <c r="X300" s="4" t="str">
        <f t="shared" si="321"/>
        <v/>
      </c>
      <c r="Y300" s="12"/>
      <c r="Z300" s="13"/>
      <c r="AA300" s="4" t="str">
        <f t="shared" si="322"/>
        <v/>
      </c>
      <c r="AB300" s="12"/>
      <c r="AC300" s="13"/>
      <c r="AD300" s="4" t="str">
        <f t="shared" si="323"/>
        <v/>
      </c>
      <c r="AE300" s="12"/>
      <c r="AF300" s="13"/>
      <c r="AG300" s="4" t="str">
        <f t="shared" si="324"/>
        <v/>
      </c>
      <c r="AH300" s="12"/>
      <c r="AI300" s="13"/>
      <c r="AJ300" s="4" t="str">
        <f t="shared" si="325"/>
        <v/>
      </c>
      <c r="AK300" s="12"/>
      <c r="AL300" s="13"/>
      <c r="AM300" s="4" t="str">
        <f t="shared" si="326"/>
        <v/>
      </c>
      <c r="AN300" s="12"/>
      <c r="AO300" s="13"/>
      <c r="AP300" s="4" t="str">
        <f t="shared" si="327"/>
        <v/>
      </c>
      <c r="AQ300" s="12"/>
      <c r="AR300" s="13"/>
      <c r="AS300" s="4" t="str">
        <f t="shared" si="328"/>
        <v/>
      </c>
      <c r="AT300" s="12"/>
      <c r="AU300" s="13"/>
      <c r="AV300" s="4" t="str">
        <f t="shared" si="329"/>
        <v/>
      </c>
      <c r="AW300" s="12"/>
      <c r="AX300" s="13"/>
      <c r="AY300" s="4" t="str">
        <f t="shared" si="330"/>
        <v/>
      </c>
      <c r="AZ300" s="12"/>
      <c r="BA300" s="13"/>
      <c r="BB300" s="4" t="str">
        <f t="shared" si="331"/>
        <v/>
      </c>
      <c r="BC300" s="12"/>
      <c r="BD300" s="13"/>
      <c r="BE300" s="4" t="str">
        <f t="shared" si="332"/>
        <v/>
      </c>
      <c r="BF300" s="12"/>
      <c r="BG300" s="13"/>
      <c r="BH300" s="4" t="str">
        <f t="shared" si="333"/>
        <v/>
      </c>
      <c r="BI300" s="12"/>
      <c r="BJ300" s="13"/>
      <c r="BK300" s="4" t="str">
        <f t="shared" si="334"/>
        <v/>
      </c>
      <c r="BL300" s="12"/>
      <c r="BM300" s="13"/>
      <c r="BN300" s="4" t="str">
        <f t="shared" si="335"/>
        <v/>
      </c>
      <c r="BO300" s="12"/>
      <c r="BP300" s="13"/>
      <c r="BQ300" s="4" t="str">
        <f t="shared" si="336"/>
        <v/>
      </c>
      <c r="BR300" s="12"/>
      <c r="BS300" s="13"/>
      <c r="BT300" s="4" t="str">
        <f t="shared" si="337"/>
        <v/>
      </c>
      <c r="BU300" s="12"/>
      <c r="BV300" s="13"/>
    </row>
    <row r="301" spans="1:77" hidden="1" outlineLevel="1">
      <c r="B301" t="str">
        <f t="shared" si="314"/>
        <v>DOE2013solid</v>
      </c>
      <c r="C301" t="s">
        <v>14</v>
      </c>
      <c r="D301">
        <f t="shared" si="338"/>
        <v>2013</v>
      </c>
      <c r="E301" t="str">
        <f t="shared" si="338"/>
        <v>USD</v>
      </c>
      <c r="F301" s="4" t="str">
        <f t="shared" si="315"/>
        <v/>
      </c>
      <c r="G301" s="12"/>
      <c r="H301" s="13"/>
      <c r="I301" s="4" t="str">
        <f t="shared" si="316"/>
        <v/>
      </c>
      <c r="J301" s="12"/>
      <c r="K301" s="13"/>
      <c r="L301" s="4" t="str">
        <f t="shared" si="317"/>
        <v/>
      </c>
      <c r="M301" s="12"/>
      <c r="N301" s="13"/>
      <c r="O301" s="4" t="str">
        <f t="shared" si="318"/>
        <v/>
      </c>
      <c r="P301" s="12"/>
      <c r="Q301" s="13"/>
      <c r="R301" s="4" t="str">
        <f t="shared" si="319"/>
        <v/>
      </c>
      <c r="S301" s="12"/>
      <c r="T301" s="13"/>
      <c r="U301" s="4" t="str">
        <f t="shared" si="320"/>
        <v/>
      </c>
      <c r="V301" s="12"/>
      <c r="W301" s="13"/>
      <c r="X301" s="4" t="str">
        <f t="shared" si="321"/>
        <v/>
      </c>
      <c r="Y301" s="12"/>
      <c r="Z301" s="13"/>
      <c r="AA301" s="4" t="str">
        <f t="shared" si="322"/>
        <v/>
      </c>
      <c r="AB301" s="12"/>
      <c r="AC301" s="13"/>
      <c r="AD301" s="4" t="str">
        <f t="shared" si="323"/>
        <v/>
      </c>
      <c r="AE301" s="12"/>
      <c r="AF301" s="13"/>
      <c r="AG301" s="4" t="str">
        <f t="shared" si="324"/>
        <v/>
      </c>
      <c r="AH301" s="12"/>
      <c r="AI301" s="13"/>
      <c r="AJ301" s="4" t="str">
        <f t="shared" si="325"/>
        <v/>
      </c>
      <c r="AK301" s="12"/>
      <c r="AL301" s="13"/>
      <c r="AM301" s="4" t="str">
        <f t="shared" si="326"/>
        <v/>
      </c>
      <c r="AN301" s="12"/>
      <c r="AO301" s="13"/>
      <c r="AP301" s="4" t="str">
        <f t="shared" si="327"/>
        <v/>
      </c>
      <c r="AQ301" s="12"/>
      <c r="AR301" s="13"/>
      <c r="AS301" s="4" t="str">
        <f t="shared" si="328"/>
        <v/>
      </c>
      <c r="AT301" s="12"/>
      <c r="AU301" s="13"/>
      <c r="AV301" s="4" t="str">
        <f t="shared" si="329"/>
        <v/>
      </c>
      <c r="AW301" s="12"/>
      <c r="AX301" s="13"/>
      <c r="AY301" s="4" t="str">
        <f t="shared" si="330"/>
        <v/>
      </c>
      <c r="AZ301" s="12"/>
      <c r="BA301" s="13"/>
      <c r="BB301" s="4" t="str">
        <f t="shared" si="331"/>
        <v/>
      </c>
      <c r="BC301" s="12"/>
      <c r="BD301" s="13"/>
      <c r="BE301" s="4" t="str">
        <f t="shared" si="332"/>
        <v/>
      </c>
      <c r="BF301" s="12"/>
      <c r="BG301" s="13"/>
      <c r="BH301" s="4" t="str">
        <f t="shared" si="333"/>
        <v/>
      </c>
      <c r="BI301" s="12"/>
      <c r="BJ301" s="13"/>
      <c r="BK301" s="4" t="str">
        <f t="shared" si="334"/>
        <v/>
      </c>
      <c r="BL301" s="12"/>
      <c r="BM301" s="13"/>
      <c r="BN301" s="4" t="str">
        <f t="shared" si="335"/>
        <v/>
      </c>
      <c r="BO301" s="12"/>
      <c r="BP301" s="13"/>
      <c r="BQ301" s="4" t="str">
        <f t="shared" si="336"/>
        <v/>
      </c>
      <c r="BR301" s="12"/>
      <c r="BS301" s="13"/>
      <c r="BT301" s="4" t="str">
        <f t="shared" si="337"/>
        <v/>
      </c>
      <c r="BU301" s="12"/>
      <c r="BV301" s="13"/>
    </row>
    <row r="302" spans="1:77" hidden="1" outlineLevel="1">
      <c r="B302" t="str">
        <f t="shared" si="314"/>
        <v>DOE2013solid</v>
      </c>
      <c r="C302" t="s">
        <v>11</v>
      </c>
      <c r="D302">
        <f t="shared" si="338"/>
        <v>2013</v>
      </c>
      <c r="E302" t="str">
        <f t="shared" si="338"/>
        <v>USD</v>
      </c>
      <c r="F302" s="4" t="str">
        <f t="shared" si="315"/>
        <v/>
      </c>
      <c r="G302" s="12"/>
      <c r="H302" s="13"/>
      <c r="I302" s="4" t="str">
        <f t="shared" si="316"/>
        <v/>
      </c>
      <c r="J302" s="12"/>
      <c r="K302" s="13"/>
      <c r="L302" s="4" t="str">
        <f t="shared" si="317"/>
        <v/>
      </c>
      <c r="M302" s="12"/>
      <c r="N302" s="13"/>
      <c r="O302" s="4" t="str">
        <f t="shared" si="318"/>
        <v/>
      </c>
      <c r="P302" s="12"/>
      <c r="Q302" s="13"/>
      <c r="R302" s="4" t="str">
        <f t="shared" si="319"/>
        <v/>
      </c>
      <c r="S302" s="12"/>
      <c r="T302" s="13"/>
      <c r="U302" s="4" t="str">
        <f t="shared" si="320"/>
        <v/>
      </c>
      <c r="V302" s="12"/>
      <c r="W302" s="13"/>
      <c r="X302" s="4" t="str">
        <f t="shared" si="321"/>
        <v/>
      </c>
      <c r="Y302" s="12"/>
      <c r="Z302" s="13"/>
      <c r="AA302" s="4" t="str">
        <f t="shared" si="322"/>
        <v/>
      </c>
      <c r="AB302" s="12"/>
      <c r="AC302" s="13"/>
      <c r="AD302" s="4" t="str">
        <f t="shared" si="323"/>
        <v/>
      </c>
      <c r="AE302" s="12"/>
      <c r="AF302" s="13"/>
      <c r="AG302" s="4" t="str">
        <f t="shared" si="324"/>
        <v/>
      </c>
      <c r="AH302" s="12"/>
      <c r="AI302" s="13"/>
      <c r="AJ302" s="4" t="str">
        <f t="shared" si="325"/>
        <v/>
      </c>
      <c r="AK302" s="12"/>
      <c r="AL302" s="13"/>
      <c r="AM302" s="4" t="str">
        <f t="shared" si="326"/>
        <v/>
      </c>
      <c r="AN302" s="12"/>
      <c r="AO302" s="13"/>
      <c r="AP302" s="4" t="str">
        <f t="shared" si="327"/>
        <v/>
      </c>
      <c r="AQ302" s="12"/>
      <c r="AR302" s="13"/>
      <c r="AS302" s="4" t="str">
        <f t="shared" si="328"/>
        <v/>
      </c>
      <c r="AT302" s="12"/>
      <c r="AU302" s="13"/>
      <c r="AV302" s="4" t="str">
        <f t="shared" si="329"/>
        <v/>
      </c>
      <c r="AW302" s="12"/>
      <c r="AX302" s="13"/>
      <c r="AY302" s="4" t="str">
        <f t="shared" si="330"/>
        <v/>
      </c>
      <c r="AZ302" s="12"/>
      <c r="BA302" s="13"/>
      <c r="BB302" s="4" t="str">
        <f t="shared" si="331"/>
        <v/>
      </c>
      <c r="BC302" s="12"/>
      <c r="BD302" s="13"/>
      <c r="BE302" s="4" t="str">
        <f t="shared" si="332"/>
        <v/>
      </c>
      <c r="BF302" s="12"/>
      <c r="BG302" s="13"/>
      <c r="BH302" s="4" t="str">
        <f t="shared" si="333"/>
        <v/>
      </c>
      <c r="BI302" s="12"/>
      <c r="BJ302" s="13"/>
      <c r="BK302" s="4" t="str">
        <f t="shared" si="334"/>
        <v/>
      </c>
      <c r="BL302" s="12"/>
      <c r="BM302" s="13"/>
      <c r="BN302" s="4" t="str">
        <f t="shared" si="335"/>
        <v/>
      </c>
      <c r="BO302" s="12"/>
      <c r="BP302" s="13"/>
      <c r="BQ302" s="4" t="str">
        <f t="shared" si="336"/>
        <v/>
      </c>
      <c r="BR302" s="12"/>
      <c r="BS302" s="13"/>
      <c r="BT302" s="4" t="str">
        <f t="shared" si="337"/>
        <v/>
      </c>
      <c r="BU302" s="12"/>
      <c r="BV302" s="13"/>
    </row>
    <row r="303" spans="1:77" hidden="1" outlineLevel="1">
      <c r="B303" t="str">
        <f t="shared" si="314"/>
        <v>DOE2013solid</v>
      </c>
      <c r="C303" t="s">
        <v>15</v>
      </c>
      <c r="D303">
        <f t="shared" si="338"/>
        <v>2013</v>
      </c>
      <c r="E303" t="str">
        <f t="shared" si="338"/>
        <v>USD</v>
      </c>
      <c r="F303" s="4" t="str">
        <f t="shared" si="315"/>
        <v/>
      </c>
      <c r="G303" s="12"/>
      <c r="H303" s="13"/>
      <c r="I303" s="4" t="str">
        <f t="shared" si="316"/>
        <v/>
      </c>
      <c r="J303" s="12"/>
      <c r="K303" s="13"/>
      <c r="L303" s="4" t="str">
        <f t="shared" si="317"/>
        <v/>
      </c>
      <c r="M303" s="12"/>
      <c r="N303" s="13"/>
      <c r="O303" s="4" t="str">
        <f t="shared" si="318"/>
        <v/>
      </c>
      <c r="P303" s="12"/>
      <c r="Q303" s="13"/>
      <c r="R303" s="4" t="str">
        <f t="shared" si="319"/>
        <v/>
      </c>
      <c r="S303" s="12"/>
      <c r="T303" s="13"/>
      <c r="U303" s="4" t="str">
        <f t="shared" si="320"/>
        <v/>
      </c>
      <c r="V303" s="12"/>
      <c r="W303" s="13"/>
      <c r="X303" s="4" t="str">
        <f t="shared" si="321"/>
        <v/>
      </c>
      <c r="Y303" s="12"/>
      <c r="Z303" s="13"/>
      <c r="AA303" s="4" t="str">
        <f t="shared" si="322"/>
        <v/>
      </c>
      <c r="AB303" s="12"/>
      <c r="AC303" s="13"/>
      <c r="AD303" s="4" t="str">
        <f t="shared" si="323"/>
        <v/>
      </c>
      <c r="AE303" s="12"/>
      <c r="AF303" s="13"/>
      <c r="AG303" s="4" t="str">
        <f t="shared" si="324"/>
        <v/>
      </c>
      <c r="AH303" s="12"/>
      <c r="AI303" s="13"/>
      <c r="AJ303" s="4" t="str">
        <f t="shared" si="325"/>
        <v/>
      </c>
      <c r="AK303" s="12"/>
      <c r="AL303" s="13"/>
      <c r="AM303" s="4" t="str">
        <f t="shared" si="326"/>
        <v/>
      </c>
      <c r="AN303" s="12"/>
      <c r="AO303" s="13"/>
      <c r="AP303" s="4" t="str">
        <f t="shared" si="327"/>
        <v/>
      </c>
      <c r="AQ303" s="12"/>
      <c r="AR303" s="13"/>
      <c r="AS303" s="4" t="str">
        <f t="shared" si="328"/>
        <v/>
      </c>
      <c r="AT303" s="12"/>
      <c r="AU303" s="13"/>
      <c r="AV303" s="4" t="str">
        <f t="shared" si="329"/>
        <v/>
      </c>
      <c r="AW303" s="12"/>
      <c r="AX303" s="13"/>
      <c r="AY303" s="4" t="str">
        <f t="shared" si="330"/>
        <v/>
      </c>
      <c r="AZ303" s="12"/>
      <c r="BA303" s="13"/>
      <c r="BB303" s="4" t="str">
        <f t="shared" si="331"/>
        <v/>
      </c>
      <c r="BC303" s="12"/>
      <c r="BD303" s="13"/>
      <c r="BE303" s="4" t="str">
        <f t="shared" si="332"/>
        <v/>
      </c>
      <c r="BF303" s="12"/>
      <c r="BG303" s="13"/>
      <c r="BH303" s="4" t="str">
        <f t="shared" si="333"/>
        <v/>
      </c>
      <c r="BI303" s="12"/>
      <c r="BJ303" s="13"/>
      <c r="BK303" s="4" t="str">
        <f t="shared" si="334"/>
        <v/>
      </c>
      <c r="BL303" s="12"/>
      <c r="BM303" s="13"/>
      <c r="BN303" s="4" t="str">
        <f t="shared" si="335"/>
        <v/>
      </c>
      <c r="BO303" s="12"/>
      <c r="BP303" s="13"/>
      <c r="BQ303" s="4" t="str">
        <f t="shared" si="336"/>
        <v/>
      </c>
      <c r="BR303" s="12"/>
      <c r="BS303" s="13"/>
      <c r="BT303" s="4" t="str">
        <f t="shared" si="337"/>
        <v/>
      </c>
      <c r="BU303" s="12"/>
      <c r="BV303" s="13"/>
    </row>
    <row r="304" spans="1:77" hidden="1" outlineLevel="1">
      <c r="B304" t="str">
        <f t="shared" si="314"/>
        <v>DOE2013solid</v>
      </c>
      <c r="C304" t="s">
        <v>16</v>
      </c>
      <c r="D304">
        <f t="shared" si="338"/>
        <v>2013</v>
      </c>
      <c r="E304" t="str">
        <f t="shared" si="338"/>
        <v>USD</v>
      </c>
      <c r="F304" s="4" t="str">
        <f t="shared" si="315"/>
        <v/>
      </c>
      <c r="G304" s="12"/>
      <c r="H304" s="13"/>
      <c r="I304" s="4" t="str">
        <f t="shared" si="316"/>
        <v/>
      </c>
      <c r="J304" s="12"/>
      <c r="K304" s="13"/>
      <c r="L304" s="4" t="str">
        <f t="shared" si="317"/>
        <v/>
      </c>
      <c r="M304" s="12"/>
      <c r="N304" s="13"/>
      <c r="O304" s="4" t="str">
        <f t="shared" si="318"/>
        <v/>
      </c>
      <c r="P304" s="12"/>
      <c r="Q304" s="13"/>
      <c r="R304" s="4" t="str">
        <f t="shared" si="319"/>
        <v/>
      </c>
      <c r="S304" s="12"/>
      <c r="T304" s="13"/>
      <c r="U304" s="4" t="str">
        <f t="shared" si="320"/>
        <v/>
      </c>
      <c r="V304" s="12"/>
      <c r="W304" s="13"/>
      <c r="X304" s="4" t="str">
        <f t="shared" si="321"/>
        <v/>
      </c>
      <c r="Y304" s="12"/>
      <c r="Z304" s="13"/>
      <c r="AA304" s="4" t="str">
        <f t="shared" si="322"/>
        <v/>
      </c>
      <c r="AB304" s="12"/>
      <c r="AC304" s="13"/>
      <c r="AD304" s="4" t="str">
        <f t="shared" si="323"/>
        <v/>
      </c>
      <c r="AE304" s="12"/>
      <c r="AF304" s="13"/>
      <c r="AG304" s="4" t="str">
        <f t="shared" si="324"/>
        <v/>
      </c>
      <c r="AH304" s="12"/>
      <c r="AI304" s="13"/>
      <c r="AJ304" s="4" t="str">
        <f t="shared" si="325"/>
        <v/>
      </c>
      <c r="AK304" s="12"/>
      <c r="AL304" s="13"/>
      <c r="AM304" s="4" t="str">
        <f t="shared" si="326"/>
        <v/>
      </c>
      <c r="AN304" s="12"/>
      <c r="AO304" s="13"/>
      <c r="AP304" s="4" t="str">
        <f t="shared" si="327"/>
        <v/>
      </c>
      <c r="AQ304" s="12"/>
      <c r="AR304" s="13"/>
      <c r="AS304" s="4" t="str">
        <f t="shared" si="328"/>
        <v/>
      </c>
      <c r="AT304" s="12"/>
      <c r="AU304" s="13"/>
      <c r="AV304" s="4" t="str">
        <f t="shared" si="329"/>
        <v/>
      </c>
      <c r="AW304" s="12"/>
      <c r="AX304" s="13"/>
      <c r="AY304" s="4" t="str">
        <f t="shared" si="330"/>
        <v/>
      </c>
      <c r="AZ304" s="12"/>
      <c r="BA304" s="13"/>
      <c r="BB304" s="4" t="str">
        <f t="shared" si="331"/>
        <v/>
      </c>
      <c r="BC304" s="12"/>
      <c r="BD304" s="13"/>
      <c r="BE304" s="4" t="str">
        <f t="shared" si="332"/>
        <v/>
      </c>
      <c r="BF304" s="12"/>
      <c r="BG304" s="13"/>
      <c r="BH304" s="4" t="str">
        <f t="shared" si="333"/>
        <v/>
      </c>
      <c r="BI304" s="12"/>
      <c r="BJ304" s="13"/>
      <c r="BK304" s="4" t="str">
        <f t="shared" si="334"/>
        <v/>
      </c>
      <c r="BL304" s="12"/>
      <c r="BM304" s="13"/>
      <c r="BN304" s="4" t="str">
        <f t="shared" si="335"/>
        <v/>
      </c>
      <c r="BO304" s="12"/>
      <c r="BP304" s="13"/>
      <c r="BQ304" s="4" t="str">
        <f t="shared" si="336"/>
        <v/>
      </c>
      <c r="BR304" s="12"/>
      <c r="BS304" s="13"/>
      <c r="BT304" s="4" t="str">
        <f t="shared" si="337"/>
        <v/>
      </c>
      <c r="BU304" s="12"/>
      <c r="BV304" s="13"/>
    </row>
    <row r="305" spans="1:77" collapsed="1">
      <c r="B305" t="s">
        <v>69</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row>
    <row r="306" spans="1:77">
      <c r="B306" t="str">
        <f>B304</f>
        <v>DOE2013solid</v>
      </c>
      <c r="C306" t="s">
        <v>19</v>
      </c>
      <c r="D306">
        <f>D304</f>
        <v>2013</v>
      </c>
      <c r="E306" t="str">
        <f>E293</f>
        <v>USD/kW</v>
      </c>
      <c r="F306" s="4" t="str">
        <f>IFERROR(AVERAGE(G306:H306),"")</f>
        <v/>
      </c>
      <c r="G306" s="12"/>
      <c r="H306" s="13"/>
      <c r="I306" s="4" t="str">
        <f>IFERROR(AVERAGE(J306:K306),"")</f>
        <v/>
      </c>
      <c r="J306" s="12"/>
      <c r="K306" s="13"/>
      <c r="L306" s="4" t="str">
        <f>IFERROR(AVERAGE(M306:N306),"")</f>
        <v/>
      </c>
      <c r="M306" s="12"/>
      <c r="N306" s="13"/>
      <c r="O306" s="4" t="str">
        <f>IFERROR(AVERAGE(P306:Q306),"")</f>
        <v/>
      </c>
      <c r="P306" s="12"/>
      <c r="Q306" s="13"/>
      <c r="R306" s="4" t="str">
        <f>IFERROR(AVERAGE(S306:T306),"")</f>
        <v/>
      </c>
      <c r="S306" s="12"/>
      <c r="T306" s="13"/>
      <c r="U306" s="4" t="str">
        <f>IFERROR(AVERAGE(V306:W306),"")</f>
        <v/>
      </c>
      <c r="V306" s="12"/>
      <c r="W306" s="13"/>
      <c r="X306" s="4" t="str">
        <f>IFERROR(AVERAGE(Y306:Z306),"")</f>
        <v/>
      </c>
      <c r="Y306" s="12"/>
      <c r="Z306" s="13"/>
      <c r="AA306" s="4" t="str">
        <f>IFERROR(AVERAGE(AB306:AC306),"")</f>
        <v/>
      </c>
      <c r="AB306" s="12"/>
      <c r="AC306" s="13"/>
      <c r="AD306" s="4" t="str">
        <f>IFERROR(AVERAGE(AE306:AF306),"")</f>
        <v/>
      </c>
      <c r="AE306" s="12"/>
      <c r="AF306" s="13"/>
      <c r="AG306" s="4" t="str">
        <f>IFERROR(AVERAGE(AH306:AI306),"")</f>
        <v/>
      </c>
      <c r="AH306" s="12"/>
      <c r="AI306" s="13"/>
      <c r="AJ306" s="4" t="str">
        <f>IFERROR(AVERAGE(AK306:AL306),"")</f>
        <v/>
      </c>
      <c r="AK306" s="12"/>
      <c r="AL306" s="13"/>
      <c r="AM306" s="4" t="str">
        <f>IFERROR(AVERAGE(AN306:AO306),"")</f>
        <v/>
      </c>
      <c r="AN306" s="12"/>
      <c r="AO306" s="13"/>
      <c r="AP306" s="4" t="str">
        <f>IFERROR(AVERAGE(AQ306:AR306),"")</f>
        <v/>
      </c>
      <c r="AQ306" s="12"/>
      <c r="AR306" s="13"/>
      <c r="AS306" s="4" t="str">
        <f>IFERROR(AVERAGE(AT306:AU306),"")</f>
        <v/>
      </c>
      <c r="AT306" s="12"/>
      <c r="AU306" s="13"/>
      <c r="AV306" s="4" t="str">
        <f>IFERROR(AVERAGE(AW306:AX306),"")</f>
        <v/>
      </c>
      <c r="AW306" s="12"/>
      <c r="AX306" s="13"/>
      <c r="AY306" s="4" t="str">
        <f>IFERROR(AVERAGE(AZ306:BA306),"")</f>
        <v/>
      </c>
      <c r="AZ306" s="12"/>
      <c r="BA306" s="13"/>
      <c r="BB306" s="4" t="str">
        <f>IFERROR(AVERAGE(BC306:BD306),"")</f>
        <v/>
      </c>
      <c r="BC306" s="12"/>
      <c r="BD306" s="13"/>
      <c r="BE306" s="4" t="str">
        <f>IFERROR(AVERAGE(BF306:BG306),"")</f>
        <v/>
      </c>
      <c r="BF306" s="12"/>
      <c r="BG306" s="13"/>
      <c r="BH306" s="4" t="str">
        <f>IFERROR(AVERAGE(BI306:BJ306),"")</f>
        <v/>
      </c>
      <c r="BI306" s="12"/>
      <c r="BJ306" s="13"/>
      <c r="BK306" s="4" t="str">
        <f>IFERROR(AVERAGE(BL306:BM306),"")</f>
        <v/>
      </c>
      <c r="BL306" s="12"/>
      <c r="BM306" s="13"/>
      <c r="BN306" s="4" t="str">
        <f>IFERROR(AVERAGE(BO306:BP306),"")</f>
        <v/>
      </c>
      <c r="BO306" s="12"/>
      <c r="BP306" s="13"/>
      <c r="BQ306" s="4" t="str">
        <f>IFERROR(AVERAGE(BR306:BS306),"")</f>
        <v/>
      </c>
      <c r="BR306" s="12"/>
      <c r="BS306" s="13"/>
      <c r="BT306" s="4" t="str">
        <f>IFERROR(AVERAGE(BU306:BV306),"")</f>
        <v/>
      </c>
      <c r="BU306" s="12"/>
      <c r="BV306" s="13"/>
    </row>
    <row r="307" spans="1:77">
      <c r="B307" t="s">
        <v>69</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row>
    <row r="308" spans="1:77">
      <c r="B308" t="str">
        <f>B306</f>
        <v>DOE2013solid</v>
      </c>
      <c r="C308" t="s">
        <v>48</v>
      </c>
      <c r="D308">
        <f>D306</f>
        <v>2013</v>
      </c>
      <c r="E308" t="s">
        <v>22</v>
      </c>
      <c r="F308" s="22" t="str">
        <f>IFERROR(AVERAGE(G308:H308),"")</f>
        <v/>
      </c>
      <c r="G308" s="23"/>
      <c r="H308" s="24"/>
      <c r="I308" s="22" t="str">
        <f>IFERROR(AVERAGE(J308:K308),"")</f>
        <v/>
      </c>
      <c r="J308" s="23"/>
      <c r="K308" s="24"/>
      <c r="L308" s="22" t="str">
        <f>IFERROR(AVERAGE(M308:N308),"")</f>
        <v/>
      </c>
      <c r="M308" s="23"/>
      <c r="N308" s="24"/>
      <c r="O308" s="22" t="str">
        <f>IFERROR(AVERAGE(P308:Q308),"")</f>
        <v/>
      </c>
      <c r="P308" s="23"/>
      <c r="Q308" s="24"/>
      <c r="R308" s="22" t="str">
        <f>IFERROR(AVERAGE(S308:T308),"")</f>
        <v/>
      </c>
      <c r="S308" s="23"/>
      <c r="T308" s="24"/>
      <c r="U308" s="22" t="str">
        <f>IFERROR(AVERAGE(V308:W308),"")</f>
        <v/>
      </c>
      <c r="V308" s="23"/>
      <c r="W308" s="24"/>
      <c r="X308" s="22" t="str">
        <f>IFERROR(AVERAGE(Y308:Z308),"")</f>
        <v/>
      </c>
      <c r="Y308" s="23"/>
      <c r="Z308" s="24"/>
      <c r="AA308" s="22" t="str">
        <f>IFERROR(AVERAGE(AB308:AC308),"")</f>
        <v/>
      </c>
      <c r="AB308" s="23"/>
      <c r="AC308" s="24"/>
      <c r="AD308" s="22" t="str">
        <f>IFERROR(AVERAGE(AE308:AF308),"")</f>
        <v/>
      </c>
      <c r="AE308" s="23"/>
      <c r="AF308" s="24"/>
      <c r="AG308" s="22" t="str">
        <f>IFERROR(AVERAGE(AH308:AI308),"")</f>
        <v/>
      </c>
      <c r="AH308" s="23"/>
      <c r="AI308" s="24"/>
      <c r="AJ308" s="22" t="str">
        <f>IFERROR(AVERAGE(AK308:AL308),"")</f>
        <v/>
      </c>
      <c r="AK308" s="23"/>
      <c r="AL308" s="24"/>
      <c r="AM308" s="22" t="str">
        <f>IFERROR(AVERAGE(AN308:AO308),"")</f>
        <v/>
      </c>
      <c r="AN308" s="23"/>
      <c r="AO308" s="24"/>
      <c r="AP308" s="22" t="str">
        <f>IFERROR(AVERAGE(AQ308:AR308),"")</f>
        <v/>
      </c>
      <c r="AQ308" s="23"/>
      <c r="AR308" s="24"/>
      <c r="AS308" s="22" t="str">
        <f>IFERROR(AVERAGE(AT308:AU308),"")</f>
        <v/>
      </c>
      <c r="AT308" s="23"/>
      <c r="AU308" s="24"/>
      <c r="AV308" s="22" t="str">
        <f>IFERROR(AVERAGE(AW308:AX308),"")</f>
        <v/>
      </c>
      <c r="AW308" s="23"/>
      <c r="AX308" s="24"/>
      <c r="AY308" s="22" t="str">
        <f>IFERROR(AVERAGE(AZ308:BA308),"")</f>
        <v/>
      </c>
      <c r="AZ308" s="23"/>
      <c r="BA308" s="24"/>
      <c r="BB308" s="22" t="str">
        <f>IFERROR(AVERAGE(BC308:BD308),"")</f>
        <v/>
      </c>
      <c r="BC308" s="23"/>
      <c r="BD308" s="24"/>
      <c r="BE308" s="22" t="str">
        <f>IFERROR(AVERAGE(BF308:BG308),"")</f>
        <v/>
      </c>
      <c r="BF308" s="23"/>
      <c r="BG308" s="24"/>
      <c r="BH308" s="22" t="str">
        <f>IFERROR(AVERAGE(BI308:BJ308),"")</f>
        <v/>
      </c>
      <c r="BI308" s="23"/>
      <c r="BJ308" s="24"/>
      <c r="BK308" s="22" t="str">
        <f>IFERROR(AVERAGE(BL308:BM308),"")</f>
        <v/>
      </c>
      <c r="BL308" s="23"/>
      <c r="BM308" s="24"/>
      <c r="BN308" s="22" t="str">
        <f>IFERROR(AVERAGE(BO308:BP308),"")</f>
        <v/>
      </c>
      <c r="BO308" s="23"/>
      <c r="BP308" s="24"/>
      <c r="BQ308" s="22" t="str">
        <f>IFERROR(AVERAGE(BR308:BS308),"")</f>
        <v/>
      </c>
      <c r="BR308" s="23"/>
      <c r="BS308" s="24"/>
      <c r="BT308" s="22" t="str">
        <f>IFERROR(AVERAGE(BU308:BV308),"")</f>
        <v/>
      </c>
      <c r="BU308" s="23"/>
      <c r="BV308" s="24"/>
    </row>
    <row r="309" spans="1:77">
      <c r="B309" t="str">
        <f>B308</f>
        <v>DOE2013solid</v>
      </c>
      <c r="C309" t="s">
        <v>49</v>
      </c>
      <c r="D309">
        <f>D308</f>
        <v>2013</v>
      </c>
      <c r="E309" t="s">
        <v>22</v>
      </c>
      <c r="F309" s="22" t="str">
        <f>IFERROR(AVERAGE(G309:H309),"")</f>
        <v/>
      </c>
      <c r="G309" s="23"/>
      <c r="H309" s="24"/>
      <c r="I309" s="22" t="str">
        <f>IFERROR(AVERAGE(J309:K309),"")</f>
        <v/>
      </c>
      <c r="J309" s="23"/>
      <c r="K309" s="24"/>
      <c r="L309" s="22" t="str">
        <f>IFERROR(AVERAGE(M309:N309),"")</f>
        <v/>
      </c>
      <c r="M309" s="23"/>
      <c r="N309" s="24"/>
      <c r="O309" s="22" t="str">
        <f>IFERROR(AVERAGE(P309:Q309),"")</f>
        <v/>
      </c>
      <c r="P309" s="23"/>
      <c r="Q309" s="24"/>
      <c r="R309" s="22" t="str">
        <f>IFERROR(AVERAGE(S309:T309),"")</f>
        <v/>
      </c>
      <c r="S309" s="23"/>
      <c r="T309" s="24"/>
      <c r="U309" s="22" t="str">
        <f>IFERROR(AVERAGE(V309:W309),"")</f>
        <v/>
      </c>
      <c r="V309" s="23"/>
      <c r="W309" s="24"/>
      <c r="X309" s="22" t="str">
        <f>IFERROR(AVERAGE(Y309:Z309),"")</f>
        <v/>
      </c>
      <c r="Y309" s="23"/>
      <c r="Z309" s="24"/>
      <c r="AA309" s="22" t="str">
        <f>IFERROR(AVERAGE(AB309:AC309),"")</f>
        <v/>
      </c>
      <c r="AB309" s="23"/>
      <c r="AC309" s="24"/>
      <c r="AD309" s="22" t="str">
        <f>IFERROR(AVERAGE(AE309:AF309),"")</f>
        <v/>
      </c>
      <c r="AE309" s="23"/>
      <c r="AF309" s="24"/>
      <c r="AG309" s="22" t="str">
        <f>IFERROR(AVERAGE(AH309:AI309),"")</f>
        <v/>
      </c>
      <c r="AH309" s="23"/>
      <c r="AI309" s="24"/>
      <c r="AJ309" s="22" t="str">
        <f>IFERROR(AVERAGE(AK309:AL309),"")</f>
        <v/>
      </c>
      <c r="AK309" s="23"/>
      <c r="AL309" s="24"/>
      <c r="AM309" s="22" t="str">
        <f>IFERROR(AVERAGE(AN309:AO309),"")</f>
        <v/>
      </c>
      <c r="AN309" s="23"/>
      <c r="AO309" s="24"/>
      <c r="AP309" s="22" t="str">
        <f>IFERROR(AVERAGE(AQ309:AR309),"")</f>
        <v/>
      </c>
      <c r="AQ309" s="23"/>
      <c r="AR309" s="24"/>
      <c r="AS309" s="22" t="str">
        <f>IFERROR(AVERAGE(AT309:AU309),"")</f>
        <v/>
      </c>
      <c r="AT309" s="23"/>
      <c r="AU309" s="24"/>
      <c r="AV309" s="22" t="str">
        <f>IFERROR(AVERAGE(AW309:AX309),"")</f>
        <v/>
      </c>
      <c r="AW309" s="23"/>
      <c r="AX309" s="24"/>
      <c r="AY309" s="22" t="str">
        <f>IFERROR(AVERAGE(AZ309:BA309),"")</f>
        <v/>
      </c>
      <c r="AZ309" s="23"/>
      <c r="BA309" s="24"/>
      <c r="BB309" s="22" t="str">
        <f>IFERROR(AVERAGE(BC309:BD309),"")</f>
        <v/>
      </c>
      <c r="BC309" s="23"/>
      <c r="BD309" s="24"/>
      <c r="BE309" s="22" t="str">
        <f>IFERROR(AVERAGE(BF309:BG309),"")</f>
        <v/>
      </c>
      <c r="BF309" s="23"/>
      <c r="BG309" s="24"/>
      <c r="BH309" s="22" t="str">
        <f>IFERROR(AVERAGE(BI309:BJ309),"")</f>
        <v/>
      </c>
      <c r="BI309" s="23"/>
      <c r="BJ309" s="24"/>
      <c r="BK309" s="22" t="str">
        <f>IFERROR(AVERAGE(BL309:BM309),"")</f>
        <v/>
      </c>
      <c r="BL309" s="23"/>
      <c r="BM309" s="24"/>
      <c r="BN309" s="22" t="str">
        <f>IFERROR(AVERAGE(BO309:BP309),"")</f>
        <v/>
      </c>
      <c r="BO309" s="23"/>
      <c r="BP309" s="24"/>
      <c r="BQ309" s="22" t="str">
        <f>IFERROR(AVERAGE(BR309:BS309),"")</f>
        <v/>
      </c>
      <c r="BR309" s="23"/>
      <c r="BS309" s="24"/>
      <c r="BT309" s="22" t="str">
        <f>IFERROR(AVERAGE(BU309:BV309),"")</f>
        <v/>
      </c>
      <c r="BU309" s="23"/>
      <c r="BV309" s="24"/>
    </row>
    <row r="310" spans="1:77">
      <c r="B310" t="s">
        <v>69</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row>
    <row r="311" spans="1:77">
      <c r="B311" t="str">
        <f>B306</f>
        <v>DOE2013solid</v>
      </c>
      <c r="C311" t="s">
        <v>23</v>
      </c>
      <c r="D311">
        <f>D306</f>
        <v>2013</v>
      </c>
      <c r="E311" t="s">
        <v>20</v>
      </c>
      <c r="F311" s="4" t="str">
        <f>IFERROR(AVERAGE(G311:H311),"")</f>
        <v/>
      </c>
      <c r="G311" s="12"/>
      <c r="H311" s="13"/>
      <c r="I311" s="4" t="str">
        <f>IFERROR(AVERAGE(J311:K311),"")</f>
        <v/>
      </c>
      <c r="J311" s="12"/>
      <c r="K311" s="13"/>
      <c r="L311" s="4" t="str">
        <f>IFERROR(AVERAGE(M311:N311),"")</f>
        <v/>
      </c>
      <c r="M311" s="12"/>
      <c r="N311" s="13"/>
      <c r="O311" s="4" t="str">
        <f>IFERROR(AVERAGE(P311:Q311),"")</f>
        <v/>
      </c>
      <c r="P311" s="12"/>
      <c r="Q311" s="13"/>
      <c r="R311" s="4" t="str">
        <f>IFERROR(AVERAGE(S311:T311),"")</f>
        <v/>
      </c>
      <c r="S311" s="12"/>
      <c r="T311" s="13"/>
      <c r="U311" s="4" t="str">
        <f>IFERROR(AVERAGE(V311:W311),"")</f>
        <v/>
      </c>
      <c r="V311" s="12"/>
      <c r="W311" s="13"/>
      <c r="X311" s="4" t="str">
        <f>IFERROR(AVERAGE(Y311:Z311),"")</f>
        <v/>
      </c>
      <c r="Y311" s="12"/>
      <c r="Z311" s="13"/>
      <c r="AA311" s="4" t="str">
        <f>IFERROR(AVERAGE(AB311:AC311),"")</f>
        <v/>
      </c>
      <c r="AB311" s="12"/>
      <c r="AC311" s="13"/>
      <c r="AD311" s="4" t="str">
        <f>IFERROR(AVERAGE(AE311:AF311),"")</f>
        <v/>
      </c>
      <c r="AE311" s="12"/>
      <c r="AF311" s="13"/>
      <c r="AG311" s="4" t="str">
        <f>IFERROR(AVERAGE(AH311:AI311),"")</f>
        <v/>
      </c>
      <c r="AH311" s="12"/>
      <c r="AI311" s="13"/>
      <c r="AJ311" s="4" t="str">
        <f>IFERROR(AVERAGE(AK311:AL311),"")</f>
        <v/>
      </c>
      <c r="AK311" s="12"/>
      <c r="AL311" s="13"/>
      <c r="AM311" s="4" t="str">
        <f>IFERROR(AVERAGE(AN311:AO311),"")</f>
        <v/>
      </c>
      <c r="AN311" s="12"/>
      <c r="AO311" s="13"/>
      <c r="AP311" s="4" t="str">
        <f>IFERROR(AVERAGE(AQ311:AR311),"")</f>
        <v/>
      </c>
      <c r="AQ311" s="12"/>
      <c r="AR311" s="13"/>
      <c r="AS311" s="4" t="str">
        <f>IFERROR(AVERAGE(AT311:AU311),"")</f>
        <v/>
      </c>
      <c r="AT311" s="12"/>
      <c r="AU311" s="13"/>
      <c r="AV311" s="4" t="str">
        <f>IFERROR(AVERAGE(AW311:AX311),"")</f>
        <v/>
      </c>
      <c r="AW311" s="12"/>
      <c r="AX311" s="13"/>
      <c r="AY311" s="4" t="str">
        <f>IFERROR(AVERAGE(AZ311:BA311),"")</f>
        <v/>
      </c>
      <c r="AZ311" s="12"/>
      <c r="BA311" s="13"/>
      <c r="BB311" s="4" t="str">
        <f>IFERROR(AVERAGE(BC311:BD311),"")</f>
        <v/>
      </c>
      <c r="BC311" s="12"/>
      <c r="BD311" s="13"/>
      <c r="BE311" s="4" t="str">
        <f>IFERROR(AVERAGE(BF311:BG311),"")</f>
        <v/>
      </c>
      <c r="BF311" s="12"/>
      <c r="BG311" s="13"/>
      <c r="BH311" s="4" t="str">
        <f>IFERROR(AVERAGE(BI311:BJ311),"")</f>
        <v/>
      </c>
      <c r="BI311" s="12"/>
      <c r="BJ311" s="13"/>
      <c r="BK311" s="4" t="str">
        <f>IFERROR(AVERAGE(BL311:BM311),"")</f>
        <v/>
      </c>
      <c r="BL311" s="12"/>
      <c r="BM311" s="13"/>
      <c r="BN311" s="4" t="str">
        <f>IFERROR(AVERAGE(BO311:BP311),"")</f>
        <v/>
      </c>
      <c r="BO311" s="12"/>
      <c r="BP311" s="13"/>
      <c r="BQ311" s="4" t="str">
        <f>IFERROR(AVERAGE(BR311:BS311),"")</f>
        <v/>
      </c>
      <c r="BR311" s="12"/>
      <c r="BS311" s="13"/>
      <c r="BT311" s="4" t="str">
        <f>IFERROR(AVERAGE(BU311:BV311),"")</f>
        <v/>
      </c>
      <c r="BU311" s="12"/>
      <c r="BV311" s="13"/>
    </row>
    <row r="312" spans="1:77">
      <c r="B312" t="str">
        <f>B311</f>
        <v>DOE2013solid</v>
      </c>
      <c r="C312" t="s">
        <v>42</v>
      </c>
      <c r="D312">
        <f>D311</f>
        <v>2013</v>
      </c>
      <c r="E312" t="s">
        <v>43</v>
      </c>
      <c r="F312" s="4" t="str">
        <f>IFERROR(AVERAGE(G312:H312),"")</f>
        <v/>
      </c>
      <c r="G312" s="12"/>
      <c r="H312" s="13"/>
      <c r="I312" s="4" t="str">
        <f>IFERROR(AVERAGE(J312:K312),"")</f>
        <v/>
      </c>
      <c r="J312" s="12"/>
      <c r="K312" s="13"/>
      <c r="L312" s="4" t="str">
        <f>IFERROR(AVERAGE(M312:N312),"")</f>
        <v/>
      </c>
      <c r="M312" s="12"/>
      <c r="N312" s="13"/>
      <c r="O312" s="4" t="str">
        <f>IFERROR(AVERAGE(P312:Q312),"")</f>
        <v/>
      </c>
      <c r="P312" s="12"/>
      <c r="Q312" s="13"/>
      <c r="R312" s="4" t="str">
        <f>IFERROR(AVERAGE(S312:T312),"")</f>
        <v/>
      </c>
      <c r="S312" s="12"/>
      <c r="T312" s="13"/>
      <c r="U312" s="4" t="str">
        <f>IFERROR(AVERAGE(V312:W312),"")</f>
        <v/>
      </c>
      <c r="V312" s="12"/>
      <c r="W312" s="13"/>
      <c r="X312" s="4" t="str">
        <f>IFERROR(AVERAGE(Y312:Z312),"")</f>
        <v/>
      </c>
      <c r="Y312" s="12"/>
      <c r="Z312" s="13"/>
      <c r="AA312" s="4" t="str">
        <f>IFERROR(AVERAGE(AB312:AC312),"")</f>
        <v/>
      </c>
      <c r="AB312" s="12"/>
      <c r="AC312" s="13"/>
      <c r="AD312" s="4" t="str">
        <f>IFERROR(AVERAGE(AE312:AF312),"")</f>
        <v/>
      </c>
      <c r="AE312" s="12"/>
      <c r="AF312" s="13"/>
      <c r="AG312" s="4" t="str">
        <f>IFERROR(AVERAGE(AH312:AI312),"")</f>
        <v/>
      </c>
      <c r="AH312" s="12"/>
      <c r="AI312" s="13"/>
      <c r="AJ312" s="4" t="str">
        <f>IFERROR(AVERAGE(AK312:AL312),"")</f>
        <v/>
      </c>
      <c r="AK312" s="12"/>
      <c r="AL312" s="13"/>
      <c r="AM312" s="4" t="str">
        <f>IFERROR(AVERAGE(AN312:AO312),"")</f>
        <v/>
      </c>
      <c r="AN312" s="12"/>
      <c r="AO312" s="13"/>
      <c r="AP312" s="4" t="str">
        <f>IFERROR(AVERAGE(AQ312:AR312),"")</f>
        <v/>
      </c>
      <c r="AQ312" s="12"/>
      <c r="AR312" s="13"/>
      <c r="AS312" s="4" t="str">
        <f>IFERROR(AVERAGE(AT312:AU312),"")</f>
        <v/>
      </c>
      <c r="AT312" s="12"/>
      <c r="AU312" s="13"/>
      <c r="AV312" s="4" t="str">
        <f>IFERROR(AVERAGE(AW312:AX312),"")</f>
        <v/>
      </c>
      <c r="AW312" s="12"/>
      <c r="AX312" s="13"/>
      <c r="AY312" s="4" t="str">
        <f>IFERROR(AVERAGE(AZ312:BA312),"")</f>
        <v/>
      </c>
      <c r="AZ312" s="12"/>
      <c r="BA312" s="13"/>
      <c r="BB312" s="4" t="str">
        <f>IFERROR(AVERAGE(BC312:BD312),"")</f>
        <v/>
      </c>
      <c r="BC312" s="12"/>
      <c r="BD312" s="13"/>
      <c r="BE312" s="4" t="str">
        <f>IFERROR(AVERAGE(BF312:BG312),"")</f>
        <v/>
      </c>
      <c r="BF312" s="12"/>
      <c r="BG312" s="13"/>
      <c r="BH312" s="4" t="str">
        <f>IFERROR(AVERAGE(BI312:BJ312),"")</f>
        <v/>
      </c>
      <c r="BI312" s="12"/>
      <c r="BJ312" s="13"/>
      <c r="BK312" s="4" t="str">
        <f>IFERROR(AVERAGE(BL312:BM312),"")</f>
        <v/>
      </c>
      <c r="BL312" s="12"/>
      <c r="BM312" s="13"/>
      <c r="BN312" s="4" t="str">
        <f>IFERROR(AVERAGE(BO312:BP312),"")</f>
        <v/>
      </c>
      <c r="BO312" s="12"/>
      <c r="BP312" s="13"/>
      <c r="BQ312" s="4" t="str">
        <f>IFERROR(AVERAGE(BR312:BS312),"")</f>
        <v/>
      </c>
      <c r="BR312" s="12"/>
      <c r="BS312" s="13"/>
      <c r="BT312" s="4" t="str">
        <f>IFERROR(AVERAGE(BU312:BV312),"")</f>
        <v/>
      </c>
      <c r="BU312" s="12"/>
      <c r="BV312" s="13"/>
    </row>
    <row r="313" spans="1:77">
      <c r="B313" t="str">
        <f>B312</f>
        <v>DOE2013solid</v>
      </c>
      <c r="C313" t="s">
        <v>21</v>
      </c>
      <c r="D313">
        <f>D312</f>
        <v>2013</v>
      </c>
      <c r="E313" t="s">
        <v>22</v>
      </c>
      <c r="F313" s="22" t="str">
        <f>IFERROR(AVERAGE(G313:H313),"")</f>
        <v/>
      </c>
      <c r="G313" s="23"/>
      <c r="H313" s="24"/>
      <c r="I313" s="22" t="str">
        <f>IFERROR(AVERAGE(J313:K313),"")</f>
        <v/>
      </c>
      <c r="J313" s="23"/>
      <c r="K313" s="24"/>
      <c r="L313" s="22" t="str">
        <f>IFERROR(AVERAGE(M313:N313),"")</f>
        <v/>
      </c>
      <c r="M313" s="23"/>
      <c r="N313" s="24"/>
      <c r="O313" s="22" t="str">
        <f>IFERROR(AVERAGE(P313:Q313),"")</f>
        <v/>
      </c>
      <c r="P313" s="23"/>
      <c r="Q313" s="24"/>
      <c r="R313" s="22" t="str">
        <f>IFERROR(AVERAGE(S313:T313),"")</f>
        <v/>
      </c>
      <c r="S313" s="23"/>
      <c r="T313" s="24"/>
      <c r="U313" s="22" t="str">
        <f>IFERROR(AVERAGE(V313:W313),"")</f>
        <v/>
      </c>
      <c r="V313" s="23"/>
      <c r="W313" s="24"/>
      <c r="X313" s="22" t="str">
        <f>IFERROR(AVERAGE(Y313:Z313),"")</f>
        <v/>
      </c>
      <c r="Y313" s="23"/>
      <c r="Z313" s="24"/>
      <c r="AA313" s="22" t="str">
        <f>IFERROR(AVERAGE(AB313:AC313),"")</f>
        <v/>
      </c>
      <c r="AB313" s="23"/>
      <c r="AC313" s="24"/>
      <c r="AD313" s="22" t="str">
        <f>IFERROR(AVERAGE(AE313:AF313),"")</f>
        <v/>
      </c>
      <c r="AE313" s="23"/>
      <c r="AF313" s="24"/>
      <c r="AG313" s="22" t="str">
        <f>IFERROR(AVERAGE(AH313:AI313),"")</f>
        <v/>
      </c>
      <c r="AH313" s="23"/>
      <c r="AI313" s="24"/>
      <c r="AJ313" s="22" t="str">
        <f>IFERROR(AVERAGE(AK313:AL313),"")</f>
        <v/>
      </c>
      <c r="AK313" s="23"/>
      <c r="AL313" s="24"/>
      <c r="AM313" s="22" t="str">
        <f>IFERROR(AVERAGE(AN313:AO313),"")</f>
        <v/>
      </c>
      <c r="AN313" s="23"/>
      <c r="AO313" s="24"/>
      <c r="AP313" s="22" t="str">
        <f>IFERROR(AVERAGE(AQ313:AR313),"")</f>
        <v/>
      </c>
      <c r="AQ313" s="23"/>
      <c r="AR313" s="24"/>
      <c r="AS313" s="22" t="str">
        <f>IFERROR(AVERAGE(AT313:AU313),"")</f>
        <v/>
      </c>
      <c r="AT313" s="23"/>
      <c r="AU313" s="24"/>
      <c r="AV313" s="22" t="str">
        <f>IFERROR(AVERAGE(AW313:AX313),"")</f>
        <v/>
      </c>
      <c r="AW313" s="23"/>
      <c r="AX313" s="24"/>
      <c r="AY313" s="22" t="str">
        <f>IFERROR(AVERAGE(AZ313:BA313),"")</f>
        <v/>
      </c>
      <c r="AZ313" s="23"/>
      <c r="BA313" s="24"/>
      <c r="BB313" s="22" t="str">
        <f>IFERROR(AVERAGE(BC313:BD313),"")</f>
        <v/>
      </c>
      <c r="BC313" s="23"/>
      <c r="BD313" s="24"/>
      <c r="BE313" s="22" t="str">
        <f>IFERROR(AVERAGE(BF313:BG313),"")</f>
        <v/>
      </c>
      <c r="BF313" s="23"/>
      <c r="BG313" s="24"/>
      <c r="BH313" s="22" t="str">
        <f>IFERROR(AVERAGE(BI313:BJ313),"")</f>
        <v/>
      </c>
      <c r="BI313" s="23"/>
      <c r="BJ313" s="24"/>
      <c r="BK313" s="22" t="str">
        <f>IFERROR(AVERAGE(BL313:BM313),"")</f>
        <v/>
      </c>
      <c r="BL313" s="23"/>
      <c r="BM313" s="24"/>
      <c r="BN313" s="22" t="str">
        <f>IFERROR(AVERAGE(BO313:BP313),"")</f>
        <v/>
      </c>
      <c r="BO313" s="23"/>
      <c r="BP313" s="24"/>
      <c r="BQ313" s="22" t="str">
        <f>IFERROR(AVERAGE(BR313:BS313),"")</f>
        <v/>
      </c>
      <c r="BR313" s="23"/>
      <c r="BS313" s="24"/>
      <c r="BT313" s="22" t="str">
        <f>IFERROR(AVERAGE(BU313:BV313),"")</f>
        <v/>
      </c>
      <c r="BU313" s="23"/>
      <c r="BV313" s="24"/>
    </row>
    <row r="314" spans="1:77">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row>
    <row r="316" spans="1:77">
      <c r="A316" s="5">
        <f>MATCH(B316,Sources[Citekey],0)</f>
        <v>31</v>
      </c>
      <c r="B316" s="6" t="s">
        <v>79</v>
      </c>
      <c r="C316" s="1"/>
      <c r="D316" s="1">
        <f>VLOOKUP(B316,Sources[],2,FALSE)</f>
        <v>2008</v>
      </c>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row>
    <row r="317" spans="1:77">
      <c r="B317" t="str">
        <f>B316</f>
        <v>hocevar2008hydrogen</v>
      </c>
      <c r="C317" t="s">
        <v>3</v>
      </c>
      <c r="D317">
        <f>D316</f>
        <v>2008</v>
      </c>
      <c r="E317" s="25" t="s">
        <v>51</v>
      </c>
      <c r="F317" s="4" t="str">
        <f>IFERROR(AVERAGE(G317:H317),"")</f>
        <v/>
      </c>
      <c r="G317" s="12"/>
      <c r="H317" s="13"/>
      <c r="I317" s="4" t="str">
        <f>IFERROR(AVERAGE(J317:K317),"")</f>
        <v/>
      </c>
      <c r="J317" s="12"/>
      <c r="K317" s="13"/>
      <c r="L317" s="4" t="str">
        <f>IFERROR(AVERAGE(M317:N317),"")</f>
        <v/>
      </c>
      <c r="M317" s="12"/>
      <c r="N317" s="13"/>
      <c r="O317" s="4" t="str">
        <f>IFERROR(AVERAGE(P317:Q317),"")</f>
        <v/>
      </c>
      <c r="P317" s="12"/>
      <c r="Q317" s="13"/>
      <c r="R317" s="4" t="str">
        <f>IFERROR(AVERAGE(S317:T317),"")</f>
        <v/>
      </c>
      <c r="S317" s="12"/>
      <c r="T317" s="13"/>
      <c r="U317" s="4" t="str">
        <f>IFERROR(AVERAGE(V317:W317),"")</f>
        <v/>
      </c>
      <c r="V317" s="12"/>
      <c r="W317" s="13"/>
      <c r="X317" s="4" t="str">
        <f>IFERROR(AVERAGE(Y317:Z317),"")</f>
        <v/>
      </c>
      <c r="Y317" s="12"/>
      <c r="Z317" s="13"/>
      <c r="AA317" s="4" t="str">
        <f>IFERROR(AVERAGE(AB317:AC317),"")</f>
        <v/>
      </c>
      <c r="AB317" s="12"/>
      <c r="AC317" s="13"/>
      <c r="AD317" s="4" t="str">
        <f>IFERROR(AVERAGE(AE317:AF317),"")</f>
        <v/>
      </c>
      <c r="AE317" s="12"/>
      <c r="AF317" s="13"/>
      <c r="AG317" s="4" t="str">
        <f>IFERROR(AVERAGE(AH317:AI317),"")</f>
        <v/>
      </c>
      <c r="AH317" s="12"/>
      <c r="AI317" s="13"/>
      <c r="AJ317" s="4" t="str">
        <f>IFERROR(AVERAGE(AK317:AL317),"")</f>
        <v/>
      </c>
      <c r="AK317" s="12"/>
      <c r="AL317" s="13"/>
      <c r="AM317" s="4" t="str">
        <f>IFERROR(AVERAGE(AN317:AO317),"")</f>
        <v/>
      </c>
      <c r="AN317" s="12"/>
      <c r="AO317" s="13"/>
      <c r="AP317" s="4" t="str">
        <f>IFERROR(AVERAGE(AQ317:AR317),"")</f>
        <v/>
      </c>
      <c r="AQ317" s="12"/>
      <c r="AR317" s="13"/>
      <c r="AS317" s="4" t="str">
        <f>IFERROR(AVERAGE(AT317:AU317),"")</f>
        <v/>
      </c>
      <c r="AT317" s="12"/>
      <c r="AU317" s="13"/>
      <c r="AV317" s="4" t="str">
        <f>IFERROR(AVERAGE(AW317:AX317),"")</f>
        <v/>
      </c>
      <c r="AW317" s="12"/>
      <c r="AX317" s="13"/>
      <c r="AY317" s="4" t="str">
        <f>IFERROR(AVERAGE(AZ317:BA317),"")</f>
        <v/>
      </c>
      <c r="AZ317" s="12"/>
      <c r="BA317" s="13"/>
      <c r="BB317" s="4" t="str">
        <f>IFERROR(AVERAGE(BC317:BD317),"")</f>
        <v/>
      </c>
      <c r="BC317" s="12"/>
      <c r="BD317" s="13"/>
      <c r="BE317" s="4" t="str">
        <f>IFERROR(AVERAGE(BF317:BG317),"")</f>
        <v/>
      </c>
      <c r="BF317" s="12"/>
      <c r="BG317" s="13"/>
      <c r="BH317" s="4" t="str">
        <f>IFERROR(AVERAGE(BI317:BJ317),"")</f>
        <v/>
      </c>
      <c r="BI317" s="12"/>
      <c r="BJ317" s="13"/>
      <c r="BK317" s="4" t="str">
        <f>IFERROR(AVERAGE(BL317:BM317),"")</f>
        <v/>
      </c>
      <c r="BL317" s="12"/>
      <c r="BM317" s="13"/>
      <c r="BN317" s="4" t="str">
        <f>IFERROR(AVERAGE(BO317:BP317),"")</f>
        <v/>
      </c>
      <c r="BO317" s="12"/>
      <c r="BP317" s="13"/>
      <c r="BQ317" s="4" t="str">
        <f>IFERROR(AVERAGE(BR317:BS317),"")</f>
        <v/>
      </c>
      <c r="BR317" s="12"/>
      <c r="BS317" s="13"/>
      <c r="BT317" s="4" t="str">
        <f>IFERROR(AVERAGE(BU317:BV317),"")</f>
        <v/>
      </c>
      <c r="BU317" s="12"/>
      <c r="BV317" s="13"/>
      <c r="BX317" s="2"/>
      <c r="BY317" s="2"/>
    </row>
    <row r="318" spans="1:77">
      <c r="B318" t="str">
        <f>B317</f>
        <v>hocevar2008hydrogen</v>
      </c>
      <c r="C318" t="s">
        <v>4</v>
      </c>
      <c r="D318">
        <f>D317</f>
        <v>2008</v>
      </c>
      <c r="E318" t="str">
        <f>E317</f>
        <v>USD/kW</v>
      </c>
      <c r="F318" s="4" t="str">
        <f>IFERROR(AVERAGE(G318:H318),"")</f>
        <v/>
      </c>
      <c r="G318" s="14"/>
      <c r="H318" s="15"/>
      <c r="I318" s="4" t="str">
        <f>IFERROR(AVERAGE(J318:K318),"")</f>
        <v/>
      </c>
      <c r="J318" s="14"/>
      <c r="K318" s="15"/>
      <c r="L318" s="4" t="str">
        <f>IFERROR(AVERAGE(M318:N318),"")</f>
        <v/>
      </c>
      <c r="M318" s="14"/>
      <c r="N318" s="15"/>
      <c r="O318" s="4" t="str">
        <f>IFERROR(AVERAGE(P318:Q318),"")</f>
        <v/>
      </c>
      <c r="P318" s="14"/>
      <c r="Q318" s="15"/>
      <c r="R318" s="4" t="str">
        <f>IFERROR(AVERAGE(S318:T318),"")</f>
        <v/>
      </c>
      <c r="S318" s="14"/>
      <c r="T318" s="15"/>
      <c r="U318" s="4" t="str">
        <f>IFERROR(AVERAGE(V318:W318),"")</f>
        <v/>
      </c>
      <c r="V318" s="14"/>
      <c r="W318" s="15"/>
      <c r="X318" s="4" t="str">
        <f>IFERROR(AVERAGE(Y318:Z318),"")</f>
        <v/>
      </c>
      <c r="Y318" s="14"/>
      <c r="Z318" s="15"/>
      <c r="AA318" s="4" t="str">
        <f>IFERROR(AVERAGE(AB318:AC318),"")</f>
        <v/>
      </c>
      <c r="AB318" s="14"/>
      <c r="AC318" s="15"/>
      <c r="AD318" s="4">
        <f>IFERROR(AVERAGE(AE318:AF318),"")</f>
        <v>1000</v>
      </c>
      <c r="AE318" s="14">
        <v>1000</v>
      </c>
      <c r="AF318" s="15">
        <v>1000</v>
      </c>
      <c r="AG318" s="4" t="str">
        <f>IFERROR(AVERAGE(AH318:AI318),"")</f>
        <v/>
      </c>
      <c r="AH318" s="14"/>
      <c r="AI318" s="15"/>
      <c r="AJ318" s="4" t="str">
        <f>IFERROR(AVERAGE(AK318:AL318),"")</f>
        <v/>
      </c>
      <c r="AK318" s="14"/>
      <c r="AL318" s="15"/>
      <c r="AM318" s="4" t="str">
        <f>IFERROR(AVERAGE(AN318:AO318),"")</f>
        <v/>
      </c>
      <c r="AN318" s="14"/>
      <c r="AO318" s="15"/>
      <c r="AP318" s="4" t="str">
        <f>IFERROR(AVERAGE(AQ318:AR318),"")</f>
        <v/>
      </c>
      <c r="AQ318" s="14"/>
      <c r="AR318" s="15"/>
      <c r="AS318" s="4" t="str">
        <f>IFERROR(AVERAGE(AT318:AU318),"")</f>
        <v/>
      </c>
      <c r="AT318" s="14"/>
      <c r="AU318" s="15"/>
      <c r="AV318" s="4" t="str">
        <f>IFERROR(AVERAGE(AW318:AX318),"")</f>
        <v/>
      </c>
      <c r="AW318" s="14"/>
      <c r="AX318" s="15"/>
      <c r="AY318" s="4" t="str">
        <f>IFERROR(AVERAGE(AZ318:BA318),"")</f>
        <v/>
      </c>
      <c r="AZ318" s="14"/>
      <c r="BA318" s="15"/>
      <c r="BB318" s="4" t="str">
        <f>IFERROR(AVERAGE(BC318:BD318),"")</f>
        <v/>
      </c>
      <c r="BC318" s="14"/>
      <c r="BD318" s="15"/>
      <c r="BE318" s="4" t="str">
        <f>IFERROR(AVERAGE(BF318:BG318),"")</f>
        <v/>
      </c>
      <c r="BF318" s="14"/>
      <c r="BG318" s="15"/>
      <c r="BH318" s="4" t="str">
        <f>IFERROR(AVERAGE(BI318:BJ318),"")</f>
        <v/>
      </c>
      <c r="BI318" s="14"/>
      <c r="BJ318" s="15"/>
      <c r="BK318" s="4" t="str">
        <f>IFERROR(AVERAGE(BL318:BM318),"")</f>
        <v/>
      </c>
      <c r="BL318" s="14"/>
      <c r="BM318" s="15"/>
      <c r="BN318" s="4" t="str">
        <f>IFERROR(AVERAGE(BO318:BP318),"")</f>
        <v/>
      </c>
      <c r="BO318" s="14"/>
      <c r="BP318" s="15"/>
      <c r="BQ318" s="4" t="str">
        <f>IFERROR(AVERAGE(BR318:BS318),"")</f>
        <v/>
      </c>
      <c r="BR318" s="14"/>
      <c r="BS318" s="15"/>
      <c r="BT318" s="4" t="str">
        <f>IFERROR(AVERAGE(BU318:BV318),"")</f>
        <v/>
      </c>
      <c r="BU318" s="14"/>
      <c r="BV318" s="15"/>
      <c r="BY318" s="2" t="s">
        <v>80</v>
      </c>
    </row>
    <row r="319" spans="1:77">
      <c r="B319" t="str">
        <f>B318</f>
        <v>hocevar2008hydrogen</v>
      </c>
      <c r="C319" t="s">
        <v>5</v>
      </c>
      <c r="D319">
        <f>D318</f>
        <v>2008</v>
      </c>
      <c r="E319" t="str">
        <f>E318</f>
        <v>USD/kW</v>
      </c>
      <c r="F319" s="4" t="str">
        <f>IFERROR(AVERAGE(G319:H319),"")</f>
        <v/>
      </c>
      <c r="G319" s="16"/>
      <c r="H319" s="17"/>
      <c r="I319" s="4" t="str">
        <f>IFERROR(AVERAGE(J319:K319),"")</f>
        <v/>
      </c>
      <c r="J319" s="16"/>
      <c r="K319" s="17"/>
      <c r="L319" s="4" t="str">
        <f>IFERROR(AVERAGE(M319:N319),"")</f>
        <v/>
      </c>
      <c r="M319" s="16"/>
      <c r="N319" s="17"/>
      <c r="O319" s="4" t="str">
        <f>IFERROR(AVERAGE(P319:Q319),"")</f>
        <v/>
      </c>
      <c r="P319" s="16"/>
      <c r="Q319" s="17"/>
      <c r="R319" s="4" t="str">
        <f>IFERROR(AVERAGE(S319:T319),"")</f>
        <v/>
      </c>
      <c r="S319" s="16"/>
      <c r="T319" s="17"/>
      <c r="U319" s="4" t="str">
        <f>IFERROR(AVERAGE(V319:W319),"")</f>
        <v/>
      </c>
      <c r="V319" s="16"/>
      <c r="W319" s="17"/>
      <c r="X319" s="4" t="str">
        <f>IFERROR(AVERAGE(Y319:Z319),"")</f>
        <v/>
      </c>
      <c r="Y319" s="16"/>
      <c r="Z319" s="17"/>
      <c r="AA319" s="4" t="str">
        <f>IFERROR(AVERAGE(AB319:AC319),"")</f>
        <v/>
      </c>
      <c r="AB319" s="16"/>
      <c r="AC319" s="17"/>
      <c r="AD319" s="4" t="str">
        <f>IFERROR(AVERAGE(AE319:AF319),"")</f>
        <v/>
      </c>
      <c r="AE319" s="16"/>
      <c r="AF319" s="17"/>
      <c r="AG319" s="4" t="str">
        <f>IFERROR(AVERAGE(AH319:AI319),"")</f>
        <v/>
      </c>
      <c r="AH319" s="16"/>
      <c r="AI319" s="17"/>
      <c r="AJ319" s="4" t="str">
        <f>IFERROR(AVERAGE(AK319:AL319),"")</f>
        <v/>
      </c>
      <c r="AK319" s="16"/>
      <c r="AL319" s="17"/>
      <c r="AM319" s="4" t="str">
        <f>IFERROR(AVERAGE(AN319:AO319),"")</f>
        <v/>
      </c>
      <c r="AN319" s="16"/>
      <c r="AO319" s="17"/>
      <c r="AP319" s="4" t="str">
        <f>IFERROR(AVERAGE(AQ319:AR319),"")</f>
        <v/>
      </c>
      <c r="AQ319" s="16"/>
      <c r="AR319" s="17"/>
      <c r="AS319" s="4" t="str">
        <f>IFERROR(AVERAGE(AT319:AU319),"")</f>
        <v/>
      </c>
      <c r="AT319" s="16"/>
      <c r="AU319" s="17"/>
      <c r="AV319" s="4" t="str">
        <f>IFERROR(AVERAGE(AW319:AX319),"")</f>
        <v/>
      </c>
      <c r="AW319" s="16"/>
      <c r="AX319" s="17"/>
      <c r="AY319" s="4" t="str">
        <f>IFERROR(AVERAGE(AZ319:BA319),"")</f>
        <v/>
      </c>
      <c r="AZ319" s="16"/>
      <c r="BA319" s="17"/>
      <c r="BB319" s="4" t="str">
        <f>IFERROR(AVERAGE(BC319:BD319),"")</f>
        <v/>
      </c>
      <c r="BC319" s="16"/>
      <c r="BD319" s="17"/>
      <c r="BE319" s="4" t="str">
        <f>IFERROR(AVERAGE(BF319:BG319),"")</f>
        <v/>
      </c>
      <c r="BF319" s="16"/>
      <c r="BG319" s="17"/>
      <c r="BH319" s="4" t="str">
        <f>IFERROR(AVERAGE(BI319:BJ319),"")</f>
        <v/>
      </c>
      <c r="BI319" s="16"/>
      <c r="BJ319" s="17"/>
      <c r="BK319" s="4" t="str">
        <f>IFERROR(AVERAGE(BL319:BM319),"")</f>
        <v/>
      </c>
      <c r="BL319" s="16"/>
      <c r="BM319" s="17"/>
      <c r="BN319" s="4" t="str">
        <f>IFERROR(AVERAGE(BO319:BP319),"")</f>
        <v/>
      </c>
      <c r="BO319" s="16"/>
      <c r="BP319" s="17"/>
      <c r="BQ319" s="4" t="str">
        <f>IFERROR(AVERAGE(BR319:BS319),"")</f>
        <v/>
      </c>
      <c r="BR319" s="16"/>
      <c r="BS319" s="17"/>
      <c r="BT319" s="4" t="str">
        <f>IFERROR(AVERAGE(BU319:BV319),"")</f>
        <v/>
      </c>
      <c r="BU319" s="16"/>
      <c r="BV319" s="17"/>
    </row>
    <row r="320" spans="1:77">
      <c r="B320" t="s">
        <v>69</v>
      </c>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row>
    <row r="321" spans="1:74" s="1" customFormat="1">
      <c r="A321" s="55"/>
      <c r="B321" s="1" t="str">
        <f>B319</f>
        <v>hocevar2008hydrogen</v>
      </c>
      <c r="C321" s="1" t="s">
        <v>10</v>
      </c>
      <c r="D321" s="1">
        <f>D316</f>
        <v>2008</v>
      </c>
      <c r="E321" s="1" t="str">
        <f>E317</f>
        <v>USD/kW</v>
      </c>
      <c r="F321" s="10">
        <f>IFERROR(SUM(F323:F328)/F322,0)</f>
        <v>0</v>
      </c>
      <c r="G321" s="10">
        <f>IFERROR(SUM(G323:G328)/G322,0)</f>
        <v>0</v>
      </c>
      <c r="H321" s="10">
        <f>IFERROR(SUM(H323:H328)/H322,0)</f>
        <v>0</v>
      </c>
      <c r="I321" s="10">
        <f t="shared" ref="I321:BS321" si="339">IFERROR(SUM(I323:I328)/I322,0)</f>
        <v>0</v>
      </c>
      <c r="J321" s="10">
        <f t="shared" si="339"/>
        <v>0</v>
      </c>
      <c r="K321" s="10">
        <f t="shared" si="339"/>
        <v>0</v>
      </c>
      <c r="L321" s="10">
        <f t="shared" si="339"/>
        <v>0</v>
      </c>
      <c r="M321" s="10">
        <f t="shared" si="339"/>
        <v>0</v>
      </c>
      <c r="N321" s="10">
        <f t="shared" si="339"/>
        <v>0</v>
      </c>
      <c r="O321" s="10">
        <f t="shared" si="339"/>
        <v>0</v>
      </c>
      <c r="P321" s="10">
        <f t="shared" si="339"/>
        <v>0</v>
      </c>
      <c r="Q321" s="10">
        <f t="shared" si="339"/>
        <v>0</v>
      </c>
      <c r="R321" s="10">
        <f t="shared" si="339"/>
        <v>0</v>
      </c>
      <c r="S321" s="10">
        <f t="shared" si="339"/>
        <v>0</v>
      </c>
      <c r="T321" s="10">
        <f t="shared" si="339"/>
        <v>0</v>
      </c>
      <c r="U321" s="10">
        <f t="shared" si="339"/>
        <v>0</v>
      </c>
      <c r="V321" s="10">
        <f t="shared" si="339"/>
        <v>0</v>
      </c>
      <c r="W321" s="10">
        <f t="shared" si="339"/>
        <v>0</v>
      </c>
      <c r="X321" s="10">
        <f t="shared" si="339"/>
        <v>0</v>
      </c>
      <c r="Y321" s="10">
        <f t="shared" si="339"/>
        <v>0</v>
      </c>
      <c r="Z321" s="10">
        <f t="shared" si="339"/>
        <v>0</v>
      </c>
      <c r="AA321" s="10">
        <f t="shared" si="339"/>
        <v>0</v>
      </c>
      <c r="AB321" s="10">
        <f t="shared" si="339"/>
        <v>0</v>
      </c>
      <c r="AC321" s="10">
        <f t="shared" si="339"/>
        <v>0</v>
      </c>
      <c r="AD321" s="10">
        <f t="shared" si="339"/>
        <v>0</v>
      </c>
      <c r="AE321" s="10">
        <f t="shared" si="339"/>
        <v>0</v>
      </c>
      <c r="AF321" s="10">
        <f t="shared" si="339"/>
        <v>0</v>
      </c>
      <c r="AG321" s="10">
        <f t="shared" si="339"/>
        <v>0</v>
      </c>
      <c r="AH321" s="10">
        <f t="shared" si="339"/>
        <v>0</v>
      </c>
      <c r="AI321" s="10">
        <f t="shared" si="339"/>
        <v>0</v>
      </c>
      <c r="AJ321" s="10">
        <f t="shared" si="339"/>
        <v>0</v>
      </c>
      <c r="AK321" s="10">
        <f t="shared" si="339"/>
        <v>0</v>
      </c>
      <c r="AL321" s="10">
        <f t="shared" si="339"/>
        <v>0</v>
      </c>
      <c r="AM321" s="10">
        <f t="shared" si="339"/>
        <v>0</v>
      </c>
      <c r="AN321" s="10">
        <f t="shared" si="339"/>
        <v>0</v>
      </c>
      <c r="AO321" s="10">
        <f t="shared" si="339"/>
        <v>0</v>
      </c>
      <c r="AP321" s="10">
        <f t="shared" si="339"/>
        <v>0</v>
      </c>
      <c r="AQ321" s="10">
        <f t="shared" si="339"/>
        <v>0</v>
      </c>
      <c r="AR321" s="10">
        <f t="shared" si="339"/>
        <v>0</v>
      </c>
      <c r="AS321" s="10">
        <f t="shared" si="339"/>
        <v>0</v>
      </c>
      <c r="AT321" s="10">
        <f t="shared" si="339"/>
        <v>0</v>
      </c>
      <c r="AU321" s="10">
        <f t="shared" si="339"/>
        <v>0</v>
      </c>
      <c r="AV321" s="10">
        <f t="shared" si="339"/>
        <v>0</v>
      </c>
      <c r="AW321" s="10">
        <f t="shared" si="339"/>
        <v>0</v>
      </c>
      <c r="AX321" s="10">
        <f t="shared" si="339"/>
        <v>0</v>
      </c>
      <c r="AY321" s="10">
        <f t="shared" si="339"/>
        <v>0</v>
      </c>
      <c r="AZ321" s="10">
        <f t="shared" si="339"/>
        <v>0</v>
      </c>
      <c r="BA321" s="10">
        <f t="shared" si="339"/>
        <v>0</v>
      </c>
      <c r="BB321" s="10">
        <f t="shared" si="339"/>
        <v>0</v>
      </c>
      <c r="BC321" s="10">
        <f t="shared" si="339"/>
        <v>0</v>
      </c>
      <c r="BD321" s="10">
        <f t="shared" si="339"/>
        <v>0</v>
      </c>
      <c r="BE321" s="10">
        <f t="shared" si="339"/>
        <v>0</v>
      </c>
      <c r="BF321" s="10">
        <f t="shared" si="339"/>
        <v>0</v>
      </c>
      <c r="BG321" s="10">
        <f t="shared" si="339"/>
        <v>0</v>
      </c>
      <c r="BH321" s="10">
        <f t="shared" si="339"/>
        <v>0</v>
      </c>
      <c r="BI321" s="10">
        <f t="shared" si="339"/>
        <v>0</v>
      </c>
      <c r="BJ321" s="10">
        <f t="shared" si="339"/>
        <v>0</v>
      </c>
      <c r="BK321" s="10">
        <f t="shared" si="339"/>
        <v>0</v>
      </c>
      <c r="BL321" s="10">
        <f t="shared" si="339"/>
        <v>0</v>
      </c>
      <c r="BM321" s="10">
        <f t="shared" si="339"/>
        <v>0</v>
      </c>
      <c r="BN321" s="10">
        <f t="shared" si="339"/>
        <v>0</v>
      </c>
      <c r="BO321" s="10">
        <f t="shared" si="339"/>
        <v>0</v>
      </c>
      <c r="BP321" s="10">
        <f t="shared" si="339"/>
        <v>0</v>
      </c>
      <c r="BQ321" s="10">
        <f t="shared" si="339"/>
        <v>0</v>
      </c>
      <c r="BR321" s="10">
        <f t="shared" si="339"/>
        <v>0</v>
      </c>
      <c r="BS321" s="10">
        <f t="shared" si="339"/>
        <v>0</v>
      </c>
      <c r="BT321" s="10">
        <f>IFERROR(SUM(BT323:BT328)/BT322,0)</f>
        <v>0</v>
      </c>
      <c r="BU321" s="10">
        <f>IFERROR(SUM(BU323:BU328)/BU322,0)</f>
        <v>0</v>
      </c>
      <c r="BV321" s="10">
        <f>IFERROR(SUM(BV323:BV328)/BV322,0)</f>
        <v>0</v>
      </c>
    </row>
    <row r="322" spans="1:74" hidden="1" outlineLevel="1">
      <c r="B322" t="str">
        <f>B321</f>
        <v>hocevar2008hydrogen</v>
      </c>
      <c r="C322" t="s">
        <v>17</v>
      </c>
      <c r="D322">
        <f>D321</f>
        <v>2008</v>
      </c>
      <c r="E322" t="s">
        <v>18</v>
      </c>
      <c r="F322" s="4" t="str">
        <f>IFERROR(AVERAGE(G322:H322),"")</f>
        <v/>
      </c>
      <c r="G322" s="12"/>
      <c r="H322" s="13"/>
      <c r="I322" s="4" t="str">
        <f>IFERROR(AVERAGE(J322:K322),"")</f>
        <v/>
      </c>
      <c r="J322" s="12"/>
      <c r="K322" s="13"/>
      <c r="L322" s="4" t="str">
        <f>IFERROR(AVERAGE(M322:N322),"")</f>
        <v/>
      </c>
      <c r="M322" s="12"/>
      <c r="N322" s="13"/>
      <c r="O322" s="4" t="str">
        <f>IFERROR(AVERAGE(P322:Q322),"")</f>
        <v/>
      </c>
      <c r="P322" s="12"/>
      <c r="Q322" s="13"/>
      <c r="R322" s="4" t="str">
        <f>IFERROR(AVERAGE(S322:T322),"")</f>
        <v/>
      </c>
      <c r="S322" s="12"/>
      <c r="T322" s="13"/>
      <c r="U322" s="4" t="str">
        <f>IFERROR(AVERAGE(V322:W322),"")</f>
        <v/>
      </c>
      <c r="V322" s="12"/>
      <c r="W322" s="13"/>
      <c r="X322" s="4" t="str">
        <f>IFERROR(AVERAGE(Y322:Z322),"")</f>
        <v/>
      </c>
      <c r="Y322" s="12"/>
      <c r="Z322" s="13"/>
      <c r="AA322" s="4" t="str">
        <f>IFERROR(AVERAGE(AB322:AC322),"")</f>
        <v/>
      </c>
      <c r="AB322" s="12"/>
      <c r="AC322" s="13"/>
      <c r="AD322" s="4" t="str">
        <f>IFERROR(AVERAGE(AE322:AF322),"")</f>
        <v/>
      </c>
      <c r="AE322" s="12"/>
      <c r="AF322" s="13"/>
      <c r="AG322" s="4" t="str">
        <f>IFERROR(AVERAGE(AH322:AI322),"")</f>
        <v/>
      </c>
      <c r="AH322" s="12"/>
      <c r="AI322" s="13"/>
      <c r="AJ322" s="4" t="str">
        <f>IFERROR(AVERAGE(AK322:AL322),"")</f>
        <v/>
      </c>
      <c r="AK322" s="12"/>
      <c r="AL322" s="13"/>
      <c r="AM322" s="4" t="str">
        <f>IFERROR(AVERAGE(AN322:AO322),"")</f>
        <v/>
      </c>
      <c r="AN322" s="12"/>
      <c r="AO322" s="13"/>
      <c r="AP322" s="4" t="str">
        <f>IFERROR(AVERAGE(AQ322:AR322),"")</f>
        <v/>
      </c>
      <c r="AQ322" s="12"/>
      <c r="AR322" s="13"/>
      <c r="AS322" s="4" t="str">
        <f>IFERROR(AVERAGE(AT322:AU322),"")</f>
        <v/>
      </c>
      <c r="AT322" s="12"/>
      <c r="AU322" s="13"/>
      <c r="AV322" s="4" t="str">
        <f>IFERROR(AVERAGE(AW322:AX322),"")</f>
        <v/>
      </c>
      <c r="AW322" s="12"/>
      <c r="AX322" s="13"/>
      <c r="AY322" s="4" t="str">
        <f>IFERROR(AVERAGE(AZ322:BA322),"")</f>
        <v/>
      </c>
      <c r="AZ322" s="12"/>
      <c r="BA322" s="13"/>
      <c r="BB322" s="4" t="str">
        <f>IFERROR(AVERAGE(BC322:BD322),"")</f>
        <v/>
      </c>
      <c r="BC322" s="12"/>
      <c r="BD322" s="13"/>
      <c r="BE322" s="4" t="str">
        <f>IFERROR(AVERAGE(BF322:BG322),"")</f>
        <v/>
      </c>
      <c r="BF322" s="12"/>
      <c r="BG322" s="13"/>
      <c r="BH322" s="4" t="str">
        <f>IFERROR(AVERAGE(BI322:BJ322),"")</f>
        <v/>
      </c>
      <c r="BI322" s="12"/>
      <c r="BJ322" s="13"/>
      <c r="BK322" s="4" t="str">
        <f>IFERROR(AVERAGE(BL322:BM322),"")</f>
        <v/>
      </c>
      <c r="BL322" s="12"/>
      <c r="BM322" s="13"/>
      <c r="BN322" s="4" t="str">
        <f>IFERROR(AVERAGE(BO322:BP322),"")</f>
        <v/>
      </c>
      <c r="BO322" s="12"/>
      <c r="BP322" s="13"/>
      <c r="BQ322" s="4" t="str">
        <f>IFERROR(AVERAGE(BR322:BS322),"")</f>
        <v/>
      </c>
      <c r="BR322" s="12"/>
      <c r="BS322" s="13"/>
      <c r="BT322" s="4" t="str">
        <f>IFERROR(AVERAGE(BU322:BV322),"")</f>
        <v/>
      </c>
      <c r="BU322" s="12"/>
      <c r="BV322" s="13"/>
    </row>
    <row r="323" spans="1:74" hidden="1" outlineLevel="1">
      <c r="B323" t="str">
        <f t="shared" ref="B323:B328" si="340">B322</f>
        <v>hocevar2008hydrogen</v>
      </c>
      <c r="C323" t="s">
        <v>12</v>
      </c>
      <c r="D323">
        <f>D321</f>
        <v>2008</v>
      </c>
      <c r="E323" t="str">
        <f>LEFT(E321,3)</f>
        <v>USD</v>
      </c>
      <c r="F323" s="4" t="str">
        <f t="shared" ref="F323:F328" si="341">IFERROR(AVERAGE(G323:H323),"")</f>
        <v/>
      </c>
      <c r="G323" s="12"/>
      <c r="H323" s="13"/>
      <c r="I323" s="4" t="str">
        <f t="shared" ref="I323:I328" si="342">IFERROR(AVERAGE(J323:K323),"")</f>
        <v/>
      </c>
      <c r="J323" s="12"/>
      <c r="K323" s="13"/>
      <c r="L323" s="4" t="str">
        <f t="shared" ref="L323:L328" si="343">IFERROR(AVERAGE(M323:N323),"")</f>
        <v/>
      </c>
      <c r="M323" s="12"/>
      <c r="N323" s="13"/>
      <c r="O323" s="4" t="str">
        <f t="shared" ref="O323:O328" si="344">IFERROR(AVERAGE(P323:Q323),"")</f>
        <v/>
      </c>
      <c r="P323" s="12"/>
      <c r="Q323" s="13"/>
      <c r="R323" s="4" t="str">
        <f t="shared" ref="R323:R328" si="345">IFERROR(AVERAGE(S323:T323),"")</f>
        <v/>
      </c>
      <c r="S323" s="12"/>
      <c r="T323" s="13"/>
      <c r="U323" s="4" t="str">
        <f t="shared" ref="U323:U328" si="346">IFERROR(AVERAGE(V323:W323),"")</f>
        <v/>
      </c>
      <c r="V323" s="12"/>
      <c r="W323" s="13"/>
      <c r="X323" s="4" t="str">
        <f t="shared" ref="X323:X328" si="347">IFERROR(AVERAGE(Y323:Z323),"")</f>
        <v/>
      </c>
      <c r="Y323" s="12"/>
      <c r="Z323" s="13"/>
      <c r="AA323" s="4" t="str">
        <f t="shared" ref="AA323:AA328" si="348">IFERROR(AVERAGE(AB323:AC323),"")</f>
        <v/>
      </c>
      <c r="AB323" s="12"/>
      <c r="AC323" s="13"/>
      <c r="AD323" s="4" t="str">
        <f t="shared" ref="AD323:AD328" si="349">IFERROR(AVERAGE(AE323:AF323),"")</f>
        <v/>
      </c>
      <c r="AE323" s="12"/>
      <c r="AF323" s="13"/>
      <c r="AG323" s="4" t="str">
        <f t="shared" ref="AG323:AG328" si="350">IFERROR(AVERAGE(AH323:AI323),"")</f>
        <v/>
      </c>
      <c r="AH323" s="12"/>
      <c r="AI323" s="13"/>
      <c r="AJ323" s="4" t="str">
        <f t="shared" ref="AJ323:AJ328" si="351">IFERROR(AVERAGE(AK323:AL323),"")</f>
        <v/>
      </c>
      <c r="AK323" s="12"/>
      <c r="AL323" s="13"/>
      <c r="AM323" s="4" t="str">
        <f t="shared" ref="AM323:AM328" si="352">IFERROR(AVERAGE(AN323:AO323),"")</f>
        <v/>
      </c>
      <c r="AN323" s="12"/>
      <c r="AO323" s="13"/>
      <c r="AP323" s="4" t="str">
        <f t="shared" ref="AP323:AP328" si="353">IFERROR(AVERAGE(AQ323:AR323),"")</f>
        <v/>
      </c>
      <c r="AQ323" s="12"/>
      <c r="AR323" s="13"/>
      <c r="AS323" s="4" t="str">
        <f t="shared" ref="AS323:AS328" si="354">IFERROR(AVERAGE(AT323:AU323),"")</f>
        <v/>
      </c>
      <c r="AT323" s="12"/>
      <c r="AU323" s="13"/>
      <c r="AV323" s="4" t="str">
        <f t="shared" ref="AV323:AV328" si="355">IFERROR(AVERAGE(AW323:AX323),"")</f>
        <v/>
      </c>
      <c r="AW323" s="12"/>
      <c r="AX323" s="13"/>
      <c r="AY323" s="4" t="str">
        <f t="shared" ref="AY323:AY328" si="356">IFERROR(AVERAGE(AZ323:BA323),"")</f>
        <v/>
      </c>
      <c r="AZ323" s="12"/>
      <c r="BA323" s="13"/>
      <c r="BB323" s="4" t="str">
        <f t="shared" ref="BB323:BB328" si="357">IFERROR(AVERAGE(BC323:BD323),"")</f>
        <v/>
      </c>
      <c r="BC323" s="12"/>
      <c r="BD323" s="13"/>
      <c r="BE323" s="4" t="str">
        <f t="shared" ref="BE323:BE328" si="358">IFERROR(AVERAGE(BF323:BG323),"")</f>
        <v/>
      </c>
      <c r="BF323" s="12"/>
      <c r="BG323" s="13"/>
      <c r="BH323" s="4" t="str">
        <f t="shared" ref="BH323:BH328" si="359">IFERROR(AVERAGE(BI323:BJ323),"")</f>
        <v/>
      </c>
      <c r="BI323" s="12"/>
      <c r="BJ323" s="13"/>
      <c r="BK323" s="4" t="str">
        <f t="shared" ref="BK323:BK328" si="360">IFERROR(AVERAGE(BL323:BM323),"")</f>
        <v/>
      </c>
      <c r="BL323" s="12"/>
      <c r="BM323" s="13"/>
      <c r="BN323" s="4" t="str">
        <f t="shared" ref="BN323:BN328" si="361">IFERROR(AVERAGE(BO323:BP323),"")</f>
        <v/>
      </c>
      <c r="BO323" s="12"/>
      <c r="BP323" s="13"/>
      <c r="BQ323" s="4" t="str">
        <f t="shared" ref="BQ323:BQ328" si="362">IFERROR(AVERAGE(BR323:BS323),"")</f>
        <v/>
      </c>
      <c r="BR323" s="12"/>
      <c r="BS323" s="13"/>
      <c r="BT323" s="4" t="str">
        <f t="shared" ref="BT323:BT328" si="363">IFERROR(AVERAGE(BU323:BV323),"")</f>
        <v/>
      </c>
      <c r="BU323" s="12"/>
      <c r="BV323" s="13"/>
    </row>
    <row r="324" spans="1:74" hidden="1" outlineLevel="1">
      <c r="B324" t="str">
        <f t="shared" si="340"/>
        <v>hocevar2008hydrogen</v>
      </c>
      <c r="C324" t="s">
        <v>13</v>
      </c>
      <c r="D324">
        <f t="shared" ref="D324:E328" si="364">D323</f>
        <v>2008</v>
      </c>
      <c r="E324" t="str">
        <f t="shared" si="364"/>
        <v>USD</v>
      </c>
      <c r="F324" s="4" t="str">
        <f t="shared" si="341"/>
        <v/>
      </c>
      <c r="G324" s="12"/>
      <c r="H324" s="13"/>
      <c r="I324" s="4" t="str">
        <f t="shared" si="342"/>
        <v/>
      </c>
      <c r="J324" s="12"/>
      <c r="K324" s="13"/>
      <c r="L324" s="4" t="str">
        <f t="shared" si="343"/>
        <v/>
      </c>
      <c r="M324" s="12"/>
      <c r="N324" s="13"/>
      <c r="O324" s="4" t="str">
        <f t="shared" si="344"/>
        <v/>
      </c>
      <c r="P324" s="12"/>
      <c r="Q324" s="13"/>
      <c r="R324" s="4" t="str">
        <f t="shared" si="345"/>
        <v/>
      </c>
      <c r="S324" s="12"/>
      <c r="T324" s="13"/>
      <c r="U324" s="4" t="str">
        <f t="shared" si="346"/>
        <v/>
      </c>
      <c r="V324" s="12"/>
      <c r="W324" s="13"/>
      <c r="X324" s="4" t="str">
        <f t="shared" si="347"/>
        <v/>
      </c>
      <c r="Y324" s="12"/>
      <c r="Z324" s="13"/>
      <c r="AA324" s="4" t="str">
        <f t="shared" si="348"/>
        <v/>
      </c>
      <c r="AB324" s="12"/>
      <c r="AC324" s="13"/>
      <c r="AD324" s="4" t="str">
        <f t="shared" si="349"/>
        <v/>
      </c>
      <c r="AE324" s="12"/>
      <c r="AF324" s="13"/>
      <c r="AG324" s="4" t="str">
        <f t="shared" si="350"/>
        <v/>
      </c>
      <c r="AH324" s="12"/>
      <c r="AI324" s="13"/>
      <c r="AJ324" s="4" t="str">
        <f t="shared" si="351"/>
        <v/>
      </c>
      <c r="AK324" s="12"/>
      <c r="AL324" s="13"/>
      <c r="AM324" s="4" t="str">
        <f t="shared" si="352"/>
        <v/>
      </c>
      <c r="AN324" s="12"/>
      <c r="AO324" s="13"/>
      <c r="AP324" s="4" t="str">
        <f t="shared" si="353"/>
        <v/>
      </c>
      <c r="AQ324" s="12"/>
      <c r="AR324" s="13"/>
      <c r="AS324" s="4" t="str">
        <f t="shared" si="354"/>
        <v/>
      </c>
      <c r="AT324" s="12"/>
      <c r="AU324" s="13"/>
      <c r="AV324" s="4" t="str">
        <f t="shared" si="355"/>
        <v/>
      </c>
      <c r="AW324" s="12"/>
      <c r="AX324" s="13"/>
      <c r="AY324" s="4" t="str">
        <f t="shared" si="356"/>
        <v/>
      </c>
      <c r="AZ324" s="12"/>
      <c r="BA324" s="13"/>
      <c r="BB324" s="4" t="str">
        <f t="shared" si="357"/>
        <v/>
      </c>
      <c r="BC324" s="12"/>
      <c r="BD324" s="13"/>
      <c r="BE324" s="4" t="str">
        <f t="shared" si="358"/>
        <v/>
      </c>
      <c r="BF324" s="12"/>
      <c r="BG324" s="13"/>
      <c r="BH324" s="4" t="str">
        <f t="shared" si="359"/>
        <v/>
      </c>
      <c r="BI324" s="12"/>
      <c r="BJ324" s="13"/>
      <c r="BK324" s="4" t="str">
        <f t="shared" si="360"/>
        <v/>
      </c>
      <c r="BL324" s="12"/>
      <c r="BM324" s="13"/>
      <c r="BN324" s="4" t="str">
        <f t="shared" si="361"/>
        <v/>
      </c>
      <c r="BO324" s="12"/>
      <c r="BP324" s="13"/>
      <c r="BQ324" s="4" t="str">
        <f t="shared" si="362"/>
        <v/>
      </c>
      <c r="BR324" s="12"/>
      <c r="BS324" s="13"/>
      <c r="BT324" s="4" t="str">
        <f t="shared" si="363"/>
        <v/>
      </c>
      <c r="BU324" s="12"/>
      <c r="BV324" s="13"/>
    </row>
    <row r="325" spans="1:74" hidden="1" outlineLevel="1">
      <c r="B325" t="str">
        <f t="shared" si="340"/>
        <v>hocevar2008hydrogen</v>
      </c>
      <c r="C325" t="s">
        <v>14</v>
      </c>
      <c r="D325">
        <f t="shared" si="364"/>
        <v>2008</v>
      </c>
      <c r="E325" t="str">
        <f t="shared" si="364"/>
        <v>USD</v>
      </c>
      <c r="F325" s="4" t="str">
        <f t="shared" si="341"/>
        <v/>
      </c>
      <c r="G325" s="12"/>
      <c r="H325" s="13"/>
      <c r="I325" s="4" t="str">
        <f t="shared" si="342"/>
        <v/>
      </c>
      <c r="J325" s="12"/>
      <c r="K325" s="13"/>
      <c r="L325" s="4" t="str">
        <f t="shared" si="343"/>
        <v/>
      </c>
      <c r="M325" s="12"/>
      <c r="N325" s="13"/>
      <c r="O325" s="4" t="str">
        <f t="shared" si="344"/>
        <v/>
      </c>
      <c r="P325" s="12"/>
      <c r="Q325" s="13"/>
      <c r="R325" s="4" t="str">
        <f t="shared" si="345"/>
        <v/>
      </c>
      <c r="S325" s="12"/>
      <c r="T325" s="13"/>
      <c r="U325" s="4" t="str">
        <f t="shared" si="346"/>
        <v/>
      </c>
      <c r="V325" s="12"/>
      <c r="W325" s="13"/>
      <c r="X325" s="4" t="str">
        <f t="shared" si="347"/>
        <v/>
      </c>
      <c r="Y325" s="12"/>
      <c r="Z325" s="13"/>
      <c r="AA325" s="4" t="str">
        <f t="shared" si="348"/>
        <v/>
      </c>
      <c r="AB325" s="12"/>
      <c r="AC325" s="13"/>
      <c r="AD325" s="4" t="str">
        <f t="shared" si="349"/>
        <v/>
      </c>
      <c r="AE325" s="12"/>
      <c r="AF325" s="13"/>
      <c r="AG325" s="4" t="str">
        <f t="shared" si="350"/>
        <v/>
      </c>
      <c r="AH325" s="12"/>
      <c r="AI325" s="13"/>
      <c r="AJ325" s="4" t="str">
        <f t="shared" si="351"/>
        <v/>
      </c>
      <c r="AK325" s="12"/>
      <c r="AL325" s="13"/>
      <c r="AM325" s="4" t="str">
        <f t="shared" si="352"/>
        <v/>
      </c>
      <c r="AN325" s="12"/>
      <c r="AO325" s="13"/>
      <c r="AP325" s="4" t="str">
        <f t="shared" si="353"/>
        <v/>
      </c>
      <c r="AQ325" s="12"/>
      <c r="AR325" s="13"/>
      <c r="AS325" s="4" t="str">
        <f t="shared" si="354"/>
        <v/>
      </c>
      <c r="AT325" s="12"/>
      <c r="AU325" s="13"/>
      <c r="AV325" s="4" t="str">
        <f t="shared" si="355"/>
        <v/>
      </c>
      <c r="AW325" s="12"/>
      <c r="AX325" s="13"/>
      <c r="AY325" s="4" t="str">
        <f t="shared" si="356"/>
        <v/>
      </c>
      <c r="AZ325" s="12"/>
      <c r="BA325" s="13"/>
      <c r="BB325" s="4" t="str">
        <f t="shared" si="357"/>
        <v/>
      </c>
      <c r="BC325" s="12"/>
      <c r="BD325" s="13"/>
      <c r="BE325" s="4" t="str">
        <f t="shared" si="358"/>
        <v/>
      </c>
      <c r="BF325" s="12"/>
      <c r="BG325" s="13"/>
      <c r="BH325" s="4" t="str">
        <f t="shared" si="359"/>
        <v/>
      </c>
      <c r="BI325" s="12"/>
      <c r="BJ325" s="13"/>
      <c r="BK325" s="4" t="str">
        <f t="shared" si="360"/>
        <v/>
      </c>
      <c r="BL325" s="12"/>
      <c r="BM325" s="13"/>
      <c r="BN325" s="4" t="str">
        <f t="shared" si="361"/>
        <v/>
      </c>
      <c r="BO325" s="12"/>
      <c r="BP325" s="13"/>
      <c r="BQ325" s="4" t="str">
        <f t="shared" si="362"/>
        <v/>
      </c>
      <c r="BR325" s="12"/>
      <c r="BS325" s="13"/>
      <c r="BT325" s="4" t="str">
        <f t="shared" si="363"/>
        <v/>
      </c>
      <c r="BU325" s="12"/>
      <c r="BV325" s="13"/>
    </row>
    <row r="326" spans="1:74" hidden="1" outlineLevel="1">
      <c r="B326" t="str">
        <f t="shared" si="340"/>
        <v>hocevar2008hydrogen</v>
      </c>
      <c r="C326" t="s">
        <v>11</v>
      </c>
      <c r="D326">
        <f t="shared" si="364"/>
        <v>2008</v>
      </c>
      <c r="E326" t="str">
        <f t="shared" si="364"/>
        <v>USD</v>
      </c>
      <c r="F326" s="4" t="str">
        <f t="shared" si="341"/>
        <v/>
      </c>
      <c r="G326" s="12"/>
      <c r="H326" s="13"/>
      <c r="I326" s="4" t="str">
        <f t="shared" si="342"/>
        <v/>
      </c>
      <c r="J326" s="12"/>
      <c r="K326" s="13"/>
      <c r="L326" s="4" t="str">
        <f t="shared" si="343"/>
        <v/>
      </c>
      <c r="M326" s="12"/>
      <c r="N326" s="13"/>
      <c r="O326" s="4" t="str">
        <f t="shared" si="344"/>
        <v/>
      </c>
      <c r="P326" s="12"/>
      <c r="Q326" s="13"/>
      <c r="R326" s="4" t="str">
        <f t="shared" si="345"/>
        <v/>
      </c>
      <c r="S326" s="12"/>
      <c r="T326" s="13"/>
      <c r="U326" s="4" t="str">
        <f t="shared" si="346"/>
        <v/>
      </c>
      <c r="V326" s="12"/>
      <c r="W326" s="13"/>
      <c r="X326" s="4" t="str">
        <f t="shared" si="347"/>
        <v/>
      </c>
      <c r="Y326" s="12"/>
      <c r="Z326" s="13"/>
      <c r="AA326" s="4" t="str">
        <f t="shared" si="348"/>
        <v/>
      </c>
      <c r="AB326" s="12"/>
      <c r="AC326" s="13"/>
      <c r="AD326" s="4" t="str">
        <f t="shared" si="349"/>
        <v/>
      </c>
      <c r="AE326" s="12"/>
      <c r="AF326" s="13"/>
      <c r="AG326" s="4" t="str">
        <f t="shared" si="350"/>
        <v/>
      </c>
      <c r="AH326" s="12"/>
      <c r="AI326" s="13"/>
      <c r="AJ326" s="4" t="str">
        <f t="shared" si="351"/>
        <v/>
      </c>
      <c r="AK326" s="12"/>
      <c r="AL326" s="13"/>
      <c r="AM326" s="4" t="str">
        <f t="shared" si="352"/>
        <v/>
      </c>
      <c r="AN326" s="12"/>
      <c r="AO326" s="13"/>
      <c r="AP326" s="4" t="str">
        <f t="shared" si="353"/>
        <v/>
      </c>
      <c r="AQ326" s="12"/>
      <c r="AR326" s="13"/>
      <c r="AS326" s="4" t="str">
        <f t="shared" si="354"/>
        <v/>
      </c>
      <c r="AT326" s="12"/>
      <c r="AU326" s="13"/>
      <c r="AV326" s="4" t="str">
        <f t="shared" si="355"/>
        <v/>
      </c>
      <c r="AW326" s="12"/>
      <c r="AX326" s="13"/>
      <c r="AY326" s="4" t="str">
        <f t="shared" si="356"/>
        <v/>
      </c>
      <c r="AZ326" s="12"/>
      <c r="BA326" s="13"/>
      <c r="BB326" s="4" t="str">
        <f t="shared" si="357"/>
        <v/>
      </c>
      <c r="BC326" s="12"/>
      <c r="BD326" s="13"/>
      <c r="BE326" s="4" t="str">
        <f t="shared" si="358"/>
        <v/>
      </c>
      <c r="BF326" s="12"/>
      <c r="BG326" s="13"/>
      <c r="BH326" s="4" t="str">
        <f t="shared" si="359"/>
        <v/>
      </c>
      <c r="BI326" s="12"/>
      <c r="BJ326" s="13"/>
      <c r="BK326" s="4" t="str">
        <f t="shared" si="360"/>
        <v/>
      </c>
      <c r="BL326" s="12"/>
      <c r="BM326" s="13"/>
      <c r="BN326" s="4" t="str">
        <f t="shared" si="361"/>
        <v/>
      </c>
      <c r="BO326" s="12"/>
      <c r="BP326" s="13"/>
      <c r="BQ326" s="4" t="str">
        <f t="shared" si="362"/>
        <v/>
      </c>
      <c r="BR326" s="12"/>
      <c r="BS326" s="13"/>
      <c r="BT326" s="4" t="str">
        <f t="shared" si="363"/>
        <v/>
      </c>
      <c r="BU326" s="12"/>
      <c r="BV326" s="13"/>
    </row>
    <row r="327" spans="1:74" hidden="1" outlineLevel="1">
      <c r="B327" t="str">
        <f t="shared" si="340"/>
        <v>hocevar2008hydrogen</v>
      </c>
      <c r="C327" t="s">
        <v>15</v>
      </c>
      <c r="D327">
        <f t="shared" si="364"/>
        <v>2008</v>
      </c>
      <c r="E327" t="str">
        <f t="shared" si="364"/>
        <v>USD</v>
      </c>
      <c r="F327" s="4" t="str">
        <f t="shared" si="341"/>
        <v/>
      </c>
      <c r="G327" s="12"/>
      <c r="H327" s="13"/>
      <c r="I327" s="4" t="str">
        <f t="shared" si="342"/>
        <v/>
      </c>
      <c r="J327" s="12"/>
      <c r="K327" s="13"/>
      <c r="L327" s="4" t="str">
        <f t="shared" si="343"/>
        <v/>
      </c>
      <c r="M327" s="12"/>
      <c r="N327" s="13"/>
      <c r="O327" s="4" t="str">
        <f t="shared" si="344"/>
        <v/>
      </c>
      <c r="P327" s="12"/>
      <c r="Q327" s="13"/>
      <c r="R327" s="4" t="str">
        <f t="shared" si="345"/>
        <v/>
      </c>
      <c r="S327" s="12"/>
      <c r="T327" s="13"/>
      <c r="U327" s="4" t="str">
        <f t="shared" si="346"/>
        <v/>
      </c>
      <c r="V327" s="12"/>
      <c r="W327" s="13"/>
      <c r="X327" s="4" t="str">
        <f t="shared" si="347"/>
        <v/>
      </c>
      <c r="Y327" s="12"/>
      <c r="Z327" s="13"/>
      <c r="AA327" s="4" t="str">
        <f t="shared" si="348"/>
        <v/>
      </c>
      <c r="AB327" s="12"/>
      <c r="AC327" s="13"/>
      <c r="AD327" s="4" t="str">
        <f t="shared" si="349"/>
        <v/>
      </c>
      <c r="AE327" s="12"/>
      <c r="AF327" s="13"/>
      <c r="AG327" s="4" t="str">
        <f t="shared" si="350"/>
        <v/>
      </c>
      <c r="AH327" s="12"/>
      <c r="AI327" s="13"/>
      <c r="AJ327" s="4" t="str">
        <f t="shared" si="351"/>
        <v/>
      </c>
      <c r="AK327" s="12"/>
      <c r="AL327" s="13"/>
      <c r="AM327" s="4" t="str">
        <f t="shared" si="352"/>
        <v/>
      </c>
      <c r="AN327" s="12"/>
      <c r="AO327" s="13"/>
      <c r="AP327" s="4" t="str">
        <f t="shared" si="353"/>
        <v/>
      </c>
      <c r="AQ327" s="12"/>
      <c r="AR327" s="13"/>
      <c r="AS327" s="4" t="str">
        <f t="shared" si="354"/>
        <v/>
      </c>
      <c r="AT327" s="12"/>
      <c r="AU327" s="13"/>
      <c r="AV327" s="4" t="str">
        <f t="shared" si="355"/>
        <v/>
      </c>
      <c r="AW327" s="12"/>
      <c r="AX327" s="13"/>
      <c r="AY327" s="4" t="str">
        <f t="shared" si="356"/>
        <v/>
      </c>
      <c r="AZ327" s="12"/>
      <c r="BA327" s="13"/>
      <c r="BB327" s="4" t="str">
        <f t="shared" si="357"/>
        <v/>
      </c>
      <c r="BC327" s="12"/>
      <c r="BD327" s="13"/>
      <c r="BE327" s="4" t="str">
        <f t="shared" si="358"/>
        <v/>
      </c>
      <c r="BF327" s="12"/>
      <c r="BG327" s="13"/>
      <c r="BH327" s="4" t="str">
        <f t="shared" si="359"/>
        <v/>
      </c>
      <c r="BI327" s="12"/>
      <c r="BJ327" s="13"/>
      <c r="BK327" s="4" t="str">
        <f t="shared" si="360"/>
        <v/>
      </c>
      <c r="BL327" s="12"/>
      <c r="BM327" s="13"/>
      <c r="BN327" s="4" t="str">
        <f t="shared" si="361"/>
        <v/>
      </c>
      <c r="BO327" s="12"/>
      <c r="BP327" s="13"/>
      <c r="BQ327" s="4" t="str">
        <f t="shared" si="362"/>
        <v/>
      </c>
      <c r="BR327" s="12"/>
      <c r="BS327" s="13"/>
      <c r="BT327" s="4" t="str">
        <f t="shared" si="363"/>
        <v/>
      </c>
      <c r="BU327" s="12"/>
      <c r="BV327" s="13"/>
    </row>
    <row r="328" spans="1:74" hidden="1" outlineLevel="1">
      <c r="B328" t="str">
        <f t="shared" si="340"/>
        <v>hocevar2008hydrogen</v>
      </c>
      <c r="C328" t="s">
        <v>16</v>
      </c>
      <c r="D328">
        <f t="shared" si="364"/>
        <v>2008</v>
      </c>
      <c r="E328" t="str">
        <f t="shared" si="364"/>
        <v>USD</v>
      </c>
      <c r="F328" s="4" t="str">
        <f t="shared" si="341"/>
        <v/>
      </c>
      <c r="G328" s="12"/>
      <c r="H328" s="13"/>
      <c r="I328" s="4" t="str">
        <f t="shared" si="342"/>
        <v/>
      </c>
      <c r="J328" s="12"/>
      <c r="K328" s="13"/>
      <c r="L328" s="4" t="str">
        <f t="shared" si="343"/>
        <v/>
      </c>
      <c r="M328" s="12"/>
      <c r="N328" s="13"/>
      <c r="O328" s="4" t="str">
        <f t="shared" si="344"/>
        <v/>
      </c>
      <c r="P328" s="12"/>
      <c r="Q328" s="13"/>
      <c r="R328" s="4" t="str">
        <f t="shared" si="345"/>
        <v/>
      </c>
      <c r="S328" s="12"/>
      <c r="T328" s="13"/>
      <c r="U328" s="4" t="str">
        <f t="shared" si="346"/>
        <v/>
      </c>
      <c r="V328" s="12"/>
      <c r="W328" s="13"/>
      <c r="X328" s="4" t="str">
        <f t="shared" si="347"/>
        <v/>
      </c>
      <c r="Y328" s="12"/>
      <c r="Z328" s="13"/>
      <c r="AA328" s="4" t="str">
        <f t="shared" si="348"/>
        <v/>
      </c>
      <c r="AB328" s="12"/>
      <c r="AC328" s="13"/>
      <c r="AD328" s="4" t="str">
        <f t="shared" si="349"/>
        <v/>
      </c>
      <c r="AE328" s="12"/>
      <c r="AF328" s="13"/>
      <c r="AG328" s="4" t="str">
        <f t="shared" si="350"/>
        <v/>
      </c>
      <c r="AH328" s="12"/>
      <c r="AI328" s="13"/>
      <c r="AJ328" s="4" t="str">
        <f t="shared" si="351"/>
        <v/>
      </c>
      <c r="AK328" s="12"/>
      <c r="AL328" s="13"/>
      <c r="AM328" s="4" t="str">
        <f t="shared" si="352"/>
        <v/>
      </c>
      <c r="AN328" s="12"/>
      <c r="AO328" s="13"/>
      <c r="AP328" s="4" t="str">
        <f t="shared" si="353"/>
        <v/>
      </c>
      <c r="AQ328" s="12"/>
      <c r="AR328" s="13"/>
      <c r="AS328" s="4" t="str">
        <f t="shared" si="354"/>
        <v/>
      </c>
      <c r="AT328" s="12"/>
      <c r="AU328" s="13"/>
      <c r="AV328" s="4" t="str">
        <f t="shared" si="355"/>
        <v/>
      </c>
      <c r="AW328" s="12"/>
      <c r="AX328" s="13"/>
      <c r="AY328" s="4" t="str">
        <f t="shared" si="356"/>
        <v/>
      </c>
      <c r="AZ328" s="12"/>
      <c r="BA328" s="13"/>
      <c r="BB328" s="4" t="str">
        <f t="shared" si="357"/>
        <v/>
      </c>
      <c r="BC328" s="12"/>
      <c r="BD328" s="13"/>
      <c r="BE328" s="4" t="str">
        <f t="shared" si="358"/>
        <v/>
      </c>
      <c r="BF328" s="12"/>
      <c r="BG328" s="13"/>
      <c r="BH328" s="4" t="str">
        <f t="shared" si="359"/>
        <v/>
      </c>
      <c r="BI328" s="12"/>
      <c r="BJ328" s="13"/>
      <c r="BK328" s="4" t="str">
        <f t="shared" si="360"/>
        <v/>
      </c>
      <c r="BL328" s="12"/>
      <c r="BM328" s="13"/>
      <c r="BN328" s="4" t="str">
        <f t="shared" si="361"/>
        <v/>
      </c>
      <c r="BO328" s="12"/>
      <c r="BP328" s="13"/>
      <c r="BQ328" s="4" t="str">
        <f t="shared" si="362"/>
        <v/>
      </c>
      <c r="BR328" s="12"/>
      <c r="BS328" s="13"/>
      <c r="BT328" s="4" t="str">
        <f t="shared" si="363"/>
        <v/>
      </c>
      <c r="BU328" s="12"/>
      <c r="BV328" s="13"/>
    </row>
    <row r="329" spans="1:74" collapsed="1">
      <c r="B329" t="s">
        <v>69</v>
      </c>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row>
    <row r="330" spans="1:74">
      <c r="B330" t="str">
        <f>B328</f>
        <v>hocevar2008hydrogen</v>
      </c>
      <c r="C330" t="s">
        <v>19</v>
      </c>
      <c r="D330">
        <f>D328</f>
        <v>2008</v>
      </c>
      <c r="E330" t="str">
        <f>E317</f>
        <v>USD/kW</v>
      </c>
      <c r="F330" s="4" t="str">
        <f>IFERROR(AVERAGE(G330:H330),"")</f>
        <v/>
      </c>
      <c r="G330" s="12"/>
      <c r="H330" s="13"/>
      <c r="I330" s="4" t="str">
        <f>IFERROR(AVERAGE(J330:K330),"")</f>
        <v/>
      </c>
      <c r="J330" s="12"/>
      <c r="K330" s="13"/>
      <c r="L330" s="4" t="str">
        <f>IFERROR(AVERAGE(M330:N330),"")</f>
        <v/>
      </c>
      <c r="M330" s="12"/>
      <c r="N330" s="13"/>
      <c r="O330" s="4" t="str">
        <f>IFERROR(AVERAGE(P330:Q330),"")</f>
        <v/>
      </c>
      <c r="P330" s="12"/>
      <c r="Q330" s="13"/>
      <c r="R330" s="4" t="str">
        <f>IFERROR(AVERAGE(S330:T330),"")</f>
        <v/>
      </c>
      <c r="S330" s="12"/>
      <c r="T330" s="13"/>
      <c r="U330" s="4" t="str">
        <f>IFERROR(AVERAGE(V330:W330),"")</f>
        <v/>
      </c>
      <c r="V330" s="12"/>
      <c r="W330" s="13"/>
      <c r="X330" s="4" t="str">
        <f>IFERROR(AVERAGE(Y330:Z330),"")</f>
        <v/>
      </c>
      <c r="Y330" s="12"/>
      <c r="Z330" s="13"/>
      <c r="AA330" s="4" t="str">
        <f>IFERROR(AVERAGE(AB330:AC330),"")</f>
        <v/>
      </c>
      <c r="AB330" s="12"/>
      <c r="AC330" s="13"/>
      <c r="AD330" s="4" t="str">
        <f>IFERROR(AVERAGE(AE330:AF330),"")</f>
        <v/>
      </c>
      <c r="AE330" s="12"/>
      <c r="AF330" s="13"/>
      <c r="AG330" s="4" t="str">
        <f>IFERROR(AVERAGE(AH330:AI330),"")</f>
        <v/>
      </c>
      <c r="AH330" s="12"/>
      <c r="AI330" s="13"/>
      <c r="AJ330" s="4" t="str">
        <f>IFERROR(AVERAGE(AK330:AL330),"")</f>
        <v/>
      </c>
      <c r="AK330" s="12"/>
      <c r="AL330" s="13"/>
      <c r="AM330" s="4" t="str">
        <f>IFERROR(AVERAGE(AN330:AO330),"")</f>
        <v/>
      </c>
      <c r="AN330" s="12"/>
      <c r="AO330" s="13"/>
      <c r="AP330" s="4" t="str">
        <f>IFERROR(AVERAGE(AQ330:AR330),"")</f>
        <v/>
      </c>
      <c r="AQ330" s="12"/>
      <c r="AR330" s="13"/>
      <c r="AS330" s="4" t="str">
        <f>IFERROR(AVERAGE(AT330:AU330),"")</f>
        <v/>
      </c>
      <c r="AT330" s="12"/>
      <c r="AU330" s="13"/>
      <c r="AV330" s="4" t="str">
        <f>IFERROR(AVERAGE(AW330:AX330),"")</f>
        <v/>
      </c>
      <c r="AW330" s="12"/>
      <c r="AX330" s="13"/>
      <c r="AY330" s="4" t="str">
        <f>IFERROR(AVERAGE(AZ330:BA330),"")</f>
        <v/>
      </c>
      <c r="AZ330" s="12"/>
      <c r="BA330" s="13"/>
      <c r="BB330" s="4" t="str">
        <f>IFERROR(AVERAGE(BC330:BD330),"")</f>
        <v/>
      </c>
      <c r="BC330" s="12"/>
      <c r="BD330" s="13"/>
      <c r="BE330" s="4" t="str">
        <f>IFERROR(AVERAGE(BF330:BG330),"")</f>
        <v/>
      </c>
      <c r="BF330" s="12"/>
      <c r="BG330" s="13"/>
      <c r="BH330" s="4" t="str">
        <f>IFERROR(AVERAGE(BI330:BJ330),"")</f>
        <v/>
      </c>
      <c r="BI330" s="12"/>
      <c r="BJ330" s="13"/>
      <c r="BK330" s="4" t="str">
        <f>IFERROR(AVERAGE(BL330:BM330),"")</f>
        <v/>
      </c>
      <c r="BL330" s="12"/>
      <c r="BM330" s="13"/>
      <c r="BN330" s="4" t="str">
        <f>IFERROR(AVERAGE(BO330:BP330),"")</f>
        <v/>
      </c>
      <c r="BO330" s="12"/>
      <c r="BP330" s="13"/>
      <c r="BQ330" s="4" t="str">
        <f>IFERROR(AVERAGE(BR330:BS330),"")</f>
        <v/>
      </c>
      <c r="BR330" s="12"/>
      <c r="BS330" s="13"/>
      <c r="BT330" s="4" t="str">
        <f>IFERROR(AVERAGE(BU330:BV330),"")</f>
        <v/>
      </c>
      <c r="BU330" s="12"/>
      <c r="BV330" s="13"/>
    </row>
    <row r="331" spans="1:74">
      <c r="B331" t="s">
        <v>69</v>
      </c>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row>
    <row r="332" spans="1:74">
      <c r="B332" t="str">
        <f>B330</f>
        <v>hocevar2008hydrogen</v>
      </c>
      <c r="C332" t="s">
        <v>48</v>
      </c>
      <c r="D332">
        <f>D330</f>
        <v>2008</v>
      </c>
      <c r="E332" t="s">
        <v>22</v>
      </c>
      <c r="F332" s="22" t="str">
        <f>IFERROR(AVERAGE(G332:H332),"")</f>
        <v/>
      </c>
      <c r="G332" s="23"/>
      <c r="H332" s="24"/>
      <c r="I332" s="22" t="str">
        <f>IFERROR(AVERAGE(J332:K332),"")</f>
        <v/>
      </c>
      <c r="J332" s="23"/>
      <c r="K332" s="24"/>
      <c r="L332" s="22" t="str">
        <f>IFERROR(AVERAGE(M332:N332),"")</f>
        <v/>
      </c>
      <c r="M332" s="23"/>
      <c r="N332" s="24"/>
      <c r="O332" s="22" t="str">
        <f>IFERROR(AVERAGE(P332:Q332),"")</f>
        <v/>
      </c>
      <c r="P332" s="23"/>
      <c r="Q332" s="24"/>
      <c r="R332" s="22" t="str">
        <f>IFERROR(AVERAGE(S332:T332),"")</f>
        <v/>
      </c>
      <c r="S332" s="23"/>
      <c r="T332" s="24"/>
      <c r="U332" s="22" t="str">
        <f>IFERROR(AVERAGE(V332:W332),"")</f>
        <v/>
      </c>
      <c r="V332" s="23"/>
      <c r="W332" s="24"/>
      <c r="X332" s="22" t="str">
        <f>IFERROR(AVERAGE(Y332:Z332),"")</f>
        <v/>
      </c>
      <c r="Y332" s="23"/>
      <c r="Z332" s="24"/>
      <c r="AA332" s="22" t="str">
        <f>IFERROR(AVERAGE(AB332:AC332),"")</f>
        <v/>
      </c>
      <c r="AB332" s="23"/>
      <c r="AC332" s="24"/>
      <c r="AD332" s="22" t="str">
        <f>IFERROR(AVERAGE(AE332:AF332),"")</f>
        <v/>
      </c>
      <c r="AE332" s="23"/>
      <c r="AF332" s="24"/>
      <c r="AG332" s="22" t="str">
        <f>IFERROR(AVERAGE(AH332:AI332),"")</f>
        <v/>
      </c>
      <c r="AH332" s="23"/>
      <c r="AI332" s="24"/>
      <c r="AJ332" s="22" t="str">
        <f>IFERROR(AVERAGE(AK332:AL332),"")</f>
        <v/>
      </c>
      <c r="AK332" s="23"/>
      <c r="AL332" s="24"/>
      <c r="AM332" s="22" t="str">
        <f>IFERROR(AVERAGE(AN332:AO332),"")</f>
        <v/>
      </c>
      <c r="AN332" s="23"/>
      <c r="AO332" s="24"/>
      <c r="AP332" s="22" t="str">
        <f>IFERROR(AVERAGE(AQ332:AR332),"")</f>
        <v/>
      </c>
      <c r="AQ332" s="23"/>
      <c r="AR332" s="24"/>
      <c r="AS332" s="22" t="str">
        <f>IFERROR(AVERAGE(AT332:AU332),"")</f>
        <v/>
      </c>
      <c r="AT332" s="23"/>
      <c r="AU332" s="24"/>
      <c r="AV332" s="22" t="str">
        <f>IFERROR(AVERAGE(AW332:AX332),"")</f>
        <v/>
      </c>
      <c r="AW332" s="23"/>
      <c r="AX332" s="24"/>
      <c r="AY332" s="22" t="str">
        <f>IFERROR(AVERAGE(AZ332:BA332),"")</f>
        <v/>
      </c>
      <c r="AZ332" s="23"/>
      <c r="BA332" s="24"/>
      <c r="BB332" s="22" t="str">
        <f>IFERROR(AVERAGE(BC332:BD332),"")</f>
        <v/>
      </c>
      <c r="BC332" s="23"/>
      <c r="BD332" s="24"/>
      <c r="BE332" s="22" t="str">
        <f>IFERROR(AVERAGE(BF332:BG332),"")</f>
        <v/>
      </c>
      <c r="BF332" s="23"/>
      <c r="BG332" s="24"/>
      <c r="BH332" s="22" t="str">
        <f>IFERROR(AVERAGE(BI332:BJ332),"")</f>
        <v/>
      </c>
      <c r="BI332" s="23"/>
      <c r="BJ332" s="24"/>
      <c r="BK332" s="22" t="str">
        <f>IFERROR(AVERAGE(BL332:BM332),"")</f>
        <v/>
      </c>
      <c r="BL332" s="23"/>
      <c r="BM332" s="24"/>
      <c r="BN332" s="22" t="str">
        <f>IFERROR(AVERAGE(BO332:BP332),"")</f>
        <v/>
      </c>
      <c r="BO332" s="23"/>
      <c r="BP332" s="24"/>
      <c r="BQ332" s="22" t="str">
        <f>IFERROR(AVERAGE(BR332:BS332),"")</f>
        <v/>
      </c>
      <c r="BR332" s="23"/>
      <c r="BS332" s="24"/>
      <c r="BT332" s="22" t="str">
        <f>IFERROR(AVERAGE(BU332:BV332),"")</f>
        <v/>
      </c>
      <c r="BU332" s="23"/>
      <c r="BV332" s="24"/>
    </row>
    <row r="333" spans="1:74">
      <c r="B333" t="str">
        <f>B332</f>
        <v>hocevar2008hydrogen</v>
      </c>
      <c r="C333" t="s">
        <v>49</v>
      </c>
      <c r="D333">
        <f>D332</f>
        <v>2008</v>
      </c>
      <c r="E333" t="s">
        <v>22</v>
      </c>
      <c r="F333" s="22" t="str">
        <f>IFERROR(AVERAGE(G333:H333),"")</f>
        <v/>
      </c>
      <c r="G333" s="23"/>
      <c r="H333" s="24"/>
      <c r="I333" s="22" t="str">
        <f>IFERROR(AVERAGE(J333:K333),"")</f>
        <v/>
      </c>
      <c r="J333" s="23"/>
      <c r="K333" s="24"/>
      <c r="L333" s="22" t="str">
        <f>IFERROR(AVERAGE(M333:N333),"")</f>
        <v/>
      </c>
      <c r="M333" s="23"/>
      <c r="N333" s="24"/>
      <c r="O333" s="22" t="str">
        <f>IFERROR(AVERAGE(P333:Q333),"")</f>
        <v/>
      </c>
      <c r="P333" s="23"/>
      <c r="Q333" s="24"/>
      <c r="R333" s="22" t="str">
        <f>IFERROR(AVERAGE(S333:T333),"")</f>
        <v/>
      </c>
      <c r="S333" s="23"/>
      <c r="T333" s="24"/>
      <c r="U333" s="22" t="str">
        <f>IFERROR(AVERAGE(V333:W333),"")</f>
        <v/>
      </c>
      <c r="V333" s="23"/>
      <c r="W333" s="24"/>
      <c r="X333" s="22" t="str">
        <f>IFERROR(AVERAGE(Y333:Z333),"")</f>
        <v/>
      </c>
      <c r="Y333" s="23"/>
      <c r="Z333" s="24"/>
      <c r="AA333" s="22" t="str">
        <f>IFERROR(AVERAGE(AB333:AC333),"")</f>
        <v/>
      </c>
      <c r="AB333" s="23"/>
      <c r="AC333" s="24"/>
      <c r="AD333" s="22" t="str">
        <f>IFERROR(AVERAGE(AE333:AF333),"")</f>
        <v/>
      </c>
      <c r="AE333" s="23"/>
      <c r="AF333" s="24"/>
      <c r="AG333" s="22" t="str">
        <f>IFERROR(AVERAGE(AH333:AI333),"")</f>
        <v/>
      </c>
      <c r="AH333" s="23"/>
      <c r="AI333" s="24"/>
      <c r="AJ333" s="22" t="str">
        <f>IFERROR(AVERAGE(AK333:AL333),"")</f>
        <v/>
      </c>
      <c r="AK333" s="23"/>
      <c r="AL333" s="24"/>
      <c r="AM333" s="22" t="str">
        <f>IFERROR(AVERAGE(AN333:AO333),"")</f>
        <v/>
      </c>
      <c r="AN333" s="23"/>
      <c r="AO333" s="24"/>
      <c r="AP333" s="22" t="str">
        <f>IFERROR(AVERAGE(AQ333:AR333),"")</f>
        <v/>
      </c>
      <c r="AQ333" s="23"/>
      <c r="AR333" s="24"/>
      <c r="AS333" s="22" t="str">
        <f>IFERROR(AVERAGE(AT333:AU333),"")</f>
        <v/>
      </c>
      <c r="AT333" s="23"/>
      <c r="AU333" s="24"/>
      <c r="AV333" s="22" t="str">
        <f>IFERROR(AVERAGE(AW333:AX333),"")</f>
        <v/>
      </c>
      <c r="AW333" s="23"/>
      <c r="AX333" s="24"/>
      <c r="AY333" s="22" t="str">
        <f>IFERROR(AVERAGE(AZ333:BA333),"")</f>
        <v/>
      </c>
      <c r="AZ333" s="23"/>
      <c r="BA333" s="24"/>
      <c r="BB333" s="22" t="str">
        <f>IFERROR(AVERAGE(BC333:BD333),"")</f>
        <v/>
      </c>
      <c r="BC333" s="23"/>
      <c r="BD333" s="24"/>
      <c r="BE333" s="22" t="str">
        <f>IFERROR(AVERAGE(BF333:BG333),"")</f>
        <v/>
      </c>
      <c r="BF333" s="23"/>
      <c r="BG333" s="24"/>
      <c r="BH333" s="22" t="str">
        <f>IFERROR(AVERAGE(BI333:BJ333),"")</f>
        <v/>
      </c>
      <c r="BI333" s="23"/>
      <c r="BJ333" s="24"/>
      <c r="BK333" s="22" t="str">
        <f>IFERROR(AVERAGE(BL333:BM333),"")</f>
        <v/>
      </c>
      <c r="BL333" s="23"/>
      <c r="BM333" s="24"/>
      <c r="BN333" s="22" t="str">
        <f>IFERROR(AVERAGE(BO333:BP333),"")</f>
        <v/>
      </c>
      <c r="BO333" s="23"/>
      <c r="BP333" s="24"/>
      <c r="BQ333" s="22" t="str">
        <f>IFERROR(AVERAGE(BR333:BS333),"")</f>
        <v/>
      </c>
      <c r="BR333" s="23"/>
      <c r="BS333" s="24"/>
      <c r="BT333" s="22" t="str">
        <f>IFERROR(AVERAGE(BU333:BV333),"")</f>
        <v/>
      </c>
      <c r="BU333" s="23"/>
      <c r="BV333" s="24"/>
    </row>
    <row r="334" spans="1:74">
      <c r="B334" t="s">
        <v>69</v>
      </c>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row>
    <row r="335" spans="1:74">
      <c r="B335" t="str">
        <f>B330</f>
        <v>hocevar2008hydrogen</v>
      </c>
      <c r="C335" t="s">
        <v>23</v>
      </c>
      <c r="D335">
        <f>D330</f>
        <v>2008</v>
      </c>
      <c r="E335" t="s">
        <v>20</v>
      </c>
      <c r="F335" s="4" t="str">
        <f>IFERROR(AVERAGE(G335:H335),"")</f>
        <v/>
      </c>
      <c r="G335" s="12"/>
      <c r="H335" s="13"/>
      <c r="I335" s="4" t="str">
        <f>IFERROR(AVERAGE(J335:K335),"")</f>
        <v/>
      </c>
      <c r="J335" s="12"/>
      <c r="K335" s="13"/>
      <c r="L335" s="4" t="str">
        <f>IFERROR(AVERAGE(M335:N335),"")</f>
        <v/>
      </c>
      <c r="M335" s="12"/>
      <c r="N335" s="13"/>
      <c r="O335" s="4" t="str">
        <f>IFERROR(AVERAGE(P335:Q335),"")</f>
        <v/>
      </c>
      <c r="P335" s="12"/>
      <c r="Q335" s="13"/>
      <c r="R335" s="4" t="str">
        <f>IFERROR(AVERAGE(S335:T335),"")</f>
        <v/>
      </c>
      <c r="S335" s="12"/>
      <c r="T335" s="13"/>
      <c r="U335" s="4" t="str">
        <f>IFERROR(AVERAGE(V335:W335),"")</f>
        <v/>
      </c>
      <c r="V335" s="12"/>
      <c r="W335" s="13"/>
      <c r="X335" s="4" t="str">
        <f>IFERROR(AVERAGE(Y335:Z335),"")</f>
        <v/>
      </c>
      <c r="Y335" s="12"/>
      <c r="Z335" s="13"/>
      <c r="AA335" s="4" t="str">
        <f>IFERROR(AVERAGE(AB335:AC335),"")</f>
        <v/>
      </c>
      <c r="AB335" s="12"/>
      <c r="AC335" s="13"/>
      <c r="AD335" s="4" t="str">
        <f>IFERROR(AVERAGE(AE335:AF335),"")</f>
        <v/>
      </c>
      <c r="AE335" s="12"/>
      <c r="AF335" s="13"/>
      <c r="AG335" s="4" t="str">
        <f>IFERROR(AVERAGE(AH335:AI335),"")</f>
        <v/>
      </c>
      <c r="AH335" s="12"/>
      <c r="AI335" s="13"/>
      <c r="AJ335" s="4" t="str">
        <f>IFERROR(AVERAGE(AK335:AL335),"")</f>
        <v/>
      </c>
      <c r="AK335" s="12"/>
      <c r="AL335" s="13"/>
      <c r="AM335" s="4" t="str">
        <f>IFERROR(AVERAGE(AN335:AO335),"")</f>
        <v/>
      </c>
      <c r="AN335" s="12"/>
      <c r="AO335" s="13"/>
      <c r="AP335" s="4" t="str">
        <f>IFERROR(AVERAGE(AQ335:AR335),"")</f>
        <v/>
      </c>
      <c r="AQ335" s="12"/>
      <c r="AR335" s="13"/>
      <c r="AS335" s="4" t="str">
        <f>IFERROR(AVERAGE(AT335:AU335),"")</f>
        <v/>
      </c>
      <c r="AT335" s="12"/>
      <c r="AU335" s="13"/>
      <c r="AV335" s="4" t="str">
        <f>IFERROR(AVERAGE(AW335:AX335),"")</f>
        <v/>
      </c>
      <c r="AW335" s="12"/>
      <c r="AX335" s="13"/>
      <c r="AY335" s="4" t="str">
        <f>IFERROR(AVERAGE(AZ335:BA335),"")</f>
        <v/>
      </c>
      <c r="AZ335" s="12"/>
      <c r="BA335" s="13"/>
      <c r="BB335" s="4" t="str">
        <f>IFERROR(AVERAGE(BC335:BD335),"")</f>
        <v/>
      </c>
      <c r="BC335" s="12"/>
      <c r="BD335" s="13"/>
      <c r="BE335" s="4" t="str">
        <f>IFERROR(AVERAGE(BF335:BG335),"")</f>
        <v/>
      </c>
      <c r="BF335" s="12"/>
      <c r="BG335" s="13"/>
      <c r="BH335" s="4" t="str">
        <f>IFERROR(AVERAGE(BI335:BJ335),"")</f>
        <v/>
      </c>
      <c r="BI335" s="12"/>
      <c r="BJ335" s="13"/>
      <c r="BK335" s="4" t="str">
        <f>IFERROR(AVERAGE(BL335:BM335),"")</f>
        <v/>
      </c>
      <c r="BL335" s="12"/>
      <c r="BM335" s="13"/>
      <c r="BN335" s="4" t="str">
        <f>IFERROR(AVERAGE(BO335:BP335),"")</f>
        <v/>
      </c>
      <c r="BO335" s="12"/>
      <c r="BP335" s="13"/>
      <c r="BQ335" s="4" t="str">
        <f>IFERROR(AVERAGE(BR335:BS335),"")</f>
        <v/>
      </c>
      <c r="BR335" s="12"/>
      <c r="BS335" s="13"/>
      <c r="BT335" s="4" t="str">
        <f>IFERROR(AVERAGE(BU335:BV335),"")</f>
        <v/>
      </c>
      <c r="BU335" s="12"/>
      <c r="BV335" s="13"/>
    </row>
    <row r="336" spans="1:74">
      <c r="B336" t="str">
        <f>B335</f>
        <v>hocevar2008hydrogen</v>
      </c>
      <c r="C336" t="s">
        <v>42</v>
      </c>
      <c r="D336">
        <f>D335</f>
        <v>2008</v>
      </c>
      <c r="E336" t="s">
        <v>43</v>
      </c>
      <c r="F336" s="4" t="str">
        <f>IFERROR(AVERAGE(G336:H336),"")</f>
        <v/>
      </c>
      <c r="G336" s="12"/>
      <c r="H336" s="13"/>
      <c r="I336" s="4" t="str">
        <f>IFERROR(AVERAGE(J336:K336),"")</f>
        <v/>
      </c>
      <c r="J336" s="12"/>
      <c r="K336" s="13"/>
      <c r="L336" s="4" t="str">
        <f>IFERROR(AVERAGE(M336:N336),"")</f>
        <v/>
      </c>
      <c r="M336" s="12"/>
      <c r="N336" s="13"/>
      <c r="O336" s="4" t="str">
        <f>IFERROR(AVERAGE(P336:Q336),"")</f>
        <v/>
      </c>
      <c r="P336" s="12"/>
      <c r="Q336" s="13"/>
      <c r="R336" s="4" t="str">
        <f>IFERROR(AVERAGE(S336:T336),"")</f>
        <v/>
      </c>
      <c r="S336" s="12"/>
      <c r="T336" s="13"/>
      <c r="U336" s="4" t="str">
        <f>IFERROR(AVERAGE(V336:W336),"")</f>
        <v/>
      </c>
      <c r="V336" s="12"/>
      <c r="W336" s="13"/>
      <c r="X336" s="4" t="str">
        <f>IFERROR(AVERAGE(Y336:Z336),"")</f>
        <v/>
      </c>
      <c r="Y336" s="12"/>
      <c r="Z336" s="13"/>
      <c r="AA336" s="4" t="str">
        <f>IFERROR(AVERAGE(AB336:AC336),"")</f>
        <v/>
      </c>
      <c r="AB336" s="12"/>
      <c r="AC336" s="13"/>
      <c r="AD336" s="4" t="str">
        <f>IFERROR(AVERAGE(AE336:AF336),"")</f>
        <v/>
      </c>
      <c r="AE336" s="12"/>
      <c r="AF336" s="13"/>
      <c r="AG336" s="4" t="str">
        <f>IFERROR(AVERAGE(AH336:AI336),"")</f>
        <v/>
      </c>
      <c r="AH336" s="12"/>
      <c r="AI336" s="13"/>
      <c r="AJ336" s="4" t="str">
        <f>IFERROR(AVERAGE(AK336:AL336),"")</f>
        <v/>
      </c>
      <c r="AK336" s="12"/>
      <c r="AL336" s="13"/>
      <c r="AM336" s="4" t="str">
        <f>IFERROR(AVERAGE(AN336:AO336),"")</f>
        <v/>
      </c>
      <c r="AN336" s="12"/>
      <c r="AO336" s="13"/>
      <c r="AP336" s="4" t="str">
        <f>IFERROR(AVERAGE(AQ336:AR336),"")</f>
        <v/>
      </c>
      <c r="AQ336" s="12"/>
      <c r="AR336" s="13"/>
      <c r="AS336" s="4" t="str">
        <f>IFERROR(AVERAGE(AT336:AU336),"")</f>
        <v/>
      </c>
      <c r="AT336" s="12"/>
      <c r="AU336" s="13"/>
      <c r="AV336" s="4" t="str">
        <f>IFERROR(AVERAGE(AW336:AX336),"")</f>
        <v/>
      </c>
      <c r="AW336" s="12"/>
      <c r="AX336" s="13"/>
      <c r="AY336" s="4" t="str">
        <f>IFERROR(AVERAGE(AZ336:BA336),"")</f>
        <v/>
      </c>
      <c r="AZ336" s="12"/>
      <c r="BA336" s="13"/>
      <c r="BB336" s="4" t="str">
        <f>IFERROR(AVERAGE(BC336:BD336),"")</f>
        <v/>
      </c>
      <c r="BC336" s="12"/>
      <c r="BD336" s="13"/>
      <c r="BE336" s="4" t="str">
        <f>IFERROR(AVERAGE(BF336:BG336),"")</f>
        <v/>
      </c>
      <c r="BF336" s="12"/>
      <c r="BG336" s="13"/>
      <c r="BH336" s="4" t="str">
        <f>IFERROR(AVERAGE(BI336:BJ336),"")</f>
        <v/>
      </c>
      <c r="BI336" s="12"/>
      <c r="BJ336" s="13"/>
      <c r="BK336" s="4" t="str">
        <f>IFERROR(AVERAGE(BL336:BM336),"")</f>
        <v/>
      </c>
      <c r="BL336" s="12"/>
      <c r="BM336" s="13"/>
      <c r="BN336" s="4" t="str">
        <f>IFERROR(AVERAGE(BO336:BP336),"")</f>
        <v/>
      </c>
      <c r="BO336" s="12"/>
      <c r="BP336" s="13"/>
      <c r="BQ336" s="4" t="str">
        <f>IFERROR(AVERAGE(BR336:BS336),"")</f>
        <v/>
      </c>
      <c r="BR336" s="12"/>
      <c r="BS336" s="13"/>
      <c r="BT336" s="4" t="str">
        <f>IFERROR(AVERAGE(BU336:BV336),"")</f>
        <v/>
      </c>
      <c r="BU336" s="12"/>
      <c r="BV336" s="13"/>
    </row>
    <row r="337" spans="1:77">
      <c r="B337" t="str">
        <f>B336</f>
        <v>hocevar2008hydrogen</v>
      </c>
      <c r="C337" t="s">
        <v>21</v>
      </c>
      <c r="D337">
        <f>D336</f>
        <v>2008</v>
      </c>
      <c r="E337" t="s">
        <v>22</v>
      </c>
      <c r="F337" s="22" t="str">
        <f>IFERROR(AVERAGE(G337:H337),"")</f>
        <v/>
      </c>
      <c r="G337" s="23"/>
      <c r="H337" s="24"/>
      <c r="I337" s="22" t="str">
        <f>IFERROR(AVERAGE(J337:K337),"")</f>
        <v/>
      </c>
      <c r="J337" s="23"/>
      <c r="K337" s="24"/>
      <c r="L337" s="22" t="str">
        <f>IFERROR(AVERAGE(M337:N337),"")</f>
        <v/>
      </c>
      <c r="M337" s="23"/>
      <c r="N337" s="24"/>
      <c r="O337" s="22" t="str">
        <f>IFERROR(AVERAGE(P337:Q337),"")</f>
        <v/>
      </c>
      <c r="P337" s="23"/>
      <c r="Q337" s="24"/>
      <c r="R337" s="22" t="str">
        <f>IFERROR(AVERAGE(S337:T337),"")</f>
        <v/>
      </c>
      <c r="S337" s="23"/>
      <c r="T337" s="24"/>
      <c r="U337" s="22" t="str">
        <f>IFERROR(AVERAGE(V337:W337),"")</f>
        <v/>
      </c>
      <c r="V337" s="23"/>
      <c r="W337" s="24"/>
      <c r="X337" s="22" t="str">
        <f>IFERROR(AVERAGE(Y337:Z337),"")</f>
        <v/>
      </c>
      <c r="Y337" s="23"/>
      <c r="Z337" s="24"/>
      <c r="AA337" s="22" t="str">
        <f>IFERROR(AVERAGE(AB337:AC337),"")</f>
        <v/>
      </c>
      <c r="AB337" s="23"/>
      <c r="AC337" s="24"/>
      <c r="AD337" s="22" t="str">
        <f>IFERROR(AVERAGE(AE337:AF337),"")</f>
        <v/>
      </c>
      <c r="AE337" s="23"/>
      <c r="AF337" s="24"/>
      <c r="AG337" s="22" t="str">
        <f>IFERROR(AVERAGE(AH337:AI337),"")</f>
        <v/>
      </c>
      <c r="AH337" s="23"/>
      <c r="AI337" s="24"/>
      <c r="AJ337" s="22" t="str">
        <f>IFERROR(AVERAGE(AK337:AL337),"")</f>
        <v/>
      </c>
      <c r="AK337" s="23"/>
      <c r="AL337" s="24"/>
      <c r="AM337" s="22" t="str">
        <f>IFERROR(AVERAGE(AN337:AO337),"")</f>
        <v/>
      </c>
      <c r="AN337" s="23"/>
      <c r="AO337" s="24"/>
      <c r="AP337" s="22" t="str">
        <f>IFERROR(AVERAGE(AQ337:AR337),"")</f>
        <v/>
      </c>
      <c r="AQ337" s="23"/>
      <c r="AR337" s="24"/>
      <c r="AS337" s="22" t="str">
        <f>IFERROR(AVERAGE(AT337:AU337),"")</f>
        <v/>
      </c>
      <c r="AT337" s="23"/>
      <c r="AU337" s="24"/>
      <c r="AV337" s="22" t="str">
        <f>IFERROR(AVERAGE(AW337:AX337),"")</f>
        <v/>
      </c>
      <c r="AW337" s="23"/>
      <c r="AX337" s="24"/>
      <c r="AY337" s="22" t="str">
        <f>IFERROR(AVERAGE(AZ337:BA337),"")</f>
        <v/>
      </c>
      <c r="AZ337" s="23"/>
      <c r="BA337" s="24"/>
      <c r="BB337" s="22" t="str">
        <f>IFERROR(AVERAGE(BC337:BD337),"")</f>
        <v/>
      </c>
      <c r="BC337" s="23"/>
      <c r="BD337" s="24"/>
      <c r="BE337" s="22" t="str">
        <f>IFERROR(AVERAGE(BF337:BG337),"")</f>
        <v/>
      </c>
      <c r="BF337" s="23"/>
      <c r="BG337" s="24"/>
      <c r="BH337" s="22" t="str">
        <f>IFERROR(AVERAGE(BI337:BJ337),"")</f>
        <v/>
      </c>
      <c r="BI337" s="23"/>
      <c r="BJ337" s="24"/>
      <c r="BK337" s="22" t="str">
        <f>IFERROR(AVERAGE(BL337:BM337),"")</f>
        <v/>
      </c>
      <c r="BL337" s="23"/>
      <c r="BM337" s="24"/>
      <c r="BN337" s="22" t="str">
        <f>IFERROR(AVERAGE(BO337:BP337),"")</f>
        <v/>
      </c>
      <c r="BO337" s="23"/>
      <c r="BP337" s="24"/>
      <c r="BQ337" s="22" t="str">
        <f>IFERROR(AVERAGE(BR337:BS337),"")</f>
        <v/>
      </c>
      <c r="BR337" s="23"/>
      <c r="BS337" s="24"/>
      <c r="BT337" s="22" t="str">
        <f>IFERROR(AVERAGE(BU337:BV337),"")</f>
        <v/>
      </c>
      <c r="BU337" s="23"/>
      <c r="BV337" s="24"/>
    </row>
    <row r="338" spans="1:77">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row>
    <row r="340" spans="1:77">
      <c r="A340" s="5">
        <f>MATCH(B340,Sources[Citekey],0)</f>
        <v>152</v>
      </c>
      <c r="B340" s="6" t="s">
        <v>81</v>
      </c>
      <c r="C340" s="1"/>
      <c r="D340" s="1">
        <f>VLOOKUP(B340,Sources[],2,FALSE)</f>
        <v>2008</v>
      </c>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row>
    <row r="341" spans="1:77">
      <c r="B341" t="str">
        <f>B340</f>
        <v>sorensen2008comparative</v>
      </c>
      <c r="C341" t="s">
        <v>3</v>
      </c>
      <c r="D341">
        <f>D340</f>
        <v>2008</v>
      </c>
      <c r="E341" s="25" t="s">
        <v>6</v>
      </c>
      <c r="F341" s="4" t="str">
        <f>IFERROR(AVERAGE(G341:H341),"")</f>
        <v/>
      </c>
      <c r="G341" s="12"/>
      <c r="H341" s="13"/>
      <c r="I341" s="4" t="str">
        <f>IFERROR(AVERAGE(J341:K341),"")</f>
        <v/>
      </c>
      <c r="J341" s="12"/>
      <c r="K341" s="13"/>
      <c r="L341" s="4" t="str">
        <f>IFERROR(AVERAGE(M341:N341),"")</f>
        <v/>
      </c>
      <c r="M341" s="12"/>
      <c r="N341" s="13"/>
      <c r="O341" s="4" t="str">
        <f>IFERROR(AVERAGE(P341:Q341),"")</f>
        <v/>
      </c>
      <c r="P341" s="12"/>
      <c r="Q341" s="13"/>
      <c r="R341" s="4" t="str">
        <f>IFERROR(AVERAGE(S341:T341),"")</f>
        <v/>
      </c>
      <c r="S341" s="12"/>
      <c r="T341" s="13"/>
      <c r="U341" s="4" t="str">
        <f>IFERROR(AVERAGE(V341:W341),"")</f>
        <v/>
      </c>
      <c r="V341" s="12"/>
      <c r="W341" s="13"/>
      <c r="X341" s="4" t="str">
        <f>IFERROR(AVERAGE(Y341:Z341),"")</f>
        <v/>
      </c>
      <c r="Y341" s="12"/>
      <c r="Z341" s="13"/>
      <c r="AA341" s="4" t="str">
        <f>IFERROR(AVERAGE(AB341:AC341),"")</f>
        <v/>
      </c>
      <c r="AB341" s="12"/>
      <c r="AC341" s="13"/>
      <c r="AD341" s="4">
        <f>IFERROR(AVERAGE(AE341:AF341),"")</f>
        <v>800</v>
      </c>
      <c r="AE341" s="12">
        <v>200</v>
      </c>
      <c r="AF341" s="13">
        <v>1400</v>
      </c>
      <c r="AG341" s="4" t="str">
        <f>IFERROR(AVERAGE(AH341:AI341),"")</f>
        <v/>
      </c>
      <c r="AH341" s="12"/>
      <c r="AI341" s="13"/>
      <c r="AJ341" s="4" t="str">
        <f>IFERROR(AVERAGE(AK341:AL341),"")</f>
        <v/>
      </c>
      <c r="AK341" s="12"/>
      <c r="AL341" s="13"/>
      <c r="AM341" s="4" t="str">
        <f>IFERROR(AVERAGE(AN341:AO341),"")</f>
        <v/>
      </c>
      <c r="AN341" s="12"/>
      <c r="AO341" s="13"/>
      <c r="AP341" s="4" t="str">
        <f>IFERROR(AVERAGE(AQ341:AR341),"")</f>
        <v/>
      </c>
      <c r="AQ341" s="12"/>
      <c r="AR341" s="13"/>
      <c r="AS341" s="4" t="str">
        <f>IFERROR(AVERAGE(AT341:AU341),"")</f>
        <v/>
      </c>
      <c r="AT341" s="12"/>
      <c r="AU341" s="13"/>
      <c r="AV341" s="4" t="str">
        <f>IFERROR(AVERAGE(AW341:AX341),"")</f>
        <v/>
      </c>
      <c r="AW341" s="12"/>
      <c r="AX341" s="13"/>
      <c r="AY341" s="4">
        <f>IFERROR(AVERAGE(AZ341:BA341),"")</f>
        <v>200</v>
      </c>
      <c r="AZ341" s="12">
        <v>200</v>
      </c>
      <c r="BA341" s="13">
        <v>200</v>
      </c>
      <c r="BB341" s="4" t="str">
        <f>IFERROR(AVERAGE(BC341:BD341),"")</f>
        <v/>
      </c>
      <c r="BC341" s="12"/>
      <c r="BD341" s="13"/>
      <c r="BE341" s="4" t="str">
        <f>IFERROR(AVERAGE(BF341:BG341),"")</f>
        <v/>
      </c>
      <c r="BF341" s="12"/>
      <c r="BG341" s="13"/>
      <c r="BH341" s="4" t="str">
        <f>IFERROR(AVERAGE(BI341:BJ341),"")</f>
        <v/>
      </c>
      <c r="BI341" s="12"/>
      <c r="BJ341" s="13"/>
      <c r="BK341" s="4" t="str">
        <f>IFERROR(AVERAGE(BL341:BM341),"")</f>
        <v/>
      </c>
      <c r="BL341" s="12"/>
      <c r="BM341" s="13"/>
      <c r="BN341" s="4" t="str">
        <f>IFERROR(AVERAGE(BO341:BP341),"")</f>
        <v/>
      </c>
      <c r="BO341" s="12"/>
      <c r="BP341" s="13"/>
      <c r="BQ341" s="4" t="str">
        <f>IFERROR(AVERAGE(BR341:BS341),"")</f>
        <v/>
      </c>
      <c r="BR341" s="12"/>
      <c r="BS341" s="13"/>
      <c r="BT341" s="4" t="str">
        <f>IFERROR(AVERAGE(BU341:BV341),"")</f>
        <v/>
      </c>
      <c r="BU341" s="12"/>
      <c r="BV341" s="13"/>
      <c r="BY341" s="2" t="s">
        <v>82</v>
      </c>
    </row>
    <row r="342" spans="1:77">
      <c r="B342" t="str">
        <f>B341</f>
        <v>sorensen2008comparative</v>
      </c>
      <c r="C342" t="s">
        <v>4</v>
      </c>
      <c r="D342">
        <f>D341</f>
        <v>2008</v>
      </c>
      <c r="E342" t="str">
        <f>E341</f>
        <v>EUR/kW</v>
      </c>
      <c r="F342" s="4" t="str">
        <f>IFERROR(AVERAGE(G342:H342),"")</f>
        <v/>
      </c>
      <c r="G342" s="14"/>
      <c r="H342" s="15"/>
      <c r="I342" s="4" t="str">
        <f>IFERROR(AVERAGE(J342:K342),"")</f>
        <v/>
      </c>
      <c r="J342" s="14"/>
      <c r="K342" s="15"/>
      <c r="L342" s="4" t="str">
        <f>IFERROR(AVERAGE(M342:N342),"")</f>
        <v/>
      </c>
      <c r="M342" s="14"/>
      <c r="N342" s="15"/>
      <c r="O342" s="4" t="str">
        <f>IFERROR(AVERAGE(P342:Q342),"")</f>
        <v/>
      </c>
      <c r="P342" s="14"/>
      <c r="Q342" s="15"/>
      <c r="R342" s="4" t="str">
        <f>IFERROR(AVERAGE(S342:T342),"")</f>
        <v/>
      </c>
      <c r="S342" s="14"/>
      <c r="T342" s="15"/>
      <c r="U342" s="4" t="str">
        <f>IFERROR(AVERAGE(V342:W342),"")</f>
        <v/>
      </c>
      <c r="V342" s="14"/>
      <c r="W342" s="15"/>
      <c r="X342" s="4" t="str">
        <f>IFERROR(AVERAGE(Y342:Z342),"")</f>
        <v/>
      </c>
      <c r="Y342" s="14"/>
      <c r="Z342" s="15"/>
      <c r="AA342" s="4" t="str">
        <f>IFERROR(AVERAGE(AB342:AC342),"")</f>
        <v/>
      </c>
      <c r="AB342" s="14"/>
      <c r="AC342" s="15"/>
      <c r="AD342" s="4">
        <f>IFERROR(AVERAGE(AE342:AF342),"")</f>
        <v>10000</v>
      </c>
      <c r="AE342" s="14">
        <v>10000</v>
      </c>
      <c r="AF342" s="15">
        <v>10000</v>
      </c>
      <c r="AG342" s="4" t="str">
        <f>IFERROR(AVERAGE(AH342:AI342),"")</f>
        <v/>
      </c>
      <c r="AH342" s="14"/>
      <c r="AI342" s="15"/>
      <c r="AJ342" s="4" t="str">
        <f>IFERROR(AVERAGE(AK342:AL342),"")</f>
        <v/>
      </c>
      <c r="AK342" s="14"/>
      <c r="AL342" s="15"/>
      <c r="AM342" s="4" t="str">
        <f>IFERROR(AVERAGE(AN342:AO342),"")</f>
        <v/>
      </c>
      <c r="AN342" s="14"/>
      <c r="AO342" s="15"/>
      <c r="AP342" s="4" t="str">
        <f>IFERROR(AVERAGE(AQ342:AR342),"")</f>
        <v/>
      </c>
      <c r="AQ342" s="14"/>
      <c r="AR342" s="15"/>
      <c r="AS342" s="4" t="str">
        <f>IFERROR(AVERAGE(AT342:AU342),"")</f>
        <v/>
      </c>
      <c r="AT342" s="14"/>
      <c r="AU342" s="15"/>
      <c r="AV342" s="4" t="str">
        <f>IFERROR(AVERAGE(AW342:AX342),"")</f>
        <v/>
      </c>
      <c r="AW342" s="14"/>
      <c r="AX342" s="15"/>
      <c r="AY342" s="4">
        <f>IFERROR(AVERAGE(AZ342:BA342),"")</f>
        <v>1000</v>
      </c>
      <c r="AZ342" s="14">
        <v>1000</v>
      </c>
      <c r="BA342" s="15">
        <v>1000</v>
      </c>
      <c r="BB342" s="4" t="str">
        <f>IFERROR(AVERAGE(BC342:BD342),"")</f>
        <v/>
      </c>
      <c r="BC342" s="14"/>
      <c r="BD342" s="15"/>
      <c r="BE342" s="4" t="str">
        <f>IFERROR(AVERAGE(BF342:BG342),"")</f>
        <v/>
      </c>
      <c r="BF342" s="14"/>
      <c r="BG342" s="15"/>
      <c r="BH342" s="4" t="str">
        <f>IFERROR(AVERAGE(BI342:BJ342),"")</f>
        <v/>
      </c>
      <c r="BI342" s="14"/>
      <c r="BJ342" s="15"/>
      <c r="BK342" s="4" t="str">
        <f>IFERROR(AVERAGE(BL342:BM342),"")</f>
        <v/>
      </c>
      <c r="BL342" s="14"/>
      <c r="BM342" s="15"/>
      <c r="BN342" s="4" t="str">
        <f>IFERROR(AVERAGE(BO342:BP342),"")</f>
        <v/>
      </c>
      <c r="BO342" s="14"/>
      <c r="BP342" s="15"/>
      <c r="BQ342" s="4" t="str">
        <f>IFERROR(AVERAGE(BR342:BS342),"")</f>
        <v/>
      </c>
      <c r="BR342" s="14"/>
      <c r="BS342" s="15"/>
      <c r="BT342" s="4" t="str">
        <f>IFERROR(AVERAGE(BU342:BV342),"")</f>
        <v/>
      </c>
      <c r="BU342" s="14"/>
      <c r="BV342" s="15"/>
      <c r="BY342" s="2" t="s">
        <v>82</v>
      </c>
    </row>
    <row r="343" spans="1:77">
      <c r="B343" t="str">
        <f>B342</f>
        <v>sorensen2008comparative</v>
      </c>
      <c r="C343" t="s">
        <v>5</v>
      </c>
      <c r="D343">
        <f>D342</f>
        <v>2008</v>
      </c>
      <c r="E343" t="str">
        <f>E342</f>
        <v>EUR/kW</v>
      </c>
      <c r="F343" s="4" t="str">
        <f>IFERROR(AVERAGE(G343:H343),"")</f>
        <v/>
      </c>
      <c r="G343" s="16"/>
      <c r="H343" s="17"/>
      <c r="I343" s="4" t="str">
        <f>IFERROR(AVERAGE(J343:K343),"")</f>
        <v/>
      </c>
      <c r="J343" s="16"/>
      <c r="K343" s="17"/>
      <c r="L343" s="4" t="str">
        <f>IFERROR(AVERAGE(M343:N343),"")</f>
        <v/>
      </c>
      <c r="M343" s="16"/>
      <c r="N343" s="17"/>
      <c r="O343" s="4" t="str">
        <f>IFERROR(AVERAGE(P343:Q343),"")</f>
        <v/>
      </c>
      <c r="P343" s="16"/>
      <c r="Q343" s="17"/>
      <c r="R343" s="4" t="str">
        <f>IFERROR(AVERAGE(S343:T343),"")</f>
        <v/>
      </c>
      <c r="S343" s="16"/>
      <c r="T343" s="17"/>
      <c r="U343" s="4" t="str">
        <f>IFERROR(AVERAGE(V343:W343),"")</f>
        <v/>
      </c>
      <c r="V343" s="16"/>
      <c r="W343" s="17"/>
      <c r="X343" s="4" t="str">
        <f>IFERROR(AVERAGE(Y343:Z343),"")</f>
        <v/>
      </c>
      <c r="Y343" s="16"/>
      <c r="Z343" s="17"/>
      <c r="AA343" s="4" t="str">
        <f>IFERROR(AVERAGE(AB343:AC343),"")</f>
        <v/>
      </c>
      <c r="AB343" s="16"/>
      <c r="AC343" s="17"/>
      <c r="AD343" s="4">
        <f>IFERROR(AVERAGE(AE343:AF343),"")</f>
        <v>10000</v>
      </c>
      <c r="AE343" s="16">
        <v>10000</v>
      </c>
      <c r="AF343" s="17">
        <v>10000</v>
      </c>
      <c r="AG343" s="4" t="str">
        <f>IFERROR(AVERAGE(AH343:AI343),"")</f>
        <v/>
      </c>
      <c r="AH343" s="16"/>
      <c r="AI343" s="17"/>
      <c r="AJ343" s="4" t="str">
        <f>IFERROR(AVERAGE(AK343:AL343),"")</f>
        <v/>
      </c>
      <c r="AK343" s="16"/>
      <c r="AL343" s="17"/>
      <c r="AM343" s="4" t="str">
        <f>IFERROR(AVERAGE(AN343:AO343),"")</f>
        <v/>
      </c>
      <c r="AN343" s="16"/>
      <c r="AO343" s="17"/>
      <c r="AP343" s="4" t="str">
        <f>IFERROR(AVERAGE(AQ343:AR343),"")</f>
        <v/>
      </c>
      <c r="AQ343" s="16"/>
      <c r="AR343" s="17"/>
      <c r="AS343" s="4" t="str">
        <f>IFERROR(AVERAGE(AT343:AU343),"")</f>
        <v/>
      </c>
      <c r="AT343" s="16"/>
      <c r="AU343" s="17"/>
      <c r="AV343" s="4" t="str">
        <f>IFERROR(AVERAGE(AW343:AX343),"")</f>
        <v/>
      </c>
      <c r="AW343" s="16"/>
      <c r="AX343" s="17"/>
      <c r="AY343" s="4">
        <f>IFERROR(AVERAGE(AZ343:BA343),"")</f>
        <v>1000</v>
      </c>
      <c r="AZ343" s="16">
        <v>1000</v>
      </c>
      <c r="BA343" s="17">
        <v>1000</v>
      </c>
      <c r="BB343" s="4" t="str">
        <f>IFERROR(AVERAGE(BC343:BD343),"")</f>
        <v/>
      </c>
      <c r="BC343" s="16"/>
      <c r="BD343" s="17"/>
      <c r="BE343" s="4" t="str">
        <f>IFERROR(AVERAGE(BF343:BG343),"")</f>
        <v/>
      </c>
      <c r="BF343" s="16"/>
      <c r="BG343" s="17"/>
      <c r="BH343" s="4" t="str">
        <f>IFERROR(AVERAGE(BI343:BJ343),"")</f>
        <v/>
      </c>
      <c r="BI343" s="16"/>
      <c r="BJ343" s="17"/>
      <c r="BK343" s="4" t="str">
        <f>IFERROR(AVERAGE(BL343:BM343),"")</f>
        <v/>
      </c>
      <c r="BL343" s="16"/>
      <c r="BM343" s="17"/>
      <c r="BN343" s="4" t="str">
        <f>IFERROR(AVERAGE(BO343:BP343),"")</f>
        <v/>
      </c>
      <c r="BO343" s="16"/>
      <c r="BP343" s="17"/>
      <c r="BQ343" s="4" t="str">
        <f>IFERROR(AVERAGE(BR343:BS343),"")</f>
        <v/>
      </c>
      <c r="BR343" s="16"/>
      <c r="BS343" s="17"/>
      <c r="BT343" s="4">
        <f>IFERROR(AVERAGE(BU343:BV343),"")</f>
        <v>160</v>
      </c>
      <c r="BU343" s="16">
        <v>160</v>
      </c>
      <c r="BV343" s="17">
        <v>160</v>
      </c>
      <c r="BY343" s="2" t="s">
        <v>82</v>
      </c>
    </row>
    <row r="344" spans="1:77">
      <c r="B344" t="s">
        <v>69</v>
      </c>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row>
    <row r="345" spans="1:77" s="1" customFormat="1">
      <c r="A345" s="55"/>
      <c r="B345" s="1" t="str">
        <f>B343</f>
        <v>sorensen2008comparative</v>
      </c>
      <c r="C345" s="1" t="s">
        <v>10</v>
      </c>
      <c r="D345" s="1">
        <f>D340</f>
        <v>2008</v>
      </c>
      <c r="E345" s="1" t="str">
        <f>E341</f>
        <v>EUR/kW</v>
      </c>
      <c r="F345" s="10">
        <f>IFERROR(SUM(F347:F352)/F346,0)</f>
        <v>0</v>
      </c>
      <c r="G345" s="10">
        <f>IFERROR(SUM(G347:G352)/G346,0)</f>
        <v>0</v>
      </c>
      <c r="H345" s="10">
        <f>IFERROR(SUM(H347:H352)/H346,0)</f>
        <v>0</v>
      </c>
      <c r="I345" s="10">
        <f t="shared" ref="I345:BS345" si="365">IFERROR(SUM(I347:I352)/I346,0)</f>
        <v>0</v>
      </c>
      <c r="J345" s="10">
        <f t="shared" si="365"/>
        <v>0</v>
      </c>
      <c r="K345" s="10">
        <f t="shared" si="365"/>
        <v>0</v>
      </c>
      <c r="L345" s="10">
        <f t="shared" si="365"/>
        <v>0</v>
      </c>
      <c r="M345" s="10">
        <f t="shared" si="365"/>
        <v>0</v>
      </c>
      <c r="N345" s="10">
        <f t="shared" si="365"/>
        <v>0</v>
      </c>
      <c r="O345" s="10">
        <f t="shared" si="365"/>
        <v>0</v>
      </c>
      <c r="P345" s="10">
        <f t="shared" si="365"/>
        <v>0</v>
      </c>
      <c r="Q345" s="10">
        <f t="shared" si="365"/>
        <v>0</v>
      </c>
      <c r="R345" s="10">
        <f t="shared" si="365"/>
        <v>0</v>
      </c>
      <c r="S345" s="10">
        <f t="shared" si="365"/>
        <v>0</v>
      </c>
      <c r="T345" s="10">
        <f t="shared" si="365"/>
        <v>0</v>
      </c>
      <c r="U345" s="10">
        <f t="shared" si="365"/>
        <v>0</v>
      </c>
      <c r="V345" s="10">
        <f t="shared" si="365"/>
        <v>0</v>
      </c>
      <c r="W345" s="10">
        <f t="shared" si="365"/>
        <v>0</v>
      </c>
      <c r="X345" s="10">
        <f t="shared" si="365"/>
        <v>0</v>
      </c>
      <c r="Y345" s="10">
        <f t="shared" si="365"/>
        <v>0</v>
      </c>
      <c r="Z345" s="10">
        <f t="shared" si="365"/>
        <v>0</v>
      </c>
      <c r="AA345" s="10">
        <f t="shared" si="365"/>
        <v>0</v>
      </c>
      <c r="AB345" s="10">
        <f t="shared" si="365"/>
        <v>0</v>
      </c>
      <c r="AC345" s="10">
        <f t="shared" si="365"/>
        <v>0</v>
      </c>
      <c r="AD345" s="10">
        <f t="shared" si="365"/>
        <v>0</v>
      </c>
      <c r="AE345" s="10">
        <f t="shared" si="365"/>
        <v>0</v>
      </c>
      <c r="AF345" s="10">
        <f t="shared" si="365"/>
        <v>0</v>
      </c>
      <c r="AG345" s="10">
        <f t="shared" si="365"/>
        <v>0</v>
      </c>
      <c r="AH345" s="10">
        <f t="shared" si="365"/>
        <v>0</v>
      </c>
      <c r="AI345" s="10">
        <f t="shared" si="365"/>
        <v>0</v>
      </c>
      <c r="AJ345" s="10">
        <f t="shared" si="365"/>
        <v>0</v>
      </c>
      <c r="AK345" s="10">
        <f t="shared" si="365"/>
        <v>0</v>
      </c>
      <c r="AL345" s="10">
        <f t="shared" si="365"/>
        <v>0</v>
      </c>
      <c r="AM345" s="10">
        <f t="shared" si="365"/>
        <v>0</v>
      </c>
      <c r="AN345" s="10">
        <f t="shared" si="365"/>
        <v>0</v>
      </c>
      <c r="AO345" s="10">
        <f t="shared" si="365"/>
        <v>0</v>
      </c>
      <c r="AP345" s="10">
        <f t="shared" si="365"/>
        <v>0</v>
      </c>
      <c r="AQ345" s="10">
        <f t="shared" si="365"/>
        <v>0</v>
      </c>
      <c r="AR345" s="10">
        <f t="shared" si="365"/>
        <v>0</v>
      </c>
      <c r="AS345" s="10">
        <f t="shared" si="365"/>
        <v>0</v>
      </c>
      <c r="AT345" s="10">
        <f t="shared" si="365"/>
        <v>0</v>
      </c>
      <c r="AU345" s="10">
        <f t="shared" si="365"/>
        <v>0</v>
      </c>
      <c r="AV345" s="10">
        <f t="shared" si="365"/>
        <v>0</v>
      </c>
      <c r="AW345" s="10">
        <f t="shared" si="365"/>
        <v>0</v>
      </c>
      <c r="AX345" s="10">
        <f t="shared" si="365"/>
        <v>0</v>
      </c>
      <c r="AY345" s="10">
        <f t="shared" si="365"/>
        <v>0</v>
      </c>
      <c r="AZ345" s="10">
        <f t="shared" si="365"/>
        <v>0</v>
      </c>
      <c r="BA345" s="10">
        <f t="shared" si="365"/>
        <v>0</v>
      </c>
      <c r="BB345" s="10">
        <f t="shared" si="365"/>
        <v>0</v>
      </c>
      <c r="BC345" s="10">
        <f t="shared" si="365"/>
        <v>0</v>
      </c>
      <c r="BD345" s="10">
        <f t="shared" si="365"/>
        <v>0</v>
      </c>
      <c r="BE345" s="10">
        <f t="shared" si="365"/>
        <v>0</v>
      </c>
      <c r="BF345" s="10">
        <f t="shared" si="365"/>
        <v>0</v>
      </c>
      <c r="BG345" s="10">
        <f t="shared" si="365"/>
        <v>0</v>
      </c>
      <c r="BH345" s="10">
        <f t="shared" si="365"/>
        <v>0</v>
      </c>
      <c r="BI345" s="10">
        <f t="shared" si="365"/>
        <v>0</v>
      </c>
      <c r="BJ345" s="10">
        <f t="shared" si="365"/>
        <v>0</v>
      </c>
      <c r="BK345" s="10">
        <f t="shared" si="365"/>
        <v>0</v>
      </c>
      <c r="BL345" s="10">
        <f t="shared" si="365"/>
        <v>0</v>
      </c>
      <c r="BM345" s="10">
        <f t="shared" si="365"/>
        <v>0</v>
      </c>
      <c r="BN345" s="10">
        <f t="shared" si="365"/>
        <v>0</v>
      </c>
      <c r="BO345" s="10">
        <f t="shared" si="365"/>
        <v>0</v>
      </c>
      <c r="BP345" s="10">
        <f t="shared" si="365"/>
        <v>0</v>
      </c>
      <c r="BQ345" s="10">
        <f t="shared" si="365"/>
        <v>0</v>
      </c>
      <c r="BR345" s="10">
        <f t="shared" si="365"/>
        <v>0</v>
      </c>
      <c r="BS345" s="10">
        <f t="shared" si="365"/>
        <v>0</v>
      </c>
      <c r="BT345" s="10">
        <f>IFERROR(SUM(BT347:BT352)/BT346,0)</f>
        <v>0</v>
      </c>
      <c r="BU345" s="10">
        <f>IFERROR(SUM(BU347:BU352)/BU346,0)</f>
        <v>0</v>
      </c>
      <c r="BV345" s="10">
        <f>IFERROR(SUM(BV347:BV352)/BV346,0)</f>
        <v>0</v>
      </c>
    </row>
    <row r="346" spans="1:77" hidden="1" outlineLevel="1">
      <c r="B346" t="str">
        <f>B345</f>
        <v>sorensen2008comparative</v>
      </c>
      <c r="C346" t="s">
        <v>17</v>
      </c>
      <c r="D346">
        <f>D345</f>
        <v>2008</v>
      </c>
      <c r="E346" t="s">
        <v>18</v>
      </c>
      <c r="F346" s="4" t="str">
        <f>IFERROR(AVERAGE(G346:H346),"")</f>
        <v/>
      </c>
      <c r="G346" s="12"/>
      <c r="H346" s="13"/>
      <c r="I346" s="4" t="str">
        <f>IFERROR(AVERAGE(J346:K346),"")</f>
        <v/>
      </c>
      <c r="J346" s="12"/>
      <c r="K346" s="13"/>
      <c r="L346" s="4" t="str">
        <f>IFERROR(AVERAGE(M346:N346),"")</f>
        <v/>
      </c>
      <c r="M346" s="12"/>
      <c r="N346" s="13"/>
      <c r="O346" s="4" t="str">
        <f>IFERROR(AVERAGE(P346:Q346),"")</f>
        <v/>
      </c>
      <c r="P346" s="12"/>
      <c r="Q346" s="13"/>
      <c r="R346" s="4" t="str">
        <f>IFERROR(AVERAGE(S346:T346),"")</f>
        <v/>
      </c>
      <c r="S346" s="12"/>
      <c r="T346" s="13"/>
      <c r="U346" s="4" t="str">
        <f>IFERROR(AVERAGE(V346:W346),"")</f>
        <v/>
      </c>
      <c r="V346" s="12"/>
      <c r="W346" s="13"/>
      <c r="X346" s="4" t="str">
        <f>IFERROR(AVERAGE(Y346:Z346),"")</f>
        <v/>
      </c>
      <c r="Y346" s="12"/>
      <c r="Z346" s="13"/>
      <c r="AA346" s="4" t="str">
        <f>IFERROR(AVERAGE(AB346:AC346),"")</f>
        <v/>
      </c>
      <c r="AB346" s="12"/>
      <c r="AC346" s="13"/>
      <c r="AD346" s="4" t="str">
        <f>IFERROR(AVERAGE(AE346:AF346),"")</f>
        <v/>
      </c>
      <c r="AE346" s="12"/>
      <c r="AF346" s="13"/>
      <c r="AG346" s="4" t="str">
        <f>IFERROR(AVERAGE(AH346:AI346),"")</f>
        <v/>
      </c>
      <c r="AH346" s="12"/>
      <c r="AI346" s="13"/>
      <c r="AJ346" s="4" t="str">
        <f>IFERROR(AVERAGE(AK346:AL346),"")</f>
        <v/>
      </c>
      <c r="AK346" s="12"/>
      <c r="AL346" s="13"/>
      <c r="AM346" s="4" t="str">
        <f>IFERROR(AVERAGE(AN346:AO346),"")</f>
        <v/>
      </c>
      <c r="AN346" s="12"/>
      <c r="AO346" s="13"/>
      <c r="AP346" s="4" t="str">
        <f>IFERROR(AVERAGE(AQ346:AR346),"")</f>
        <v/>
      </c>
      <c r="AQ346" s="12"/>
      <c r="AR346" s="13"/>
      <c r="AS346" s="4" t="str">
        <f>IFERROR(AVERAGE(AT346:AU346),"")</f>
        <v/>
      </c>
      <c r="AT346" s="12"/>
      <c r="AU346" s="13"/>
      <c r="AV346" s="4" t="str">
        <f>IFERROR(AVERAGE(AW346:AX346),"")</f>
        <v/>
      </c>
      <c r="AW346" s="12"/>
      <c r="AX346" s="13"/>
      <c r="AY346" s="4" t="str">
        <f>IFERROR(AVERAGE(AZ346:BA346),"")</f>
        <v/>
      </c>
      <c r="AZ346" s="12"/>
      <c r="BA346" s="13"/>
      <c r="BB346" s="4" t="str">
        <f>IFERROR(AVERAGE(BC346:BD346),"")</f>
        <v/>
      </c>
      <c r="BC346" s="12"/>
      <c r="BD346" s="13"/>
      <c r="BE346" s="4" t="str">
        <f>IFERROR(AVERAGE(BF346:BG346),"")</f>
        <v/>
      </c>
      <c r="BF346" s="12"/>
      <c r="BG346" s="13"/>
      <c r="BH346" s="4" t="str">
        <f>IFERROR(AVERAGE(BI346:BJ346),"")</f>
        <v/>
      </c>
      <c r="BI346" s="12"/>
      <c r="BJ346" s="13"/>
      <c r="BK346" s="4" t="str">
        <f>IFERROR(AVERAGE(BL346:BM346),"")</f>
        <v/>
      </c>
      <c r="BL346" s="12"/>
      <c r="BM346" s="13"/>
      <c r="BN346" s="4" t="str">
        <f>IFERROR(AVERAGE(BO346:BP346),"")</f>
        <v/>
      </c>
      <c r="BO346" s="12"/>
      <c r="BP346" s="13"/>
      <c r="BQ346" s="4" t="str">
        <f>IFERROR(AVERAGE(BR346:BS346),"")</f>
        <v/>
      </c>
      <c r="BR346" s="12"/>
      <c r="BS346" s="13"/>
      <c r="BT346" s="4" t="str">
        <f>IFERROR(AVERAGE(BU346:BV346),"")</f>
        <v/>
      </c>
      <c r="BU346" s="12"/>
      <c r="BV346" s="13"/>
    </row>
    <row r="347" spans="1:77" hidden="1" outlineLevel="1">
      <c r="B347" t="str">
        <f t="shared" ref="B347:B352" si="366">B346</f>
        <v>sorensen2008comparative</v>
      </c>
      <c r="C347" t="s">
        <v>12</v>
      </c>
      <c r="D347">
        <f>D345</f>
        <v>2008</v>
      </c>
      <c r="E347" t="str">
        <f>LEFT(E345,3)</f>
        <v>EUR</v>
      </c>
      <c r="F347" s="4" t="str">
        <f t="shared" ref="F347:F352" si="367">IFERROR(AVERAGE(G347:H347),"")</f>
        <v/>
      </c>
      <c r="G347" s="12"/>
      <c r="H347" s="13"/>
      <c r="I347" s="4" t="str">
        <f t="shared" ref="I347:I352" si="368">IFERROR(AVERAGE(J347:K347),"")</f>
        <v/>
      </c>
      <c r="J347" s="12"/>
      <c r="K347" s="13"/>
      <c r="L347" s="4" t="str">
        <f t="shared" ref="L347:L352" si="369">IFERROR(AVERAGE(M347:N347),"")</f>
        <v/>
      </c>
      <c r="M347" s="12"/>
      <c r="N347" s="13"/>
      <c r="O347" s="4" t="str">
        <f t="shared" ref="O347:O352" si="370">IFERROR(AVERAGE(P347:Q347),"")</f>
        <v/>
      </c>
      <c r="P347" s="12"/>
      <c r="Q347" s="13"/>
      <c r="R347" s="4" t="str">
        <f t="shared" ref="R347:R352" si="371">IFERROR(AVERAGE(S347:T347),"")</f>
        <v/>
      </c>
      <c r="S347" s="12"/>
      <c r="T347" s="13"/>
      <c r="U347" s="4" t="str">
        <f t="shared" ref="U347:U352" si="372">IFERROR(AVERAGE(V347:W347),"")</f>
        <v/>
      </c>
      <c r="V347" s="12"/>
      <c r="W347" s="13"/>
      <c r="X347" s="4" t="str">
        <f t="shared" ref="X347:X352" si="373">IFERROR(AVERAGE(Y347:Z347),"")</f>
        <v/>
      </c>
      <c r="Y347" s="12"/>
      <c r="Z347" s="13"/>
      <c r="AA347" s="4" t="str">
        <f t="shared" ref="AA347:AA352" si="374">IFERROR(AVERAGE(AB347:AC347),"")</f>
        <v/>
      </c>
      <c r="AB347" s="12"/>
      <c r="AC347" s="13"/>
      <c r="AD347" s="4" t="str">
        <f t="shared" ref="AD347:AD352" si="375">IFERROR(AVERAGE(AE347:AF347),"")</f>
        <v/>
      </c>
      <c r="AE347" s="12"/>
      <c r="AF347" s="13"/>
      <c r="AG347" s="4" t="str">
        <f t="shared" ref="AG347:AG352" si="376">IFERROR(AVERAGE(AH347:AI347),"")</f>
        <v/>
      </c>
      <c r="AH347" s="12"/>
      <c r="AI347" s="13"/>
      <c r="AJ347" s="4" t="str">
        <f t="shared" ref="AJ347:AJ352" si="377">IFERROR(AVERAGE(AK347:AL347),"")</f>
        <v/>
      </c>
      <c r="AK347" s="12"/>
      <c r="AL347" s="13"/>
      <c r="AM347" s="4" t="str">
        <f t="shared" ref="AM347:AM352" si="378">IFERROR(AVERAGE(AN347:AO347),"")</f>
        <v/>
      </c>
      <c r="AN347" s="12"/>
      <c r="AO347" s="13"/>
      <c r="AP347" s="4" t="str">
        <f t="shared" ref="AP347:AP352" si="379">IFERROR(AVERAGE(AQ347:AR347),"")</f>
        <v/>
      </c>
      <c r="AQ347" s="12"/>
      <c r="AR347" s="13"/>
      <c r="AS347" s="4" t="str">
        <f t="shared" ref="AS347:AS352" si="380">IFERROR(AVERAGE(AT347:AU347),"")</f>
        <v/>
      </c>
      <c r="AT347" s="12"/>
      <c r="AU347" s="13"/>
      <c r="AV347" s="4" t="str">
        <f t="shared" ref="AV347:AV352" si="381">IFERROR(AVERAGE(AW347:AX347),"")</f>
        <v/>
      </c>
      <c r="AW347" s="12"/>
      <c r="AX347" s="13"/>
      <c r="AY347" s="4" t="str">
        <f t="shared" ref="AY347:AY352" si="382">IFERROR(AVERAGE(AZ347:BA347),"")</f>
        <v/>
      </c>
      <c r="AZ347" s="12"/>
      <c r="BA347" s="13"/>
      <c r="BB347" s="4" t="str">
        <f t="shared" ref="BB347:BB352" si="383">IFERROR(AVERAGE(BC347:BD347),"")</f>
        <v/>
      </c>
      <c r="BC347" s="12"/>
      <c r="BD347" s="13"/>
      <c r="BE347" s="4" t="str">
        <f t="shared" ref="BE347:BE352" si="384">IFERROR(AVERAGE(BF347:BG347),"")</f>
        <v/>
      </c>
      <c r="BF347" s="12"/>
      <c r="BG347" s="13"/>
      <c r="BH347" s="4" t="str">
        <f t="shared" ref="BH347:BH352" si="385">IFERROR(AVERAGE(BI347:BJ347),"")</f>
        <v/>
      </c>
      <c r="BI347" s="12"/>
      <c r="BJ347" s="13"/>
      <c r="BK347" s="4" t="str">
        <f t="shared" ref="BK347:BK352" si="386">IFERROR(AVERAGE(BL347:BM347),"")</f>
        <v/>
      </c>
      <c r="BL347" s="12"/>
      <c r="BM347" s="13"/>
      <c r="BN347" s="4" t="str">
        <f t="shared" ref="BN347:BN352" si="387">IFERROR(AVERAGE(BO347:BP347),"")</f>
        <v/>
      </c>
      <c r="BO347" s="12"/>
      <c r="BP347" s="13"/>
      <c r="BQ347" s="4" t="str">
        <f t="shared" ref="BQ347:BQ352" si="388">IFERROR(AVERAGE(BR347:BS347),"")</f>
        <v/>
      </c>
      <c r="BR347" s="12"/>
      <c r="BS347" s="13"/>
      <c r="BT347" s="4" t="str">
        <f t="shared" ref="BT347:BT352" si="389">IFERROR(AVERAGE(BU347:BV347),"")</f>
        <v/>
      </c>
      <c r="BU347" s="12"/>
      <c r="BV347" s="13"/>
    </row>
    <row r="348" spans="1:77" hidden="1" outlineLevel="1">
      <c r="B348" t="str">
        <f t="shared" si="366"/>
        <v>sorensen2008comparative</v>
      </c>
      <c r="C348" t="s">
        <v>13</v>
      </c>
      <c r="D348">
        <f t="shared" ref="D348:E352" si="390">D347</f>
        <v>2008</v>
      </c>
      <c r="E348" t="str">
        <f t="shared" si="390"/>
        <v>EUR</v>
      </c>
      <c r="F348" s="4" t="str">
        <f t="shared" si="367"/>
        <v/>
      </c>
      <c r="G348" s="12"/>
      <c r="H348" s="13"/>
      <c r="I348" s="4" t="str">
        <f t="shared" si="368"/>
        <v/>
      </c>
      <c r="J348" s="12"/>
      <c r="K348" s="13"/>
      <c r="L348" s="4" t="str">
        <f t="shared" si="369"/>
        <v/>
      </c>
      <c r="M348" s="12"/>
      <c r="N348" s="13"/>
      <c r="O348" s="4" t="str">
        <f t="shared" si="370"/>
        <v/>
      </c>
      <c r="P348" s="12"/>
      <c r="Q348" s="13"/>
      <c r="R348" s="4" t="str">
        <f t="shared" si="371"/>
        <v/>
      </c>
      <c r="S348" s="12"/>
      <c r="T348" s="13"/>
      <c r="U348" s="4" t="str">
        <f t="shared" si="372"/>
        <v/>
      </c>
      <c r="V348" s="12"/>
      <c r="W348" s="13"/>
      <c r="X348" s="4" t="str">
        <f t="shared" si="373"/>
        <v/>
      </c>
      <c r="Y348" s="12"/>
      <c r="Z348" s="13"/>
      <c r="AA348" s="4" t="str">
        <f t="shared" si="374"/>
        <v/>
      </c>
      <c r="AB348" s="12"/>
      <c r="AC348" s="13"/>
      <c r="AD348" s="4" t="str">
        <f t="shared" si="375"/>
        <v/>
      </c>
      <c r="AE348" s="12"/>
      <c r="AF348" s="13"/>
      <c r="AG348" s="4" t="str">
        <f t="shared" si="376"/>
        <v/>
      </c>
      <c r="AH348" s="12"/>
      <c r="AI348" s="13"/>
      <c r="AJ348" s="4" t="str">
        <f t="shared" si="377"/>
        <v/>
      </c>
      <c r="AK348" s="12"/>
      <c r="AL348" s="13"/>
      <c r="AM348" s="4" t="str">
        <f t="shared" si="378"/>
        <v/>
      </c>
      <c r="AN348" s="12"/>
      <c r="AO348" s="13"/>
      <c r="AP348" s="4" t="str">
        <f t="shared" si="379"/>
        <v/>
      </c>
      <c r="AQ348" s="12"/>
      <c r="AR348" s="13"/>
      <c r="AS348" s="4" t="str">
        <f t="shared" si="380"/>
        <v/>
      </c>
      <c r="AT348" s="12"/>
      <c r="AU348" s="13"/>
      <c r="AV348" s="4" t="str">
        <f t="shared" si="381"/>
        <v/>
      </c>
      <c r="AW348" s="12"/>
      <c r="AX348" s="13"/>
      <c r="AY348" s="4" t="str">
        <f t="shared" si="382"/>
        <v/>
      </c>
      <c r="AZ348" s="12"/>
      <c r="BA348" s="13"/>
      <c r="BB348" s="4" t="str">
        <f t="shared" si="383"/>
        <v/>
      </c>
      <c r="BC348" s="12"/>
      <c r="BD348" s="13"/>
      <c r="BE348" s="4" t="str">
        <f t="shared" si="384"/>
        <v/>
      </c>
      <c r="BF348" s="12"/>
      <c r="BG348" s="13"/>
      <c r="BH348" s="4" t="str">
        <f t="shared" si="385"/>
        <v/>
      </c>
      <c r="BI348" s="12"/>
      <c r="BJ348" s="13"/>
      <c r="BK348" s="4" t="str">
        <f t="shared" si="386"/>
        <v/>
      </c>
      <c r="BL348" s="12"/>
      <c r="BM348" s="13"/>
      <c r="BN348" s="4" t="str">
        <f t="shared" si="387"/>
        <v/>
      </c>
      <c r="BO348" s="12"/>
      <c r="BP348" s="13"/>
      <c r="BQ348" s="4" t="str">
        <f t="shared" si="388"/>
        <v/>
      </c>
      <c r="BR348" s="12"/>
      <c r="BS348" s="13"/>
      <c r="BT348" s="4" t="str">
        <f t="shared" si="389"/>
        <v/>
      </c>
      <c r="BU348" s="12"/>
      <c r="BV348" s="13"/>
    </row>
    <row r="349" spans="1:77" hidden="1" outlineLevel="1">
      <c r="B349" t="str">
        <f t="shared" si="366"/>
        <v>sorensen2008comparative</v>
      </c>
      <c r="C349" t="s">
        <v>14</v>
      </c>
      <c r="D349">
        <f t="shared" si="390"/>
        <v>2008</v>
      </c>
      <c r="E349" t="str">
        <f t="shared" si="390"/>
        <v>EUR</v>
      </c>
      <c r="F349" s="4" t="str">
        <f t="shared" si="367"/>
        <v/>
      </c>
      <c r="G349" s="12"/>
      <c r="H349" s="13"/>
      <c r="I349" s="4" t="str">
        <f t="shared" si="368"/>
        <v/>
      </c>
      <c r="J349" s="12"/>
      <c r="K349" s="13"/>
      <c r="L349" s="4" t="str">
        <f t="shared" si="369"/>
        <v/>
      </c>
      <c r="M349" s="12"/>
      <c r="N349" s="13"/>
      <c r="O349" s="4" t="str">
        <f t="shared" si="370"/>
        <v/>
      </c>
      <c r="P349" s="12"/>
      <c r="Q349" s="13"/>
      <c r="R349" s="4" t="str">
        <f t="shared" si="371"/>
        <v/>
      </c>
      <c r="S349" s="12"/>
      <c r="T349" s="13"/>
      <c r="U349" s="4" t="str">
        <f t="shared" si="372"/>
        <v/>
      </c>
      <c r="V349" s="12"/>
      <c r="W349" s="13"/>
      <c r="X349" s="4" t="str">
        <f t="shared" si="373"/>
        <v/>
      </c>
      <c r="Y349" s="12"/>
      <c r="Z349" s="13"/>
      <c r="AA349" s="4" t="str">
        <f t="shared" si="374"/>
        <v/>
      </c>
      <c r="AB349" s="12"/>
      <c r="AC349" s="13"/>
      <c r="AD349" s="4" t="str">
        <f t="shared" si="375"/>
        <v/>
      </c>
      <c r="AE349" s="12"/>
      <c r="AF349" s="13"/>
      <c r="AG349" s="4" t="str">
        <f t="shared" si="376"/>
        <v/>
      </c>
      <c r="AH349" s="12"/>
      <c r="AI349" s="13"/>
      <c r="AJ349" s="4" t="str">
        <f t="shared" si="377"/>
        <v/>
      </c>
      <c r="AK349" s="12"/>
      <c r="AL349" s="13"/>
      <c r="AM349" s="4" t="str">
        <f t="shared" si="378"/>
        <v/>
      </c>
      <c r="AN349" s="12"/>
      <c r="AO349" s="13"/>
      <c r="AP349" s="4" t="str">
        <f t="shared" si="379"/>
        <v/>
      </c>
      <c r="AQ349" s="12"/>
      <c r="AR349" s="13"/>
      <c r="AS349" s="4" t="str">
        <f t="shared" si="380"/>
        <v/>
      </c>
      <c r="AT349" s="12"/>
      <c r="AU349" s="13"/>
      <c r="AV349" s="4" t="str">
        <f t="shared" si="381"/>
        <v/>
      </c>
      <c r="AW349" s="12"/>
      <c r="AX349" s="13"/>
      <c r="AY349" s="4" t="str">
        <f t="shared" si="382"/>
        <v/>
      </c>
      <c r="AZ349" s="12"/>
      <c r="BA349" s="13"/>
      <c r="BB349" s="4" t="str">
        <f t="shared" si="383"/>
        <v/>
      </c>
      <c r="BC349" s="12"/>
      <c r="BD349" s="13"/>
      <c r="BE349" s="4" t="str">
        <f t="shared" si="384"/>
        <v/>
      </c>
      <c r="BF349" s="12"/>
      <c r="BG349" s="13"/>
      <c r="BH349" s="4" t="str">
        <f t="shared" si="385"/>
        <v/>
      </c>
      <c r="BI349" s="12"/>
      <c r="BJ349" s="13"/>
      <c r="BK349" s="4" t="str">
        <f t="shared" si="386"/>
        <v/>
      </c>
      <c r="BL349" s="12"/>
      <c r="BM349" s="13"/>
      <c r="BN349" s="4" t="str">
        <f t="shared" si="387"/>
        <v/>
      </c>
      <c r="BO349" s="12"/>
      <c r="BP349" s="13"/>
      <c r="BQ349" s="4" t="str">
        <f t="shared" si="388"/>
        <v/>
      </c>
      <c r="BR349" s="12"/>
      <c r="BS349" s="13"/>
      <c r="BT349" s="4" t="str">
        <f t="shared" si="389"/>
        <v/>
      </c>
      <c r="BU349" s="12"/>
      <c r="BV349" s="13"/>
    </row>
    <row r="350" spans="1:77" hidden="1" outlineLevel="1">
      <c r="B350" t="str">
        <f t="shared" si="366"/>
        <v>sorensen2008comparative</v>
      </c>
      <c r="C350" t="s">
        <v>11</v>
      </c>
      <c r="D350">
        <f t="shared" si="390"/>
        <v>2008</v>
      </c>
      <c r="E350" t="str">
        <f t="shared" si="390"/>
        <v>EUR</v>
      </c>
      <c r="F350" s="4" t="str">
        <f t="shared" si="367"/>
        <v/>
      </c>
      <c r="G350" s="12"/>
      <c r="H350" s="13"/>
      <c r="I350" s="4" t="str">
        <f t="shared" si="368"/>
        <v/>
      </c>
      <c r="J350" s="12"/>
      <c r="K350" s="13"/>
      <c r="L350" s="4" t="str">
        <f t="shared" si="369"/>
        <v/>
      </c>
      <c r="M350" s="12"/>
      <c r="N350" s="13"/>
      <c r="O350" s="4" t="str">
        <f t="shared" si="370"/>
        <v/>
      </c>
      <c r="P350" s="12"/>
      <c r="Q350" s="13"/>
      <c r="R350" s="4" t="str">
        <f t="shared" si="371"/>
        <v/>
      </c>
      <c r="S350" s="12"/>
      <c r="T350" s="13"/>
      <c r="U350" s="4" t="str">
        <f t="shared" si="372"/>
        <v/>
      </c>
      <c r="V350" s="12"/>
      <c r="W350" s="13"/>
      <c r="X350" s="4" t="str">
        <f t="shared" si="373"/>
        <v/>
      </c>
      <c r="Y350" s="12"/>
      <c r="Z350" s="13"/>
      <c r="AA350" s="4" t="str">
        <f t="shared" si="374"/>
        <v/>
      </c>
      <c r="AB350" s="12"/>
      <c r="AC350" s="13"/>
      <c r="AD350" s="4" t="str">
        <f t="shared" si="375"/>
        <v/>
      </c>
      <c r="AE350" s="12"/>
      <c r="AF350" s="13"/>
      <c r="AG350" s="4" t="str">
        <f t="shared" si="376"/>
        <v/>
      </c>
      <c r="AH350" s="12"/>
      <c r="AI350" s="13"/>
      <c r="AJ350" s="4" t="str">
        <f t="shared" si="377"/>
        <v/>
      </c>
      <c r="AK350" s="12"/>
      <c r="AL350" s="13"/>
      <c r="AM350" s="4" t="str">
        <f t="shared" si="378"/>
        <v/>
      </c>
      <c r="AN350" s="12"/>
      <c r="AO350" s="13"/>
      <c r="AP350" s="4" t="str">
        <f t="shared" si="379"/>
        <v/>
      </c>
      <c r="AQ350" s="12"/>
      <c r="AR350" s="13"/>
      <c r="AS350" s="4" t="str">
        <f t="shared" si="380"/>
        <v/>
      </c>
      <c r="AT350" s="12"/>
      <c r="AU350" s="13"/>
      <c r="AV350" s="4" t="str">
        <f t="shared" si="381"/>
        <v/>
      </c>
      <c r="AW350" s="12"/>
      <c r="AX350" s="13"/>
      <c r="AY350" s="4" t="str">
        <f t="shared" si="382"/>
        <v/>
      </c>
      <c r="AZ350" s="12"/>
      <c r="BA350" s="13"/>
      <c r="BB350" s="4" t="str">
        <f t="shared" si="383"/>
        <v/>
      </c>
      <c r="BC350" s="12"/>
      <c r="BD350" s="13"/>
      <c r="BE350" s="4" t="str">
        <f t="shared" si="384"/>
        <v/>
      </c>
      <c r="BF350" s="12"/>
      <c r="BG350" s="13"/>
      <c r="BH350" s="4" t="str">
        <f t="shared" si="385"/>
        <v/>
      </c>
      <c r="BI350" s="12"/>
      <c r="BJ350" s="13"/>
      <c r="BK350" s="4" t="str">
        <f t="shared" si="386"/>
        <v/>
      </c>
      <c r="BL350" s="12"/>
      <c r="BM350" s="13"/>
      <c r="BN350" s="4" t="str">
        <f t="shared" si="387"/>
        <v/>
      </c>
      <c r="BO350" s="12"/>
      <c r="BP350" s="13"/>
      <c r="BQ350" s="4" t="str">
        <f t="shared" si="388"/>
        <v/>
      </c>
      <c r="BR350" s="12"/>
      <c r="BS350" s="13"/>
      <c r="BT350" s="4" t="str">
        <f t="shared" si="389"/>
        <v/>
      </c>
      <c r="BU350" s="12"/>
      <c r="BV350" s="13"/>
    </row>
    <row r="351" spans="1:77" hidden="1" outlineLevel="1">
      <c r="B351" t="str">
        <f t="shared" si="366"/>
        <v>sorensen2008comparative</v>
      </c>
      <c r="C351" t="s">
        <v>15</v>
      </c>
      <c r="D351">
        <f t="shared" si="390"/>
        <v>2008</v>
      </c>
      <c r="E351" t="str">
        <f t="shared" si="390"/>
        <v>EUR</v>
      </c>
      <c r="F351" s="4" t="str">
        <f t="shared" si="367"/>
        <v/>
      </c>
      <c r="G351" s="12"/>
      <c r="H351" s="13"/>
      <c r="I351" s="4" t="str">
        <f t="shared" si="368"/>
        <v/>
      </c>
      <c r="J351" s="12"/>
      <c r="K351" s="13"/>
      <c r="L351" s="4" t="str">
        <f t="shared" si="369"/>
        <v/>
      </c>
      <c r="M351" s="12"/>
      <c r="N351" s="13"/>
      <c r="O351" s="4" t="str">
        <f t="shared" si="370"/>
        <v/>
      </c>
      <c r="P351" s="12"/>
      <c r="Q351" s="13"/>
      <c r="R351" s="4" t="str">
        <f t="shared" si="371"/>
        <v/>
      </c>
      <c r="S351" s="12"/>
      <c r="T351" s="13"/>
      <c r="U351" s="4" t="str">
        <f t="shared" si="372"/>
        <v/>
      </c>
      <c r="V351" s="12"/>
      <c r="W351" s="13"/>
      <c r="X351" s="4" t="str">
        <f t="shared" si="373"/>
        <v/>
      </c>
      <c r="Y351" s="12"/>
      <c r="Z351" s="13"/>
      <c r="AA351" s="4" t="str">
        <f t="shared" si="374"/>
        <v/>
      </c>
      <c r="AB351" s="12"/>
      <c r="AC351" s="13"/>
      <c r="AD351" s="4" t="str">
        <f t="shared" si="375"/>
        <v/>
      </c>
      <c r="AE351" s="12"/>
      <c r="AF351" s="13"/>
      <c r="AG351" s="4" t="str">
        <f t="shared" si="376"/>
        <v/>
      </c>
      <c r="AH351" s="12"/>
      <c r="AI351" s="13"/>
      <c r="AJ351" s="4" t="str">
        <f t="shared" si="377"/>
        <v/>
      </c>
      <c r="AK351" s="12"/>
      <c r="AL351" s="13"/>
      <c r="AM351" s="4" t="str">
        <f t="shared" si="378"/>
        <v/>
      </c>
      <c r="AN351" s="12"/>
      <c r="AO351" s="13"/>
      <c r="AP351" s="4" t="str">
        <f t="shared" si="379"/>
        <v/>
      </c>
      <c r="AQ351" s="12"/>
      <c r="AR351" s="13"/>
      <c r="AS351" s="4" t="str">
        <f t="shared" si="380"/>
        <v/>
      </c>
      <c r="AT351" s="12"/>
      <c r="AU351" s="13"/>
      <c r="AV351" s="4" t="str">
        <f t="shared" si="381"/>
        <v/>
      </c>
      <c r="AW351" s="12"/>
      <c r="AX351" s="13"/>
      <c r="AY351" s="4" t="str">
        <f t="shared" si="382"/>
        <v/>
      </c>
      <c r="AZ351" s="12"/>
      <c r="BA351" s="13"/>
      <c r="BB351" s="4" t="str">
        <f t="shared" si="383"/>
        <v/>
      </c>
      <c r="BC351" s="12"/>
      <c r="BD351" s="13"/>
      <c r="BE351" s="4" t="str">
        <f t="shared" si="384"/>
        <v/>
      </c>
      <c r="BF351" s="12"/>
      <c r="BG351" s="13"/>
      <c r="BH351" s="4" t="str">
        <f t="shared" si="385"/>
        <v/>
      </c>
      <c r="BI351" s="12"/>
      <c r="BJ351" s="13"/>
      <c r="BK351" s="4" t="str">
        <f t="shared" si="386"/>
        <v/>
      </c>
      <c r="BL351" s="12"/>
      <c r="BM351" s="13"/>
      <c r="BN351" s="4" t="str">
        <f t="shared" si="387"/>
        <v/>
      </c>
      <c r="BO351" s="12"/>
      <c r="BP351" s="13"/>
      <c r="BQ351" s="4" t="str">
        <f t="shared" si="388"/>
        <v/>
      </c>
      <c r="BR351" s="12"/>
      <c r="BS351" s="13"/>
      <c r="BT351" s="4" t="str">
        <f t="shared" si="389"/>
        <v/>
      </c>
      <c r="BU351" s="12"/>
      <c r="BV351" s="13"/>
    </row>
    <row r="352" spans="1:77" hidden="1" outlineLevel="1">
      <c r="B352" t="str">
        <f t="shared" si="366"/>
        <v>sorensen2008comparative</v>
      </c>
      <c r="C352" t="s">
        <v>16</v>
      </c>
      <c r="D352">
        <f t="shared" si="390"/>
        <v>2008</v>
      </c>
      <c r="E352" t="str">
        <f t="shared" si="390"/>
        <v>EUR</v>
      </c>
      <c r="F352" s="4" t="str">
        <f t="shared" si="367"/>
        <v/>
      </c>
      <c r="G352" s="12"/>
      <c r="H352" s="13"/>
      <c r="I352" s="4" t="str">
        <f t="shared" si="368"/>
        <v/>
      </c>
      <c r="J352" s="12"/>
      <c r="K352" s="13"/>
      <c r="L352" s="4" t="str">
        <f t="shared" si="369"/>
        <v/>
      </c>
      <c r="M352" s="12"/>
      <c r="N352" s="13"/>
      <c r="O352" s="4" t="str">
        <f t="shared" si="370"/>
        <v/>
      </c>
      <c r="P352" s="12"/>
      <c r="Q352" s="13"/>
      <c r="R352" s="4" t="str">
        <f t="shared" si="371"/>
        <v/>
      </c>
      <c r="S352" s="12"/>
      <c r="T352" s="13"/>
      <c r="U352" s="4" t="str">
        <f t="shared" si="372"/>
        <v/>
      </c>
      <c r="V352" s="12"/>
      <c r="W352" s="13"/>
      <c r="X352" s="4" t="str">
        <f t="shared" si="373"/>
        <v/>
      </c>
      <c r="Y352" s="12"/>
      <c r="Z352" s="13"/>
      <c r="AA352" s="4" t="str">
        <f t="shared" si="374"/>
        <v/>
      </c>
      <c r="AB352" s="12"/>
      <c r="AC352" s="13"/>
      <c r="AD352" s="4" t="str">
        <f t="shared" si="375"/>
        <v/>
      </c>
      <c r="AE352" s="12"/>
      <c r="AF352" s="13"/>
      <c r="AG352" s="4" t="str">
        <f t="shared" si="376"/>
        <v/>
      </c>
      <c r="AH352" s="12"/>
      <c r="AI352" s="13"/>
      <c r="AJ352" s="4" t="str">
        <f t="shared" si="377"/>
        <v/>
      </c>
      <c r="AK352" s="12"/>
      <c r="AL352" s="13"/>
      <c r="AM352" s="4" t="str">
        <f t="shared" si="378"/>
        <v/>
      </c>
      <c r="AN352" s="12"/>
      <c r="AO352" s="13"/>
      <c r="AP352" s="4" t="str">
        <f t="shared" si="379"/>
        <v/>
      </c>
      <c r="AQ352" s="12"/>
      <c r="AR352" s="13"/>
      <c r="AS352" s="4" t="str">
        <f t="shared" si="380"/>
        <v/>
      </c>
      <c r="AT352" s="12"/>
      <c r="AU352" s="13"/>
      <c r="AV352" s="4" t="str">
        <f t="shared" si="381"/>
        <v/>
      </c>
      <c r="AW352" s="12"/>
      <c r="AX352" s="13"/>
      <c r="AY352" s="4" t="str">
        <f t="shared" si="382"/>
        <v/>
      </c>
      <c r="AZ352" s="12"/>
      <c r="BA352" s="13"/>
      <c r="BB352" s="4" t="str">
        <f t="shared" si="383"/>
        <v/>
      </c>
      <c r="BC352" s="12"/>
      <c r="BD352" s="13"/>
      <c r="BE352" s="4" t="str">
        <f t="shared" si="384"/>
        <v/>
      </c>
      <c r="BF352" s="12"/>
      <c r="BG352" s="13"/>
      <c r="BH352" s="4" t="str">
        <f t="shared" si="385"/>
        <v/>
      </c>
      <c r="BI352" s="12"/>
      <c r="BJ352" s="13"/>
      <c r="BK352" s="4" t="str">
        <f t="shared" si="386"/>
        <v/>
      </c>
      <c r="BL352" s="12"/>
      <c r="BM352" s="13"/>
      <c r="BN352" s="4" t="str">
        <f t="shared" si="387"/>
        <v/>
      </c>
      <c r="BO352" s="12"/>
      <c r="BP352" s="13"/>
      <c r="BQ352" s="4" t="str">
        <f t="shared" si="388"/>
        <v/>
      </c>
      <c r="BR352" s="12"/>
      <c r="BS352" s="13"/>
      <c r="BT352" s="4" t="str">
        <f t="shared" si="389"/>
        <v/>
      </c>
      <c r="BU352" s="12"/>
      <c r="BV352" s="13"/>
    </row>
    <row r="353" spans="1:77" collapsed="1">
      <c r="B353" t="s">
        <v>69</v>
      </c>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row>
    <row r="354" spans="1:77">
      <c r="B354" t="str">
        <f>B352</f>
        <v>sorensen2008comparative</v>
      </c>
      <c r="C354" t="s">
        <v>19</v>
      </c>
      <c r="D354">
        <f>D352</f>
        <v>2008</v>
      </c>
      <c r="E354" t="str">
        <f>E341</f>
        <v>EUR/kW</v>
      </c>
      <c r="F354" s="4" t="str">
        <f>IFERROR(AVERAGE(G354:H354),"")</f>
        <v/>
      </c>
      <c r="G354" s="12"/>
      <c r="H354" s="13"/>
      <c r="I354" s="4" t="str">
        <f>IFERROR(AVERAGE(J354:K354),"")</f>
        <v/>
      </c>
      <c r="J354" s="12"/>
      <c r="K354" s="13"/>
      <c r="L354" s="4" t="str">
        <f>IFERROR(AVERAGE(M354:N354),"")</f>
        <v/>
      </c>
      <c r="M354" s="12"/>
      <c r="N354" s="13"/>
      <c r="O354" s="4" t="str">
        <f>IFERROR(AVERAGE(P354:Q354),"")</f>
        <v/>
      </c>
      <c r="P354" s="12"/>
      <c r="Q354" s="13"/>
      <c r="R354" s="4" t="str">
        <f>IFERROR(AVERAGE(S354:T354),"")</f>
        <v/>
      </c>
      <c r="S354" s="12"/>
      <c r="T354" s="13"/>
      <c r="U354" s="4" t="str">
        <f>IFERROR(AVERAGE(V354:W354),"")</f>
        <v/>
      </c>
      <c r="V354" s="12"/>
      <c r="W354" s="13"/>
      <c r="X354" s="4" t="str">
        <f>IFERROR(AVERAGE(Y354:Z354),"")</f>
        <v/>
      </c>
      <c r="Y354" s="12"/>
      <c r="Z354" s="13"/>
      <c r="AA354" s="4" t="str">
        <f>IFERROR(AVERAGE(AB354:AC354),"")</f>
        <v/>
      </c>
      <c r="AB354" s="12"/>
      <c r="AC354" s="13"/>
      <c r="AD354" s="4" t="str">
        <f>IFERROR(AVERAGE(AE354:AF354),"")</f>
        <v/>
      </c>
      <c r="AE354" s="12"/>
      <c r="AF354" s="13"/>
      <c r="AG354" s="4" t="str">
        <f>IFERROR(AVERAGE(AH354:AI354),"")</f>
        <v/>
      </c>
      <c r="AH354" s="12"/>
      <c r="AI354" s="13"/>
      <c r="AJ354" s="4" t="str">
        <f>IFERROR(AVERAGE(AK354:AL354),"")</f>
        <v/>
      </c>
      <c r="AK354" s="12"/>
      <c r="AL354" s="13"/>
      <c r="AM354" s="4" t="str">
        <f>IFERROR(AVERAGE(AN354:AO354),"")</f>
        <v/>
      </c>
      <c r="AN354" s="12"/>
      <c r="AO354" s="13"/>
      <c r="AP354" s="4" t="str">
        <f>IFERROR(AVERAGE(AQ354:AR354),"")</f>
        <v/>
      </c>
      <c r="AQ354" s="12"/>
      <c r="AR354" s="13"/>
      <c r="AS354" s="4" t="str">
        <f>IFERROR(AVERAGE(AT354:AU354),"")</f>
        <v/>
      </c>
      <c r="AT354" s="12"/>
      <c r="AU354" s="13"/>
      <c r="AV354" s="4" t="str">
        <f>IFERROR(AVERAGE(AW354:AX354),"")</f>
        <v/>
      </c>
      <c r="AW354" s="12"/>
      <c r="AX354" s="13"/>
      <c r="AY354" s="4" t="str">
        <f>IFERROR(AVERAGE(AZ354:BA354),"")</f>
        <v/>
      </c>
      <c r="AZ354" s="12"/>
      <c r="BA354" s="13"/>
      <c r="BB354" s="4" t="str">
        <f>IFERROR(AVERAGE(BC354:BD354),"")</f>
        <v/>
      </c>
      <c r="BC354" s="12"/>
      <c r="BD354" s="13"/>
      <c r="BE354" s="4" t="str">
        <f>IFERROR(AVERAGE(BF354:BG354),"")</f>
        <v/>
      </c>
      <c r="BF354" s="12"/>
      <c r="BG354" s="13"/>
      <c r="BH354" s="4" t="str">
        <f>IFERROR(AVERAGE(BI354:BJ354),"")</f>
        <v/>
      </c>
      <c r="BI354" s="12"/>
      <c r="BJ354" s="13"/>
      <c r="BK354" s="4" t="str">
        <f>IFERROR(AVERAGE(BL354:BM354),"")</f>
        <v/>
      </c>
      <c r="BL354" s="12"/>
      <c r="BM354" s="13"/>
      <c r="BN354" s="4" t="str">
        <f>IFERROR(AVERAGE(BO354:BP354),"")</f>
        <v/>
      </c>
      <c r="BO354" s="12"/>
      <c r="BP354" s="13"/>
      <c r="BQ354" s="4" t="str">
        <f>IFERROR(AVERAGE(BR354:BS354),"")</f>
        <v/>
      </c>
      <c r="BR354" s="12"/>
      <c r="BS354" s="13"/>
      <c r="BT354" s="4" t="str">
        <f>IFERROR(AVERAGE(BU354:BV354),"")</f>
        <v/>
      </c>
      <c r="BU354" s="12"/>
      <c r="BV354" s="13"/>
    </row>
    <row r="355" spans="1:77">
      <c r="B355" t="s">
        <v>69</v>
      </c>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row>
    <row r="356" spans="1:77">
      <c r="B356" t="str">
        <f>B354</f>
        <v>sorensen2008comparative</v>
      </c>
      <c r="C356" t="s">
        <v>48</v>
      </c>
      <c r="D356">
        <f>D354</f>
        <v>2008</v>
      </c>
      <c r="E356" t="s">
        <v>22</v>
      </c>
      <c r="F356" s="22" t="str">
        <f>IFERROR(AVERAGE(G356:H356),"")</f>
        <v/>
      </c>
      <c r="G356" s="23"/>
      <c r="H356" s="24"/>
      <c r="I356" s="22" t="str">
        <f>IFERROR(AVERAGE(J356:K356),"")</f>
        <v/>
      </c>
      <c r="J356" s="23"/>
      <c r="K356" s="24"/>
      <c r="L356" s="22" t="str">
        <f>IFERROR(AVERAGE(M356:N356),"")</f>
        <v/>
      </c>
      <c r="M356" s="23"/>
      <c r="N356" s="24"/>
      <c r="O356" s="22" t="str">
        <f>IFERROR(AVERAGE(P356:Q356),"")</f>
        <v/>
      </c>
      <c r="P356" s="23"/>
      <c r="Q356" s="24"/>
      <c r="R356" s="22" t="str">
        <f>IFERROR(AVERAGE(S356:T356),"")</f>
        <v/>
      </c>
      <c r="S356" s="23"/>
      <c r="T356" s="24"/>
      <c r="U356" s="22" t="str">
        <f>IFERROR(AVERAGE(V356:W356),"")</f>
        <v/>
      </c>
      <c r="V356" s="23"/>
      <c r="W356" s="24"/>
      <c r="X356" s="22" t="str">
        <f>IFERROR(AVERAGE(Y356:Z356),"")</f>
        <v/>
      </c>
      <c r="Y356" s="23"/>
      <c r="Z356" s="24"/>
      <c r="AA356" s="22" t="str">
        <f>IFERROR(AVERAGE(AB356:AC356),"")</f>
        <v/>
      </c>
      <c r="AB356" s="23"/>
      <c r="AC356" s="24"/>
      <c r="AD356" s="22" t="str">
        <f>IFERROR(AVERAGE(AE356:AF356),"")</f>
        <v/>
      </c>
      <c r="AE356" s="23"/>
      <c r="AF356" s="24"/>
      <c r="AG356" s="22" t="str">
        <f>IFERROR(AVERAGE(AH356:AI356),"")</f>
        <v/>
      </c>
      <c r="AH356" s="23"/>
      <c r="AI356" s="24"/>
      <c r="AJ356" s="22" t="str">
        <f>IFERROR(AVERAGE(AK356:AL356),"")</f>
        <v/>
      </c>
      <c r="AK356" s="23"/>
      <c r="AL356" s="24"/>
      <c r="AM356" s="22" t="str">
        <f>IFERROR(AVERAGE(AN356:AO356),"")</f>
        <v/>
      </c>
      <c r="AN356" s="23"/>
      <c r="AO356" s="24"/>
      <c r="AP356" s="22" t="str">
        <f>IFERROR(AVERAGE(AQ356:AR356),"")</f>
        <v/>
      </c>
      <c r="AQ356" s="23"/>
      <c r="AR356" s="24"/>
      <c r="AS356" s="22" t="str">
        <f>IFERROR(AVERAGE(AT356:AU356),"")</f>
        <v/>
      </c>
      <c r="AT356" s="23"/>
      <c r="AU356" s="24"/>
      <c r="AV356" s="22" t="str">
        <f>IFERROR(AVERAGE(AW356:AX356),"")</f>
        <v/>
      </c>
      <c r="AW356" s="23"/>
      <c r="AX356" s="24"/>
      <c r="AY356" s="22" t="str">
        <f>IFERROR(AVERAGE(AZ356:BA356),"")</f>
        <v/>
      </c>
      <c r="AZ356" s="23"/>
      <c r="BA356" s="24"/>
      <c r="BB356" s="22" t="str">
        <f>IFERROR(AVERAGE(BC356:BD356),"")</f>
        <v/>
      </c>
      <c r="BC356" s="23"/>
      <c r="BD356" s="24"/>
      <c r="BE356" s="22" t="str">
        <f>IFERROR(AVERAGE(BF356:BG356),"")</f>
        <v/>
      </c>
      <c r="BF356" s="23"/>
      <c r="BG356" s="24"/>
      <c r="BH356" s="22" t="str">
        <f>IFERROR(AVERAGE(BI356:BJ356),"")</f>
        <v/>
      </c>
      <c r="BI356" s="23"/>
      <c r="BJ356" s="24"/>
      <c r="BK356" s="22" t="str">
        <f>IFERROR(AVERAGE(BL356:BM356),"")</f>
        <v/>
      </c>
      <c r="BL356" s="23"/>
      <c r="BM356" s="24"/>
      <c r="BN356" s="22" t="str">
        <f>IFERROR(AVERAGE(BO356:BP356),"")</f>
        <v/>
      </c>
      <c r="BO356" s="23"/>
      <c r="BP356" s="24"/>
      <c r="BQ356" s="22" t="str">
        <f>IFERROR(AVERAGE(BR356:BS356),"")</f>
        <v/>
      </c>
      <c r="BR356" s="23"/>
      <c r="BS356" s="24"/>
      <c r="BT356" s="22" t="str">
        <f>IFERROR(AVERAGE(BU356:BV356),"")</f>
        <v/>
      </c>
      <c r="BU356" s="23"/>
      <c r="BV356" s="24"/>
    </row>
    <row r="357" spans="1:77">
      <c r="B357" t="str">
        <f>B356</f>
        <v>sorensen2008comparative</v>
      </c>
      <c r="C357" t="s">
        <v>49</v>
      </c>
      <c r="D357">
        <f>D356</f>
        <v>2008</v>
      </c>
      <c r="E357" t="s">
        <v>22</v>
      </c>
      <c r="F357" s="22" t="str">
        <f>IFERROR(AVERAGE(G357:H357),"")</f>
        <v/>
      </c>
      <c r="G357" s="23"/>
      <c r="H357" s="24"/>
      <c r="I357" s="22" t="str">
        <f>IFERROR(AVERAGE(J357:K357),"")</f>
        <v/>
      </c>
      <c r="J357" s="23"/>
      <c r="K357" s="24"/>
      <c r="L357" s="22" t="str">
        <f>IFERROR(AVERAGE(M357:N357),"")</f>
        <v/>
      </c>
      <c r="M357" s="23"/>
      <c r="N357" s="24"/>
      <c r="O357" s="22" t="str">
        <f>IFERROR(AVERAGE(P357:Q357),"")</f>
        <v/>
      </c>
      <c r="P357" s="23"/>
      <c r="Q357" s="24"/>
      <c r="R357" s="22" t="str">
        <f>IFERROR(AVERAGE(S357:T357),"")</f>
        <v/>
      </c>
      <c r="S357" s="23"/>
      <c r="T357" s="24"/>
      <c r="U357" s="22" t="str">
        <f>IFERROR(AVERAGE(V357:W357),"")</f>
        <v/>
      </c>
      <c r="V357" s="23"/>
      <c r="W357" s="24"/>
      <c r="X357" s="22" t="str">
        <f>IFERROR(AVERAGE(Y357:Z357),"")</f>
        <v/>
      </c>
      <c r="Y357" s="23"/>
      <c r="Z357" s="24"/>
      <c r="AA357" s="22" t="str">
        <f>IFERROR(AVERAGE(AB357:AC357),"")</f>
        <v/>
      </c>
      <c r="AB357" s="23"/>
      <c r="AC357" s="24"/>
      <c r="AD357" s="22" t="str">
        <f>IFERROR(AVERAGE(AE357:AF357),"")</f>
        <v/>
      </c>
      <c r="AE357" s="23"/>
      <c r="AF357" s="24"/>
      <c r="AG357" s="22" t="str">
        <f>IFERROR(AVERAGE(AH357:AI357),"")</f>
        <v/>
      </c>
      <c r="AH357" s="23"/>
      <c r="AI357" s="24"/>
      <c r="AJ357" s="22" t="str">
        <f>IFERROR(AVERAGE(AK357:AL357),"")</f>
        <v/>
      </c>
      <c r="AK357" s="23"/>
      <c r="AL357" s="24"/>
      <c r="AM357" s="22" t="str">
        <f>IFERROR(AVERAGE(AN357:AO357),"")</f>
        <v/>
      </c>
      <c r="AN357" s="23"/>
      <c r="AO357" s="24"/>
      <c r="AP357" s="22" t="str">
        <f>IFERROR(AVERAGE(AQ357:AR357),"")</f>
        <v/>
      </c>
      <c r="AQ357" s="23"/>
      <c r="AR357" s="24"/>
      <c r="AS357" s="22" t="str">
        <f>IFERROR(AVERAGE(AT357:AU357),"")</f>
        <v/>
      </c>
      <c r="AT357" s="23"/>
      <c r="AU357" s="24"/>
      <c r="AV357" s="22" t="str">
        <f>IFERROR(AVERAGE(AW357:AX357),"")</f>
        <v/>
      </c>
      <c r="AW357" s="23"/>
      <c r="AX357" s="24"/>
      <c r="AY357" s="22" t="str">
        <f>IFERROR(AVERAGE(AZ357:BA357),"")</f>
        <v/>
      </c>
      <c r="AZ357" s="23"/>
      <c r="BA357" s="24"/>
      <c r="BB357" s="22" t="str">
        <f>IFERROR(AVERAGE(BC357:BD357),"")</f>
        <v/>
      </c>
      <c r="BC357" s="23"/>
      <c r="BD357" s="24"/>
      <c r="BE357" s="22" t="str">
        <f>IFERROR(AVERAGE(BF357:BG357),"")</f>
        <v/>
      </c>
      <c r="BF357" s="23"/>
      <c r="BG357" s="24"/>
      <c r="BH357" s="22" t="str">
        <f>IFERROR(AVERAGE(BI357:BJ357),"")</f>
        <v/>
      </c>
      <c r="BI357" s="23"/>
      <c r="BJ357" s="24"/>
      <c r="BK357" s="22" t="str">
        <f>IFERROR(AVERAGE(BL357:BM357),"")</f>
        <v/>
      </c>
      <c r="BL357" s="23"/>
      <c r="BM357" s="24"/>
      <c r="BN357" s="22" t="str">
        <f>IFERROR(AVERAGE(BO357:BP357),"")</f>
        <v/>
      </c>
      <c r="BO357" s="23"/>
      <c r="BP357" s="24"/>
      <c r="BQ357" s="22" t="str">
        <f>IFERROR(AVERAGE(BR357:BS357),"")</f>
        <v/>
      </c>
      <c r="BR357" s="23"/>
      <c r="BS357" s="24"/>
      <c r="BT357" s="22" t="str">
        <f>IFERROR(AVERAGE(BU357:BV357),"")</f>
        <v/>
      </c>
      <c r="BU357" s="23"/>
      <c r="BV357" s="24"/>
    </row>
    <row r="358" spans="1:77">
      <c r="B358" t="s">
        <v>69</v>
      </c>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row>
    <row r="359" spans="1:77">
      <c r="B359" t="str">
        <f>B354</f>
        <v>sorensen2008comparative</v>
      </c>
      <c r="C359" t="s">
        <v>23</v>
      </c>
      <c r="D359">
        <f>D354</f>
        <v>2008</v>
      </c>
      <c r="E359" t="s">
        <v>20</v>
      </c>
      <c r="F359" s="4" t="str">
        <f>IFERROR(AVERAGE(G359:H359),"")</f>
        <v/>
      </c>
      <c r="G359" s="12"/>
      <c r="H359" s="13"/>
      <c r="I359" s="4" t="str">
        <f>IFERROR(AVERAGE(J359:K359),"")</f>
        <v/>
      </c>
      <c r="J359" s="12"/>
      <c r="K359" s="13"/>
      <c r="L359" s="4" t="str">
        <f>IFERROR(AVERAGE(M359:N359),"")</f>
        <v/>
      </c>
      <c r="M359" s="12"/>
      <c r="N359" s="13"/>
      <c r="O359" s="4" t="str">
        <f>IFERROR(AVERAGE(P359:Q359),"")</f>
        <v/>
      </c>
      <c r="P359" s="12"/>
      <c r="Q359" s="13"/>
      <c r="R359" s="4" t="str">
        <f>IFERROR(AVERAGE(S359:T359),"")</f>
        <v/>
      </c>
      <c r="S359" s="12"/>
      <c r="T359" s="13"/>
      <c r="U359" s="4" t="str">
        <f>IFERROR(AVERAGE(V359:W359),"")</f>
        <v/>
      </c>
      <c r="V359" s="12"/>
      <c r="W359" s="13"/>
      <c r="X359" s="4" t="str">
        <f>IFERROR(AVERAGE(Y359:Z359),"")</f>
        <v/>
      </c>
      <c r="Y359" s="12"/>
      <c r="Z359" s="13"/>
      <c r="AA359" s="4" t="str">
        <f>IFERROR(AVERAGE(AB359:AC359),"")</f>
        <v/>
      </c>
      <c r="AB359" s="12"/>
      <c r="AC359" s="13"/>
      <c r="AD359" s="4" t="str">
        <f>IFERROR(AVERAGE(AE359:AF359),"")</f>
        <v/>
      </c>
      <c r="AE359" s="12"/>
      <c r="AF359" s="13"/>
      <c r="AG359" s="4" t="str">
        <f>IFERROR(AVERAGE(AH359:AI359),"")</f>
        <v/>
      </c>
      <c r="AH359" s="12"/>
      <c r="AI359" s="13"/>
      <c r="AJ359" s="4" t="str">
        <f>IFERROR(AVERAGE(AK359:AL359),"")</f>
        <v/>
      </c>
      <c r="AK359" s="12"/>
      <c r="AL359" s="13"/>
      <c r="AM359" s="4" t="str">
        <f>IFERROR(AVERAGE(AN359:AO359),"")</f>
        <v/>
      </c>
      <c r="AN359" s="12"/>
      <c r="AO359" s="13"/>
      <c r="AP359" s="4" t="str">
        <f>IFERROR(AVERAGE(AQ359:AR359),"")</f>
        <v/>
      </c>
      <c r="AQ359" s="12"/>
      <c r="AR359" s="13"/>
      <c r="AS359" s="4" t="str">
        <f>IFERROR(AVERAGE(AT359:AU359),"")</f>
        <v/>
      </c>
      <c r="AT359" s="12"/>
      <c r="AU359" s="13"/>
      <c r="AV359" s="4" t="str">
        <f>IFERROR(AVERAGE(AW359:AX359),"")</f>
        <v/>
      </c>
      <c r="AW359" s="12"/>
      <c r="AX359" s="13"/>
      <c r="AY359" s="4" t="str">
        <f>IFERROR(AVERAGE(AZ359:BA359),"")</f>
        <v/>
      </c>
      <c r="AZ359" s="12"/>
      <c r="BA359" s="13"/>
      <c r="BB359" s="4" t="str">
        <f>IFERROR(AVERAGE(BC359:BD359),"")</f>
        <v/>
      </c>
      <c r="BC359" s="12"/>
      <c r="BD359" s="13"/>
      <c r="BE359" s="4" t="str">
        <f>IFERROR(AVERAGE(BF359:BG359),"")</f>
        <v/>
      </c>
      <c r="BF359" s="12"/>
      <c r="BG359" s="13"/>
      <c r="BH359" s="4" t="str">
        <f>IFERROR(AVERAGE(BI359:BJ359),"")</f>
        <v/>
      </c>
      <c r="BI359" s="12"/>
      <c r="BJ359" s="13"/>
      <c r="BK359" s="4" t="str">
        <f>IFERROR(AVERAGE(BL359:BM359),"")</f>
        <v/>
      </c>
      <c r="BL359" s="12"/>
      <c r="BM359" s="13"/>
      <c r="BN359" s="4" t="str">
        <f>IFERROR(AVERAGE(BO359:BP359),"")</f>
        <v/>
      </c>
      <c r="BO359" s="12"/>
      <c r="BP359" s="13"/>
      <c r="BQ359" s="4" t="str">
        <f>IFERROR(AVERAGE(BR359:BS359),"")</f>
        <v/>
      </c>
      <c r="BR359" s="12"/>
      <c r="BS359" s="13"/>
      <c r="BT359" s="4" t="str">
        <f>IFERROR(AVERAGE(BU359:BV359),"")</f>
        <v/>
      </c>
      <c r="BU359" s="12"/>
      <c r="BV359" s="13"/>
    </row>
    <row r="360" spans="1:77">
      <c r="B360" t="str">
        <f>B359</f>
        <v>sorensen2008comparative</v>
      </c>
      <c r="C360" t="s">
        <v>42</v>
      </c>
      <c r="D360">
        <f>D359</f>
        <v>2008</v>
      </c>
      <c r="E360" t="s">
        <v>43</v>
      </c>
      <c r="F360" s="4" t="str">
        <f>IFERROR(AVERAGE(G360:H360),"")</f>
        <v/>
      </c>
      <c r="G360" s="12"/>
      <c r="H360" s="13"/>
      <c r="I360" s="4" t="str">
        <f>IFERROR(AVERAGE(J360:K360),"")</f>
        <v/>
      </c>
      <c r="J360" s="12"/>
      <c r="K360" s="13"/>
      <c r="L360" s="4" t="str">
        <f>IFERROR(AVERAGE(M360:N360),"")</f>
        <v/>
      </c>
      <c r="M360" s="12"/>
      <c r="N360" s="13"/>
      <c r="O360" s="4" t="str">
        <f>IFERROR(AVERAGE(P360:Q360),"")</f>
        <v/>
      </c>
      <c r="P360" s="12"/>
      <c r="Q360" s="13"/>
      <c r="R360" s="4" t="str">
        <f>IFERROR(AVERAGE(S360:T360),"")</f>
        <v/>
      </c>
      <c r="S360" s="12"/>
      <c r="T360" s="13"/>
      <c r="U360" s="4" t="str">
        <f>IFERROR(AVERAGE(V360:W360),"")</f>
        <v/>
      </c>
      <c r="V360" s="12"/>
      <c r="W360" s="13"/>
      <c r="X360" s="4" t="str">
        <f>IFERROR(AVERAGE(Y360:Z360),"")</f>
        <v/>
      </c>
      <c r="Y360" s="12"/>
      <c r="Z360" s="13"/>
      <c r="AA360" s="4" t="str">
        <f>IFERROR(AVERAGE(AB360:AC360),"")</f>
        <v/>
      </c>
      <c r="AB360" s="12"/>
      <c r="AC360" s="13"/>
      <c r="AD360" s="4" t="str">
        <f>IFERROR(AVERAGE(AE360:AF360),"")</f>
        <v/>
      </c>
      <c r="AE360" s="12"/>
      <c r="AF360" s="13"/>
      <c r="AG360" s="4" t="str">
        <f>IFERROR(AVERAGE(AH360:AI360),"")</f>
        <v/>
      </c>
      <c r="AH360" s="12"/>
      <c r="AI360" s="13"/>
      <c r="AJ360" s="4" t="str">
        <f>IFERROR(AVERAGE(AK360:AL360),"")</f>
        <v/>
      </c>
      <c r="AK360" s="12"/>
      <c r="AL360" s="13"/>
      <c r="AM360" s="4" t="str">
        <f>IFERROR(AVERAGE(AN360:AO360),"")</f>
        <v/>
      </c>
      <c r="AN360" s="12"/>
      <c r="AO360" s="13"/>
      <c r="AP360" s="4" t="str">
        <f>IFERROR(AVERAGE(AQ360:AR360),"")</f>
        <v/>
      </c>
      <c r="AQ360" s="12"/>
      <c r="AR360" s="13"/>
      <c r="AS360" s="4" t="str">
        <f>IFERROR(AVERAGE(AT360:AU360),"")</f>
        <v/>
      </c>
      <c r="AT360" s="12"/>
      <c r="AU360" s="13"/>
      <c r="AV360" s="4" t="str">
        <f>IFERROR(AVERAGE(AW360:AX360),"")</f>
        <v/>
      </c>
      <c r="AW360" s="12"/>
      <c r="AX360" s="13"/>
      <c r="AY360" s="4" t="str">
        <f>IFERROR(AVERAGE(AZ360:BA360),"")</f>
        <v/>
      </c>
      <c r="AZ360" s="12"/>
      <c r="BA360" s="13"/>
      <c r="BB360" s="4" t="str">
        <f>IFERROR(AVERAGE(BC360:BD360),"")</f>
        <v/>
      </c>
      <c r="BC360" s="12"/>
      <c r="BD360" s="13"/>
      <c r="BE360" s="4" t="str">
        <f>IFERROR(AVERAGE(BF360:BG360),"")</f>
        <v/>
      </c>
      <c r="BF360" s="12"/>
      <c r="BG360" s="13"/>
      <c r="BH360" s="4" t="str">
        <f>IFERROR(AVERAGE(BI360:BJ360),"")</f>
        <v/>
      </c>
      <c r="BI360" s="12"/>
      <c r="BJ360" s="13"/>
      <c r="BK360" s="4" t="str">
        <f>IFERROR(AVERAGE(BL360:BM360),"")</f>
        <v/>
      </c>
      <c r="BL360" s="12"/>
      <c r="BM360" s="13"/>
      <c r="BN360" s="4" t="str">
        <f>IFERROR(AVERAGE(BO360:BP360),"")</f>
        <v/>
      </c>
      <c r="BO360" s="12"/>
      <c r="BP360" s="13"/>
      <c r="BQ360" s="4" t="str">
        <f>IFERROR(AVERAGE(BR360:BS360),"")</f>
        <v/>
      </c>
      <c r="BR360" s="12"/>
      <c r="BS360" s="13"/>
      <c r="BT360" s="4" t="str">
        <f>IFERROR(AVERAGE(BU360:BV360),"")</f>
        <v/>
      </c>
      <c r="BU360" s="12"/>
      <c r="BV360" s="13"/>
    </row>
    <row r="361" spans="1:77">
      <c r="B361" t="str">
        <f>B360</f>
        <v>sorensen2008comparative</v>
      </c>
      <c r="C361" t="s">
        <v>21</v>
      </c>
      <c r="D361">
        <f>D360</f>
        <v>2008</v>
      </c>
      <c r="E361" t="s">
        <v>22</v>
      </c>
      <c r="F361" s="22" t="str">
        <f>IFERROR(AVERAGE(G361:H361),"")</f>
        <v/>
      </c>
      <c r="G361" s="23"/>
      <c r="H361" s="24"/>
      <c r="I361" s="22" t="str">
        <f>IFERROR(AVERAGE(J361:K361),"")</f>
        <v/>
      </c>
      <c r="J361" s="23"/>
      <c r="K361" s="24"/>
      <c r="L361" s="22" t="str">
        <f>IFERROR(AVERAGE(M361:N361),"")</f>
        <v/>
      </c>
      <c r="M361" s="23"/>
      <c r="N361" s="24"/>
      <c r="O361" s="22" t="str">
        <f>IFERROR(AVERAGE(P361:Q361),"")</f>
        <v/>
      </c>
      <c r="P361" s="23"/>
      <c r="Q361" s="24"/>
      <c r="R361" s="22" t="str">
        <f>IFERROR(AVERAGE(S361:T361),"")</f>
        <v/>
      </c>
      <c r="S361" s="23"/>
      <c r="T361" s="24"/>
      <c r="U361" s="22" t="str">
        <f>IFERROR(AVERAGE(V361:W361),"")</f>
        <v/>
      </c>
      <c r="V361" s="23"/>
      <c r="W361" s="24"/>
      <c r="X361" s="22" t="str">
        <f>IFERROR(AVERAGE(Y361:Z361),"")</f>
        <v/>
      </c>
      <c r="Y361" s="23"/>
      <c r="Z361" s="24"/>
      <c r="AA361" s="22" t="str">
        <f>IFERROR(AVERAGE(AB361:AC361),"")</f>
        <v/>
      </c>
      <c r="AB361" s="23"/>
      <c r="AC361" s="24"/>
      <c r="AD361" s="22" t="str">
        <f>IFERROR(AVERAGE(AE361:AF361),"")</f>
        <v/>
      </c>
      <c r="AE361" s="23"/>
      <c r="AF361" s="24"/>
      <c r="AG361" s="22" t="str">
        <f>IFERROR(AVERAGE(AH361:AI361),"")</f>
        <v/>
      </c>
      <c r="AH361" s="23"/>
      <c r="AI361" s="24"/>
      <c r="AJ361" s="22" t="str">
        <f>IFERROR(AVERAGE(AK361:AL361),"")</f>
        <v/>
      </c>
      <c r="AK361" s="23"/>
      <c r="AL361" s="24"/>
      <c r="AM361" s="22" t="str">
        <f>IFERROR(AVERAGE(AN361:AO361),"")</f>
        <v/>
      </c>
      <c r="AN361" s="23"/>
      <c r="AO361" s="24"/>
      <c r="AP361" s="22" t="str">
        <f>IFERROR(AVERAGE(AQ361:AR361),"")</f>
        <v/>
      </c>
      <c r="AQ361" s="23"/>
      <c r="AR361" s="24"/>
      <c r="AS361" s="22" t="str">
        <f>IFERROR(AVERAGE(AT361:AU361),"")</f>
        <v/>
      </c>
      <c r="AT361" s="23"/>
      <c r="AU361" s="24"/>
      <c r="AV361" s="22" t="str">
        <f>IFERROR(AVERAGE(AW361:AX361),"")</f>
        <v/>
      </c>
      <c r="AW361" s="23"/>
      <c r="AX361" s="24"/>
      <c r="AY361" s="22" t="str">
        <f>IFERROR(AVERAGE(AZ361:BA361),"")</f>
        <v/>
      </c>
      <c r="AZ361" s="23"/>
      <c r="BA361" s="24"/>
      <c r="BB361" s="22" t="str">
        <f>IFERROR(AVERAGE(BC361:BD361),"")</f>
        <v/>
      </c>
      <c r="BC361" s="23"/>
      <c r="BD361" s="24"/>
      <c r="BE361" s="22" t="str">
        <f>IFERROR(AVERAGE(BF361:BG361),"")</f>
        <v/>
      </c>
      <c r="BF361" s="23"/>
      <c r="BG361" s="24"/>
      <c r="BH361" s="22" t="str">
        <f>IFERROR(AVERAGE(BI361:BJ361),"")</f>
        <v/>
      </c>
      <c r="BI361" s="23"/>
      <c r="BJ361" s="24"/>
      <c r="BK361" s="22" t="str">
        <f>IFERROR(AVERAGE(BL361:BM361),"")</f>
        <v/>
      </c>
      <c r="BL361" s="23"/>
      <c r="BM361" s="24"/>
      <c r="BN361" s="22" t="str">
        <f>IFERROR(AVERAGE(BO361:BP361),"")</f>
        <v/>
      </c>
      <c r="BO361" s="23"/>
      <c r="BP361" s="24"/>
      <c r="BQ361" s="22" t="str">
        <f>IFERROR(AVERAGE(BR361:BS361),"")</f>
        <v/>
      </c>
      <c r="BR361" s="23"/>
      <c r="BS361" s="24"/>
      <c r="BT361" s="22" t="str">
        <f>IFERROR(AVERAGE(BU361:BV361),"")</f>
        <v/>
      </c>
      <c r="BU361" s="23"/>
      <c r="BV361" s="24"/>
    </row>
    <row r="362" spans="1:77">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row>
    <row r="364" spans="1:77">
      <c r="A364" s="5">
        <f>MATCH(B364,Sources[Citekey],0)</f>
        <v>45</v>
      </c>
      <c r="B364" s="6" t="s">
        <v>83</v>
      </c>
      <c r="C364" s="1"/>
      <c r="D364" s="1">
        <f>VLOOKUP(B364,Sources[],2,FALSE)</f>
        <v>2007</v>
      </c>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row>
    <row r="365" spans="1:77">
      <c r="B365" t="str">
        <f>B364</f>
        <v>linnemann2007realistic</v>
      </c>
      <c r="C365" t="s">
        <v>3</v>
      </c>
      <c r="D365">
        <f>D364</f>
        <v>2007</v>
      </c>
      <c r="E365" s="25" t="s">
        <v>6</v>
      </c>
      <c r="F365" s="4" t="str">
        <f>IFERROR(AVERAGE(G365:H365),"")</f>
        <v/>
      </c>
      <c r="G365" s="12"/>
      <c r="H365" s="13"/>
      <c r="I365" s="4" t="str">
        <f>IFERROR(AVERAGE(J365:K365),"")</f>
        <v/>
      </c>
      <c r="J365" s="12"/>
      <c r="K365" s="13"/>
      <c r="L365" s="4" t="str">
        <f>IFERROR(AVERAGE(M365:N365),"")</f>
        <v/>
      </c>
      <c r="M365" s="12"/>
      <c r="N365" s="13"/>
      <c r="O365" s="4" t="str">
        <f>IFERROR(AVERAGE(P365:Q365),"")</f>
        <v/>
      </c>
      <c r="P365" s="12"/>
      <c r="Q365" s="13"/>
      <c r="R365" s="4" t="str">
        <f>IFERROR(AVERAGE(S365:T365),"")</f>
        <v/>
      </c>
      <c r="S365" s="12"/>
      <c r="T365" s="13"/>
      <c r="U365" s="4" t="str">
        <f>IFERROR(AVERAGE(V365:W365),"")</f>
        <v/>
      </c>
      <c r="V365" s="12"/>
      <c r="W365" s="13"/>
      <c r="X365" s="4" t="str">
        <f>IFERROR(AVERAGE(Y365:Z365),"")</f>
        <v/>
      </c>
      <c r="Y365" s="12"/>
      <c r="Z365" s="13"/>
      <c r="AA365" s="4">
        <f>IFERROR(AVERAGE(AB365:AC365),"")</f>
        <v>2131.147540984</v>
      </c>
      <c r="AB365" s="12">
        <v>2131.147540984</v>
      </c>
      <c r="AC365" s="15">
        <v>2131.147540984</v>
      </c>
      <c r="AD365" s="4" t="str">
        <f>IFERROR(AVERAGE(AE365:AF365),"")</f>
        <v/>
      </c>
      <c r="AE365" s="12"/>
      <c r="AF365" s="13"/>
      <c r="AG365" s="4" t="str">
        <f>IFERROR(AVERAGE(AH365:AI365),"")</f>
        <v/>
      </c>
      <c r="AH365" s="12"/>
      <c r="AI365" s="13"/>
      <c r="AJ365" s="4" t="str">
        <f>IFERROR(AVERAGE(AK365:AL365),"")</f>
        <v/>
      </c>
      <c r="AK365" s="12"/>
      <c r="AL365" s="13"/>
      <c r="AM365" s="4" t="str">
        <f>IFERROR(AVERAGE(AN365:AO365),"")</f>
        <v/>
      </c>
      <c r="AN365" s="12"/>
      <c r="AO365" s="13"/>
      <c r="AP365" s="4" t="str">
        <f>IFERROR(AVERAGE(AQ365:AR365),"")</f>
        <v/>
      </c>
      <c r="AQ365" s="12"/>
      <c r="AR365" s="13"/>
      <c r="AS365" s="4" t="str">
        <f>IFERROR(AVERAGE(AT365:AU365),"")</f>
        <v/>
      </c>
      <c r="AT365" s="12"/>
      <c r="AU365" s="13"/>
      <c r="AV365" s="4" t="str">
        <f>IFERROR(AVERAGE(AW365:AX365),"")</f>
        <v/>
      </c>
      <c r="AW365" s="12"/>
      <c r="AX365" s="13"/>
      <c r="AY365" s="4" t="str">
        <f>IFERROR(AVERAGE(AZ365:BA365),"")</f>
        <v/>
      </c>
      <c r="AZ365" s="12"/>
      <c r="BA365" s="13"/>
      <c r="BB365" s="4" t="str">
        <f>IFERROR(AVERAGE(BC365:BD365),"")</f>
        <v/>
      </c>
      <c r="BC365" s="12"/>
      <c r="BD365" s="13"/>
      <c r="BE365" s="4" t="str">
        <f>IFERROR(AVERAGE(BF365:BG365),"")</f>
        <v/>
      </c>
      <c r="BF365" s="12"/>
      <c r="BG365" s="13"/>
      <c r="BH365" s="4" t="str">
        <f>IFERROR(AVERAGE(BI365:BJ365),"")</f>
        <v/>
      </c>
      <c r="BI365" s="12"/>
      <c r="BJ365" s="13"/>
      <c r="BK365" s="4" t="str">
        <f>IFERROR(AVERAGE(BL365:BM365),"")</f>
        <v/>
      </c>
      <c r="BL365" s="12"/>
      <c r="BM365" s="13"/>
      <c r="BN365" s="4" t="str">
        <f>IFERROR(AVERAGE(BO365:BP365),"")</f>
        <v/>
      </c>
      <c r="BO365" s="12"/>
      <c r="BP365" s="13"/>
      <c r="BQ365" s="4" t="str">
        <f>IFERROR(AVERAGE(BR365:BS365),"")</f>
        <v/>
      </c>
      <c r="BR365" s="12"/>
      <c r="BS365" s="13"/>
      <c r="BT365" s="4" t="str">
        <f>IFERROR(AVERAGE(BU365:BV365),"")</f>
        <v/>
      </c>
      <c r="BU365" s="12"/>
      <c r="BV365" s="13"/>
      <c r="BY365" s="2" t="s">
        <v>84</v>
      </c>
    </row>
    <row r="366" spans="1:77">
      <c r="B366" t="str">
        <f>B365</f>
        <v>linnemann2007realistic</v>
      </c>
      <c r="C366" t="s">
        <v>4</v>
      </c>
      <c r="D366">
        <f>D365</f>
        <v>2007</v>
      </c>
      <c r="E366" t="str">
        <f>E365</f>
        <v>EUR/kW</v>
      </c>
      <c r="F366" s="4" t="str">
        <f>IFERROR(AVERAGE(G366:H366),"")</f>
        <v/>
      </c>
      <c r="G366" s="14"/>
      <c r="H366" s="15"/>
      <c r="I366" s="4" t="str">
        <f>IFERROR(AVERAGE(J366:K366),"")</f>
        <v/>
      </c>
      <c r="J366" s="14"/>
      <c r="K366" s="15"/>
      <c r="L366" s="4" t="str">
        <f>IFERROR(AVERAGE(M366:N366),"")</f>
        <v/>
      </c>
      <c r="M366" s="14"/>
      <c r="N366" s="15"/>
      <c r="O366" s="4" t="str">
        <f>IFERROR(AVERAGE(P366:Q366),"")</f>
        <v/>
      </c>
      <c r="P366" s="14"/>
      <c r="Q366" s="15"/>
      <c r="R366" s="4" t="str">
        <f>IFERROR(AVERAGE(S366:T366),"")</f>
        <v/>
      </c>
      <c r="S366" s="14"/>
      <c r="T366" s="15"/>
      <c r="U366" s="4" t="str">
        <f>IFERROR(AVERAGE(V366:W366),"")</f>
        <v/>
      </c>
      <c r="V366" s="14"/>
      <c r="W366" s="15"/>
      <c r="X366" s="4" t="str">
        <f>IFERROR(AVERAGE(Y366:Z366),"")</f>
        <v/>
      </c>
      <c r="Y366" s="14"/>
      <c r="Z366" s="15"/>
      <c r="AA366" s="4" t="str">
        <f>IFERROR(AVERAGE(AB366:AC366),"")</f>
        <v/>
      </c>
      <c r="AB366" s="12"/>
      <c r="AC366" s="15"/>
      <c r="AD366" s="4" t="str">
        <f>IFERROR(AVERAGE(AE366:AF366),"")</f>
        <v/>
      </c>
      <c r="AE366" s="14"/>
      <c r="AF366" s="15"/>
      <c r="AG366" s="4" t="str">
        <f>IFERROR(AVERAGE(AH366:AI366),"")</f>
        <v/>
      </c>
      <c r="AH366" s="14"/>
      <c r="AI366" s="15"/>
      <c r="AJ366" s="4" t="str">
        <f>IFERROR(AVERAGE(AK366:AL366),"")</f>
        <v/>
      </c>
      <c r="AK366" s="14"/>
      <c r="AL366" s="15"/>
      <c r="AM366" s="4" t="str">
        <f>IFERROR(AVERAGE(AN366:AO366),"")</f>
        <v/>
      </c>
      <c r="AN366" s="14"/>
      <c r="AO366" s="15"/>
      <c r="AP366" s="4" t="str">
        <f>IFERROR(AVERAGE(AQ366:AR366),"")</f>
        <v/>
      </c>
      <c r="AQ366" s="14"/>
      <c r="AR366" s="15"/>
      <c r="AS366" s="4" t="str">
        <f>IFERROR(AVERAGE(AT366:AU366),"")</f>
        <v/>
      </c>
      <c r="AT366" s="14"/>
      <c r="AU366" s="15"/>
      <c r="AV366" s="4" t="str">
        <f>IFERROR(AVERAGE(AW366:AX366),"")</f>
        <v/>
      </c>
      <c r="AW366" s="14"/>
      <c r="AX366" s="15"/>
      <c r="AY366" s="4" t="str">
        <f>IFERROR(AVERAGE(AZ366:BA366),"")</f>
        <v/>
      </c>
      <c r="AZ366" s="14"/>
      <c r="BA366" s="15"/>
      <c r="BB366" s="4" t="str">
        <f>IFERROR(AVERAGE(BC366:BD366),"")</f>
        <v/>
      </c>
      <c r="BC366" s="14"/>
      <c r="BD366" s="15"/>
      <c r="BE366" s="4" t="str">
        <f>IFERROR(AVERAGE(BF366:BG366),"")</f>
        <v/>
      </c>
      <c r="BF366" s="14"/>
      <c r="BG366" s="15"/>
      <c r="BH366" s="4" t="str">
        <f>IFERROR(AVERAGE(BI366:BJ366),"")</f>
        <v/>
      </c>
      <c r="BI366" s="14"/>
      <c r="BJ366" s="15"/>
      <c r="BK366" s="4" t="str">
        <f>IFERROR(AVERAGE(BL366:BM366),"")</f>
        <v/>
      </c>
      <c r="BL366" s="14"/>
      <c r="BM366" s="15"/>
      <c r="BN366" s="4" t="str">
        <f>IFERROR(AVERAGE(BO366:BP366),"")</f>
        <v/>
      </c>
      <c r="BO366" s="14"/>
      <c r="BP366" s="15"/>
      <c r="BQ366" s="4" t="str">
        <f>IFERROR(AVERAGE(BR366:BS366),"")</f>
        <v/>
      </c>
      <c r="BR366" s="14"/>
      <c r="BS366" s="15"/>
      <c r="BT366" s="4" t="str">
        <f>IFERROR(AVERAGE(BU366:BV366),"")</f>
        <v/>
      </c>
      <c r="BU366" s="14"/>
      <c r="BV366" s="15"/>
      <c r="BY366" s="2" t="s">
        <v>85</v>
      </c>
    </row>
    <row r="367" spans="1:77">
      <c r="B367" t="str">
        <f>B366</f>
        <v>linnemann2007realistic</v>
      </c>
      <c r="C367" t="s">
        <v>5</v>
      </c>
      <c r="D367">
        <f>D366</f>
        <v>2007</v>
      </c>
      <c r="E367" t="str">
        <f>E366</f>
        <v>EUR/kW</v>
      </c>
      <c r="F367" s="4" t="str">
        <f>IFERROR(AVERAGE(G367:H367),"")</f>
        <v/>
      </c>
      <c r="G367" s="16"/>
      <c r="H367" s="17"/>
      <c r="I367" s="4" t="str">
        <f>IFERROR(AVERAGE(J367:K367),"")</f>
        <v/>
      </c>
      <c r="J367" s="16"/>
      <c r="K367" s="17"/>
      <c r="L367" s="4" t="str">
        <f>IFERROR(AVERAGE(M367:N367),"")</f>
        <v/>
      </c>
      <c r="M367" s="16"/>
      <c r="N367" s="17"/>
      <c r="O367" s="4" t="str">
        <f>IFERROR(AVERAGE(P367:Q367),"")</f>
        <v/>
      </c>
      <c r="P367" s="16"/>
      <c r="Q367" s="17"/>
      <c r="R367" s="4" t="str">
        <f>IFERROR(AVERAGE(S367:T367),"")</f>
        <v/>
      </c>
      <c r="S367" s="16"/>
      <c r="T367" s="17"/>
      <c r="U367" s="4" t="str">
        <f>IFERROR(AVERAGE(V367:W367),"")</f>
        <v/>
      </c>
      <c r="V367" s="16"/>
      <c r="W367" s="17"/>
      <c r="X367" s="4" t="str">
        <f>IFERROR(AVERAGE(Y367:Z367),"")</f>
        <v/>
      </c>
      <c r="Y367" s="16"/>
      <c r="Z367" s="17"/>
      <c r="AA367" s="4" t="str">
        <f>IFERROR(AVERAGE(AB367:AC367),"")</f>
        <v/>
      </c>
      <c r="AB367" s="16"/>
      <c r="AC367" s="17"/>
      <c r="AD367" s="4" t="str">
        <f>IFERROR(AVERAGE(AE367:AF367),"")</f>
        <v/>
      </c>
      <c r="AE367" s="16"/>
      <c r="AF367" s="17"/>
      <c r="AG367" s="4" t="str">
        <f>IFERROR(AVERAGE(AH367:AI367),"")</f>
        <v/>
      </c>
      <c r="AH367" s="16"/>
      <c r="AI367" s="17"/>
      <c r="AJ367" s="4" t="str">
        <f>IFERROR(AVERAGE(AK367:AL367),"")</f>
        <v/>
      </c>
      <c r="AK367" s="16"/>
      <c r="AL367" s="17"/>
      <c r="AM367" s="4" t="str">
        <f>IFERROR(AVERAGE(AN367:AO367),"")</f>
        <v/>
      </c>
      <c r="AN367" s="16"/>
      <c r="AO367" s="17"/>
      <c r="AP367" s="4" t="str">
        <f>IFERROR(AVERAGE(AQ367:AR367),"")</f>
        <v/>
      </c>
      <c r="AQ367" s="16"/>
      <c r="AR367" s="17"/>
      <c r="AS367" s="4" t="str">
        <f>IFERROR(AVERAGE(AT367:AU367),"")</f>
        <v/>
      </c>
      <c r="AT367" s="16"/>
      <c r="AU367" s="17"/>
      <c r="AV367" s="4" t="str">
        <f>IFERROR(AVERAGE(AW367:AX367),"")</f>
        <v/>
      </c>
      <c r="AW367" s="16"/>
      <c r="AX367" s="17"/>
      <c r="AY367" s="4" t="str">
        <f>IFERROR(AVERAGE(AZ367:BA367),"")</f>
        <v/>
      </c>
      <c r="AZ367" s="16"/>
      <c r="BA367" s="17"/>
      <c r="BB367" s="4" t="str">
        <f>IFERROR(AVERAGE(BC367:BD367),"")</f>
        <v/>
      </c>
      <c r="BC367" s="16"/>
      <c r="BD367" s="17"/>
      <c r="BE367" s="4" t="str">
        <f>IFERROR(AVERAGE(BF367:BG367),"")</f>
        <v/>
      </c>
      <c r="BF367" s="16"/>
      <c r="BG367" s="17"/>
      <c r="BH367" s="4" t="str">
        <f>IFERROR(AVERAGE(BI367:BJ367),"")</f>
        <v/>
      </c>
      <c r="BI367" s="16"/>
      <c r="BJ367" s="17"/>
      <c r="BK367" s="4" t="str">
        <f>IFERROR(AVERAGE(BL367:BM367),"")</f>
        <v/>
      </c>
      <c r="BL367" s="16"/>
      <c r="BM367" s="17"/>
      <c r="BN367" s="4" t="str">
        <f>IFERROR(AVERAGE(BO367:BP367),"")</f>
        <v/>
      </c>
      <c r="BO367" s="16"/>
      <c r="BP367" s="17"/>
      <c r="BQ367" s="4" t="str">
        <f>IFERROR(AVERAGE(BR367:BS367),"")</f>
        <v/>
      </c>
      <c r="BR367" s="16"/>
      <c r="BS367" s="17"/>
      <c r="BT367" s="4" t="str">
        <f>IFERROR(AVERAGE(BU367:BV367),"")</f>
        <v/>
      </c>
      <c r="BU367" s="16"/>
      <c r="BV367" s="17"/>
    </row>
    <row r="368" spans="1:77">
      <c r="B368" t="s">
        <v>69</v>
      </c>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row>
    <row r="369" spans="1:74" s="1" customFormat="1">
      <c r="A369" s="55"/>
      <c r="B369" s="1" t="str">
        <f>B367</f>
        <v>linnemann2007realistic</v>
      </c>
      <c r="C369" s="1" t="s">
        <v>10</v>
      </c>
      <c r="D369" s="1">
        <f>D364</f>
        <v>2007</v>
      </c>
      <c r="E369" s="1" t="str">
        <f>E365</f>
        <v>EUR/kW</v>
      </c>
      <c r="F369" s="10">
        <f>IFERROR(SUM(F371:F376)/F370,0)</f>
        <v>0</v>
      </c>
      <c r="G369" s="10">
        <f>IFERROR(SUM(G371:G376)/G370,0)</f>
        <v>0</v>
      </c>
      <c r="H369" s="10">
        <f>IFERROR(SUM(H371:H376)/H370,0)</f>
        <v>0</v>
      </c>
      <c r="I369" s="10">
        <f t="shared" ref="I369:BS369" si="391">IFERROR(SUM(I371:I376)/I370,0)</f>
        <v>0</v>
      </c>
      <c r="J369" s="10">
        <f t="shared" si="391"/>
        <v>0</v>
      </c>
      <c r="K369" s="10">
        <f t="shared" si="391"/>
        <v>0</v>
      </c>
      <c r="L369" s="10">
        <f t="shared" si="391"/>
        <v>0</v>
      </c>
      <c r="M369" s="10">
        <f t="shared" si="391"/>
        <v>0</v>
      </c>
      <c r="N369" s="10">
        <f t="shared" si="391"/>
        <v>0</v>
      </c>
      <c r="O369" s="10">
        <f t="shared" si="391"/>
        <v>0</v>
      </c>
      <c r="P369" s="10">
        <f t="shared" si="391"/>
        <v>0</v>
      </c>
      <c r="Q369" s="10">
        <f t="shared" si="391"/>
        <v>0</v>
      </c>
      <c r="R369" s="10">
        <f t="shared" si="391"/>
        <v>0</v>
      </c>
      <c r="S369" s="10">
        <f t="shared" si="391"/>
        <v>0</v>
      </c>
      <c r="T369" s="10">
        <f t="shared" si="391"/>
        <v>0</v>
      </c>
      <c r="U369" s="10">
        <f t="shared" si="391"/>
        <v>0</v>
      </c>
      <c r="V369" s="10">
        <f t="shared" si="391"/>
        <v>0</v>
      </c>
      <c r="W369" s="10">
        <f t="shared" si="391"/>
        <v>0</v>
      </c>
      <c r="X369" s="10">
        <f t="shared" si="391"/>
        <v>0</v>
      </c>
      <c r="Y369" s="10">
        <f t="shared" si="391"/>
        <v>0</v>
      </c>
      <c r="Z369" s="10">
        <f t="shared" si="391"/>
        <v>0</v>
      </c>
      <c r="AA369" s="10">
        <f t="shared" si="391"/>
        <v>0</v>
      </c>
      <c r="AB369" s="10">
        <f t="shared" si="391"/>
        <v>0</v>
      </c>
      <c r="AC369" s="10">
        <f t="shared" si="391"/>
        <v>0</v>
      </c>
      <c r="AD369" s="10">
        <f t="shared" si="391"/>
        <v>0</v>
      </c>
      <c r="AE369" s="10">
        <f t="shared" si="391"/>
        <v>0</v>
      </c>
      <c r="AF369" s="10">
        <f t="shared" si="391"/>
        <v>0</v>
      </c>
      <c r="AG369" s="10">
        <f t="shared" si="391"/>
        <v>0</v>
      </c>
      <c r="AH369" s="10">
        <f t="shared" si="391"/>
        <v>0</v>
      </c>
      <c r="AI369" s="10">
        <f t="shared" si="391"/>
        <v>0</v>
      </c>
      <c r="AJ369" s="10">
        <f t="shared" si="391"/>
        <v>0</v>
      </c>
      <c r="AK369" s="10">
        <f t="shared" si="391"/>
        <v>0</v>
      </c>
      <c r="AL369" s="10">
        <f t="shared" si="391"/>
        <v>0</v>
      </c>
      <c r="AM369" s="10">
        <f t="shared" si="391"/>
        <v>0</v>
      </c>
      <c r="AN369" s="10">
        <f t="shared" si="391"/>
        <v>0</v>
      </c>
      <c r="AO369" s="10">
        <f t="shared" si="391"/>
        <v>0</v>
      </c>
      <c r="AP369" s="10">
        <f t="shared" si="391"/>
        <v>0</v>
      </c>
      <c r="AQ369" s="10">
        <f t="shared" si="391"/>
        <v>0</v>
      </c>
      <c r="AR369" s="10">
        <f t="shared" si="391"/>
        <v>0</v>
      </c>
      <c r="AS369" s="10">
        <f t="shared" si="391"/>
        <v>0</v>
      </c>
      <c r="AT369" s="10">
        <f t="shared" si="391"/>
        <v>0</v>
      </c>
      <c r="AU369" s="10">
        <f t="shared" si="391"/>
        <v>0</v>
      </c>
      <c r="AV369" s="10">
        <f t="shared" si="391"/>
        <v>0</v>
      </c>
      <c r="AW369" s="10">
        <f t="shared" si="391"/>
        <v>0</v>
      </c>
      <c r="AX369" s="10">
        <f t="shared" si="391"/>
        <v>0</v>
      </c>
      <c r="AY369" s="10">
        <f t="shared" si="391"/>
        <v>0</v>
      </c>
      <c r="AZ369" s="10">
        <f t="shared" si="391"/>
        <v>0</v>
      </c>
      <c r="BA369" s="10">
        <f t="shared" si="391"/>
        <v>0</v>
      </c>
      <c r="BB369" s="10">
        <f t="shared" si="391"/>
        <v>0</v>
      </c>
      <c r="BC369" s="10">
        <f t="shared" si="391"/>
        <v>0</v>
      </c>
      <c r="BD369" s="10">
        <f t="shared" si="391"/>
        <v>0</v>
      </c>
      <c r="BE369" s="10">
        <f t="shared" si="391"/>
        <v>0</v>
      </c>
      <c r="BF369" s="10">
        <f t="shared" si="391"/>
        <v>0</v>
      </c>
      <c r="BG369" s="10">
        <f t="shared" si="391"/>
        <v>0</v>
      </c>
      <c r="BH369" s="10">
        <f t="shared" si="391"/>
        <v>0</v>
      </c>
      <c r="BI369" s="10">
        <f t="shared" si="391"/>
        <v>0</v>
      </c>
      <c r="BJ369" s="10">
        <f t="shared" si="391"/>
        <v>0</v>
      </c>
      <c r="BK369" s="10">
        <f t="shared" si="391"/>
        <v>0</v>
      </c>
      <c r="BL369" s="10">
        <f t="shared" si="391"/>
        <v>0</v>
      </c>
      <c r="BM369" s="10">
        <f t="shared" si="391"/>
        <v>0</v>
      </c>
      <c r="BN369" s="10">
        <f t="shared" si="391"/>
        <v>0</v>
      </c>
      <c r="BO369" s="10">
        <f t="shared" si="391"/>
        <v>0</v>
      </c>
      <c r="BP369" s="10">
        <f t="shared" si="391"/>
        <v>0</v>
      </c>
      <c r="BQ369" s="10">
        <f t="shared" si="391"/>
        <v>0</v>
      </c>
      <c r="BR369" s="10">
        <f t="shared" si="391"/>
        <v>0</v>
      </c>
      <c r="BS369" s="10">
        <f t="shared" si="391"/>
        <v>0</v>
      </c>
      <c r="BT369" s="10">
        <f>IFERROR(SUM(BT371:BT376)/BT370,0)</f>
        <v>0</v>
      </c>
      <c r="BU369" s="10">
        <f>IFERROR(SUM(BU371:BU376)/BU370,0)</f>
        <v>0</v>
      </c>
      <c r="BV369" s="10">
        <f>IFERROR(SUM(BV371:BV376)/BV370,0)</f>
        <v>0</v>
      </c>
    </row>
    <row r="370" spans="1:74" hidden="1" outlineLevel="1">
      <c r="B370" t="str">
        <f>B369</f>
        <v>linnemann2007realistic</v>
      </c>
      <c r="C370" t="s">
        <v>17</v>
      </c>
      <c r="D370">
        <f>D369</f>
        <v>2007</v>
      </c>
      <c r="E370" t="s">
        <v>18</v>
      </c>
      <c r="F370" s="4" t="str">
        <f>IFERROR(AVERAGE(G370:H370),"")</f>
        <v/>
      </c>
      <c r="G370" s="12"/>
      <c r="H370" s="13"/>
      <c r="I370" s="4" t="str">
        <f>IFERROR(AVERAGE(J370:K370),"")</f>
        <v/>
      </c>
      <c r="J370" s="12"/>
      <c r="K370" s="13"/>
      <c r="L370" s="4" t="str">
        <f>IFERROR(AVERAGE(M370:N370),"")</f>
        <v/>
      </c>
      <c r="M370" s="12"/>
      <c r="N370" s="13"/>
      <c r="O370" s="4" t="str">
        <f>IFERROR(AVERAGE(P370:Q370),"")</f>
        <v/>
      </c>
      <c r="P370" s="12"/>
      <c r="Q370" s="13"/>
      <c r="R370" s="4" t="str">
        <f>IFERROR(AVERAGE(S370:T370),"")</f>
        <v/>
      </c>
      <c r="S370" s="12"/>
      <c r="T370" s="13"/>
      <c r="U370" s="4" t="str">
        <f>IFERROR(AVERAGE(V370:W370),"")</f>
        <v/>
      </c>
      <c r="V370" s="12"/>
      <c r="W370" s="13"/>
      <c r="X370" s="4" t="str">
        <f>IFERROR(AVERAGE(Y370:Z370),"")</f>
        <v/>
      </c>
      <c r="Y370" s="12"/>
      <c r="Z370" s="13"/>
      <c r="AA370" s="4" t="str">
        <f>IFERROR(AVERAGE(AB370:AC370),"")</f>
        <v/>
      </c>
      <c r="AB370" s="12"/>
      <c r="AC370" s="13"/>
      <c r="AD370" s="4" t="str">
        <f>IFERROR(AVERAGE(AE370:AF370),"")</f>
        <v/>
      </c>
      <c r="AE370" s="12"/>
      <c r="AF370" s="13"/>
      <c r="AG370" s="4" t="str">
        <f>IFERROR(AVERAGE(AH370:AI370),"")</f>
        <v/>
      </c>
      <c r="AH370" s="12"/>
      <c r="AI370" s="13"/>
      <c r="AJ370" s="4" t="str">
        <f>IFERROR(AVERAGE(AK370:AL370),"")</f>
        <v/>
      </c>
      <c r="AK370" s="12"/>
      <c r="AL370" s="13"/>
      <c r="AM370" s="4" t="str">
        <f>IFERROR(AVERAGE(AN370:AO370),"")</f>
        <v/>
      </c>
      <c r="AN370" s="12"/>
      <c r="AO370" s="13"/>
      <c r="AP370" s="4" t="str">
        <f>IFERROR(AVERAGE(AQ370:AR370),"")</f>
        <v/>
      </c>
      <c r="AQ370" s="12"/>
      <c r="AR370" s="13"/>
      <c r="AS370" s="4" t="str">
        <f>IFERROR(AVERAGE(AT370:AU370),"")</f>
        <v/>
      </c>
      <c r="AT370" s="12"/>
      <c r="AU370" s="13"/>
      <c r="AV370" s="4" t="str">
        <f>IFERROR(AVERAGE(AW370:AX370),"")</f>
        <v/>
      </c>
      <c r="AW370" s="12"/>
      <c r="AX370" s="13"/>
      <c r="AY370" s="4" t="str">
        <f>IFERROR(AVERAGE(AZ370:BA370),"")</f>
        <v/>
      </c>
      <c r="AZ370" s="12"/>
      <c r="BA370" s="13"/>
      <c r="BB370" s="4" t="str">
        <f>IFERROR(AVERAGE(BC370:BD370),"")</f>
        <v/>
      </c>
      <c r="BC370" s="12"/>
      <c r="BD370" s="13"/>
      <c r="BE370" s="4" t="str">
        <f>IFERROR(AVERAGE(BF370:BG370),"")</f>
        <v/>
      </c>
      <c r="BF370" s="12"/>
      <c r="BG370" s="13"/>
      <c r="BH370" s="4" t="str">
        <f>IFERROR(AVERAGE(BI370:BJ370),"")</f>
        <v/>
      </c>
      <c r="BI370" s="12"/>
      <c r="BJ370" s="13"/>
      <c r="BK370" s="4" t="str">
        <f>IFERROR(AVERAGE(BL370:BM370),"")</f>
        <v/>
      </c>
      <c r="BL370" s="12"/>
      <c r="BM370" s="13"/>
      <c r="BN370" s="4" t="str">
        <f>IFERROR(AVERAGE(BO370:BP370),"")</f>
        <v/>
      </c>
      <c r="BO370" s="12"/>
      <c r="BP370" s="13"/>
      <c r="BQ370" s="4" t="str">
        <f>IFERROR(AVERAGE(BR370:BS370),"")</f>
        <v/>
      </c>
      <c r="BR370" s="12"/>
      <c r="BS370" s="13"/>
      <c r="BT370" s="4" t="str">
        <f>IFERROR(AVERAGE(BU370:BV370),"")</f>
        <v/>
      </c>
      <c r="BU370" s="12"/>
      <c r="BV370" s="13"/>
    </row>
    <row r="371" spans="1:74" hidden="1" outlineLevel="1">
      <c r="B371" t="str">
        <f t="shared" ref="B371:B376" si="392">B370</f>
        <v>linnemann2007realistic</v>
      </c>
      <c r="C371" t="s">
        <v>12</v>
      </c>
      <c r="D371">
        <f>D369</f>
        <v>2007</v>
      </c>
      <c r="E371" t="str">
        <f>LEFT(E369,3)</f>
        <v>EUR</v>
      </c>
      <c r="F371" s="4" t="str">
        <f t="shared" ref="F371:F376" si="393">IFERROR(AVERAGE(G371:H371),"")</f>
        <v/>
      </c>
      <c r="G371" s="12"/>
      <c r="H371" s="13"/>
      <c r="I371" s="4" t="str">
        <f t="shared" ref="I371:I376" si="394">IFERROR(AVERAGE(J371:K371),"")</f>
        <v/>
      </c>
      <c r="J371" s="12"/>
      <c r="K371" s="13"/>
      <c r="L371" s="4" t="str">
        <f t="shared" ref="L371:L376" si="395">IFERROR(AVERAGE(M371:N371),"")</f>
        <v/>
      </c>
      <c r="M371" s="12"/>
      <c r="N371" s="13"/>
      <c r="O371" s="4" t="str">
        <f t="shared" ref="O371:O376" si="396">IFERROR(AVERAGE(P371:Q371),"")</f>
        <v/>
      </c>
      <c r="P371" s="12"/>
      <c r="Q371" s="13"/>
      <c r="R371" s="4" t="str">
        <f t="shared" ref="R371:R376" si="397">IFERROR(AVERAGE(S371:T371),"")</f>
        <v/>
      </c>
      <c r="S371" s="12"/>
      <c r="T371" s="13"/>
      <c r="U371" s="4" t="str">
        <f t="shared" ref="U371:U376" si="398">IFERROR(AVERAGE(V371:W371),"")</f>
        <v/>
      </c>
      <c r="V371" s="12"/>
      <c r="W371" s="13"/>
      <c r="X371" s="4" t="str">
        <f t="shared" ref="X371:X376" si="399">IFERROR(AVERAGE(Y371:Z371),"")</f>
        <v/>
      </c>
      <c r="Y371" s="12"/>
      <c r="Z371" s="13"/>
      <c r="AA371" s="4" t="str">
        <f t="shared" ref="AA371:AA376" si="400">IFERROR(AVERAGE(AB371:AC371),"")</f>
        <v/>
      </c>
      <c r="AB371" s="12"/>
      <c r="AC371" s="13"/>
      <c r="AD371" s="4" t="str">
        <f t="shared" ref="AD371:AD376" si="401">IFERROR(AVERAGE(AE371:AF371),"")</f>
        <v/>
      </c>
      <c r="AE371" s="12"/>
      <c r="AF371" s="13"/>
      <c r="AG371" s="4" t="str">
        <f t="shared" ref="AG371:AG376" si="402">IFERROR(AVERAGE(AH371:AI371),"")</f>
        <v/>
      </c>
      <c r="AH371" s="12"/>
      <c r="AI371" s="13"/>
      <c r="AJ371" s="4" t="str">
        <f t="shared" ref="AJ371:AJ376" si="403">IFERROR(AVERAGE(AK371:AL371),"")</f>
        <v/>
      </c>
      <c r="AK371" s="12"/>
      <c r="AL371" s="13"/>
      <c r="AM371" s="4" t="str">
        <f t="shared" ref="AM371:AM376" si="404">IFERROR(AVERAGE(AN371:AO371),"")</f>
        <v/>
      </c>
      <c r="AN371" s="12"/>
      <c r="AO371" s="13"/>
      <c r="AP371" s="4" t="str">
        <f t="shared" ref="AP371:AP376" si="405">IFERROR(AVERAGE(AQ371:AR371),"")</f>
        <v/>
      </c>
      <c r="AQ371" s="12"/>
      <c r="AR371" s="13"/>
      <c r="AS371" s="4" t="str">
        <f t="shared" ref="AS371:AS376" si="406">IFERROR(AVERAGE(AT371:AU371),"")</f>
        <v/>
      </c>
      <c r="AT371" s="12"/>
      <c r="AU371" s="13"/>
      <c r="AV371" s="4" t="str">
        <f t="shared" ref="AV371:AV376" si="407">IFERROR(AVERAGE(AW371:AX371),"")</f>
        <v/>
      </c>
      <c r="AW371" s="12"/>
      <c r="AX371" s="13"/>
      <c r="AY371" s="4" t="str">
        <f t="shared" ref="AY371:AY376" si="408">IFERROR(AVERAGE(AZ371:BA371),"")</f>
        <v/>
      </c>
      <c r="AZ371" s="12"/>
      <c r="BA371" s="13"/>
      <c r="BB371" s="4" t="str">
        <f t="shared" ref="BB371:BB376" si="409">IFERROR(AVERAGE(BC371:BD371),"")</f>
        <v/>
      </c>
      <c r="BC371" s="12"/>
      <c r="BD371" s="13"/>
      <c r="BE371" s="4" t="str">
        <f t="shared" ref="BE371:BE376" si="410">IFERROR(AVERAGE(BF371:BG371),"")</f>
        <v/>
      </c>
      <c r="BF371" s="12"/>
      <c r="BG371" s="13"/>
      <c r="BH371" s="4" t="str">
        <f t="shared" ref="BH371:BH376" si="411">IFERROR(AVERAGE(BI371:BJ371),"")</f>
        <v/>
      </c>
      <c r="BI371" s="12"/>
      <c r="BJ371" s="13"/>
      <c r="BK371" s="4" t="str">
        <f t="shared" ref="BK371:BK376" si="412">IFERROR(AVERAGE(BL371:BM371),"")</f>
        <v/>
      </c>
      <c r="BL371" s="12"/>
      <c r="BM371" s="13"/>
      <c r="BN371" s="4" t="str">
        <f t="shared" ref="BN371:BN376" si="413">IFERROR(AVERAGE(BO371:BP371),"")</f>
        <v/>
      </c>
      <c r="BO371" s="12"/>
      <c r="BP371" s="13"/>
      <c r="BQ371" s="4" t="str">
        <f t="shared" ref="BQ371:BQ376" si="414">IFERROR(AVERAGE(BR371:BS371),"")</f>
        <v/>
      </c>
      <c r="BR371" s="12"/>
      <c r="BS371" s="13"/>
      <c r="BT371" s="4" t="str">
        <f t="shared" ref="BT371:BT376" si="415">IFERROR(AVERAGE(BU371:BV371),"")</f>
        <v/>
      </c>
      <c r="BU371" s="12"/>
      <c r="BV371" s="13"/>
    </row>
    <row r="372" spans="1:74" hidden="1" outlineLevel="1">
      <c r="B372" t="str">
        <f t="shared" si="392"/>
        <v>linnemann2007realistic</v>
      </c>
      <c r="C372" t="s">
        <v>13</v>
      </c>
      <c r="D372">
        <f t="shared" ref="D372:E376" si="416">D371</f>
        <v>2007</v>
      </c>
      <c r="E372" t="str">
        <f t="shared" si="416"/>
        <v>EUR</v>
      </c>
      <c r="F372" s="4" t="str">
        <f t="shared" si="393"/>
        <v/>
      </c>
      <c r="G372" s="12"/>
      <c r="H372" s="13"/>
      <c r="I372" s="4" t="str">
        <f t="shared" si="394"/>
        <v/>
      </c>
      <c r="J372" s="12"/>
      <c r="K372" s="13"/>
      <c r="L372" s="4" t="str">
        <f t="shared" si="395"/>
        <v/>
      </c>
      <c r="M372" s="12"/>
      <c r="N372" s="13"/>
      <c r="O372" s="4" t="str">
        <f t="shared" si="396"/>
        <v/>
      </c>
      <c r="P372" s="12"/>
      <c r="Q372" s="13"/>
      <c r="R372" s="4" t="str">
        <f t="shared" si="397"/>
        <v/>
      </c>
      <c r="S372" s="12"/>
      <c r="T372" s="13"/>
      <c r="U372" s="4" t="str">
        <f t="shared" si="398"/>
        <v/>
      </c>
      <c r="V372" s="12"/>
      <c r="W372" s="13"/>
      <c r="X372" s="4" t="str">
        <f t="shared" si="399"/>
        <v/>
      </c>
      <c r="Y372" s="12"/>
      <c r="Z372" s="13"/>
      <c r="AA372" s="4" t="str">
        <f t="shared" si="400"/>
        <v/>
      </c>
      <c r="AB372" s="12"/>
      <c r="AC372" s="13"/>
      <c r="AD372" s="4" t="str">
        <f t="shared" si="401"/>
        <v/>
      </c>
      <c r="AE372" s="12"/>
      <c r="AF372" s="13"/>
      <c r="AG372" s="4" t="str">
        <f t="shared" si="402"/>
        <v/>
      </c>
      <c r="AH372" s="12"/>
      <c r="AI372" s="13"/>
      <c r="AJ372" s="4" t="str">
        <f t="shared" si="403"/>
        <v/>
      </c>
      <c r="AK372" s="12"/>
      <c r="AL372" s="13"/>
      <c r="AM372" s="4" t="str">
        <f t="shared" si="404"/>
        <v/>
      </c>
      <c r="AN372" s="12"/>
      <c r="AO372" s="13"/>
      <c r="AP372" s="4" t="str">
        <f t="shared" si="405"/>
        <v/>
      </c>
      <c r="AQ372" s="12"/>
      <c r="AR372" s="13"/>
      <c r="AS372" s="4" t="str">
        <f t="shared" si="406"/>
        <v/>
      </c>
      <c r="AT372" s="12"/>
      <c r="AU372" s="13"/>
      <c r="AV372" s="4" t="str">
        <f t="shared" si="407"/>
        <v/>
      </c>
      <c r="AW372" s="12"/>
      <c r="AX372" s="13"/>
      <c r="AY372" s="4" t="str">
        <f t="shared" si="408"/>
        <v/>
      </c>
      <c r="AZ372" s="12"/>
      <c r="BA372" s="13"/>
      <c r="BB372" s="4" t="str">
        <f t="shared" si="409"/>
        <v/>
      </c>
      <c r="BC372" s="12"/>
      <c r="BD372" s="13"/>
      <c r="BE372" s="4" t="str">
        <f t="shared" si="410"/>
        <v/>
      </c>
      <c r="BF372" s="12"/>
      <c r="BG372" s="13"/>
      <c r="BH372" s="4" t="str">
        <f t="shared" si="411"/>
        <v/>
      </c>
      <c r="BI372" s="12"/>
      <c r="BJ372" s="13"/>
      <c r="BK372" s="4" t="str">
        <f t="shared" si="412"/>
        <v/>
      </c>
      <c r="BL372" s="12"/>
      <c r="BM372" s="13"/>
      <c r="BN372" s="4" t="str">
        <f t="shared" si="413"/>
        <v/>
      </c>
      <c r="BO372" s="12"/>
      <c r="BP372" s="13"/>
      <c r="BQ372" s="4" t="str">
        <f t="shared" si="414"/>
        <v/>
      </c>
      <c r="BR372" s="12"/>
      <c r="BS372" s="13"/>
      <c r="BT372" s="4" t="str">
        <f t="shared" si="415"/>
        <v/>
      </c>
      <c r="BU372" s="12"/>
      <c r="BV372" s="13"/>
    </row>
    <row r="373" spans="1:74" hidden="1" outlineLevel="1">
      <c r="B373" t="str">
        <f t="shared" si="392"/>
        <v>linnemann2007realistic</v>
      </c>
      <c r="C373" t="s">
        <v>14</v>
      </c>
      <c r="D373">
        <f t="shared" si="416"/>
        <v>2007</v>
      </c>
      <c r="E373" t="str">
        <f t="shared" si="416"/>
        <v>EUR</v>
      </c>
      <c r="F373" s="4" t="str">
        <f t="shared" si="393"/>
        <v/>
      </c>
      <c r="G373" s="12"/>
      <c r="H373" s="13"/>
      <c r="I373" s="4" t="str">
        <f t="shared" si="394"/>
        <v/>
      </c>
      <c r="J373" s="12"/>
      <c r="K373" s="13"/>
      <c r="L373" s="4" t="str">
        <f t="shared" si="395"/>
        <v/>
      </c>
      <c r="M373" s="12"/>
      <c r="N373" s="13"/>
      <c r="O373" s="4" t="str">
        <f t="shared" si="396"/>
        <v/>
      </c>
      <c r="P373" s="12"/>
      <c r="Q373" s="13"/>
      <c r="R373" s="4" t="str">
        <f t="shared" si="397"/>
        <v/>
      </c>
      <c r="S373" s="12"/>
      <c r="T373" s="13"/>
      <c r="U373" s="4" t="str">
        <f t="shared" si="398"/>
        <v/>
      </c>
      <c r="V373" s="12"/>
      <c r="W373" s="13"/>
      <c r="X373" s="4" t="str">
        <f t="shared" si="399"/>
        <v/>
      </c>
      <c r="Y373" s="12"/>
      <c r="Z373" s="13"/>
      <c r="AA373" s="4" t="str">
        <f t="shared" si="400"/>
        <v/>
      </c>
      <c r="AB373" s="12"/>
      <c r="AC373" s="13"/>
      <c r="AD373" s="4" t="str">
        <f t="shared" si="401"/>
        <v/>
      </c>
      <c r="AE373" s="12"/>
      <c r="AF373" s="13"/>
      <c r="AG373" s="4" t="str">
        <f t="shared" si="402"/>
        <v/>
      </c>
      <c r="AH373" s="12"/>
      <c r="AI373" s="13"/>
      <c r="AJ373" s="4" t="str">
        <f t="shared" si="403"/>
        <v/>
      </c>
      <c r="AK373" s="12"/>
      <c r="AL373" s="13"/>
      <c r="AM373" s="4" t="str">
        <f t="shared" si="404"/>
        <v/>
      </c>
      <c r="AN373" s="12"/>
      <c r="AO373" s="13"/>
      <c r="AP373" s="4" t="str">
        <f t="shared" si="405"/>
        <v/>
      </c>
      <c r="AQ373" s="12"/>
      <c r="AR373" s="13"/>
      <c r="AS373" s="4" t="str">
        <f t="shared" si="406"/>
        <v/>
      </c>
      <c r="AT373" s="12"/>
      <c r="AU373" s="13"/>
      <c r="AV373" s="4" t="str">
        <f t="shared" si="407"/>
        <v/>
      </c>
      <c r="AW373" s="12"/>
      <c r="AX373" s="13"/>
      <c r="AY373" s="4" t="str">
        <f t="shared" si="408"/>
        <v/>
      </c>
      <c r="AZ373" s="12"/>
      <c r="BA373" s="13"/>
      <c r="BB373" s="4" t="str">
        <f t="shared" si="409"/>
        <v/>
      </c>
      <c r="BC373" s="12"/>
      <c r="BD373" s="13"/>
      <c r="BE373" s="4" t="str">
        <f t="shared" si="410"/>
        <v/>
      </c>
      <c r="BF373" s="12"/>
      <c r="BG373" s="13"/>
      <c r="BH373" s="4" t="str">
        <f t="shared" si="411"/>
        <v/>
      </c>
      <c r="BI373" s="12"/>
      <c r="BJ373" s="13"/>
      <c r="BK373" s="4" t="str">
        <f t="shared" si="412"/>
        <v/>
      </c>
      <c r="BL373" s="12"/>
      <c r="BM373" s="13"/>
      <c r="BN373" s="4" t="str">
        <f t="shared" si="413"/>
        <v/>
      </c>
      <c r="BO373" s="12"/>
      <c r="BP373" s="13"/>
      <c r="BQ373" s="4" t="str">
        <f t="shared" si="414"/>
        <v/>
      </c>
      <c r="BR373" s="12"/>
      <c r="BS373" s="13"/>
      <c r="BT373" s="4" t="str">
        <f t="shared" si="415"/>
        <v/>
      </c>
      <c r="BU373" s="12"/>
      <c r="BV373" s="13"/>
    </row>
    <row r="374" spans="1:74" hidden="1" outlineLevel="1">
      <c r="B374" t="str">
        <f t="shared" si="392"/>
        <v>linnemann2007realistic</v>
      </c>
      <c r="C374" t="s">
        <v>11</v>
      </c>
      <c r="D374">
        <f t="shared" si="416"/>
        <v>2007</v>
      </c>
      <c r="E374" t="str">
        <f t="shared" si="416"/>
        <v>EUR</v>
      </c>
      <c r="F374" s="4" t="str">
        <f t="shared" si="393"/>
        <v/>
      </c>
      <c r="G374" s="12"/>
      <c r="H374" s="13"/>
      <c r="I374" s="4" t="str">
        <f t="shared" si="394"/>
        <v/>
      </c>
      <c r="J374" s="12"/>
      <c r="K374" s="13"/>
      <c r="L374" s="4" t="str">
        <f t="shared" si="395"/>
        <v/>
      </c>
      <c r="M374" s="12"/>
      <c r="N374" s="13"/>
      <c r="O374" s="4" t="str">
        <f t="shared" si="396"/>
        <v/>
      </c>
      <c r="P374" s="12"/>
      <c r="Q374" s="13"/>
      <c r="R374" s="4" t="str">
        <f t="shared" si="397"/>
        <v/>
      </c>
      <c r="S374" s="12"/>
      <c r="T374" s="13"/>
      <c r="U374" s="4" t="str">
        <f t="shared" si="398"/>
        <v/>
      </c>
      <c r="V374" s="12"/>
      <c r="W374" s="13"/>
      <c r="X374" s="4" t="str">
        <f t="shared" si="399"/>
        <v/>
      </c>
      <c r="Y374" s="12"/>
      <c r="Z374" s="13"/>
      <c r="AA374" s="4" t="str">
        <f t="shared" si="400"/>
        <v/>
      </c>
      <c r="AB374" s="12"/>
      <c r="AC374" s="13"/>
      <c r="AD374" s="4" t="str">
        <f t="shared" si="401"/>
        <v/>
      </c>
      <c r="AE374" s="12"/>
      <c r="AF374" s="13"/>
      <c r="AG374" s="4" t="str">
        <f t="shared" si="402"/>
        <v/>
      </c>
      <c r="AH374" s="12"/>
      <c r="AI374" s="13"/>
      <c r="AJ374" s="4" t="str">
        <f t="shared" si="403"/>
        <v/>
      </c>
      <c r="AK374" s="12"/>
      <c r="AL374" s="13"/>
      <c r="AM374" s="4" t="str">
        <f t="shared" si="404"/>
        <v/>
      </c>
      <c r="AN374" s="12"/>
      <c r="AO374" s="13"/>
      <c r="AP374" s="4" t="str">
        <f t="shared" si="405"/>
        <v/>
      </c>
      <c r="AQ374" s="12"/>
      <c r="AR374" s="13"/>
      <c r="AS374" s="4" t="str">
        <f t="shared" si="406"/>
        <v/>
      </c>
      <c r="AT374" s="12"/>
      <c r="AU374" s="13"/>
      <c r="AV374" s="4" t="str">
        <f t="shared" si="407"/>
        <v/>
      </c>
      <c r="AW374" s="12"/>
      <c r="AX374" s="13"/>
      <c r="AY374" s="4" t="str">
        <f t="shared" si="408"/>
        <v/>
      </c>
      <c r="AZ374" s="12"/>
      <c r="BA374" s="13"/>
      <c r="BB374" s="4" t="str">
        <f t="shared" si="409"/>
        <v/>
      </c>
      <c r="BC374" s="12"/>
      <c r="BD374" s="13"/>
      <c r="BE374" s="4" t="str">
        <f t="shared" si="410"/>
        <v/>
      </c>
      <c r="BF374" s="12"/>
      <c r="BG374" s="13"/>
      <c r="BH374" s="4" t="str">
        <f t="shared" si="411"/>
        <v/>
      </c>
      <c r="BI374" s="12"/>
      <c r="BJ374" s="13"/>
      <c r="BK374" s="4" t="str">
        <f t="shared" si="412"/>
        <v/>
      </c>
      <c r="BL374" s="12"/>
      <c r="BM374" s="13"/>
      <c r="BN374" s="4" t="str">
        <f t="shared" si="413"/>
        <v/>
      </c>
      <c r="BO374" s="12"/>
      <c r="BP374" s="13"/>
      <c r="BQ374" s="4" t="str">
        <f t="shared" si="414"/>
        <v/>
      </c>
      <c r="BR374" s="12"/>
      <c r="BS374" s="13"/>
      <c r="BT374" s="4" t="str">
        <f t="shared" si="415"/>
        <v/>
      </c>
      <c r="BU374" s="12"/>
      <c r="BV374" s="13"/>
    </row>
    <row r="375" spans="1:74" hidden="1" outlineLevel="1">
      <c r="B375" t="str">
        <f t="shared" si="392"/>
        <v>linnemann2007realistic</v>
      </c>
      <c r="C375" t="s">
        <v>15</v>
      </c>
      <c r="D375">
        <f t="shared" si="416"/>
        <v>2007</v>
      </c>
      <c r="E375" t="str">
        <f t="shared" si="416"/>
        <v>EUR</v>
      </c>
      <c r="F375" s="4" t="str">
        <f t="shared" si="393"/>
        <v/>
      </c>
      <c r="G375" s="12"/>
      <c r="H375" s="13"/>
      <c r="I375" s="4" t="str">
        <f t="shared" si="394"/>
        <v/>
      </c>
      <c r="J375" s="12"/>
      <c r="K375" s="13"/>
      <c r="L375" s="4" t="str">
        <f t="shared" si="395"/>
        <v/>
      </c>
      <c r="M375" s="12"/>
      <c r="N375" s="13"/>
      <c r="O375" s="4" t="str">
        <f t="shared" si="396"/>
        <v/>
      </c>
      <c r="P375" s="12"/>
      <c r="Q375" s="13"/>
      <c r="R375" s="4" t="str">
        <f t="shared" si="397"/>
        <v/>
      </c>
      <c r="S375" s="12"/>
      <c r="T375" s="13"/>
      <c r="U375" s="4" t="str">
        <f t="shared" si="398"/>
        <v/>
      </c>
      <c r="V375" s="12"/>
      <c r="W375" s="13"/>
      <c r="X375" s="4" t="str">
        <f t="shared" si="399"/>
        <v/>
      </c>
      <c r="Y375" s="12"/>
      <c r="Z375" s="13"/>
      <c r="AA375" s="4" t="str">
        <f t="shared" si="400"/>
        <v/>
      </c>
      <c r="AB375" s="12"/>
      <c r="AC375" s="13"/>
      <c r="AD375" s="4" t="str">
        <f t="shared" si="401"/>
        <v/>
      </c>
      <c r="AE375" s="12"/>
      <c r="AF375" s="13"/>
      <c r="AG375" s="4" t="str">
        <f t="shared" si="402"/>
        <v/>
      </c>
      <c r="AH375" s="12"/>
      <c r="AI375" s="13"/>
      <c r="AJ375" s="4" t="str">
        <f t="shared" si="403"/>
        <v/>
      </c>
      <c r="AK375" s="12"/>
      <c r="AL375" s="13"/>
      <c r="AM375" s="4" t="str">
        <f t="shared" si="404"/>
        <v/>
      </c>
      <c r="AN375" s="12"/>
      <c r="AO375" s="13"/>
      <c r="AP375" s="4" t="str">
        <f t="shared" si="405"/>
        <v/>
      </c>
      <c r="AQ375" s="12"/>
      <c r="AR375" s="13"/>
      <c r="AS375" s="4" t="str">
        <f t="shared" si="406"/>
        <v/>
      </c>
      <c r="AT375" s="12"/>
      <c r="AU375" s="13"/>
      <c r="AV375" s="4" t="str">
        <f t="shared" si="407"/>
        <v/>
      </c>
      <c r="AW375" s="12"/>
      <c r="AX375" s="13"/>
      <c r="AY375" s="4" t="str">
        <f t="shared" si="408"/>
        <v/>
      </c>
      <c r="AZ375" s="12"/>
      <c r="BA375" s="13"/>
      <c r="BB375" s="4" t="str">
        <f t="shared" si="409"/>
        <v/>
      </c>
      <c r="BC375" s="12"/>
      <c r="BD375" s="13"/>
      <c r="BE375" s="4" t="str">
        <f t="shared" si="410"/>
        <v/>
      </c>
      <c r="BF375" s="12"/>
      <c r="BG375" s="13"/>
      <c r="BH375" s="4" t="str">
        <f t="shared" si="411"/>
        <v/>
      </c>
      <c r="BI375" s="12"/>
      <c r="BJ375" s="13"/>
      <c r="BK375" s="4" t="str">
        <f t="shared" si="412"/>
        <v/>
      </c>
      <c r="BL375" s="12"/>
      <c r="BM375" s="13"/>
      <c r="BN375" s="4" t="str">
        <f t="shared" si="413"/>
        <v/>
      </c>
      <c r="BO375" s="12"/>
      <c r="BP375" s="13"/>
      <c r="BQ375" s="4" t="str">
        <f t="shared" si="414"/>
        <v/>
      </c>
      <c r="BR375" s="12"/>
      <c r="BS375" s="13"/>
      <c r="BT375" s="4" t="str">
        <f t="shared" si="415"/>
        <v/>
      </c>
      <c r="BU375" s="12"/>
      <c r="BV375" s="13"/>
    </row>
    <row r="376" spans="1:74" hidden="1" outlineLevel="1">
      <c r="B376" t="str">
        <f t="shared" si="392"/>
        <v>linnemann2007realistic</v>
      </c>
      <c r="C376" t="s">
        <v>16</v>
      </c>
      <c r="D376">
        <f t="shared" si="416"/>
        <v>2007</v>
      </c>
      <c r="E376" t="str">
        <f t="shared" si="416"/>
        <v>EUR</v>
      </c>
      <c r="F376" s="4" t="str">
        <f t="shared" si="393"/>
        <v/>
      </c>
      <c r="G376" s="12"/>
      <c r="H376" s="13"/>
      <c r="I376" s="4" t="str">
        <f t="shared" si="394"/>
        <v/>
      </c>
      <c r="J376" s="12"/>
      <c r="K376" s="13"/>
      <c r="L376" s="4" t="str">
        <f t="shared" si="395"/>
        <v/>
      </c>
      <c r="M376" s="12"/>
      <c r="N376" s="13"/>
      <c r="O376" s="4" t="str">
        <f t="shared" si="396"/>
        <v/>
      </c>
      <c r="P376" s="12"/>
      <c r="Q376" s="13"/>
      <c r="R376" s="4" t="str">
        <f t="shared" si="397"/>
        <v/>
      </c>
      <c r="S376" s="12"/>
      <c r="T376" s="13"/>
      <c r="U376" s="4" t="str">
        <f t="shared" si="398"/>
        <v/>
      </c>
      <c r="V376" s="12"/>
      <c r="W376" s="13"/>
      <c r="X376" s="4" t="str">
        <f t="shared" si="399"/>
        <v/>
      </c>
      <c r="Y376" s="12"/>
      <c r="Z376" s="13"/>
      <c r="AA376" s="4" t="str">
        <f t="shared" si="400"/>
        <v/>
      </c>
      <c r="AB376" s="12"/>
      <c r="AC376" s="13"/>
      <c r="AD376" s="4" t="str">
        <f t="shared" si="401"/>
        <v/>
      </c>
      <c r="AE376" s="12"/>
      <c r="AF376" s="13"/>
      <c r="AG376" s="4" t="str">
        <f t="shared" si="402"/>
        <v/>
      </c>
      <c r="AH376" s="12"/>
      <c r="AI376" s="13"/>
      <c r="AJ376" s="4" t="str">
        <f t="shared" si="403"/>
        <v/>
      </c>
      <c r="AK376" s="12"/>
      <c r="AL376" s="13"/>
      <c r="AM376" s="4" t="str">
        <f t="shared" si="404"/>
        <v/>
      </c>
      <c r="AN376" s="12"/>
      <c r="AO376" s="13"/>
      <c r="AP376" s="4" t="str">
        <f t="shared" si="405"/>
        <v/>
      </c>
      <c r="AQ376" s="12"/>
      <c r="AR376" s="13"/>
      <c r="AS376" s="4" t="str">
        <f t="shared" si="406"/>
        <v/>
      </c>
      <c r="AT376" s="12"/>
      <c r="AU376" s="13"/>
      <c r="AV376" s="4" t="str">
        <f t="shared" si="407"/>
        <v/>
      </c>
      <c r="AW376" s="12"/>
      <c r="AX376" s="13"/>
      <c r="AY376" s="4" t="str">
        <f t="shared" si="408"/>
        <v/>
      </c>
      <c r="AZ376" s="12"/>
      <c r="BA376" s="13"/>
      <c r="BB376" s="4" t="str">
        <f t="shared" si="409"/>
        <v/>
      </c>
      <c r="BC376" s="12"/>
      <c r="BD376" s="13"/>
      <c r="BE376" s="4" t="str">
        <f t="shared" si="410"/>
        <v/>
      </c>
      <c r="BF376" s="12"/>
      <c r="BG376" s="13"/>
      <c r="BH376" s="4" t="str">
        <f t="shared" si="411"/>
        <v/>
      </c>
      <c r="BI376" s="12"/>
      <c r="BJ376" s="13"/>
      <c r="BK376" s="4" t="str">
        <f t="shared" si="412"/>
        <v/>
      </c>
      <c r="BL376" s="12"/>
      <c r="BM376" s="13"/>
      <c r="BN376" s="4" t="str">
        <f t="shared" si="413"/>
        <v/>
      </c>
      <c r="BO376" s="12"/>
      <c r="BP376" s="13"/>
      <c r="BQ376" s="4" t="str">
        <f t="shared" si="414"/>
        <v/>
      </c>
      <c r="BR376" s="12"/>
      <c r="BS376" s="13"/>
      <c r="BT376" s="4" t="str">
        <f t="shared" si="415"/>
        <v/>
      </c>
      <c r="BU376" s="12"/>
      <c r="BV376" s="13"/>
    </row>
    <row r="377" spans="1:74" collapsed="1">
      <c r="B377" t="s">
        <v>69</v>
      </c>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row>
    <row r="378" spans="1:74">
      <c r="B378" t="str">
        <f>B376</f>
        <v>linnemann2007realistic</v>
      </c>
      <c r="C378" t="s">
        <v>19</v>
      </c>
      <c r="D378">
        <f>D376</f>
        <v>2007</v>
      </c>
      <c r="E378" t="str">
        <f>E365</f>
        <v>EUR/kW</v>
      </c>
      <c r="F378" s="4" t="str">
        <f>IFERROR(AVERAGE(G378:H378),"")</f>
        <v/>
      </c>
      <c r="G378" s="12"/>
      <c r="H378" s="13"/>
      <c r="I378" s="4" t="str">
        <f>IFERROR(AVERAGE(J378:K378),"")</f>
        <v/>
      </c>
      <c r="J378" s="12"/>
      <c r="K378" s="13"/>
      <c r="L378" s="4" t="str">
        <f>IFERROR(AVERAGE(M378:N378),"")</f>
        <v/>
      </c>
      <c r="M378" s="12"/>
      <c r="N378" s="13"/>
      <c r="O378" s="4" t="str">
        <f>IFERROR(AVERAGE(P378:Q378),"")</f>
        <v/>
      </c>
      <c r="P378" s="12"/>
      <c r="Q378" s="13"/>
      <c r="R378" s="4" t="str">
        <f>IFERROR(AVERAGE(S378:T378),"")</f>
        <v/>
      </c>
      <c r="S378" s="12"/>
      <c r="T378" s="13"/>
      <c r="U378" s="4" t="str">
        <f>IFERROR(AVERAGE(V378:W378),"")</f>
        <v/>
      </c>
      <c r="V378" s="12"/>
      <c r="W378" s="13"/>
      <c r="X378" s="4" t="str">
        <f>IFERROR(AVERAGE(Y378:Z378),"")</f>
        <v/>
      </c>
      <c r="Y378" s="12"/>
      <c r="Z378" s="13"/>
      <c r="AA378" s="4" t="str">
        <f>IFERROR(AVERAGE(AB378:AC378),"")</f>
        <v/>
      </c>
      <c r="AB378" s="12"/>
      <c r="AC378" s="13"/>
      <c r="AD378" s="4" t="str">
        <f>IFERROR(AVERAGE(AE378:AF378),"")</f>
        <v/>
      </c>
      <c r="AE378" s="12"/>
      <c r="AF378" s="13"/>
      <c r="AG378" s="4" t="str">
        <f>IFERROR(AVERAGE(AH378:AI378),"")</f>
        <v/>
      </c>
      <c r="AH378" s="12"/>
      <c r="AI378" s="13"/>
      <c r="AJ378" s="4" t="str">
        <f>IFERROR(AVERAGE(AK378:AL378),"")</f>
        <v/>
      </c>
      <c r="AK378" s="12"/>
      <c r="AL378" s="13"/>
      <c r="AM378" s="4" t="str">
        <f>IFERROR(AVERAGE(AN378:AO378),"")</f>
        <v/>
      </c>
      <c r="AN378" s="12"/>
      <c r="AO378" s="13"/>
      <c r="AP378" s="4" t="str">
        <f>IFERROR(AVERAGE(AQ378:AR378),"")</f>
        <v/>
      </c>
      <c r="AQ378" s="12"/>
      <c r="AR378" s="13"/>
      <c r="AS378" s="4" t="str">
        <f>IFERROR(AVERAGE(AT378:AU378),"")</f>
        <v/>
      </c>
      <c r="AT378" s="12"/>
      <c r="AU378" s="13"/>
      <c r="AV378" s="4" t="str">
        <f>IFERROR(AVERAGE(AW378:AX378),"")</f>
        <v/>
      </c>
      <c r="AW378" s="12"/>
      <c r="AX378" s="13"/>
      <c r="AY378" s="4" t="str">
        <f>IFERROR(AVERAGE(AZ378:BA378),"")</f>
        <v/>
      </c>
      <c r="AZ378" s="12"/>
      <c r="BA378" s="13"/>
      <c r="BB378" s="4" t="str">
        <f>IFERROR(AVERAGE(BC378:BD378),"")</f>
        <v/>
      </c>
      <c r="BC378" s="12"/>
      <c r="BD378" s="13"/>
      <c r="BE378" s="4" t="str">
        <f>IFERROR(AVERAGE(BF378:BG378),"")</f>
        <v/>
      </c>
      <c r="BF378" s="12"/>
      <c r="BG378" s="13"/>
      <c r="BH378" s="4" t="str">
        <f>IFERROR(AVERAGE(BI378:BJ378),"")</f>
        <v/>
      </c>
      <c r="BI378" s="12"/>
      <c r="BJ378" s="13"/>
      <c r="BK378" s="4" t="str">
        <f>IFERROR(AVERAGE(BL378:BM378),"")</f>
        <v/>
      </c>
      <c r="BL378" s="12"/>
      <c r="BM378" s="13"/>
      <c r="BN378" s="4" t="str">
        <f>IFERROR(AVERAGE(BO378:BP378),"")</f>
        <v/>
      </c>
      <c r="BO378" s="12"/>
      <c r="BP378" s="13"/>
      <c r="BQ378" s="4" t="str">
        <f>IFERROR(AVERAGE(BR378:BS378),"")</f>
        <v/>
      </c>
      <c r="BR378" s="12"/>
      <c r="BS378" s="13"/>
      <c r="BT378" s="4" t="str">
        <f>IFERROR(AVERAGE(BU378:BV378),"")</f>
        <v/>
      </c>
      <c r="BU378" s="12"/>
      <c r="BV378" s="13"/>
    </row>
    <row r="379" spans="1:74">
      <c r="B379" t="s">
        <v>69</v>
      </c>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row>
    <row r="380" spans="1:74">
      <c r="B380" t="str">
        <f>B378</f>
        <v>linnemann2007realistic</v>
      </c>
      <c r="C380" t="s">
        <v>48</v>
      </c>
      <c r="D380">
        <f>D378</f>
        <v>2007</v>
      </c>
      <c r="E380" t="s">
        <v>22</v>
      </c>
      <c r="F380" s="22" t="str">
        <f>IFERROR(AVERAGE(G380:H380),"")</f>
        <v/>
      </c>
      <c r="G380" s="23"/>
      <c r="H380" s="24"/>
      <c r="I380" s="22" t="str">
        <f>IFERROR(AVERAGE(J380:K380),"")</f>
        <v/>
      </c>
      <c r="J380" s="23"/>
      <c r="K380" s="24"/>
      <c r="L380" s="22" t="str">
        <f>IFERROR(AVERAGE(M380:N380),"")</f>
        <v/>
      </c>
      <c r="M380" s="23"/>
      <c r="N380" s="24"/>
      <c r="O380" s="22" t="str">
        <f>IFERROR(AVERAGE(P380:Q380),"")</f>
        <v/>
      </c>
      <c r="P380" s="23"/>
      <c r="Q380" s="24"/>
      <c r="R380" s="22" t="str">
        <f>IFERROR(AVERAGE(S380:T380),"")</f>
        <v/>
      </c>
      <c r="S380" s="23"/>
      <c r="T380" s="24"/>
      <c r="U380" s="22" t="str">
        <f>IFERROR(AVERAGE(V380:W380),"")</f>
        <v/>
      </c>
      <c r="V380" s="23"/>
      <c r="W380" s="24"/>
      <c r="X380" s="22" t="str">
        <f>IFERROR(AVERAGE(Y380:Z380),"")</f>
        <v/>
      </c>
      <c r="Y380" s="23"/>
      <c r="Z380" s="24"/>
      <c r="AA380" s="22" t="str">
        <f>IFERROR(AVERAGE(AB380:AC380),"")</f>
        <v/>
      </c>
      <c r="AB380" s="23"/>
      <c r="AC380" s="24"/>
      <c r="AD380" s="22" t="str">
        <f>IFERROR(AVERAGE(AE380:AF380),"")</f>
        <v/>
      </c>
      <c r="AE380" s="23"/>
      <c r="AF380" s="24"/>
      <c r="AG380" s="22" t="str">
        <f>IFERROR(AVERAGE(AH380:AI380),"")</f>
        <v/>
      </c>
      <c r="AH380" s="23"/>
      <c r="AI380" s="24"/>
      <c r="AJ380" s="22" t="str">
        <f>IFERROR(AVERAGE(AK380:AL380),"")</f>
        <v/>
      </c>
      <c r="AK380" s="23"/>
      <c r="AL380" s="24"/>
      <c r="AM380" s="22" t="str">
        <f>IFERROR(AVERAGE(AN380:AO380),"")</f>
        <v/>
      </c>
      <c r="AN380" s="23"/>
      <c r="AO380" s="24"/>
      <c r="AP380" s="22" t="str">
        <f>IFERROR(AVERAGE(AQ380:AR380),"")</f>
        <v/>
      </c>
      <c r="AQ380" s="23"/>
      <c r="AR380" s="24"/>
      <c r="AS380" s="22" t="str">
        <f>IFERROR(AVERAGE(AT380:AU380),"")</f>
        <v/>
      </c>
      <c r="AT380" s="23"/>
      <c r="AU380" s="24"/>
      <c r="AV380" s="22" t="str">
        <f>IFERROR(AVERAGE(AW380:AX380),"")</f>
        <v/>
      </c>
      <c r="AW380" s="23"/>
      <c r="AX380" s="24"/>
      <c r="AY380" s="22" t="str">
        <f>IFERROR(AVERAGE(AZ380:BA380),"")</f>
        <v/>
      </c>
      <c r="AZ380" s="23"/>
      <c r="BA380" s="24"/>
      <c r="BB380" s="22" t="str">
        <f>IFERROR(AVERAGE(BC380:BD380),"")</f>
        <v/>
      </c>
      <c r="BC380" s="23"/>
      <c r="BD380" s="24"/>
      <c r="BE380" s="22" t="str">
        <f>IFERROR(AVERAGE(BF380:BG380),"")</f>
        <v/>
      </c>
      <c r="BF380" s="23"/>
      <c r="BG380" s="24"/>
      <c r="BH380" s="22" t="str">
        <f>IFERROR(AVERAGE(BI380:BJ380),"")</f>
        <v/>
      </c>
      <c r="BI380" s="23"/>
      <c r="BJ380" s="24"/>
      <c r="BK380" s="22" t="str">
        <f>IFERROR(AVERAGE(BL380:BM380),"")</f>
        <v/>
      </c>
      <c r="BL380" s="23"/>
      <c r="BM380" s="24"/>
      <c r="BN380" s="22" t="str">
        <f>IFERROR(AVERAGE(BO380:BP380),"")</f>
        <v/>
      </c>
      <c r="BO380" s="23"/>
      <c r="BP380" s="24"/>
      <c r="BQ380" s="22" t="str">
        <f>IFERROR(AVERAGE(BR380:BS380),"")</f>
        <v/>
      </c>
      <c r="BR380" s="23"/>
      <c r="BS380" s="24"/>
      <c r="BT380" s="22" t="str">
        <f>IFERROR(AVERAGE(BU380:BV380),"")</f>
        <v/>
      </c>
      <c r="BU380" s="23"/>
      <c r="BV380" s="24"/>
    </row>
    <row r="381" spans="1:74">
      <c r="B381" t="str">
        <f>B380</f>
        <v>linnemann2007realistic</v>
      </c>
      <c r="C381" t="s">
        <v>49</v>
      </c>
      <c r="D381">
        <f>D380</f>
        <v>2007</v>
      </c>
      <c r="E381" t="s">
        <v>22</v>
      </c>
      <c r="F381" s="22" t="str">
        <f>IFERROR(AVERAGE(G381:H381),"")</f>
        <v/>
      </c>
      <c r="G381" s="23"/>
      <c r="H381" s="24"/>
      <c r="I381" s="22" t="str">
        <f>IFERROR(AVERAGE(J381:K381),"")</f>
        <v/>
      </c>
      <c r="J381" s="23"/>
      <c r="K381" s="24"/>
      <c r="L381" s="22" t="str">
        <f>IFERROR(AVERAGE(M381:N381),"")</f>
        <v/>
      </c>
      <c r="M381" s="23"/>
      <c r="N381" s="24"/>
      <c r="O381" s="22" t="str">
        <f>IFERROR(AVERAGE(P381:Q381),"")</f>
        <v/>
      </c>
      <c r="P381" s="23"/>
      <c r="Q381" s="24"/>
      <c r="R381" s="22" t="str">
        <f>IFERROR(AVERAGE(S381:T381),"")</f>
        <v/>
      </c>
      <c r="S381" s="23"/>
      <c r="T381" s="24"/>
      <c r="U381" s="22" t="str">
        <f>IFERROR(AVERAGE(V381:W381),"")</f>
        <v/>
      </c>
      <c r="V381" s="23"/>
      <c r="W381" s="24"/>
      <c r="X381" s="22" t="str">
        <f>IFERROR(AVERAGE(Y381:Z381),"")</f>
        <v/>
      </c>
      <c r="Y381" s="23"/>
      <c r="Z381" s="24"/>
      <c r="AA381" s="22" t="str">
        <f>IFERROR(AVERAGE(AB381:AC381),"")</f>
        <v/>
      </c>
      <c r="AB381" s="23"/>
      <c r="AC381" s="24"/>
      <c r="AD381" s="22" t="str">
        <f>IFERROR(AVERAGE(AE381:AF381),"")</f>
        <v/>
      </c>
      <c r="AE381" s="23"/>
      <c r="AF381" s="24"/>
      <c r="AG381" s="22" t="str">
        <f>IFERROR(AVERAGE(AH381:AI381),"")</f>
        <v/>
      </c>
      <c r="AH381" s="23"/>
      <c r="AI381" s="24"/>
      <c r="AJ381" s="22" t="str">
        <f>IFERROR(AVERAGE(AK381:AL381),"")</f>
        <v/>
      </c>
      <c r="AK381" s="23"/>
      <c r="AL381" s="24"/>
      <c r="AM381" s="22" t="str">
        <f>IFERROR(AVERAGE(AN381:AO381),"")</f>
        <v/>
      </c>
      <c r="AN381" s="23"/>
      <c r="AO381" s="24"/>
      <c r="AP381" s="22" t="str">
        <f>IFERROR(AVERAGE(AQ381:AR381),"")</f>
        <v/>
      </c>
      <c r="AQ381" s="23"/>
      <c r="AR381" s="24"/>
      <c r="AS381" s="22" t="str">
        <f>IFERROR(AVERAGE(AT381:AU381),"")</f>
        <v/>
      </c>
      <c r="AT381" s="23"/>
      <c r="AU381" s="24"/>
      <c r="AV381" s="22" t="str">
        <f>IFERROR(AVERAGE(AW381:AX381),"")</f>
        <v/>
      </c>
      <c r="AW381" s="23"/>
      <c r="AX381" s="24"/>
      <c r="AY381" s="22" t="str">
        <f>IFERROR(AVERAGE(AZ381:BA381),"")</f>
        <v/>
      </c>
      <c r="AZ381" s="23"/>
      <c r="BA381" s="24"/>
      <c r="BB381" s="22" t="str">
        <f>IFERROR(AVERAGE(BC381:BD381),"")</f>
        <v/>
      </c>
      <c r="BC381" s="23"/>
      <c r="BD381" s="24"/>
      <c r="BE381" s="22" t="str">
        <f>IFERROR(AVERAGE(BF381:BG381),"")</f>
        <v/>
      </c>
      <c r="BF381" s="23"/>
      <c r="BG381" s="24"/>
      <c r="BH381" s="22" t="str">
        <f>IFERROR(AVERAGE(BI381:BJ381),"")</f>
        <v/>
      </c>
      <c r="BI381" s="23"/>
      <c r="BJ381" s="24"/>
      <c r="BK381" s="22" t="str">
        <f>IFERROR(AVERAGE(BL381:BM381),"")</f>
        <v/>
      </c>
      <c r="BL381" s="23"/>
      <c r="BM381" s="24"/>
      <c r="BN381" s="22" t="str">
        <f>IFERROR(AVERAGE(BO381:BP381),"")</f>
        <v/>
      </c>
      <c r="BO381" s="23"/>
      <c r="BP381" s="24"/>
      <c r="BQ381" s="22" t="str">
        <f>IFERROR(AVERAGE(BR381:BS381),"")</f>
        <v/>
      </c>
      <c r="BR381" s="23"/>
      <c r="BS381" s="24"/>
      <c r="BT381" s="22" t="str">
        <f>IFERROR(AVERAGE(BU381:BV381),"")</f>
        <v/>
      </c>
      <c r="BU381" s="23"/>
      <c r="BV381" s="24"/>
    </row>
    <row r="382" spans="1:74">
      <c r="B382" t="s">
        <v>69</v>
      </c>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row>
    <row r="383" spans="1:74">
      <c r="B383" t="str">
        <f>B378</f>
        <v>linnemann2007realistic</v>
      </c>
      <c r="C383" t="s">
        <v>23</v>
      </c>
      <c r="D383">
        <f>D378</f>
        <v>2007</v>
      </c>
      <c r="E383" t="s">
        <v>20</v>
      </c>
      <c r="F383" s="4" t="str">
        <f>IFERROR(AVERAGE(G383:H383),"")</f>
        <v/>
      </c>
      <c r="G383" s="12"/>
      <c r="H383" s="13"/>
      <c r="I383" s="4" t="str">
        <f>IFERROR(AVERAGE(J383:K383),"")</f>
        <v/>
      </c>
      <c r="J383" s="12"/>
      <c r="K383" s="13"/>
      <c r="L383" s="4" t="str">
        <f>IFERROR(AVERAGE(M383:N383),"")</f>
        <v/>
      </c>
      <c r="M383" s="12"/>
      <c r="N383" s="13"/>
      <c r="O383" s="4" t="str">
        <f>IFERROR(AVERAGE(P383:Q383),"")</f>
        <v/>
      </c>
      <c r="P383" s="12"/>
      <c r="Q383" s="13"/>
      <c r="R383" s="4" t="str">
        <f>IFERROR(AVERAGE(S383:T383),"")</f>
        <v/>
      </c>
      <c r="S383" s="12"/>
      <c r="T383" s="13"/>
      <c r="U383" s="4" t="str">
        <f>IFERROR(AVERAGE(V383:W383),"")</f>
        <v/>
      </c>
      <c r="V383" s="12"/>
      <c r="W383" s="13"/>
      <c r="X383" s="4" t="str">
        <f>IFERROR(AVERAGE(Y383:Z383),"")</f>
        <v/>
      </c>
      <c r="Y383" s="12"/>
      <c r="Z383" s="13"/>
      <c r="AA383" s="4" t="str">
        <f>IFERROR(AVERAGE(AB383:AC383),"")</f>
        <v/>
      </c>
      <c r="AB383" s="12"/>
      <c r="AC383" s="13"/>
      <c r="AD383" s="4" t="str">
        <f>IFERROR(AVERAGE(AE383:AF383),"")</f>
        <v/>
      </c>
      <c r="AE383" s="12"/>
      <c r="AF383" s="13"/>
      <c r="AG383" s="4" t="str">
        <f>IFERROR(AVERAGE(AH383:AI383),"")</f>
        <v/>
      </c>
      <c r="AH383" s="12"/>
      <c r="AI383" s="13"/>
      <c r="AJ383" s="4" t="str">
        <f>IFERROR(AVERAGE(AK383:AL383),"")</f>
        <v/>
      </c>
      <c r="AK383" s="12"/>
      <c r="AL383" s="13"/>
      <c r="AM383" s="4" t="str">
        <f>IFERROR(AVERAGE(AN383:AO383),"")</f>
        <v/>
      </c>
      <c r="AN383" s="12"/>
      <c r="AO383" s="13"/>
      <c r="AP383" s="4" t="str">
        <f>IFERROR(AVERAGE(AQ383:AR383),"")</f>
        <v/>
      </c>
      <c r="AQ383" s="12"/>
      <c r="AR383" s="13"/>
      <c r="AS383" s="4" t="str">
        <f>IFERROR(AVERAGE(AT383:AU383),"")</f>
        <v/>
      </c>
      <c r="AT383" s="12"/>
      <c r="AU383" s="13"/>
      <c r="AV383" s="4" t="str">
        <f>IFERROR(AVERAGE(AW383:AX383),"")</f>
        <v/>
      </c>
      <c r="AW383" s="12"/>
      <c r="AX383" s="13"/>
      <c r="AY383" s="4" t="str">
        <f>IFERROR(AVERAGE(AZ383:BA383),"")</f>
        <v/>
      </c>
      <c r="AZ383" s="12"/>
      <c r="BA383" s="13"/>
      <c r="BB383" s="4" t="str">
        <f>IFERROR(AVERAGE(BC383:BD383),"")</f>
        <v/>
      </c>
      <c r="BC383" s="12"/>
      <c r="BD383" s="13"/>
      <c r="BE383" s="4" t="str">
        <f>IFERROR(AVERAGE(BF383:BG383),"")</f>
        <v/>
      </c>
      <c r="BF383" s="12"/>
      <c r="BG383" s="13"/>
      <c r="BH383" s="4" t="str">
        <f>IFERROR(AVERAGE(BI383:BJ383),"")</f>
        <v/>
      </c>
      <c r="BI383" s="12"/>
      <c r="BJ383" s="13"/>
      <c r="BK383" s="4" t="str">
        <f>IFERROR(AVERAGE(BL383:BM383),"")</f>
        <v/>
      </c>
      <c r="BL383" s="12"/>
      <c r="BM383" s="13"/>
      <c r="BN383" s="4" t="str">
        <f>IFERROR(AVERAGE(BO383:BP383),"")</f>
        <v/>
      </c>
      <c r="BO383" s="12"/>
      <c r="BP383" s="13"/>
      <c r="BQ383" s="4" t="str">
        <f>IFERROR(AVERAGE(BR383:BS383),"")</f>
        <v/>
      </c>
      <c r="BR383" s="12"/>
      <c r="BS383" s="13"/>
      <c r="BT383" s="4" t="str">
        <f>IFERROR(AVERAGE(BU383:BV383),"")</f>
        <v/>
      </c>
      <c r="BU383" s="12"/>
      <c r="BV383" s="13"/>
    </row>
    <row r="384" spans="1:74">
      <c r="B384" t="str">
        <f>B383</f>
        <v>linnemann2007realistic</v>
      </c>
      <c r="C384" t="s">
        <v>42</v>
      </c>
      <c r="D384">
        <f>D383</f>
        <v>2007</v>
      </c>
      <c r="E384" t="s">
        <v>43</v>
      </c>
      <c r="F384" s="4" t="str">
        <f>IFERROR(AVERAGE(G384:H384),"")</f>
        <v/>
      </c>
      <c r="G384" s="12"/>
      <c r="H384" s="13"/>
      <c r="I384" s="4" t="str">
        <f>IFERROR(AVERAGE(J384:K384),"")</f>
        <v/>
      </c>
      <c r="J384" s="12"/>
      <c r="K384" s="13"/>
      <c r="L384" s="4" t="str">
        <f>IFERROR(AVERAGE(M384:N384),"")</f>
        <v/>
      </c>
      <c r="M384" s="12"/>
      <c r="N384" s="13"/>
      <c r="O384" s="4" t="str">
        <f>IFERROR(AVERAGE(P384:Q384),"")</f>
        <v/>
      </c>
      <c r="P384" s="12"/>
      <c r="Q384" s="13"/>
      <c r="R384" s="4" t="str">
        <f>IFERROR(AVERAGE(S384:T384),"")</f>
        <v/>
      </c>
      <c r="S384" s="12"/>
      <c r="T384" s="13"/>
      <c r="U384" s="4" t="str">
        <f>IFERROR(AVERAGE(V384:W384),"")</f>
        <v/>
      </c>
      <c r="V384" s="12"/>
      <c r="W384" s="13"/>
      <c r="X384" s="4" t="str">
        <f>IFERROR(AVERAGE(Y384:Z384),"")</f>
        <v/>
      </c>
      <c r="Y384" s="12"/>
      <c r="Z384" s="13"/>
      <c r="AA384" s="4" t="str">
        <f>IFERROR(AVERAGE(AB384:AC384),"")</f>
        <v/>
      </c>
      <c r="AB384" s="12"/>
      <c r="AC384" s="13"/>
      <c r="AD384" s="4" t="str">
        <f>IFERROR(AVERAGE(AE384:AF384),"")</f>
        <v/>
      </c>
      <c r="AE384" s="12"/>
      <c r="AF384" s="13"/>
      <c r="AG384" s="4" t="str">
        <f>IFERROR(AVERAGE(AH384:AI384),"")</f>
        <v/>
      </c>
      <c r="AH384" s="12"/>
      <c r="AI384" s="13"/>
      <c r="AJ384" s="4" t="str">
        <f>IFERROR(AVERAGE(AK384:AL384),"")</f>
        <v/>
      </c>
      <c r="AK384" s="12"/>
      <c r="AL384" s="13"/>
      <c r="AM384" s="4" t="str">
        <f>IFERROR(AVERAGE(AN384:AO384),"")</f>
        <v/>
      </c>
      <c r="AN384" s="12"/>
      <c r="AO384" s="13"/>
      <c r="AP384" s="4" t="str">
        <f>IFERROR(AVERAGE(AQ384:AR384),"")</f>
        <v/>
      </c>
      <c r="AQ384" s="12"/>
      <c r="AR384" s="13"/>
      <c r="AS384" s="4" t="str">
        <f>IFERROR(AVERAGE(AT384:AU384),"")</f>
        <v/>
      </c>
      <c r="AT384" s="12"/>
      <c r="AU384" s="13"/>
      <c r="AV384" s="4" t="str">
        <f>IFERROR(AVERAGE(AW384:AX384),"")</f>
        <v/>
      </c>
      <c r="AW384" s="12"/>
      <c r="AX384" s="13"/>
      <c r="AY384" s="4" t="str">
        <f>IFERROR(AVERAGE(AZ384:BA384),"")</f>
        <v/>
      </c>
      <c r="AZ384" s="12"/>
      <c r="BA384" s="13"/>
      <c r="BB384" s="4" t="str">
        <f>IFERROR(AVERAGE(BC384:BD384),"")</f>
        <v/>
      </c>
      <c r="BC384" s="12"/>
      <c r="BD384" s="13"/>
      <c r="BE384" s="4" t="str">
        <f>IFERROR(AVERAGE(BF384:BG384),"")</f>
        <v/>
      </c>
      <c r="BF384" s="12"/>
      <c r="BG384" s="13"/>
      <c r="BH384" s="4" t="str">
        <f>IFERROR(AVERAGE(BI384:BJ384),"")</f>
        <v/>
      </c>
      <c r="BI384" s="12"/>
      <c r="BJ384" s="13"/>
      <c r="BK384" s="4" t="str">
        <f>IFERROR(AVERAGE(BL384:BM384),"")</f>
        <v/>
      </c>
      <c r="BL384" s="12"/>
      <c r="BM384" s="13"/>
      <c r="BN384" s="4" t="str">
        <f>IFERROR(AVERAGE(BO384:BP384),"")</f>
        <v/>
      </c>
      <c r="BO384" s="12"/>
      <c r="BP384" s="13"/>
      <c r="BQ384" s="4" t="str">
        <f>IFERROR(AVERAGE(BR384:BS384),"")</f>
        <v/>
      </c>
      <c r="BR384" s="12"/>
      <c r="BS384" s="13"/>
      <c r="BT384" s="4" t="str">
        <f>IFERROR(AVERAGE(BU384:BV384),"")</f>
        <v/>
      </c>
      <c r="BU384" s="12"/>
      <c r="BV384" s="13"/>
    </row>
    <row r="385" spans="1:77">
      <c r="B385" t="str">
        <f>B384</f>
        <v>linnemann2007realistic</v>
      </c>
      <c r="C385" t="s">
        <v>21</v>
      </c>
      <c r="D385">
        <f>D384</f>
        <v>2007</v>
      </c>
      <c r="E385" t="s">
        <v>22</v>
      </c>
      <c r="F385" s="22" t="str">
        <f>IFERROR(AVERAGE(G385:H385),"")</f>
        <v/>
      </c>
      <c r="G385" s="23"/>
      <c r="H385" s="24"/>
      <c r="I385" s="22" t="str">
        <f>IFERROR(AVERAGE(J385:K385),"")</f>
        <v/>
      </c>
      <c r="J385" s="23"/>
      <c r="K385" s="24"/>
      <c r="L385" s="22" t="str">
        <f>IFERROR(AVERAGE(M385:N385),"")</f>
        <v/>
      </c>
      <c r="M385" s="23"/>
      <c r="N385" s="24"/>
      <c r="O385" s="22" t="str">
        <f>IFERROR(AVERAGE(P385:Q385),"")</f>
        <v/>
      </c>
      <c r="P385" s="23"/>
      <c r="Q385" s="24"/>
      <c r="R385" s="22" t="str">
        <f>IFERROR(AVERAGE(S385:T385),"")</f>
        <v/>
      </c>
      <c r="S385" s="23"/>
      <c r="T385" s="24"/>
      <c r="U385" s="22" t="str">
        <f>IFERROR(AVERAGE(V385:W385),"")</f>
        <v/>
      </c>
      <c r="V385" s="23"/>
      <c r="W385" s="24"/>
      <c r="X385" s="22" t="str">
        <f>IFERROR(AVERAGE(Y385:Z385),"")</f>
        <v/>
      </c>
      <c r="Y385" s="23"/>
      <c r="Z385" s="24"/>
      <c r="AA385" s="22" t="str">
        <f>IFERROR(AVERAGE(AB385:AC385),"")</f>
        <v/>
      </c>
      <c r="AB385" s="23"/>
      <c r="AC385" s="24"/>
      <c r="AD385" s="22" t="str">
        <f>IFERROR(AVERAGE(AE385:AF385),"")</f>
        <v/>
      </c>
      <c r="AE385" s="23"/>
      <c r="AF385" s="24"/>
      <c r="AG385" s="22" t="str">
        <f>IFERROR(AVERAGE(AH385:AI385),"")</f>
        <v/>
      </c>
      <c r="AH385" s="23"/>
      <c r="AI385" s="24"/>
      <c r="AJ385" s="22" t="str">
        <f>IFERROR(AVERAGE(AK385:AL385),"")</f>
        <v/>
      </c>
      <c r="AK385" s="23"/>
      <c r="AL385" s="24"/>
      <c r="AM385" s="22" t="str">
        <f>IFERROR(AVERAGE(AN385:AO385),"")</f>
        <v/>
      </c>
      <c r="AN385" s="23"/>
      <c r="AO385" s="24"/>
      <c r="AP385" s="22" t="str">
        <f>IFERROR(AVERAGE(AQ385:AR385),"")</f>
        <v/>
      </c>
      <c r="AQ385" s="23"/>
      <c r="AR385" s="24"/>
      <c r="AS385" s="22" t="str">
        <f>IFERROR(AVERAGE(AT385:AU385),"")</f>
        <v/>
      </c>
      <c r="AT385" s="23"/>
      <c r="AU385" s="24"/>
      <c r="AV385" s="22" t="str">
        <f>IFERROR(AVERAGE(AW385:AX385),"")</f>
        <v/>
      </c>
      <c r="AW385" s="23"/>
      <c r="AX385" s="24"/>
      <c r="AY385" s="22" t="str">
        <f>IFERROR(AVERAGE(AZ385:BA385),"")</f>
        <v/>
      </c>
      <c r="AZ385" s="23"/>
      <c r="BA385" s="24"/>
      <c r="BB385" s="22" t="str">
        <f>IFERROR(AVERAGE(BC385:BD385),"")</f>
        <v/>
      </c>
      <c r="BC385" s="23"/>
      <c r="BD385" s="24"/>
      <c r="BE385" s="22" t="str">
        <f>IFERROR(AVERAGE(BF385:BG385),"")</f>
        <v/>
      </c>
      <c r="BF385" s="23"/>
      <c r="BG385" s="24"/>
      <c r="BH385" s="22" t="str">
        <f>IFERROR(AVERAGE(BI385:BJ385),"")</f>
        <v/>
      </c>
      <c r="BI385" s="23"/>
      <c r="BJ385" s="24"/>
      <c r="BK385" s="22" t="str">
        <f>IFERROR(AVERAGE(BL385:BM385),"")</f>
        <v/>
      </c>
      <c r="BL385" s="23"/>
      <c r="BM385" s="24"/>
      <c r="BN385" s="22" t="str">
        <f>IFERROR(AVERAGE(BO385:BP385),"")</f>
        <v/>
      </c>
      <c r="BO385" s="23"/>
      <c r="BP385" s="24"/>
      <c r="BQ385" s="22" t="str">
        <f>IFERROR(AVERAGE(BR385:BS385),"")</f>
        <v/>
      </c>
      <c r="BR385" s="23"/>
      <c r="BS385" s="24"/>
      <c r="BT385" s="22" t="str">
        <f>IFERROR(AVERAGE(BU385:BV385),"")</f>
        <v/>
      </c>
      <c r="BU385" s="23"/>
      <c r="BV385" s="24"/>
    </row>
    <row r="386" spans="1:77">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row>
    <row r="388" spans="1:77">
      <c r="A388" s="5">
        <f>MATCH(B388,Sources[Citekey],0)</f>
        <v>39</v>
      </c>
      <c r="B388" s="6" t="s">
        <v>86</v>
      </c>
      <c r="C388" s="1"/>
      <c r="D388" s="1">
        <f>VLOOKUP(B388,Sources[],2,FALSE)</f>
        <v>2005</v>
      </c>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row>
    <row r="389" spans="1:77">
      <c r="B389" t="str">
        <f>B388</f>
        <v>kato2005effective</v>
      </c>
      <c r="C389" t="s">
        <v>3</v>
      </c>
      <c r="D389">
        <f>D388</f>
        <v>2005</v>
      </c>
      <c r="E389" s="25" t="s">
        <v>51</v>
      </c>
      <c r="F389" s="4" t="str">
        <f>IFERROR(AVERAGE(G389:H389),"")</f>
        <v/>
      </c>
      <c r="G389" s="12"/>
      <c r="H389" s="13"/>
      <c r="I389" s="4" t="str">
        <f>IFERROR(AVERAGE(J389:K389),"")</f>
        <v/>
      </c>
      <c r="J389" s="12"/>
      <c r="K389" s="13"/>
      <c r="L389" s="4" t="str">
        <f>IFERROR(AVERAGE(M389:N389),"")</f>
        <v/>
      </c>
      <c r="M389" s="12"/>
      <c r="N389" s="13"/>
      <c r="O389" s="4" t="str">
        <f>IFERROR(AVERAGE(P389:Q389),"")</f>
        <v/>
      </c>
      <c r="P389" s="12"/>
      <c r="Q389" s="13"/>
      <c r="R389" s="4" t="str">
        <f>IFERROR(AVERAGE(S389:T389),"")</f>
        <v/>
      </c>
      <c r="S389" s="12"/>
      <c r="T389" s="13"/>
      <c r="U389" s="4" t="str">
        <f>IFERROR(AVERAGE(V389:W389),"")</f>
        <v/>
      </c>
      <c r="V389" s="12"/>
      <c r="W389" s="13"/>
      <c r="X389" s="4" t="str">
        <f>IFERROR(AVERAGE(Y389:Z389),"")</f>
        <v/>
      </c>
      <c r="Y389" s="12"/>
      <c r="Z389" s="13"/>
      <c r="AA389" s="4" t="str">
        <f>IFERROR(AVERAGE(AB389:AC389),"")</f>
        <v/>
      </c>
      <c r="AB389" s="12"/>
      <c r="AC389" s="13"/>
      <c r="AD389" s="4" t="str">
        <f>IFERROR(AVERAGE(AE389:AF389),"")</f>
        <v/>
      </c>
      <c r="AE389" s="12"/>
      <c r="AF389" s="13"/>
      <c r="AG389" s="4" t="str">
        <f>IFERROR(AVERAGE(AH389:AI389),"")</f>
        <v/>
      </c>
      <c r="AH389" s="12"/>
      <c r="AI389" s="13"/>
      <c r="AJ389" s="4" t="str">
        <f>IFERROR(AVERAGE(AK389:AL389),"")</f>
        <v/>
      </c>
      <c r="AK389" s="12"/>
      <c r="AL389" s="13"/>
      <c r="AM389" s="4" t="str">
        <f>IFERROR(AVERAGE(AN389:AO389),"")</f>
        <v/>
      </c>
      <c r="AN389" s="12"/>
      <c r="AO389" s="13"/>
      <c r="AP389" s="4" t="str">
        <f>IFERROR(AVERAGE(AQ389:AR389),"")</f>
        <v/>
      </c>
      <c r="AQ389" s="12"/>
      <c r="AR389" s="13"/>
      <c r="AS389" s="4" t="str">
        <f>IFERROR(AVERAGE(AT389:AU389),"")</f>
        <v/>
      </c>
      <c r="AT389" s="12"/>
      <c r="AU389" s="13"/>
      <c r="AV389" s="4" t="str">
        <f>IFERROR(AVERAGE(AW389:AX389),"")</f>
        <v/>
      </c>
      <c r="AW389" s="12"/>
      <c r="AX389" s="13"/>
      <c r="AY389" s="4" t="str">
        <f>IFERROR(AVERAGE(AZ389:BA389),"")</f>
        <v/>
      </c>
      <c r="AZ389" s="12"/>
      <c r="BA389" s="13"/>
      <c r="BB389" s="4" t="str">
        <f>IFERROR(AVERAGE(BC389:BD389),"")</f>
        <v/>
      </c>
      <c r="BC389" s="12"/>
      <c r="BD389" s="13"/>
      <c r="BE389" s="4" t="str">
        <f>IFERROR(AVERAGE(BF389:BG389),"")</f>
        <v/>
      </c>
      <c r="BF389" s="12"/>
      <c r="BG389" s="13"/>
      <c r="BH389" s="4" t="str">
        <f>IFERROR(AVERAGE(BI389:BJ389),"")</f>
        <v/>
      </c>
      <c r="BI389" s="12"/>
      <c r="BJ389" s="13"/>
      <c r="BK389" s="4" t="str">
        <f>IFERROR(AVERAGE(BL389:BM389),"")</f>
        <v/>
      </c>
      <c r="BL389" s="12"/>
      <c r="BM389" s="13"/>
      <c r="BN389" s="4" t="str">
        <f>IFERROR(AVERAGE(BO389:BP389),"")</f>
        <v/>
      </c>
      <c r="BO389" s="12"/>
      <c r="BP389" s="13"/>
      <c r="BQ389" s="4" t="str">
        <f>IFERROR(AVERAGE(BR389:BS389),"")</f>
        <v/>
      </c>
      <c r="BR389" s="12"/>
      <c r="BS389" s="13"/>
      <c r="BT389" s="4" t="str">
        <f>IFERROR(AVERAGE(BU389:BV389),"")</f>
        <v/>
      </c>
      <c r="BU389" s="12"/>
      <c r="BV389" s="13"/>
      <c r="BX389" s="2"/>
      <c r="BY389" s="2"/>
    </row>
    <row r="390" spans="1:77">
      <c r="B390" t="str">
        <f>B389</f>
        <v>kato2005effective</v>
      </c>
      <c r="C390" t="s">
        <v>4</v>
      </c>
      <c r="D390">
        <f>D389</f>
        <v>2005</v>
      </c>
      <c r="E390" t="str">
        <f>E389</f>
        <v>USD/kW</v>
      </c>
      <c r="F390" s="4" t="str">
        <f>IFERROR(AVERAGE(G390:H390),"")</f>
        <v/>
      </c>
      <c r="G390" s="14"/>
      <c r="H390" s="15"/>
      <c r="I390" s="4" t="str">
        <f>IFERROR(AVERAGE(J390:K390),"")</f>
        <v/>
      </c>
      <c r="J390" s="14"/>
      <c r="K390" s="15"/>
      <c r="L390" s="4" t="str">
        <f>IFERROR(AVERAGE(M390:N390),"")</f>
        <v/>
      </c>
      <c r="M390" s="14"/>
      <c r="N390" s="15"/>
      <c r="O390" s="4" t="str">
        <f>IFERROR(AVERAGE(P390:Q390),"")</f>
        <v/>
      </c>
      <c r="P390" s="14"/>
      <c r="Q390" s="15"/>
      <c r="R390" s="4" t="str">
        <f>IFERROR(AVERAGE(S390:T390),"")</f>
        <v/>
      </c>
      <c r="S390" s="14"/>
      <c r="T390" s="15"/>
      <c r="U390" s="4">
        <f>IFERROR(AVERAGE(V390:W390),"")</f>
        <v>500</v>
      </c>
      <c r="V390" s="14">
        <v>500</v>
      </c>
      <c r="W390" s="15">
        <v>500</v>
      </c>
      <c r="X390" s="4" t="str">
        <f>IFERROR(AVERAGE(Y390:Z390),"")</f>
        <v/>
      </c>
      <c r="Y390" s="14"/>
      <c r="Z390" s="15"/>
      <c r="AA390" s="4" t="str">
        <f>IFERROR(AVERAGE(AB390:AC390),"")</f>
        <v/>
      </c>
      <c r="AB390" s="14"/>
      <c r="AC390" s="15"/>
      <c r="AD390" s="4" t="str">
        <f>IFERROR(AVERAGE(AE390:AF390),"")</f>
        <v/>
      </c>
      <c r="AE390" s="14"/>
      <c r="AF390" s="15"/>
      <c r="AG390" s="4" t="str">
        <f>IFERROR(AVERAGE(AH390:AI390),"")</f>
        <v/>
      </c>
      <c r="AH390" s="14"/>
      <c r="AI390" s="15"/>
      <c r="AJ390" s="4" t="str">
        <f>IFERROR(AVERAGE(AK390:AL390),"")</f>
        <v/>
      </c>
      <c r="AK390" s="14"/>
      <c r="AL390" s="15"/>
      <c r="AM390" s="4" t="str">
        <f>IFERROR(AVERAGE(AN390:AO390),"")</f>
        <v/>
      </c>
      <c r="AN390" s="14"/>
      <c r="AO390" s="15"/>
      <c r="AP390" s="4" t="str">
        <f>IFERROR(AVERAGE(AQ390:AR390),"")</f>
        <v/>
      </c>
      <c r="AQ390" s="14"/>
      <c r="AR390" s="15"/>
      <c r="AS390" s="4" t="str">
        <f>IFERROR(AVERAGE(AT390:AU390),"")</f>
        <v/>
      </c>
      <c r="AT390" s="14"/>
      <c r="AU390" s="15"/>
      <c r="AV390" s="4" t="str">
        <f>IFERROR(AVERAGE(AW390:AX390),"")</f>
        <v/>
      </c>
      <c r="AW390" s="14"/>
      <c r="AX390" s="15"/>
      <c r="AY390" s="4" t="str">
        <f>IFERROR(AVERAGE(AZ390:BA390),"")</f>
        <v/>
      </c>
      <c r="AZ390" s="14"/>
      <c r="BA390" s="15"/>
      <c r="BB390" s="4" t="str">
        <f>IFERROR(AVERAGE(BC390:BD390),"")</f>
        <v/>
      </c>
      <c r="BC390" s="14"/>
      <c r="BD390" s="15"/>
      <c r="BE390" s="4" t="str">
        <f>IFERROR(AVERAGE(BF390:BG390),"")</f>
        <v/>
      </c>
      <c r="BF390" s="14"/>
      <c r="BG390" s="15"/>
      <c r="BH390" s="4" t="str">
        <f>IFERROR(AVERAGE(BI390:BJ390),"")</f>
        <v/>
      </c>
      <c r="BI390" s="14"/>
      <c r="BJ390" s="15"/>
      <c r="BK390" s="4" t="str">
        <f>IFERROR(AVERAGE(BL390:BM390),"")</f>
        <v/>
      </c>
      <c r="BL390" s="14"/>
      <c r="BM390" s="15"/>
      <c r="BN390" s="4" t="str">
        <f>IFERROR(AVERAGE(BO390:BP390),"")</f>
        <v/>
      </c>
      <c r="BO390" s="14"/>
      <c r="BP390" s="15"/>
      <c r="BQ390" s="4" t="str">
        <f>IFERROR(AVERAGE(BR390:BS390),"")</f>
        <v/>
      </c>
      <c r="BR390" s="14"/>
      <c r="BS390" s="15"/>
      <c r="BT390" s="4" t="str">
        <f>IFERROR(AVERAGE(BU390:BV390),"")</f>
        <v/>
      </c>
      <c r="BU390" s="14"/>
      <c r="BV390" s="15"/>
      <c r="BX390" s="2"/>
      <c r="BY390" s="2"/>
    </row>
    <row r="391" spans="1:77">
      <c r="B391" t="str">
        <f>B390</f>
        <v>kato2005effective</v>
      </c>
      <c r="C391" t="s">
        <v>5</v>
      </c>
      <c r="D391">
        <f>D390</f>
        <v>2005</v>
      </c>
      <c r="E391" t="str">
        <f>E390</f>
        <v>USD/kW</v>
      </c>
      <c r="F391" s="4" t="str">
        <f>IFERROR(AVERAGE(G391:H391),"")</f>
        <v/>
      </c>
      <c r="G391" s="16"/>
      <c r="H391" s="17"/>
      <c r="I391" s="4" t="str">
        <f>IFERROR(AVERAGE(J391:K391),"")</f>
        <v/>
      </c>
      <c r="J391" s="16"/>
      <c r="K391" s="17"/>
      <c r="L391" s="4" t="str">
        <f>IFERROR(AVERAGE(M391:N391),"")</f>
        <v/>
      </c>
      <c r="M391" s="16"/>
      <c r="N391" s="17"/>
      <c r="O391" s="4" t="str">
        <f>IFERROR(AVERAGE(P391:Q391),"")</f>
        <v/>
      </c>
      <c r="P391" s="16"/>
      <c r="Q391" s="17"/>
      <c r="R391" s="4" t="str">
        <f>IFERROR(AVERAGE(S391:T391),"")</f>
        <v/>
      </c>
      <c r="S391" s="16"/>
      <c r="T391" s="17"/>
      <c r="U391" s="4" t="str">
        <f>IFERROR(AVERAGE(V391:W391),"")</f>
        <v/>
      </c>
      <c r="V391" s="16"/>
      <c r="W391" s="17"/>
      <c r="X391" s="4" t="str">
        <f>IFERROR(AVERAGE(Y391:Z391),"")</f>
        <v/>
      </c>
      <c r="Y391" s="16"/>
      <c r="Z391" s="17"/>
      <c r="AA391" s="4" t="str">
        <f>IFERROR(AVERAGE(AB391:AC391),"")</f>
        <v/>
      </c>
      <c r="AB391" s="16"/>
      <c r="AC391" s="17"/>
      <c r="AD391" s="4" t="str">
        <f>IFERROR(AVERAGE(AE391:AF391),"")</f>
        <v/>
      </c>
      <c r="AE391" s="16"/>
      <c r="AF391" s="17"/>
      <c r="AG391" s="4" t="str">
        <f>IFERROR(AVERAGE(AH391:AI391),"")</f>
        <v/>
      </c>
      <c r="AH391" s="16"/>
      <c r="AI391" s="17"/>
      <c r="AJ391" s="4" t="str">
        <f>IFERROR(AVERAGE(AK391:AL391),"")</f>
        <v/>
      </c>
      <c r="AK391" s="16"/>
      <c r="AL391" s="17"/>
      <c r="AM391" s="4" t="str">
        <f>IFERROR(AVERAGE(AN391:AO391),"")</f>
        <v/>
      </c>
      <c r="AN391" s="16"/>
      <c r="AO391" s="17"/>
      <c r="AP391" s="4" t="str">
        <f>IFERROR(AVERAGE(AQ391:AR391),"")</f>
        <v/>
      </c>
      <c r="AQ391" s="16"/>
      <c r="AR391" s="17"/>
      <c r="AS391" s="4" t="str">
        <f>IFERROR(AVERAGE(AT391:AU391),"")</f>
        <v/>
      </c>
      <c r="AT391" s="16"/>
      <c r="AU391" s="17"/>
      <c r="AV391" s="4" t="str">
        <f>IFERROR(AVERAGE(AW391:AX391),"")</f>
        <v/>
      </c>
      <c r="AW391" s="16"/>
      <c r="AX391" s="17"/>
      <c r="AY391" s="4" t="str">
        <f>IFERROR(AVERAGE(AZ391:BA391),"")</f>
        <v/>
      </c>
      <c r="AZ391" s="16"/>
      <c r="BA391" s="17"/>
      <c r="BB391" s="4" t="str">
        <f>IFERROR(AVERAGE(BC391:BD391),"")</f>
        <v/>
      </c>
      <c r="BC391" s="16"/>
      <c r="BD391" s="17"/>
      <c r="BE391" s="4" t="str">
        <f>IFERROR(AVERAGE(BF391:BG391),"")</f>
        <v/>
      </c>
      <c r="BF391" s="16"/>
      <c r="BG391" s="17"/>
      <c r="BH391" s="4" t="str">
        <f>IFERROR(AVERAGE(BI391:BJ391),"")</f>
        <v/>
      </c>
      <c r="BI391" s="16"/>
      <c r="BJ391" s="17"/>
      <c r="BK391" s="4" t="str">
        <f>IFERROR(AVERAGE(BL391:BM391),"")</f>
        <v/>
      </c>
      <c r="BL391" s="16"/>
      <c r="BM391" s="17"/>
      <c r="BN391" s="4" t="str">
        <f>IFERROR(AVERAGE(BO391:BP391),"")</f>
        <v/>
      </c>
      <c r="BO391" s="16"/>
      <c r="BP391" s="17"/>
      <c r="BQ391" s="4" t="str">
        <f>IFERROR(AVERAGE(BR391:BS391),"")</f>
        <v/>
      </c>
      <c r="BR391" s="16"/>
      <c r="BS391" s="17"/>
      <c r="BT391" s="4" t="str">
        <f>IFERROR(AVERAGE(BU391:BV391),"")</f>
        <v/>
      </c>
      <c r="BU391" s="16"/>
      <c r="BV391" s="17"/>
    </row>
    <row r="392" spans="1:77">
      <c r="B392" t="s">
        <v>69</v>
      </c>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row>
    <row r="393" spans="1:77" s="1" customFormat="1">
      <c r="A393" s="55"/>
      <c r="B393" s="1" t="str">
        <f>B391</f>
        <v>kato2005effective</v>
      </c>
      <c r="C393" s="1" t="s">
        <v>10</v>
      </c>
      <c r="D393" s="1">
        <f>D388</f>
        <v>2005</v>
      </c>
      <c r="E393" s="1" t="str">
        <f>E389</f>
        <v>USD/kW</v>
      </c>
      <c r="F393" s="10">
        <f>IFERROR(SUM(F395:F400)/F394,0)</f>
        <v>0</v>
      </c>
      <c r="G393" s="10">
        <f>IFERROR(SUM(G395:G400)/G394,0)</f>
        <v>0</v>
      </c>
      <c r="H393" s="10">
        <f>IFERROR(SUM(H395:H400)/H394,0)</f>
        <v>0</v>
      </c>
      <c r="I393" s="10">
        <f t="shared" ref="I393:BS393" si="417">IFERROR(SUM(I395:I400)/I394,0)</f>
        <v>0</v>
      </c>
      <c r="J393" s="10">
        <f t="shared" si="417"/>
        <v>0</v>
      </c>
      <c r="K393" s="10">
        <f t="shared" si="417"/>
        <v>0</v>
      </c>
      <c r="L393" s="10">
        <f t="shared" si="417"/>
        <v>0</v>
      </c>
      <c r="M393" s="10">
        <f t="shared" si="417"/>
        <v>0</v>
      </c>
      <c r="N393" s="10">
        <f t="shared" si="417"/>
        <v>0</v>
      </c>
      <c r="O393" s="10">
        <f t="shared" si="417"/>
        <v>0</v>
      </c>
      <c r="P393" s="10">
        <f t="shared" si="417"/>
        <v>0</v>
      </c>
      <c r="Q393" s="10">
        <f t="shared" si="417"/>
        <v>0</v>
      </c>
      <c r="R393" s="10">
        <f t="shared" si="417"/>
        <v>0</v>
      </c>
      <c r="S393" s="10">
        <f t="shared" si="417"/>
        <v>0</v>
      </c>
      <c r="T393" s="10">
        <f t="shared" si="417"/>
        <v>0</v>
      </c>
      <c r="U393" s="10">
        <f t="shared" si="417"/>
        <v>0</v>
      </c>
      <c r="V393" s="10">
        <f t="shared" si="417"/>
        <v>0</v>
      </c>
      <c r="W393" s="10">
        <f t="shared" si="417"/>
        <v>0</v>
      </c>
      <c r="X393" s="10">
        <f t="shared" si="417"/>
        <v>0</v>
      </c>
      <c r="Y393" s="10">
        <f t="shared" si="417"/>
        <v>0</v>
      </c>
      <c r="Z393" s="10">
        <f t="shared" si="417"/>
        <v>0</v>
      </c>
      <c r="AA393" s="10">
        <f t="shared" si="417"/>
        <v>0</v>
      </c>
      <c r="AB393" s="10">
        <f t="shared" si="417"/>
        <v>0</v>
      </c>
      <c r="AC393" s="10">
        <f t="shared" si="417"/>
        <v>0</v>
      </c>
      <c r="AD393" s="10">
        <f t="shared" si="417"/>
        <v>0</v>
      </c>
      <c r="AE393" s="10">
        <f t="shared" si="417"/>
        <v>0</v>
      </c>
      <c r="AF393" s="10">
        <f t="shared" si="417"/>
        <v>0</v>
      </c>
      <c r="AG393" s="10">
        <f t="shared" si="417"/>
        <v>0</v>
      </c>
      <c r="AH393" s="10">
        <f t="shared" si="417"/>
        <v>0</v>
      </c>
      <c r="AI393" s="10">
        <f t="shared" si="417"/>
        <v>0</v>
      </c>
      <c r="AJ393" s="10">
        <f t="shared" si="417"/>
        <v>0</v>
      </c>
      <c r="AK393" s="10">
        <f t="shared" si="417"/>
        <v>0</v>
      </c>
      <c r="AL393" s="10">
        <f t="shared" si="417"/>
        <v>0</v>
      </c>
      <c r="AM393" s="10">
        <f t="shared" si="417"/>
        <v>0</v>
      </c>
      <c r="AN393" s="10">
        <f t="shared" si="417"/>
        <v>0</v>
      </c>
      <c r="AO393" s="10">
        <f t="shared" si="417"/>
        <v>0</v>
      </c>
      <c r="AP393" s="10">
        <f t="shared" si="417"/>
        <v>0</v>
      </c>
      <c r="AQ393" s="10">
        <f t="shared" si="417"/>
        <v>0</v>
      </c>
      <c r="AR393" s="10">
        <f t="shared" si="417"/>
        <v>0</v>
      </c>
      <c r="AS393" s="10">
        <f t="shared" si="417"/>
        <v>0</v>
      </c>
      <c r="AT393" s="10">
        <f t="shared" si="417"/>
        <v>0</v>
      </c>
      <c r="AU393" s="10">
        <f t="shared" si="417"/>
        <v>0</v>
      </c>
      <c r="AV393" s="10">
        <f t="shared" si="417"/>
        <v>0</v>
      </c>
      <c r="AW393" s="10">
        <f t="shared" si="417"/>
        <v>0</v>
      </c>
      <c r="AX393" s="10">
        <f t="shared" si="417"/>
        <v>0</v>
      </c>
      <c r="AY393" s="10">
        <f t="shared" si="417"/>
        <v>0</v>
      </c>
      <c r="AZ393" s="10">
        <f t="shared" si="417"/>
        <v>0</v>
      </c>
      <c r="BA393" s="10">
        <f t="shared" si="417"/>
        <v>0</v>
      </c>
      <c r="BB393" s="10">
        <f t="shared" si="417"/>
        <v>0</v>
      </c>
      <c r="BC393" s="10">
        <f t="shared" si="417"/>
        <v>0</v>
      </c>
      <c r="BD393" s="10">
        <f t="shared" si="417"/>
        <v>0</v>
      </c>
      <c r="BE393" s="10">
        <f t="shared" si="417"/>
        <v>0</v>
      </c>
      <c r="BF393" s="10">
        <f t="shared" si="417"/>
        <v>0</v>
      </c>
      <c r="BG393" s="10">
        <f t="shared" si="417"/>
        <v>0</v>
      </c>
      <c r="BH393" s="10">
        <f t="shared" si="417"/>
        <v>0</v>
      </c>
      <c r="BI393" s="10">
        <f t="shared" si="417"/>
        <v>0</v>
      </c>
      <c r="BJ393" s="10">
        <f t="shared" si="417"/>
        <v>0</v>
      </c>
      <c r="BK393" s="10">
        <f t="shared" si="417"/>
        <v>0</v>
      </c>
      <c r="BL393" s="10">
        <f t="shared" si="417"/>
        <v>0</v>
      </c>
      <c r="BM393" s="10">
        <f t="shared" si="417"/>
        <v>0</v>
      </c>
      <c r="BN393" s="10">
        <f t="shared" si="417"/>
        <v>0</v>
      </c>
      <c r="BO393" s="10">
        <f t="shared" si="417"/>
        <v>0</v>
      </c>
      <c r="BP393" s="10">
        <f t="shared" si="417"/>
        <v>0</v>
      </c>
      <c r="BQ393" s="10">
        <f t="shared" si="417"/>
        <v>0</v>
      </c>
      <c r="BR393" s="10">
        <f t="shared" si="417"/>
        <v>0</v>
      </c>
      <c r="BS393" s="10">
        <f t="shared" si="417"/>
        <v>0</v>
      </c>
      <c r="BT393" s="10">
        <f>IFERROR(SUM(BT395:BT400)/BT394,0)</f>
        <v>0</v>
      </c>
      <c r="BU393" s="10">
        <f>IFERROR(SUM(BU395:BU400)/BU394,0)</f>
        <v>0</v>
      </c>
      <c r="BV393" s="10">
        <f>IFERROR(SUM(BV395:BV400)/BV394,0)</f>
        <v>0</v>
      </c>
    </row>
    <row r="394" spans="1:77" hidden="1" outlineLevel="1">
      <c r="B394" t="str">
        <f>B393</f>
        <v>kato2005effective</v>
      </c>
      <c r="C394" t="s">
        <v>17</v>
      </c>
      <c r="D394">
        <f>D393</f>
        <v>2005</v>
      </c>
      <c r="E394" t="s">
        <v>18</v>
      </c>
      <c r="F394" s="4" t="str">
        <f>IFERROR(AVERAGE(G394:H394),"")</f>
        <v/>
      </c>
      <c r="G394" s="12"/>
      <c r="H394" s="13"/>
      <c r="I394" s="4" t="str">
        <f>IFERROR(AVERAGE(J394:K394),"")</f>
        <v/>
      </c>
      <c r="J394" s="12"/>
      <c r="K394" s="13"/>
      <c r="L394" s="4" t="str">
        <f>IFERROR(AVERAGE(M394:N394),"")</f>
        <v/>
      </c>
      <c r="M394" s="12"/>
      <c r="N394" s="13"/>
      <c r="O394" s="4" t="str">
        <f>IFERROR(AVERAGE(P394:Q394),"")</f>
        <v/>
      </c>
      <c r="P394" s="12"/>
      <c r="Q394" s="13"/>
      <c r="R394" s="4" t="str">
        <f>IFERROR(AVERAGE(S394:T394),"")</f>
        <v/>
      </c>
      <c r="S394" s="12"/>
      <c r="T394" s="13"/>
      <c r="U394" s="4" t="str">
        <f>IFERROR(AVERAGE(V394:W394),"")</f>
        <v/>
      </c>
      <c r="V394" s="12"/>
      <c r="W394" s="13"/>
      <c r="X394" s="4" t="str">
        <f>IFERROR(AVERAGE(Y394:Z394),"")</f>
        <v/>
      </c>
      <c r="Y394" s="12"/>
      <c r="Z394" s="13"/>
      <c r="AA394" s="4" t="str">
        <f>IFERROR(AVERAGE(AB394:AC394),"")</f>
        <v/>
      </c>
      <c r="AB394" s="12"/>
      <c r="AC394" s="13"/>
      <c r="AD394" s="4" t="str">
        <f>IFERROR(AVERAGE(AE394:AF394),"")</f>
        <v/>
      </c>
      <c r="AE394" s="12"/>
      <c r="AF394" s="13"/>
      <c r="AG394" s="4" t="str">
        <f>IFERROR(AVERAGE(AH394:AI394),"")</f>
        <v/>
      </c>
      <c r="AH394" s="12"/>
      <c r="AI394" s="13"/>
      <c r="AJ394" s="4" t="str">
        <f>IFERROR(AVERAGE(AK394:AL394),"")</f>
        <v/>
      </c>
      <c r="AK394" s="12"/>
      <c r="AL394" s="13"/>
      <c r="AM394" s="4" t="str">
        <f>IFERROR(AVERAGE(AN394:AO394),"")</f>
        <v/>
      </c>
      <c r="AN394" s="12"/>
      <c r="AO394" s="13"/>
      <c r="AP394" s="4" t="str">
        <f>IFERROR(AVERAGE(AQ394:AR394),"")</f>
        <v/>
      </c>
      <c r="AQ394" s="12"/>
      <c r="AR394" s="13"/>
      <c r="AS394" s="4" t="str">
        <f>IFERROR(AVERAGE(AT394:AU394),"")</f>
        <v/>
      </c>
      <c r="AT394" s="12"/>
      <c r="AU394" s="13"/>
      <c r="AV394" s="4" t="str">
        <f>IFERROR(AVERAGE(AW394:AX394),"")</f>
        <v/>
      </c>
      <c r="AW394" s="12"/>
      <c r="AX394" s="13"/>
      <c r="AY394" s="4" t="str">
        <f>IFERROR(AVERAGE(AZ394:BA394),"")</f>
        <v/>
      </c>
      <c r="AZ394" s="12"/>
      <c r="BA394" s="13"/>
      <c r="BB394" s="4" t="str">
        <f>IFERROR(AVERAGE(BC394:BD394),"")</f>
        <v/>
      </c>
      <c r="BC394" s="12"/>
      <c r="BD394" s="13"/>
      <c r="BE394" s="4" t="str">
        <f>IFERROR(AVERAGE(BF394:BG394),"")</f>
        <v/>
      </c>
      <c r="BF394" s="12"/>
      <c r="BG394" s="13"/>
      <c r="BH394" s="4" t="str">
        <f>IFERROR(AVERAGE(BI394:BJ394),"")</f>
        <v/>
      </c>
      <c r="BI394" s="12"/>
      <c r="BJ394" s="13"/>
      <c r="BK394" s="4" t="str">
        <f>IFERROR(AVERAGE(BL394:BM394),"")</f>
        <v/>
      </c>
      <c r="BL394" s="12"/>
      <c r="BM394" s="13"/>
      <c r="BN394" s="4" t="str">
        <f>IFERROR(AVERAGE(BO394:BP394),"")</f>
        <v/>
      </c>
      <c r="BO394" s="12"/>
      <c r="BP394" s="13"/>
      <c r="BQ394" s="4" t="str">
        <f>IFERROR(AVERAGE(BR394:BS394),"")</f>
        <v/>
      </c>
      <c r="BR394" s="12"/>
      <c r="BS394" s="13"/>
      <c r="BT394" s="4" t="str">
        <f>IFERROR(AVERAGE(BU394:BV394),"")</f>
        <v/>
      </c>
      <c r="BU394" s="12"/>
      <c r="BV394" s="13"/>
    </row>
    <row r="395" spans="1:77" hidden="1" outlineLevel="1">
      <c r="B395" t="str">
        <f t="shared" ref="B395:B400" si="418">B394</f>
        <v>kato2005effective</v>
      </c>
      <c r="C395" t="s">
        <v>12</v>
      </c>
      <c r="D395">
        <f>D393</f>
        <v>2005</v>
      </c>
      <c r="E395" t="str">
        <f>LEFT(E393,3)</f>
        <v>USD</v>
      </c>
      <c r="F395" s="4" t="str">
        <f t="shared" ref="F395:F400" si="419">IFERROR(AVERAGE(G395:H395),"")</f>
        <v/>
      </c>
      <c r="G395" s="12"/>
      <c r="H395" s="13"/>
      <c r="I395" s="4" t="str">
        <f t="shared" ref="I395:I400" si="420">IFERROR(AVERAGE(J395:K395),"")</f>
        <v/>
      </c>
      <c r="J395" s="12"/>
      <c r="K395" s="13"/>
      <c r="L395" s="4" t="str">
        <f t="shared" ref="L395:L400" si="421">IFERROR(AVERAGE(M395:N395),"")</f>
        <v/>
      </c>
      <c r="M395" s="12"/>
      <c r="N395" s="13"/>
      <c r="O395" s="4" t="str">
        <f t="shared" ref="O395:O400" si="422">IFERROR(AVERAGE(P395:Q395),"")</f>
        <v/>
      </c>
      <c r="P395" s="12"/>
      <c r="Q395" s="13"/>
      <c r="R395" s="4" t="str">
        <f t="shared" ref="R395:R400" si="423">IFERROR(AVERAGE(S395:T395),"")</f>
        <v/>
      </c>
      <c r="S395" s="12"/>
      <c r="T395" s="13"/>
      <c r="U395" s="4" t="str">
        <f t="shared" ref="U395:U400" si="424">IFERROR(AVERAGE(V395:W395),"")</f>
        <v/>
      </c>
      <c r="V395" s="12"/>
      <c r="W395" s="13"/>
      <c r="X395" s="4" t="str">
        <f t="shared" ref="X395:X400" si="425">IFERROR(AVERAGE(Y395:Z395),"")</f>
        <v/>
      </c>
      <c r="Y395" s="12"/>
      <c r="Z395" s="13"/>
      <c r="AA395" s="4" t="str">
        <f t="shared" ref="AA395:AA400" si="426">IFERROR(AVERAGE(AB395:AC395),"")</f>
        <v/>
      </c>
      <c r="AB395" s="12"/>
      <c r="AC395" s="13"/>
      <c r="AD395" s="4" t="str">
        <f t="shared" ref="AD395:AD400" si="427">IFERROR(AVERAGE(AE395:AF395),"")</f>
        <v/>
      </c>
      <c r="AE395" s="12"/>
      <c r="AF395" s="13"/>
      <c r="AG395" s="4" t="str">
        <f t="shared" ref="AG395:AG400" si="428">IFERROR(AVERAGE(AH395:AI395),"")</f>
        <v/>
      </c>
      <c r="AH395" s="12"/>
      <c r="AI395" s="13"/>
      <c r="AJ395" s="4" t="str">
        <f t="shared" ref="AJ395:AJ400" si="429">IFERROR(AVERAGE(AK395:AL395),"")</f>
        <v/>
      </c>
      <c r="AK395" s="12"/>
      <c r="AL395" s="13"/>
      <c r="AM395" s="4" t="str">
        <f t="shared" ref="AM395:AM400" si="430">IFERROR(AVERAGE(AN395:AO395),"")</f>
        <v/>
      </c>
      <c r="AN395" s="12"/>
      <c r="AO395" s="13"/>
      <c r="AP395" s="4" t="str">
        <f t="shared" ref="AP395:AP400" si="431">IFERROR(AVERAGE(AQ395:AR395),"")</f>
        <v/>
      </c>
      <c r="AQ395" s="12"/>
      <c r="AR395" s="13"/>
      <c r="AS395" s="4" t="str">
        <f t="shared" ref="AS395:AS400" si="432">IFERROR(AVERAGE(AT395:AU395),"")</f>
        <v/>
      </c>
      <c r="AT395" s="12"/>
      <c r="AU395" s="13"/>
      <c r="AV395" s="4" t="str">
        <f t="shared" ref="AV395:AV400" si="433">IFERROR(AVERAGE(AW395:AX395),"")</f>
        <v/>
      </c>
      <c r="AW395" s="12"/>
      <c r="AX395" s="13"/>
      <c r="AY395" s="4" t="str">
        <f t="shared" ref="AY395:AY400" si="434">IFERROR(AVERAGE(AZ395:BA395),"")</f>
        <v/>
      </c>
      <c r="AZ395" s="12"/>
      <c r="BA395" s="13"/>
      <c r="BB395" s="4" t="str">
        <f t="shared" ref="BB395:BB400" si="435">IFERROR(AVERAGE(BC395:BD395),"")</f>
        <v/>
      </c>
      <c r="BC395" s="12"/>
      <c r="BD395" s="13"/>
      <c r="BE395" s="4" t="str">
        <f t="shared" ref="BE395:BE400" si="436">IFERROR(AVERAGE(BF395:BG395),"")</f>
        <v/>
      </c>
      <c r="BF395" s="12"/>
      <c r="BG395" s="13"/>
      <c r="BH395" s="4" t="str">
        <f t="shared" ref="BH395:BH400" si="437">IFERROR(AVERAGE(BI395:BJ395),"")</f>
        <v/>
      </c>
      <c r="BI395" s="12"/>
      <c r="BJ395" s="13"/>
      <c r="BK395" s="4" t="str">
        <f t="shared" ref="BK395:BK400" si="438">IFERROR(AVERAGE(BL395:BM395),"")</f>
        <v/>
      </c>
      <c r="BL395" s="12"/>
      <c r="BM395" s="13"/>
      <c r="BN395" s="4" t="str">
        <f t="shared" ref="BN395:BN400" si="439">IFERROR(AVERAGE(BO395:BP395),"")</f>
        <v/>
      </c>
      <c r="BO395" s="12"/>
      <c r="BP395" s="13"/>
      <c r="BQ395" s="4" t="str">
        <f t="shared" ref="BQ395:BQ400" si="440">IFERROR(AVERAGE(BR395:BS395),"")</f>
        <v/>
      </c>
      <c r="BR395" s="12"/>
      <c r="BS395" s="13"/>
      <c r="BT395" s="4" t="str">
        <f t="shared" ref="BT395:BT400" si="441">IFERROR(AVERAGE(BU395:BV395),"")</f>
        <v/>
      </c>
      <c r="BU395" s="12"/>
      <c r="BV395" s="13"/>
    </row>
    <row r="396" spans="1:77" hidden="1" outlineLevel="1">
      <c r="B396" t="str">
        <f t="shared" si="418"/>
        <v>kato2005effective</v>
      </c>
      <c r="C396" t="s">
        <v>13</v>
      </c>
      <c r="D396">
        <f t="shared" ref="D396:E400" si="442">D395</f>
        <v>2005</v>
      </c>
      <c r="E396" t="str">
        <f t="shared" si="442"/>
        <v>USD</v>
      </c>
      <c r="F396" s="4" t="str">
        <f t="shared" si="419"/>
        <v/>
      </c>
      <c r="G396" s="12"/>
      <c r="H396" s="13"/>
      <c r="I396" s="4" t="str">
        <f t="shared" si="420"/>
        <v/>
      </c>
      <c r="J396" s="12"/>
      <c r="K396" s="13"/>
      <c r="L396" s="4" t="str">
        <f t="shared" si="421"/>
        <v/>
      </c>
      <c r="M396" s="12"/>
      <c r="N396" s="13"/>
      <c r="O396" s="4" t="str">
        <f t="shared" si="422"/>
        <v/>
      </c>
      <c r="P396" s="12"/>
      <c r="Q396" s="13"/>
      <c r="R396" s="4" t="str">
        <f t="shared" si="423"/>
        <v/>
      </c>
      <c r="S396" s="12"/>
      <c r="T396" s="13"/>
      <c r="U396" s="4" t="str">
        <f t="shared" si="424"/>
        <v/>
      </c>
      <c r="V396" s="12"/>
      <c r="W396" s="13"/>
      <c r="X396" s="4" t="str">
        <f t="shared" si="425"/>
        <v/>
      </c>
      <c r="Y396" s="12"/>
      <c r="Z396" s="13"/>
      <c r="AA396" s="4" t="str">
        <f t="shared" si="426"/>
        <v/>
      </c>
      <c r="AB396" s="12"/>
      <c r="AC396" s="13"/>
      <c r="AD396" s="4" t="str">
        <f t="shared" si="427"/>
        <v/>
      </c>
      <c r="AE396" s="12"/>
      <c r="AF396" s="13"/>
      <c r="AG396" s="4" t="str">
        <f t="shared" si="428"/>
        <v/>
      </c>
      <c r="AH396" s="12"/>
      <c r="AI396" s="13"/>
      <c r="AJ396" s="4" t="str">
        <f t="shared" si="429"/>
        <v/>
      </c>
      <c r="AK396" s="12"/>
      <c r="AL396" s="13"/>
      <c r="AM396" s="4" t="str">
        <f t="shared" si="430"/>
        <v/>
      </c>
      <c r="AN396" s="12"/>
      <c r="AO396" s="13"/>
      <c r="AP396" s="4" t="str">
        <f t="shared" si="431"/>
        <v/>
      </c>
      <c r="AQ396" s="12"/>
      <c r="AR396" s="13"/>
      <c r="AS396" s="4" t="str">
        <f t="shared" si="432"/>
        <v/>
      </c>
      <c r="AT396" s="12"/>
      <c r="AU396" s="13"/>
      <c r="AV396" s="4" t="str">
        <f t="shared" si="433"/>
        <v/>
      </c>
      <c r="AW396" s="12"/>
      <c r="AX396" s="13"/>
      <c r="AY396" s="4" t="str">
        <f t="shared" si="434"/>
        <v/>
      </c>
      <c r="AZ396" s="12"/>
      <c r="BA396" s="13"/>
      <c r="BB396" s="4" t="str">
        <f t="shared" si="435"/>
        <v/>
      </c>
      <c r="BC396" s="12"/>
      <c r="BD396" s="13"/>
      <c r="BE396" s="4" t="str">
        <f t="shared" si="436"/>
        <v/>
      </c>
      <c r="BF396" s="12"/>
      <c r="BG396" s="13"/>
      <c r="BH396" s="4" t="str">
        <f t="shared" si="437"/>
        <v/>
      </c>
      <c r="BI396" s="12"/>
      <c r="BJ396" s="13"/>
      <c r="BK396" s="4" t="str">
        <f t="shared" si="438"/>
        <v/>
      </c>
      <c r="BL396" s="12"/>
      <c r="BM396" s="13"/>
      <c r="BN396" s="4" t="str">
        <f t="shared" si="439"/>
        <v/>
      </c>
      <c r="BO396" s="12"/>
      <c r="BP396" s="13"/>
      <c r="BQ396" s="4" t="str">
        <f t="shared" si="440"/>
        <v/>
      </c>
      <c r="BR396" s="12"/>
      <c r="BS396" s="13"/>
      <c r="BT396" s="4" t="str">
        <f t="shared" si="441"/>
        <v/>
      </c>
      <c r="BU396" s="12"/>
      <c r="BV396" s="13"/>
    </row>
    <row r="397" spans="1:77" hidden="1" outlineLevel="1">
      <c r="B397" t="str">
        <f t="shared" si="418"/>
        <v>kato2005effective</v>
      </c>
      <c r="C397" t="s">
        <v>14</v>
      </c>
      <c r="D397">
        <f t="shared" si="442"/>
        <v>2005</v>
      </c>
      <c r="E397" t="str">
        <f t="shared" si="442"/>
        <v>USD</v>
      </c>
      <c r="F397" s="4" t="str">
        <f t="shared" si="419"/>
        <v/>
      </c>
      <c r="G397" s="12"/>
      <c r="H397" s="13"/>
      <c r="I397" s="4" t="str">
        <f t="shared" si="420"/>
        <v/>
      </c>
      <c r="J397" s="12"/>
      <c r="K397" s="13"/>
      <c r="L397" s="4" t="str">
        <f t="shared" si="421"/>
        <v/>
      </c>
      <c r="M397" s="12"/>
      <c r="N397" s="13"/>
      <c r="O397" s="4" t="str">
        <f t="shared" si="422"/>
        <v/>
      </c>
      <c r="P397" s="12"/>
      <c r="Q397" s="13"/>
      <c r="R397" s="4" t="str">
        <f t="shared" si="423"/>
        <v/>
      </c>
      <c r="S397" s="12"/>
      <c r="T397" s="13"/>
      <c r="U397" s="4" t="str">
        <f t="shared" si="424"/>
        <v/>
      </c>
      <c r="V397" s="12"/>
      <c r="W397" s="13"/>
      <c r="X397" s="4" t="str">
        <f t="shared" si="425"/>
        <v/>
      </c>
      <c r="Y397" s="12"/>
      <c r="Z397" s="13"/>
      <c r="AA397" s="4" t="str">
        <f t="shared" si="426"/>
        <v/>
      </c>
      <c r="AB397" s="12"/>
      <c r="AC397" s="13"/>
      <c r="AD397" s="4" t="str">
        <f t="shared" si="427"/>
        <v/>
      </c>
      <c r="AE397" s="12"/>
      <c r="AF397" s="13"/>
      <c r="AG397" s="4" t="str">
        <f t="shared" si="428"/>
        <v/>
      </c>
      <c r="AH397" s="12"/>
      <c r="AI397" s="13"/>
      <c r="AJ397" s="4" t="str">
        <f t="shared" si="429"/>
        <v/>
      </c>
      <c r="AK397" s="12"/>
      <c r="AL397" s="13"/>
      <c r="AM397" s="4" t="str">
        <f t="shared" si="430"/>
        <v/>
      </c>
      <c r="AN397" s="12"/>
      <c r="AO397" s="13"/>
      <c r="AP397" s="4" t="str">
        <f t="shared" si="431"/>
        <v/>
      </c>
      <c r="AQ397" s="12"/>
      <c r="AR397" s="13"/>
      <c r="AS397" s="4" t="str">
        <f t="shared" si="432"/>
        <v/>
      </c>
      <c r="AT397" s="12"/>
      <c r="AU397" s="13"/>
      <c r="AV397" s="4" t="str">
        <f t="shared" si="433"/>
        <v/>
      </c>
      <c r="AW397" s="12"/>
      <c r="AX397" s="13"/>
      <c r="AY397" s="4" t="str">
        <f t="shared" si="434"/>
        <v/>
      </c>
      <c r="AZ397" s="12"/>
      <c r="BA397" s="13"/>
      <c r="BB397" s="4" t="str">
        <f t="shared" si="435"/>
        <v/>
      </c>
      <c r="BC397" s="12"/>
      <c r="BD397" s="13"/>
      <c r="BE397" s="4" t="str">
        <f t="shared" si="436"/>
        <v/>
      </c>
      <c r="BF397" s="12"/>
      <c r="BG397" s="13"/>
      <c r="BH397" s="4" t="str">
        <f t="shared" si="437"/>
        <v/>
      </c>
      <c r="BI397" s="12"/>
      <c r="BJ397" s="13"/>
      <c r="BK397" s="4" t="str">
        <f t="shared" si="438"/>
        <v/>
      </c>
      <c r="BL397" s="12"/>
      <c r="BM397" s="13"/>
      <c r="BN397" s="4" t="str">
        <f t="shared" si="439"/>
        <v/>
      </c>
      <c r="BO397" s="12"/>
      <c r="BP397" s="13"/>
      <c r="BQ397" s="4" t="str">
        <f t="shared" si="440"/>
        <v/>
      </c>
      <c r="BR397" s="12"/>
      <c r="BS397" s="13"/>
      <c r="BT397" s="4" t="str">
        <f t="shared" si="441"/>
        <v/>
      </c>
      <c r="BU397" s="12"/>
      <c r="BV397" s="13"/>
    </row>
    <row r="398" spans="1:77" hidden="1" outlineLevel="1">
      <c r="B398" t="str">
        <f t="shared" si="418"/>
        <v>kato2005effective</v>
      </c>
      <c r="C398" t="s">
        <v>11</v>
      </c>
      <c r="D398">
        <f t="shared" si="442"/>
        <v>2005</v>
      </c>
      <c r="E398" t="str">
        <f t="shared" si="442"/>
        <v>USD</v>
      </c>
      <c r="F398" s="4" t="str">
        <f t="shared" si="419"/>
        <v/>
      </c>
      <c r="G398" s="12"/>
      <c r="H398" s="13"/>
      <c r="I398" s="4" t="str">
        <f t="shared" si="420"/>
        <v/>
      </c>
      <c r="J398" s="12"/>
      <c r="K398" s="13"/>
      <c r="L398" s="4" t="str">
        <f t="shared" si="421"/>
        <v/>
      </c>
      <c r="M398" s="12"/>
      <c r="N398" s="13"/>
      <c r="O398" s="4" t="str">
        <f t="shared" si="422"/>
        <v/>
      </c>
      <c r="P398" s="12"/>
      <c r="Q398" s="13"/>
      <c r="R398" s="4" t="str">
        <f t="shared" si="423"/>
        <v/>
      </c>
      <c r="S398" s="12"/>
      <c r="T398" s="13"/>
      <c r="U398" s="4" t="str">
        <f t="shared" si="424"/>
        <v/>
      </c>
      <c r="V398" s="12"/>
      <c r="W398" s="13"/>
      <c r="X398" s="4" t="str">
        <f t="shared" si="425"/>
        <v/>
      </c>
      <c r="Y398" s="12"/>
      <c r="Z398" s="13"/>
      <c r="AA398" s="4" t="str">
        <f t="shared" si="426"/>
        <v/>
      </c>
      <c r="AB398" s="12"/>
      <c r="AC398" s="13"/>
      <c r="AD398" s="4" t="str">
        <f t="shared" si="427"/>
        <v/>
      </c>
      <c r="AE398" s="12"/>
      <c r="AF398" s="13"/>
      <c r="AG398" s="4" t="str">
        <f t="shared" si="428"/>
        <v/>
      </c>
      <c r="AH398" s="12"/>
      <c r="AI398" s="13"/>
      <c r="AJ398" s="4" t="str">
        <f t="shared" si="429"/>
        <v/>
      </c>
      <c r="AK398" s="12"/>
      <c r="AL398" s="13"/>
      <c r="AM398" s="4" t="str">
        <f t="shared" si="430"/>
        <v/>
      </c>
      <c r="AN398" s="12"/>
      <c r="AO398" s="13"/>
      <c r="AP398" s="4" t="str">
        <f t="shared" si="431"/>
        <v/>
      </c>
      <c r="AQ398" s="12"/>
      <c r="AR398" s="13"/>
      <c r="AS398" s="4" t="str">
        <f t="shared" si="432"/>
        <v/>
      </c>
      <c r="AT398" s="12"/>
      <c r="AU398" s="13"/>
      <c r="AV398" s="4" t="str">
        <f t="shared" si="433"/>
        <v/>
      </c>
      <c r="AW398" s="12"/>
      <c r="AX398" s="13"/>
      <c r="AY398" s="4" t="str">
        <f t="shared" si="434"/>
        <v/>
      </c>
      <c r="AZ398" s="12"/>
      <c r="BA398" s="13"/>
      <c r="BB398" s="4" t="str">
        <f t="shared" si="435"/>
        <v/>
      </c>
      <c r="BC398" s="12"/>
      <c r="BD398" s="13"/>
      <c r="BE398" s="4" t="str">
        <f t="shared" si="436"/>
        <v/>
      </c>
      <c r="BF398" s="12"/>
      <c r="BG398" s="13"/>
      <c r="BH398" s="4" t="str">
        <f t="shared" si="437"/>
        <v/>
      </c>
      <c r="BI398" s="12"/>
      <c r="BJ398" s="13"/>
      <c r="BK398" s="4" t="str">
        <f t="shared" si="438"/>
        <v/>
      </c>
      <c r="BL398" s="12"/>
      <c r="BM398" s="13"/>
      <c r="BN398" s="4" t="str">
        <f t="shared" si="439"/>
        <v/>
      </c>
      <c r="BO398" s="12"/>
      <c r="BP398" s="13"/>
      <c r="BQ398" s="4" t="str">
        <f t="shared" si="440"/>
        <v/>
      </c>
      <c r="BR398" s="12"/>
      <c r="BS398" s="13"/>
      <c r="BT398" s="4" t="str">
        <f t="shared" si="441"/>
        <v/>
      </c>
      <c r="BU398" s="12"/>
      <c r="BV398" s="13"/>
    </row>
    <row r="399" spans="1:77" hidden="1" outlineLevel="1">
      <c r="B399" t="str">
        <f t="shared" si="418"/>
        <v>kato2005effective</v>
      </c>
      <c r="C399" t="s">
        <v>15</v>
      </c>
      <c r="D399">
        <f t="shared" si="442"/>
        <v>2005</v>
      </c>
      <c r="E399" t="str">
        <f t="shared" si="442"/>
        <v>USD</v>
      </c>
      <c r="F399" s="4" t="str">
        <f t="shared" si="419"/>
        <v/>
      </c>
      <c r="G399" s="12"/>
      <c r="H399" s="13"/>
      <c r="I399" s="4" t="str">
        <f t="shared" si="420"/>
        <v/>
      </c>
      <c r="J399" s="12"/>
      <c r="K399" s="13"/>
      <c r="L399" s="4" t="str">
        <f t="shared" si="421"/>
        <v/>
      </c>
      <c r="M399" s="12"/>
      <c r="N399" s="13"/>
      <c r="O399" s="4" t="str">
        <f t="shared" si="422"/>
        <v/>
      </c>
      <c r="P399" s="12"/>
      <c r="Q399" s="13"/>
      <c r="R399" s="4" t="str">
        <f t="shared" si="423"/>
        <v/>
      </c>
      <c r="S399" s="12"/>
      <c r="T399" s="13"/>
      <c r="U399" s="4" t="str">
        <f t="shared" si="424"/>
        <v/>
      </c>
      <c r="V399" s="12"/>
      <c r="W399" s="13"/>
      <c r="X399" s="4" t="str">
        <f t="shared" si="425"/>
        <v/>
      </c>
      <c r="Y399" s="12"/>
      <c r="Z399" s="13"/>
      <c r="AA399" s="4" t="str">
        <f t="shared" si="426"/>
        <v/>
      </c>
      <c r="AB399" s="12"/>
      <c r="AC399" s="13"/>
      <c r="AD399" s="4" t="str">
        <f t="shared" si="427"/>
        <v/>
      </c>
      <c r="AE399" s="12"/>
      <c r="AF399" s="13"/>
      <c r="AG399" s="4" t="str">
        <f t="shared" si="428"/>
        <v/>
      </c>
      <c r="AH399" s="12"/>
      <c r="AI399" s="13"/>
      <c r="AJ399" s="4" t="str">
        <f t="shared" si="429"/>
        <v/>
      </c>
      <c r="AK399" s="12"/>
      <c r="AL399" s="13"/>
      <c r="AM399" s="4" t="str">
        <f t="shared" si="430"/>
        <v/>
      </c>
      <c r="AN399" s="12"/>
      <c r="AO399" s="13"/>
      <c r="AP399" s="4" t="str">
        <f t="shared" si="431"/>
        <v/>
      </c>
      <c r="AQ399" s="12"/>
      <c r="AR399" s="13"/>
      <c r="AS399" s="4" t="str">
        <f t="shared" si="432"/>
        <v/>
      </c>
      <c r="AT399" s="12"/>
      <c r="AU399" s="13"/>
      <c r="AV399" s="4" t="str">
        <f t="shared" si="433"/>
        <v/>
      </c>
      <c r="AW399" s="12"/>
      <c r="AX399" s="13"/>
      <c r="AY399" s="4" t="str">
        <f t="shared" si="434"/>
        <v/>
      </c>
      <c r="AZ399" s="12"/>
      <c r="BA399" s="13"/>
      <c r="BB399" s="4" t="str">
        <f t="shared" si="435"/>
        <v/>
      </c>
      <c r="BC399" s="12"/>
      <c r="BD399" s="13"/>
      <c r="BE399" s="4" t="str">
        <f t="shared" si="436"/>
        <v/>
      </c>
      <c r="BF399" s="12"/>
      <c r="BG399" s="13"/>
      <c r="BH399" s="4" t="str">
        <f t="shared" si="437"/>
        <v/>
      </c>
      <c r="BI399" s="12"/>
      <c r="BJ399" s="13"/>
      <c r="BK399" s="4" t="str">
        <f t="shared" si="438"/>
        <v/>
      </c>
      <c r="BL399" s="12"/>
      <c r="BM399" s="13"/>
      <c r="BN399" s="4" t="str">
        <f t="shared" si="439"/>
        <v/>
      </c>
      <c r="BO399" s="12"/>
      <c r="BP399" s="13"/>
      <c r="BQ399" s="4" t="str">
        <f t="shared" si="440"/>
        <v/>
      </c>
      <c r="BR399" s="12"/>
      <c r="BS399" s="13"/>
      <c r="BT399" s="4" t="str">
        <f t="shared" si="441"/>
        <v/>
      </c>
      <c r="BU399" s="12"/>
      <c r="BV399" s="13"/>
    </row>
    <row r="400" spans="1:77" hidden="1" outlineLevel="1">
      <c r="B400" t="str">
        <f t="shared" si="418"/>
        <v>kato2005effective</v>
      </c>
      <c r="C400" t="s">
        <v>16</v>
      </c>
      <c r="D400">
        <f t="shared" si="442"/>
        <v>2005</v>
      </c>
      <c r="E400" t="str">
        <f t="shared" si="442"/>
        <v>USD</v>
      </c>
      <c r="F400" s="4" t="str">
        <f t="shared" si="419"/>
        <v/>
      </c>
      <c r="G400" s="12"/>
      <c r="H400" s="13"/>
      <c r="I400" s="4" t="str">
        <f t="shared" si="420"/>
        <v/>
      </c>
      <c r="J400" s="12"/>
      <c r="K400" s="13"/>
      <c r="L400" s="4" t="str">
        <f t="shared" si="421"/>
        <v/>
      </c>
      <c r="M400" s="12"/>
      <c r="N400" s="13"/>
      <c r="O400" s="4" t="str">
        <f t="shared" si="422"/>
        <v/>
      </c>
      <c r="P400" s="12"/>
      <c r="Q400" s="13"/>
      <c r="R400" s="4" t="str">
        <f t="shared" si="423"/>
        <v/>
      </c>
      <c r="S400" s="12"/>
      <c r="T400" s="13"/>
      <c r="U400" s="4" t="str">
        <f t="shared" si="424"/>
        <v/>
      </c>
      <c r="V400" s="12"/>
      <c r="W400" s="13"/>
      <c r="X400" s="4" t="str">
        <f t="shared" si="425"/>
        <v/>
      </c>
      <c r="Y400" s="12"/>
      <c r="Z400" s="13"/>
      <c r="AA400" s="4" t="str">
        <f t="shared" si="426"/>
        <v/>
      </c>
      <c r="AB400" s="12"/>
      <c r="AC400" s="13"/>
      <c r="AD400" s="4" t="str">
        <f t="shared" si="427"/>
        <v/>
      </c>
      <c r="AE400" s="12"/>
      <c r="AF400" s="13"/>
      <c r="AG400" s="4" t="str">
        <f t="shared" si="428"/>
        <v/>
      </c>
      <c r="AH400" s="12"/>
      <c r="AI400" s="13"/>
      <c r="AJ400" s="4" t="str">
        <f t="shared" si="429"/>
        <v/>
      </c>
      <c r="AK400" s="12"/>
      <c r="AL400" s="13"/>
      <c r="AM400" s="4" t="str">
        <f t="shared" si="430"/>
        <v/>
      </c>
      <c r="AN400" s="12"/>
      <c r="AO400" s="13"/>
      <c r="AP400" s="4" t="str">
        <f t="shared" si="431"/>
        <v/>
      </c>
      <c r="AQ400" s="12"/>
      <c r="AR400" s="13"/>
      <c r="AS400" s="4" t="str">
        <f t="shared" si="432"/>
        <v/>
      </c>
      <c r="AT400" s="12"/>
      <c r="AU400" s="13"/>
      <c r="AV400" s="4" t="str">
        <f t="shared" si="433"/>
        <v/>
      </c>
      <c r="AW400" s="12"/>
      <c r="AX400" s="13"/>
      <c r="AY400" s="4" t="str">
        <f t="shared" si="434"/>
        <v/>
      </c>
      <c r="AZ400" s="12"/>
      <c r="BA400" s="13"/>
      <c r="BB400" s="4" t="str">
        <f t="shared" si="435"/>
        <v/>
      </c>
      <c r="BC400" s="12"/>
      <c r="BD400" s="13"/>
      <c r="BE400" s="4" t="str">
        <f t="shared" si="436"/>
        <v/>
      </c>
      <c r="BF400" s="12"/>
      <c r="BG400" s="13"/>
      <c r="BH400" s="4" t="str">
        <f t="shared" si="437"/>
        <v/>
      </c>
      <c r="BI400" s="12"/>
      <c r="BJ400" s="13"/>
      <c r="BK400" s="4" t="str">
        <f t="shared" si="438"/>
        <v/>
      </c>
      <c r="BL400" s="12"/>
      <c r="BM400" s="13"/>
      <c r="BN400" s="4" t="str">
        <f t="shared" si="439"/>
        <v/>
      </c>
      <c r="BO400" s="12"/>
      <c r="BP400" s="13"/>
      <c r="BQ400" s="4" t="str">
        <f t="shared" si="440"/>
        <v/>
      </c>
      <c r="BR400" s="12"/>
      <c r="BS400" s="13"/>
      <c r="BT400" s="4" t="str">
        <f t="shared" si="441"/>
        <v/>
      </c>
      <c r="BU400" s="12"/>
      <c r="BV400" s="13"/>
    </row>
    <row r="401" spans="1:77" collapsed="1">
      <c r="B401" t="s">
        <v>69</v>
      </c>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row>
    <row r="402" spans="1:77">
      <c r="B402" t="str">
        <f>B400</f>
        <v>kato2005effective</v>
      </c>
      <c r="C402" t="s">
        <v>19</v>
      </c>
      <c r="D402">
        <f>D400</f>
        <v>2005</v>
      </c>
      <c r="E402" t="str">
        <f>E389</f>
        <v>USD/kW</v>
      </c>
      <c r="F402" s="4" t="str">
        <f>IFERROR(AVERAGE(G402:H402),"")</f>
        <v/>
      </c>
      <c r="G402" s="12"/>
      <c r="H402" s="13"/>
      <c r="I402" s="4" t="str">
        <f>IFERROR(AVERAGE(J402:K402),"")</f>
        <v/>
      </c>
      <c r="J402" s="12"/>
      <c r="K402" s="13"/>
      <c r="L402" s="4" t="str">
        <f>IFERROR(AVERAGE(M402:N402),"")</f>
        <v/>
      </c>
      <c r="M402" s="12"/>
      <c r="N402" s="13"/>
      <c r="O402" s="4" t="str">
        <f>IFERROR(AVERAGE(P402:Q402),"")</f>
        <v/>
      </c>
      <c r="P402" s="12"/>
      <c r="Q402" s="13"/>
      <c r="R402" s="4" t="str">
        <f>IFERROR(AVERAGE(S402:T402),"")</f>
        <v/>
      </c>
      <c r="S402" s="12"/>
      <c r="T402" s="13"/>
      <c r="U402" s="4" t="str">
        <f>IFERROR(AVERAGE(V402:W402),"")</f>
        <v/>
      </c>
      <c r="V402" s="12"/>
      <c r="W402" s="13"/>
      <c r="X402" s="4" t="str">
        <f>IFERROR(AVERAGE(Y402:Z402),"")</f>
        <v/>
      </c>
      <c r="Y402" s="12"/>
      <c r="Z402" s="13"/>
      <c r="AA402" s="4" t="str">
        <f>IFERROR(AVERAGE(AB402:AC402),"")</f>
        <v/>
      </c>
      <c r="AB402" s="12"/>
      <c r="AC402" s="13"/>
      <c r="AD402" s="4" t="str">
        <f>IFERROR(AVERAGE(AE402:AF402),"")</f>
        <v/>
      </c>
      <c r="AE402" s="12"/>
      <c r="AF402" s="13"/>
      <c r="AG402" s="4" t="str">
        <f>IFERROR(AVERAGE(AH402:AI402),"")</f>
        <v/>
      </c>
      <c r="AH402" s="12"/>
      <c r="AI402" s="13"/>
      <c r="AJ402" s="4" t="str">
        <f>IFERROR(AVERAGE(AK402:AL402),"")</f>
        <v/>
      </c>
      <c r="AK402" s="12"/>
      <c r="AL402" s="13"/>
      <c r="AM402" s="4" t="str">
        <f>IFERROR(AVERAGE(AN402:AO402),"")</f>
        <v/>
      </c>
      <c r="AN402" s="12"/>
      <c r="AO402" s="13"/>
      <c r="AP402" s="4" t="str">
        <f>IFERROR(AVERAGE(AQ402:AR402),"")</f>
        <v/>
      </c>
      <c r="AQ402" s="12"/>
      <c r="AR402" s="13"/>
      <c r="AS402" s="4" t="str">
        <f>IFERROR(AVERAGE(AT402:AU402),"")</f>
        <v/>
      </c>
      <c r="AT402" s="12"/>
      <c r="AU402" s="13"/>
      <c r="AV402" s="4" t="str">
        <f>IFERROR(AVERAGE(AW402:AX402),"")</f>
        <v/>
      </c>
      <c r="AW402" s="12"/>
      <c r="AX402" s="13"/>
      <c r="AY402" s="4" t="str">
        <f>IFERROR(AVERAGE(AZ402:BA402),"")</f>
        <v/>
      </c>
      <c r="AZ402" s="12"/>
      <c r="BA402" s="13"/>
      <c r="BB402" s="4" t="str">
        <f>IFERROR(AVERAGE(BC402:BD402),"")</f>
        <v/>
      </c>
      <c r="BC402" s="12"/>
      <c r="BD402" s="13"/>
      <c r="BE402" s="4" t="str">
        <f>IFERROR(AVERAGE(BF402:BG402),"")</f>
        <v/>
      </c>
      <c r="BF402" s="12"/>
      <c r="BG402" s="13"/>
      <c r="BH402" s="4" t="str">
        <f>IFERROR(AVERAGE(BI402:BJ402),"")</f>
        <v/>
      </c>
      <c r="BI402" s="12"/>
      <c r="BJ402" s="13"/>
      <c r="BK402" s="4" t="str">
        <f>IFERROR(AVERAGE(BL402:BM402),"")</f>
        <v/>
      </c>
      <c r="BL402" s="12"/>
      <c r="BM402" s="13"/>
      <c r="BN402" s="4" t="str">
        <f>IFERROR(AVERAGE(BO402:BP402),"")</f>
        <v/>
      </c>
      <c r="BO402" s="12"/>
      <c r="BP402" s="13"/>
      <c r="BQ402" s="4" t="str">
        <f>IFERROR(AVERAGE(BR402:BS402),"")</f>
        <v/>
      </c>
      <c r="BR402" s="12"/>
      <c r="BS402" s="13"/>
      <c r="BT402" s="4" t="str">
        <f>IFERROR(AVERAGE(BU402:BV402),"")</f>
        <v/>
      </c>
      <c r="BU402" s="12"/>
      <c r="BV402" s="13"/>
    </row>
    <row r="403" spans="1:77">
      <c r="B403" t="s">
        <v>69</v>
      </c>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row>
    <row r="404" spans="1:77">
      <c r="B404" t="str">
        <f>B402</f>
        <v>kato2005effective</v>
      </c>
      <c r="C404" t="s">
        <v>48</v>
      </c>
      <c r="D404">
        <f>D402</f>
        <v>2005</v>
      </c>
      <c r="E404" t="s">
        <v>22</v>
      </c>
      <c r="F404" s="22" t="str">
        <f>IFERROR(AVERAGE(G404:H404),"")</f>
        <v/>
      </c>
      <c r="G404" s="23"/>
      <c r="H404" s="24"/>
      <c r="I404" s="22" t="str">
        <f>IFERROR(AVERAGE(J404:K404),"")</f>
        <v/>
      </c>
      <c r="J404" s="23"/>
      <c r="K404" s="24"/>
      <c r="L404" s="22" t="str">
        <f>IFERROR(AVERAGE(M404:N404),"")</f>
        <v/>
      </c>
      <c r="M404" s="23"/>
      <c r="N404" s="24"/>
      <c r="O404" s="22" t="str">
        <f>IFERROR(AVERAGE(P404:Q404),"")</f>
        <v/>
      </c>
      <c r="P404" s="23"/>
      <c r="Q404" s="24"/>
      <c r="R404" s="22" t="str">
        <f>IFERROR(AVERAGE(S404:T404),"")</f>
        <v/>
      </c>
      <c r="S404" s="23"/>
      <c r="T404" s="24"/>
      <c r="U404" s="22" t="str">
        <f>IFERROR(AVERAGE(V404:W404),"")</f>
        <v/>
      </c>
      <c r="V404" s="23"/>
      <c r="W404" s="24"/>
      <c r="X404" s="22" t="str">
        <f>IFERROR(AVERAGE(Y404:Z404),"")</f>
        <v/>
      </c>
      <c r="Y404" s="23"/>
      <c r="Z404" s="24"/>
      <c r="AA404" s="22" t="str">
        <f>IFERROR(AVERAGE(AB404:AC404),"")</f>
        <v/>
      </c>
      <c r="AB404" s="23"/>
      <c r="AC404" s="24"/>
      <c r="AD404" s="22" t="str">
        <f>IFERROR(AVERAGE(AE404:AF404),"")</f>
        <v/>
      </c>
      <c r="AE404" s="23"/>
      <c r="AF404" s="24"/>
      <c r="AG404" s="22" t="str">
        <f>IFERROR(AVERAGE(AH404:AI404),"")</f>
        <v/>
      </c>
      <c r="AH404" s="23"/>
      <c r="AI404" s="24"/>
      <c r="AJ404" s="22" t="str">
        <f>IFERROR(AVERAGE(AK404:AL404),"")</f>
        <v/>
      </c>
      <c r="AK404" s="23"/>
      <c r="AL404" s="24"/>
      <c r="AM404" s="22" t="str">
        <f>IFERROR(AVERAGE(AN404:AO404),"")</f>
        <v/>
      </c>
      <c r="AN404" s="23"/>
      <c r="AO404" s="24"/>
      <c r="AP404" s="22" t="str">
        <f>IFERROR(AVERAGE(AQ404:AR404),"")</f>
        <v/>
      </c>
      <c r="AQ404" s="23"/>
      <c r="AR404" s="24"/>
      <c r="AS404" s="22" t="str">
        <f>IFERROR(AVERAGE(AT404:AU404),"")</f>
        <v/>
      </c>
      <c r="AT404" s="23"/>
      <c r="AU404" s="24"/>
      <c r="AV404" s="22" t="str">
        <f>IFERROR(AVERAGE(AW404:AX404),"")</f>
        <v/>
      </c>
      <c r="AW404" s="23"/>
      <c r="AX404" s="24"/>
      <c r="AY404" s="22" t="str">
        <f>IFERROR(AVERAGE(AZ404:BA404),"")</f>
        <v/>
      </c>
      <c r="AZ404" s="23"/>
      <c r="BA404" s="24"/>
      <c r="BB404" s="22" t="str">
        <f>IFERROR(AVERAGE(BC404:BD404),"")</f>
        <v/>
      </c>
      <c r="BC404" s="23"/>
      <c r="BD404" s="24"/>
      <c r="BE404" s="22" t="str">
        <f>IFERROR(AVERAGE(BF404:BG404),"")</f>
        <v/>
      </c>
      <c r="BF404" s="23"/>
      <c r="BG404" s="24"/>
      <c r="BH404" s="22" t="str">
        <f>IFERROR(AVERAGE(BI404:BJ404),"")</f>
        <v/>
      </c>
      <c r="BI404" s="23"/>
      <c r="BJ404" s="24"/>
      <c r="BK404" s="22" t="str">
        <f>IFERROR(AVERAGE(BL404:BM404),"")</f>
        <v/>
      </c>
      <c r="BL404" s="23"/>
      <c r="BM404" s="24"/>
      <c r="BN404" s="22" t="str">
        <f>IFERROR(AVERAGE(BO404:BP404),"")</f>
        <v/>
      </c>
      <c r="BO404" s="23"/>
      <c r="BP404" s="24"/>
      <c r="BQ404" s="22" t="str">
        <f>IFERROR(AVERAGE(BR404:BS404),"")</f>
        <v/>
      </c>
      <c r="BR404" s="23"/>
      <c r="BS404" s="24"/>
      <c r="BT404" s="22" t="str">
        <f>IFERROR(AVERAGE(BU404:BV404),"")</f>
        <v/>
      </c>
      <c r="BU404" s="23"/>
      <c r="BV404" s="24"/>
    </row>
    <row r="405" spans="1:77">
      <c r="B405" t="str">
        <f>B404</f>
        <v>kato2005effective</v>
      </c>
      <c r="C405" t="s">
        <v>49</v>
      </c>
      <c r="D405">
        <f>D404</f>
        <v>2005</v>
      </c>
      <c r="E405" t="s">
        <v>22</v>
      </c>
      <c r="F405" s="22" t="str">
        <f>IFERROR(AVERAGE(G405:H405),"")</f>
        <v/>
      </c>
      <c r="G405" s="23"/>
      <c r="H405" s="24"/>
      <c r="I405" s="22" t="str">
        <f>IFERROR(AVERAGE(J405:K405),"")</f>
        <v/>
      </c>
      <c r="J405" s="23"/>
      <c r="K405" s="24"/>
      <c r="L405" s="22" t="str">
        <f>IFERROR(AVERAGE(M405:N405),"")</f>
        <v/>
      </c>
      <c r="M405" s="23"/>
      <c r="N405" s="24"/>
      <c r="O405" s="22" t="str">
        <f>IFERROR(AVERAGE(P405:Q405),"")</f>
        <v/>
      </c>
      <c r="P405" s="23"/>
      <c r="Q405" s="24"/>
      <c r="R405" s="22" t="str">
        <f>IFERROR(AVERAGE(S405:T405),"")</f>
        <v/>
      </c>
      <c r="S405" s="23"/>
      <c r="T405" s="24"/>
      <c r="U405" s="22" t="str">
        <f>IFERROR(AVERAGE(V405:W405),"")</f>
        <v/>
      </c>
      <c r="V405" s="23"/>
      <c r="W405" s="24"/>
      <c r="X405" s="22" t="str">
        <f>IFERROR(AVERAGE(Y405:Z405),"")</f>
        <v/>
      </c>
      <c r="Y405" s="23"/>
      <c r="Z405" s="24"/>
      <c r="AA405" s="22" t="str">
        <f>IFERROR(AVERAGE(AB405:AC405),"")</f>
        <v/>
      </c>
      <c r="AB405" s="23"/>
      <c r="AC405" s="24"/>
      <c r="AD405" s="22" t="str">
        <f>IFERROR(AVERAGE(AE405:AF405),"")</f>
        <v/>
      </c>
      <c r="AE405" s="23"/>
      <c r="AF405" s="24"/>
      <c r="AG405" s="22" t="str">
        <f>IFERROR(AVERAGE(AH405:AI405),"")</f>
        <v/>
      </c>
      <c r="AH405" s="23"/>
      <c r="AI405" s="24"/>
      <c r="AJ405" s="22" t="str">
        <f>IFERROR(AVERAGE(AK405:AL405),"")</f>
        <v/>
      </c>
      <c r="AK405" s="23"/>
      <c r="AL405" s="24"/>
      <c r="AM405" s="22" t="str">
        <f>IFERROR(AVERAGE(AN405:AO405),"")</f>
        <v/>
      </c>
      <c r="AN405" s="23"/>
      <c r="AO405" s="24"/>
      <c r="AP405" s="22" t="str">
        <f>IFERROR(AVERAGE(AQ405:AR405),"")</f>
        <v/>
      </c>
      <c r="AQ405" s="23"/>
      <c r="AR405" s="24"/>
      <c r="AS405" s="22" t="str">
        <f>IFERROR(AVERAGE(AT405:AU405),"")</f>
        <v/>
      </c>
      <c r="AT405" s="23"/>
      <c r="AU405" s="24"/>
      <c r="AV405" s="22" t="str">
        <f>IFERROR(AVERAGE(AW405:AX405),"")</f>
        <v/>
      </c>
      <c r="AW405" s="23"/>
      <c r="AX405" s="24"/>
      <c r="AY405" s="22" t="str">
        <f>IFERROR(AVERAGE(AZ405:BA405),"")</f>
        <v/>
      </c>
      <c r="AZ405" s="23"/>
      <c r="BA405" s="24"/>
      <c r="BB405" s="22" t="str">
        <f>IFERROR(AVERAGE(BC405:BD405),"")</f>
        <v/>
      </c>
      <c r="BC405" s="23"/>
      <c r="BD405" s="24"/>
      <c r="BE405" s="22" t="str">
        <f>IFERROR(AVERAGE(BF405:BG405),"")</f>
        <v/>
      </c>
      <c r="BF405" s="23"/>
      <c r="BG405" s="24"/>
      <c r="BH405" s="22" t="str">
        <f>IFERROR(AVERAGE(BI405:BJ405),"")</f>
        <v/>
      </c>
      <c r="BI405" s="23"/>
      <c r="BJ405" s="24"/>
      <c r="BK405" s="22" t="str">
        <f>IFERROR(AVERAGE(BL405:BM405),"")</f>
        <v/>
      </c>
      <c r="BL405" s="23"/>
      <c r="BM405" s="24"/>
      <c r="BN405" s="22" t="str">
        <f>IFERROR(AVERAGE(BO405:BP405),"")</f>
        <v/>
      </c>
      <c r="BO405" s="23"/>
      <c r="BP405" s="24"/>
      <c r="BQ405" s="22" t="str">
        <f>IFERROR(AVERAGE(BR405:BS405),"")</f>
        <v/>
      </c>
      <c r="BR405" s="23"/>
      <c r="BS405" s="24"/>
      <c r="BT405" s="22" t="str">
        <f>IFERROR(AVERAGE(BU405:BV405),"")</f>
        <v/>
      </c>
      <c r="BU405" s="23"/>
      <c r="BV405" s="24"/>
    </row>
    <row r="406" spans="1:77">
      <c r="B406" t="s">
        <v>69</v>
      </c>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row>
    <row r="407" spans="1:77">
      <c r="B407" t="str">
        <f>B402</f>
        <v>kato2005effective</v>
      </c>
      <c r="C407" t="s">
        <v>23</v>
      </c>
      <c r="D407">
        <f>D402</f>
        <v>2005</v>
      </c>
      <c r="E407" t="s">
        <v>20</v>
      </c>
      <c r="F407" s="4" t="str">
        <f>IFERROR(AVERAGE(G407:H407),"")</f>
        <v/>
      </c>
      <c r="G407" s="12"/>
      <c r="H407" s="13"/>
      <c r="I407" s="4" t="str">
        <f>IFERROR(AVERAGE(J407:K407),"")</f>
        <v/>
      </c>
      <c r="J407" s="12"/>
      <c r="K407" s="13"/>
      <c r="L407" s="4" t="str">
        <f>IFERROR(AVERAGE(M407:N407),"")</f>
        <v/>
      </c>
      <c r="M407" s="12"/>
      <c r="N407" s="13"/>
      <c r="O407" s="4" t="str">
        <f>IFERROR(AVERAGE(P407:Q407),"")</f>
        <v/>
      </c>
      <c r="P407" s="12"/>
      <c r="Q407" s="13"/>
      <c r="R407" s="4" t="str">
        <f>IFERROR(AVERAGE(S407:T407),"")</f>
        <v/>
      </c>
      <c r="S407" s="12"/>
      <c r="T407" s="13"/>
      <c r="U407" s="4" t="str">
        <f>IFERROR(AVERAGE(V407:W407),"")</f>
        <v/>
      </c>
      <c r="V407" s="12"/>
      <c r="W407" s="13"/>
      <c r="X407" s="4" t="str">
        <f>IFERROR(AVERAGE(Y407:Z407),"")</f>
        <v/>
      </c>
      <c r="Y407" s="12"/>
      <c r="Z407" s="13"/>
      <c r="AA407" s="4" t="str">
        <f>IFERROR(AVERAGE(AB407:AC407),"")</f>
        <v/>
      </c>
      <c r="AB407" s="12"/>
      <c r="AC407" s="13"/>
      <c r="AD407" s="4" t="str">
        <f>IFERROR(AVERAGE(AE407:AF407),"")</f>
        <v/>
      </c>
      <c r="AE407" s="12"/>
      <c r="AF407" s="13"/>
      <c r="AG407" s="4" t="str">
        <f>IFERROR(AVERAGE(AH407:AI407),"")</f>
        <v/>
      </c>
      <c r="AH407" s="12"/>
      <c r="AI407" s="13"/>
      <c r="AJ407" s="4" t="str">
        <f>IFERROR(AVERAGE(AK407:AL407),"")</f>
        <v/>
      </c>
      <c r="AK407" s="12"/>
      <c r="AL407" s="13"/>
      <c r="AM407" s="4" t="str">
        <f>IFERROR(AVERAGE(AN407:AO407),"")</f>
        <v/>
      </c>
      <c r="AN407" s="12"/>
      <c r="AO407" s="13"/>
      <c r="AP407" s="4" t="str">
        <f>IFERROR(AVERAGE(AQ407:AR407),"")</f>
        <v/>
      </c>
      <c r="AQ407" s="12"/>
      <c r="AR407" s="13"/>
      <c r="AS407" s="4" t="str">
        <f>IFERROR(AVERAGE(AT407:AU407),"")</f>
        <v/>
      </c>
      <c r="AT407" s="12"/>
      <c r="AU407" s="13"/>
      <c r="AV407" s="4" t="str">
        <f>IFERROR(AVERAGE(AW407:AX407),"")</f>
        <v/>
      </c>
      <c r="AW407" s="12"/>
      <c r="AX407" s="13"/>
      <c r="AY407" s="4" t="str">
        <f>IFERROR(AVERAGE(AZ407:BA407),"")</f>
        <v/>
      </c>
      <c r="AZ407" s="12"/>
      <c r="BA407" s="13"/>
      <c r="BB407" s="4" t="str">
        <f>IFERROR(AVERAGE(BC407:BD407),"")</f>
        <v/>
      </c>
      <c r="BC407" s="12"/>
      <c r="BD407" s="13"/>
      <c r="BE407" s="4" t="str">
        <f>IFERROR(AVERAGE(BF407:BG407),"")</f>
        <v/>
      </c>
      <c r="BF407" s="12"/>
      <c r="BG407" s="13"/>
      <c r="BH407" s="4" t="str">
        <f>IFERROR(AVERAGE(BI407:BJ407),"")</f>
        <v/>
      </c>
      <c r="BI407" s="12"/>
      <c r="BJ407" s="13"/>
      <c r="BK407" s="4" t="str">
        <f>IFERROR(AVERAGE(BL407:BM407),"")</f>
        <v/>
      </c>
      <c r="BL407" s="12"/>
      <c r="BM407" s="13"/>
      <c r="BN407" s="4" t="str">
        <f>IFERROR(AVERAGE(BO407:BP407),"")</f>
        <v/>
      </c>
      <c r="BO407" s="12"/>
      <c r="BP407" s="13"/>
      <c r="BQ407" s="4" t="str">
        <f>IFERROR(AVERAGE(BR407:BS407),"")</f>
        <v/>
      </c>
      <c r="BR407" s="12"/>
      <c r="BS407" s="13"/>
      <c r="BT407" s="4" t="str">
        <f>IFERROR(AVERAGE(BU407:BV407),"")</f>
        <v/>
      </c>
      <c r="BU407" s="12"/>
      <c r="BV407" s="13"/>
    </row>
    <row r="408" spans="1:77">
      <c r="B408" t="str">
        <f>B407</f>
        <v>kato2005effective</v>
      </c>
      <c r="C408" t="s">
        <v>42</v>
      </c>
      <c r="D408">
        <f>D407</f>
        <v>2005</v>
      </c>
      <c r="E408" t="s">
        <v>43</v>
      </c>
      <c r="F408" s="4" t="str">
        <f>IFERROR(AVERAGE(G408:H408),"")</f>
        <v/>
      </c>
      <c r="G408" s="12"/>
      <c r="H408" s="13"/>
      <c r="I408" s="4" t="str">
        <f>IFERROR(AVERAGE(J408:K408),"")</f>
        <v/>
      </c>
      <c r="J408" s="12"/>
      <c r="K408" s="13"/>
      <c r="L408" s="4" t="str">
        <f>IFERROR(AVERAGE(M408:N408),"")</f>
        <v/>
      </c>
      <c r="M408" s="12"/>
      <c r="N408" s="13"/>
      <c r="O408" s="4" t="str">
        <f>IFERROR(AVERAGE(P408:Q408),"")</f>
        <v/>
      </c>
      <c r="P408" s="12"/>
      <c r="Q408" s="13"/>
      <c r="R408" s="4" t="str">
        <f>IFERROR(AVERAGE(S408:T408),"")</f>
        <v/>
      </c>
      <c r="S408" s="12"/>
      <c r="T408" s="13"/>
      <c r="U408" s="4" t="str">
        <f>IFERROR(AVERAGE(V408:W408),"")</f>
        <v/>
      </c>
      <c r="V408" s="12"/>
      <c r="W408" s="13"/>
      <c r="X408" s="4" t="str">
        <f>IFERROR(AVERAGE(Y408:Z408),"")</f>
        <v/>
      </c>
      <c r="Y408" s="12"/>
      <c r="Z408" s="13"/>
      <c r="AA408" s="4" t="str">
        <f>IFERROR(AVERAGE(AB408:AC408),"")</f>
        <v/>
      </c>
      <c r="AB408" s="12"/>
      <c r="AC408" s="13"/>
      <c r="AD408" s="4" t="str">
        <f>IFERROR(AVERAGE(AE408:AF408),"")</f>
        <v/>
      </c>
      <c r="AE408" s="12"/>
      <c r="AF408" s="13"/>
      <c r="AG408" s="4" t="str">
        <f>IFERROR(AVERAGE(AH408:AI408),"")</f>
        <v/>
      </c>
      <c r="AH408" s="12"/>
      <c r="AI408" s="13"/>
      <c r="AJ408" s="4" t="str">
        <f>IFERROR(AVERAGE(AK408:AL408),"")</f>
        <v/>
      </c>
      <c r="AK408" s="12"/>
      <c r="AL408" s="13"/>
      <c r="AM408" s="4" t="str">
        <f>IFERROR(AVERAGE(AN408:AO408),"")</f>
        <v/>
      </c>
      <c r="AN408" s="12"/>
      <c r="AO408" s="13"/>
      <c r="AP408" s="4" t="str">
        <f>IFERROR(AVERAGE(AQ408:AR408),"")</f>
        <v/>
      </c>
      <c r="AQ408" s="12"/>
      <c r="AR408" s="13"/>
      <c r="AS408" s="4" t="str">
        <f>IFERROR(AVERAGE(AT408:AU408),"")</f>
        <v/>
      </c>
      <c r="AT408" s="12"/>
      <c r="AU408" s="13"/>
      <c r="AV408" s="4" t="str">
        <f>IFERROR(AVERAGE(AW408:AX408),"")</f>
        <v/>
      </c>
      <c r="AW408" s="12"/>
      <c r="AX408" s="13"/>
      <c r="AY408" s="4" t="str">
        <f>IFERROR(AVERAGE(AZ408:BA408),"")</f>
        <v/>
      </c>
      <c r="AZ408" s="12"/>
      <c r="BA408" s="13"/>
      <c r="BB408" s="4" t="str">
        <f>IFERROR(AVERAGE(BC408:BD408),"")</f>
        <v/>
      </c>
      <c r="BC408" s="12"/>
      <c r="BD408" s="13"/>
      <c r="BE408" s="4" t="str">
        <f>IFERROR(AVERAGE(BF408:BG408),"")</f>
        <v/>
      </c>
      <c r="BF408" s="12"/>
      <c r="BG408" s="13"/>
      <c r="BH408" s="4" t="str">
        <f>IFERROR(AVERAGE(BI408:BJ408),"")</f>
        <v/>
      </c>
      <c r="BI408" s="12"/>
      <c r="BJ408" s="13"/>
      <c r="BK408" s="4" t="str">
        <f>IFERROR(AVERAGE(BL408:BM408),"")</f>
        <v/>
      </c>
      <c r="BL408" s="12"/>
      <c r="BM408" s="13"/>
      <c r="BN408" s="4" t="str">
        <f>IFERROR(AVERAGE(BO408:BP408),"")</f>
        <v/>
      </c>
      <c r="BO408" s="12"/>
      <c r="BP408" s="13"/>
      <c r="BQ408" s="4" t="str">
        <f>IFERROR(AVERAGE(BR408:BS408),"")</f>
        <v/>
      </c>
      <c r="BR408" s="12"/>
      <c r="BS408" s="13"/>
      <c r="BT408" s="4" t="str">
        <f>IFERROR(AVERAGE(BU408:BV408),"")</f>
        <v/>
      </c>
      <c r="BU408" s="12"/>
      <c r="BV408" s="13"/>
    </row>
    <row r="409" spans="1:77">
      <c r="B409" t="str">
        <f>B408</f>
        <v>kato2005effective</v>
      </c>
      <c r="C409" t="s">
        <v>21</v>
      </c>
      <c r="D409">
        <f>D408</f>
        <v>2005</v>
      </c>
      <c r="E409" t="s">
        <v>22</v>
      </c>
      <c r="F409" s="22" t="str">
        <f>IFERROR(AVERAGE(G409:H409),"")</f>
        <v/>
      </c>
      <c r="G409" s="23"/>
      <c r="H409" s="24"/>
      <c r="I409" s="22" t="str">
        <f>IFERROR(AVERAGE(J409:K409),"")</f>
        <v/>
      </c>
      <c r="J409" s="23"/>
      <c r="K409" s="24"/>
      <c r="L409" s="22" t="str">
        <f>IFERROR(AVERAGE(M409:N409),"")</f>
        <v/>
      </c>
      <c r="M409" s="23"/>
      <c r="N409" s="24"/>
      <c r="O409" s="22" t="str">
        <f>IFERROR(AVERAGE(P409:Q409),"")</f>
        <v/>
      </c>
      <c r="P409" s="23"/>
      <c r="Q409" s="24"/>
      <c r="R409" s="22" t="str">
        <f>IFERROR(AVERAGE(S409:T409),"")</f>
        <v/>
      </c>
      <c r="S409" s="23"/>
      <c r="T409" s="24"/>
      <c r="U409" s="22" t="str">
        <f>IFERROR(AVERAGE(V409:W409),"")</f>
        <v/>
      </c>
      <c r="V409" s="23"/>
      <c r="W409" s="24"/>
      <c r="X409" s="22" t="str">
        <f>IFERROR(AVERAGE(Y409:Z409),"")</f>
        <v/>
      </c>
      <c r="Y409" s="23"/>
      <c r="Z409" s="24"/>
      <c r="AA409" s="22" t="str">
        <f>IFERROR(AVERAGE(AB409:AC409),"")</f>
        <v/>
      </c>
      <c r="AB409" s="23"/>
      <c r="AC409" s="24"/>
      <c r="AD409" s="22" t="str">
        <f>IFERROR(AVERAGE(AE409:AF409),"")</f>
        <v/>
      </c>
      <c r="AE409" s="23"/>
      <c r="AF409" s="24"/>
      <c r="AG409" s="22" t="str">
        <f>IFERROR(AVERAGE(AH409:AI409),"")</f>
        <v/>
      </c>
      <c r="AH409" s="23"/>
      <c r="AI409" s="24"/>
      <c r="AJ409" s="22" t="str">
        <f>IFERROR(AVERAGE(AK409:AL409),"")</f>
        <v/>
      </c>
      <c r="AK409" s="23"/>
      <c r="AL409" s="24"/>
      <c r="AM409" s="22" t="str">
        <f>IFERROR(AVERAGE(AN409:AO409),"")</f>
        <v/>
      </c>
      <c r="AN409" s="23"/>
      <c r="AO409" s="24"/>
      <c r="AP409" s="22" t="str">
        <f>IFERROR(AVERAGE(AQ409:AR409),"")</f>
        <v/>
      </c>
      <c r="AQ409" s="23"/>
      <c r="AR409" s="24"/>
      <c r="AS409" s="22" t="str">
        <f>IFERROR(AVERAGE(AT409:AU409),"")</f>
        <v/>
      </c>
      <c r="AT409" s="23"/>
      <c r="AU409" s="24"/>
      <c r="AV409" s="22" t="str">
        <f>IFERROR(AVERAGE(AW409:AX409),"")</f>
        <v/>
      </c>
      <c r="AW409" s="23"/>
      <c r="AX409" s="24"/>
      <c r="AY409" s="22" t="str">
        <f>IFERROR(AVERAGE(AZ409:BA409),"")</f>
        <v/>
      </c>
      <c r="AZ409" s="23"/>
      <c r="BA409" s="24"/>
      <c r="BB409" s="22" t="str">
        <f>IFERROR(AVERAGE(BC409:BD409),"")</f>
        <v/>
      </c>
      <c r="BC409" s="23"/>
      <c r="BD409" s="24"/>
      <c r="BE409" s="22" t="str">
        <f>IFERROR(AVERAGE(BF409:BG409),"")</f>
        <v/>
      </c>
      <c r="BF409" s="23"/>
      <c r="BG409" s="24"/>
      <c r="BH409" s="22" t="str">
        <f>IFERROR(AVERAGE(BI409:BJ409),"")</f>
        <v/>
      </c>
      <c r="BI409" s="23"/>
      <c r="BJ409" s="24"/>
      <c r="BK409" s="22" t="str">
        <f>IFERROR(AVERAGE(BL409:BM409),"")</f>
        <v/>
      </c>
      <c r="BL409" s="23"/>
      <c r="BM409" s="24"/>
      <c r="BN409" s="22" t="str">
        <f>IFERROR(AVERAGE(BO409:BP409),"")</f>
        <v/>
      </c>
      <c r="BO409" s="23"/>
      <c r="BP409" s="24"/>
      <c r="BQ409" s="22" t="str">
        <f>IFERROR(AVERAGE(BR409:BS409),"")</f>
        <v/>
      </c>
      <c r="BR409" s="23"/>
      <c r="BS409" s="24"/>
      <c r="BT409" s="22" t="str">
        <f>IFERROR(AVERAGE(BU409:BV409),"")</f>
        <v/>
      </c>
      <c r="BU409" s="23"/>
      <c r="BV409" s="24"/>
    </row>
    <row r="410" spans="1:77">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row>
    <row r="412" spans="1:77">
      <c r="A412" s="5">
        <f>MATCH(B412,Sources[Citekey],0)</f>
        <v>148</v>
      </c>
      <c r="B412" s="6" t="s">
        <v>87</v>
      </c>
      <c r="C412" s="1"/>
      <c r="D412" s="1">
        <f>VLOOKUP(B412,Sources[],2,FALSE)</f>
        <v>2002</v>
      </c>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row>
    <row r="413" spans="1:77">
      <c r="B413" t="str">
        <f>B412</f>
        <v>simbeck2002hydrogen</v>
      </c>
      <c r="C413" t="s">
        <v>3</v>
      </c>
      <c r="D413">
        <f>D412</f>
        <v>2002</v>
      </c>
      <c r="E413" s="25" t="s">
        <v>51</v>
      </c>
      <c r="F413" s="4" t="str">
        <f>IFERROR(AVERAGE(G413:H413),"")</f>
        <v/>
      </c>
      <c r="G413" s="12"/>
      <c r="H413" s="13"/>
      <c r="I413" s="4" t="str">
        <f>IFERROR(AVERAGE(J413:K413),"")</f>
        <v/>
      </c>
      <c r="J413" s="12"/>
      <c r="K413" s="13"/>
      <c r="L413" s="4" t="str">
        <f>IFERROR(AVERAGE(M413:N413),"")</f>
        <v/>
      </c>
      <c r="M413" s="12"/>
      <c r="N413" s="13"/>
      <c r="O413" s="4" t="str">
        <f>IFERROR(AVERAGE(P413:Q413),"")</f>
        <v/>
      </c>
      <c r="P413" s="12"/>
      <c r="Q413" s="13"/>
      <c r="R413" s="4" t="str">
        <f>IFERROR(AVERAGE(S413:T413),"")</f>
        <v/>
      </c>
      <c r="S413" s="12"/>
      <c r="T413" s="13"/>
      <c r="U413" s="4" t="str">
        <f>IFERROR(AVERAGE(V413:W413),"")</f>
        <v/>
      </c>
      <c r="V413" s="12"/>
      <c r="W413" s="13"/>
      <c r="X413" s="4" t="str">
        <f>IFERROR(AVERAGE(Y413:Z413),"")</f>
        <v/>
      </c>
      <c r="Y413" s="12"/>
      <c r="Z413" s="13"/>
      <c r="AA413" s="4" t="str">
        <f>IFERROR(AVERAGE(AB413:AC413),"")</f>
        <v/>
      </c>
      <c r="AB413" s="12"/>
      <c r="AC413" s="13"/>
      <c r="AD413" s="4" t="str">
        <f>IFERROR(AVERAGE(AE413:AF413),"")</f>
        <v/>
      </c>
      <c r="AE413" s="12"/>
      <c r="AF413" s="13"/>
      <c r="AG413" s="4" t="str">
        <f>IFERROR(AVERAGE(AH413:AI413),"")</f>
        <v/>
      </c>
      <c r="AH413" s="12"/>
      <c r="AI413" s="13"/>
      <c r="AJ413" s="4" t="str">
        <f>IFERROR(AVERAGE(AK413:AL413),"")</f>
        <v/>
      </c>
      <c r="AK413" s="12"/>
      <c r="AL413" s="13"/>
      <c r="AM413" s="4" t="str">
        <f>IFERROR(AVERAGE(AN413:AO413),"")</f>
        <v/>
      </c>
      <c r="AN413" s="12"/>
      <c r="AO413" s="13"/>
      <c r="AP413" s="4" t="str">
        <f>IFERROR(AVERAGE(AQ413:AR413),"")</f>
        <v/>
      </c>
      <c r="AQ413" s="12"/>
      <c r="AR413" s="13"/>
      <c r="AS413" s="4" t="str">
        <f>IFERROR(AVERAGE(AT413:AU413),"")</f>
        <v/>
      </c>
      <c r="AT413" s="12"/>
      <c r="AU413" s="13"/>
      <c r="AV413" s="4" t="str">
        <f>IFERROR(AVERAGE(AW413:AX413),"")</f>
        <v/>
      </c>
      <c r="AW413" s="12"/>
      <c r="AX413" s="13"/>
      <c r="AY413" s="4" t="str">
        <f>IFERROR(AVERAGE(AZ413:BA413),"")</f>
        <v/>
      </c>
      <c r="AZ413" s="12"/>
      <c r="BA413" s="13"/>
      <c r="BB413" s="4" t="str">
        <f>IFERROR(AVERAGE(BC413:BD413),"")</f>
        <v/>
      </c>
      <c r="BC413" s="12"/>
      <c r="BD413" s="13"/>
      <c r="BE413" s="4" t="str">
        <f>IFERROR(AVERAGE(BF413:BG413),"")</f>
        <v/>
      </c>
      <c r="BF413" s="12"/>
      <c r="BG413" s="13"/>
      <c r="BH413" s="4" t="str">
        <f>IFERROR(AVERAGE(BI413:BJ413),"")</f>
        <v/>
      </c>
      <c r="BI413" s="12"/>
      <c r="BJ413" s="13"/>
      <c r="BK413" s="4" t="str">
        <f>IFERROR(AVERAGE(BL413:BM413),"")</f>
        <v/>
      </c>
      <c r="BL413" s="12"/>
      <c r="BM413" s="13"/>
      <c r="BN413" s="4" t="str">
        <f>IFERROR(AVERAGE(BO413:BP413),"")</f>
        <v/>
      </c>
      <c r="BO413" s="12"/>
      <c r="BP413" s="13"/>
      <c r="BQ413" s="4" t="str">
        <f>IFERROR(AVERAGE(BR413:BS413),"")</f>
        <v/>
      </c>
      <c r="BR413" s="12"/>
      <c r="BS413" s="13"/>
      <c r="BT413" s="4" t="str">
        <f>IFERROR(AVERAGE(BU413:BV413),"")</f>
        <v/>
      </c>
      <c r="BU413" s="12"/>
      <c r="BV413" s="13"/>
      <c r="BX413" s="2"/>
      <c r="BY413" s="2"/>
    </row>
    <row r="414" spans="1:77">
      <c r="B414" t="str">
        <f>B413</f>
        <v>simbeck2002hydrogen</v>
      </c>
      <c r="C414" t="s">
        <v>4</v>
      </c>
      <c r="D414">
        <f>D413</f>
        <v>2002</v>
      </c>
      <c r="E414" t="str">
        <f>E413</f>
        <v>USD/kW</v>
      </c>
      <c r="F414" s="4" t="str">
        <f>IFERROR(AVERAGE(G414:H414),"")</f>
        <v/>
      </c>
      <c r="G414" s="14"/>
      <c r="H414" s="15"/>
      <c r="I414" s="4" t="str">
        <f>IFERROR(AVERAGE(J414:K414),"")</f>
        <v/>
      </c>
      <c r="J414" s="14"/>
      <c r="K414" s="15"/>
      <c r="L414" s="4">
        <f>IFERROR(AVERAGE(M414:N414),"")</f>
        <v>1000</v>
      </c>
      <c r="M414" s="14">
        <v>1000</v>
      </c>
      <c r="N414" s="15">
        <v>1000</v>
      </c>
      <c r="O414" s="4" t="str">
        <f>IFERROR(AVERAGE(P414:Q414),"")</f>
        <v/>
      </c>
      <c r="P414" s="14"/>
      <c r="Q414" s="15"/>
      <c r="R414" s="4" t="str">
        <f>IFERROR(AVERAGE(S414:T414),"")</f>
        <v/>
      </c>
      <c r="S414" s="14"/>
      <c r="T414" s="15"/>
      <c r="U414" s="4" t="str">
        <f>IFERROR(AVERAGE(V414:W414),"")</f>
        <v/>
      </c>
      <c r="V414" s="14"/>
      <c r="W414" s="15"/>
      <c r="X414" s="4" t="str">
        <f>IFERROR(AVERAGE(Y414:Z414),"")</f>
        <v/>
      </c>
      <c r="Y414" s="14"/>
      <c r="Z414" s="15"/>
      <c r="AA414" s="4" t="str">
        <f>IFERROR(AVERAGE(AB414:AC414),"")</f>
        <v/>
      </c>
      <c r="AB414" s="14"/>
      <c r="AC414" s="15"/>
      <c r="AD414" s="4" t="str">
        <f>IFERROR(AVERAGE(AE414:AF414),"")</f>
        <v/>
      </c>
      <c r="AE414" s="14"/>
      <c r="AF414" s="15"/>
      <c r="AG414" s="4" t="str">
        <f>IFERROR(AVERAGE(AH414:AI414),"")</f>
        <v/>
      </c>
      <c r="AH414" s="14"/>
      <c r="AI414" s="15"/>
      <c r="AJ414" s="4" t="str">
        <f>IFERROR(AVERAGE(AK414:AL414),"")</f>
        <v/>
      </c>
      <c r="AK414" s="14"/>
      <c r="AL414" s="15"/>
      <c r="AM414" s="4" t="str">
        <f>IFERROR(AVERAGE(AN414:AO414),"")</f>
        <v/>
      </c>
      <c r="AN414" s="14"/>
      <c r="AO414" s="15"/>
      <c r="AP414" s="4" t="str">
        <f>IFERROR(AVERAGE(AQ414:AR414),"")</f>
        <v/>
      </c>
      <c r="AQ414" s="14"/>
      <c r="AR414" s="15"/>
      <c r="AS414" s="4" t="str">
        <f>IFERROR(AVERAGE(AT414:AU414),"")</f>
        <v/>
      </c>
      <c r="AT414" s="14"/>
      <c r="AU414" s="15"/>
      <c r="AV414" s="4" t="str">
        <f>IFERROR(AVERAGE(AW414:AX414),"")</f>
        <v/>
      </c>
      <c r="AW414" s="14"/>
      <c r="AX414" s="15"/>
      <c r="AY414" s="4" t="str">
        <f>IFERROR(AVERAGE(AZ414:BA414),"")</f>
        <v/>
      </c>
      <c r="AZ414" s="14"/>
      <c r="BA414" s="15"/>
      <c r="BB414" s="4" t="str">
        <f>IFERROR(AVERAGE(BC414:BD414),"")</f>
        <v/>
      </c>
      <c r="BC414" s="14"/>
      <c r="BD414" s="15"/>
      <c r="BE414" s="4" t="str">
        <f>IFERROR(AVERAGE(BF414:BG414),"")</f>
        <v/>
      </c>
      <c r="BF414" s="14"/>
      <c r="BG414" s="15"/>
      <c r="BH414" s="4" t="str">
        <f>IFERROR(AVERAGE(BI414:BJ414),"")</f>
        <v/>
      </c>
      <c r="BI414" s="14"/>
      <c r="BJ414" s="15"/>
      <c r="BK414" s="4" t="str">
        <f>IFERROR(AVERAGE(BL414:BM414),"")</f>
        <v/>
      </c>
      <c r="BL414" s="14"/>
      <c r="BM414" s="15"/>
      <c r="BN414" s="4" t="str">
        <f>IFERROR(AVERAGE(BO414:BP414),"")</f>
        <v/>
      </c>
      <c r="BO414" s="14"/>
      <c r="BP414" s="15"/>
      <c r="BQ414" s="4" t="str">
        <f>IFERROR(AVERAGE(BR414:BS414),"")</f>
        <v/>
      </c>
      <c r="BR414" s="14"/>
      <c r="BS414" s="15"/>
      <c r="BT414" s="4" t="str">
        <f>IFERROR(AVERAGE(BU414:BV414),"")</f>
        <v/>
      </c>
      <c r="BU414" s="14"/>
      <c r="BV414" s="15"/>
      <c r="BX414" s="2"/>
      <c r="BY414" s="2"/>
    </row>
    <row r="415" spans="1:77">
      <c r="B415" t="str">
        <f>B414</f>
        <v>simbeck2002hydrogen</v>
      </c>
      <c r="C415" t="s">
        <v>5</v>
      </c>
      <c r="D415">
        <f>D414</f>
        <v>2002</v>
      </c>
      <c r="E415" t="str">
        <f>E414</f>
        <v>USD/kW</v>
      </c>
      <c r="F415" s="4" t="str">
        <f>IFERROR(AVERAGE(G415:H415),"")</f>
        <v/>
      </c>
      <c r="G415" s="16"/>
      <c r="H415" s="17"/>
      <c r="I415" s="4" t="str">
        <f>IFERROR(AVERAGE(J415:K415),"")</f>
        <v/>
      </c>
      <c r="J415" s="16"/>
      <c r="K415" s="17"/>
      <c r="L415" s="4" t="str">
        <f>IFERROR(AVERAGE(M415:N415),"")</f>
        <v/>
      </c>
      <c r="M415" s="16"/>
      <c r="N415" s="17"/>
      <c r="O415" s="4" t="str">
        <f>IFERROR(AVERAGE(P415:Q415),"")</f>
        <v/>
      </c>
      <c r="P415" s="16"/>
      <c r="Q415" s="17"/>
      <c r="R415" s="4" t="str">
        <f>IFERROR(AVERAGE(S415:T415),"")</f>
        <v/>
      </c>
      <c r="S415" s="16"/>
      <c r="T415" s="17"/>
      <c r="U415" s="4" t="str">
        <f>IFERROR(AVERAGE(V415:W415),"")</f>
        <v/>
      </c>
      <c r="V415" s="16"/>
      <c r="W415" s="17"/>
      <c r="X415" s="4" t="str">
        <f>IFERROR(AVERAGE(Y415:Z415),"")</f>
        <v/>
      </c>
      <c r="Y415" s="16"/>
      <c r="Z415" s="17"/>
      <c r="AA415" s="4" t="str">
        <f>IFERROR(AVERAGE(AB415:AC415),"")</f>
        <v/>
      </c>
      <c r="AB415" s="16"/>
      <c r="AC415" s="17"/>
      <c r="AD415" s="4" t="str">
        <f>IFERROR(AVERAGE(AE415:AF415),"")</f>
        <v/>
      </c>
      <c r="AE415" s="16"/>
      <c r="AF415" s="17"/>
      <c r="AG415" s="4" t="str">
        <f>IFERROR(AVERAGE(AH415:AI415),"")</f>
        <v/>
      </c>
      <c r="AH415" s="16"/>
      <c r="AI415" s="17"/>
      <c r="AJ415" s="4" t="str">
        <f>IFERROR(AVERAGE(AK415:AL415),"")</f>
        <v/>
      </c>
      <c r="AK415" s="16"/>
      <c r="AL415" s="17"/>
      <c r="AM415" s="4" t="str">
        <f>IFERROR(AVERAGE(AN415:AO415),"")</f>
        <v/>
      </c>
      <c r="AN415" s="16"/>
      <c r="AO415" s="17"/>
      <c r="AP415" s="4" t="str">
        <f>IFERROR(AVERAGE(AQ415:AR415),"")</f>
        <v/>
      </c>
      <c r="AQ415" s="16"/>
      <c r="AR415" s="17"/>
      <c r="AS415" s="4" t="str">
        <f>IFERROR(AVERAGE(AT415:AU415),"")</f>
        <v/>
      </c>
      <c r="AT415" s="16"/>
      <c r="AU415" s="17"/>
      <c r="AV415" s="4" t="str">
        <f>IFERROR(AVERAGE(AW415:AX415),"")</f>
        <v/>
      </c>
      <c r="AW415" s="16"/>
      <c r="AX415" s="17"/>
      <c r="AY415" s="4" t="str">
        <f>IFERROR(AVERAGE(AZ415:BA415),"")</f>
        <v/>
      </c>
      <c r="AZ415" s="16"/>
      <c r="BA415" s="17"/>
      <c r="BB415" s="4" t="str">
        <f>IFERROR(AVERAGE(BC415:BD415),"")</f>
        <v/>
      </c>
      <c r="BC415" s="16"/>
      <c r="BD415" s="17"/>
      <c r="BE415" s="4" t="str">
        <f>IFERROR(AVERAGE(BF415:BG415),"")</f>
        <v/>
      </c>
      <c r="BF415" s="16"/>
      <c r="BG415" s="17"/>
      <c r="BH415" s="4" t="str">
        <f>IFERROR(AVERAGE(BI415:BJ415),"")</f>
        <v/>
      </c>
      <c r="BI415" s="16"/>
      <c r="BJ415" s="17"/>
      <c r="BK415" s="4" t="str">
        <f>IFERROR(AVERAGE(BL415:BM415),"")</f>
        <v/>
      </c>
      <c r="BL415" s="16"/>
      <c r="BM415" s="17"/>
      <c r="BN415" s="4" t="str">
        <f>IFERROR(AVERAGE(BO415:BP415),"")</f>
        <v/>
      </c>
      <c r="BO415" s="16"/>
      <c r="BP415" s="17"/>
      <c r="BQ415" s="4" t="str">
        <f>IFERROR(AVERAGE(BR415:BS415),"")</f>
        <v/>
      </c>
      <c r="BR415" s="16"/>
      <c r="BS415" s="17"/>
      <c r="BT415" s="4" t="str">
        <f>IFERROR(AVERAGE(BU415:BV415),"")</f>
        <v/>
      </c>
      <c r="BU415" s="16"/>
      <c r="BV415" s="17"/>
    </row>
    <row r="416" spans="1:77">
      <c r="B416" t="s">
        <v>69</v>
      </c>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row>
    <row r="417" spans="1:74" s="1" customFormat="1">
      <c r="A417" s="55"/>
      <c r="B417" s="1" t="str">
        <f>B415</f>
        <v>simbeck2002hydrogen</v>
      </c>
      <c r="C417" s="1" t="s">
        <v>10</v>
      </c>
      <c r="D417" s="1">
        <f>D412</f>
        <v>2002</v>
      </c>
      <c r="E417" s="1" t="str">
        <f>E413</f>
        <v>USD/kW</v>
      </c>
      <c r="F417" s="10">
        <f>IFERROR(SUM(F419:F424)/F418,0)</f>
        <v>0</v>
      </c>
      <c r="G417" s="10">
        <f>IFERROR(SUM(G419:G424)/G418,0)</f>
        <v>0</v>
      </c>
      <c r="H417" s="10">
        <f>IFERROR(SUM(H419:H424)/H418,0)</f>
        <v>0</v>
      </c>
      <c r="I417" s="10">
        <f t="shared" ref="I417:BS417" si="443">IFERROR(SUM(I419:I424)/I418,0)</f>
        <v>0</v>
      </c>
      <c r="J417" s="10">
        <f t="shared" si="443"/>
        <v>0</v>
      </c>
      <c r="K417" s="10">
        <f t="shared" si="443"/>
        <v>0</v>
      </c>
      <c r="L417" s="10">
        <f t="shared" si="443"/>
        <v>0</v>
      </c>
      <c r="M417" s="10">
        <f t="shared" si="443"/>
        <v>0</v>
      </c>
      <c r="N417" s="10">
        <f t="shared" si="443"/>
        <v>0</v>
      </c>
      <c r="O417" s="10">
        <f t="shared" si="443"/>
        <v>0</v>
      </c>
      <c r="P417" s="10">
        <f t="shared" si="443"/>
        <v>0</v>
      </c>
      <c r="Q417" s="10">
        <f t="shared" si="443"/>
        <v>0</v>
      </c>
      <c r="R417" s="10">
        <f t="shared" si="443"/>
        <v>0</v>
      </c>
      <c r="S417" s="10">
        <f t="shared" si="443"/>
        <v>0</v>
      </c>
      <c r="T417" s="10">
        <f t="shared" si="443"/>
        <v>0</v>
      </c>
      <c r="U417" s="10">
        <f t="shared" si="443"/>
        <v>0</v>
      </c>
      <c r="V417" s="10">
        <f t="shared" si="443"/>
        <v>0</v>
      </c>
      <c r="W417" s="10">
        <f t="shared" si="443"/>
        <v>0</v>
      </c>
      <c r="X417" s="10">
        <f t="shared" si="443"/>
        <v>0</v>
      </c>
      <c r="Y417" s="10">
        <f t="shared" si="443"/>
        <v>0</v>
      </c>
      <c r="Z417" s="10">
        <f t="shared" si="443"/>
        <v>0</v>
      </c>
      <c r="AA417" s="10">
        <f t="shared" si="443"/>
        <v>0</v>
      </c>
      <c r="AB417" s="10">
        <f t="shared" si="443"/>
        <v>0</v>
      </c>
      <c r="AC417" s="10">
        <f t="shared" si="443"/>
        <v>0</v>
      </c>
      <c r="AD417" s="10">
        <f t="shared" si="443"/>
        <v>0</v>
      </c>
      <c r="AE417" s="10">
        <f t="shared" si="443"/>
        <v>0</v>
      </c>
      <c r="AF417" s="10">
        <f t="shared" si="443"/>
        <v>0</v>
      </c>
      <c r="AG417" s="10">
        <f t="shared" si="443"/>
        <v>0</v>
      </c>
      <c r="AH417" s="10">
        <f t="shared" si="443"/>
        <v>0</v>
      </c>
      <c r="AI417" s="10">
        <f t="shared" si="443"/>
        <v>0</v>
      </c>
      <c r="AJ417" s="10">
        <f t="shared" si="443"/>
        <v>0</v>
      </c>
      <c r="AK417" s="10">
        <f t="shared" si="443"/>
        <v>0</v>
      </c>
      <c r="AL417" s="10">
        <f t="shared" si="443"/>
        <v>0</v>
      </c>
      <c r="AM417" s="10">
        <f t="shared" si="443"/>
        <v>0</v>
      </c>
      <c r="AN417" s="10">
        <f t="shared" si="443"/>
        <v>0</v>
      </c>
      <c r="AO417" s="10">
        <f t="shared" si="443"/>
        <v>0</v>
      </c>
      <c r="AP417" s="10">
        <f t="shared" si="443"/>
        <v>0</v>
      </c>
      <c r="AQ417" s="10">
        <f t="shared" si="443"/>
        <v>0</v>
      </c>
      <c r="AR417" s="10">
        <f t="shared" si="443"/>
        <v>0</v>
      </c>
      <c r="AS417" s="10">
        <f t="shared" si="443"/>
        <v>0</v>
      </c>
      <c r="AT417" s="10">
        <f t="shared" si="443"/>
        <v>0</v>
      </c>
      <c r="AU417" s="10">
        <f t="shared" si="443"/>
        <v>0</v>
      </c>
      <c r="AV417" s="10">
        <f t="shared" si="443"/>
        <v>0</v>
      </c>
      <c r="AW417" s="10">
        <f t="shared" si="443"/>
        <v>0</v>
      </c>
      <c r="AX417" s="10">
        <f t="shared" si="443"/>
        <v>0</v>
      </c>
      <c r="AY417" s="10">
        <f t="shared" si="443"/>
        <v>0</v>
      </c>
      <c r="AZ417" s="10">
        <f t="shared" si="443"/>
        <v>0</v>
      </c>
      <c r="BA417" s="10">
        <f t="shared" si="443"/>
        <v>0</v>
      </c>
      <c r="BB417" s="10">
        <f t="shared" si="443"/>
        <v>0</v>
      </c>
      <c r="BC417" s="10">
        <f t="shared" si="443"/>
        <v>0</v>
      </c>
      <c r="BD417" s="10">
        <f t="shared" si="443"/>
        <v>0</v>
      </c>
      <c r="BE417" s="10">
        <f t="shared" si="443"/>
        <v>0</v>
      </c>
      <c r="BF417" s="10">
        <f t="shared" si="443"/>
        <v>0</v>
      </c>
      <c r="BG417" s="10">
        <f t="shared" si="443"/>
        <v>0</v>
      </c>
      <c r="BH417" s="10">
        <f t="shared" si="443"/>
        <v>0</v>
      </c>
      <c r="BI417" s="10">
        <f t="shared" si="443"/>
        <v>0</v>
      </c>
      <c r="BJ417" s="10">
        <f t="shared" si="443"/>
        <v>0</v>
      </c>
      <c r="BK417" s="10">
        <f t="shared" si="443"/>
        <v>0</v>
      </c>
      <c r="BL417" s="10">
        <f t="shared" si="443"/>
        <v>0</v>
      </c>
      <c r="BM417" s="10">
        <f t="shared" si="443"/>
        <v>0</v>
      </c>
      <c r="BN417" s="10">
        <f t="shared" si="443"/>
        <v>0</v>
      </c>
      <c r="BO417" s="10">
        <f t="shared" si="443"/>
        <v>0</v>
      </c>
      <c r="BP417" s="10">
        <f t="shared" si="443"/>
        <v>0</v>
      </c>
      <c r="BQ417" s="10">
        <f t="shared" si="443"/>
        <v>0</v>
      </c>
      <c r="BR417" s="10">
        <f t="shared" si="443"/>
        <v>0</v>
      </c>
      <c r="BS417" s="10">
        <f t="shared" si="443"/>
        <v>0</v>
      </c>
      <c r="BT417" s="10">
        <f>IFERROR(SUM(BT419:BT424)/BT418,0)</f>
        <v>0</v>
      </c>
      <c r="BU417" s="10">
        <f>IFERROR(SUM(BU419:BU424)/BU418,0)</f>
        <v>0</v>
      </c>
      <c r="BV417" s="10">
        <f>IFERROR(SUM(BV419:BV424)/BV418,0)</f>
        <v>0</v>
      </c>
    </row>
    <row r="418" spans="1:74" hidden="1" outlineLevel="1">
      <c r="B418" t="str">
        <f>B417</f>
        <v>simbeck2002hydrogen</v>
      </c>
      <c r="C418" t="s">
        <v>17</v>
      </c>
      <c r="D418">
        <f>D417</f>
        <v>2002</v>
      </c>
      <c r="E418" t="s">
        <v>18</v>
      </c>
      <c r="F418" s="4" t="str">
        <f>IFERROR(AVERAGE(G418:H418),"")</f>
        <v/>
      </c>
      <c r="G418" s="12"/>
      <c r="H418" s="13"/>
      <c r="I418" s="4" t="str">
        <f>IFERROR(AVERAGE(J418:K418),"")</f>
        <v/>
      </c>
      <c r="J418" s="12"/>
      <c r="K418" s="13"/>
      <c r="L418" s="4" t="str">
        <f>IFERROR(AVERAGE(M418:N418),"")</f>
        <v/>
      </c>
      <c r="M418" s="12"/>
      <c r="N418" s="13"/>
      <c r="O418" s="4" t="str">
        <f>IFERROR(AVERAGE(P418:Q418),"")</f>
        <v/>
      </c>
      <c r="P418" s="12"/>
      <c r="Q418" s="13"/>
      <c r="R418" s="4" t="str">
        <f>IFERROR(AVERAGE(S418:T418),"")</f>
        <v/>
      </c>
      <c r="S418" s="12"/>
      <c r="T418" s="13"/>
      <c r="U418" s="4" t="str">
        <f>IFERROR(AVERAGE(V418:W418),"")</f>
        <v/>
      </c>
      <c r="V418" s="12"/>
      <c r="W418" s="13"/>
      <c r="X418" s="4" t="str">
        <f>IFERROR(AVERAGE(Y418:Z418),"")</f>
        <v/>
      </c>
      <c r="Y418" s="12"/>
      <c r="Z418" s="13"/>
      <c r="AA418" s="4" t="str">
        <f>IFERROR(AVERAGE(AB418:AC418),"")</f>
        <v/>
      </c>
      <c r="AB418" s="12"/>
      <c r="AC418" s="13"/>
      <c r="AD418" s="4" t="str">
        <f>IFERROR(AVERAGE(AE418:AF418),"")</f>
        <v/>
      </c>
      <c r="AE418" s="12"/>
      <c r="AF418" s="13"/>
      <c r="AG418" s="4" t="str">
        <f>IFERROR(AVERAGE(AH418:AI418),"")</f>
        <v/>
      </c>
      <c r="AH418" s="12"/>
      <c r="AI418" s="13"/>
      <c r="AJ418" s="4" t="str">
        <f>IFERROR(AVERAGE(AK418:AL418),"")</f>
        <v/>
      </c>
      <c r="AK418" s="12"/>
      <c r="AL418" s="13"/>
      <c r="AM418" s="4" t="str">
        <f>IFERROR(AVERAGE(AN418:AO418),"")</f>
        <v/>
      </c>
      <c r="AN418" s="12"/>
      <c r="AO418" s="13"/>
      <c r="AP418" s="4" t="str">
        <f>IFERROR(AVERAGE(AQ418:AR418),"")</f>
        <v/>
      </c>
      <c r="AQ418" s="12"/>
      <c r="AR418" s="13"/>
      <c r="AS418" s="4" t="str">
        <f>IFERROR(AVERAGE(AT418:AU418),"")</f>
        <v/>
      </c>
      <c r="AT418" s="12"/>
      <c r="AU418" s="13"/>
      <c r="AV418" s="4" t="str">
        <f>IFERROR(AVERAGE(AW418:AX418),"")</f>
        <v/>
      </c>
      <c r="AW418" s="12"/>
      <c r="AX418" s="13"/>
      <c r="AY418" s="4" t="str">
        <f>IFERROR(AVERAGE(AZ418:BA418),"")</f>
        <v/>
      </c>
      <c r="AZ418" s="12"/>
      <c r="BA418" s="13"/>
      <c r="BB418" s="4" t="str">
        <f>IFERROR(AVERAGE(BC418:BD418),"")</f>
        <v/>
      </c>
      <c r="BC418" s="12"/>
      <c r="BD418" s="13"/>
      <c r="BE418" s="4" t="str">
        <f>IFERROR(AVERAGE(BF418:BG418),"")</f>
        <v/>
      </c>
      <c r="BF418" s="12"/>
      <c r="BG418" s="13"/>
      <c r="BH418" s="4" t="str">
        <f>IFERROR(AVERAGE(BI418:BJ418),"")</f>
        <v/>
      </c>
      <c r="BI418" s="12"/>
      <c r="BJ418" s="13"/>
      <c r="BK418" s="4" t="str">
        <f>IFERROR(AVERAGE(BL418:BM418),"")</f>
        <v/>
      </c>
      <c r="BL418" s="12"/>
      <c r="BM418" s="13"/>
      <c r="BN418" s="4" t="str">
        <f>IFERROR(AVERAGE(BO418:BP418),"")</f>
        <v/>
      </c>
      <c r="BO418" s="12"/>
      <c r="BP418" s="13"/>
      <c r="BQ418" s="4" t="str">
        <f>IFERROR(AVERAGE(BR418:BS418),"")</f>
        <v/>
      </c>
      <c r="BR418" s="12"/>
      <c r="BS418" s="13"/>
      <c r="BT418" s="4" t="str">
        <f>IFERROR(AVERAGE(BU418:BV418),"")</f>
        <v/>
      </c>
      <c r="BU418" s="12"/>
      <c r="BV418" s="13"/>
    </row>
    <row r="419" spans="1:74" hidden="1" outlineLevel="1">
      <c r="B419" t="str">
        <f t="shared" ref="B419:B424" si="444">B418</f>
        <v>simbeck2002hydrogen</v>
      </c>
      <c r="C419" t="s">
        <v>12</v>
      </c>
      <c r="D419">
        <f>D417</f>
        <v>2002</v>
      </c>
      <c r="E419" t="str">
        <f>LEFT(E417,3)</f>
        <v>USD</v>
      </c>
      <c r="F419" s="4" t="str">
        <f t="shared" ref="F419:F424" si="445">IFERROR(AVERAGE(G419:H419),"")</f>
        <v/>
      </c>
      <c r="G419" s="12"/>
      <c r="H419" s="13"/>
      <c r="I419" s="4" t="str">
        <f t="shared" ref="I419:I424" si="446">IFERROR(AVERAGE(J419:K419),"")</f>
        <v/>
      </c>
      <c r="J419" s="12"/>
      <c r="K419" s="13"/>
      <c r="L419" s="4" t="str">
        <f t="shared" ref="L419:L424" si="447">IFERROR(AVERAGE(M419:N419),"")</f>
        <v/>
      </c>
      <c r="M419" s="12"/>
      <c r="N419" s="13"/>
      <c r="O419" s="4" t="str">
        <f t="shared" ref="O419:O424" si="448">IFERROR(AVERAGE(P419:Q419),"")</f>
        <v/>
      </c>
      <c r="P419" s="12"/>
      <c r="Q419" s="13"/>
      <c r="R419" s="4" t="str">
        <f t="shared" ref="R419:R424" si="449">IFERROR(AVERAGE(S419:T419),"")</f>
        <v/>
      </c>
      <c r="S419" s="12"/>
      <c r="T419" s="13"/>
      <c r="U419" s="4" t="str">
        <f t="shared" ref="U419:U424" si="450">IFERROR(AVERAGE(V419:W419),"")</f>
        <v/>
      </c>
      <c r="V419" s="12"/>
      <c r="W419" s="13"/>
      <c r="X419" s="4" t="str">
        <f t="shared" ref="X419:X424" si="451">IFERROR(AVERAGE(Y419:Z419),"")</f>
        <v/>
      </c>
      <c r="Y419" s="12"/>
      <c r="Z419" s="13"/>
      <c r="AA419" s="4" t="str">
        <f t="shared" ref="AA419:AA424" si="452">IFERROR(AVERAGE(AB419:AC419),"")</f>
        <v/>
      </c>
      <c r="AB419" s="12"/>
      <c r="AC419" s="13"/>
      <c r="AD419" s="4" t="str">
        <f t="shared" ref="AD419:AD424" si="453">IFERROR(AVERAGE(AE419:AF419),"")</f>
        <v/>
      </c>
      <c r="AE419" s="12"/>
      <c r="AF419" s="13"/>
      <c r="AG419" s="4" t="str">
        <f t="shared" ref="AG419:AG424" si="454">IFERROR(AVERAGE(AH419:AI419),"")</f>
        <v/>
      </c>
      <c r="AH419" s="12"/>
      <c r="AI419" s="13"/>
      <c r="AJ419" s="4" t="str">
        <f t="shared" ref="AJ419:AJ424" si="455">IFERROR(AVERAGE(AK419:AL419),"")</f>
        <v/>
      </c>
      <c r="AK419" s="12"/>
      <c r="AL419" s="13"/>
      <c r="AM419" s="4" t="str">
        <f t="shared" ref="AM419:AM424" si="456">IFERROR(AVERAGE(AN419:AO419),"")</f>
        <v/>
      </c>
      <c r="AN419" s="12"/>
      <c r="AO419" s="13"/>
      <c r="AP419" s="4" t="str">
        <f t="shared" ref="AP419:AP424" si="457">IFERROR(AVERAGE(AQ419:AR419),"")</f>
        <v/>
      </c>
      <c r="AQ419" s="12"/>
      <c r="AR419" s="13"/>
      <c r="AS419" s="4" t="str">
        <f t="shared" ref="AS419:AS424" si="458">IFERROR(AVERAGE(AT419:AU419),"")</f>
        <v/>
      </c>
      <c r="AT419" s="12"/>
      <c r="AU419" s="13"/>
      <c r="AV419" s="4" t="str">
        <f t="shared" ref="AV419:AV424" si="459">IFERROR(AVERAGE(AW419:AX419),"")</f>
        <v/>
      </c>
      <c r="AW419" s="12"/>
      <c r="AX419" s="13"/>
      <c r="AY419" s="4" t="str">
        <f t="shared" ref="AY419:AY424" si="460">IFERROR(AVERAGE(AZ419:BA419),"")</f>
        <v/>
      </c>
      <c r="AZ419" s="12"/>
      <c r="BA419" s="13"/>
      <c r="BB419" s="4" t="str">
        <f t="shared" ref="BB419:BB424" si="461">IFERROR(AVERAGE(BC419:BD419),"")</f>
        <v/>
      </c>
      <c r="BC419" s="12"/>
      <c r="BD419" s="13"/>
      <c r="BE419" s="4" t="str">
        <f t="shared" ref="BE419:BE424" si="462">IFERROR(AVERAGE(BF419:BG419),"")</f>
        <v/>
      </c>
      <c r="BF419" s="12"/>
      <c r="BG419" s="13"/>
      <c r="BH419" s="4" t="str">
        <f t="shared" ref="BH419:BH424" si="463">IFERROR(AVERAGE(BI419:BJ419),"")</f>
        <v/>
      </c>
      <c r="BI419" s="12"/>
      <c r="BJ419" s="13"/>
      <c r="BK419" s="4" t="str">
        <f t="shared" ref="BK419:BK424" si="464">IFERROR(AVERAGE(BL419:BM419),"")</f>
        <v/>
      </c>
      <c r="BL419" s="12"/>
      <c r="BM419" s="13"/>
      <c r="BN419" s="4" t="str">
        <f t="shared" ref="BN419:BN424" si="465">IFERROR(AVERAGE(BO419:BP419),"")</f>
        <v/>
      </c>
      <c r="BO419" s="12"/>
      <c r="BP419" s="13"/>
      <c r="BQ419" s="4" t="str">
        <f t="shared" ref="BQ419:BQ424" si="466">IFERROR(AVERAGE(BR419:BS419),"")</f>
        <v/>
      </c>
      <c r="BR419" s="12"/>
      <c r="BS419" s="13"/>
      <c r="BT419" s="4" t="str">
        <f t="shared" ref="BT419:BT424" si="467">IFERROR(AVERAGE(BU419:BV419),"")</f>
        <v/>
      </c>
      <c r="BU419" s="12"/>
      <c r="BV419" s="13"/>
    </row>
    <row r="420" spans="1:74" hidden="1" outlineLevel="1">
      <c r="B420" t="str">
        <f t="shared" si="444"/>
        <v>simbeck2002hydrogen</v>
      </c>
      <c r="C420" t="s">
        <v>13</v>
      </c>
      <c r="D420">
        <f t="shared" ref="D420:E424" si="468">D419</f>
        <v>2002</v>
      </c>
      <c r="E420" t="str">
        <f t="shared" si="468"/>
        <v>USD</v>
      </c>
      <c r="F420" s="4" t="str">
        <f t="shared" si="445"/>
        <v/>
      </c>
      <c r="G420" s="12"/>
      <c r="H420" s="13"/>
      <c r="I420" s="4" t="str">
        <f t="shared" si="446"/>
        <v/>
      </c>
      <c r="J420" s="12"/>
      <c r="K420" s="13"/>
      <c r="L420" s="4" t="str">
        <f t="shared" si="447"/>
        <v/>
      </c>
      <c r="M420" s="12"/>
      <c r="N420" s="13"/>
      <c r="O420" s="4" t="str">
        <f t="shared" si="448"/>
        <v/>
      </c>
      <c r="P420" s="12"/>
      <c r="Q420" s="13"/>
      <c r="R420" s="4" t="str">
        <f t="shared" si="449"/>
        <v/>
      </c>
      <c r="S420" s="12"/>
      <c r="T420" s="13"/>
      <c r="U420" s="4" t="str">
        <f t="shared" si="450"/>
        <v/>
      </c>
      <c r="V420" s="12"/>
      <c r="W420" s="13"/>
      <c r="X420" s="4" t="str">
        <f t="shared" si="451"/>
        <v/>
      </c>
      <c r="Y420" s="12"/>
      <c r="Z420" s="13"/>
      <c r="AA420" s="4" t="str">
        <f t="shared" si="452"/>
        <v/>
      </c>
      <c r="AB420" s="12"/>
      <c r="AC420" s="13"/>
      <c r="AD420" s="4" t="str">
        <f t="shared" si="453"/>
        <v/>
      </c>
      <c r="AE420" s="12"/>
      <c r="AF420" s="13"/>
      <c r="AG420" s="4" t="str">
        <f t="shared" si="454"/>
        <v/>
      </c>
      <c r="AH420" s="12"/>
      <c r="AI420" s="13"/>
      <c r="AJ420" s="4" t="str">
        <f t="shared" si="455"/>
        <v/>
      </c>
      <c r="AK420" s="12"/>
      <c r="AL420" s="13"/>
      <c r="AM420" s="4" t="str">
        <f t="shared" si="456"/>
        <v/>
      </c>
      <c r="AN420" s="12"/>
      <c r="AO420" s="13"/>
      <c r="AP420" s="4" t="str">
        <f t="shared" si="457"/>
        <v/>
      </c>
      <c r="AQ420" s="12"/>
      <c r="AR420" s="13"/>
      <c r="AS420" s="4" t="str">
        <f t="shared" si="458"/>
        <v/>
      </c>
      <c r="AT420" s="12"/>
      <c r="AU420" s="13"/>
      <c r="AV420" s="4" t="str">
        <f t="shared" si="459"/>
        <v/>
      </c>
      <c r="AW420" s="12"/>
      <c r="AX420" s="13"/>
      <c r="AY420" s="4" t="str">
        <f t="shared" si="460"/>
        <v/>
      </c>
      <c r="AZ420" s="12"/>
      <c r="BA420" s="13"/>
      <c r="BB420" s="4" t="str">
        <f t="shared" si="461"/>
        <v/>
      </c>
      <c r="BC420" s="12"/>
      <c r="BD420" s="13"/>
      <c r="BE420" s="4" t="str">
        <f t="shared" si="462"/>
        <v/>
      </c>
      <c r="BF420" s="12"/>
      <c r="BG420" s="13"/>
      <c r="BH420" s="4" t="str">
        <f t="shared" si="463"/>
        <v/>
      </c>
      <c r="BI420" s="12"/>
      <c r="BJ420" s="13"/>
      <c r="BK420" s="4" t="str">
        <f t="shared" si="464"/>
        <v/>
      </c>
      <c r="BL420" s="12"/>
      <c r="BM420" s="13"/>
      <c r="BN420" s="4" t="str">
        <f t="shared" si="465"/>
        <v/>
      </c>
      <c r="BO420" s="12"/>
      <c r="BP420" s="13"/>
      <c r="BQ420" s="4" t="str">
        <f t="shared" si="466"/>
        <v/>
      </c>
      <c r="BR420" s="12"/>
      <c r="BS420" s="13"/>
      <c r="BT420" s="4" t="str">
        <f t="shared" si="467"/>
        <v/>
      </c>
      <c r="BU420" s="12"/>
      <c r="BV420" s="13"/>
    </row>
    <row r="421" spans="1:74" hidden="1" outlineLevel="1">
      <c r="B421" t="str">
        <f t="shared" si="444"/>
        <v>simbeck2002hydrogen</v>
      </c>
      <c r="C421" t="s">
        <v>14</v>
      </c>
      <c r="D421">
        <f t="shared" si="468"/>
        <v>2002</v>
      </c>
      <c r="E421" t="str">
        <f t="shared" si="468"/>
        <v>USD</v>
      </c>
      <c r="F421" s="4" t="str">
        <f t="shared" si="445"/>
        <v/>
      </c>
      <c r="G421" s="12"/>
      <c r="H421" s="13"/>
      <c r="I421" s="4" t="str">
        <f t="shared" si="446"/>
        <v/>
      </c>
      <c r="J421" s="12"/>
      <c r="K421" s="13"/>
      <c r="L421" s="4" t="str">
        <f t="shared" si="447"/>
        <v/>
      </c>
      <c r="M421" s="12"/>
      <c r="N421" s="13"/>
      <c r="O421" s="4" t="str">
        <f t="shared" si="448"/>
        <v/>
      </c>
      <c r="P421" s="12"/>
      <c r="Q421" s="13"/>
      <c r="R421" s="4" t="str">
        <f t="shared" si="449"/>
        <v/>
      </c>
      <c r="S421" s="12"/>
      <c r="T421" s="13"/>
      <c r="U421" s="4" t="str">
        <f t="shared" si="450"/>
        <v/>
      </c>
      <c r="V421" s="12"/>
      <c r="W421" s="13"/>
      <c r="X421" s="4" t="str">
        <f t="shared" si="451"/>
        <v/>
      </c>
      <c r="Y421" s="12"/>
      <c r="Z421" s="13"/>
      <c r="AA421" s="4" t="str">
        <f t="shared" si="452"/>
        <v/>
      </c>
      <c r="AB421" s="12"/>
      <c r="AC421" s="13"/>
      <c r="AD421" s="4" t="str">
        <f t="shared" si="453"/>
        <v/>
      </c>
      <c r="AE421" s="12"/>
      <c r="AF421" s="13"/>
      <c r="AG421" s="4" t="str">
        <f t="shared" si="454"/>
        <v/>
      </c>
      <c r="AH421" s="12"/>
      <c r="AI421" s="13"/>
      <c r="AJ421" s="4" t="str">
        <f t="shared" si="455"/>
        <v/>
      </c>
      <c r="AK421" s="12"/>
      <c r="AL421" s="13"/>
      <c r="AM421" s="4" t="str">
        <f t="shared" si="456"/>
        <v/>
      </c>
      <c r="AN421" s="12"/>
      <c r="AO421" s="13"/>
      <c r="AP421" s="4" t="str">
        <f t="shared" si="457"/>
        <v/>
      </c>
      <c r="AQ421" s="12"/>
      <c r="AR421" s="13"/>
      <c r="AS421" s="4" t="str">
        <f t="shared" si="458"/>
        <v/>
      </c>
      <c r="AT421" s="12"/>
      <c r="AU421" s="13"/>
      <c r="AV421" s="4" t="str">
        <f t="shared" si="459"/>
        <v/>
      </c>
      <c r="AW421" s="12"/>
      <c r="AX421" s="13"/>
      <c r="AY421" s="4" t="str">
        <f t="shared" si="460"/>
        <v/>
      </c>
      <c r="AZ421" s="12"/>
      <c r="BA421" s="13"/>
      <c r="BB421" s="4" t="str">
        <f t="shared" si="461"/>
        <v/>
      </c>
      <c r="BC421" s="12"/>
      <c r="BD421" s="13"/>
      <c r="BE421" s="4" t="str">
        <f t="shared" si="462"/>
        <v/>
      </c>
      <c r="BF421" s="12"/>
      <c r="BG421" s="13"/>
      <c r="BH421" s="4" t="str">
        <f t="shared" si="463"/>
        <v/>
      </c>
      <c r="BI421" s="12"/>
      <c r="BJ421" s="13"/>
      <c r="BK421" s="4" t="str">
        <f t="shared" si="464"/>
        <v/>
      </c>
      <c r="BL421" s="12"/>
      <c r="BM421" s="13"/>
      <c r="BN421" s="4" t="str">
        <f t="shared" si="465"/>
        <v/>
      </c>
      <c r="BO421" s="12"/>
      <c r="BP421" s="13"/>
      <c r="BQ421" s="4" t="str">
        <f t="shared" si="466"/>
        <v/>
      </c>
      <c r="BR421" s="12"/>
      <c r="BS421" s="13"/>
      <c r="BT421" s="4" t="str">
        <f t="shared" si="467"/>
        <v/>
      </c>
      <c r="BU421" s="12"/>
      <c r="BV421" s="13"/>
    </row>
    <row r="422" spans="1:74" hidden="1" outlineLevel="1">
      <c r="B422" t="str">
        <f t="shared" si="444"/>
        <v>simbeck2002hydrogen</v>
      </c>
      <c r="C422" t="s">
        <v>11</v>
      </c>
      <c r="D422">
        <f t="shared" si="468"/>
        <v>2002</v>
      </c>
      <c r="E422" t="str">
        <f t="shared" si="468"/>
        <v>USD</v>
      </c>
      <c r="F422" s="4" t="str">
        <f t="shared" si="445"/>
        <v/>
      </c>
      <c r="G422" s="12"/>
      <c r="H422" s="13"/>
      <c r="I422" s="4" t="str">
        <f t="shared" si="446"/>
        <v/>
      </c>
      <c r="J422" s="12"/>
      <c r="K422" s="13"/>
      <c r="L422" s="4" t="str">
        <f t="shared" si="447"/>
        <v/>
      </c>
      <c r="M422" s="12"/>
      <c r="N422" s="13"/>
      <c r="O422" s="4" t="str">
        <f t="shared" si="448"/>
        <v/>
      </c>
      <c r="P422" s="12"/>
      <c r="Q422" s="13"/>
      <c r="R422" s="4" t="str">
        <f t="shared" si="449"/>
        <v/>
      </c>
      <c r="S422" s="12"/>
      <c r="T422" s="13"/>
      <c r="U422" s="4" t="str">
        <f t="shared" si="450"/>
        <v/>
      </c>
      <c r="V422" s="12"/>
      <c r="W422" s="13"/>
      <c r="X422" s="4" t="str">
        <f t="shared" si="451"/>
        <v/>
      </c>
      <c r="Y422" s="12"/>
      <c r="Z422" s="13"/>
      <c r="AA422" s="4" t="str">
        <f t="shared" si="452"/>
        <v/>
      </c>
      <c r="AB422" s="12"/>
      <c r="AC422" s="13"/>
      <c r="AD422" s="4" t="str">
        <f t="shared" si="453"/>
        <v/>
      </c>
      <c r="AE422" s="12"/>
      <c r="AF422" s="13"/>
      <c r="AG422" s="4" t="str">
        <f t="shared" si="454"/>
        <v/>
      </c>
      <c r="AH422" s="12"/>
      <c r="AI422" s="13"/>
      <c r="AJ422" s="4" t="str">
        <f t="shared" si="455"/>
        <v/>
      </c>
      <c r="AK422" s="12"/>
      <c r="AL422" s="13"/>
      <c r="AM422" s="4" t="str">
        <f t="shared" si="456"/>
        <v/>
      </c>
      <c r="AN422" s="12"/>
      <c r="AO422" s="13"/>
      <c r="AP422" s="4" t="str">
        <f t="shared" si="457"/>
        <v/>
      </c>
      <c r="AQ422" s="12"/>
      <c r="AR422" s="13"/>
      <c r="AS422" s="4" t="str">
        <f t="shared" si="458"/>
        <v/>
      </c>
      <c r="AT422" s="12"/>
      <c r="AU422" s="13"/>
      <c r="AV422" s="4" t="str">
        <f t="shared" si="459"/>
        <v/>
      </c>
      <c r="AW422" s="12"/>
      <c r="AX422" s="13"/>
      <c r="AY422" s="4" t="str">
        <f t="shared" si="460"/>
        <v/>
      </c>
      <c r="AZ422" s="12"/>
      <c r="BA422" s="13"/>
      <c r="BB422" s="4" t="str">
        <f t="shared" si="461"/>
        <v/>
      </c>
      <c r="BC422" s="12"/>
      <c r="BD422" s="13"/>
      <c r="BE422" s="4" t="str">
        <f t="shared" si="462"/>
        <v/>
      </c>
      <c r="BF422" s="12"/>
      <c r="BG422" s="13"/>
      <c r="BH422" s="4" t="str">
        <f t="shared" si="463"/>
        <v/>
      </c>
      <c r="BI422" s="12"/>
      <c r="BJ422" s="13"/>
      <c r="BK422" s="4" t="str">
        <f t="shared" si="464"/>
        <v/>
      </c>
      <c r="BL422" s="12"/>
      <c r="BM422" s="13"/>
      <c r="BN422" s="4" t="str">
        <f t="shared" si="465"/>
        <v/>
      </c>
      <c r="BO422" s="12"/>
      <c r="BP422" s="13"/>
      <c r="BQ422" s="4" t="str">
        <f t="shared" si="466"/>
        <v/>
      </c>
      <c r="BR422" s="12"/>
      <c r="BS422" s="13"/>
      <c r="BT422" s="4" t="str">
        <f t="shared" si="467"/>
        <v/>
      </c>
      <c r="BU422" s="12"/>
      <c r="BV422" s="13"/>
    </row>
    <row r="423" spans="1:74" hidden="1" outlineLevel="1">
      <c r="B423" t="str">
        <f t="shared" si="444"/>
        <v>simbeck2002hydrogen</v>
      </c>
      <c r="C423" t="s">
        <v>15</v>
      </c>
      <c r="D423">
        <f t="shared" si="468"/>
        <v>2002</v>
      </c>
      <c r="E423" t="str">
        <f t="shared" si="468"/>
        <v>USD</v>
      </c>
      <c r="F423" s="4" t="str">
        <f t="shared" si="445"/>
        <v/>
      </c>
      <c r="G423" s="12"/>
      <c r="H423" s="13"/>
      <c r="I423" s="4" t="str">
        <f t="shared" si="446"/>
        <v/>
      </c>
      <c r="J423" s="12"/>
      <c r="K423" s="13"/>
      <c r="L423" s="4" t="str">
        <f t="shared" si="447"/>
        <v/>
      </c>
      <c r="M423" s="12"/>
      <c r="N423" s="13"/>
      <c r="O423" s="4" t="str">
        <f t="shared" si="448"/>
        <v/>
      </c>
      <c r="P423" s="12"/>
      <c r="Q423" s="13"/>
      <c r="R423" s="4" t="str">
        <f t="shared" si="449"/>
        <v/>
      </c>
      <c r="S423" s="12"/>
      <c r="T423" s="13"/>
      <c r="U423" s="4" t="str">
        <f t="shared" si="450"/>
        <v/>
      </c>
      <c r="V423" s="12"/>
      <c r="W423" s="13"/>
      <c r="X423" s="4" t="str">
        <f t="shared" si="451"/>
        <v/>
      </c>
      <c r="Y423" s="12"/>
      <c r="Z423" s="13"/>
      <c r="AA423" s="4" t="str">
        <f t="shared" si="452"/>
        <v/>
      </c>
      <c r="AB423" s="12"/>
      <c r="AC423" s="13"/>
      <c r="AD423" s="4" t="str">
        <f t="shared" si="453"/>
        <v/>
      </c>
      <c r="AE423" s="12"/>
      <c r="AF423" s="13"/>
      <c r="AG423" s="4" t="str">
        <f t="shared" si="454"/>
        <v/>
      </c>
      <c r="AH423" s="12"/>
      <c r="AI423" s="13"/>
      <c r="AJ423" s="4" t="str">
        <f t="shared" si="455"/>
        <v/>
      </c>
      <c r="AK423" s="12"/>
      <c r="AL423" s="13"/>
      <c r="AM423" s="4" t="str">
        <f t="shared" si="456"/>
        <v/>
      </c>
      <c r="AN423" s="12"/>
      <c r="AO423" s="13"/>
      <c r="AP423" s="4" t="str">
        <f t="shared" si="457"/>
        <v/>
      </c>
      <c r="AQ423" s="12"/>
      <c r="AR423" s="13"/>
      <c r="AS423" s="4" t="str">
        <f t="shared" si="458"/>
        <v/>
      </c>
      <c r="AT423" s="12"/>
      <c r="AU423" s="13"/>
      <c r="AV423" s="4" t="str">
        <f t="shared" si="459"/>
        <v/>
      </c>
      <c r="AW423" s="12"/>
      <c r="AX423" s="13"/>
      <c r="AY423" s="4" t="str">
        <f t="shared" si="460"/>
        <v/>
      </c>
      <c r="AZ423" s="12"/>
      <c r="BA423" s="13"/>
      <c r="BB423" s="4" t="str">
        <f t="shared" si="461"/>
        <v/>
      </c>
      <c r="BC423" s="12"/>
      <c r="BD423" s="13"/>
      <c r="BE423" s="4" t="str">
        <f t="shared" si="462"/>
        <v/>
      </c>
      <c r="BF423" s="12"/>
      <c r="BG423" s="13"/>
      <c r="BH423" s="4" t="str">
        <f t="shared" si="463"/>
        <v/>
      </c>
      <c r="BI423" s="12"/>
      <c r="BJ423" s="13"/>
      <c r="BK423" s="4" t="str">
        <f t="shared" si="464"/>
        <v/>
      </c>
      <c r="BL423" s="12"/>
      <c r="BM423" s="13"/>
      <c r="BN423" s="4" t="str">
        <f t="shared" si="465"/>
        <v/>
      </c>
      <c r="BO423" s="12"/>
      <c r="BP423" s="13"/>
      <c r="BQ423" s="4" t="str">
        <f t="shared" si="466"/>
        <v/>
      </c>
      <c r="BR423" s="12"/>
      <c r="BS423" s="13"/>
      <c r="BT423" s="4" t="str">
        <f t="shared" si="467"/>
        <v/>
      </c>
      <c r="BU423" s="12"/>
      <c r="BV423" s="13"/>
    </row>
    <row r="424" spans="1:74" hidden="1" outlineLevel="1">
      <c r="B424" t="str">
        <f t="shared" si="444"/>
        <v>simbeck2002hydrogen</v>
      </c>
      <c r="C424" t="s">
        <v>16</v>
      </c>
      <c r="D424">
        <f t="shared" si="468"/>
        <v>2002</v>
      </c>
      <c r="E424" t="str">
        <f t="shared" si="468"/>
        <v>USD</v>
      </c>
      <c r="F424" s="4" t="str">
        <f t="shared" si="445"/>
        <v/>
      </c>
      <c r="G424" s="12"/>
      <c r="H424" s="13"/>
      <c r="I424" s="4" t="str">
        <f t="shared" si="446"/>
        <v/>
      </c>
      <c r="J424" s="12"/>
      <c r="K424" s="13"/>
      <c r="L424" s="4" t="str">
        <f t="shared" si="447"/>
        <v/>
      </c>
      <c r="M424" s="12"/>
      <c r="N424" s="13"/>
      <c r="O424" s="4" t="str">
        <f t="shared" si="448"/>
        <v/>
      </c>
      <c r="P424" s="12"/>
      <c r="Q424" s="13"/>
      <c r="R424" s="4" t="str">
        <f t="shared" si="449"/>
        <v/>
      </c>
      <c r="S424" s="12"/>
      <c r="T424" s="13"/>
      <c r="U424" s="4" t="str">
        <f t="shared" si="450"/>
        <v/>
      </c>
      <c r="V424" s="12"/>
      <c r="W424" s="13"/>
      <c r="X424" s="4" t="str">
        <f t="shared" si="451"/>
        <v/>
      </c>
      <c r="Y424" s="12"/>
      <c r="Z424" s="13"/>
      <c r="AA424" s="4" t="str">
        <f t="shared" si="452"/>
        <v/>
      </c>
      <c r="AB424" s="12"/>
      <c r="AC424" s="13"/>
      <c r="AD424" s="4" t="str">
        <f t="shared" si="453"/>
        <v/>
      </c>
      <c r="AE424" s="12"/>
      <c r="AF424" s="13"/>
      <c r="AG424" s="4" t="str">
        <f t="shared" si="454"/>
        <v/>
      </c>
      <c r="AH424" s="12"/>
      <c r="AI424" s="13"/>
      <c r="AJ424" s="4" t="str">
        <f t="shared" si="455"/>
        <v/>
      </c>
      <c r="AK424" s="12"/>
      <c r="AL424" s="13"/>
      <c r="AM424" s="4" t="str">
        <f t="shared" si="456"/>
        <v/>
      </c>
      <c r="AN424" s="12"/>
      <c r="AO424" s="13"/>
      <c r="AP424" s="4" t="str">
        <f t="shared" si="457"/>
        <v/>
      </c>
      <c r="AQ424" s="12"/>
      <c r="AR424" s="13"/>
      <c r="AS424" s="4" t="str">
        <f t="shared" si="458"/>
        <v/>
      </c>
      <c r="AT424" s="12"/>
      <c r="AU424" s="13"/>
      <c r="AV424" s="4" t="str">
        <f t="shared" si="459"/>
        <v/>
      </c>
      <c r="AW424" s="12"/>
      <c r="AX424" s="13"/>
      <c r="AY424" s="4" t="str">
        <f t="shared" si="460"/>
        <v/>
      </c>
      <c r="AZ424" s="12"/>
      <c r="BA424" s="13"/>
      <c r="BB424" s="4" t="str">
        <f t="shared" si="461"/>
        <v/>
      </c>
      <c r="BC424" s="12"/>
      <c r="BD424" s="13"/>
      <c r="BE424" s="4" t="str">
        <f t="shared" si="462"/>
        <v/>
      </c>
      <c r="BF424" s="12"/>
      <c r="BG424" s="13"/>
      <c r="BH424" s="4" t="str">
        <f t="shared" si="463"/>
        <v/>
      </c>
      <c r="BI424" s="12"/>
      <c r="BJ424" s="13"/>
      <c r="BK424" s="4" t="str">
        <f t="shared" si="464"/>
        <v/>
      </c>
      <c r="BL424" s="12"/>
      <c r="BM424" s="13"/>
      <c r="BN424" s="4" t="str">
        <f t="shared" si="465"/>
        <v/>
      </c>
      <c r="BO424" s="12"/>
      <c r="BP424" s="13"/>
      <c r="BQ424" s="4" t="str">
        <f t="shared" si="466"/>
        <v/>
      </c>
      <c r="BR424" s="12"/>
      <c r="BS424" s="13"/>
      <c r="BT424" s="4" t="str">
        <f t="shared" si="467"/>
        <v/>
      </c>
      <c r="BU424" s="12"/>
      <c r="BV424" s="13"/>
    </row>
    <row r="425" spans="1:74" collapsed="1">
      <c r="B425" t="s">
        <v>69</v>
      </c>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row>
    <row r="426" spans="1:74">
      <c r="B426" t="str">
        <f>B424</f>
        <v>simbeck2002hydrogen</v>
      </c>
      <c r="C426" t="s">
        <v>19</v>
      </c>
      <c r="D426">
        <f>D424</f>
        <v>2002</v>
      </c>
      <c r="E426" t="str">
        <f>E413</f>
        <v>USD/kW</v>
      </c>
      <c r="F426" s="4" t="str">
        <f>IFERROR(AVERAGE(G426:H426),"")</f>
        <v/>
      </c>
      <c r="G426" s="12"/>
      <c r="H426" s="13"/>
      <c r="I426" s="4" t="str">
        <f>IFERROR(AVERAGE(J426:K426),"")</f>
        <v/>
      </c>
      <c r="J426" s="12"/>
      <c r="K426" s="13"/>
      <c r="L426" s="4" t="str">
        <f>IFERROR(AVERAGE(M426:N426),"")</f>
        <v/>
      </c>
      <c r="M426" s="12"/>
      <c r="N426" s="13"/>
      <c r="O426" s="4" t="str">
        <f>IFERROR(AVERAGE(P426:Q426),"")</f>
        <v/>
      </c>
      <c r="P426" s="12"/>
      <c r="Q426" s="13"/>
      <c r="R426" s="4" t="str">
        <f>IFERROR(AVERAGE(S426:T426),"")</f>
        <v/>
      </c>
      <c r="S426" s="12"/>
      <c r="T426" s="13"/>
      <c r="U426" s="4" t="str">
        <f>IFERROR(AVERAGE(V426:W426),"")</f>
        <v/>
      </c>
      <c r="V426" s="12"/>
      <c r="W426" s="13"/>
      <c r="X426" s="4" t="str">
        <f>IFERROR(AVERAGE(Y426:Z426),"")</f>
        <v/>
      </c>
      <c r="Y426" s="12"/>
      <c r="Z426" s="13"/>
      <c r="AA426" s="4" t="str">
        <f>IFERROR(AVERAGE(AB426:AC426),"")</f>
        <v/>
      </c>
      <c r="AB426" s="12"/>
      <c r="AC426" s="13"/>
      <c r="AD426" s="4" t="str">
        <f>IFERROR(AVERAGE(AE426:AF426),"")</f>
        <v/>
      </c>
      <c r="AE426" s="12"/>
      <c r="AF426" s="13"/>
      <c r="AG426" s="4" t="str">
        <f>IFERROR(AVERAGE(AH426:AI426),"")</f>
        <v/>
      </c>
      <c r="AH426" s="12"/>
      <c r="AI426" s="13"/>
      <c r="AJ426" s="4" t="str">
        <f>IFERROR(AVERAGE(AK426:AL426),"")</f>
        <v/>
      </c>
      <c r="AK426" s="12"/>
      <c r="AL426" s="13"/>
      <c r="AM426" s="4" t="str">
        <f>IFERROR(AVERAGE(AN426:AO426),"")</f>
        <v/>
      </c>
      <c r="AN426" s="12"/>
      <c r="AO426" s="13"/>
      <c r="AP426" s="4" t="str">
        <f>IFERROR(AVERAGE(AQ426:AR426),"")</f>
        <v/>
      </c>
      <c r="AQ426" s="12"/>
      <c r="AR426" s="13"/>
      <c r="AS426" s="4" t="str">
        <f>IFERROR(AVERAGE(AT426:AU426),"")</f>
        <v/>
      </c>
      <c r="AT426" s="12"/>
      <c r="AU426" s="13"/>
      <c r="AV426" s="4" t="str">
        <f>IFERROR(AVERAGE(AW426:AX426),"")</f>
        <v/>
      </c>
      <c r="AW426" s="12"/>
      <c r="AX426" s="13"/>
      <c r="AY426" s="4" t="str">
        <f>IFERROR(AVERAGE(AZ426:BA426),"")</f>
        <v/>
      </c>
      <c r="AZ426" s="12"/>
      <c r="BA426" s="13"/>
      <c r="BB426" s="4" t="str">
        <f>IFERROR(AVERAGE(BC426:BD426),"")</f>
        <v/>
      </c>
      <c r="BC426" s="12"/>
      <c r="BD426" s="13"/>
      <c r="BE426" s="4" t="str">
        <f>IFERROR(AVERAGE(BF426:BG426),"")</f>
        <v/>
      </c>
      <c r="BF426" s="12"/>
      <c r="BG426" s="13"/>
      <c r="BH426" s="4" t="str">
        <f>IFERROR(AVERAGE(BI426:BJ426),"")</f>
        <v/>
      </c>
      <c r="BI426" s="12"/>
      <c r="BJ426" s="13"/>
      <c r="BK426" s="4" t="str">
        <f>IFERROR(AVERAGE(BL426:BM426),"")</f>
        <v/>
      </c>
      <c r="BL426" s="12"/>
      <c r="BM426" s="13"/>
      <c r="BN426" s="4" t="str">
        <f>IFERROR(AVERAGE(BO426:BP426),"")</f>
        <v/>
      </c>
      <c r="BO426" s="12"/>
      <c r="BP426" s="13"/>
      <c r="BQ426" s="4" t="str">
        <f>IFERROR(AVERAGE(BR426:BS426),"")</f>
        <v/>
      </c>
      <c r="BR426" s="12"/>
      <c r="BS426" s="13"/>
      <c r="BT426" s="4" t="str">
        <f>IFERROR(AVERAGE(BU426:BV426),"")</f>
        <v/>
      </c>
      <c r="BU426" s="12"/>
      <c r="BV426" s="13"/>
    </row>
    <row r="427" spans="1:74">
      <c r="B427" t="s">
        <v>69</v>
      </c>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row>
    <row r="428" spans="1:74">
      <c r="B428" t="str">
        <f>B426</f>
        <v>simbeck2002hydrogen</v>
      </c>
      <c r="C428" t="s">
        <v>48</v>
      </c>
      <c r="D428">
        <f>D426</f>
        <v>2002</v>
      </c>
      <c r="E428" t="s">
        <v>22</v>
      </c>
      <c r="F428" s="22" t="str">
        <f>IFERROR(AVERAGE(G428:H428),"")</f>
        <v/>
      </c>
      <c r="G428" s="23"/>
      <c r="H428" s="24"/>
      <c r="I428" s="22" t="str">
        <f>IFERROR(AVERAGE(J428:K428),"")</f>
        <v/>
      </c>
      <c r="J428" s="23"/>
      <c r="K428" s="24"/>
      <c r="L428" s="22" t="str">
        <f>IFERROR(AVERAGE(M428:N428),"")</f>
        <v/>
      </c>
      <c r="M428" s="23"/>
      <c r="N428" s="24"/>
      <c r="O428" s="22" t="str">
        <f>IFERROR(AVERAGE(P428:Q428),"")</f>
        <v/>
      </c>
      <c r="P428" s="23"/>
      <c r="Q428" s="24"/>
      <c r="R428" s="22" t="str">
        <f>IFERROR(AVERAGE(S428:T428),"")</f>
        <v/>
      </c>
      <c r="S428" s="23"/>
      <c r="T428" s="24"/>
      <c r="U428" s="22" t="str">
        <f>IFERROR(AVERAGE(V428:W428),"")</f>
        <v/>
      </c>
      <c r="V428" s="23"/>
      <c r="W428" s="24"/>
      <c r="X428" s="22" t="str">
        <f>IFERROR(AVERAGE(Y428:Z428),"")</f>
        <v/>
      </c>
      <c r="Y428" s="23"/>
      <c r="Z428" s="24"/>
      <c r="AA428" s="22" t="str">
        <f>IFERROR(AVERAGE(AB428:AC428),"")</f>
        <v/>
      </c>
      <c r="AB428" s="23"/>
      <c r="AC428" s="24"/>
      <c r="AD428" s="22" t="str">
        <f>IFERROR(AVERAGE(AE428:AF428),"")</f>
        <v/>
      </c>
      <c r="AE428" s="23"/>
      <c r="AF428" s="24"/>
      <c r="AG428" s="22" t="str">
        <f>IFERROR(AVERAGE(AH428:AI428),"")</f>
        <v/>
      </c>
      <c r="AH428" s="23"/>
      <c r="AI428" s="24"/>
      <c r="AJ428" s="22" t="str">
        <f>IFERROR(AVERAGE(AK428:AL428),"")</f>
        <v/>
      </c>
      <c r="AK428" s="23"/>
      <c r="AL428" s="24"/>
      <c r="AM428" s="22" t="str">
        <f>IFERROR(AVERAGE(AN428:AO428),"")</f>
        <v/>
      </c>
      <c r="AN428" s="23"/>
      <c r="AO428" s="24"/>
      <c r="AP428" s="22" t="str">
        <f>IFERROR(AVERAGE(AQ428:AR428),"")</f>
        <v/>
      </c>
      <c r="AQ428" s="23"/>
      <c r="AR428" s="24"/>
      <c r="AS428" s="22" t="str">
        <f>IFERROR(AVERAGE(AT428:AU428),"")</f>
        <v/>
      </c>
      <c r="AT428" s="23"/>
      <c r="AU428" s="24"/>
      <c r="AV428" s="22" t="str">
        <f>IFERROR(AVERAGE(AW428:AX428),"")</f>
        <v/>
      </c>
      <c r="AW428" s="23"/>
      <c r="AX428" s="24"/>
      <c r="AY428" s="22" t="str">
        <f>IFERROR(AVERAGE(AZ428:BA428),"")</f>
        <v/>
      </c>
      <c r="AZ428" s="23"/>
      <c r="BA428" s="24"/>
      <c r="BB428" s="22" t="str">
        <f>IFERROR(AVERAGE(BC428:BD428),"")</f>
        <v/>
      </c>
      <c r="BC428" s="23"/>
      <c r="BD428" s="24"/>
      <c r="BE428" s="22" t="str">
        <f>IFERROR(AVERAGE(BF428:BG428),"")</f>
        <v/>
      </c>
      <c r="BF428" s="23"/>
      <c r="BG428" s="24"/>
      <c r="BH428" s="22" t="str">
        <f>IFERROR(AVERAGE(BI428:BJ428),"")</f>
        <v/>
      </c>
      <c r="BI428" s="23"/>
      <c r="BJ428" s="24"/>
      <c r="BK428" s="22" t="str">
        <f>IFERROR(AVERAGE(BL428:BM428),"")</f>
        <v/>
      </c>
      <c r="BL428" s="23"/>
      <c r="BM428" s="24"/>
      <c r="BN428" s="22" t="str">
        <f>IFERROR(AVERAGE(BO428:BP428),"")</f>
        <v/>
      </c>
      <c r="BO428" s="23"/>
      <c r="BP428" s="24"/>
      <c r="BQ428" s="22" t="str">
        <f>IFERROR(AVERAGE(BR428:BS428),"")</f>
        <v/>
      </c>
      <c r="BR428" s="23"/>
      <c r="BS428" s="24"/>
      <c r="BT428" s="22" t="str">
        <f>IFERROR(AVERAGE(BU428:BV428),"")</f>
        <v/>
      </c>
      <c r="BU428" s="23"/>
      <c r="BV428" s="24"/>
    </row>
    <row r="429" spans="1:74">
      <c r="B429" t="str">
        <f>B428</f>
        <v>simbeck2002hydrogen</v>
      </c>
      <c r="C429" t="s">
        <v>49</v>
      </c>
      <c r="D429">
        <f>D428</f>
        <v>2002</v>
      </c>
      <c r="E429" t="s">
        <v>22</v>
      </c>
      <c r="F429" s="22" t="str">
        <f>IFERROR(AVERAGE(G429:H429),"")</f>
        <v/>
      </c>
      <c r="G429" s="23"/>
      <c r="H429" s="24"/>
      <c r="I429" s="22" t="str">
        <f>IFERROR(AVERAGE(J429:K429),"")</f>
        <v/>
      </c>
      <c r="J429" s="23"/>
      <c r="K429" s="24"/>
      <c r="L429" s="22" t="str">
        <f>IFERROR(AVERAGE(M429:N429),"")</f>
        <v/>
      </c>
      <c r="M429" s="23"/>
      <c r="N429" s="24"/>
      <c r="O429" s="22" t="str">
        <f>IFERROR(AVERAGE(P429:Q429),"")</f>
        <v/>
      </c>
      <c r="P429" s="23"/>
      <c r="Q429" s="24"/>
      <c r="R429" s="22" t="str">
        <f>IFERROR(AVERAGE(S429:T429),"")</f>
        <v/>
      </c>
      <c r="S429" s="23"/>
      <c r="T429" s="24"/>
      <c r="U429" s="22" t="str">
        <f>IFERROR(AVERAGE(V429:W429),"")</f>
        <v/>
      </c>
      <c r="V429" s="23"/>
      <c r="W429" s="24"/>
      <c r="X429" s="22" t="str">
        <f>IFERROR(AVERAGE(Y429:Z429),"")</f>
        <v/>
      </c>
      <c r="Y429" s="23"/>
      <c r="Z429" s="24"/>
      <c r="AA429" s="22" t="str">
        <f>IFERROR(AVERAGE(AB429:AC429),"")</f>
        <v/>
      </c>
      <c r="AB429" s="23"/>
      <c r="AC429" s="24"/>
      <c r="AD429" s="22" t="str">
        <f>IFERROR(AVERAGE(AE429:AF429),"")</f>
        <v/>
      </c>
      <c r="AE429" s="23"/>
      <c r="AF429" s="24"/>
      <c r="AG429" s="22" t="str">
        <f>IFERROR(AVERAGE(AH429:AI429),"")</f>
        <v/>
      </c>
      <c r="AH429" s="23"/>
      <c r="AI429" s="24"/>
      <c r="AJ429" s="22" t="str">
        <f>IFERROR(AVERAGE(AK429:AL429),"")</f>
        <v/>
      </c>
      <c r="AK429" s="23"/>
      <c r="AL429" s="24"/>
      <c r="AM429" s="22" t="str">
        <f>IFERROR(AVERAGE(AN429:AO429),"")</f>
        <v/>
      </c>
      <c r="AN429" s="23"/>
      <c r="AO429" s="24"/>
      <c r="AP429" s="22" t="str">
        <f>IFERROR(AVERAGE(AQ429:AR429),"")</f>
        <v/>
      </c>
      <c r="AQ429" s="23"/>
      <c r="AR429" s="24"/>
      <c r="AS429" s="22" t="str">
        <f>IFERROR(AVERAGE(AT429:AU429),"")</f>
        <v/>
      </c>
      <c r="AT429" s="23"/>
      <c r="AU429" s="24"/>
      <c r="AV429" s="22" t="str">
        <f>IFERROR(AVERAGE(AW429:AX429),"")</f>
        <v/>
      </c>
      <c r="AW429" s="23"/>
      <c r="AX429" s="24"/>
      <c r="AY429" s="22" t="str">
        <f>IFERROR(AVERAGE(AZ429:BA429),"")</f>
        <v/>
      </c>
      <c r="AZ429" s="23"/>
      <c r="BA429" s="24"/>
      <c r="BB429" s="22" t="str">
        <f>IFERROR(AVERAGE(BC429:BD429),"")</f>
        <v/>
      </c>
      <c r="BC429" s="23"/>
      <c r="BD429" s="24"/>
      <c r="BE429" s="22" t="str">
        <f>IFERROR(AVERAGE(BF429:BG429),"")</f>
        <v/>
      </c>
      <c r="BF429" s="23"/>
      <c r="BG429" s="24"/>
      <c r="BH429" s="22" t="str">
        <f>IFERROR(AVERAGE(BI429:BJ429),"")</f>
        <v/>
      </c>
      <c r="BI429" s="23"/>
      <c r="BJ429" s="24"/>
      <c r="BK429" s="22" t="str">
        <f>IFERROR(AVERAGE(BL429:BM429),"")</f>
        <v/>
      </c>
      <c r="BL429" s="23"/>
      <c r="BM429" s="24"/>
      <c r="BN429" s="22" t="str">
        <f>IFERROR(AVERAGE(BO429:BP429),"")</f>
        <v/>
      </c>
      <c r="BO429" s="23"/>
      <c r="BP429" s="24"/>
      <c r="BQ429" s="22" t="str">
        <f>IFERROR(AVERAGE(BR429:BS429),"")</f>
        <v/>
      </c>
      <c r="BR429" s="23"/>
      <c r="BS429" s="24"/>
      <c r="BT429" s="22" t="str">
        <f>IFERROR(AVERAGE(BU429:BV429),"")</f>
        <v/>
      </c>
      <c r="BU429" s="23"/>
      <c r="BV429" s="24"/>
    </row>
    <row r="430" spans="1:74">
      <c r="B430" t="s">
        <v>69</v>
      </c>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row>
    <row r="431" spans="1:74">
      <c r="B431" t="str">
        <f>B426</f>
        <v>simbeck2002hydrogen</v>
      </c>
      <c r="C431" t="s">
        <v>23</v>
      </c>
      <c r="D431">
        <f>D426</f>
        <v>2002</v>
      </c>
      <c r="E431" t="s">
        <v>20</v>
      </c>
      <c r="F431" s="4" t="str">
        <f>IFERROR(AVERAGE(G431:H431),"")</f>
        <v/>
      </c>
      <c r="G431" s="12"/>
      <c r="H431" s="13"/>
      <c r="I431" s="4" t="str">
        <f>IFERROR(AVERAGE(J431:K431),"")</f>
        <v/>
      </c>
      <c r="J431" s="12"/>
      <c r="K431" s="13"/>
      <c r="L431" s="4" t="str">
        <f>IFERROR(AVERAGE(M431:N431),"")</f>
        <v/>
      </c>
      <c r="M431" s="12"/>
      <c r="N431" s="13"/>
      <c r="O431" s="4" t="str">
        <f>IFERROR(AVERAGE(P431:Q431),"")</f>
        <v/>
      </c>
      <c r="P431" s="12"/>
      <c r="Q431" s="13"/>
      <c r="R431" s="4" t="str">
        <f>IFERROR(AVERAGE(S431:T431),"")</f>
        <v/>
      </c>
      <c r="S431" s="12"/>
      <c r="T431" s="13"/>
      <c r="U431" s="4" t="str">
        <f>IFERROR(AVERAGE(V431:W431),"")</f>
        <v/>
      </c>
      <c r="V431" s="12"/>
      <c r="W431" s="13"/>
      <c r="X431" s="4" t="str">
        <f>IFERROR(AVERAGE(Y431:Z431),"")</f>
        <v/>
      </c>
      <c r="Y431" s="12"/>
      <c r="Z431" s="13"/>
      <c r="AA431" s="4" t="str">
        <f>IFERROR(AVERAGE(AB431:AC431),"")</f>
        <v/>
      </c>
      <c r="AB431" s="12"/>
      <c r="AC431" s="13"/>
      <c r="AD431" s="4" t="str">
        <f>IFERROR(AVERAGE(AE431:AF431),"")</f>
        <v/>
      </c>
      <c r="AE431" s="12"/>
      <c r="AF431" s="13"/>
      <c r="AG431" s="4" t="str">
        <f>IFERROR(AVERAGE(AH431:AI431),"")</f>
        <v/>
      </c>
      <c r="AH431" s="12"/>
      <c r="AI431" s="13"/>
      <c r="AJ431" s="4" t="str">
        <f>IFERROR(AVERAGE(AK431:AL431),"")</f>
        <v/>
      </c>
      <c r="AK431" s="12"/>
      <c r="AL431" s="13"/>
      <c r="AM431" s="4" t="str">
        <f>IFERROR(AVERAGE(AN431:AO431),"")</f>
        <v/>
      </c>
      <c r="AN431" s="12"/>
      <c r="AO431" s="13"/>
      <c r="AP431" s="4" t="str">
        <f>IFERROR(AVERAGE(AQ431:AR431),"")</f>
        <v/>
      </c>
      <c r="AQ431" s="12"/>
      <c r="AR431" s="13"/>
      <c r="AS431" s="4" t="str">
        <f>IFERROR(AVERAGE(AT431:AU431),"")</f>
        <v/>
      </c>
      <c r="AT431" s="12"/>
      <c r="AU431" s="13"/>
      <c r="AV431" s="4" t="str">
        <f>IFERROR(AVERAGE(AW431:AX431),"")</f>
        <v/>
      </c>
      <c r="AW431" s="12"/>
      <c r="AX431" s="13"/>
      <c r="AY431" s="4" t="str">
        <f>IFERROR(AVERAGE(AZ431:BA431),"")</f>
        <v/>
      </c>
      <c r="AZ431" s="12"/>
      <c r="BA431" s="13"/>
      <c r="BB431" s="4" t="str">
        <f>IFERROR(AVERAGE(BC431:BD431),"")</f>
        <v/>
      </c>
      <c r="BC431" s="12"/>
      <c r="BD431" s="13"/>
      <c r="BE431" s="4" t="str">
        <f>IFERROR(AVERAGE(BF431:BG431),"")</f>
        <v/>
      </c>
      <c r="BF431" s="12"/>
      <c r="BG431" s="13"/>
      <c r="BH431" s="4" t="str">
        <f>IFERROR(AVERAGE(BI431:BJ431),"")</f>
        <v/>
      </c>
      <c r="BI431" s="12"/>
      <c r="BJ431" s="13"/>
      <c r="BK431" s="4" t="str">
        <f>IFERROR(AVERAGE(BL431:BM431),"")</f>
        <v/>
      </c>
      <c r="BL431" s="12"/>
      <c r="BM431" s="13"/>
      <c r="BN431" s="4" t="str">
        <f>IFERROR(AVERAGE(BO431:BP431),"")</f>
        <v/>
      </c>
      <c r="BO431" s="12"/>
      <c r="BP431" s="13"/>
      <c r="BQ431" s="4" t="str">
        <f>IFERROR(AVERAGE(BR431:BS431),"")</f>
        <v/>
      </c>
      <c r="BR431" s="12"/>
      <c r="BS431" s="13"/>
      <c r="BT431" s="4" t="str">
        <f>IFERROR(AVERAGE(BU431:BV431),"")</f>
        <v/>
      </c>
      <c r="BU431" s="12"/>
      <c r="BV431" s="13"/>
    </row>
    <row r="432" spans="1:74">
      <c r="B432" t="str">
        <f>B431</f>
        <v>simbeck2002hydrogen</v>
      </c>
      <c r="C432" t="s">
        <v>42</v>
      </c>
      <c r="D432">
        <f>D431</f>
        <v>2002</v>
      </c>
      <c r="E432" t="s">
        <v>43</v>
      </c>
      <c r="F432" s="4" t="str">
        <f>IFERROR(AVERAGE(G432:H432),"")</f>
        <v/>
      </c>
      <c r="G432" s="12"/>
      <c r="H432" s="13"/>
      <c r="I432" s="4" t="str">
        <f>IFERROR(AVERAGE(J432:K432),"")</f>
        <v/>
      </c>
      <c r="J432" s="12"/>
      <c r="K432" s="13"/>
      <c r="L432" s="4" t="str">
        <f>IFERROR(AVERAGE(M432:N432),"")</f>
        <v/>
      </c>
      <c r="M432" s="12"/>
      <c r="N432" s="13"/>
      <c r="O432" s="4" t="str">
        <f>IFERROR(AVERAGE(P432:Q432),"")</f>
        <v/>
      </c>
      <c r="P432" s="12"/>
      <c r="Q432" s="13"/>
      <c r="R432" s="4" t="str">
        <f>IFERROR(AVERAGE(S432:T432),"")</f>
        <v/>
      </c>
      <c r="S432" s="12"/>
      <c r="T432" s="13"/>
      <c r="U432" s="4" t="str">
        <f>IFERROR(AVERAGE(V432:W432),"")</f>
        <v/>
      </c>
      <c r="V432" s="12"/>
      <c r="W432" s="13"/>
      <c r="X432" s="4" t="str">
        <f>IFERROR(AVERAGE(Y432:Z432),"")</f>
        <v/>
      </c>
      <c r="Y432" s="12"/>
      <c r="Z432" s="13"/>
      <c r="AA432" s="4" t="str">
        <f>IFERROR(AVERAGE(AB432:AC432),"")</f>
        <v/>
      </c>
      <c r="AB432" s="12"/>
      <c r="AC432" s="13"/>
      <c r="AD432" s="4" t="str">
        <f>IFERROR(AVERAGE(AE432:AF432),"")</f>
        <v/>
      </c>
      <c r="AE432" s="12"/>
      <c r="AF432" s="13"/>
      <c r="AG432" s="4" t="str">
        <f>IFERROR(AVERAGE(AH432:AI432),"")</f>
        <v/>
      </c>
      <c r="AH432" s="12"/>
      <c r="AI432" s="13"/>
      <c r="AJ432" s="4" t="str">
        <f>IFERROR(AVERAGE(AK432:AL432),"")</f>
        <v/>
      </c>
      <c r="AK432" s="12"/>
      <c r="AL432" s="13"/>
      <c r="AM432" s="4" t="str">
        <f>IFERROR(AVERAGE(AN432:AO432),"")</f>
        <v/>
      </c>
      <c r="AN432" s="12"/>
      <c r="AO432" s="13"/>
      <c r="AP432" s="4" t="str">
        <f>IFERROR(AVERAGE(AQ432:AR432),"")</f>
        <v/>
      </c>
      <c r="AQ432" s="12"/>
      <c r="AR432" s="13"/>
      <c r="AS432" s="4" t="str">
        <f>IFERROR(AVERAGE(AT432:AU432),"")</f>
        <v/>
      </c>
      <c r="AT432" s="12"/>
      <c r="AU432" s="13"/>
      <c r="AV432" s="4" t="str">
        <f>IFERROR(AVERAGE(AW432:AX432),"")</f>
        <v/>
      </c>
      <c r="AW432" s="12"/>
      <c r="AX432" s="13"/>
      <c r="AY432" s="4" t="str">
        <f>IFERROR(AVERAGE(AZ432:BA432),"")</f>
        <v/>
      </c>
      <c r="AZ432" s="12"/>
      <c r="BA432" s="13"/>
      <c r="BB432" s="4" t="str">
        <f>IFERROR(AVERAGE(BC432:BD432),"")</f>
        <v/>
      </c>
      <c r="BC432" s="12"/>
      <c r="BD432" s="13"/>
      <c r="BE432" s="4" t="str">
        <f>IFERROR(AVERAGE(BF432:BG432),"")</f>
        <v/>
      </c>
      <c r="BF432" s="12"/>
      <c r="BG432" s="13"/>
      <c r="BH432" s="4" t="str">
        <f>IFERROR(AVERAGE(BI432:BJ432),"")</f>
        <v/>
      </c>
      <c r="BI432" s="12"/>
      <c r="BJ432" s="13"/>
      <c r="BK432" s="4" t="str">
        <f>IFERROR(AVERAGE(BL432:BM432),"")</f>
        <v/>
      </c>
      <c r="BL432" s="12"/>
      <c r="BM432" s="13"/>
      <c r="BN432" s="4" t="str">
        <f>IFERROR(AVERAGE(BO432:BP432),"")</f>
        <v/>
      </c>
      <c r="BO432" s="12"/>
      <c r="BP432" s="13"/>
      <c r="BQ432" s="4" t="str">
        <f>IFERROR(AVERAGE(BR432:BS432),"")</f>
        <v/>
      </c>
      <c r="BR432" s="12"/>
      <c r="BS432" s="13"/>
      <c r="BT432" s="4" t="str">
        <f>IFERROR(AVERAGE(BU432:BV432),"")</f>
        <v/>
      </c>
      <c r="BU432" s="12"/>
      <c r="BV432" s="13"/>
    </row>
    <row r="433" spans="1:77">
      <c r="B433" t="str">
        <f>B432</f>
        <v>simbeck2002hydrogen</v>
      </c>
      <c r="C433" t="s">
        <v>21</v>
      </c>
      <c r="D433">
        <f>D432</f>
        <v>2002</v>
      </c>
      <c r="E433" t="s">
        <v>22</v>
      </c>
      <c r="F433" s="22" t="str">
        <f>IFERROR(AVERAGE(G433:H433),"")</f>
        <v/>
      </c>
      <c r="G433" s="23"/>
      <c r="H433" s="24"/>
      <c r="I433" s="22" t="str">
        <f>IFERROR(AVERAGE(J433:K433),"")</f>
        <v/>
      </c>
      <c r="J433" s="23"/>
      <c r="K433" s="24"/>
      <c r="L433" s="22" t="str">
        <f>IFERROR(AVERAGE(M433:N433),"")</f>
        <v/>
      </c>
      <c r="M433" s="23"/>
      <c r="N433" s="24"/>
      <c r="O433" s="22" t="str">
        <f>IFERROR(AVERAGE(P433:Q433),"")</f>
        <v/>
      </c>
      <c r="P433" s="23"/>
      <c r="Q433" s="24"/>
      <c r="R433" s="22" t="str">
        <f>IFERROR(AVERAGE(S433:T433),"")</f>
        <v/>
      </c>
      <c r="S433" s="23"/>
      <c r="T433" s="24"/>
      <c r="U433" s="22" t="str">
        <f>IFERROR(AVERAGE(V433:W433),"")</f>
        <v/>
      </c>
      <c r="V433" s="23"/>
      <c r="W433" s="24"/>
      <c r="X433" s="22" t="str">
        <f>IFERROR(AVERAGE(Y433:Z433),"")</f>
        <v/>
      </c>
      <c r="Y433" s="23"/>
      <c r="Z433" s="24"/>
      <c r="AA433" s="22" t="str">
        <f>IFERROR(AVERAGE(AB433:AC433),"")</f>
        <v/>
      </c>
      <c r="AB433" s="23"/>
      <c r="AC433" s="24"/>
      <c r="AD433" s="22" t="str">
        <f>IFERROR(AVERAGE(AE433:AF433),"")</f>
        <v/>
      </c>
      <c r="AE433" s="23"/>
      <c r="AF433" s="24"/>
      <c r="AG433" s="22" t="str">
        <f>IFERROR(AVERAGE(AH433:AI433),"")</f>
        <v/>
      </c>
      <c r="AH433" s="23"/>
      <c r="AI433" s="24"/>
      <c r="AJ433" s="22" t="str">
        <f>IFERROR(AVERAGE(AK433:AL433),"")</f>
        <v/>
      </c>
      <c r="AK433" s="23"/>
      <c r="AL433" s="24"/>
      <c r="AM433" s="22" t="str">
        <f>IFERROR(AVERAGE(AN433:AO433),"")</f>
        <v/>
      </c>
      <c r="AN433" s="23"/>
      <c r="AO433" s="24"/>
      <c r="AP433" s="22" t="str">
        <f>IFERROR(AVERAGE(AQ433:AR433),"")</f>
        <v/>
      </c>
      <c r="AQ433" s="23"/>
      <c r="AR433" s="24"/>
      <c r="AS433" s="22" t="str">
        <f>IFERROR(AVERAGE(AT433:AU433),"")</f>
        <v/>
      </c>
      <c r="AT433" s="23"/>
      <c r="AU433" s="24"/>
      <c r="AV433" s="22" t="str">
        <f>IFERROR(AVERAGE(AW433:AX433),"")</f>
        <v/>
      </c>
      <c r="AW433" s="23"/>
      <c r="AX433" s="24"/>
      <c r="AY433" s="22" t="str">
        <f>IFERROR(AVERAGE(AZ433:BA433),"")</f>
        <v/>
      </c>
      <c r="AZ433" s="23"/>
      <c r="BA433" s="24"/>
      <c r="BB433" s="22" t="str">
        <f>IFERROR(AVERAGE(BC433:BD433),"")</f>
        <v/>
      </c>
      <c r="BC433" s="23"/>
      <c r="BD433" s="24"/>
      <c r="BE433" s="22" t="str">
        <f>IFERROR(AVERAGE(BF433:BG433),"")</f>
        <v/>
      </c>
      <c r="BF433" s="23"/>
      <c r="BG433" s="24"/>
      <c r="BH433" s="22" t="str">
        <f>IFERROR(AVERAGE(BI433:BJ433),"")</f>
        <v/>
      </c>
      <c r="BI433" s="23"/>
      <c r="BJ433" s="24"/>
      <c r="BK433" s="22" t="str">
        <f>IFERROR(AVERAGE(BL433:BM433),"")</f>
        <v/>
      </c>
      <c r="BL433" s="23"/>
      <c r="BM433" s="24"/>
      <c r="BN433" s="22" t="str">
        <f>IFERROR(AVERAGE(BO433:BP433),"")</f>
        <v/>
      </c>
      <c r="BO433" s="23"/>
      <c r="BP433" s="24"/>
      <c r="BQ433" s="22" t="str">
        <f>IFERROR(AVERAGE(BR433:BS433),"")</f>
        <v/>
      </c>
      <c r="BR433" s="23"/>
      <c r="BS433" s="24"/>
      <c r="BT433" s="22" t="str">
        <f>IFERROR(AVERAGE(BU433:BV433),"")</f>
        <v/>
      </c>
      <c r="BU433" s="23"/>
      <c r="BV433" s="24"/>
    </row>
    <row r="434" spans="1:77">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row>
    <row r="436" spans="1:77">
      <c r="A436" s="5">
        <f>MATCH(B436,Sources[Citekey],0)</f>
        <v>26</v>
      </c>
      <c r="B436" s="6" t="s">
        <v>88</v>
      </c>
      <c r="C436" s="1"/>
      <c r="D436" s="1">
        <f>VLOOKUP(B436,Sources[],2,FALSE)</f>
        <v>2004</v>
      </c>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row>
    <row r="437" spans="1:77">
      <c r="B437" t="str">
        <f>B436</f>
        <v>gonzalez2004the</v>
      </c>
      <c r="C437" t="s">
        <v>3</v>
      </c>
      <c r="D437">
        <f>D436</f>
        <v>2004</v>
      </c>
      <c r="E437" s="25" t="s">
        <v>6</v>
      </c>
      <c r="F437" s="4" t="str">
        <f>IFERROR(AVERAGE(G437:H437),"")</f>
        <v/>
      </c>
      <c r="G437" s="12"/>
      <c r="H437" s="13"/>
      <c r="I437" s="4" t="str">
        <f>IFERROR(AVERAGE(J437:K437),"")</f>
        <v/>
      </c>
      <c r="J437" s="12"/>
      <c r="K437" s="13"/>
      <c r="L437" s="4" t="str">
        <f>IFERROR(AVERAGE(M437:N437),"")</f>
        <v/>
      </c>
      <c r="M437" s="12"/>
      <c r="N437" s="13"/>
      <c r="O437" s="4" t="str">
        <f>IFERROR(AVERAGE(P437:Q437),"")</f>
        <v/>
      </c>
      <c r="P437" s="12"/>
      <c r="Q437" s="13"/>
      <c r="R437" s="4">
        <f>IFERROR(AVERAGE(S437:T437),"")</f>
        <v>1000</v>
      </c>
      <c r="S437" s="12">
        <v>1000</v>
      </c>
      <c r="T437" s="13">
        <v>1000</v>
      </c>
      <c r="U437" s="4" t="str">
        <f>IFERROR(AVERAGE(V437:W437),"")</f>
        <v/>
      </c>
      <c r="V437" s="12"/>
      <c r="W437" s="13"/>
      <c r="X437" s="4" t="str">
        <f>IFERROR(AVERAGE(Y437:Z437),"")</f>
        <v/>
      </c>
      <c r="Y437" s="12"/>
      <c r="Z437" s="13"/>
      <c r="AA437" s="4" t="str">
        <f>IFERROR(AVERAGE(AB437:AC437),"")</f>
        <v/>
      </c>
      <c r="AB437" s="12"/>
      <c r="AC437" s="13"/>
      <c r="AD437" s="4" t="str">
        <f>IFERROR(AVERAGE(AE437:AF437),"")</f>
        <v/>
      </c>
      <c r="AE437" s="12"/>
      <c r="AF437" s="13"/>
      <c r="AG437" s="4" t="str">
        <f>IFERROR(AVERAGE(AH437:AI437),"")</f>
        <v/>
      </c>
      <c r="AH437" s="12"/>
      <c r="AI437" s="13"/>
      <c r="AJ437" s="4" t="str">
        <f>IFERROR(AVERAGE(AK437:AL437),"")</f>
        <v/>
      </c>
      <c r="AK437" s="12"/>
      <c r="AL437" s="13"/>
      <c r="AM437" s="4" t="str">
        <f>IFERROR(AVERAGE(AN437:AO437),"")</f>
        <v/>
      </c>
      <c r="AN437" s="12"/>
      <c r="AO437" s="13"/>
      <c r="AP437" s="4" t="str">
        <f>IFERROR(AVERAGE(AQ437:AR437),"")</f>
        <v/>
      </c>
      <c r="AQ437" s="12"/>
      <c r="AR437" s="13"/>
      <c r="AS437" s="4" t="str">
        <f>IFERROR(AVERAGE(AT437:AU437),"")</f>
        <v/>
      </c>
      <c r="AT437" s="12"/>
      <c r="AU437" s="13"/>
      <c r="AV437" s="4" t="str">
        <f>IFERROR(AVERAGE(AW437:AX437),"")</f>
        <v/>
      </c>
      <c r="AW437" s="12"/>
      <c r="AX437" s="13"/>
      <c r="AY437" s="4" t="str">
        <f>IFERROR(AVERAGE(AZ437:BA437),"")</f>
        <v/>
      </c>
      <c r="AZ437" s="12"/>
      <c r="BA437" s="13"/>
      <c r="BB437" s="4" t="str">
        <f>IFERROR(AVERAGE(BC437:BD437),"")</f>
        <v/>
      </c>
      <c r="BC437" s="12"/>
      <c r="BD437" s="13"/>
      <c r="BE437" s="4" t="str">
        <f>IFERROR(AVERAGE(BF437:BG437),"")</f>
        <v/>
      </c>
      <c r="BF437" s="12"/>
      <c r="BG437" s="13"/>
      <c r="BH437" s="4" t="str">
        <f>IFERROR(AVERAGE(BI437:BJ437),"")</f>
        <v/>
      </c>
      <c r="BI437" s="12"/>
      <c r="BJ437" s="13"/>
      <c r="BK437" s="4" t="str">
        <f>IFERROR(AVERAGE(BL437:BM437),"")</f>
        <v/>
      </c>
      <c r="BL437" s="12"/>
      <c r="BM437" s="13"/>
      <c r="BN437" s="4" t="str">
        <f>IFERROR(AVERAGE(BO437:BP437),"")</f>
        <v/>
      </c>
      <c r="BO437" s="12"/>
      <c r="BP437" s="13"/>
      <c r="BQ437" s="4">
        <f>IFERROR(AVERAGE(BR437:BS437),"")</f>
        <v>600</v>
      </c>
      <c r="BR437" s="12">
        <v>600</v>
      </c>
      <c r="BS437" s="13">
        <v>600</v>
      </c>
      <c r="BT437" s="4" t="str">
        <f>IFERROR(AVERAGE(BU437:BV437),"")</f>
        <v/>
      </c>
      <c r="BU437" s="12"/>
      <c r="BV437" s="13"/>
      <c r="BY437" s="2" t="s">
        <v>89</v>
      </c>
    </row>
    <row r="438" spans="1:77">
      <c r="B438" t="str">
        <f>B437</f>
        <v>gonzalez2004the</v>
      </c>
      <c r="C438" t="s">
        <v>4</v>
      </c>
      <c r="D438">
        <f>D437</f>
        <v>2004</v>
      </c>
      <c r="E438" t="str">
        <f>E437</f>
        <v>EUR/kW</v>
      </c>
      <c r="F438" s="4" t="str">
        <f>IFERROR(AVERAGE(G438:H438),"")</f>
        <v/>
      </c>
      <c r="G438" s="14"/>
      <c r="H438" s="15"/>
      <c r="I438" s="4" t="str">
        <f>IFERROR(AVERAGE(J438:K438),"")</f>
        <v/>
      </c>
      <c r="J438" s="14"/>
      <c r="K438" s="15"/>
      <c r="L438" s="4" t="str">
        <f>IFERROR(AVERAGE(M438:N438),"")</f>
        <v/>
      </c>
      <c r="M438" s="14"/>
      <c r="N438" s="15"/>
      <c r="O438" s="4" t="str">
        <f>IFERROR(AVERAGE(P438:Q438),"")</f>
        <v/>
      </c>
      <c r="P438" s="14"/>
      <c r="Q438" s="15"/>
      <c r="R438" s="4" t="str">
        <f>IFERROR(AVERAGE(S438:T438),"")</f>
        <v/>
      </c>
      <c r="S438" s="14"/>
      <c r="T438" s="15"/>
      <c r="U438" s="4" t="str">
        <f>IFERROR(AVERAGE(V438:W438),"")</f>
        <v/>
      </c>
      <c r="V438" s="14"/>
      <c r="W438" s="15"/>
      <c r="X438" s="4" t="str">
        <f>IFERROR(AVERAGE(Y438:Z438),"")</f>
        <v/>
      </c>
      <c r="Y438" s="14"/>
      <c r="Z438" s="15"/>
      <c r="AA438" s="4" t="str">
        <f>IFERROR(AVERAGE(AB438:AC438),"")</f>
        <v/>
      </c>
      <c r="AB438" s="14"/>
      <c r="AC438" s="15"/>
      <c r="AD438" s="4" t="str">
        <f>IFERROR(AVERAGE(AE438:AF438),"")</f>
        <v/>
      </c>
      <c r="AE438" s="14"/>
      <c r="AF438" s="15"/>
      <c r="AG438" s="4" t="str">
        <f>IFERROR(AVERAGE(AH438:AI438),"")</f>
        <v/>
      </c>
      <c r="AH438" s="14"/>
      <c r="AI438" s="15"/>
      <c r="AJ438" s="4" t="str">
        <f>IFERROR(AVERAGE(AK438:AL438),"")</f>
        <v/>
      </c>
      <c r="AK438" s="14"/>
      <c r="AL438" s="15"/>
      <c r="AM438" s="4" t="str">
        <f>IFERROR(AVERAGE(AN438:AO438),"")</f>
        <v/>
      </c>
      <c r="AN438" s="14"/>
      <c r="AO438" s="15"/>
      <c r="AP438" s="4" t="str">
        <f>IFERROR(AVERAGE(AQ438:AR438),"")</f>
        <v/>
      </c>
      <c r="AQ438" s="14"/>
      <c r="AR438" s="15"/>
      <c r="AS438" s="4" t="str">
        <f>IFERROR(AVERAGE(AT438:AU438),"")</f>
        <v/>
      </c>
      <c r="AT438" s="14"/>
      <c r="AU438" s="15"/>
      <c r="AV438" s="4" t="str">
        <f>IFERROR(AVERAGE(AW438:AX438),"")</f>
        <v/>
      </c>
      <c r="AW438" s="14"/>
      <c r="AX438" s="15"/>
      <c r="AY438" s="4" t="str">
        <f>IFERROR(AVERAGE(AZ438:BA438),"")</f>
        <v/>
      </c>
      <c r="AZ438" s="14"/>
      <c r="BA438" s="15"/>
      <c r="BB438" s="4" t="str">
        <f>IFERROR(AVERAGE(BC438:BD438),"")</f>
        <v/>
      </c>
      <c r="BC438" s="14"/>
      <c r="BD438" s="15"/>
      <c r="BE438" s="4" t="str">
        <f>IFERROR(AVERAGE(BF438:BG438),"")</f>
        <v/>
      </c>
      <c r="BF438" s="14"/>
      <c r="BG438" s="15"/>
      <c r="BH438" s="4" t="str">
        <f>IFERROR(AVERAGE(BI438:BJ438),"")</f>
        <v/>
      </c>
      <c r="BI438" s="14"/>
      <c r="BJ438" s="15"/>
      <c r="BK438" s="4" t="str">
        <f>IFERROR(AVERAGE(BL438:BM438),"")</f>
        <v/>
      </c>
      <c r="BL438" s="14"/>
      <c r="BM438" s="15"/>
      <c r="BN438" s="4" t="str">
        <f>IFERROR(AVERAGE(BO438:BP438),"")</f>
        <v/>
      </c>
      <c r="BO438" s="14"/>
      <c r="BP438" s="15"/>
      <c r="BQ438" s="4" t="str">
        <f>IFERROR(AVERAGE(BR438:BS438),"")</f>
        <v/>
      </c>
      <c r="BR438" s="14"/>
      <c r="BS438" s="15"/>
      <c r="BT438" s="4" t="str">
        <f>IFERROR(AVERAGE(BU438:BV438),"")</f>
        <v/>
      </c>
      <c r="BU438" s="14"/>
      <c r="BV438" s="15"/>
      <c r="BX438" s="2"/>
      <c r="BY438" s="2"/>
    </row>
    <row r="439" spans="1:77">
      <c r="B439" t="str">
        <f>B438</f>
        <v>gonzalez2004the</v>
      </c>
      <c r="C439" t="s">
        <v>5</v>
      </c>
      <c r="D439">
        <f>D438</f>
        <v>2004</v>
      </c>
      <c r="E439" t="str">
        <f>E438</f>
        <v>EUR/kW</v>
      </c>
      <c r="F439" s="4" t="str">
        <f>IFERROR(AVERAGE(G439:H439),"")</f>
        <v/>
      </c>
      <c r="G439" s="16"/>
      <c r="H439" s="17"/>
      <c r="I439" s="4" t="str">
        <f>IFERROR(AVERAGE(J439:K439),"")</f>
        <v/>
      </c>
      <c r="J439" s="16"/>
      <c r="K439" s="17"/>
      <c r="L439" s="4" t="str">
        <f>IFERROR(AVERAGE(M439:N439),"")</f>
        <v/>
      </c>
      <c r="M439" s="16"/>
      <c r="N439" s="17"/>
      <c r="O439" s="4" t="str">
        <f>IFERROR(AVERAGE(P439:Q439),"")</f>
        <v/>
      </c>
      <c r="P439" s="16"/>
      <c r="Q439" s="17"/>
      <c r="R439" s="4" t="str">
        <f>IFERROR(AVERAGE(S439:T439),"")</f>
        <v/>
      </c>
      <c r="S439" s="16"/>
      <c r="T439" s="17"/>
      <c r="U439" s="4" t="str">
        <f>IFERROR(AVERAGE(V439:W439),"")</f>
        <v/>
      </c>
      <c r="V439" s="16"/>
      <c r="W439" s="17"/>
      <c r="X439" s="4" t="str">
        <f>IFERROR(AVERAGE(Y439:Z439),"")</f>
        <v/>
      </c>
      <c r="Y439" s="16"/>
      <c r="Z439" s="17"/>
      <c r="AA439" s="4" t="str">
        <f>IFERROR(AVERAGE(AB439:AC439),"")</f>
        <v/>
      </c>
      <c r="AB439" s="16"/>
      <c r="AC439" s="17"/>
      <c r="AD439" s="4" t="str">
        <f>IFERROR(AVERAGE(AE439:AF439),"")</f>
        <v/>
      </c>
      <c r="AE439" s="16"/>
      <c r="AF439" s="17"/>
      <c r="AG439" s="4" t="str">
        <f>IFERROR(AVERAGE(AH439:AI439),"")</f>
        <v/>
      </c>
      <c r="AH439" s="16"/>
      <c r="AI439" s="17"/>
      <c r="AJ439" s="4" t="str">
        <f>IFERROR(AVERAGE(AK439:AL439),"")</f>
        <v/>
      </c>
      <c r="AK439" s="16"/>
      <c r="AL439" s="17"/>
      <c r="AM439" s="4" t="str">
        <f>IFERROR(AVERAGE(AN439:AO439),"")</f>
        <v/>
      </c>
      <c r="AN439" s="16"/>
      <c r="AO439" s="17"/>
      <c r="AP439" s="4" t="str">
        <f>IFERROR(AVERAGE(AQ439:AR439),"")</f>
        <v/>
      </c>
      <c r="AQ439" s="16"/>
      <c r="AR439" s="17"/>
      <c r="AS439" s="4" t="str">
        <f>IFERROR(AVERAGE(AT439:AU439),"")</f>
        <v/>
      </c>
      <c r="AT439" s="16"/>
      <c r="AU439" s="17"/>
      <c r="AV439" s="4" t="str">
        <f>IFERROR(AVERAGE(AW439:AX439),"")</f>
        <v/>
      </c>
      <c r="AW439" s="16"/>
      <c r="AX439" s="17"/>
      <c r="AY439" s="4" t="str">
        <f>IFERROR(AVERAGE(AZ439:BA439),"")</f>
        <v/>
      </c>
      <c r="AZ439" s="16"/>
      <c r="BA439" s="17"/>
      <c r="BB439" s="4" t="str">
        <f>IFERROR(AVERAGE(BC439:BD439),"")</f>
        <v/>
      </c>
      <c r="BC439" s="16"/>
      <c r="BD439" s="17"/>
      <c r="BE439" s="4" t="str">
        <f>IFERROR(AVERAGE(BF439:BG439),"")</f>
        <v/>
      </c>
      <c r="BF439" s="16"/>
      <c r="BG439" s="17"/>
      <c r="BH439" s="4" t="str">
        <f>IFERROR(AVERAGE(BI439:BJ439),"")</f>
        <v/>
      </c>
      <c r="BI439" s="16"/>
      <c r="BJ439" s="17"/>
      <c r="BK439" s="4" t="str">
        <f>IFERROR(AVERAGE(BL439:BM439),"")</f>
        <v/>
      </c>
      <c r="BL439" s="16"/>
      <c r="BM439" s="17"/>
      <c r="BN439" s="4" t="str">
        <f>IFERROR(AVERAGE(BO439:BP439),"")</f>
        <v/>
      </c>
      <c r="BO439" s="16"/>
      <c r="BP439" s="17"/>
      <c r="BQ439" s="4" t="str">
        <f>IFERROR(AVERAGE(BR439:BS439),"")</f>
        <v/>
      </c>
      <c r="BR439" s="16"/>
      <c r="BS439" s="17"/>
      <c r="BT439" s="4" t="str">
        <f>IFERROR(AVERAGE(BU439:BV439),"")</f>
        <v/>
      </c>
      <c r="BU439" s="16"/>
      <c r="BV439" s="17"/>
    </row>
    <row r="440" spans="1:77">
      <c r="B440" t="s">
        <v>69</v>
      </c>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row>
    <row r="441" spans="1:77" s="1" customFormat="1">
      <c r="A441" s="55"/>
      <c r="B441" s="1" t="str">
        <f>B439</f>
        <v>gonzalez2004the</v>
      </c>
      <c r="C441" s="1" t="s">
        <v>10</v>
      </c>
      <c r="D441" s="1">
        <f>D436</f>
        <v>2004</v>
      </c>
      <c r="E441" s="1" t="str">
        <f>E437</f>
        <v>EUR/kW</v>
      </c>
      <c r="F441" s="10">
        <f>IFERROR(SUM(F443:F448)/F442,0)</f>
        <v>0</v>
      </c>
      <c r="G441" s="10">
        <f>IFERROR(SUM(G443:G448)/G442,0)</f>
        <v>0</v>
      </c>
      <c r="H441" s="10">
        <f>IFERROR(SUM(H443:H448)/H442,0)</f>
        <v>0</v>
      </c>
      <c r="I441" s="10">
        <f t="shared" ref="I441:BS441" si="469">IFERROR(SUM(I443:I448)/I442,0)</f>
        <v>0</v>
      </c>
      <c r="J441" s="10">
        <f t="shared" si="469"/>
        <v>0</v>
      </c>
      <c r="K441" s="10">
        <f t="shared" si="469"/>
        <v>0</v>
      </c>
      <c r="L441" s="10">
        <f t="shared" si="469"/>
        <v>0</v>
      </c>
      <c r="M441" s="10">
        <f t="shared" si="469"/>
        <v>0</v>
      </c>
      <c r="N441" s="10">
        <f t="shared" si="469"/>
        <v>0</v>
      </c>
      <c r="O441" s="10">
        <f t="shared" si="469"/>
        <v>0</v>
      </c>
      <c r="P441" s="10">
        <f t="shared" si="469"/>
        <v>0</v>
      </c>
      <c r="Q441" s="10">
        <f t="shared" si="469"/>
        <v>0</v>
      </c>
      <c r="R441" s="10">
        <f t="shared" si="469"/>
        <v>0</v>
      </c>
      <c r="S441" s="10">
        <f t="shared" si="469"/>
        <v>0</v>
      </c>
      <c r="T441" s="10">
        <f t="shared" si="469"/>
        <v>0</v>
      </c>
      <c r="U441" s="10">
        <f t="shared" si="469"/>
        <v>0</v>
      </c>
      <c r="V441" s="10">
        <f t="shared" si="469"/>
        <v>0</v>
      </c>
      <c r="W441" s="10">
        <f t="shared" si="469"/>
        <v>0</v>
      </c>
      <c r="X441" s="10">
        <f t="shared" si="469"/>
        <v>0</v>
      </c>
      <c r="Y441" s="10">
        <f t="shared" si="469"/>
        <v>0</v>
      </c>
      <c r="Z441" s="10">
        <f t="shared" si="469"/>
        <v>0</v>
      </c>
      <c r="AA441" s="10">
        <f t="shared" si="469"/>
        <v>0</v>
      </c>
      <c r="AB441" s="10">
        <f t="shared" si="469"/>
        <v>0</v>
      </c>
      <c r="AC441" s="10">
        <f t="shared" si="469"/>
        <v>0</v>
      </c>
      <c r="AD441" s="10">
        <f t="shared" si="469"/>
        <v>0</v>
      </c>
      <c r="AE441" s="10">
        <f t="shared" si="469"/>
        <v>0</v>
      </c>
      <c r="AF441" s="10">
        <f t="shared" si="469"/>
        <v>0</v>
      </c>
      <c r="AG441" s="10">
        <f t="shared" si="469"/>
        <v>0</v>
      </c>
      <c r="AH441" s="10">
        <f t="shared" si="469"/>
        <v>0</v>
      </c>
      <c r="AI441" s="10">
        <f t="shared" si="469"/>
        <v>0</v>
      </c>
      <c r="AJ441" s="10">
        <f t="shared" si="469"/>
        <v>0</v>
      </c>
      <c r="AK441" s="10">
        <f t="shared" si="469"/>
        <v>0</v>
      </c>
      <c r="AL441" s="10">
        <f t="shared" si="469"/>
        <v>0</v>
      </c>
      <c r="AM441" s="10">
        <f t="shared" si="469"/>
        <v>0</v>
      </c>
      <c r="AN441" s="10">
        <f t="shared" si="469"/>
        <v>0</v>
      </c>
      <c r="AO441" s="10">
        <f t="shared" si="469"/>
        <v>0</v>
      </c>
      <c r="AP441" s="10">
        <f t="shared" si="469"/>
        <v>0</v>
      </c>
      <c r="AQ441" s="10">
        <f t="shared" si="469"/>
        <v>0</v>
      </c>
      <c r="AR441" s="10">
        <f t="shared" si="469"/>
        <v>0</v>
      </c>
      <c r="AS441" s="10">
        <f t="shared" si="469"/>
        <v>0</v>
      </c>
      <c r="AT441" s="10">
        <f t="shared" si="469"/>
        <v>0</v>
      </c>
      <c r="AU441" s="10">
        <f t="shared" si="469"/>
        <v>0</v>
      </c>
      <c r="AV441" s="10">
        <f t="shared" si="469"/>
        <v>0</v>
      </c>
      <c r="AW441" s="10">
        <f t="shared" si="469"/>
        <v>0</v>
      </c>
      <c r="AX441" s="10">
        <f t="shared" si="469"/>
        <v>0</v>
      </c>
      <c r="AY441" s="10">
        <f t="shared" si="469"/>
        <v>0</v>
      </c>
      <c r="AZ441" s="10">
        <f t="shared" si="469"/>
        <v>0</v>
      </c>
      <c r="BA441" s="10">
        <f t="shared" si="469"/>
        <v>0</v>
      </c>
      <c r="BB441" s="10">
        <f t="shared" si="469"/>
        <v>0</v>
      </c>
      <c r="BC441" s="10">
        <f t="shared" si="469"/>
        <v>0</v>
      </c>
      <c r="BD441" s="10">
        <f t="shared" si="469"/>
        <v>0</v>
      </c>
      <c r="BE441" s="10">
        <f t="shared" si="469"/>
        <v>0</v>
      </c>
      <c r="BF441" s="10">
        <f t="shared" si="469"/>
        <v>0</v>
      </c>
      <c r="BG441" s="10">
        <f t="shared" si="469"/>
        <v>0</v>
      </c>
      <c r="BH441" s="10">
        <f t="shared" si="469"/>
        <v>0</v>
      </c>
      <c r="BI441" s="10">
        <f t="shared" si="469"/>
        <v>0</v>
      </c>
      <c r="BJ441" s="10">
        <f t="shared" si="469"/>
        <v>0</v>
      </c>
      <c r="BK441" s="10">
        <f t="shared" si="469"/>
        <v>0</v>
      </c>
      <c r="BL441" s="10">
        <f t="shared" si="469"/>
        <v>0</v>
      </c>
      <c r="BM441" s="10">
        <f t="shared" si="469"/>
        <v>0</v>
      </c>
      <c r="BN441" s="10">
        <f t="shared" si="469"/>
        <v>0</v>
      </c>
      <c r="BO441" s="10">
        <f t="shared" si="469"/>
        <v>0</v>
      </c>
      <c r="BP441" s="10">
        <f t="shared" si="469"/>
        <v>0</v>
      </c>
      <c r="BQ441" s="10">
        <f t="shared" si="469"/>
        <v>0</v>
      </c>
      <c r="BR441" s="10">
        <f t="shared" si="469"/>
        <v>0</v>
      </c>
      <c r="BS441" s="10">
        <f t="shared" si="469"/>
        <v>0</v>
      </c>
      <c r="BT441" s="10">
        <f>IFERROR(SUM(BT443:BT448)/BT442,0)</f>
        <v>0</v>
      </c>
      <c r="BU441" s="10">
        <f>IFERROR(SUM(BU443:BU448)/BU442,0)</f>
        <v>0</v>
      </c>
      <c r="BV441" s="10">
        <f>IFERROR(SUM(BV443:BV448)/BV442,0)</f>
        <v>0</v>
      </c>
    </row>
    <row r="442" spans="1:77" hidden="1" outlineLevel="1">
      <c r="B442" t="str">
        <f>B441</f>
        <v>gonzalez2004the</v>
      </c>
      <c r="C442" t="s">
        <v>17</v>
      </c>
      <c r="D442">
        <f>D441</f>
        <v>2004</v>
      </c>
      <c r="E442" t="s">
        <v>18</v>
      </c>
      <c r="F442" s="4" t="str">
        <f>IFERROR(AVERAGE(G442:H442),"")</f>
        <v/>
      </c>
      <c r="G442" s="12"/>
      <c r="H442" s="13"/>
      <c r="I442" s="4" t="str">
        <f>IFERROR(AVERAGE(J442:K442),"")</f>
        <v/>
      </c>
      <c r="J442" s="12"/>
      <c r="K442" s="13"/>
      <c r="L442" s="4" t="str">
        <f>IFERROR(AVERAGE(M442:N442),"")</f>
        <v/>
      </c>
      <c r="M442" s="12"/>
      <c r="N442" s="13"/>
      <c r="O442" s="4" t="str">
        <f>IFERROR(AVERAGE(P442:Q442),"")</f>
        <v/>
      </c>
      <c r="P442" s="12"/>
      <c r="Q442" s="13"/>
      <c r="R442" s="4" t="str">
        <f>IFERROR(AVERAGE(S442:T442),"")</f>
        <v/>
      </c>
      <c r="S442" s="12"/>
      <c r="T442" s="13"/>
      <c r="U442" s="4" t="str">
        <f>IFERROR(AVERAGE(V442:W442),"")</f>
        <v/>
      </c>
      <c r="V442" s="12"/>
      <c r="W442" s="13"/>
      <c r="X442" s="4" t="str">
        <f>IFERROR(AVERAGE(Y442:Z442),"")</f>
        <v/>
      </c>
      <c r="Y442" s="12"/>
      <c r="Z442" s="13"/>
      <c r="AA442" s="4" t="str">
        <f>IFERROR(AVERAGE(AB442:AC442),"")</f>
        <v/>
      </c>
      <c r="AB442" s="12"/>
      <c r="AC442" s="13"/>
      <c r="AD442" s="4" t="str">
        <f>IFERROR(AVERAGE(AE442:AF442),"")</f>
        <v/>
      </c>
      <c r="AE442" s="12"/>
      <c r="AF442" s="13"/>
      <c r="AG442" s="4" t="str">
        <f>IFERROR(AVERAGE(AH442:AI442),"")</f>
        <v/>
      </c>
      <c r="AH442" s="12"/>
      <c r="AI442" s="13"/>
      <c r="AJ442" s="4" t="str">
        <f>IFERROR(AVERAGE(AK442:AL442),"")</f>
        <v/>
      </c>
      <c r="AK442" s="12"/>
      <c r="AL442" s="13"/>
      <c r="AM442" s="4" t="str">
        <f>IFERROR(AVERAGE(AN442:AO442),"")</f>
        <v/>
      </c>
      <c r="AN442" s="12"/>
      <c r="AO442" s="13"/>
      <c r="AP442" s="4" t="str">
        <f>IFERROR(AVERAGE(AQ442:AR442),"")</f>
        <v/>
      </c>
      <c r="AQ442" s="12"/>
      <c r="AR442" s="13"/>
      <c r="AS442" s="4" t="str">
        <f>IFERROR(AVERAGE(AT442:AU442),"")</f>
        <v/>
      </c>
      <c r="AT442" s="12"/>
      <c r="AU442" s="13"/>
      <c r="AV442" s="4" t="str">
        <f>IFERROR(AVERAGE(AW442:AX442),"")</f>
        <v/>
      </c>
      <c r="AW442" s="12"/>
      <c r="AX442" s="13"/>
      <c r="AY442" s="4" t="str">
        <f>IFERROR(AVERAGE(AZ442:BA442),"")</f>
        <v/>
      </c>
      <c r="AZ442" s="12"/>
      <c r="BA442" s="13"/>
      <c r="BB442" s="4" t="str">
        <f>IFERROR(AVERAGE(BC442:BD442),"")</f>
        <v/>
      </c>
      <c r="BC442" s="12"/>
      <c r="BD442" s="13"/>
      <c r="BE442" s="4" t="str">
        <f>IFERROR(AVERAGE(BF442:BG442),"")</f>
        <v/>
      </c>
      <c r="BF442" s="12"/>
      <c r="BG442" s="13"/>
      <c r="BH442" s="4" t="str">
        <f>IFERROR(AVERAGE(BI442:BJ442),"")</f>
        <v/>
      </c>
      <c r="BI442" s="12"/>
      <c r="BJ442" s="13"/>
      <c r="BK442" s="4" t="str">
        <f>IFERROR(AVERAGE(BL442:BM442),"")</f>
        <v/>
      </c>
      <c r="BL442" s="12"/>
      <c r="BM442" s="13"/>
      <c r="BN442" s="4" t="str">
        <f>IFERROR(AVERAGE(BO442:BP442),"")</f>
        <v/>
      </c>
      <c r="BO442" s="12"/>
      <c r="BP442" s="13"/>
      <c r="BQ442" s="4" t="str">
        <f>IFERROR(AVERAGE(BR442:BS442),"")</f>
        <v/>
      </c>
      <c r="BR442" s="12"/>
      <c r="BS442" s="13"/>
      <c r="BT442" s="4" t="str">
        <f>IFERROR(AVERAGE(BU442:BV442),"")</f>
        <v/>
      </c>
      <c r="BU442" s="12"/>
      <c r="BV442" s="13"/>
    </row>
    <row r="443" spans="1:77" hidden="1" outlineLevel="1">
      <c r="B443" t="str">
        <f t="shared" ref="B443:B448" si="470">B442</f>
        <v>gonzalez2004the</v>
      </c>
      <c r="C443" t="s">
        <v>12</v>
      </c>
      <c r="D443">
        <f>D441</f>
        <v>2004</v>
      </c>
      <c r="E443" t="str">
        <f>LEFT(E441,3)</f>
        <v>EUR</v>
      </c>
      <c r="F443" s="4" t="str">
        <f t="shared" ref="F443:F448" si="471">IFERROR(AVERAGE(G443:H443),"")</f>
        <v/>
      </c>
      <c r="G443" s="12"/>
      <c r="H443" s="13"/>
      <c r="I443" s="4" t="str">
        <f t="shared" ref="I443:I448" si="472">IFERROR(AVERAGE(J443:K443),"")</f>
        <v/>
      </c>
      <c r="J443" s="12"/>
      <c r="K443" s="13"/>
      <c r="L443" s="4" t="str">
        <f t="shared" ref="L443:L448" si="473">IFERROR(AVERAGE(M443:N443),"")</f>
        <v/>
      </c>
      <c r="M443" s="12"/>
      <c r="N443" s="13"/>
      <c r="O443" s="4" t="str">
        <f t="shared" ref="O443:O448" si="474">IFERROR(AVERAGE(P443:Q443),"")</f>
        <v/>
      </c>
      <c r="P443" s="12"/>
      <c r="Q443" s="13"/>
      <c r="R443" s="4" t="str">
        <f t="shared" ref="R443:R448" si="475">IFERROR(AVERAGE(S443:T443),"")</f>
        <v/>
      </c>
      <c r="S443" s="12"/>
      <c r="T443" s="13"/>
      <c r="U443" s="4" t="str">
        <f t="shared" ref="U443:U448" si="476">IFERROR(AVERAGE(V443:W443),"")</f>
        <v/>
      </c>
      <c r="V443" s="12"/>
      <c r="W443" s="13"/>
      <c r="X443" s="4" t="str">
        <f t="shared" ref="X443:X448" si="477">IFERROR(AVERAGE(Y443:Z443),"")</f>
        <v/>
      </c>
      <c r="Y443" s="12"/>
      <c r="Z443" s="13"/>
      <c r="AA443" s="4" t="str">
        <f t="shared" ref="AA443:AA448" si="478">IFERROR(AVERAGE(AB443:AC443),"")</f>
        <v/>
      </c>
      <c r="AB443" s="12"/>
      <c r="AC443" s="13"/>
      <c r="AD443" s="4" t="str">
        <f t="shared" ref="AD443:AD448" si="479">IFERROR(AVERAGE(AE443:AF443),"")</f>
        <v/>
      </c>
      <c r="AE443" s="12"/>
      <c r="AF443" s="13"/>
      <c r="AG443" s="4" t="str">
        <f t="shared" ref="AG443:AG448" si="480">IFERROR(AVERAGE(AH443:AI443),"")</f>
        <v/>
      </c>
      <c r="AH443" s="12"/>
      <c r="AI443" s="13"/>
      <c r="AJ443" s="4" t="str">
        <f t="shared" ref="AJ443:AJ448" si="481">IFERROR(AVERAGE(AK443:AL443),"")</f>
        <v/>
      </c>
      <c r="AK443" s="12"/>
      <c r="AL443" s="13"/>
      <c r="AM443" s="4" t="str">
        <f t="shared" ref="AM443:AM448" si="482">IFERROR(AVERAGE(AN443:AO443),"")</f>
        <v/>
      </c>
      <c r="AN443" s="12"/>
      <c r="AO443" s="13"/>
      <c r="AP443" s="4" t="str">
        <f t="shared" ref="AP443:AP448" si="483">IFERROR(AVERAGE(AQ443:AR443),"")</f>
        <v/>
      </c>
      <c r="AQ443" s="12"/>
      <c r="AR443" s="13"/>
      <c r="AS443" s="4" t="str">
        <f t="shared" ref="AS443:AS448" si="484">IFERROR(AVERAGE(AT443:AU443),"")</f>
        <v/>
      </c>
      <c r="AT443" s="12"/>
      <c r="AU443" s="13"/>
      <c r="AV443" s="4" t="str">
        <f t="shared" ref="AV443:AV448" si="485">IFERROR(AVERAGE(AW443:AX443),"")</f>
        <v/>
      </c>
      <c r="AW443" s="12"/>
      <c r="AX443" s="13"/>
      <c r="AY443" s="4" t="str">
        <f t="shared" ref="AY443:AY448" si="486">IFERROR(AVERAGE(AZ443:BA443),"")</f>
        <v/>
      </c>
      <c r="AZ443" s="12"/>
      <c r="BA443" s="13"/>
      <c r="BB443" s="4" t="str">
        <f t="shared" ref="BB443:BB448" si="487">IFERROR(AVERAGE(BC443:BD443),"")</f>
        <v/>
      </c>
      <c r="BC443" s="12"/>
      <c r="BD443" s="13"/>
      <c r="BE443" s="4" t="str">
        <f t="shared" ref="BE443:BE448" si="488">IFERROR(AVERAGE(BF443:BG443),"")</f>
        <v/>
      </c>
      <c r="BF443" s="12"/>
      <c r="BG443" s="13"/>
      <c r="BH443" s="4" t="str">
        <f t="shared" ref="BH443:BH448" si="489">IFERROR(AVERAGE(BI443:BJ443),"")</f>
        <v/>
      </c>
      <c r="BI443" s="12"/>
      <c r="BJ443" s="13"/>
      <c r="BK443" s="4" t="str">
        <f t="shared" ref="BK443:BK448" si="490">IFERROR(AVERAGE(BL443:BM443),"")</f>
        <v/>
      </c>
      <c r="BL443" s="12"/>
      <c r="BM443" s="13"/>
      <c r="BN443" s="4" t="str">
        <f t="shared" ref="BN443:BN448" si="491">IFERROR(AVERAGE(BO443:BP443),"")</f>
        <v/>
      </c>
      <c r="BO443" s="12"/>
      <c r="BP443" s="13"/>
      <c r="BQ443" s="4" t="str">
        <f t="shared" ref="BQ443:BQ448" si="492">IFERROR(AVERAGE(BR443:BS443),"")</f>
        <v/>
      </c>
      <c r="BR443" s="12"/>
      <c r="BS443" s="13"/>
      <c r="BT443" s="4" t="str">
        <f t="shared" ref="BT443:BT448" si="493">IFERROR(AVERAGE(BU443:BV443),"")</f>
        <v/>
      </c>
      <c r="BU443" s="12"/>
      <c r="BV443" s="13"/>
    </row>
    <row r="444" spans="1:77" hidden="1" outlineLevel="1">
      <c r="B444" t="str">
        <f t="shared" si="470"/>
        <v>gonzalez2004the</v>
      </c>
      <c r="C444" t="s">
        <v>13</v>
      </c>
      <c r="D444">
        <f t="shared" ref="D444:E448" si="494">D443</f>
        <v>2004</v>
      </c>
      <c r="E444" t="str">
        <f t="shared" si="494"/>
        <v>EUR</v>
      </c>
      <c r="F444" s="4" t="str">
        <f t="shared" si="471"/>
        <v/>
      </c>
      <c r="G444" s="12"/>
      <c r="H444" s="13"/>
      <c r="I444" s="4" t="str">
        <f t="shared" si="472"/>
        <v/>
      </c>
      <c r="J444" s="12"/>
      <c r="K444" s="13"/>
      <c r="L444" s="4" t="str">
        <f t="shared" si="473"/>
        <v/>
      </c>
      <c r="M444" s="12"/>
      <c r="N444" s="13"/>
      <c r="O444" s="4" t="str">
        <f t="shared" si="474"/>
        <v/>
      </c>
      <c r="P444" s="12"/>
      <c r="Q444" s="13"/>
      <c r="R444" s="4" t="str">
        <f t="shared" si="475"/>
        <v/>
      </c>
      <c r="S444" s="12"/>
      <c r="T444" s="13"/>
      <c r="U444" s="4" t="str">
        <f t="shared" si="476"/>
        <v/>
      </c>
      <c r="V444" s="12"/>
      <c r="W444" s="13"/>
      <c r="X444" s="4" t="str">
        <f t="shared" si="477"/>
        <v/>
      </c>
      <c r="Y444" s="12"/>
      <c r="Z444" s="13"/>
      <c r="AA444" s="4" t="str">
        <f t="shared" si="478"/>
        <v/>
      </c>
      <c r="AB444" s="12"/>
      <c r="AC444" s="13"/>
      <c r="AD444" s="4" t="str">
        <f t="shared" si="479"/>
        <v/>
      </c>
      <c r="AE444" s="12"/>
      <c r="AF444" s="13"/>
      <c r="AG444" s="4" t="str">
        <f t="shared" si="480"/>
        <v/>
      </c>
      <c r="AH444" s="12"/>
      <c r="AI444" s="13"/>
      <c r="AJ444" s="4" t="str">
        <f t="shared" si="481"/>
        <v/>
      </c>
      <c r="AK444" s="12"/>
      <c r="AL444" s="13"/>
      <c r="AM444" s="4" t="str">
        <f t="shared" si="482"/>
        <v/>
      </c>
      <c r="AN444" s="12"/>
      <c r="AO444" s="13"/>
      <c r="AP444" s="4" t="str">
        <f t="shared" si="483"/>
        <v/>
      </c>
      <c r="AQ444" s="12"/>
      <c r="AR444" s="13"/>
      <c r="AS444" s="4" t="str">
        <f t="shared" si="484"/>
        <v/>
      </c>
      <c r="AT444" s="12"/>
      <c r="AU444" s="13"/>
      <c r="AV444" s="4" t="str">
        <f t="shared" si="485"/>
        <v/>
      </c>
      <c r="AW444" s="12"/>
      <c r="AX444" s="13"/>
      <c r="AY444" s="4" t="str">
        <f t="shared" si="486"/>
        <v/>
      </c>
      <c r="AZ444" s="12"/>
      <c r="BA444" s="13"/>
      <c r="BB444" s="4" t="str">
        <f t="shared" si="487"/>
        <v/>
      </c>
      <c r="BC444" s="12"/>
      <c r="BD444" s="13"/>
      <c r="BE444" s="4" t="str">
        <f t="shared" si="488"/>
        <v/>
      </c>
      <c r="BF444" s="12"/>
      <c r="BG444" s="13"/>
      <c r="BH444" s="4" t="str">
        <f t="shared" si="489"/>
        <v/>
      </c>
      <c r="BI444" s="12"/>
      <c r="BJ444" s="13"/>
      <c r="BK444" s="4" t="str">
        <f t="shared" si="490"/>
        <v/>
      </c>
      <c r="BL444" s="12"/>
      <c r="BM444" s="13"/>
      <c r="BN444" s="4" t="str">
        <f t="shared" si="491"/>
        <v/>
      </c>
      <c r="BO444" s="12"/>
      <c r="BP444" s="13"/>
      <c r="BQ444" s="4" t="str">
        <f t="shared" si="492"/>
        <v/>
      </c>
      <c r="BR444" s="12"/>
      <c r="BS444" s="13"/>
      <c r="BT444" s="4" t="str">
        <f t="shared" si="493"/>
        <v/>
      </c>
      <c r="BU444" s="12"/>
      <c r="BV444" s="13"/>
    </row>
    <row r="445" spans="1:77" hidden="1" outlineLevel="1">
      <c r="B445" t="str">
        <f t="shared" si="470"/>
        <v>gonzalez2004the</v>
      </c>
      <c r="C445" t="s">
        <v>14</v>
      </c>
      <c r="D445">
        <f t="shared" si="494"/>
        <v>2004</v>
      </c>
      <c r="E445" t="str">
        <f t="shared" si="494"/>
        <v>EUR</v>
      </c>
      <c r="F445" s="4" t="str">
        <f t="shared" si="471"/>
        <v/>
      </c>
      <c r="G445" s="12"/>
      <c r="H445" s="13"/>
      <c r="I445" s="4" t="str">
        <f t="shared" si="472"/>
        <v/>
      </c>
      <c r="J445" s="12"/>
      <c r="K445" s="13"/>
      <c r="L445" s="4" t="str">
        <f t="shared" si="473"/>
        <v/>
      </c>
      <c r="M445" s="12"/>
      <c r="N445" s="13"/>
      <c r="O445" s="4" t="str">
        <f t="shared" si="474"/>
        <v/>
      </c>
      <c r="P445" s="12"/>
      <c r="Q445" s="13"/>
      <c r="R445" s="4" t="str">
        <f t="shared" si="475"/>
        <v/>
      </c>
      <c r="S445" s="12"/>
      <c r="T445" s="13"/>
      <c r="U445" s="4" t="str">
        <f t="shared" si="476"/>
        <v/>
      </c>
      <c r="V445" s="12"/>
      <c r="W445" s="13"/>
      <c r="X445" s="4" t="str">
        <f t="shared" si="477"/>
        <v/>
      </c>
      <c r="Y445" s="12"/>
      <c r="Z445" s="13"/>
      <c r="AA445" s="4" t="str">
        <f t="shared" si="478"/>
        <v/>
      </c>
      <c r="AB445" s="12"/>
      <c r="AC445" s="13"/>
      <c r="AD445" s="4" t="str">
        <f t="shared" si="479"/>
        <v/>
      </c>
      <c r="AE445" s="12"/>
      <c r="AF445" s="13"/>
      <c r="AG445" s="4" t="str">
        <f t="shared" si="480"/>
        <v/>
      </c>
      <c r="AH445" s="12"/>
      <c r="AI445" s="13"/>
      <c r="AJ445" s="4" t="str">
        <f t="shared" si="481"/>
        <v/>
      </c>
      <c r="AK445" s="12"/>
      <c r="AL445" s="13"/>
      <c r="AM445" s="4" t="str">
        <f t="shared" si="482"/>
        <v/>
      </c>
      <c r="AN445" s="12"/>
      <c r="AO445" s="13"/>
      <c r="AP445" s="4" t="str">
        <f t="shared" si="483"/>
        <v/>
      </c>
      <c r="AQ445" s="12"/>
      <c r="AR445" s="13"/>
      <c r="AS445" s="4" t="str">
        <f t="shared" si="484"/>
        <v/>
      </c>
      <c r="AT445" s="12"/>
      <c r="AU445" s="13"/>
      <c r="AV445" s="4" t="str">
        <f t="shared" si="485"/>
        <v/>
      </c>
      <c r="AW445" s="12"/>
      <c r="AX445" s="13"/>
      <c r="AY445" s="4" t="str">
        <f t="shared" si="486"/>
        <v/>
      </c>
      <c r="AZ445" s="12"/>
      <c r="BA445" s="13"/>
      <c r="BB445" s="4" t="str">
        <f t="shared" si="487"/>
        <v/>
      </c>
      <c r="BC445" s="12"/>
      <c r="BD445" s="13"/>
      <c r="BE445" s="4" t="str">
        <f t="shared" si="488"/>
        <v/>
      </c>
      <c r="BF445" s="12"/>
      <c r="BG445" s="13"/>
      <c r="BH445" s="4" t="str">
        <f t="shared" si="489"/>
        <v/>
      </c>
      <c r="BI445" s="12"/>
      <c r="BJ445" s="13"/>
      <c r="BK445" s="4" t="str">
        <f t="shared" si="490"/>
        <v/>
      </c>
      <c r="BL445" s="12"/>
      <c r="BM445" s="13"/>
      <c r="BN445" s="4" t="str">
        <f t="shared" si="491"/>
        <v/>
      </c>
      <c r="BO445" s="12"/>
      <c r="BP445" s="13"/>
      <c r="BQ445" s="4" t="str">
        <f t="shared" si="492"/>
        <v/>
      </c>
      <c r="BR445" s="12"/>
      <c r="BS445" s="13"/>
      <c r="BT445" s="4" t="str">
        <f t="shared" si="493"/>
        <v/>
      </c>
      <c r="BU445" s="12"/>
      <c r="BV445" s="13"/>
    </row>
    <row r="446" spans="1:77" hidden="1" outlineLevel="1">
      <c r="B446" t="str">
        <f t="shared" si="470"/>
        <v>gonzalez2004the</v>
      </c>
      <c r="C446" t="s">
        <v>11</v>
      </c>
      <c r="D446">
        <f t="shared" si="494"/>
        <v>2004</v>
      </c>
      <c r="E446" t="str">
        <f t="shared" si="494"/>
        <v>EUR</v>
      </c>
      <c r="F446" s="4" t="str">
        <f t="shared" si="471"/>
        <v/>
      </c>
      <c r="G446" s="12"/>
      <c r="H446" s="13"/>
      <c r="I446" s="4" t="str">
        <f t="shared" si="472"/>
        <v/>
      </c>
      <c r="J446" s="12"/>
      <c r="K446" s="13"/>
      <c r="L446" s="4" t="str">
        <f t="shared" si="473"/>
        <v/>
      </c>
      <c r="M446" s="12"/>
      <c r="N446" s="13"/>
      <c r="O446" s="4" t="str">
        <f t="shared" si="474"/>
        <v/>
      </c>
      <c r="P446" s="12"/>
      <c r="Q446" s="13"/>
      <c r="R446" s="4" t="str">
        <f t="shared" si="475"/>
        <v/>
      </c>
      <c r="S446" s="12"/>
      <c r="T446" s="13"/>
      <c r="U446" s="4" t="str">
        <f t="shared" si="476"/>
        <v/>
      </c>
      <c r="V446" s="12"/>
      <c r="W446" s="13"/>
      <c r="X446" s="4" t="str">
        <f t="shared" si="477"/>
        <v/>
      </c>
      <c r="Y446" s="12"/>
      <c r="Z446" s="13"/>
      <c r="AA446" s="4" t="str">
        <f t="shared" si="478"/>
        <v/>
      </c>
      <c r="AB446" s="12"/>
      <c r="AC446" s="13"/>
      <c r="AD446" s="4" t="str">
        <f t="shared" si="479"/>
        <v/>
      </c>
      <c r="AE446" s="12"/>
      <c r="AF446" s="13"/>
      <c r="AG446" s="4" t="str">
        <f t="shared" si="480"/>
        <v/>
      </c>
      <c r="AH446" s="12"/>
      <c r="AI446" s="13"/>
      <c r="AJ446" s="4" t="str">
        <f t="shared" si="481"/>
        <v/>
      </c>
      <c r="AK446" s="12"/>
      <c r="AL446" s="13"/>
      <c r="AM446" s="4" t="str">
        <f t="shared" si="482"/>
        <v/>
      </c>
      <c r="AN446" s="12"/>
      <c r="AO446" s="13"/>
      <c r="AP446" s="4" t="str">
        <f t="shared" si="483"/>
        <v/>
      </c>
      <c r="AQ446" s="12"/>
      <c r="AR446" s="13"/>
      <c r="AS446" s="4" t="str">
        <f t="shared" si="484"/>
        <v/>
      </c>
      <c r="AT446" s="12"/>
      <c r="AU446" s="13"/>
      <c r="AV446" s="4" t="str">
        <f t="shared" si="485"/>
        <v/>
      </c>
      <c r="AW446" s="12"/>
      <c r="AX446" s="13"/>
      <c r="AY446" s="4" t="str">
        <f t="shared" si="486"/>
        <v/>
      </c>
      <c r="AZ446" s="12"/>
      <c r="BA446" s="13"/>
      <c r="BB446" s="4" t="str">
        <f t="shared" si="487"/>
        <v/>
      </c>
      <c r="BC446" s="12"/>
      <c r="BD446" s="13"/>
      <c r="BE446" s="4" t="str">
        <f t="shared" si="488"/>
        <v/>
      </c>
      <c r="BF446" s="12"/>
      <c r="BG446" s="13"/>
      <c r="BH446" s="4" t="str">
        <f t="shared" si="489"/>
        <v/>
      </c>
      <c r="BI446" s="12"/>
      <c r="BJ446" s="13"/>
      <c r="BK446" s="4" t="str">
        <f t="shared" si="490"/>
        <v/>
      </c>
      <c r="BL446" s="12"/>
      <c r="BM446" s="13"/>
      <c r="BN446" s="4" t="str">
        <f t="shared" si="491"/>
        <v/>
      </c>
      <c r="BO446" s="12"/>
      <c r="BP446" s="13"/>
      <c r="BQ446" s="4" t="str">
        <f t="shared" si="492"/>
        <v/>
      </c>
      <c r="BR446" s="12"/>
      <c r="BS446" s="13"/>
      <c r="BT446" s="4" t="str">
        <f t="shared" si="493"/>
        <v/>
      </c>
      <c r="BU446" s="12"/>
      <c r="BV446" s="13"/>
    </row>
    <row r="447" spans="1:77" hidden="1" outlineLevel="1">
      <c r="B447" t="str">
        <f t="shared" si="470"/>
        <v>gonzalez2004the</v>
      </c>
      <c r="C447" t="s">
        <v>15</v>
      </c>
      <c r="D447">
        <f t="shared" si="494"/>
        <v>2004</v>
      </c>
      <c r="E447" t="str">
        <f t="shared" si="494"/>
        <v>EUR</v>
      </c>
      <c r="F447" s="4" t="str">
        <f t="shared" si="471"/>
        <v/>
      </c>
      <c r="G447" s="12"/>
      <c r="H447" s="13"/>
      <c r="I447" s="4" t="str">
        <f t="shared" si="472"/>
        <v/>
      </c>
      <c r="J447" s="12"/>
      <c r="K447" s="13"/>
      <c r="L447" s="4" t="str">
        <f t="shared" si="473"/>
        <v/>
      </c>
      <c r="M447" s="12"/>
      <c r="N447" s="13"/>
      <c r="O447" s="4" t="str">
        <f t="shared" si="474"/>
        <v/>
      </c>
      <c r="P447" s="12"/>
      <c r="Q447" s="13"/>
      <c r="R447" s="4" t="str">
        <f t="shared" si="475"/>
        <v/>
      </c>
      <c r="S447" s="12"/>
      <c r="T447" s="13"/>
      <c r="U447" s="4" t="str">
        <f t="shared" si="476"/>
        <v/>
      </c>
      <c r="V447" s="12"/>
      <c r="W447" s="13"/>
      <c r="X447" s="4" t="str">
        <f t="shared" si="477"/>
        <v/>
      </c>
      <c r="Y447" s="12"/>
      <c r="Z447" s="13"/>
      <c r="AA447" s="4" t="str">
        <f t="shared" si="478"/>
        <v/>
      </c>
      <c r="AB447" s="12"/>
      <c r="AC447" s="13"/>
      <c r="AD447" s="4" t="str">
        <f t="shared" si="479"/>
        <v/>
      </c>
      <c r="AE447" s="12"/>
      <c r="AF447" s="13"/>
      <c r="AG447" s="4" t="str">
        <f t="shared" si="480"/>
        <v/>
      </c>
      <c r="AH447" s="12"/>
      <c r="AI447" s="13"/>
      <c r="AJ447" s="4" t="str">
        <f t="shared" si="481"/>
        <v/>
      </c>
      <c r="AK447" s="12"/>
      <c r="AL447" s="13"/>
      <c r="AM447" s="4" t="str">
        <f t="shared" si="482"/>
        <v/>
      </c>
      <c r="AN447" s="12"/>
      <c r="AO447" s="13"/>
      <c r="AP447" s="4" t="str">
        <f t="shared" si="483"/>
        <v/>
      </c>
      <c r="AQ447" s="12"/>
      <c r="AR447" s="13"/>
      <c r="AS447" s="4" t="str">
        <f t="shared" si="484"/>
        <v/>
      </c>
      <c r="AT447" s="12"/>
      <c r="AU447" s="13"/>
      <c r="AV447" s="4" t="str">
        <f t="shared" si="485"/>
        <v/>
      </c>
      <c r="AW447" s="12"/>
      <c r="AX447" s="13"/>
      <c r="AY447" s="4" t="str">
        <f t="shared" si="486"/>
        <v/>
      </c>
      <c r="AZ447" s="12"/>
      <c r="BA447" s="13"/>
      <c r="BB447" s="4" t="str">
        <f t="shared" si="487"/>
        <v/>
      </c>
      <c r="BC447" s="12"/>
      <c r="BD447" s="13"/>
      <c r="BE447" s="4" t="str">
        <f t="shared" si="488"/>
        <v/>
      </c>
      <c r="BF447" s="12"/>
      <c r="BG447" s="13"/>
      <c r="BH447" s="4" t="str">
        <f t="shared" si="489"/>
        <v/>
      </c>
      <c r="BI447" s="12"/>
      <c r="BJ447" s="13"/>
      <c r="BK447" s="4" t="str">
        <f t="shared" si="490"/>
        <v/>
      </c>
      <c r="BL447" s="12"/>
      <c r="BM447" s="13"/>
      <c r="BN447" s="4" t="str">
        <f t="shared" si="491"/>
        <v/>
      </c>
      <c r="BO447" s="12"/>
      <c r="BP447" s="13"/>
      <c r="BQ447" s="4" t="str">
        <f t="shared" si="492"/>
        <v/>
      </c>
      <c r="BR447" s="12"/>
      <c r="BS447" s="13"/>
      <c r="BT447" s="4" t="str">
        <f t="shared" si="493"/>
        <v/>
      </c>
      <c r="BU447" s="12"/>
      <c r="BV447" s="13"/>
    </row>
    <row r="448" spans="1:77" hidden="1" outlineLevel="1">
      <c r="B448" t="str">
        <f t="shared" si="470"/>
        <v>gonzalez2004the</v>
      </c>
      <c r="C448" t="s">
        <v>16</v>
      </c>
      <c r="D448">
        <f t="shared" si="494"/>
        <v>2004</v>
      </c>
      <c r="E448" t="str">
        <f t="shared" si="494"/>
        <v>EUR</v>
      </c>
      <c r="F448" s="4" t="str">
        <f t="shared" si="471"/>
        <v/>
      </c>
      <c r="G448" s="12"/>
      <c r="H448" s="13"/>
      <c r="I448" s="4" t="str">
        <f t="shared" si="472"/>
        <v/>
      </c>
      <c r="J448" s="12"/>
      <c r="K448" s="13"/>
      <c r="L448" s="4" t="str">
        <f t="shared" si="473"/>
        <v/>
      </c>
      <c r="M448" s="12"/>
      <c r="N448" s="13"/>
      <c r="O448" s="4" t="str">
        <f t="shared" si="474"/>
        <v/>
      </c>
      <c r="P448" s="12"/>
      <c r="Q448" s="13"/>
      <c r="R448" s="4" t="str">
        <f t="shared" si="475"/>
        <v/>
      </c>
      <c r="S448" s="12"/>
      <c r="T448" s="13"/>
      <c r="U448" s="4" t="str">
        <f t="shared" si="476"/>
        <v/>
      </c>
      <c r="V448" s="12"/>
      <c r="W448" s="13"/>
      <c r="X448" s="4" t="str">
        <f t="shared" si="477"/>
        <v/>
      </c>
      <c r="Y448" s="12"/>
      <c r="Z448" s="13"/>
      <c r="AA448" s="4" t="str">
        <f t="shared" si="478"/>
        <v/>
      </c>
      <c r="AB448" s="12"/>
      <c r="AC448" s="13"/>
      <c r="AD448" s="4" t="str">
        <f t="shared" si="479"/>
        <v/>
      </c>
      <c r="AE448" s="12"/>
      <c r="AF448" s="13"/>
      <c r="AG448" s="4" t="str">
        <f t="shared" si="480"/>
        <v/>
      </c>
      <c r="AH448" s="12"/>
      <c r="AI448" s="13"/>
      <c r="AJ448" s="4" t="str">
        <f t="shared" si="481"/>
        <v/>
      </c>
      <c r="AK448" s="12"/>
      <c r="AL448" s="13"/>
      <c r="AM448" s="4" t="str">
        <f t="shared" si="482"/>
        <v/>
      </c>
      <c r="AN448" s="12"/>
      <c r="AO448" s="13"/>
      <c r="AP448" s="4" t="str">
        <f t="shared" si="483"/>
        <v/>
      </c>
      <c r="AQ448" s="12"/>
      <c r="AR448" s="13"/>
      <c r="AS448" s="4" t="str">
        <f t="shared" si="484"/>
        <v/>
      </c>
      <c r="AT448" s="12"/>
      <c r="AU448" s="13"/>
      <c r="AV448" s="4" t="str">
        <f t="shared" si="485"/>
        <v/>
      </c>
      <c r="AW448" s="12"/>
      <c r="AX448" s="13"/>
      <c r="AY448" s="4" t="str">
        <f t="shared" si="486"/>
        <v/>
      </c>
      <c r="AZ448" s="12"/>
      <c r="BA448" s="13"/>
      <c r="BB448" s="4" t="str">
        <f t="shared" si="487"/>
        <v/>
      </c>
      <c r="BC448" s="12"/>
      <c r="BD448" s="13"/>
      <c r="BE448" s="4" t="str">
        <f t="shared" si="488"/>
        <v/>
      </c>
      <c r="BF448" s="12"/>
      <c r="BG448" s="13"/>
      <c r="BH448" s="4" t="str">
        <f t="shared" si="489"/>
        <v/>
      </c>
      <c r="BI448" s="12"/>
      <c r="BJ448" s="13"/>
      <c r="BK448" s="4" t="str">
        <f t="shared" si="490"/>
        <v/>
      </c>
      <c r="BL448" s="12"/>
      <c r="BM448" s="13"/>
      <c r="BN448" s="4" t="str">
        <f t="shared" si="491"/>
        <v/>
      </c>
      <c r="BO448" s="12"/>
      <c r="BP448" s="13"/>
      <c r="BQ448" s="4" t="str">
        <f t="shared" si="492"/>
        <v/>
      </c>
      <c r="BR448" s="12"/>
      <c r="BS448" s="13"/>
      <c r="BT448" s="4" t="str">
        <f t="shared" si="493"/>
        <v/>
      </c>
      <c r="BU448" s="12"/>
      <c r="BV448" s="13"/>
    </row>
    <row r="449" spans="1:77" collapsed="1">
      <c r="B449" t="s">
        <v>69</v>
      </c>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row>
    <row r="450" spans="1:77">
      <c r="B450" t="str">
        <f>B448</f>
        <v>gonzalez2004the</v>
      </c>
      <c r="C450" t="s">
        <v>19</v>
      </c>
      <c r="D450">
        <f>D448</f>
        <v>2004</v>
      </c>
      <c r="E450" t="str">
        <f>E437</f>
        <v>EUR/kW</v>
      </c>
      <c r="F450" s="4" t="str">
        <f>IFERROR(AVERAGE(G450:H450),"")</f>
        <v/>
      </c>
      <c r="G450" s="12"/>
      <c r="H450" s="13"/>
      <c r="I450" s="4" t="str">
        <f>IFERROR(AVERAGE(J450:K450),"")</f>
        <v/>
      </c>
      <c r="J450" s="12"/>
      <c r="K450" s="13"/>
      <c r="L450" s="4" t="str">
        <f>IFERROR(AVERAGE(M450:N450),"")</f>
        <v/>
      </c>
      <c r="M450" s="12"/>
      <c r="N450" s="13"/>
      <c r="O450" s="4" t="str">
        <f>IFERROR(AVERAGE(P450:Q450),"")</f>
        <v/>
      </c>
      <c r="P450" s="12"/>
      <c r="Q450" s="13"/>
      <c r="R450" s="4" t="str">
        <f>IFERROR(AVERAGE(S450:T450),"")</f>
        <v/>
      </c>
      <c r="S450" s="12"/>
      <c r="T450" s="13"/>
      <c r="U450" s="4" t="str">
        <f>IFERROR(AVERAGE(V450:W450),"")</f>
        <v/>
      </c>
      <c r="V450" s="12"/>
      <c r="W450" s="13"/>
      <c r="X450" s="4" t="str">
        <f>IFERROR(AVERAGE(Y450:Z450),"")</f>
        <v/>
      </c>
      <c r="Y450" s="12"/>
      <c r="Z450" s="13"/>
      <c r="AA450" s="4" t="str">
        <f>IFERROR(AVERAGE(AB450:AC450),"")</f>
        <v/>
      </c>
      <c r="AB450" s="12"/>
      <c r="AC450" s="13"/>
      <c r="AD450" s="4" t="str">
        <f>IFERROR(AVERAGE(AE450:AF450),"")</f>
        <v/>
      </c>
      <c r="AE450" s="12"/>
      <c r="AF450" s="13"/>
      <c r="AG450" s="4" t="str">
        <f>IFERROR(AVERAGE(AH450:AI450),"")</f>
        <v/>
      </c>
      <c r="AH450" s="12"/>
      <c r="AI450" s="13"/>
      <c r="AJ450" s="4" t="str">
        <f>IFERROR(AVERAGE(AK450:AL450),"")</f>
        <v/>
      </c>
      <c r="AK450" s="12"/>
      <c r="AL450" s="13"/>
      <c r="AM450" s="4" t="str">
        <f>IFERROR(AVERAGE(AN450:AO450),"")</f>
        <v/>
      </c>
      <c r="AN450" s="12"/>
      <c r="AO450" s="13"/>
      <c r="AP450" s="4" t="str">
        <f>IFERROR(AVERAGE(AQ450:AR450),"")</f>
        <v/>
      </c>
      <c r="AQ450" s="12"/>
      <c r="AR450" s="13"/>
      <c r="AS450" s="4" t="str">
        <f>IFERROR(AVERAGE(AT450:AU450),"")</f>
        <v/>
      </c>
      <c r="AT450" s="12"/>
      <c r="AU450" s="13"/>
      <c r="AV450" s="4" t="str">
        <f>IFERROR(AVERAGE(AW450:AX450),"")</f>
        <v/>
      </c>
      <c r="AW450" s="12"/>
      <c r="AX450" s="13"/>
      <c r="AY450" s="4" t="str">
        <f>IFERROR(AVERAGE(AZ450:BA450),"")</f>
        <v/>
      </c>
      <c r="AZ450" s="12"/>
      <c r="BA450" s="13"/>
      <c r="BB450" s="4" t="str">
        <f>IFERROR(AVERAGE(BC450:BD450),"")</f>
        <v/>
      </c>
      <c r="BC450" s="12"/>
      <c r="BD450" s="13"/>
      <c r="BE450" s="4" t="str">
        <f>IFERROR(AVERAGE(BF450:BG450),"")</f>
        <v/>
      </c>
      <c r="BF450" s="12"/>
      <c r="BG450" s="13"/>
      <c r="BH450" s="4" t="str">
        <f>IFERROR(AVERAGE(BI450:BJ450),"")</f>
        <v/>
      </c>
      <c r="BI450" s="12"/>
      <c r="BJ450" s="13"/>
      <c r="BK450" s="4" t="str">
        <f>IFERROR(AVERAGE(BL450:BM450),"")</f>
        <v/>
      </c>
      <c r="BL450" s="12"/>
      <c r="BM450" s="13"/>
      <c r="BN450" s="4" t="str">
        <f>IFERROR(AVERAGE(BO450:BP450),"")</f>
        <v/>
      </c>
      <c r="BO450" s="12"/>
      <c r="BP450" s="13"/>
      <c r="BQ450" s="4" t="str">
        <f>IFERROR(AVERAGE(BR450:BS450),"")</f>
        <v/>
      </c>
      <c r="BR450" s="12"/>
      <c r="BS450" s="13"/>
      <c r="BT450" s="4" t="str">
        <f>IFERROR(AVERAGE(BU450:BV450),"")</f>
        <v/>
      </c>
      <c r="BU450" s="12"/>
      <c r="BV450" s="13"/>
    </row>
    <row r="451" spans="1:77">
      <c r="B451" t="s">
        <v>69</v>
      </c>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row>
    <row r="452" spans="1:77">
      <c r="B452" t="str">
        <f>B450</f>
        <v>gonzalez2004the</v>
      </c>
      <c r="C452" t="s">
        <v>48</v>
      </c>
      <c r="D452">
        <f>D450</f>
        <v>2004</v>
      </c>
      <c r="E452" t="s">
        <v>22</v>
      </c>
      <c r="F452" s="22" t="str">
        <f>IFERROR(AVERAGE(G452:H452),"")</f>
        <v/>
      </c>
      <c r="G452" s="23"/>
      <c r="H452" s="24"/>
      <c r="I452" s="22" t="str">
        <f>IFERROR(AVERAGE(J452:K452),"")</f>
        <v/>
      </c>
      <c r="J452" s="23"/>
      <c r="K452" s="24"/>
      <c r="L452" s="22" t="str">
        <f>IFERROR(AVERAGE(M452:N452),"")</f>
        <v/>
      </c>
      <c r="M452" s="23"/>
      <c r="N452" s="24"/>
      <c r="O452" s="22" t="str">
        <f>IFERROR(AVERAGE(P452:Q452),"")</f>
        <v/>
      </c>
      <c r="P452" s="23"/>
      <c r="Q452" s="24"/>
      <c r="R452" s="22" t="str">
        <f>IFERROR(AVERAGE(S452:T452),"")</f>
        <v/>
      </c>
      <c r="S452" s="23"/>
      <c r="T452" s="24"/>
      <c r="U452" s="22" t="str">
        <f>IFERROR(AVERAGE(V452:W452),"")</f>
        <v/>
      </c>
      <c r="V452" s="23"/>
      <c r="W452" s="24"/>
      <c r="X452" s="22" t="str">
        <f>IFERROR(AVERAGE(Y452:Z452),"")</f>
        <v/>
      </c>
      <c r="Y452" s="23"/>
      <c r="Z452" s="24"/>
      <c r="AA452" s="22" t="str">
        <f>IFERROR(AVERAGE(AB452:AC452),"")</f>
        <v/>
      </c>
      <c r="AB452" s="23"/>
      <c r="AC452" s="24"/>
      <c r="AD452" s="22" t="str">
        <f>IFERROR(AVERAGE(AE452:AF452),"")</f>
        <v/>
      </c>
      <c r="AE452" s="23"/>
      <c r="AF452" s="24"/>
      <c r="AG452" s="22" t="str">
        <f>IFERROR(AVERAGE(AH452:AI452),"")</f>
        <v/>
      </c>
      <c r="AH452" s="23"/>
      <c r="AI452" s="24"/>
      <c r="AJ452" s="22" t="str">
        <f>IFERROR(AVERAGE(AK452:AL452),"")</f>
        <v/>
      </c>
      <c r="AK452" s="23"/>
      <c r="AL452" s="24"/>
      <c r="AM452" s="22" t="str">
        <f>IFERROR(AVERAGE(AN452:AO452),"")</f>
        <v/>
      </c>
      <c r="AN452" s="23"/>
      <c r="AO452" s="24"/>
      <c r="AP452" s="22" t="str">
        <f>IFERROR(AVERAGE(AQ452:AR452),"")</f>
        <v/>
      </c>
      <c r="AQ452" s="23"/>
      <c r="AR452" s="24"/>
      <c r="AS452" s="22" t="str">
        <f>IFERROR(AVERAGE(AT452:AU452),"")</f>
        <v/>
      </c>
      <c r="AT452" s="23"/>
      <c r="AU452" s="24"/>
      <c r="AV452" s="22" t="str">
        <f>IFERROR(AVERAGE(AW452:AX452),"")</f>
        <v/>
      </c>
      <c r="AW452" s="23"/>
      <c r="AX452" s="24"/>
      <c r="AY452" s="22" t="str">
        <f>IFERROR(AVERAGE(AZ452:BA452),"")</f>
        <v/>
      </c>
      <c r="AZ452" s="23"/>
      <c r="BA452" s="24"/>
      <c r="BB452" s="22" t="str">
        <f>IFERROR(AVERAGE(BC452:BD452),"")</f>
        <v/>
      </c>
      <c r="BC452" s="23"/>
      <c r="BD452" s="24"/>
      <c r="BE452" s="22" t="str">
        <f>IFERROR(AVERAGE(BF452:BG452),"")</f>
        <v/>
      </c>
      <c r="BF452" s="23"/>
      <c r="BG452" s="24"/>
      <c r="BH452" s="22" t="str">
        <f>IFERROR(AVERAGE(BI452:BJ452),"")</f>
        <v/>
      </c>
      <c r="BI452" s="23"/>
      <c r="BJ452" s="24"/>
      <c r="BK452" s="22" t="str">
        <f>IFERROR(AVERAGE(BL452:BM452),"")</f>
        <v/>
      </c>
      <c r="BL452" s="23"/>
      <c r="BM452" s="24"/>
      <c r="BN452" s="22" t="str">
        <f>IFERROR(AVERAGE(BO452:BP452),"")</f>
        <v/>
      </c>
      <c r="BO452" s="23"/>
      <c r="BP452" s="24"/>
      <c r="BQ452" s="22" t="str">
        <f>IFERROR(AVERAGE(BR452:BS452),"")</f>
        <v/>
      </c>
      <c r="BR452" s="23"/>
      <c r="BS452" s="24"/>
      <c r="BT452" s="22" t="str">
        <f>IFERROR(AVERAGE(BU452:BV452),"")</f>
        <v/>
      </c>
      <c r="BU452" s="23"/>
      <c r="BV452" s="24"/>
    </row>
    <row r="453" spans="1:77">
      <c r="B453" t="str">
        <f>B452</f>
        <v>gonzalez2004the</v>
      </c>
      <c r="C453" t="s">
        <v>49</v>
      </c>
      <c r="D453">
        <f>D452</f>
        <v>2004</v>
      </c>
      <c r="E453" t="s">
        <v>22</v>
      </c>
      <c r="F453" s="22" t="str">
        <f>IFERROR(AVERAGE(G453:H453),"")</f>
        <v/>
      </c>
      <c r="G453" s="23"/>
      <c r="H453" s="24"/>
      <c r="I453" s="22" t="str">
        <f>IFERROR(AVERAGE(J453:K453),"")</f>
        <v/>
      </c>
      <c r="J453" s="23"/>
      <c r="K453" s="24"/>
      <c r="L453" s="22" t="str">
        <f>IFERROR(AVERAGE(M453:N453),"")</f>
        <v/>
      </c>
      <c r="M453" s="23"/>
      <c r="N453" s="24"/>
      <c r="O453" s="22" t="str">
        <f>IFERROR(AVERAGE(P453:Q453),"")</f>
        <v/>
      </c>
      <c r="P453" s="23"/>
      <c r="Q453" s="24"/>
      <c r="R453" s="22" t="str">
        <f>IFERROR(AVERAGE(S453:T453),"")</f>
        <v/>
      </c>
      <c r="S453" s="23"/>
      <c r="T453" s="24"/>
      <c r="U453" s="22" t="str">
        <f>IFERROR(AVERAGE(V453:W453),"")</f>
        <v/>
      </c>
      <c r="V453" s="23"/>
      <c r="W453" s="24"/>
      <c r="X453" s="22" t="str">
        <f>IFERROR(AVERAGE(Y453:Z453),"")</f>
        <v/>
      </c>
      <c r="Y453" s="23"/>
      <c r="Z453" s="24"/>
      <c r="AA453" s="22" t="str">
        <f>IFERROR(AVERAGE(AB453:AC453),"")</f>
        <v/>
      </c>
      <c r="AB453" s="23"/>
      <c r="AC453" s="24"/>
      <c r="AD453" s="22" t="str">
        <f>IFERROR(AVERAGE(AE453:AF453),"")</f>
        <v/>
      </c>
      <c r="AE453" s="23"/>
      <c r="AF453" s="24"/>
      <c r="AG453" s="22" t="str">
        <f>IFERROR(AVERAGE(AH453:AI453),"")</f>
        <v/>
      </c>
      <c r="AH453" s="23"/>
      <c r="AI453" s="24"/>
      <c r="AJ453" s="22" t="str">
        <f>IFERROR(AVERAGE(AK453:AL453),"")</f>
        <v/>
      </c>
      <c r="AK453" s="23"/>
      <c r="AL453" s="24"/>
      <c r="AM453" s="22" t="str">
        <f>IFERROR(AVERAGE(AN453:AO453),"")</f>
        <v/>
      </c>
      <c r="AN453" s="23"/>
      <c r="AO453" s="24"/>
      <c r="AP453" s="22" t="str">
        <f>IFERROR(AVERAGE(AQ453:AR453),"")</f>
        <v/>
      </c>
      <c r="AQ453" s="23"/>
      <c r="AR453" s="24"/>
      <c r="AS453" s="22" t="str">
        <f>IFERROR(AVERAGE(AT453:AU453),"")</f>
        <v/>
      </c>
      <c r="AT453" s="23"/>
      <c r="AU453" s="24"/>
      <c r="AV453" s="22" t="str">
        <f>IFERROR(AVERAGE(AW453:AX453),"")</f>
        <v/>
      </c>
      <c r="AW453" s="23"/>
      <c r="AX453" s="24"/>
      <c r="AY453" s="22" t="str">
        <f>IFERROR(AVERAGE(AZ453:BA453),"")</f>
        <v/>
      </c>
      <c r="AZ453" s="23"/>
      <c r="BA453" s="24"/>
      <c r="BB453" s="22" t="str">
        <f>IFERROR(AVERAGE(BC453:BD453),"")</f>
        <v/>
      </c>
      <c r="BC453" s="23"/>
      <c r="BD453" s="24"/>
      <c r="BE453" s="22" t="str">
        <f>IFERROR(AVERAGE(BF453:BG453),"")</f>
        <v/>
      </c>
      <c r="BF453" s="23"/>
      <c r="BG453" s="24"/>
      <c r="BH453" s="22" t="str">
        <f>IFERROR(AVERAGE(BI453:BJ453),"")</f>
        <v/>
      </c>
      <c r="BI453" s="23"/>
      <c r="BJ453" s="24"/>
      <c r="BK453" s="22" t="str">
        <f>IFERROR(AVERAGE(BL453:BM453),"")</f>
        <v/>
      </c>
      <c r="BL453" s="23"/>
      <c r="BM453" s="24"/>
      <c r="BN453" s="22" t="str">
        <f>IFERROR(AVERAGE(BO453:BP453),"")</f>
        <v/>
      </c>
      <c r="BO453" s="23"/>
      <c r="BP453" s="24"/>
      <c r="BQ453" s="22" t="str">
        <f>IFERROR(AVERAGE(BR453:BS453),"")</f>
        <v/>
      </c>
      <c r="BR453" s="23"/>
      <c r="BS453" s="24"/>
      <c r="BT453" s="22" t="str">
        <f>IFERROR(AVERAGE(BU453:BV453),"")</f>
        <v/>
      </c>
      <c r="BU453" s="23"/>
      <c r="BV453" s="24"/>
    </row>
    <row r="454" spans="1:77">
      <c r="B454" t="s">
        <v>69</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row>
    <row r="455" spans="1:77">
      <c r="B455" t="str">
        <f>B450</f>
        <v>gonzalez2004the</v>
      </c>
      <c r="C455" t="s">
        <v>23</v>
      </c>
      <c r="D455">
        <f>D450</f>
        <v>2004</v>
      </c>
      <c r="E455" t="s">
        <v>20</v>
      </c>
      <c r="F455" s="4" t="str">
        <f>IFERROR(AVERAGE(G455:H455),"")</f>
        <v/>
      </c>
      <c r="G455" s="12"/>
      <c r="H455" s="13"/>
      <c r="I455" s="4" t="str">
        <f>IFERROR(AVERAGE(J455:K455),"")</f>
        <v/>
      </c>
      <c r="J455" s="12"/>
      <c r="K455" s="13"/>
      <c r="L455" s="4" t="str">
        <f>IFERROR(AVERAGE(M455:N455),"")</f>
        <v/>
      </c>
      <c r="M455" s="12"/>
      <c r="N455" s="13"/>
      <c r="O455" s="4" t="str">
        <f>IFERROR(AVERAGE(P455:Q455),"")</f>
        <v/>
      </c>
      <c r="P455" s="12"/>
      <c r="Q455" s="13"/>
      <c r="R455" s="4" t="str">
        <f>IFERROR(AVERAGE(S455:T455),"")</f>
        <v/>
      </c>
      <c r="S455" s="12"/>
      <c r="T455" s="13"/>
      <c r="U455" s="4" t="str">
        <f>IFERROR(AVERAGE(V455:W455),"")</f>
        <v/>
      </c>
      <c r="V455" s="12"/>
      <c r="W455" s="13"/>
      <c r="X455" s="4" t="str">
        <f>IFERROR(AVERAGE(Y455:Z455),"")</f>
        <v/>
      </c>
      <c r="Y455" s="12"/>
      <c r="Z455" s="13"/>
      <c r="AA455" s="4" t="str">
        <f>IFERROR(AVERAGE(AB455:AC455),"")</f>
        <v/>
      </c>
      <c r="AB455" s="12"/>
      <c r="AC455" s="13"/>
      <c r="AD455" s="4" t="str">
        <f>IFERROR(AVERAGE(AE455:AF455),"")</f>
        <v/>
      </c>
      <c r="AE455" s="12"/>
      <c r="AF455" s="13"/>
      <c r="AG455" s="4" t="str">
        <f>IFERROR(AVERAGE(AH455:AI455),"")</f>
        <v/>
      </c>
      <c r="AH455" s="12"/>
      <c r="AI455" s="13"/>
      <c r="AJ455" s="4" t="str">
        <f>IFERROR(AVERAGE(AK455:AL455),"")</f>
        <v/>
      </c>
      <c r="AK455" s="12"/>
      <c r="AL455" s="13"/>
      <c r="AM455" s="4" t="str">
        <f>IFERROR(AVERAGE(AN455:AO455),"")</f>
        <v/>
      </c>
      <c r="AN455" s="12"/>
      <c r="AO455" s="13"/>
      <c r="AP455" s="4" t="str">
        <f>IFERROR(AVERAGE(AQ455:AR455),"")</f>
        <v/>
      </c>
      <c r="AQ455" s="12"/>
      <c r="AR455" s="13"/>
      <c r="AS455" s="4" t="str">
        <f>IFERROR(AVERAGE(AT455:AU455),"")</f>
        <v/>
      </c>
      <c r="AT455" s="12"/>
      <c r="AU455" s="13"/>
      <c r="AV455" s="4" t="str">
        <f>IFERROR(AVERAGE(AW455:AX455),"")</f>
        <v/>
      </c>
      <c r="AW455" s="12"/>
      <c r="AX455" s="13"/>
      <c r="AY455" s="4" t="str">
        <f>IFERROR(AVERAGE(AZ455:BA455),"")</f>
        <v/>
      </c>
      <c r="AZ455" s="12"/>
      <c r="BA455" s="13"/>
      <c r="BB455" s="4" t="str">
        <f>IFERROR(AVERAGE(BC455:BD455),"")</f>
        <v/>
      </c>
      <c r="BC455" s="12"/>
      <c r="BD455" s="13"/>
      <c r="BE455" s="4" t="str">
        <f>IFERROR(AVERAGE(BF455:BG455),"")</f>
        <v/>
      </c>
      <c r="BF455" s="12"/>
      <c r="BG455" s="13"/>
      <c r="BH455" s="4" t="str">
        <f>IFERROR(AVERAGE(BI455:BJ455),"")</f>
        <v/>
      </c>
      <c r="BI455" s="12"/>
      <c r="BJ455" s="13"/>
      <c r="BK455" s="4" t="str">
        <f>IFERROR(AVERAGE(BL455:BM455),"")</f>
        <v/>
      </c>
      <c r="BL455" s="12"/>
      <c r="BM455" s="13"/>
      <c r="BN455" s="4" t="str">
        <f>IFERROR(AVERAGE(BO455:BP455),"")</f>
        <v/>
      </c>
      <c r="BO455" s="12"/>
      <c r="BP455" s="13"/>
      <c r="BQ455" s="4" t="str">
        <f>IFERROR(AVERAGE(BR455:BS455),"")</f>
        <v/>
      </c>
      <c r="BR455" s="12"/>
      <c r="BS455" s="13"/>
      <c r="BT455" s="4" t="str">
        <f>IFERROR(AVERAGE(BU455:BV455),"")</f>
        <v/>
      </c>
      <c r="BU455" s="12"/>
      <c r="BV455" s="13"/>
    </row>
    <row r="456" spans="1:77">
      <c r="B456" t="str">
        <f>B455</f>
        <v>gonzalez2004the</v>
      </c>
      <c r="C456" t="s">
        <v>42</v>
      </c>
      <c r="D456">
        <f>D455</f>
        <v>2004</v>
      </c>
      <c r="E456" t="s">
        <v>43</v>
      </c>
      <c r="F456" s="4" t="str">
        <f>IFERROR(AVERAGE(G456:H456),"")</f>
        <v/>
      </c>
      <c r="G456" s="12"/>
      <c r="H456" s="13"/>
      <c r="I456" s="4" t="str">
        <f>IFERROR(AVERAGE(J456:K456),"")</f>
        <v/>
      </c>
      <c r="J456" s="12"/>
      <c r="K456" s="13"/>
      <c r="L456" s="4" t="str">
        <f>IFERROR(AVERAGE(M456:N456),"")</f>
        <v/>
      </c>
      <c r="M456" s="12"/>
      <c r="N456" s="13"/>
      <c r="O456" s="4" t="str">
        <f>IFERROR(AVERAGE(P456:Q456),"")</f>
        <v/>
      </c>
      <c r="P456" s="12"/>
      <c r="Q456" s="13"/>
      <c r="R456" s="4" t="str">
        <f>IFERROR(AVERAGE(S456:T456),"")</f>
        <v/>
      </c>
      <c r="S456" s="12"/>
      <c r="T456" s="13"/>
      <c r="U456" s="4" t="str">
        <f>IFERROR(AVERAGE(V456:W456),"")</f>
        <v/>
      </c>
      <c r="V456" s="12"/>
      <c r="W456" s="13"/>
      <c r="X456" s="4" t="str">
        <f>IFERROR(AVERAGE(Y456:Z456),"")</f>
        <v/>
      </c>
      <c r="Y456" s="12"/>
      <c r="Z456" s="13"/>
      <c r="AA456" s="4" t="str">
        <f>IFERROR(AVERAGE(AB456:AC456),"")</f>
        <v/>
      </c>
      <c r="AB456" s="12"/>
      <c r="AC456" s="13"/>
      <c r="AD456" s="4" t="str">
        <f>IFERROR(AVERAGE(AE456:AF456),"")</f>
        <v/>
      </c>
      <c r="AE456" s="12"/>
      <c r="AF456" s="13"/>
      <c r="AG456" s="4" t="str">
        <f>IFERROR(AVERAGE(AH456:AI456),"")</f>
        <v/>
      </c>
      <c r="AH456" s="12"/>
      <c r="AI456" s="13"/>
      <c r="AJ456" s="4" t="str">
        <f>IFERROR(AVERAGE(AK456:AL456),"")</f>
        <v/>
      </c>
      <c r="AK456" s="12"/>
      <c r="AL456" s="13"/>
      <c r="AM456" s="4" t="str">
        <f>IFERROR(AVERAGE(AN456:AO456),"")</f>
        <v/>
      </c>
      <c r="AN456" s="12"/>
      <c r="AO456" s="13"/>
      <c r="AP456" s="4" t="str">
        <f>IFERROR(AVERAGE(AQ456:AR456),"")</f>
        <v/>
      </c>
      <c r="AQ456" s="12"/>
      <c r="AR456" s="13"/>
      <c r="AS456" s="4" t="str">
        <f>IFERROR(AVERAGE(AT456:AU456),"")</f>
        <v/>
      </c>
      <c r="AT456" s="12"/>
      <c r="AU456" s="13"/>
      <c r="AV456" s="4" t="str">
        <f>IFERROR(AVERAGE(AW456:AX456),"")</f>
        <v/>
      </c>
      <c r="AW456" s="12"/>
      <c r="AX456" s="13"/>
      <c r="AY456" s="4" t="str">
        <f>IFERROR(AVERAGE(AZ456:BA456),"")</f>
        <v/>
      </c>
      <c r="AZ456" s="12"/>
      <c r="BA456" s="13"/>
      <c r="BB456" s="4" t="str">
        <f>IFERROR(AVERAGE(BC456:BD456),"")</f>
        <v/>
      </c>
      <c r="BC456" s="12"/>
      <c r="BD456" s="13"/>
      <c r="BE456" s="4" t="str">
        <f>IFERROR(AVERAGE(BF456:BG456),"")</f>
        <v/>
      </c>
      <c r="BF456" s="12"/>
      <c r="BG456" s="13"/>
      <c r="BH456" s="4" t="str">
        <f>IFERROR(AVERAGE(BI456:BJ456),"")</f>
        <v/>
      </c>
      <c r="BI456" s="12"/>
      <c r="BJ456" s="13"/>
      <c r="BK456" s="4" t="str">
        <f>IFERROR(AVERAGE(BL456:BM456),"")</f>
        <v/>
      </c>
      <c r="BL456" s="12"/>
      <c r="BM456" s="13"/>
      <c r="BN456" s="4" t="str">
        <f>IFERROR(AVERAGE(BO456:BP456),"")</f>
        <v/>
      </c>
      <c r="BO456" s="12"/>
      <c r="BP456" s="13"/>
      <c r="BQ456" s="4" t="str">
        <f>IFERROR(AVERAGE(BR456:BS456),"")</f>
        <v/>
      </c>
      <c r="BR456" s="12"/>
      <c r="BS456" s="13"/>
      <c r="BT456" s="4" t="str">
        <f>IFERROR(AVERAGE(BU456:BV456),"")</f>
        <v/>
      </c>
      <c r="BU456" s="12"/>
      <c r="BV456" s="13"/>
    </row>
    <row r="457" spans="1:77">
      <c r="B457" t="str">
        <f>B456</f>
        <v>gonzalez2004the</v>
      </c>
      <c r="C457" t="s">
        <v>21</v>
      </c>
      <c r="D457">
        <f>D456</f>
        <v>2004</v>
      </c>
      <c r="E457" t="s">
        <v>22</v>
      </c>
      <c r="F457" s="22" t="str">
        <f>IFERROR(AVERAGE(G457:H457),"")</f>
        <v/>
      </c>
      <c r="G457" s="23"/>
      <c r="H457" s="24"/>
      <c r="I457" s="22" t="str">
        <f>IFERROR(AVERAGE(J457:K457),"")</f>
        <v/>
      </c>
      <c r="J457" s="23"/>
      <c r="K457" s="24"/>
      <c r="L457" s="22" t="str">
        <f>IFERROR(AVERAGE(M457:N457),"")</f>
        <v/>
      </c>
      <c r="M457" s="23"/>
      <c r="N457" s="24"/>
      <c r="O457" s="22" t="str">
        <f>IFERROR(AVERAGE(P457:Q457),"")</f>
        <v/>
      </c>
      <c r="P457" s="23"/>
      <c r="Q457" s="24"/>
      <c r="R457" s="22" t="str">
        <f>IFERROR(AVERAGE(S457:T457),"")</f>
        <v/>
      </c>
      <c r="S457" s="23"/>
      <c r="T457" s="24"/>
      <c r="U457" s="22" t="str">
        <f>IFERROR(AVERAGE(V457:W457),"")</f>
        <v/>
      </c>
      <c r="V457" s="23"/>
      <c r="W457" s="24"/>
      <c r="X457" s="22" t="str">
        <f>IFERROR(AVERAGE(Y457:Z457),"")</f>
        <v/>
      </c>
      <c r="Y457" s="23"/>
      <c r="Z457" s="24"/>
      <c r="AA457" s="22" t="str">
        <f>IFERROR(AVERAGE(AB457:AC457),"")</f>
        <v/>
      </c>
      <c r="AB457" s="23"/>
      <c r="AC457" s="24"/>
      <c r="AD457" s="22" t="str">
        <f>IFERROR(AVERAGE(AE457:AF457),"")</f>
        <v/>
      </c>
      <c r="AE457" s="23"/>
      <c r="AF457" s="24"/>
      <c r="AG457" s="22" t="str">
        <f>IFERROR(AVERAGE(AH457:AI457),"")</f>
        <v/>
      </c>
      <c r="AH457" s="23"/>
      <c r="AI457" s="24"/>
      <c r="AJ457" s="22" t="str">
        <f>IFERROR(AVERAGE(AK457:AL457),"")</f>
        <v/>
      </c>
      <c r="AK457" s="23"/>
      <c r="AL457" s="24"/>
      <c r="AM457" s="22" t="str">
        <f>IFERROR(AVERAGE(AN457:AO457),"")</f>
        <v/>
      </c>
      <c r="AN457" s="23"/>
      <c r="AO457" s="24"/>
      <c r="AP457" s="22" t="str">
        <f>IFERROR(AVERAGE(AQ457:AR457),"")</f>
        <v/>
      </c>
      <c r="AQ457" s="23"/>
      <c r="AR457" s="24"/>
      <c r="AS457" s="22" t="str">
        <f>IFERROR(AVERAGE(AT457:AU457),"")</f>
        <v/>
      </c>
      <c r="AT457" s="23"/>
      <c r="AU457" s="24"/>
      <c r="AV457" s="22" t="str">
        <f>IFERROR(AVERAGE(AW457:AX457),"")</f>
        <v/>
      </c>
      <c r="AW457" s="23"/>
      <c r="AX457" s="24"/>
      <c r="AY457" s="22" t="str">
        <f>IFERROR(AVERAGE(AZ457:BA457),"")</f>
        <v/>
      </c>
      <c r="AZ457" s="23"/>
      <c r="BA457" s="24"/>
      <c r="BB457" s="22" t="str">
        <f>IFERROR(AVERAGE(BC457:BD457),"")</f>
        <v/>
      </c>
      <c r="BC457" s="23"/>
      <c r="BD457" s="24"/>
      <c r="BE457" s="22" t="str">
        <f>IFERROR(AVERAGE(BF457:BG457),"")</f>
        <v/>
      </c>
      <c r="BF457" s="23"/>
      <c r="BG457" s="24"/>
      <c r="BH457" s="22" t="str">
        <f>IFERROR(AVERAGE(BI457:BJ457),"")</f>
        <v/>
      </c>
      <c r="BI457" s="23"/>
      <c r="BJ457" s="24"/>
      <c r="BK457" s="22" t="str">
        <f>IFERROR(AVERAGE(BL457:BM457),"")</f>
        <v/>
      </c>
      <c r="BL457" s="23"/>
      <c r="BM457" s="24"/>
      <c r="BN457" s="22" t="str">
        <f>IFERROR(AVERAGE(BO457:BP457),"")</f>
        <v/>
      </c>
      <c r="BO457" s="23"/>
      <c r="BP457" s="24"/>
      <c r="BQ457" s="22" t="str">
        <f>IFERROR(AVERAGE(BR457:BS457),"")</f>
        <v/>
      </c>
      <c r="BR457" s="23"/>
      <c r="BS457" s="24"/>
      <c r="BT457" s="22" t="str">
        <f>IFERROR(AVERAGE(BU457:BV457),"")</f>
        <v/>
      </c>
      <c r="BU457" s="23"/>
      <c r="BV457" s="24"/>
    </row>
    <row r="458" spans="1:77">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row>
    <row r="460" spans="1:77">
      <c r="A460" s="5">
        <f>MATCH(B460,Sources[Citekey],0)</f>
        <v>22</v>
      </c>
      <c r="B460" s="6" t="s">
        <v>91</v>
      </c>
      <c r="C460" s="1"/>
      <c r="D460" s="1">
        <f>VLOOKUP(B460,Sources[],2,FALSE)</f>
        <v>2007</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row>
    <row r="461" spans="1:77">
      <c r="B461" t="str">
        <f>B460</f>
        <v>floch2007on</v>
      </c>
      <c r="C461" t="s">
        <v>3</v>
      </c>
      <c r="D461">
        <f>D460</f>
        <v>2007</v>
      </c>
      <c r="E461" s="25" t="s">
        <v>6</v>
      </c>
      <c r="F461" s="4" t="str">
        <f>IFERROR(AVERAGE(G461:H461),"")</f>
        <v/>
      </c>
      <c r="G461" s="12"/>
      <c r="H461" s="13"/>
      <c r="I461" s="4" t="str">
        <f>IFERROR(AVERAGE(J461:K461),"")</f>
        <v/>
      </c>
      <c r="J461" s="12"/>
      <c r="K461" s="13"/>
      <c r="L461" s="4" t="str">
        <f>IFERROR(AVERAGE(M461:N461),"")</f>
        <v/>
      </c>
      <c r="M461" s="12"/>
      <c r="N461" s="13"/>
      <c r="O461" s="4" t="str">
        <f>IFERROR(AVERAGE(P461:Q461),"")</f>
        <v/>
      </c>
      <c r="P461" s="12"/>
      <c r="Q461" s="13"/>
      <c r="R461" s="4" t="str">
        <f>IFERROR(AVERAGE(S461:T461),"")</f>
        <v/>
      </c>
      <c r="S461" s="12"/>
      <c r="T461" s="13"/>
      <c r="U461" s="4" t="str">
        <f>IFERROR(AVERAGE(V461:W461),"")</f>
        <v/>
      </c>
      <c r="V461" s="12"/>
      <c r="W461" s="13"/>
      <c r="X461" s="4" t="str">
        <f>IFERROR(AVERAGE(Y461:Z461),"")</f>
        <v/>
      </c>
      <c r="Y461" s="12"/>
      <c r="Z461" s="13"/>
      <c r="AA461" s="4">
        <f>IFERROR(AVERAGE(AB461:AC461),"")</f>
        <v>575.06473262610962</v>
      </c>
      <c r="AB461" s="12">
        <f>116297/223.5</f>
        <v>520.34451901566001</v>
      </c>
      <c r="AC461" s="13">
        <f>11714/18.6</f>
        <v>629.78494623655911</v>
      </c>
      <c r="AD461" s="4" t="str">
        <f>IFERROR(AVERAGE(AE461:AF461),"")</f>
        <v/>
      </c>
      <c r="AE461" s="12"/>
      <c r="AF461" s="13"/>
      <c r="AG461" s="4" t="str">
        <f>IFERROR(AVERAGE(AH461:AI461),"")</f>
        <v/>
      </c>
      <c r="AH461" s="12"/>
      <c r="AI461" s="13"/>
      <c r="AJ461" s="4" t="str">
        <f>IFERROR(AVERAGE(AK461:AL461),"")</f>
        <v/>
      </c>
      <c r="AK461" s="12"/>
      <c r="AL461" s="13"/>
      <c r="AM461" s="4" t="str">
        <f>IFERROR(AVERAGE(AN461:AO461),"")</f>
        <v/>
      </c>
      <c r="AN461" s="12"/>
      <c r="AO461" s="13"/>
      <c r="AP461" s="4" t="str">
        <f>IFERROR(AVERAGE(AQ461:AR461),"")</f>
        <v/>
      </c>
      <c r="AQ461" s="12"/>
      <c r="AR461" s="13"/>
      <c r="AS461" s="4" t="str">
        <f>IFERROR(AVERAGE(AT461:AU461),"")</f>
        <v/>
      </c>
      <c r="AT461" s="12"/>
      <c r="AU461" s="13"/>
      <c r="AV461" s="4" t="str">
        <f>IFERROR(AVERAGE(AW461:AX461),"")</f>
        <v/>
      </c>
      <c r="AW461" s="12"/>
      <c r="AX461" s="13"/>
      <c r="AY461" s="4" t="str">
        <f>IFERROR(AVERAGE(AZ461:BA461),"")</f>
        <v/>
      </c>
      <c r="AZ461" s="12"/>
      <c r="BA461" s="13"/>
      <c r="BB461" s="4" t="str">
        <f>IFERROR(AVERAGE(BC461:BD461),"")</f>
        <v/>
      </c>
      <c r="BC461" s="12"/>
      <c r="BD461" s="13"/>
      <c r="BE461" s="4" t="str">
        <f>IFERROR(AVERAGE(BF461:BG461),"")</f>
        <v/>
      </c>
      <c r="BF461" s="12"/>
      <c r="BG461" s="13"/>
      <c r="BH461" s="4" t="str">
        <f>IFERROR(AVERAGE(BI461:BJ461),"")</f>
        <v/>
      </c>
      <c r="BI461" s="12"/>
      <c r="BJ461" s="13"/>
      <c r="BK461" s="4" t="str">
        <f>IFERROR(AVERAGE(BL461:BM461),"")</f>
        <v/>
      </c>
      <c r="BL461" s="12"/>
      <c r="BM461" s="13"/>
      <c r="BN461" s="4" t="str">
        <f>IFERROR(AVERAGE(BO461:BP461),"")</f>
        <v/>
      </c>
      <c r="BO461" s="12"/>
      <c r="BP461" s="13"/>
      <c r="BQ461" s="4" t="str">
        <f>IFERROR(AVERAGE(BR461:BS461),"")</f>
        <v/>
      </c>
      <c r="BR461" s="12"/>
      <c r="BS461" s="13"/>
      <c r="BT461" s="4" t="str">
        <f>IFERROR(AVERAGE(BU461:BV461),"")</f>
        <v/>
      </c>
      <c r="BU461" s="12"/>
      <c r="BV461" s="13"/>
      <c r="BY461" s="2" t="s">
        <v>90</v>
      </c>
    </row>
    <row r="462" spans="1:77">
      <c r="B462" t="str">
        <f>B461</f>
        <v>floch2007on</v>
      </c>
      <c r="C462" t="s">
        <v>4</v>
      </c>
      <c r="D462">
        <f>D461</f>
        <v>2007</v>
      </c>
      <c r="E462" t="str">
        <f>E461</f>
        <v>EUR/kW</v>
      </c>
      <c r="F462" s="4" t="str">
        <f>IFERROR(AVERAGE(G462:H462),"")</f>
        <v/>
      </c>
      <c r="G462" s="14"/>
      <c r="H462" s="15"/>
      <c r="I462" s="4" t="str">
        <f>IFERROR(AVERAGE(J462:K462),"")</f>
        <v/>
      </c>
      <c r="J462" s="14"/>
      <c r="K462" s="15"/>
      <c r="L462" s="4" t="str">
        <f>IFERROR(AVERAGE(M462:N462),"")</f>
        <v/>
      </c>
      <c r="M462" s="14"/>
      <c r="N462" s="15"/>
      <c r="O462" s="4" t="str">
        <f>IFERROR(AVERAGE(P462:Q462),"")</f>
        <v/>
      </c>
      <c r="P462" s="14"/>
      <c r="Q462" s="15"/>
      <c r="R462" s="4" t="str">
        <f>IFERROR(AVERAGE(S462:T462),"")</f>
        <v/>
      </c>
      <c r="S462" s="14"/>
      <c r="T462" s="15"/>
      <c r="U462" s="4" t="str">
        <f>IFERROR(AVERAGE(V462:W462),"")</f>
        <v/>
      </c>
      <c r="V462" s="14"/>
      <c r="W462" s="15"/>
      <c r="X462" s="4" t="str">
        <f>IFERROR(AVERAGE(Y462:Z462),"")</f>
        <v/>
      </c>
      <c r="Y462" s="14"/>
      <c r="Z462" s="15"/>
      <c r="AA462" s="4" t="str">
        <f>IFERROR(AVERAGE(AB462:AC462),"")</f>
        <v/>
      </c>
      <c r="AB462" s="14"/>
      <c r="AC462" s="15"/>
      <c r="AD462" s="4" t="str">
        <f>IFERROR(AVERAGE(AE462:AF462),"")</f>
        <v/>
      </c>
      <c r="AE462" s="14"/>
      <c r="AF462" s="15"/>
      <c r="AG462" s="4" t="str">
        <f>IFERROR(AVERAGE(AH462:AI462),"")</f>
        <v/>
      </c>
      <c r="AH462" s="14"/>
      <c r="AI462" s="15"/>
      <c r="AJ462" s="4" t="str">
        <f>IFERROR(AVERAGE(AK462:AL462),"")</f>
        <v/>
      </c>
      <c r="AK462" s="14"/>
      <c r="AL462" s="15"/>
      <c r="AM462" s="4" t="str">
        <f>IFERROR(AVERAGE(AN462:AO462),"")</f>
        <v/>
      </c>
      <c r="AN462" s="14"/>
      <c r="AO462" s="15"/>
      <c r="AP462" s="4" t="str">
        <f>IFERROR(AVERAGE(AQ462:AR462),"")</f>
        <v/>
      </c>
      <c r="AQ462" s="14"/>
      <c r="AR462" s="15"/>
      <c r="AS462" s="4" t="str">
        <f>IFERROR(AVERAGE(AT462:AU462),"")</f>
        <v/>
      </c>
      <c r="AT462" s="14"/>
      <c r="AU462" s="15"/>
      <c r="AV462" s="4" t="str">
        <f>IFERROR(AVERAGE(AW462:AX462),"")</f>
        <v/>
      </c>
      <c r="AW462" s="14"/>
      <c r="AX462" s="15"/>
      <c r="AY462" s="4" t="str">
        <f>IFERROR(AVERAGE(AZ462:BA462),"")</f>
        <v/>
      </c>
      <c r="AZ462" s="14"/>
      <c r="BA462" s="15"/>
      <c r="BB462" s="4" t="str">
        <f>IFERROR(AVERAGE(BC462:BD462),"")</f>
        <v/>
      </c>
      <c r="BC462" s="14"/>
      <c r="BD462" s="15"/>
      <c r="BE462" s="4" t="str">
        <f>IFERROR(AVERAGE(BF462:BG462),"")</f>
        <v/>
      </c>
      <c r="BF462" s="14"/>
      <c r="BG462" s="15"/>
      <c r="BH462" s="4" t="str">
        <f>IFERROR(AVERAGE(BI462:BJ462),"")</f>
        <v/>
      </c>
      <c r="BI462" s="14"/>
      <c r="BJ462" s="15"/>
      <c r="BK462" s="4" t="str">
        <f>IFERROR(AVERAGE(BL462:BM462),"")</f>
        <v/>
      </c>
      <c r="BL462" s="14"/>
      <c r="BM462" s="15"/>
      <c r="BN462" s="4" t="str">
        <f>IFERROR(AVERAGE(BO462:BP462),"")</f>
        <v/>
      </c>
      <c r="BO462" s="14"/>
      <c r="BP462" s="15"/>
      <c r="BQ462" s="4" t="str">
        <f>IFERROR(AVERAGE(BR462:BS462),"")</f>
        <v/>
      </c>
      <c r="BR462" s="14"/>
      <c r="BS462" s="15"/>
      <c r="BT462" s="4" t="str">
        <f>IFERROR(AVERAGE(BU462:BV462),"")</f>
        <v/>
      </c>
      <c r="BU462" s="14"/>
      <c r="BV462" s="15"/>
      <c r="BX462" s="2"/>
      <c r="BY462" s="2"/>
    </row>
    <row r="463" spans="1:77">
      <c r="B463" t="str">
        <f>B462</f>
        <v>floch2007on</v>
      </c>
      <c r="C463" t="s">
        <v>5</v>
      </c>
      <c r="D463">
        <f>D462</f>
        <v>2007</v>
      </c>
      <c r="E463" t="str">
        <f>E462</f>
        <v>EUR/kW</v>
      </c>
      <c r="F463" s="4" t="str">
        <f>IFERROR(AVERAGE(G463:H463),"")</f>
        <v/>
      </c>
      <c r="G463" s="16"/>
      <c r="H463" s="17"/>
      <c r="I463" s="4" t="str">
        <f>IFERROR(AVERAGE(J463:K463),"")</f>
        <v/>
      </c>
      <c r="J463" s="16"/>
      <c r="K463" s="17"/>
      <c r="L463" s="4" t="str">
        <f>IFERROR(AVERAGE(M463:N463),"")</f>
        <v/>
      </c>
      <c r="M463" s="16"/>
      <c r="N463" s="17"/>
      <c r="O463" s="4" t="str">
        <f>IFERROR(AVERAGE(P463:Q463),"")</f>
        <v/>
      </c>
      <c r="P463" s="16"/>
      <c r="Q463" s="17"/>
      <c r="R463" s="4" t="str">
        <f>IFERROR(AVERAGE(S463:T463),"")</f>
        <v/>
      </c>
      <c r="S463" s="16"/>
      <c r="T463" s="17"/>
      <c r="U463" s="4" t="str">
        <f>IFERROR(AVERAGE(V463:W463),"")</f>
        <v/>
      </c>
      <c r="V463" s="16"/>
      <c r="W463" s="17"/>
      <c r="X463" s="4" t="str">
        <f>IFERROR(AVERAGE(Y463:Z463),"")</f>
        <v/>
      </c>
      <c r="Y463" s="16"/>
      <c r="Z463" s="17"/>
      <c r="AA463" s="4" t="str">
        <f>IFERROR(AVERAGE(AB463:AC463),"")</f>
        <v/>
      </c>
      <c r="AB463" s="16"/>
      <c r="AC463" s="17"/>
      <c r="AD463" s="4" t="str">
        <f>IFERROR(AVERAGE(AE463:AF463),"")</f>
        <v/>
      </c>
      <c r="AE463" s="16"/>
      <c r="AF463" s="17"/>
      <c r="AG463" s="4" t="str">
        <f>IFERROR(AVERAGE(AH463:AI463),"")</f>
        <v/>
      </c>
      <c r="AH463" s="16"/>
      <c r="AI463" s="17"/>
      <c r="AJ463" s="4" t="str">
        <f>IFERROR(AVERAGE(AK463:AL463),"")</f>
        <v/>
      </c>
      <c r="AK463" s="16"/>
      <c r="AL463" s="17"/>
      <c r="AM463" s="4" t="str">
        <f>IFERROR(AVERAGE(AN463:AO463),"")</f>
        <v/>
      </c>
      <c r="AN463" s="16"/>
      <c r="AO463" s="17"/>
      <c r="AP463" s="4" t="str">
        <f>IFERROR(AVERAGE(AQ463:AR463),"")</f>
        <v/>
      </c>
      <c r="AQ463" s="16"/>
      <c r="AR463" s="17"/>
      <c r="AS463" s="4" t="str">
        <f>IFERROR(AVERAGE(AT463:AU463),"")</f>
        <v/>
      </c>
      <c r="AT463" s="16"/>
      <c r="AU463" s="17"/>
      <c r="AV463" s="4" t="str">
        <f>IFERROR(AVERAGE(AW463:AX463),"")</f>
        <v/>
      </c>
      <c r="AW463" s="16"/>
      <c r="AX463" s="17"/>
      <c r="AY463" s="4" t="str">
        <f>IFERROR(AVERAGE(AZ463:BA463),"")</f>
        <v/>
      </c>
      <c r="AZ463" s="16"/>
      <c r="BA463" s="17"/>
      <c r="BB463" s="4" t="str">
        <f>IFERROR(AVERAGE(BC463:BD463),"")</f>
        <v/>
      </c>
      <c r="BC463" s="16"/>
      <c r="BD463" s="17"/>
      <c r="BE463" s="4" t="str">
        <f>IFERROR(AVERAGE(BF463:BG463),"")</f>
        <v/>
      </c>
      <c r="BF463" s="16"/>
      <c r="BG463" s="17"/>
      <c r="BH463" s="4" t="str">
        <f>IFERROR(AVERAGE(BI463:BJ463),"")</f>
        <v/>
      </c>
      <c r="BI463" s="16"/>
      <c r="BJ463" s="17"/>
      <c r="BK463" s="4" t="str">
        <f>IFERROR(AVERAGE(BL463:BM463),"")</f>
        <v/>
      </c>
      <c r="BL463" s="16"/>
      <c r="BM463" s="17"/>
      <c r="BN463" s="4" t="str">
        <f>IFERROR(AVERAGE(BO463:BP463),"")</f>
        <v/>
      </c>
      <c r="BO463" s="16"/>
      <c r="BP463" s="17"/>
      <c r="BQ463" s="4" t="str">
        <f>IFERROR(AVERAGE(BR463:BS463),"")</f>
        <v/>
      </c>
      <c r="BR463" s="16"/>
      <c r="BS463" s="17"/>
      <c r="BT463" s="4" t="str">
        <f>IFERROR(AVERAGE(BU463:BV463),"")</f>
        <v/>
      </c>
      <c r="BU463" s="16"/>
      <c r="BV463" s="17"/>
    </row>
    <row r="464" spans="1:77">
      <c r="B464" t="s">
        <v>69</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row>
    <row r="465" spans="1:74" s="1" customFormat="1">
      <c r="A465" s="55"/>
      <c r="B465" s="1" t="str">
        <f>B463</f>
        <v>floch2007on</v>
      </c>
      <c r="C465" s="1" t="s">
        <v>10</v>
      </c>
      <c r="D465" s="1">
        <f>D460</f>
        <v>2007</v>
      </c>
      <c r="E465" s="1" t="str">
        <f>E461</f>
        <v>EUR/kW</v>
      </c>
      <c r="F465" s="10">
        <f>IFERROR(SUM(F467:F472)/F466,0)</f>
        <v>0</v>
      </c>
      <c r="G465" s="10">
        <f>IFERROR(SUM(G467:G472)/G466,0)</f>
        <v>0</v>
      </c>
      <c r="H465" s="10">
        <f>IFERROR(SUM(H467:H472)/H466,0)</f>
        <v>0</v>
      </c>
      <c r="I465" s="10">
        <f t="shared" ref="I465:BS465" si="495">IFERROR(SUM(I467:I472)/I466,0)</f>
        <v>0</v>
      </c>
      <c r="J465" s="10">
        <f t="shared" si="495"/>
        <v>0</v>
      </c>
      <c r="K465" s="10">
        <f t="shared" si="495"/>
        <v>0</v>
      </c>
      <c r="L465" s="10">
        <f t="shared" si="495"/>
        <v>0</v>
      </c>
      <c r="M465" s="10">
        <f t="shared" si="495"/>
        <v>0</v>
      </c>
      <c r="N465" s="10">
        <f t="shared" si="495"/>
        <v>0</v>
      </c>
      <c r="O465" s="10">
        <f t="shared" si="495"/>
        <v>0</v>
      </c>
      <c r="P465" s="10">
        <f t="shared" si="495"/>
        <v>0</v>
      </c>
      <c r="Q465" s="10">
        <f t="shared" si="495"/>
        <v>0</v>
      </c>
      <c r="R465" s="10">
        <f t="shared" si="495"/>
        <v>0</v>
      </c>
      <c r="S465" s="10">
        <f t="shared" si="495"/>
        <v>0</v>
      </c>
      <c r="T465" s="10">
        <f t="shared" si="495"/>
        <v>0</v>
      </c>
      <c r="U465" s="10">
        <f t="shared" si="495"/>
        <v>0</v>
      </c>
      <c r="V465" s="10">
        <f t="shared" si="495"/>
        <v>0</v>
      </c>
      <c r="W465" s="10">
        <f t="shared" si="495"/>
        <v>0</v>
      </c>
      <c r="X465" s="10">
        <f t="shared" si="495"/>
        <v>0</v>
      </c>
      <c r="Y465" s="10">
        <f t="shared" si="495"/>
        <v>0</v>
      </c>
      <c r="Z465" s="10">
        <f t="shared" si="495"/>
        <v>0</v>
      </c>
      <c r="AA465" s="10">
        <f t="shared" si="495"/>
        <v>0</v>
      </c>
      <c r="AB465" s="10">
        <f t="shared" si="495"/>
        <v>0</v>
      </c>
      <c r="AC465" s="10">
        <f t="shared" si="495"/>
        <v>0</v>
      </c>
      <c r="AD465" s="10">
        <f t="shared" si="495"/>
        <v>0</v>
      </c>
      <c r="AE465" s="10">
        <f t="shared" si="495"/>
        <v>0</v>
      </c>
      <c r="AF465" s="10">
        <f t="shared" si="495"/>
        <v>0</v>
      </c>
      <c r="AG465" s="10">
        <f t="shared" si="495"/>
        <v>0</v>
      </c>
      <c r="AH465" s="10">
        <f t="shared" si="495"/>
        <v>0</v>
      </c>
      <c r="AI465" s="10">
        <f t="shared" si="495"/>
        <v>0</v>
      </c>
      <c r="AJ465" s="10">
        <f t="shared" si="495"/>
        <v>0</v>
      </c>
      <c r="AK465" s="10">
        <f t="shared" si="495"/>
        <v>0</v>
      </c>
      <c r="AL465" s="10">
        <f t="shared" si="495"/>
        <v>0</v>
      </c>
      <c r="AM465" s="10">
        <f t="shared" si="495"/>
        <v>0</v>
      </c>
      <c r="AN465" s="10">
        <f t="shared" si="495"/>
        <v>0</v>
      </c>
      <c r="AO465" s="10">
        <f t="shared" si="495"/>
        <v>0</v>
      </c>
      <c r="AP465" s="10">
        <f t="shared" si="495"/>
        <v>0</v>
      </c>
      <c r="AQ465" s="10">
        <f t="shared" si="495"/>
        <v>0</v>
      </c>
      <c r="AR465" s="10">
        <f t="shared" si="495"/>
        <v>0</v>
      </c>
      <c r="AS465" s="10">
        <f t="shared" si="495"/>
        <v>0</v>
      </c>
      <c r="AT465" s="10">
        <f t="shared" si="495"/>
        <v>0</v>
      </c>
      <c r="AU465" s="10">
        <f t="shared" si="495"/>
        <v>0</v>
      </c>
      <c r="AV465" s="10">
        <f t="shared" si="495"/>
        <v>0</v>
      </c>
      <c r="AW465" s="10">
        <f t="shared" si="495"/>
        <v>0</v>
      </c>
      <c r="AX465" s="10">
        <f t="shared" si="495"/>
        <v>0</v>
      </c>
      <c r="AY465" s="10">
        <f t="shared" si="495"/>
        <v>0</v>
      </c>
      <c r="AZ465" s="10">
        <f t="shared" si="495"/>
        <v>0</v>
      </c>
      <c r="BA465" s="10">
        <f t="shared" si="495"/>
        <v>0</v>
      </c>
      <c r="BB465" s="10">
        <f t="shared" si="495"/>
        <v>0</v>
      </c>
      <c r="BC465" s="10">
        <f t="shared" si="495"/>
        <v>0</v>
      </c>
      <c r="BD465" s="10">
        <f t="shared" si="495"/>
        <v>0</v>
      </c>
      <c r="BE465" s="10">
        <f t="shared" si="495"/>
        <v>0</v>
      </c>
      <c r="BF465" s="10">
        <f t="shared" si="495"/>
        <v>0</v>
      </c>
      <c r="BG465" s="10">
        <f t="shared" si="495"/>
        <v>0</v>
      </c>
      <c r="BH465" s="10">
        <f t="shared" si="495"/>
        <v>0</v>
      </c>
      <c r="BI465" s="10">
        <f t="shared" si="495"/>
        <v>0</v>
      </c>
      <c r="BJ465" s="10">
        <f t="shared" si="495"/>
        <v>0</v>
      </c>
      <c r="BK465" s="10">
        <f t="shared" si="495"/>
        <v>0</v>
      </c>
      <c r="BL465" s="10">
        <f t="shared" si="495"/>
        <v>0</v>
      </c>
      <c r="BM465" s="10">
        <f t="shared" si="495"/>
        <v>0</v>
      </c>
      <c r="BN465" s="10">
        <f t="shared" si="495"/>
        <v>0</v>
      </c>
      <c r="BO465" s="10">
        <f t="shared" si="495"/>
        <v>0</v>
      </c>
      <c r="BP465" s="10">
        <f t="shared" si="495"/>
        <v>0</v>
      </c>
      <c r="BQ465" s="10">
        <f t="shared" si="495"/>
        <v>0</v>
      </c>
      <c r="BR465" s="10">
        <f t="shared" si="495"/>
        <v>0</v>
      </c>
      <c r="BS465" s="10">
        <f t="shared" si="495"/>
        <v>0</v>
      </c>
      <c r="BT465" s="10">
        <f>IFERROR(SUM(BT467:BT472)/BT466,0)</f>
        <v>0</v>
      </c>
      <c r="BU465" s="10">
        <f>IFERROR(SUM(BU467:BU472)/BU466,0)</f>
        <v>0</v>
      </c>
      <c r="BV465" s="10">
        <f>IFERROR(SUM(BV467:BV472)/BV466,0)</f>
        <v>0</v>
      </c>
    </row>
    <row r="466" spans="1:74" hidden="1" outlineLevel="1">
      <c r="B466" t="str">
        <f>B465</f>
        <v>floch2007on</v>
      </c>
      <c r="C466" t="s">
        <v>17</v>
      </c>
      <c r="D466">
        <f>D465</f>
        <v>2007</v>
      </c>
      <c r="E466" t="s">
        <v>18</v>
      </c>
      <c r="F466" s="4" t="str">
        <f>IFERROR(AVERAGE(G466:H466),"")</f>
        <v/>
      </c>
      <c r="G466" s="12"/>
      <c r="H466" s="13"/>
      <c r="I466" s="4" t="str">
        <f>IFERROR(AVERAGE(J466:K466),"")</f>
        <v/>
      </c>
      <c r="J466" s="12"/>
      <c r="K466" s="13"/>
      <c r="L466" s="4" t="str">
        <f>IFERROR(AVERAGE(M466:N466),"")</f>
        <v/>
      </c>
      <c r="M466" s="12"/>
      <c r="N466" s="13"/>
      <c r="O466" s="4" t="str">
        <f>IFERROR(AVERAGE(P466:Q466),"")</f>
        <v/>
      </c>
      <c r="P466" s="12"/>
      <c r="Q466" s="13"/>
      <c r="R466" s="4" t="str">
        <f>IFERROR(AVERAGE(S466:T466),"")</f>
        <v/>
      </c>
      <c r="S466" s="12"/>
      <c r="T466" s="13"/>
      <c r="U466" s="4" t="str">
        <f>IFERROR(AVERAGE(V466:W466),"")</f>
        <v/>
      </c>
      <c r="V466" s="12"/>
      <c r="W466" s="13"/>
      <c r="X466" s="4" t="str">
        <f>IFERROR(AVERAGE(Y466:Z466),"")</f>
        <v/>
      </c>
      <c r="Y466" s="12"/>
      <c r="Z466" s="13"/>
      <c r="AA466" s="4" t="str">
        <f>IFERROR(AVERAGE(AB466:AC466),"")</f>
        <v/>
      </c>
      <c r="AB466" s="12"/>
      <c r="AC466" s="13"/>
      <c r="AD466" s="4" t="str">
        <f>IFERROR(AVERAGE(AE466:AF466),"")</f>
        <v/>
      </c>
      <c r="AE466" s="12"/>
      <c r="AF466" s="13"/>
      <c r="AG466" s="4" t="str">
        <f>IFERROR(AVERAGE(AH466:AI466),"")</f>
        <v/>
      </c>
      <c r="AH466" s="12"/>
      <c r="AI466" s="13"/>
      <c r="AJ466" s="4" t="str">
        <f>IFERROR(AVERAGE(AK466:AL466),"")</f>
        <v/>
      </c>
      <c r="AK466" s="12"/>
      <c r="AL466" s="13"/>
      <c r="AM466" s="4" t="str">
        <f>IFERROR(AVERAGE(AN466:AO466),"")</f>
        <v/>
      </c>
      <c r="AN466" s="12"/>
      <c r="AO466" s="13"/>
      <c r="AP466" s="4" t="str">
        <f>IFERROR(AVERAGE(AQ466:AR466),"")</f>
        <v/>
      </c>
      <c r="AQ466" s="12"/>
      <c r="AR466" s="13"/>
      <c r="AS466" s="4" t="str">
        <f>IFERROR(AVERAGE(AT466:AU466),"")</f>
        <v/>
      </c>
      <c r="AT466" s="12"/>
      <c r="AU466" s="13"/>
      <c r="AV466" s="4" t="str">
        <f>IFERROR(AVERAGE(AW466:AX466),"")</f>
        <v/>
      </c>
      <c r="AW466" s="12"/>
      <c r="AX466" s="13"/>
      <c r="AY466" s="4" t="str">
        <f>IFERROR(AVERAGE(AZ466:BA466),"")</f>
        <v/>
      </c>
      <c r="AZ466" s="12"/>
      <c r="BA466" s="13"/>
      <c r="BB466" s="4" t="str">
        <f>IFERROR(AVERAGE(BC466:BD466),"")</f>
        <v/>
      </c>
      <c r="BC466" s="12"/>
      <c r="BD466" s="13"/>
      <c r="BE466" s="4" t="str">
        <f>IFERROR(AVERAGE(BF466:BG466),"")</f>
        <v/>
      </c>
      <c r="BF466" s="12"/>
      <c r="BG466" s="13"/>
      <c r="BH466" s="4" t="str">
        <f>IFERROR(AVERAGE(BI466:BJ466),"")</f>
        <v/>
      </c>
      <c r="BI466" s="12"/>
      <c r="BJ466" s="13"/>
      <c r="BK466" s="4" t="str">
        <f>IFERROR(AVERAGE(BL466:BM466),"")</f>
        <v/>
      </c>
      <c r="BL466" s="12"/>
      <c r="BM466" s="13"/>
      <c r="BN466" s="4" t="str">
        <f>IFERROR(AVERAGE(BO466:BP466),"")</f>
        <v/>
      </c>
      <c r="BO466" s="12"/>
      <c r="BP466" s="13"/>
      <c r="BQ466" s="4" t="str">
        <f>IFERROR(AVERAGE(BR466:BS466),"")</f>
        <v/>
      </c>
      <c r="BR466" s="12"/>
      <c r="BS466" s="13"/>
      <c r="BT466" s="4" t="str">
        <f>IFERROR(AVERAGE(BU466:BV466),"")</f>
        <v/>
      </c>
      <c r="BU466" s="12"/>
      <c r="BV466" s="13"/>
    </row>
    <row r="467" spans="1:74" hidden="1" outlineLevel="1">
      <c r="B467" t="str">
        <f t="shared" ref="B467:B472" si="496">B466</f>
        <v>floch2007on</v>
      </c>
      <c r="C467" t="s">
        <v>12</v>
      </c>
      <c r="D467">
        <f>D465</f>
        <v>2007</v>
      </c>
      <c r="E467" t="str">
        <f>LEFT(E465,3)</f>
        <v>EUR</v>
      </c>
      <c r="F467" s="4" t="str">
        <f t="shared" ref="F467:F472" si="497">IFERROR(AVERAGE(G467:H467),"")</f>
        <v/>
      </c>
      <c r="G467" s="12"/>
      <c r="H467" s="13"/>
      <c r="I467" s="4" t="str">
        <f t="shared" ref="I467:I472" si="498">IFERROR(AVERAGE(J467:K467),"")</f>
        <v/>
      </c>
      <c r="J467" s="12"/>
      <c r="K467" s="13"/>
      <c r="L467" s="4" t="str">
        <f t="shared" ref="L467:L472" si="499">IFERROR(AVERAGE(M467:N467),"")</f>
        <v/>
      </c>
      <c r="M467" s="12"/>
      <c r="N467" s="13"/>
      <c r="O467" s="4" t="str">
        <f t="shared" ref="O467:O472" si="500">IFERROR(AVERAGE(P467:Q467),"")</f>
        <v/>
      </c>
      <c r="P467" s="12"/>
      <c r="Q467" s="13"/>
      <c r="R467" s="4" t="str">
        <f t="shared" ref="R467:R472" si="501">IFERROR(AVERAGE(S467:T467),"")</f>
        <v/>
      </c>
      <c r="S467" s="12"/>
      <c r="T467" s="13"/>
      <c r="U467" s="4" t="str">
        <f t="shared" ref="U467:U472" si="502">IFERROR(AVERAGE(V467:W467),"")</f>
        <v/>
      </c>
      <c r="V467" s="12"/>
      <c r="W467" s="13"/>
      <c r="X467" s="4" t="str">
        <f t="shared" ref="X467:X472" si="503">IFERROR(AVERAGE(Y467:Z467),"")</f>
        <v/>
      </c>
      <c r="Y467" s="12"/>
      <c r="Z467" s="13"/>
      <c r="AA467" s="4" t="str">
        <f t="shared" ref="AA467:AA472" si="504">IFERROR(AVERAGE(AB467:AC467),"")</f>
        <v/>
      </c>
      <c r="AB467" s="12"/>
      <c r="AC467" s="13"/>
      <c r="AD467" s="4" t="str">
        <f t="shared" ref="AD467:AD472" si="505">IFERROR(AVERAGE(AE467:AF467),"")</f>
        <v/>
      </c>
      <c r="AE467" s="12"/>
      <c r="AF467" s="13"/>
      <c r="AG467" s="4" t="str">
        <f t="shared" ref="AG467:AG472" si="506">IFERROR(AVERAGE(AH467:AI467),"")</f>
        <v/>
      </c>
      <c r="AH467" s="12"/>
      <c r="AI467" s="13"/>
      <c r="AJ467" s="4" t="str">
        <f t="shared" ref="AJ467:AJ472" si="507">IFERROR(AVERAGE(AK467:AL467),"")</f>
        <v/>
      </c>
      <c r="AK467" s="12"/>
      <c r="AL467" s="13"/>
      <c r="AM467" s="4" t="str">
        <f t="shared" ref="AM467:AM472" si="508">IFERROR(AVERAGE(AN467:AO467),"")</f>
        <v/>
      </c>
      <c r="AN467" s="12"/>
      <c r="AO467" s="13"/>
      <c r="AP467" s="4" t="str">
        <f t="shared" ref="AP467:AP472" si="509">IFERROR(AVERAGE(AQ467:AR467),"")</f>
        <v/>
      </c>
      <c r="AQ467" s="12"/>
      <c r="AR467" s="13"/>
      <c r="AS467" s="4" t="str">
        <f t="shared" ref="AS467:AS472" si="510">IFERROR(AVERAGE(AT467:AU467),"")</f>
        <v/>
      </c>
      <c r="AT467" s="12"/>
      <c r="AU467" s="13"/>
      <c r="AV467" s="4" t="str">
        <f t="shared" ref="AV467:AV472" si="511">IFERROR(AVERAGE(AW467:AX467),"")</f>
        <v/>
      </c>
      <c r="AW467" s="12"/>
      <c r="AX467" s="13"/>
      <c r="AY467" s="4" t="str">
        <f t="shared" ref="AY467:AY472" si="512">IFERROR(AVERAGE(AZ467:BA467),"")</f>
        <v/>
      </c>
      <c r="AZ467" s="12"/>
      <c r="BA467" s="13"/>
      <c r="BB467" s="4" t="str">
        <f t="shared" ref="BB467:BB472" si="513">IFERROR(AVERAGE(BC467:BD467),"")</f>
        <v/>
      </c>
      <c r="BC467" s="12"/>
      <c r="BD467" s="13"/>
      <c r="BE467" s="4" t="str">
        <f t="shared" ref="BE467:BE472" si="514">IFERROR(AVERAGE(BF467:BG467),"")</f>
        <v/>
      </c>
      <c r="BF467" s="12"/>
      <c r="BG467" s="13"/>
      <c r="BH467" s="4" t="str">
        <f t="shared" ref="BH467:BH472" si="515">IFERROR(AVERAGE(BI467:BJ467),"")</f>
        <v/>
      </c>
      <c r="BI467" s="12"/>
      <c r="BJ467" s="13"/>
      <c r="BK467" s="4" t="str">
        <f t="shared" ref="BK467:BK472" si="516">IFERROR(AVERAGE(BL467:BM467),"")</f>
        <v/>
      </c>
      <c r="BL467" s="12"/>
      <c r="BM467" s="13"/>
      <c r="BN467" s="4" t="str">
        <f t="shared" ref="BN467:BN472" si="517">IFERROR(AVERAGE(BO467:BP467),"")</f>
        <v/>
      </c>
      <c r="BO467" s="12"/>
      <c r="BP467" s="13"/>
      <c r="BQ467" s="4" t="str">
        <f t="shared" ref="BQ467:BQ472" si="518">IFERROR(AVERAGE(BR467:BS467),"")</f>
        <v/>
      </c>
      <c r="BR467" s="12"/>
      <c r="BS467" s="13"/>
      <c r="BT467" s="4" t="str">
        <f t="shared" ref="BT467:BT472" si="519">IFERROR(AVERAGE(BU467:BV467),"")</f>
        <v/>
      </c>
      <c r="BU467" s="12"/>
      <c r="BV467" s="13"/>
    </row>
    <row r="468" spans="1:74" hidden="1" outlineLevel="1">
      <c r="B468" t="str">
        <f t="shared" si="496"/>
        <v>floch2007on</v>
      </c>
      <c r="C468" t="s">
        <v>13</v>
      </c>
      <c r="D468">
        <f t="shared" ref="D468:E472" si="520">D467</f>
        <v>2007</v>
      </c>
      <c r="E468" t="str">
        <f t="shared" si="520"/>
        <v>EUR</v>
      </c>
      <c r="F468" s="4" t="str">
        <f t="shared" si="497"/>
        <v/>
      </c>
      <c r="G468" s="12"/>
      <c r="H468" s="13"/>
      <c r="I468" s="4" t="str">
        <f t="shared" si="498"/>
        <v/>
      </c>
      <c r="J468" s="12"/>
      <c r="K468" s="13"/>
      <c r="L468" s="4" t="str">
        <f t="shared" si="499"/>
        <v/>
      </c>
      <c r="M468" s="12"/>
      <c r="N468" s="13"/>
      <c r="O468" s="4" t="str">
        <f t="shared" si="500"/>
        <v/>
      </c>
      <c r="P468" s="12"/>
      <c r="Q468" s="13"/>
      <c r="R468" s="4" t="str">
        <f t="shared" si="501"/>
        <v/>
      </c>
      <c r="S468" s="12"/>
      <c r="T468" s="13"/>
      <c r="U468" s="4" t="str">
        <f t="shared" si="502"/>
        <v/>
      </c>
      <c r="V468" s="12"/>
      <c r="W468" s="13"/>
      <c r="X468" s="4" t="str">
        <f t="shared" si="503"/>
        <v/>
      </c>
      <c r="Y468" s="12"/>
      <c r="Z468" s="13"/>
      <c r="AA468" s="4" t="str">
        <f t="shared" si="504"/>
        <v/>
      </c>
      <c r="AB468" s="12"/>
      <c r="AC468" s="13"/>
      <c r="AD468" s="4" t="str">
        <f t="shared" si="505"/>
        <v/>
      </c>
      <c r="AE468" s="12"/>
      <c r="AF468" s="13"/>
      <c r="AG468" s="4" t="str">
        <f t="shared" si="506"/>
        <v/>
      </c>
      <c r="AH468" s="12"/>
      <c r="AI468" s="13"/>
      <c r="AJ468" s="4" t="str">
        <f t="shared" si="507"/>
        <v/>
      </c>
      <c r="AK468" s="12"/>
      <c r="AL468" s="13"/>
      <c r="AM468" s="4" t="str">
        <f t="shared" si="508"/>
        <v/>
      </c>
      <c r="AN468" s="12"/>
      <c r="AO468" s="13"/>
      <c r="AP468" s="4" t="str">
        <f t="shared" si="509"/>
        <v/>
      </c>
      <c r="AQ468" s="12"/>
      <c r="AR468" s="13"/>
      <c r="AS468" s="4" t="str">
        <f t="shared" si="510"/>
        <v/>
      </c>
      <c r="AT468" s="12"/>
      <c r="AU468" s="13"/>
      <c r="AV468" s="4" t="str">
        <f t="shared" si="511"/>
        <v/>
      </c>
      <c r="AW468" s="12"/>
      <c r="AX468" s="13"/>
      <c r="AY468" s="4" t="str">
        <f t="shared" si="512"/>
        <v/>
      </c>
      <c r="AZ468" s="12"/>
      <c r="BA468" s="13"/>
      <c r="BB468" s="4" t="str">
        <f t="shared" si="513"/>
        <v/>
      </c>
      <c r="BC468" s="12"/>
      <c r="BD468" s="13"/>
      <c r="BE468" s="4" t="str">
        <f t="shared" si="514"/>
        <v/>
      </c>
      <c r="BF468" s="12"/>
      <c r="BG468" s="13"/>
      <c r="BH468" s="4" t="str">
        <f t="shared" si="515"/>
        <v/>
      </c>
      <c r="BI468" s="12"/>
      <c r="BJ468" s="13"/>
      <c r="BK468" s="4" t="str">
        <f t="shared" si="516"/>
        <v/>
      </c>
      <c r="BL468" s="12"/>
      <c r="BM468" s="13"/>
      <c r="BN468" s="4" t="str">
        <f t="shared" si="517"/>
        <v/>
      </c>
      <c r="BO468" s="12"/>
      <c r="BP468" s="13"/>
      <c r="BQ468" s="4" t="str">
        <f t="shared" si="518"/>
        <v/>
      </c>
      <c r="BR468" s="12"/>
      <c r="BS468" s="13"/>
      <c r="BT468" s="4" t="str">
        <f t="shared" si="519"/>
        <v/>
      </c>
      <c r="BU468" s="12"/>
      <c r="BV468" s="13"/>
    </row>
    <row r="469" spans="1:74" hidden="1" outlineLevel="1">
      <c r="B469" t="str">
        <f t="shared" si="496"/>
        <v>floch2007on</v>
      </c>
      <c r="C469" t="s">
        <v>14</v>
      </c>
      <c r="D469">
        <f t="shared" si="520"/>
        <v>2007</v>
      </c>
      <c r="E469" t="str">
        <f t="shared" si="520"/>
        <v>EUR</v>
      </c>
      <c r="F469" s="4" t="str">
        <f t="shared" si="497"/>
        <v/>
      </c>
      <c r="G469" s="12"/>
      <c r="H469" s="13"/>
      <c r="I469" s="4" t="str">
        <f t="shared" si="498"/>
        <v/>
      </c>
      <c r="J469" s="12"/>
      <c r="K469" s="13"/>
      <c r="L469" s="4" t="str">
        <f t="shared" si="499"/>
        <v/>
      </c>
      <c r="M469" s="12"/>
      <c r="N469" s="13"/>
      <c r="O469" s="4" t="str">
        <f t="shared" si="500"/>
        <v/>
      </c>
      <c r="P469" s="12"/>
      <c r="Q469" s="13"/>
      <c r="R469" s="4" t="str">
        <f t="shared" si="501"/>
        <v/>
      </c>
      <c r="S469" s="12"/>
      <c r="T469" s="13"/>
      <c r="U469" s="4" t="str">
        <f t="shared" si="502"/>
        <v/>
      </c>
      <c r="V469" s="12"/>
      <c r="W469" s="13"/>
      <c r="X469" s="4" t="str">
        <f t="shared" si="503"/>
        <v/>
      </c>
      <c r="Y469" s="12"/>
      <c r="Z469" s="13"/>
      <c r="AA469" s="4" t="str">
        <f t="shared" si="504"/>
        <v/>
      </c>
      <c r="AB469" s="12"/>
      <c r="AC469" s="13"/>
      <c r="AD469" s="4" t="str">
        <f t="shared" si="505"/>
        <v/>
      </c>
      <c r="AE469" s="12"/>
      <c r="AF469" s="13"/>
      <c r="AG469" s="4" t="str">
        <f t="shared" si="506"/>
        <v/>
      </c>
      <c r="AH469" s="12"/>
      <c r="AI469" s="13"/>
      <c r="AJ469" s="4" t="str">
        <f t="shared" si="507"/>
        <v/>
      </c>
      <c r="AK469" s="12"/>
      <c r="AL469" s="13"/>
      <c r="AM469" s="4" t="str">
        <f t="shared" si="508"/>
        <v/>
      </c>
      <c r="AN469" s="12"/>
      <c r="AO469" s="13"/>
      <c r="AP469" s="4" t="str">
        <f t="shared" si="509"/>
        <v/>
      </c>
      <c r="AQ469" s="12"/>
      <c r="AR469" s="13"/>
      <c r="AS469" s="4" t="str">
        <f t="shared" si="510"/>
        <v/>
      </c>
      <c r="AT469" s="12"/>
      <c r="AU469" s="13"/>
      <c r="AV469" s="4" t="str">
        <f t="shared" si="511"/>
        <v/>
      </c>
      <c r="AW469" s="12"/>
      <c r="AX469" s="13"/>
      <c r="AY469" s="4" t="str">
        <f t="shared" si="512"/>
        <v/>
      </c>
      <c r="AZ469" s="12"/>
      <c r="BA469" s="13"/>
      <c r="BB469" s="4" t="str">
        <f t="shared" si="513"/>
        <v/>
      </c>
      <c r="BC469" s="12"/>
      <c r="BD469" s="13"/>
      <c r="BE469" s="4" t="str">
        <f t="shared" si="514"/>
        <v/>
      </c>
      <c r="BF469" s="12"/>
      <c r="BG469" s="13"/>
      <c r="BH469" s="4" t="str">
        <f t="shared" si="515"/>
        <v/>
      </c>
      <c r="BI469" s="12"/>
      <c r="BJ469" s="13"/>
      <c r="BK469" s="4" t="str">
        <f t="shared" si="516"/>
        <v/>
      </c>
      <c r="BL469" s="12"/>
      <c r="BM469" s="13"/>
      <c r="BN469" s="4" t="str">
        <f t="shared" si="517"/>
        <v/>
      </c>
      <c r="BO469" s="12"/>
      <c r="BP469" s="13"/>
      <c r="BQ469" s="4" t="str">
        <f t="shared" si="518"/>
        <v/>
      </c>
      <c r="BR469" s="12"/>
      <c r="BS469" s="13"/>
      <c r="BT469" s="4" t="str">
        <f t="shared" si="519"/>
        <v/>
      </c>
      <c r="BU469" s="12"/>
      <c r="BV469" s="13"/>
    </row>
    <row r="470" spans="1:74" hidden="1" outlineLevel="1">
      <c r="B470" t="str">
        <f t="shared" si="496"/>
        <v>floch2007on</v>
      </c>
      <c r="C470" t="s">
        <v>11</v>
      </c>
      <c r="D470">
        <f t="shared" si="520"/>
        <v>2007</v>
      </c>
      <c r="E470" t="str">
        <f t="shared" si="520"/>
        <v>EUR</v>
      </c>
      <c r="F470" s="4" t="str">
        <f t="shared" si="497"/>
        <v/>
      </c>
      <c r="G470" s="12"/>
      <c r="H470" s="13"/>
      <c r="I470" s="4" t="str">
        <f t="shared" si="498"/>
        <v/>
      </c>
      <c r="J470" s="12"/>
      <c r="K470" s="13"/>
      <c r="L470" s="4" t="str">
        <f t="shared" si="499"/>
        <v/>
      </c>
      <c r="M470" s="12"/>
      <c r="N470" s="13"/>
      <c r="O470" s="4" t="str">
        <f t="shared" si="500"/>
        <v/>
      </c>
      <c r="P470" s="12"/>
      <c r="Q470" s="13"/>
      <c r="R470" s="4" t="str">
        <f t="shared" si="501"/>
        <v/>
      </c>
      <c r="S470" s="12"/>
      <c r="T470" s="13"/>
      <c r="U470" s="4" t="str">
        <f t="shared" si="502"/>
        <v/>
      </c>
      <c r="V470" s="12"/>
      <c r="W470" s="13"/>
      <c r="X470" s="4" t="str">
        <f t="shared" si="503"/>
        <v/>
      </c>
      <c r="Y470" s="12"/>
      <c r="Z470" s="13"/>
      <c r="AA470" s="4" t="str">
        <f t="shared" si="504"/>
        <v/>
      </c>
      <c r="AB470" s="12"/>
      <c r="AC470" s="13"/>
      <c r="AD470" s="4" t="str">
        <f t="shared" si="505"/>
        <v/>
      </c>
      <c r="AE470" s="12"/>
      <c r="AF470" s="13"/>
      <c r="AG470" s="4" t="str">
        <f t="shared" si="506"/>
        <v/>
      </c>
      <c r="AH470" s="12"/>
      <c r="AI470" s="13"/>
      <c r="AJ470" s="4" t="str">
        <f t="shared" si="507"/>
        <v/>
      </c>
      <c r="AK470" s="12"/>
      <c r="AL470" s="13"/>
      <c r="AM470" s="4" t="str">
        <f t="shared" si="508"/>
        <v/>
      </c>
      <c r="AN470" s="12"/>
      <c r="AO470" s="13"/>
      <c r="AP470" s="4" t="str">
        <f t="shared" si="509"/>
        <v/>
      </c>
      <c r="AQ470" s="12"/>
      <c r="AR470" s="13"/>
      <c r="AS470" s="4" t="str">
        <f t="shared" si="510"/>
        <v/>
      </c>
      <c r="AT470" s="12"/>
      <c r="AU470" s="13"/>
      <c r="AV470" s="4" t="str">
        <f t="shared" si="511"/>
        <v/>
      </c>
      <c r="AW470" s="12"/>
      <c r="AX470" s="13"/>
      <c r="AY470" s="4" t="str">
        <f t="shared" si="512"/>
        <v/>
      </c>
      <c r="AZ470" s="12"/>
      <c r="BA470" s="13"/>
      <c r="BB470" s="4" t="str">
        <f t="shared" si="513"/>
        <v/>
      </c>
      <c r="BC470" s="12"/>
      <c r="BD470" s="13"/>
      <c r="BE470" s="4" t="str">
        <f t="shared" si="514"/>
        <v/>
      </c>
      <c r="BF470" s="12"/>
      <c r="BG470" s="13"/>
      <c r="BH470" s="4" t="str">
        <f t="shared" si="515"/>
        <v/>
      </c>
      <c r="BI470" s="12"/>
      <c r="BJ470" s="13"/>
      <c r="BK470" s="4" t="str">
        <f t="shared" si="516"/>
        <v/>
      </c>
      <c r="BL470" s="12"/>
      <c r="BM470" s="13"/>
      <c r="BN470" s="4" t="str">
        <f t="shared" si="517"/>
        <v/>
      </c>
      <c r="BO470" s="12"/>
      <c r="BP470" s="13"/>
      <c r="BQ470" s="4" t="str">
        <f t="shared" si="518"/>
        <v/>
      </c>
      <c r="BR470" s="12"/>
      <c r="BS470" s="13"/>
      <c r="BT470" s="4" t="str">
        <f t="shared" si="519"/>
        <v/>
      </c>
      <c r="BU470" s="12"/>
      <c r="BV470" s="13"/>
    </row>
    <row r="471" spans="1:74" hidden="1" outlineLevel="1">
      <c r="B471" t="str">
        <f t="shared" si="496"/>
        <v>floch2007on</v>
      </c>
      <c r="C471" t="s">
        <v>15</v>
      </c>
      <c r="D471">
        <f t="shared" si="520"/>
        <v>2007</v>
      </c>
      <c r="E471" t="str">
        <f t="shared" si="520"/>
        <v>EUR</v>
      </c>
      <c r="F471" s="4" t="str">
        <f t="shared" si="497"/>
        <v/>
      </c>
      <c r="G471" s="12"/>
      <c r="H471" s="13"/>
      <c r="I471" s="4" t="str">
        <f t="shared" si="498"/>
        <v/>
      </c>
      <c r="J471" s="12"/>
      <c r="K471" s="13"/>
      <c r="L471" s="4" t="str">
        <f t="shared" si="499"/>
        <v/>
      </c>
      <c r="M471" s="12"/>
      <c r="N471" s="13"/>
      <c r="O471" s="4" t="str">
        <f t="shared" si="500"/>
        <v/>
      </c>
      <c r="P471" s="12"/>
      <c r="Q471" s="13"/>
      <c r="R471" s="4" t="str">
        <f t="shared" si="501"/>
        <v/>
      </c>
      <c r="S471" s="12"/>
      <c r="T471" s="13"/>
      <c r="U471" s="4" t="str">
        <f t="shared" si="502"/>
        <v/>
      </c>
      <c r="V471" s="12"/>
      <c r="W471" s="13"/>
      <c r="X471" s="4" t="str">
        <f t="shared" si="503"/>
        <v/>
      </c>
      <c r="Y471" s="12"/>
      <c r="Z471" s="13"/>
      <c r="AA471" s="4" t="str">
        <f t="shared" si="504"/>
        <v/>
      </c>
      <c r="AB471" s="12"/>
      <c r="AC471" s="13"/>
      <c r="AD471" s="4" t="str">
        <f t="shared" si="505"/>
        <v/>
      </c>
      <c r="AE471" s="12"/>
      <c r="AF471" s="13"/>
      <c r="AG471" s="4" t="str">
        <f t="shared" si="506"/>
        <v/>
      </c>
      <c r="AH471" s="12"/>
      <c r="AI471" s="13"/>
      <c r="AJ471" s="4" t="str">
        <f t="shared" si="507"/>
        <v/>
      </c>
      <c r="AK471" s="12"/>
      <c r="AL471" s="13"/>
      <c r="AM471" s="4" t="str">
        <f t="shared" si="508"/>
        <v/>
      </c>
      <c r="AN471" s="12"/>
      <c r="AO471" s="13"/>
      <c r="AP471" s="4" t="str">
        <f t="shared" si="509"/>
        <v/>
      </c>
      <c r="AQ471" s="12"/>
      <c r="AR471" s="13"/>
      <c r="AS471" s="4" t="str">
        <f t="shared" si="510"/>
        <v/>
      </c>
      <c r="AT471" s="12"/>
      <c r="AU471" s="13"/>
      <c r="AV471" s="4" t="str">
        <f t="shared" si="511"/>
        <v/>
      </c>
      <c r="AW471" s="12"/>
      <c r="AX471" s="13"/>
      <c r="AY471" s="4" t="str">
        <f t="shared" si="512"/>
        <v/>
      </c>
      <c r="AZ471" s="12"/>
      <c r="BA471" s="13"/>
      <c r="BB471" s="4" t="str">
        <f t="shared" si="513"/>
        <v/>
      </c>
      <c r="BC471" s="12"/>
      <c r="BD471" s="13"/>
      <c r="BE471" s="4" t="str">
        <f t="shared" si="514"/>
        <v/>
      </c>
      <c r="BF471" s="12"/>
      <c r="BG471" s="13"/>
      <c r="BH471" s="4" t="str">
        <f t="shared" si="515"/>
        <v/>
      </c>
      <c r="BI471" s="12"/>
      <c r="BJ471" s="13"/>
      <c r="BK471" s="4" t="str">
        <f t="shared" si="516"/>
        <v/>
      </c>
      <c r="BL471" s="12"/>
      <c r="BM471" s="13"/>
      <c r="BN471" s="4" t="str">
        <f t="shared" si="517"/>
        <v/>
      </c>
      <c r="BO471" s="12"/>
      <c r="BP471" s="13"/>
      <c r="BQ471" s="4" t="str">
        <f t="shared" si="518"/>
        <v/>
      </c>
      <c r="BR471" s="12"/>
      <c r="BS471" s="13"/>
      <c r="BT471" s="4" t="str">
        <f t="shared" si="519"/>
        <v/>
      </c>
      <c r="BU471" s="12"/>
      <c r="BV471" s="13"/>
    </row>
    <row r="472" spans="1:74" hidden="1" outlineLevel="1">
      <c r="B472" t="str">
        <f t="shared" si="496"/>
        <v>floch2007on</v>
      </c>
      <c r="C472" t="s">
        <v>16</v>
      </c>
      <c r="D472">
        <f t="shared" si="520"/>
        <v>2007</v>
      </c>
      <c r="E472" t="str">
        <f t="shared" si="520"/>
        <v>EUR</v>
      </c>
      <c r="F472" s="4" t="str">
        <f t="shared" si="497"/>
        <v/>
      </c>
      <c r="G472" s="12"/>
      <c r="H472" s="13"/>
      <c r="I472" s="4" t="str">
        <f t="shared" si="498"/>
        <v/>
      </c>
      <c r="J472" s="12"/>
      <c r="K472" s="13"/>
      <c r="L472" s="4" t="str">
        <f t="shared" si="499"/>
        <v/>
      </c>
      <c r="M472" s="12"/>
      <c r="N472" s="13"/>
      <c r="O472" s="4" t="str">
        <f t="shared" si="500"/>
        <v/>
      </c>
      <c r="P472" s="12"/>
      <c r="Q472" s="13"/>
      <c r="R472" s="4" t="str">
        <f t="shared" si="501"/>
        <v/>
      </c>
      <c r="S472" s="12"/>
      <c r="T472" s="13"/>
      <c r="U472" s="4" t="str">
        <f t="shared" si="502"/>
        <v/>
      </c>
      <c r="V472" s="12"/>
      <c r="W472" s="13"/>
      <c r="X472" s="4" t="str">
        <f t="shared" si="503"/>
        <v/>
      </c>
      <c r="Y472" s="12"/>
      <c r="Z472" s="13"/>
      <c r="AA472" s="4" t="str">
        <f t="shared" si="504"/>
        <v/>
      </c>
      <c r="AB472" s="12"/>
      <c r="AC472" s="13"/>
      <c r="AD472" s="4" t="str">
        <f t="shared" si="505"/>
        <v/>
      </c>
      <c r="AE472" s="12"/>
      <c r="AF472" s="13"/>
      <c r="AG472" s="4" t="str">
        <f t="shared" si="506"/>
        <v/>
      </c>
      <c r="AH472" s="12"/>
      <c r="AI472" s="13"/>
      <c r="AJ472" s="4" t="str">
        <f t="shared" si="507"/>
        <v/>
      </c>
      <c r="AK472" s="12"/>
      <c r="AL472" s="13"/>
      <c r="AM472" s="4" t="str">
        <f t="shared" si="508"/>
        <v/>
      </c>
      <c r="AN472" s="12"/>
      <c r="AO472" s="13"/>
      <c r="AP472" s="4" t="str">
        <f t="shared" si="509"/>
        <v/>
      </c>
      <c r="AQ472" s="12"/>
      <c r="AR472" s="13"/>
      <c r="AS472" s="4" t="str">
        <f t="shared" si="510"/>
        <v/>
      </c>
      <c r="AT472" s="12"/>
      <c r="AU472" s="13"/>
      <c r="AV472" s="4" t="str">
        <f t="shared" si="511"/>
        <v/>
      </c>
      <c r="AW472" s="12"/>
      <c r="AX472" s="13"/>
      <c r="AY472" s="4" t="str">
        <f t="shared" si="512"/>
        <v/>
      </c>
      <c r="AZ472" s="12"/>
      <c r="BA472" s="13"/>
      <c r="BB472" s="4" t="str">
        <f t="shared" si="513"/>
        <v/>
      </c>
      <c r="BC472" s="12"/>
      <c r="BD472" s="13"/>
      <c r="BE472" s="4" t="str">
        <f t="shared" si="514"/>
        <v/>
      </c>
      <c r="BF472" s="12"/>
      <c r="BG472" s="13"/>
      <c r="BH472" s="4" t="str">
        <f t="shared" si="515"/>
        <v/>
      </c>
      <c r="BI472" s="12"/>
      <c r="BJ472" s="13"/>
      <c r="BK472" s="4" t="str">
        <f t="shared" si="516"/>
        <v/>
      </c>
      <c r="BL472" s="12"/>
      <c r="BM472" s="13"/>
      <c r="BN472" s="4" t="str">
        <f t="shared" si="517"/>
        <v/>
      </c>
      <c r="BO472" s="12"/>
      <c r="BP472" s="13"/>
      <c r="BQ472" s="4" t="str">
        <f t="shared" si="518"/>
        <v/>
      </c>
      <c r="BR472" s="12"/>
      <c r="BS472" s="13"/>
      <c r="BT472" s="4" t="str">
        <f t="shared" si="519"/>
        <v/>
      </c>
      <c r="BU472" s="12"/>
      <c r="BV472" s="13"/>
    </row>
    <row r="473" spans="1:74" collapsed="1">
      <c r="B473" t="s">
        <v>69</v>
      </c>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row>
    <row r="474" spans="1:74">
      <c r="B474" t="str">
        <f>B472</f>
        <v>floch2007on</v>
      </c>
      <c r="C474" t="s">
        <v>19</v>
      </c>
      <c r="D474">
        <f>D472</f>
        <v>2007</v>
      </c>
      <c r="E474" t="str">
        <f>E461</f>
        <v>EUR/kW</v>
      </c>
      <c r="F474" s="4" t="str">
        <f>IFERROR(AVERAGE(G474:H474),"")</f>
        <v/>
      </c>
      <c r="G474" s="12"/>
      <c r="H474" s="13"/>
      <c r="I474" s="4" t="str">
        <f>IFERROR(AVERAGE(J474:K474),"")</f>
        <v/>
      </c>
      <c r="J474" s="12"/>
      <c r="K474" s="13"/>
      <c r="L474" s="4" t="str">
        <f>IFERROR(AVERAGE(M474:N474),"")</f>
        <v/>
      </c>
      <c r="M474" s="12"/>
      <c r="N474" s="13"/>
      <c r="O474" s="4" t="str">
        <f>IFERROR(AVERAGE(P474:Q474),"")</f>
        <v/>
      </c>
      <c r="P474" s="12"/>
      <c r="Q474" s="13"/>
      <c r="R474" s="4" t="str">
        <f>IFERROR(AVERAGE(S474:T474),"")</f>
        <v/>
      </c>
      <c r="S474" s="12"/>
      <c r="T474" s="13"/>
      <c r="U474" s="4" t="str">
        <f>IFERROR(AVERAGE(V474:W474),"")</f>
        <v/>
      </c>
      <c r="V474" s="12"/>
      <c r="W474" s="13"/>
      <c r="X474" s="4" t="str">
        <f>IFERROR(AVERAGE(Y474:Z474),"")</f>
        <v/>
      </c>
      <c r="Y474" s="12"/>
      <c r="Z474" s="13"/>
      <c r="AA474" s="4" t="str">
        <f>IFERROR(AVERAGE(AB474:AC474),"")</f>
        <v/>
      </c>
      <c r="AB474" s="12"/>
      <c r="AC474" s="13"/>
      <c r="AD474" s="4" t="str">
        <f>IFERROR(AVERAGE(AE474:AF474),"")</f>
        <v/>
      </c>
      <c r="AE474" s="12"/>
      <c r="AF474" s="13"/>
      <c r="AG474" s="4" t="str">
        <f>IFERROR(AVERAGE(AH474:AI474),"")</f>
        <v/>
      </c>
      <c r="AH474" s="12"/>
      <c r="AI474" s="13"/>
      <c r="AJ474" s="4" t="str">
        <f>IFERROR(AVERAGE(AK474:AL474),"")</f>
        <v/>
      </c>
      <c r="AK474" s="12"/>
      <c r="AL474" s="13"/>
      <c r="AM474" s="4" t="str">
        <f>IFERROR(AVERAGE(AN474:AO474),"")</f>
        <v/>
      </c>
      <c r="AN474" s="12"/>
      <c r="AO474" s="13"/>
      <c r="AP474" s="4" t="str">
        <f>IFERROR(AVERAGE(AQ474:AR474),"")</f>
        <v/>
      </c>
      <c r="AQ474" s="12"/>
      <c r="AR474" s="13"/>
      <c r="AS474" s="4" t="str">
        <f>IFERROR(AVERAGE(AT474:AU474),"")</f>
        <v/>
      </c>
      <c r="AT474" s="12"/>
      <c r="AU474" s="13"/>
      <c r="AV474" s="4" t="str">
        <f>IFERROR(AVERAGE(AW474:AX474),"")</f>
        <v/>
      </c>
      <c r="AW474" s="12"/>
      <c r="AX474" s="13"/>
      <c r="AY474" s="4" t="str">
        <f>IFERROR(AVERAGE(AZ474:BA474),"")</f>
        <v/>
      </c>
      <c r="AZ474" s="12"/>
      <c r="BA474" s="13"/>
      <c r="BB474" s="4" t="str">
        <f>IFERROR(AVERAGE(BC474:BD474),"")</f>
        <v/>
      </c>
      <c r="BC474" s="12"/>
      <c r="BD474" s="13"/>
      <c r="BE474" s="4" t="str">
        <f>IFERROR(AVERAGE(BF474:BG474),"")</f>
        <v/>
      </c>
      <c r="BF474" s="12"/>
      <c r="BG474" s="13"/>
      <c r="BH474" s="4" t="str">
        <f>IFERROR(AVERAGE(BI474:BJ474),"")</f>
        <v/>
      </c>
      <c r="BI474" s="12"/>
      <c r="BJ474" s="13"/>
      <c r="BK474" s="4" t="str">
        <f>IFERROR(AVERAGE(BL474:BM474),"")</f>
        <v/>
      </c>
      <c r="BL474" s="12"/>
      <c r="BM474" s="13"/>
      <c r="BN474" s="4" t="str">
        <f>IFERROR(AVERAGE(BO474:BP474),"")</f>
        <v/>
      </c>
      <c r="BO474" s="12"/>
      <c r="BP474" s="13"/>
      <c r="BQ474" s="4" t="str">
        <f>IFERROR(AVERAGE(BR474:BS474),"")</f>
        <v/>
      </c>
      <c r="BR474" s="12"/>
      <c r="BS474" s="13"/>
      <c r="BT474" s="4" t="str">
        <f>IFERROR(AVERAGE(BU474:BV474),"")</f>
        <v/>
      </c>
      <c r="BU474" s="12"/>
      <c r="BV474" s="13"/>
    </row>
    <row r="475" spans="1:74">
      <c r="B475" t="s">
        <v>69</v>
      </c>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row>
    <row r="476" spans="1:74">
      <c r="B476" t="str">
        <f>B474</f>
        <v>floch2007on</v>
      </c>
      <c r="C476" t="s">
        <v>48</v>
      </c>
      <c r="D476">
        <f>D474</f>
        <v>2007</v>
      </c>
      <c r="E476" t="s">
        <v>22</v>
      </c>
      <c r="F476" s="22" t="str">
        <f>IFERROR(AVERAGE(G476:H476),"")</f>
        <v/>
      </c>
      <c r="G476" s="23"/>
      <c r="H476" s="24"/>
      <c r="I476" s="22" t="str">
        <f>IFERROR(AVERAGE(J476:K476),"")</f>
        <v/>
      </c>
      <c r="J476" s="23"/>
      <c r="K476" s="24"/>
      <c r="L476" s="22" t="str">
        <f>IFERROR(AVERAGE(M476:N476),"")</f>
        <v/>
      </c>
      <c r="M476" s="23"/>
      <c r="N476" s="24"/>
      <c r="O476" s="22" t="str">
        <f>IFERROR(AVERAGE(P476:Q476),"")</f>
        <v/>
      </c>
      <c r="P476" s="23"/>
      <c r="Q476" s="24"/>
      <c r="R476" s="22" t="str">
        <f>IFERROR(AVERAGE(S476:T476),"")</f>
        <v/>
      </c>
      <c r="S476" s="23"/>
      <c r="T476" s="24"/>
      <c r="U476" s="22" t="str">
        <f>IFERROR(AVERAGE(V476:W476),"")</f>
        <v/>
      </c>
      <c r="V476" s="23"/>
      <c r="W476" s="24"/>
      <c r="X476" s="22" t="str">
        <f>IFERROR(AVERAGE(Y476:Z476),"")</f>
        <v/>
      </c>
      <c r="Y476" s="23"/>
      <c r="Z476" s="24"/>
      <c r="AA476" s="22" t="str">
        <f>IFERROR(AVERAGE(AB476:AC476),"")</f>
        <v/>
      </c>
      <c r="AB476" s="23"/>
      <c r="AC476" s="24"/>
      <c r="AD476" s="22" t="str">
        <f>IFERROR(AVERAGE(AE476:AF476),"")</f>
        <v/>
      </c>
      <c r="AE476" s="23"/>
      <c r="AF476" s="24"/>
      <c r="AG476" s="22" t="str">
        <f>IFERROR(AVERAGE(AH476:AI476),"")</f>
        <v/>
      </c>
      <c r="AH476" s="23"/>
      <c r="AI476" s="24"/>
      <c r="AJ476" s="22" t="str">
        <f>IFERROR(AVERAGE(AK476:AL476),"")</f>
        <v/>
      </c>
      <c r="AK476" s="23"/>
      <c r="AL476" s="24"/>
      <c r="AM476" s="22" t="str">
        <f>IFERROR(AVERAGE(AN476:AO476),"")</f>
        <v/>
      </c>
      <c r="AN476" s="23"/>
      <c r="AO476" s="24"/>
      <c r="AP476" s="22" t="str">
        <f>IFERROR(AVERAGE(AQ476:AR476),"")</f>
        <v/>
      </c>
      <c r="AQ476" s="23"/>
      <c r="AR476" s="24"/>
      <c r="AS476" s="22" t="str">
        <f>IFERROR(AVERAGE(AT476:AU476),"")</f>
        <v/>
      </c>
      <c r="AT476" s="23"/>
      <c r="AU476" s="24"/>
      <c r="AV476" s="22" t="str">
        <f>IFERROR(AVERAGE(AW476:AX476),"")</f>
        <v/>
      </c>
      <c r="AW476" s="23"/>
      <c r="AX476" s="24"/>
      <c r="AY476" s="22" t="str">
        <f>IFERROR(AVERAGE(AZ476:BA476),"")</f>
        <v/>
      </c>
      <c r="AZ476" s="23"/>
      <c r="BA476" s="24"/>
      <c r="BB476" s="22" t="str">
        <f>IFERROR(AVERAGE(BC476:BD476),"")</f>
        <v/>
      </c>
      <c r="BC476" s="23"/>
      <c r="BD476" s="24"/>
      <c r="BE476" s="22" t="str">
        <f>IFERROR(AVERAGE(BF476:BG476),"")</f>
        <v/>
      </c>
      <c r="BF476" s="23"/>
      <c r="BG476" s="24"/>
      <c r="BH476" s="22" t="str">
        <f>IFERROR(AVERAGE(BI476:BJ476),"")</f>
        <v/>
      </c>
      <c r="BI476" s="23"/>
      <c r="BJ476" s="24"/>
      <c r="BK476" s="22" t="str">
        <f>IFERROR(AVERAGE(BL476:BM476),"")</f>
        <v/>
      </c>
      <c r="BL476" s="23"/>
      <c r="BM476" s="24"/>
      <c r="BN476" s="22" t="str">
        <f>IFERROR(AVERAGE(BO476:BP476),"")</f>
        <v/>
      </c>
      <c r="BO476" s="23"/>
      <c r="BP476" s="24"/>
      <c r="BQ476" s="22" t="str">
        <f>IFERROR(AVERAGE(BR476:BS476),"")</f>
        <v/>
      </c>
      <c r="BR476" s="23"/>
      <c r="BS476" s="24"/>
      <c r="BT476" s="22" t="str">
        <f>IFERROR(AVERAGE(BU476:BV476),"")</f>
        <v/>
      </c>
      <c r="BU476" s="23"/>
      <c r="BV476" s="24"/>
    </row>
    <row r="477" spans="1:74">
      <c r="B477" t="str">
        <f>B476</f>
        <v>floch2007on</v>
      </c>
      <c r="C477" t="s">
        <v>49</v>
      </c>
      <c r="D477">
        <f>D476</f>
        <v>2007</v>
      </c>
      <c r="E477" t="s">
        <v>22</v>
      </c>
      <c r="F477" s="22" t="str">
        <f>IFERROR(AVERAGE(G477:H477),"")</f>
        <v/>
      </c>
      <c r="G477" s="23"/>
      <c r="H477" s="24"/>
      <c r="I477" s="22" t="str">
        <f>IFERROR(AVERAGE(J477:K477),"")</f>
        <v/>
      </c>
      <c r="J477" s="23"/>
      <c r="K477" s="24"/>
      <c r="L477" s="22" t="str">
        <f>IFERROR(AVERAGE(M477:N477),"")</f>
        <v/>
      </c>
      <c r="M477" s="23"/>
      <c r="N477" s="24"/>
      <c r="O477" s="22" t="str">
        <f>IFERROR(AVERAGE(P477:Q477),"")</f>
        <v/>
      </c>
      <c r="P477" s="23"/>
      <c r="Q477" s="24"/>
      <c r="R477" s="22" t="str">
        <f>IFERROR(AVERAGE(S477:T477),"")</f>
        <v/>
      </c>
      <c r="S477" s="23"/>
      <c r="T477" s="24"/>
      <c r="U477" s="22" t="str">
        <f>IFERROR(AVERAGE(V477:W477),"")</f>
        <v/>
      </c>
      <c r="V477" s="23"/>
      <c r="W477" s="24"/>
      <c r="X477" s="22" t="str">
        <f>IFERROR(AVERAGE(Y477:Z477),"")</f>
        <v/>
      </c>
      <c r="Y477" s="23"/>
      <c r="Z477" s="24"/>
      <c r="AA477" s="22" t="str">
        <f>IFERROR(AVERAGE(AB477:AC477),"")</f>
        <v/>
      </c>
      <c r="AB477" s="23"/>
      <c r="AC477" s="24"/>
      <c r="AD477" s="22" t="str">
        <f>IFERROR(AVERAGE(AE477:AF477),"")</f>
        <v/>
      </c>
      <c r="AE477" s="23"/>
      <c r="AF477" s="24"/>
      <c r="AG477" s="22" t="str">
        <f>IFERROR(AVERAGE(AH477:AI477),"")</f>
        <v/>
      </c>
      <c r="AH477" s="23"/>
      <c r="AI477" s="24"/>
      <c r="AJ477" s="22" t="str">
        <f>IFERROR(AVERAGE(AK477:AL477),"")</f>
        <v/>
      </c>
      <c r="AK477" s="23"/>
      <c r="AL477" s="24"/>
      <c r="AM477" s="22" t="str">
        <f>IFERROR(AVERAGE(AN477:AO477),"")</f>
        <v/>
      </c>
      <c r="AN477" s="23"/>
      <c r="AO477" s="24"/>
      <c r="AP477" s="22" t="str">
        <f>IFERROR(AVERAGE(AQ477:AR477),"")</f>
        <v/>
      </c>
      <c r="AQ477" s="23"/>
      <c r="AR477" s="24"/>
      <c r="AS477" s="22" t="str">
        <f>IFERROR(AVERAGE(AT477:AU477),"")</f>
        <v/>
      </c>
      <c r="AT477" s="23"/>
      <c r="AU477" s="24"/>
      <c r="AV477" s="22" t="str">
        <f>IFERROR(AVERAGE(AW477:AX477),"")</f>
        <v/>
      </c>
      <c r="AW477" s="23"/>
      <c r="AX477" s="24"/>
      <c r="AY477" s="22" t="str">
        <f>IFERROR(AVERAGE(AZ477:BA477),"")</f>
        <v/>
      </c>
      <c r="AZ477" s="23"/>
      <c r="BA477" s="24"/>
      <c r="BB477" s="22" t="str">
        <f>IFERROR(AVERAGE(BC477:BD477),"")</f>
        <v/>
      </c>
      <c r="BC477" s="23"/>
      <c r="BD477" s="24"/>
      <c r="BE477" s="22" t="str">
        <f>IFERROR(AVERAGE(BF477:BG477),"")</f>
        <v/>
      </c>
      <c r="BF477" s="23"/>
      <c r="BG477" s="24"/>
      <c r="BH477" s="22" t="str">
        <f>IFERROR(AVERAGE(BI477:BJ477),"")</f>
        <v/>
      </c>
      <c r="BI477" s="23"/>
      <c r="BJ477" s="24"/>
      <c r="BK477" s="22" t="str">
        <f>IFERROR(AVERAGE(BL477:BM477),"")</f>
        <v/>
      </c>
      <c r="BL477" s="23"/>
      <c r="BM477" s="24"/>
      <c r="BN477" s="22" t="str">
        <f>IFERROR(AVERAGE(BO477:BP477),"")</f>
        <v/>
      </c>
      <c r="BO477" s="23"/>
      <c r="BP477" s="24"/>
      <c r="BQ477" s="22" t="str">
        <f>IFERROR(AVERAGE(BR477:BS477),"")</f>
        <v/>
      </c>
      <c r="BR477" s="23"/>
      <c r="BS477" s="24"/>
      <c r="BT477" s="22" t="str">
        <f>IFERROR(AVERAGE(BU477:BV477),"")</f>
        <v/>
      </c>
      <c r="BU477" s="23"/>
      <c r="BV477" s="24"/>
    </row>
    <row r="478" spans="1:74">
      <c r="B478" t="s">
        <v>69</v>
      </c>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row>
    <row r="479" spans="1:74">
      <c r="B479" t="str">
        <f>B474</f>
        <v>floch2007on</v>
      </c>
      <c r="C479" t="s">
        <v>23</v>
      </c>
      <c r="D479">
        <f>D474</f>
        <v>2007</v>
      </c>
      <c r="E479" t="s">
        <v>20</v>
      </c>
      <c r="F479" s="4" t="str">
        <f>IFERROR(AVERAGE(G479:H479),"")</f>
        <v/>
      </c>
      <c r="G479" s="12"/>
      <c r="H479" s="13"/>
      <c r="I479" s="4" t="str">
        <f>IFERROR(AVERAGE(J479:K479),"")</f>
        <v/>
      </c>
      <c r="J479" s="12"/>
      <c r="K479" s="13"/>
      <c r="L479" s="4" t="str">
        <f>IFERROR(AVERAGE(M479:N479),"")</f>
        <v/>
      </c>
      <c r="M479" s="12"/>
      <c r="N479" s="13"/>
      <c r="O479" s="4" t="str">
        <f>IFERROR(AVERAGE(P479:Q479),"")</f>
        <v/>
      </c>
      <c r="P479" s="12"/>
      <c r="Q479" s="13"/>
      <c r="R479" s="4" t="str">
        <f>IFERROR(AVERAGE(S479:T479),"")</f>
        <v/>
      </c>
      <c r="S479" s="12"/>
      <c r="T479" s="13"/>
      <c r="U479" s="4" t="str">
        <f>IFERROR(AVERAGE(V479:W479),"")</f>
        <v/>
      </c>
      <c r="V479" s="12"/>
      <c r="W479" s="13"/>
      <c r="X479" s="4" t="str">
        <f>IFERROR(AVERAGE(Y479:Z479),"")</f>
        <v/>
      </c>
      <c r="Y479" s="12"/>
      <c r="Z479" s="13"/>
      <c r="AA479" s="4" t="str">
        <f>IFERROR(AVERAGE(AB479:AC479),"")</f>
        <v/>
      </c>
      <c r="AB479" s="12"/>
      <c r="AC479" s="13"/>
      <c r="AD479" s="4" t="str">
        <f>IFERROR(AVERAGE(AE479:AF479),"")</f>
        <v/>
      </c>
      <c r="AE479" s="12"/>
      <c r="AF479" s="13"/>
      <c r="AG479" s="4" t="str">
        <f>IFERROR(AVERAGE(AH479:AI479),"")</f>
        <v/>
      </c>
      <c r="AH479" s="12"/>
      <c r="AI479" s="13"/>
      <c r="AJ479" s="4" t="str">
        <f>IFERROR(AVERAGE(AK479:AL479),"")</f>
        <v/>
      </c>
      <c r="AK479" s="12"/>
      <c r="AL479" s="13"/>
      <c r="AM479" s="4" t="str">
        <f>IFERROR(AVERAGE(AN479:AO479),"")</f>
        <v/>
      </c>
      <c r="AN479" s="12"/>
      <c r="AO479" s="13"/>
      <c r="AP479" s="4" t="str">
        <f>IFERROR(AVERAGE(AQ479:AR479),"")</f>
        <v/>
      </c>
      <c r="AQ479" s="12"/>
      <c r="AR479" s="13"/>
      <c r="AS479" s="4" t="str">
        <f>IFERROR(AVERAGE(AT479:AU479),"")</f>
        <v/>
      </c>
      <c r="AT479" s="12"/>
      <c r="AU479" s="13"/>
      <c r="AV479" s="4" t="str">
        <f>IFERROR(AVERAGE(AW479:AX479),"")</f>
        <v/>
      </c>
      <c r="AW479" s="12"/>
      <c r="AX479" s="13"/>
      <c r="AY479" s="4" t="str">
        <f>IFERROR(AVERAGE(AZ479:BA479),"")</f>
        <v/>
      </c>
      <c r="AZ479" s="12"/>
      <c r="BA479" s="13"/>
      <c r="BB479" s="4" t="str">
        <f>IFERROR(AVERAGE(BC479:BD479),"")</f>
        <v/>
      </c>
      <c r="BC479" s="12"/>
      <c r="BD479" s="13"/>
      <c r="BE479" s="4" t="str">
        <f>IFERROR(AVERAGE(BF479:BG479),"")</f>
        <v/>
      </c>
      <c r="BF479" s="12"/>
      <c r="BG479" s="13"/>
      <c r="BH479" s="4" t="str">
        <f>IFERROR(AVERAGE(BI479:BJ479),"")</f>
        <v/>
      </c>
      <c r="BI479" s="12"/>
      <c r="BJ479" s="13"/>
      <c r="BK479" s="4" t="str">
        <f>IFERROR(AVERAGE(BL479:BM479),"")</f>
        <v/>
      </c>
      <c r="BL479" s="12"/>
      <c r="BM479" s="13"/>
      <c r="BN479" s="4" t="str">
        <f>IFERROR(AVERAGE(BO479:BP479),"")</f>
        <v/>
      </c>
      <c r="BO479" s="12"/>
      <c r="BP479" s="13"/>
      <c r="BQ479" s="4" t="str">
        <f>IFERROR(AVERAGE(BR479:BS479),"")</f>
        <v/>
      </c>
      <c r="BR479" s="12"/>
      <c r="BS479" s="13"/>
      <c r="BT479" s="4" t="str">
        <f>IFERROR(AVERAGE(BU479:BV479),"")</f>
        <v/>
      </c>
      <c r="BU479" s="12"/>
      <c r="BV479" s="13"/>
    </row>
    <row r="480" spans="1:74">
      <c r="B480" t="str">
        <f>B479</f>
        <v>floch2007on</v>
      </c>
      <c r="C480" t="s">
        <v>42</v>
      </c>
      <c r="D480">
        <f>D479</f>
        <v>2007</v>
      </c>
      <c r="E480" t="s">
        <v>43</v>
      </c>
      <c r="F480" s="4" t="str">
        <f>IFERROR(AVERAGE(G480:H480),"")</f>
        <v/>
      </c>
      <c r="G480" s="12"/>
      <c r="H480" s="13"/>
      <c r="I480" s="4" t="str">
        <f>IFERROR(AVERAGE(J480:K480),"")</f>
        <v/>
      </c>
      <c r="J480" s="12"/>
      <c r="K480" s="13"/>
      <c r="L480" s="4" t="str">
        <f>IFERROR(AVERAGE(M480:N480),"")</f>
        <v/>
      </c>
      <c r="M480" s="12"/>
      <c r="N480" s="13"/>
      <c r="O480" s="4" t="str">
        <f>IFERROR(AVERAGE(P480:Q480),"")</f>
        <v/>
      </c>
      <c r="P480" s="12"/>
      <c r="Q480" s="13"/>
      <c r="R480" s="4" t="str">
        <f>IFERROR(AVERAGE(S480:T480),"")</f>
        <v/>
      </c>
      <c r="S480" s="12"/>
      <c r="T480" s="13"/>
      <c r="U480" s="4" t="str">
        <f>IFERROR(AVERAGE(V480:W480),"")</f>
        <v/>
      </c>
      <c r="V480" s="12"/>
      <c r="W480" s="13"/>
      <c r="X480" s="4" t="str">
        <f>IFERROR(AVERAGE(Y480:Z480),"")</f>
        <v/>
      </c>
      <c r="Y480" s="12"/>
      <c r="Z480" s="13"/>
      <c r="AA480" s="4" t="str">
        <f>IFERROR(AVERAGE(AB480:AC480),"")</f>
        <v/>
      </c>
      <c r="AB480" s="12"/>
      <c r="AC480" s="13"/>
      <c r="AD480" s="4" t="str">
        <f>IFERROR(AVERAGE(AE480:AF480),"")</f>
        <v/>
      </c>
      <c r="AE480" s="12"/>
      <c r="AF480" s="13"/>
      <c r="AG480" s="4" t="str">
        <f>IFERROR(AVERAGE(AH480:AI480),"")</f>
        <v/>
      </c>
      <c r="AH480" s="12"/>
      <c r="AI480" s="13"/>
      <c r="AJ480" s="4" t="str">
        <f>IFERROR(AVERAGE(AK480:AL480),"")</f>
        <v/>
      </c>
      <c r="AK480" s="12"/>
      <c r="AL480" s="13"/>
      <c r="AM480" s="4" t="str">
        <f>IFERROR(AVERAGE(AN480:AO480),"")</f>
        <v/>
      </c>
      <c r="AN480" s="12"/>
      <c r="AO480" s="13"/>
      <c r="AP480" s="4" t="str">
        <f>IFERROR(AVERAGE(AQ480:AR480),"")</f>
        <v/>
      </c>
      <c r="AQ480" s="12"/>
      <c r="AR480" s="13"/>
      <c r="AS480" s="4" t="str">
        <f>IFERROR(AVERAGE(AT480:AU480),"")</f>
        <v/>
      </c>
      <c r="AT480" s="12"/>
      <c r="AU480" s="13"/>
      <c r="AV480" s="4" t="str">
        <f>IFERROR(AVERAGE(AW480:AX480),"")</f>
        <v/>
      </c>
      <c r="AW480" s="12"/>
      <c r="AX480" s="13"/>
      <c r="AY480" s="4" t="str">
        <f>IFERROR(AVERAGE(AZ480:BA480),"")</f>
        <v/>
      </c>
      <c r="AZ480" s="12"/>
      <c r="BA480" s="13"/>
      <c r="BB480" s="4" t="str">
        <f>IFERROR(AVERAGE(BC480:BD480),"")</f>
        <v/>
      </c>
      <c r="BC480" s="12"/>
      <c r="BD480" s="13"/>
      <c r="BE480" s="4" t="str">
        <f>IFERROR(AVERAGE(BF480:BG480),"")</f>
        <v/>
      </c>
      <c r="BF480" s="12"/>
      <c r="BG480" s="13"/>
      <c r="BH480" s="4" t="str">
        <f>IFERROR(AVERAGE(BI480:BJ480),"")</f>
        <v/>
      </c>
      <c r="BI480" s="12"/>
      <c r="BJ480" s="13"/>
      <c r="BK480" s="4" t="str">
        <f>IFERROR(AVERAGE(BL480:BM480),"")</f>
        <v/>
      </c>
      <c r="BL480" s="12"/>
      <c r="BM480" s="13"/>
      <c r="BN480" s="4" t="str">
        <f>IFERROR(AVERAGE(BO480:BP480),"")</f>
        <v/>
      </c>
      <c r="BO480" s="12"/>
      <c r="BP480" s="13"/>
      <c r="BQ480" s="4" t="str">
        <f>IFERROR(AVERAGE(BR480:BS480),"")</f>
        <v/>
      </c>
      <c r="BR480" s="12"/>
      <c r="BS480" s="13"/>
      <c r="BT480" s="4" t="str">
        <f>IFERROR(AVERAGE(BU480:BV480),"")</f>
        <v/>
      </c>
      <c r="BU480" s="12"/>
      <c r="BV480" s="13"/>
    </row>
    <row r="481" spans="1:77">
      <c r="B481" t="str">
        <f>B480</f>
        <v>floch2007on</v>
      </c>
      <c r="C481" t="s">
        <v>21</v>
      </c>
      <c r="D481">
        <f>D480</f>
        <v>2007</v>
      </c>
      <c r="E481" t="s">
        <v>22</v>
      </c>
      <c r="F481" s="22" t="str">
        <f>IFERROR(AVERAGE(G481:H481),"")</f>
        <v/>
      </c>
      <c r="G481" s="23"/>
      <c r="H481" s="24"/>
      <c r="I481" s="22" t="str">
        <f>IFERROR(AVERAGE(J481:K481),"")</f>
        <v/>
      </c>
      <c r="J481" s="23"/>
      <c r="K481" s="24"/>
      <c r="L481" s="22" t="str">
        <f>IFERROR(AVERAGE(M481:N481),"")</f>
        <v/>
      </c>
      <c r="M481" s="23"/>
      <c r="N481" s="24"/>
      <c r="O481" s="22" t="str">
        <f>IFERROR(AVERAGE(P481:Q481),"")</f>
        <v/>
      </c>
      <c r="P481" s="23"/>
      <c r="Q481" s="24"/>
      <c r="R481" s="22" t="str">
        <f>IFERROR(AVERAGE(S481:T481),"")</f>
        <v/>
      </c>
      <c r="S481" s="23"/>
      <c r="T481" s="24"/>
      <c r="U481" s="22" t="str">
        <f>IFERROR(AVERAGE(V481:W481),"")</f>
        <v/>
      </c>
      <c r="V481" s="23"/>
      <c r="W481" s="24"/>
      <c r="X481" s="22" t="str">
        <f>IFERROR(AVERAGE(Y481:Z481),"")</f>
        <v/>
      </c>
      <c r="Y481" s="23"/>
      <c r="Z481" s="24"/>
      <c r="AA481" s="22" t="str">
        <f>IFERROR(AVERAGE(AB481:AC481),"")</f>
        <v/>
      </c>
      <c r="AB481" s="23"/>
      <c r="AC481" s="24"/>
      <c r="AD481" s="22" t="str">
        <f>IFERROR(AVERAGE(AE481:AF481),"")</f>
        <v/>
      </c>
      <c r="AE481" s="23"/>
      <c r="AF481" s="24"/>
      <c r="AG481" s="22" t="str">
        <f>IFERROR(AVERAGE(AH481:AI481),"")</f>
        <v/>
      </c>
      <c r="AH481" s="23"/>
      <c r="AI481" s="24"/>
      <c r="AJ481" s="22" t="str">
        <f>IFERROR(AVERAGE(AK481:AL481),"")</f>
        <v/>
      </c>
      <c r="AK481" s="23"/>
      <c r="AL481" s="24"/>
      <c r="AM481" s="22" t="str">
        <f>IFERROR(AVERAGE(AN481:AO481),"")</f>
        <v/>
      </c>
      <c r="AN481" s="23"/>
      <c r="AO481" s="24"/>
      <c r="AP481" s="22" t="str">
        <f>IFERROR(AVERAGE(AQ481:AR481),"")</f>
        <v/>
      </c>
      <c r="AQ481" s="23"/>
      <c r="AR481" s="24"/>
      <c r="AS481" s="22" t="str">
        <f>IFERROR(AVERAGE(AT481:AU481),"")</f>
        <v/>
      </c>
      <c r="AT481" s="23"/>
      <c r="AU481" s="24"/>
      <c r="AV481" s="22" t="str">
        <f>IFERROR(AVERAGE(AW481:AX481),"")</f>
        <v/>
      </c>
      <c r="AW481" s="23"/>
      <c r="AX481" s="24"/>
      <c r="AY481" s="22" t="str">
        <f>IFERROR(AVERAGE(AZ481:BA481),"")</f>
        <v/>
      </c>
      <c r="AZ481" s="23"/>
      <c r="BA481" s="24"/>
      <c r="BB481" s="22" t="str">
        <f>IFERROR(AVERAGE(BC481:BD481),"")</f>
        <v/>
      </c>
      <c r="BC481" s="23"/>
      <c r="BD481" s="24"/>
      <c r="BE481" s="22" t="str">
        <f>IFERROR(AVERAGE(BF481:BG481),"")</f>
        <v/>
      </c>
      <c r="BF481" s="23"/>
      <c r="BG481" s="24"/>
      <c r="BH481" s="22" t="str">
        <f>IFERROR(AVERAGE(BI481:BJ481),"")</f>
        <v/>
      </c>
      <c r="BI481" s="23"/>
      <c r="BJ481" s="24"/>
      <c r="BK481" s="22" t="str">
        <f>IFERROR(AVERAGE(BL481:BM481),"")</f>
        <v/>
      </c>
      <c r="BL481" s="23"/>
      <c r="BM481" s="24"/>
      <c r="BN481" s="22" t="str">
        <f>IFERROR(AVERAGE(BO481:BP481),"")</f>
        <v/>
      </c>
      <c r="BO481" s="23"/>
      <c r="BP481" s="24"/>
      <c r="BQ481" s="22" t="str">
        <f>IFERROR(AVERAGE(BR481:BS481),"")</f>
        <v/>
      </c>
      <c r="BR481" s="23"/>
      <c r="BS481" s="24"/>
      <c r="BT481" s="22" t="str">
        <f>IFERROR(AVERAGE(BU481:BV481),"")</f>
        <v/>
      </c>
      <c r="BU481" s="23"/>
      <c r="BV481" s="24"/>
    </row>
    <row r="482" spans="1:77">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row>
    <row r="484" spans="1:77">
      <c r="A484" s="5">
        <f>MATCH(B484,Sources[Citekey],0)</f>
        <v>130</v>
      </c>
      <c r="B484" s="6" t="s">
        <v>92</v>
      </c>
      <c r="C484" s="1"/>
      <c r="D484" s="1">
        <f>VLOOKUP(B484,Sources[],2,FALSE)</f>
        <v>2004</v>
      </c>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row>
    <row r="485" spans="1:77">
      <c r="B485" t="str">
        <f>B484</f>
        <v>ivy2004summary</v>
      </c>
      <c r="C485" t="s">
        <v>3</v>
      </c>
      <c r="D485">
        <f>D484</f>
        <v>2004</v>
      </c>
      <c r="E485" s="25" t="s">
        <v>6</v>
      </c>
      <c r="F485" s="4" t="str">
        <f>IFERROR(AVERAGE(G485:H485),"")</f>
        <v/>
      </c>
      <c r="G485" s="12"/>
      <c r="H485" s="13"/>
      <c r="I485" s="4" t="str">
        <f>IFERROR(AVERAGE(J485:K485),"")</f>
        <v/>
      </c>
      <c r="J485" s="12"/>
      <c r="K485" s="13"/>
      <c r="L485" s="4" t="str">
        <f>IFERROR(AVERAGE(M485:N485),"")</f>
        <v/>
      </c>
      <c r="M485" s="12"/>
      <c r="N485" s="13"/>
      <c r="O485" s="4" t="str">
        <f>IFERROR(AVERAGE(P485:Q485),"")</f>
        <v/>
      </c>
      <c r="P485" s="12"/>
      <c r="Q485" s="13"/>
      <c r="R485" s="4" t="str">
        <f>IFERROR(AVERAGE(S485:T485),"")</f>
        <v/>
      </c>
      <c r="S485" s="12"/>
      <c r="T485" s="13"/>
      <c r="U485" s="4" t="str">
        <f>IFERROR(AVERAGE(V485:W485),"")</f>
        <v/>
      </c>
      <c r="V485" s="12"/>
      <c r="W485" s="13"/>
      <c r="X485" s="4" t="str">
        <f>IFERROR(AVERAGE(Y485:Z485),"")</f>
        <v/>
      </c>
      <c r="Y485" s="12"/>
      <c r="Z485" s="13"/>
      <c r="AA485" s="4" t="str">
        <f>IFERROR(AVERAGE(AB485:AC485),"")</f>
        <v/>
      </c>
      <c r="AB485" s="12"/>
      <c r="AC485" s="13"/>
      <c r="AD485" s="4" t="str">
        <f>IFERROR(AVERAGE(AE485:AF485),"")</f>
        <v/>
      </c>
      <c r="AE485" s="12"/>
      <c r="AF485" s="13"/>
      <c r="AG485" s="4" t="str">
        <f>IFERROR(AVERAGE(AH485:AI485),"")</f>
        <v/>
      </c>
      <c r="AH485" s="12"/>
      <c r="AI485" s="13"/>
      <c r="AJ485" s="4" t="str">
        <f>IFERROR(AVERAGE(AK485:AL485),"")</f>
        <v/>
      </c>
      <c r="AK485" s="12"/>
      <c r="AL485" s="13"/>
      <c r="AM485" s="4" t="str">
        <f>IFERROR(AVERAGE(AN485:AO485),"")</f>
        <v/>
      </c>
      <c r="AN485" s="12"/>
      <c r="AO485" s="13"/>
      <c r="AP485" s="4" t="str">
        <f>IFERROR(AVERAGE(AQ485:AR485),"")</f>
        <v/>
      </c>
      <c r="AQ485" s="12"/>
      <c r="AR485" s="13"/>
      <c r="AS485" s="4" t="str">
        <f>IFERROR(AVERAGE(AT485:AU485),"")</f>
        <v/>
      </c>
      <c r="AT485" s="12"/>
      <c r="AU485" s="13"/>
      <c r="AV485" s="4" t="str">
        <f>IFERROR(AVERAGE(AW485:AX485),"")</f>
        <v/>
      </c>
      <c r="AW485" s="12"/>
      <c r="AX485" s="13"/>
      <c r="AY485" s="4" t="str">
        <f>IFERROR(AVERAGE(AZ485:BA485),"")</f>
        <v/>
      </c>
      <c r="AZ485" s="12"/>
      <c r="BA485" s="13"/>
      <c r="BB485" s="4" t="str">
        <f>IFERROR(AVERAGE(BC485:BD485),"")</f>
        <v/>
      </c>
      <c r="BC485" s="12"/>
      <c r="BD485" s="13"/>
      <c r="BE485" s="4" t="str">
        <f>IFERROR(AVERAGE(BF485:BG485),"")</f>
        <v/>
      </c>
      <c r="BF485" s="12"/>
      <c r="BG485" s="13"/>
      <c r="BH485" s="4" t="str">
        <f>IFERROR(AVERAGE(BI485:BJ485),"")</f>
        <v/>
      </c>
      <c r="BI485" s="12"/>
      <c r="BJ485" s="13"/>
      <c r="BK485" s="4" t="str">
        <f>IFERROR(AVERAGE(BL485:BM485),"")</f>
        <v/>
      </c>
      <c r="BL485" s="12"/>
      <c r="BM485" s="13"/>
      <c r="BN485" s="4" t="str">
        <f>IFERROR(AVERAGE(BO485:BP485),"")</f>
        <v/>
      </c>
      <c r="BO485" s="12"/>
      <c r="BP485" s="13"/>
      <c r="BQ485" s="4" t="str">
        <f>IFERROR(AVERAGE(BR485:BS485),"")</f>
        <v/>
      </c>
      <c r="BR485" s="12"/>
      <c r="BS485" s="13"/>
      <c r="BT485" s="4" t="str">
        <f>IFERROR(AVERAGE(BU485:BV485),"")</f>
        <v/>
      </c>
      <c r="BU485" s="12"/>
      <c r="BV485" s="13"/>
      <c r="BX485" s="2"/>
      <c r="BY485" s="2"/>
    </row>
    <row r="486" spans="1:77">
      <c r="B486" t="str">
        <f>B485</f>
        <v>ivy2004summary</v>
      </c>
      <c r="C486" t="s">
        <v>4</v>
      </c>
      <c r="D486">
        <f>D485</f>
        <v>2004</v>
      </c>
      <c r="E486" t="str">
        <f>E485</f>
        <v>EUR/kW</v>
      </c>
      <c r="F486" s="4" t="str">
        <f>IFERROR(AVERAGE(G486:H486),"")</f>
        <v/>
      </c>
      <c r="G486" s="14"/>
      <c r="H486" s="15"/>
      <c r="I486" s="4" t="str">
        <f>IFERROR(AVERAGE(J486:K486),"")</f>
        <v/>
      </c>
      <c r="J486" s="14"/>
      <c r="K486" s="15"/>
      <c r="L486" s="4" t="str">
        <f>IFERROR(AVERAGE(M486:N486),"")</f>
        <v/>
      </c>
      <c r="M486" s="14"/>
      <c r="N486" s="15"/>
      <c r="O486" s="4" t="str">
        <f>IFERROR(AVERAGE(P486:Q486),"")</f>
        <v/>
      </c>
      <c r="P486" s="14"/>
      <c r="Q486" s="15"/>
      <c r="R486" s="4" t="str">
        <f>IFERROR(AVERAGE(S486:T486),"")</f>
        <v/>
      </c>
      <c r="S486" s="14"/>
      <c r="T486" s="15"/>
      <c r="U486" s="4" t="str">
        <f>IFERROR(AVERAGE(V486:W486),"")</f>
        <v/>
      </c>
      <c r="V486" s="14"/>
      <c r="W486" s="15"/>
      <c r="X486" s="4" t="str">
        <f>IFERROR(AVERAGE(Y486:Z486),"")</f>
        <v/>
      </c>
      <c r="Y486" s="14"/>
      <c r="Z486" s="15"/>
      <c r="AA486" s="4" t="str">
        <f>IFERROR(AVERAGE(AB486:AC486),"")</f>
        <v/>
      </c>
      <c r="AB486" s="14"/>
      <c r="AC486" s="15"/>
      <c r="AD486" s="4" t="str">
        <f>IFERROR(AVERAGE(AE486:AF486),"")</f>
        <v/>
      </c>
      <c r="AE486" s="14"/>
      <c r="AF486" s="15"/>
      <c r="AG486" s="4" t="str">
        <f>IFERROR(AVERAGE(AH486:AI486),"")</f>
        <v/>
      </c>
      <c r="AH486" s="14"/>
      <c r="AI486" s="15"/>
      <c r="AJ486" s="4" t="str">
        <f>IFERROR(AVERAGE(AK486:AL486),"")</f>
        <v/>
      </c>
      <c r="AK486" s="14"/>
      <c r="AL486" s="15"/>
      <c r="AM486" s="4" t="str">
        <f>IFERROR(AVERAGE(AN486:AO486),"")</f>
        <v/>
      </c>
      <c r="AN486" s="14"/>
      <c r="AO486" s="15"/>
      <c r="AP486" s="4" t="str">
        <f>IFERROR(AVERAGE(AQ486:AR486),"")</f>
        <v/>
      </c>
      <c r="AQ486" s="14"/>
      <c r="AR486" s="15"/>
      <c r="AS486" s="4" t="str">
        <f>IFERROR(AVERAGE(AT486:AU486),"")</f>
        <v/>
      </c>
      <c r="AT486" s="14"/>
      <c r="AU486" s="15"/>
      <c r="AV486" s="4" t="str">
        <f>IFERROR(AVERAGE(AW486:AX486),"")</f>
        <v/>
      </c>
      <c r="AW486" s="14"/>
      <c r="AX486" s="15"/>
      <c r="AY486" s="4" t="str">
        <f>IFERROR(AVERAGE(AZ486:BA486),"")</f>
        <v/>
      </c>
      <c r="AZ486" s="14"/>
      <c r="BA486" s="15"/>
      <c r="BB486" s="4" t="str">
        <f>IFERROR(AVERAGE(BC486:BD486),"")</f>
        <v/>
      </c>
      <c r="BC486" s="14"/>
      <c r="BD486" s="15"/>
      <c r="BE486" s="4" t="str">
        <f>IFERROR(AVERAGE(BF486:BG486),"")</f>
        <v/>
      </c>
      <c r="BF486" s="14"/>
      <c r="BG486" s="15"/>
      <c r="BH486" s="4" t="str">
        <f>IFERROR(AVERAGE(BI486:BJ486),"")</f>
        <v/>
      </c>
      <c r="BI486" s="14"/>
      <c r="BJ486" s="15"/>
      <c r="BK486" s="4" t="str">
        <f>IFERROR(AVERAGE(BL486:BM486),"")</f>
        <v/>
      </c>
      <c r="BL486" s="14"/>
      <c r="BM486" s="15"/>
      <c r="BN486" s="4" t="str">
        <f>IFERROR(AVERAGE(BO486:BP486),"")</f>
        <v/>
      </c>
      <c r="BO486" s="14"/>
      <c r="BP486" s="15"/>
      <c r="BQ486" s="4" t="str">
        <f>IFERROR(AVERAGE(BR486:BS486),"")</f>
        <v/>
      </c>
      <c r="BR486" s="14"/>
      <c r="BS486" s="15"/>
      <c r="BT486" s="4" t="str">
        <f>IFERROR(AVERAGE(BU486:BV486),"")</f>
        <v/>
      </c>
      <c r="BU486" s="14"/>
      <c r="BV486" s="15"/>
      <c r="BX486" s="2"/>
      <c r="BY486" s="2"/>
    </row>
    <row r="487" spans="1:77">
      <c r="B487" t="str">
        <f>B486</f>
        <v>ivy2004summary</v>
      </c>
      <c r="C487" t="s">
        <v>5</v>
      </c>
      <c r="D487">
        <f>D486</f>
        <v>2004</v>
      </c>
      <c r="E487" t="str">
        <f>E486</f>
        <v>EUR/kW</v>
      </c>
      <c r="F487" s="4" t="str">
        <f>IFERROR(AVERAGE(G487:H487),"")</f>
        <v/>
      </c>
      <c r="G487" s="16"/>
      <c r="H487" s="17"/>
      <c r="I487" s="4" t="str">
        <f>IFERROR(AVERAGE(J487:K487),"")</f>
        <v/>
      </c>
      <c r="J487" s="16"/>
      <c r="K487" s="17"/>
      <c r="L487" s="4" t="str">
        <f>IFERROR(AVERAGE(M487:N487),"")</f>
        <v/>
      </c>
      <c r="M487" s="16"/>
      <c r="N487" s="17"/>
      <c r="O487" s="4" t="str">
        <f>IFERROR(AVERAGE(P487:Q487),"")</f>
        <v/>
      </c>
      <c r="P487" s="16"/>
      <c r="Q487" s="17"/>
      <c r="R487" s="4" t="str">
        <f>IFERROR(AVERAGE(S487:T487),"")</f>
        <v/>
      </c>
      <c r="S487" s="16"/>
      <c r="T487" s="17"/>
      <c r="U487" s="4" t="str">
        <f>IFERROR(AVERAGE(V487:W487),"")</f>
        <v/>
      </c>
      <c r="V487" s="16"/>
      <c r="W487" s="17"/>
      <c r="X487" s="4" t="str">
        <f>IFERROR(AVERAGE(Y487:Z487),"")</f>
        <v/>
      </c>
      <c r="Y487" s="16"/>
      <c r="Z487" s="17"/>
      <c r="AA487" s="4" t="str">
        <f>IFERROR(AVERAGE(AB487:AC487),"")</f>
        <v/>
      </c>
      <c r="AB487" s="16"/>
      <c r="AC487" s="17"/>
      <c r="AD487" s="4" t="str">
        <f>IFERROR(AVERAGE(AE487:AF487),"")</f>
        <v/>
      </c>
      <c r="AE487" s="16"/>
      <c r="AF487" s="17"/>
      <c r="AG487" s="4" t="str">
        <f>IFERROR(AVERAGE(AH487:AI487),"")</f>
        <v/>
      </c>
      <c r="AH487" s="16"/>
      <c r="AI487" s="17"/>
      <c r="AJ487" s="4" t="str">
        <f>IFERROR(AVERAGE(AK487:AL487),"")</f>
        <v/>
      </c>
      <c r="AK487" s="16"/>
      <c r="AL487" s="17"/>
      <c r="AM487" s="4" t="str">
        <f>IFERROR(AVERAGE(AN487:AO487),"")</f>
        <v/>
      </c>
      <c r="AN487" s="16"/>
      <c r="AO487" s="17"/>
      <c r="AP487" s="4" t="str">
        <f>IFERROR(AVERAGE(AQ487:AR487),"")</f>
        <v/>
      </c>
      <c r="AQ487" s="16"/>
      <c r="AR487" s="17"/>
      <c r="AS487" s="4" t="str">
        <f>IFERROR(AVERAGE(AT487:AU487),"")</f>
        <v/>
      </c>
      <c r="AT487" s="16"/>
      <c r="AU487" s="17"/>
      <c r="AV487" s="4" t="str">
        <f>IFERROR(AVERAGE(AW487:AX487),"")</f>
        <v/>
      </c>
      <c r="AW487" s="16"/>
      <c r="AX487" s="17"/>
      <c r="AY487" s="4" t="str">
        <f>IFERROR(AVERAGE(AZ487:BA487),"")</f>
        <v/>
      </c>
      <c r="AZ487" s="16"/>
      <c r="BA487" s="17"/>
      <c r="BB487" s="4" t="str">
        <f>IFERROR(AVERAGE(BC487:BD487),"")</f>
        <v/>
      </c>
      <c r="BC487" s="16"/>
      <c r="BD487" s="17"/>
      <c r="BE487" s="4" t="str">
        <f>IFERROR(AVERAGE(BF487:BG487),"")</f>
        <v/>
      </c>
      <c r="BF487" s="16"/>
      <c r="BG487" s="17"/>
      <c r="BH487" s="4" t="str">
        <f>IFERROR(AVERAGE(BI487:BJ487),"")</f>
        <v/>
      </c>
      <c r="BI487" s="16"/>
      <c r="BJ487" s="17"/>
      <c r="BK487" s="4" t="str">
        <f>IFERROR(AVERAGE(BL487:BM487),"")</f>
        <v/>
      </c>
      <c r="BL487" s="16"/>
      <c r="BM487" s="17"/>
      <c r="BN487" s="4" t="str">
        <f>IFERROR(AVERAGE(BO487:BP487),"")</f>
        <v/>
      </c>
      <c r="BO487" s="16"/>
      <c r="BP487" s="17"/>
      <c r="BQ487" s="4" t="str">
        <f>IFERROR(AVERAGE(BR487:BS487),"")</f>
        <v/>
      </c>
      <c r="BR487" s="16"/>
      <c r="BS487" s="17"/>
      <c r="BT487" s="4" t="str">
        <f>IFERROR(AVERAGE(BU487:BV487),"")</f>
        <v/>
      </c>
      <c r="BU487" s="16"/>
      <c r="BV487" s="17"/>
    </row>
    <row r="488" spans="1:77">
      <c r="B488" t="s">
        <v>69</v>
      </c>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row>
    <row r="489" spans="1:77" s="1" customFormat="1">
      <c r="A489" s="55"/>
      <c r="B489" s="1" t="str">
        <f>B487</f>
        <v>ivy2004summary</v>
      </c>
      <c r="C489" s="1" t="s">
        <v>10</v>
      </c>
      <c r="D489" s="1">
        <f>D484</f>
        <v>2004</v>
      </c>
      <c r="E489" s="1" t="str">
        <f>E485</f>
        <v>EUR/kW</v>
      </c>
      <c r="F489" s="10">
        <f>IFERROR(SUM(F491:F496)/F490,0)</f>
        <v>0</v>
      </c>
      <c r="G489" s="10">
        <f>IFERROR(SUM(G491:G496)/G490,0)</f>
        <v>0</v>
      </c>
      <c r="H489" s="10">
        <f>IFERROR(SUM(H491:H496)/H490,0)</f>
        <v>0</v>
      </c>
      <c r="I489" s="10">
        <f t="shared" ref="I489:BS489" si="521">IFERROR(SUM(I491:I496)/I490,0)</f>
        <v>0</v>
      </c>
      <c r="J489" s="10">
        <f t="shared" si="521"/>
        <v>0</v>
      </c>
      <c r="K489" s="10">
        <f t="shared" si="521"/>
        <v>0</v>
      </c>
      <c r="L489" s="10">
        <f t="shared" si="521"/>
        <v>0</v>
      </c>
      <c r="M489" s="10">
        <f t="shared" si="521"/>
        <v>0</v>
      </c>
      <c r="N489" s="10">
        <f t="shared" si="521"/>
        <v>0</v>
      </c>
      <c r="O489" s="10">
        <f t="shared" si="521"/>
        <v>0</v>
      </c>
      <c r="P489" s="10">
        <f t="shared" si="521"/>
        <v>0</v>
      </c>
      <c r="Q489" s="10">
        <f t="shared" si="521"/>
        <v>0</v>
      </c>
      <c r="R489" s="10">
        <f t="shared" si="521"/>
        <v>0</v>
      </c>
      <c r="S489" s="10">
        <f t="shared" si="521"/>
        <v>0</v>
      </c>
      <c r="T489" s="10">
        <f t="shared" si="521"/>
        <v>0</v>
      </c>
      <c r="U489" s="10">
        <f t="shared" si="521"/>
        <v>0</v>
      </c>
      <c r="V489" s="10">
        <f t="shared" si="521"/>
        <v>0</v>
      </c>
      <c r="W489" s="10">
        <f t="shared" si="521"/>
        <v>0</v>
      </c>
      <c r="X489" s="10">
        <f t="shared" si="521"/>
        <v>0</v>
      </c>
      <c r="Y489" s="10">
        <f t="shared" si="521"/>
        <v>0</v>
      </c>
      <c r="Z489" s="10">
        <f t="shared" si="521"/>
        <v>0</v>
      </c>
      <c r="AA489" s="10">
        <f t="shared" si="521"/>
        <v>0</v>
      </c>
      <c r="AB489" s="10">
        <f t="shared" si="521"/>
        <v>0</v>
      </c>
      <c r="AC489" s="10">
        <f t="shared" si="521"/>
        <v>0</v>
      </c>
      <c r="AD489" s="10">
        <f t="shared" si="521"/>
        <v>0</v>
      </c>
      <c r="AE489" s="10">
        <f t="shared" si="521"/>
        <v>0</v>
      </c>
      <c r="AF489" s="10">
        <f t="shared" si="521"/>
        <v>0</v>
      </c>
      <c r="AG489" s="10">
        <f t="shared" si="521"/>
        <v>0</v>
      </c>
      <c r="AH489" s="10">
        <f t="shared" si="521"/>
        <v>0</v>
      </c>
      <c r="AI489" s="10">
        <f t="shared" si="521"/>
        <v>0</v>
      </c>
      <c r="AJ489" s="10">
        <f t="shared" si="521"/>
        <v>0</v>
      </c>
      <c r="AK489" s="10">
        <f t="shared" si="521"/>
        <v>0</v>
      </c>
      <c r="AL489" s="10">
        <f t="shared" si="521"/>
        <v>0</v>
      </c>
      <c r="AM489" s="10">
        <f t="shared" si="521"/>
        <v>0</v>
      </c>
      <c r="AN489" s="10">
        <f t="shared" si="521"/>
        <v>0</v>
      </c>
      <c r="AO489" s="10">
        <f t="shared" si="521"/>
        <v>0</v>
      </c>
      <c r="AP489" s="10">
        <f t="shared" si="521"/>
        <v>0</v>
      </c>
      <c r="AQ489" s="10">
        <f t="shared" si="521"/>
        <v>0</v>
      </c>
      <c r="AR489" s="10">
        <f t="shared" si="521"/>
        <v>0</v>
      </c>
      <c r="AS489" s="10">
        <f t="shared" si="521"/>
        <v>0</v>
      </c>
      <c r="AT489" s="10">
        <f t="shared" si="521"/>
        <v>0</v>
      </c>
      <c r="AU489" s="10">
        <f t="shared" si="521"/>
        <v>0</v>
      </c>
      <c r="AV489" s="10">
        <f t="shared" si="521"/>
        <v>0</v>
      </c>
      <c r="AW489" s="10">
        <f t="shared" si="521"/>
        <v>0</v>
      </c>
      <c r="AX489" s="10">
        <f t="shared" si="521"/>
        <v>0</v>
      </c>
      <c r="AY489" s="10">
        <f t="shared" si="521"/>
        <v>0</v>
      </c>
      <c r="AZ489" s="10">
        <f t="shared" si="521"/>
        <v>0</v>
      </c>
      <c r="BA489" s="10">
        <f t="shared" si="521"/>
        <v>0</v>
      </c>
      <c r="BB489" s="10">
        <f t="shared" si="521"/>
        <v>0</v>
      </c>
      <c r="BC489" s="10">
        <f t="shared" si="521"/>
        <v>0</v>
      </c>
      <c r="BD489" s="10">
        <f t="shared" si="521"/>
        <v>0</v>
      </c>
      <c r="BE489" s="10">
        <f t="shared" si="521"/>
        <v>0</v>
      </c>
      <c r="BF489" s="10">
        <f t="shared" si="521"/>
        <v>0</v>
      </c>
      <c r="BG489" s="10">
        <f t="shared" si="521"/>
        <v>0</v>
      </c>
      <c r="BH489" s="10">
        <f t="shared" si="521"/>
        <v>0</v>
      </c>
      <c r="BI489" s="10">
        <f t="shared" si="521"/>
        <v>0</v>
      </c>
      <c r="BJ489" s="10">
        <f t="shared" si="521"/>
        <v>0</v>
      </c>
      <c r="BK489" s="10">
        <f t="shared" si="521"/>
        <v>0</v>
      </c>
      <c r="BL489" s="10">
        <f t="shared" si="521"/>
        <v>0</v>
      </c>
      <c r="BM489" s="10">
        <f t="shared" si="521"/>
        <v>0</v>
      </c>
      <c r="BN489" s="10">
        <f t="shared" si="521"/>
        <v>0</v>
      </c>
      <c r="BO489" s="10">
        <f t="shared" si="521"/>
        <v>0</v>
      </c>
      <c r="BP489" s="10">
        <f t="shared" si="521"/>
        <v>0</v>
      </c>
      <c r="BQ489" s="10">
        <f t="shared" si="521"/>
        <v>0</v>
      </c>
      <c r="BR489" s="10">
        <f t="shared" si="521"/>
        <v>0</v>
      </c>
      <c r="BS489" s="10">
        <f t="shared" si="521"/>
        <v>0</v>
      </c>
      <c r="BT489" s="10">
        <f>IFERROR(SUM(BT491:BT496)/BT490,0)</f>
        <v>0</v>
      </c>
      <c r="BU489" s="10">
        <f>IFERROR(SUM(BU491:BU496)/BU490,0)</f>
        <v>0</v>
      </c>
      <c r="BV489" s="10">
        <f>IFERROR(SUM(BV491:BV496)/BV490,0)</f>
        <v>0</v>
      </c>
    </row>
    <row r="490" spans="1:77" hidden="1" outlineLevel="1">
      <c r="B490" t="str">
        <f>B489</f>
        <v>ivy2004summary</v>
      </c>
      <c r="C490" t="s">
        <v>17</v>
      </c>
      <c r="D490">
        <f>D489</f>
        <v>2004</v>
      </c>
      <c r="E490" t="s">
        <v>18</v>
      </c>
      <c r="F490" s="4" t="str">
        <f>IFERROR(AVERAGE(G490:H490),"")</f>
        <v/>
      </c>
      <c r="G490" s="12"/>
      <c r="H490" s="13"/>
      <c r="I490" s="4" t="str">
        <f>IFERROR(AVERAGE(J490:K490),"")</f>
        <v/>
      </c>
      <c r="J490" s="12"/>
      <c r="K490" s="13"/>
      <c r="L490" s="4" t="str">
        <f>IFERROR(AVERAGE(M490:N490),"")</f>
        <v/>
      </c>
      <c r="M490" s="12"/>
      <c r="N490" s="13"/>
      <c r="O490" s="4" t="str">
        <f>IFERROR(AVERAGE(P490:Q490),"")</f>
        <v/>
      </c>
      <c r="P490" s="12"/>
      <c r="Q490" s="13"/>
      <c r="R490" s="4" t="str">
        <f>IFERROR(AVERAGE(S490:T490),"")</f>
        <v/>
      </c>
      <c r="S490" s="12"/>
      <c r="T490" s="13"/>
      <c r="U490" s="4" t="str">
        <f>IFERROR(AVERAGE(V490:W490),"")</f>
        <v/>
      </c>
      <c r="V490" s="12"/>
      <c r="W490" s="13"/>
      <c r="X490" s="4" t="str">
        <f>IFERROR(AVERAGE(Y490:Z490),"")</f>
        <v/>
      </c>
      <c r="Y490" s="12"/>
      <c r="Z490" s="13"/>
      <c r="AA490" s="4" t="str">
        <f>IFERROR(AVERAGE(AB490:AC490),"")</f>
        <v/>
      </c>
      <c r="AB490" s="12"/>
      <c r="AC490" s="13"/>
      <c r="AD490" s="4" t="str">
        <f>IFERROR(AVERAGE(AE490:AF490),"")</f>
        <v/>
      </c>
      <c r="AE490" s="12"/>
      <c r="AF490" s="13"/>
      <c r="AG490" s="4" t="str">
        <f>IFERROR(AVERAGE(AH490:AI490),"")</f>
        <v/>
      </c>
      <c r="AH490" s="12"/>
      <c r="AI490" s="13"/>
      <c r="AJ490" s="4" t="str">
        <f>IFERROR(AVERAGE(AK490:AL490),"")</f>
        <v/>
      </c>
      <c r="AK490" s="12"/>
      <c r="AL490" s="13"/>
      <c r="AM490" s="4" t="str">
        <f>IFERROR(AVERAGE(AN490:AO490),"")</f>
        <v/>
      </c>
      <c r="AN490" s="12"/>
      <c r="AO490" s="13"/>
      <c r="AP490" s="4" t="str">
        <f>IFERROR(AVERAGE(AQ490:AR490),"")</f>
        <v/>
      </c>
      <c r="AQ490" s="12"/>
      <c r="AR490" s="13"/>
      <c r="AS490" s="4" t="str">
        <f>IFERROR(AVERAGE(AT490:AU490),"")</f>
        <v/>
      </c>
      <c r="AT490" s="12"/>
      <c r="AU490" s="13"/>
      <c r="AV490" s="4" t="str">
        <f>IFERROR(AVERAGE(AW490:AX490),"")</f>
        <v/>
      </c>
      <c r="AW490" s="12"/>
      <c r="AX490" s="13"/>
      <c r="AY490" s="4" t="str">
        <f>IFERROR(AVERAGE(AZ490:BA490),"")</f>
        <v/>
      </c>
      <c r="AZ490" s="12"/>
      <c r="BA490" s="13"/>
      <c r="BB490" s="4" t="str">
        <f>IFERROR(AVERAGE(BC490:BD490),"")</f>
        <v/>
      </c>
      <c r="BC490" s="12"/>
      <c r="BD490" s="13"/>
      <c r="BE490" s="4" t="str">
        <f>IFERROR(AVERAGE(BF490:BG490),"")</f>
        <v/>
      </c>
      <c r="BF490" s="12"/>
      <c r="BG490" s="13"/>
      <c r="BH490" s="4" t="str">
        <f>IFERROR(AVERAGE(BI490:BJ490),"")</f>
        <v/>
      </c>
      <c r="BI490" s="12"/>
      <c r="BJ490" s="13"/>
      <c r="BK490" s="4" t="str">
        <f>IFERROR(AVERAGE(BL490:BM490),"")</f>
        <v/>
      </c>
      <c r="BL490" s="12"/>
      <c r="BM490" s="13"/>
      <c r="BN490" s="4" t="str">
        <f>IFERROR(AVERAGE(BO490:BP490),"")</f>
        <v/>
      </c>
      <c r="BO490" s="12"/>
      <c r="BP490" s="13"/>
      <c r="BQ490" s="4" t="str">
        <f>IFERROR(AVERAGE(BR490:BS490),"")</f>
        <v/>
      </c>
      <c r="BR490" s="12"/>
      <c r="BS490" s="13"/>
      <c r="BT490" s="4" t="str">
        <f>IFERROR(AVERAGE(BU490:BV490),"")</f>
        <v/>
      </c>
      <c r="BU490" s="12"/>
      <c r="BV490" s="13"/>
    </row>
    <row r="491" spans="1:77" hidden="1" outlineLevel="1">
      <c r="B491" t="str">
        <f t="shared" ref="B491:B496" si="522">B490</f>
        <v>ivy2004summary</v>
      </c>
      <c r="C491" t="s">
        <v>12</v>
      </c>
      <c r="D491">
        <f>D489</f>
        <v>2004</v>
      </c>
      <c r="E491" t="str">
        <f>LEFT(E489,3)</f>
        <v>EUR</v>
      </c>
      <c r="F491" s="4" t="str">
        <f t="shared" ref="F491:F496" si="523">IFERROR(AVERAGE(G491:H491),"")</f>
        <v/>
      </c>
      <c r="G491" s="12"/>
      <c r="H491" s="13"/>
      <c r="I491" s="4" t="str">
        <f t="shared" ref="I491:I496" si="524">IFERROR(AVERAGE(J491:K491),"")</f>
        <v/>
      </c>
      <c r="J491" s="12"/>
      <c r="K491" s="13"/>
      <c r="L491" s="4" t="str">
        <f t="shared" ref="L491:L496" si="525">IFERROR(AVERAGE(M491:N491),"")</f>
        <v/>
      </c>
      <c r="M491" s="12"/>
      <c r="N491" s="13"/>
      <c r="O491" s="4" t="str">
        <f t="shared" ref="O491:O496" si="526">IFERROR(AVERAGE(P491:Q491),"")</f>
        <v/>
      </c>
      <c r="P491" s="12"/>
      <c r="Q491" s="13"/>
      <c r="R491" s="4" t="str">
        <f t="shared" ref="R491:R496" si="527">IFERROR(AVERAGE(S491:T491),"")</f>
        <v/>
      </c>
      <c r="S491" s="12"/>
      <c r="T491" s="13"/>
      <c r="U491" s="4" t="str">
        <f t="shared" ref="U491:U496" si="528">IFERROR(AVERAGE(V491:W491),"")</f>
        <v/>
      </c>
      <c r="V491" s="12"/>
      <c r="W491" s="13"/>
      <c r="X491" s="4" t="str">
        <f t="shared" ref="X491:X496" si="529">IFERROR(AVERAGE(Y491:Z491),"")</f>
        <v/>
      </c>
      <c r="Y491" s="12"/>
      <c r="Z491" s="13"/>
      <c r="AA491" s="4" t="str">
        <f t="shared" ref="AA491:AA496" si="530">IFERROR(AVERAGE(AB491:AC491),"")</f>
        <v/>
      </c>
      <c r="AB491" s="12"/>
      <c r="AC491" s="13"/>
      <c r="AD491" s="4" t="str">
        <f t="shared" ref="AD491:AD496" si="531">IFERROR(AVERAGE(AE491:AF491),"")</f>
        <v/>
      </c>
      <c r="AE491" s="12"/>
      <c r="AF491" s="13"/>
      <c r="AG491" s="4" t="str">
        <f t="shared" ref="AG491:AG496" si="532">IFERROR(AVERAGE(AH491:AI491),"")</f>
        <v/>
      </c>
      <c r="AH491" s="12"/>
      <c r="AI491" s="13"/>
      <c r="AJ491" s="4" t="str">
        <f t="shared" ref="AJ491:AJ496" si="533">IFERROR(AVERAGE(AK491:AL491),"")</f>
        <v/>
      </c>
      <c r="AK491" s="12"/>
      <c r="AL491" s="13"/>
      <c r="AM491" s="4" t="str">
        <f t="shared" ref="AM491:AM496" si="534">IFERROR(AVERAGE(AN491:AO491),"")</f>
        <v/>
      </c>
      <c r="AN491" s="12"/>
      <c r="AO491" s="13"/>
      <c r="AP491" s="4" t="str">
        <f t="shared" ref="AP491:AP496" si="535">IFERROR(AVERAGE(AQ491:AR491),"")</f>
        <v/>
      </c>
      <c r="AQ491" s="12"/>
      <c r="AR491" s="13"/>
      <c r="AS491" s="4" t="str">
        <f t="shared" ref="AS491:AS496" si="536">IFERROR(AVERAGE(AT491:AU491),"")</f>
        <v/>
      </c>
      <c r="AT491" s="12"/>
      <c r="AU491" s="13"/>
      <c r="AV491" s="4" t="str">
        <f t="shared" ref="AV491:AV496" si="537">IFERROR(AVERAGE(AW491:AX491),"")</f>
        <v/>
      </c>
      <c r="AW491" s="12"/>
      <c r="AX491" s="13"/>
      <c r="AY491" s="4" t="str">
        <f t="shared" ref="AY491:AY496" si="538">IFERROR(AVERAGE(AZ491:BA491),"")</f>
        <v/>
      </c>
      <c r="AZ491" s="12"/>
      <c r="BA491" s="13"/>
      <c r="BB491" s="4" t="str">
        <f t="shared" ref="BB491:BB496" si="539">IFERROR(AVERAGE(BC491:BD491),"")</f>
        <v/>
      </c>
      <c r="BC491" s="12"/>
      <c r="BD491" s="13"/>
      <c r="BE491" s="4" t="str">
        <f t="shared" ref="BE491:BE496" si="540">IFERROR(AVERAGE(BF491:BG491),"")</f>
        <v/>
      </c>
      <c r="BF491" s="12"/>
      <c r="BG491" s="13"/>
      <c r="BH491" s="4" t="str">
        <f t="shared" ref="BH491:BH496" si="541">IFERROR(AVERAGE(BI491:BJ491),"")</f>
        <v/>
      </c>
      <c r="BI491" s="12"/>
      <c r="BJ491" s="13"/>
      <c r="BK491" s="4" t="str">
        <f t="shared" ref="BK491:BK496" si="542">IFERROR(AVERAGE(BL491:BM491),"")</f>
        <v/>
      </c>
      <c r="BL491" s="12"/>
      <c r="BM491" s="13"/>
      <c r="BN491" s="4" t="str">
        <f t="shared" ref="BN491:BN496" si="543">IFERROR(AVERAGE(BO491:BP491),"")</f>
        <v/>
      </c>
      <c r="BO491" s="12"/>
      <c r="BP491" s="13"/>
      <c r="BQ491" s="4" t="str">
        <f t="shared" ref="BQ491:BQ496" si="544">IFERROR(AVERAGE(BR491:BS491),"")</f>
        <v/>
      </c>
      <c r="BR491" s="12"/>
      <c r="BS491" s="13"/>
      <c r="BT491" s="4" t="str">
        <f t="shared" ref="BT491:BT496" si="545">IFERROR(AVERAGE(BU491:BV491),"")</f>
        <v/>
      </c>
      <c r="BU491" s="12"/>
      <c r="BV491" s="13"/>
    </row>
    <row r="492" spans="1:77" hidden="1" outlineLevel="1">
      <c r="B492" t="str">
        <f t="shared" si="522"/>
        <v>ivy2004summary</v>
      </c>
      <c r="C492" t="s">
        <v>13</v>
      </c>
      <c r="D492">
        <f t="shared" ref="D492:E496" si="546">D491</f>
        <v>2004</v>
      </c>
      <c r="E492" t="str">
        <f t="shared" si="546"/>
        <v>EUR</v>
      </c>
      <c r="F492" s="4" t="str">
        <f t="shared" si="523"/>
        <v/>
      </c>
      <c r="G492" s="12"/>
      <c r="H492" s="13"/>
      <c r="I492" s="4" t="str">
        <f t="shared" si="524"/>
        <v/>
      </c>
      <c r="J492" s="12"/>
      <c r="K492" s="13"/>
      <c r="L492" s="4" t="str">
        <f t="shared" si="525"/>
        <v/>
      </c>
      <c r="M492" s="12"/>
      <c r="N492" s="13"/>
      <c r="O492" s="4" t="str">
        <f t="shared" si="526"/>
        <v/>
      </c>
      <c r="P492" s="12"/>
      <c r="Q492" s="13"/>
      <c r="R492" s="4" t="str">
        <f t="shared" si="527"/>
        <v/>
      </c>
      <c r="S492" s="12"/>
      <c r="T492" s="13"/>
      <c r="U492" s="4" t="str">
        <f t="shared" si="528"/>
        <v/>
      </c>
      <c r="V492" s="12"/>
      <c r="W492" s="13"/>
      <c r="X492" s="4" t="str">
        <f t="shared" si="529"/>
        <v/>
      </c>
      <c r="Y492" s="12"/>
      <c r="Z492" s="13"/>
      <c r="AA492" s="4" t="str">
        <f t="shared" si="530"/>
        <v/>
      </c>
      <c r="AB492" s="12"/>
      <c r="AC492" s="13"/>
      <c r="AD492" s="4" t="str">
        <f t="shared" si="531"/>
        <v/>
      </c>
      <c r="AE492" s="12"/>
      <c r="AF492" s="13"/>
      <c r="AG492" s="4" t="str">
        <f t="shared" si="532"/>
        <v/>
      </c>
      <c r="AH492" s="12"/>
      <c r="AI492" s="13"/>
      <c r="AJ492" s="4" t="str">
        <f t="shared" si="533"/>
        <v/>
      </c>
      <c r="AK492" s="12"/>
      <c r="AL492" s="13"/>
      <c r="AM492" s="4" t="str">
        <f t="shared" si="534"/>
        <v/>
      </c>
      <c r="AN492" s="12"/>
      <c r="AO492" s="13"/>
      <c r="AP492" s="4" t="str">
        <f t="shared" si="535"/>
        <v/>
      </c>
      <c r="AQ492" s="12"/>
      <c r="AR492" s="13"/>
      <c r="AS492" s="4" t="str">
        <f t="shared" si="536"/>
        <v/>
      </c>
      <c r="AT492" s="12"/>
      <c r="AU492" s="13"/>
      <c r="AV492" s="4" t="str">
        <f t="shared" si="537"/>
        <v/>
      </c>
      <c r="AW492" s="12"/>
      <c r="AX492" s="13"/>
      <c r="AY492" s="4" t="str">
        <f t="shared" si="538"/>
        <v/>
      </c>
      <c r="AZ492" s="12"/>
      <c r="BA492" s="13"/>
      <c r="BB492" s="4" t="str">
        <f t="shared" si="539"/>
        <v/>
      </c>
      <c r="BC492" s="12"/>
      <c r="BD492" s="13"/>
      <c r="BE492" s="4" t="str">
        <f t="shared" si="540"/>
        <v/>
      </c>
      <c r="BF492" s="12"/>
      <c r="BG492" s="13"/>
      <c r="BH492" s="4" t="str">
        <f t="shared" si="541"/>
        <v/>
      </c>
      <c r="BI492" s="12"/>
      <c r="BJ492" s="13"/>
      <c r="BK492" s="4" t="str">
        <f t="shared" si="542"/>
        <v/>
      </c>
      <c r="BL492" s="12"/>
      <c r="BM492" s="13"/>
      <c r="BN492" s="4" t="str">
        <f t="shared" si="543"/>
        <v/>
      </c>
      <c r="BO492" s="12"/>
      <c r="BP492" s="13"/>
      <c r="BQ492" s="4" t="str">
        <f t="shared" si="544"/>
        <v/>
      </c>
      <c r="BR492" s="12"/>
      <c r="BS492" s="13"/>
      <c r="BT492" s="4" t="str">
        <f t="shared" si="545"/>
        <v/>
      </c>
      <c r="BU492" s="12"/>
      <c r="BV492" s="13"/>
    </row>
    <row r="493" spans="1:77" hidden="1" outlineLevel="1">
      <c r="B493" t="str">
        <f t="shared" si="522"/>
        <v>ivy2004summary</v>
      </c>
      <c r="C493" t="s">
        <v>14</v>
      </c>
      <c r="D493">
        <f t="shared" si="546"/>
        <v>2004</v>
      </c>
      <c r="E493" t="str">
        <f t="shared" si="546"/>
        <v>EUR</v>
      </c>
      <c r="F493" s="4" t="str">
        <f t="shared" si="523"/>
        <v/>
      </c>
      <c r="G493" s="12"/>
      <c r="H493" s="13"/>
      <c r="I493" s="4" t="str">
        <f t="shared" si="524"/>
        <v/>
      </c>
      <c r="J493" s="12"/>
      <c r="K493" s="13"/>
      <c r="L493" s="4" t="str">
        <f t="shared" si="525"/>
        <v/>
      </c>
      <c r="M493" s="12"/>
      <c r="N493" s="13"/>
      <c r="O493" s="4" t="str">
        <f t="shared" si="526"/>
        <v/>
      </c>
      <c r="P493" s="12"/>
      <c r="Q493" s="13"/>
      <c r="R493" s="4" t="str">
        <f t="shared" si="527"/>
        <v/>
      </c>
      <c r="S493" s="12"/>
      <c r="T493" s="13"/>
      <c r="U493" s="4" t="str">
        <f t="shared" si="528"/>
        <v/>
      </c>
      <c r="V493" s="12"/>
      <c r="W493" s="13"/>
      <c r="X493" s="4" t="str">
        <f t="shared" si="529"/>
        <v/>
      </c>
      <c r="Y493" s="12"/>
      <c r="Z493" s="13"/>
      <c r="AA493" s="4" t="str">
        <f t="shared" si="530"/>
        <v/>
      </c>
      <c r="AB493" s="12"/>
      <c r="AC493" s="13"/>
      <c r="AD493" s="4" t="str">
        <f t="shared" si="531"/>
        <v/>
      </c>
      <c r="AE493" s="12"/>
      <c r="AF493" s="13"/>
      <c r="AG493" s="4" t="str">
        <f t="shared" si="532"/>
        <v/>
      </c>
      <c r="AH493" s="12"/>
      <c r="AI493" s="13"/>
      <c r="AJ493" s="4" t="str">
        <f t="shared" si="533"/>
        <v/>
      </c>
      <c r="AK493" s="12"/>
      <c r="AL493" s="13"/>
      <c r="AM493" s="4" t="str">
        <f t="shared" si="534"/>
        <v/>
      </c>
      <c r="AN493" s="12"/>
      <c r="AO493" s="13"/>
      <c r="AP493" s="4" t="str">
        <f t="shared" si="535"/>
        <v/>
      </c>
      <c r="AQ493" s="12"/>
      <c r="AR493" s="13"/>
      <c r="AS493" s="4" t="str">
        <f t="shared" si="536"/>
        <v/>
      </c>
      <c r="AT493" s="12"/>
      <c r="AU493" s="13"/>
      <c r="AV493" s="4" t="str">
        <f t="shared" si="537"/>
        <v/>
      </c>
      <c r="AW493" s="12"/>
      <c r="AX493" s="13"/>
      <c r="AY493" s="4" t="str">
        <f t="shared" si="538"/>
        <v/>
      </c>
      <c r="AZ493" s="12"/>
      <c r="BA493" s="13"/>
      <c r="BB493" s="4" t="str">
        <f t="shared" si="539"/>
        <v/>
      </c>
      <c r="BC493" s="12"/>
      <c r="BD493" s="13"/>
      <c r="BE493" s="4" t="str">
        <f t="shared" si="540"/>
        <v/>
      </c>
      <c r="BF493" s="12"/>
      <c r="BG493" s="13"/>
      <c r="BH493" s="4" t="str">
        <f t="shared" si="541"/>
        <v/>
      </c>
      <c r="BI493" s="12"/>
      <c r="BJ493" s="13"/>
      <c r="BK493" s="4" t="str">
        <f t="shared" si="542"/>
        <v/>
      </c>
      <c r="BL493" s="12"/>
      <c r="BM493" s="13"/>
      <c r="BN493" s="4" t="str">
        <f t="shared" si="543"/>
        <v/>
      </c>
      <c r="BO493" s="12"/>
      <c r="BP493" s="13"/>
      <c r="BQ493" s="4" t="str">
        <f t="shared" si="544"/>
        <v/>
      </c>
      <c r="BR493" s="12"/>
      <c r="BS493" s="13"/>
      <c r="BT493" s="4" t="str">
        <f t="shared" si="545"/>
        <v/>
      </c>
      <c r="BU493" s="12"/>
      <c r="BV493" s="13"/>
    </row>
    <row r="494" spans="1:77" hidden="1" outlineLevel="1">
      <c r="B494" t="str">
        <f t="shared" si="522"/>
        <v>ivy2004summary</v>
      </c>
      <c r="C494" t="s">
        <v>11</v>
      </c>
      <c r="D494">
        <f t="shared" si="546"/>
        <v>2004</v>
      </c>
      <c r="E494" t="str">
        <f t="shared" si="546"/>
        <v>EUR</v>
      </c>
      <c r="F494" s="4" t="str">
        <f t="shared" si="523"/>
        <v/>
      </c>
      <c r="G494" s="12"/>
      <c r="H494" s="13"/>
      <c r="I494" s="4" t="str">
        <f t="shared" si="524"/>
        <v/>
      </c>
      <c r="J494" s="12"/>
      <c r="K494" s="13"/>
      <c r="L494" s="4" t="str">
        <f t="shared" si="525"/>
        <v/>
      </c>
      <c r="M494" s="12"/>
      <c r="N494" s="13"/>
      <c r="O494" s="4" t="str">
        <f t="shared" si="526"/>
        <v/>
      </c>
      <c r="P494" s="12"/>
      <c r="Q494" s="13"/>
      <c r="R494" s="4" t="str">
        <f t="shared" si="527"/>
        <v/>
      </c>
      <c r="S494" s="12"/>
      <c r="T494" s="13"/>
      <c r="U494" s="4" t="str">
        <f t="shared" si="528"/>
        <v/>
      </c>
      <c r="V494" s="12"/>
      <c r="W494" s="13"/>
      <c r="X494" s="4" t="str">
        <f t="shared" si="529"/>
        <v/>
      </c>
      <c r="Y494" s="12"/>
      <c r="Z494" s="13"/>
      <c r="AA494" s="4" t="str">
        <f t="shared" si="530"/>
        <v/>
      </c>
      <c r="AB494" s="12"/>
      <c r="AC494" s="13"/>
      <c r="AD494" s="4" t="str">
        <f t="shared" si="531"/>
        <v/>
      </c>
      <c r="AE494" s="12"/>
      <c r="AF494" s="13"/>
      <c r="AG494" s="4" t="str">
        <f t="shared" si="532"/>
        <v/>
      </c>
      <c r="AH494" s="12"/>
      <c r="AI494" s="13"/>
      <c r="AJ494" s="4" t="str">
        <f t="shared" si="533"/>
        <v/>
      </c>
      <c r="AK494" s="12"/>
      <c r="AL494" s="13"/>
      <c r="AM494" s="4" t="str">
        <f t="shared" si="534"/>
        <v/>
      </c>
      <c r="AN494" s="12"/>
      <c r="AO494" s="13"/>
      <c r="AP494" s="4" t="str">
        <f t="shared" si="535"/>
        <v/>
      </c>
      <c r="AQ494" s="12"/>
      <c r="AR494" s="13"/>
      <c r="AS494" s="4" t="str">
        <f t="shared" si="536"/>
        <v/>
      </c>
      <c r="AT494" s="12"/>
      <c r="AU494" s="13"/>
      <c r="AV494" s="4" t="str">
        <f t="shared" si="537"/>
        <v/>
      </c>
      <c r="AW494" s="12"/>
      <c r="AX494" s="13"/>
      <c r="AY494" s="4" t="str">
        <f t="shared" si="538"/>
        <v/>
      </c>
      <c r="AZ494" s="12"/>
      <c r="BA494" s="13"/>
      <c r="BB494" s="4" t="str">
        <f t="shared" si="539"/>
        <v/>
      </c>
      <c r="BC494" s="12"/>
      <c r="BD494" s="13"/>
      <c r="BE494" s="4" t="str">
        <f t="shared" si="540"/>
        <v/>
      </c>
      <c r="BF494" s="12"/>
      <c r="BG494" s="13"/>
      <c r="BH494" s="4" t="str">
        <f t="shared" si="541"/>
        <v/>
      </c>
      <c r="BI494" s="12"/>
      <c r="BJ494" s="13"/>
      <c r="BK494" s="4" t="str">
        <f t="shared" si="542"/>
        <v/>
      </c>
      <c r="BL494" s="12"/>
      <c r="BM494" s="13"/>
      <c r="BN494" s="4" t="str">
        <f t="shared" si="543"/>
        <v/>
      </c>
      <c r="BO494" s="12"/>
      <c r="BP494" s="13"/>
      <c r="BQ494" s="4" t="str">
        <f t="shared" si="544"/>
        <v/>
      </c>
      <c r="BR494" s="12"/>
      <c r="BS494" s="13"/>
      <c r="BT494" s="4" t="str">
        <f t="shared" si="545"/>
        <v/>
      </c>
      <c r="BU494" s="12"/>
      <c r="BV494" s="13"/>
    </row>
    <row r="495" spans="1:77" hidden="1" outlineLevel="1">
      <c r="B495" t="str">
        <f t="shared" si="522"/>
        <v>ivy2004summary</v>
      </c>
      <c r="C495" t="s">
        <v>15</v>
      </c>
      <c r="D495">
        <f t="shared" si="546"/>
        <v>2004</v>
      </c>
      <c r="E495" t="str">
        <f t="shared" si="546"/>
        <v>EUR</v>
      </c>
      <c r="F495" s="4" t="str">
        <f t="shared" si="523"/>
        <v/>
      </c>
      <c r="G495" s="12"/>
      <c r="H495" s="13"/>
      <c r="I495" s="4" t="str">
        <f t="shared" si="524"/>
        <v/>
      </c>
      <c r="J495" s="12"/>
      <c r="K495" s="13"/>
      <c r="L495" s="4" t="str">
        <f t="shared" si="525"/>
        <v/>
      </c>
      <c r="M495" s="12"/>
      <c r="N495" s="13"/>
      <c r="O495" s="4" t="str">
        <f t="shared" si="526"/>
        <v/>
      </c>
      <c r="P495" s="12"/>
      <c r="Q495" s="13"/>
      <c r="R495" s="4" t="str">
        <f t="shared" si="527"/>
        <v/>
      </c>
      <c r="S495" s="12"/>
      <c r="T495" s="13"/>
      <c r="U495" s="4" t="str">
        <f t="shared" si="528"/>
        <v/>
      </c>
      <c r="V495" s="12"/>
      <c r="W495" s="13"/>
      <c r="X495" s="4" t="str">
        <f t="shared" si="529"/>
        <v/>
      </c>
      <c r="Y495" s="12"/>
      <c r="Z495" s="13"/>
      <c r="AA495" s="4" t="str">
        <f t="shared" si="530"/>
        <v/>
      </c>
      <c r="AB495" s="12"/>
      <c r="AC495" s="13"/>
      <c r="AD495" s="4" t="str">
        <f t="shared" si="531"/>
        <v/>
      </c>
      <c r="AE495" s="12"/>
      <c r="AF495" s="13"/>
      <c r="AG495" s="4" t="str">
        <f t="shared" si="532"/>
        <v/>
      </c>
      <c r="AH495" s="12"/>
      <c r="AI495" s="13"/>
      <c r="AJ495" s="4" t="str">
        <f t="shared" si="533"/>
        <v/>
      </c>
      <c r="AK495" s="12"/>
      <c r="AL495" s="13"/>
      <c r="AM495" s="4" t="str">
        <f t="shared" si="534"/>
        <v/>
      </c>
      <c r="AN495" s="12"/>
      <c r="AO495" s="13"/>
      <c r="AP495" s="4" t="str">
        <f t="shared" si="535"/>
        <v/>
      </c>
      <c r="AQ495" s="12"/>
      <c r="AR495" s="13"/>
      <c r="AS495" s="4" t="str">
        <f t="shared" si="536"/>
        <v/>
      </c>
      <c r="AT495" s="12"/>
      <c r="AU495" s="13"/>
      <c r="AV495" s="4" t="str">
        <f t="shared" si="537"/>
        <v/>
      </c>
      <c r="AW495" s="12"/>
      <c r="AX495" s="13"/>
      <c r="AY495" s="4" t="str">
        <f t="shared" si="538"/>
        <v/>
      </c>
      <c r="AZ495" s="12"/>
      <c r="BA495" s="13"/>
      <c r="BB495" s="4" t="str">
        <f t="shared" si="539"/>
        <v/>
      </c>
      <c r="BC495" s="12"/>
      <c r="BD495" s="13"/>
      <c r="BE495" s="4" t="str">
        <f t="shared" si="540"/>
        <v/>
      </c>
      <c r="BF495" s="12"/>
      <c r="BG495" s="13"/>
      <c r="BH495" s="4" t="str">
        <f t="shared" si="541"/>
        <v/>
      </c>
      <c r="BI495" s="12"/>
      <c r="BJ495" s="13"/>
      <c r="BK495" s="4" t="str">
        <f t="shared" si="542"/>
        <v/>
      </c>
      <c r="BL495" s="12"/>
      <c r="BM495" s="13"/>
      <c r="BN495" s="4" t="str">
        <f t="shared" si="543"/>
        <v/>
      </c>
      <c r="BO495" s="12"/>
      <c r="BP495" s="13"/>
      <c r="BQ495" s="4" t="str">
        <f t="shared" si="544"/>
        <v/>
      </c>
      <c r="BR495" s="12"/>
      <c r="BS495" s="13"/>
      <c r="BT495" s="4" t="str">
        <f t="shared" si="545"/>
        <v/>
      </c>
      <c r="BU495" s="12"/>
      <c r="BV495" s="13"/>
    </row>
    <row r="496" spans="1:77" hidden="1" outlineLevel="1">
      <c r="B496" t="str">
        <f t="shared" si="522"/>
        <v>ivy2004summary</v>
      </c>
      <c r="C496" t="s">
        <v>16</v>
      </c>
      <c r="D496">
        <f t="shared" si="546"/>
        <v>2004</v>
      </c>
      <c r="E496" t="str">
        <f t="shared" si="546"/>
        <v>EUR</v>
      </c>
      <c r="F496" s="4" t="str">
        <f t="shared" si="523"/>
        <v/>
      </c>
      <c r="G496" s="12"/>
      <c r="H496" s="13"/>
      <c r="I496" s="4" t="str">
        <f t="shared" si="524"/>
        <v/>
      </c>
      <c r="J496" s="12"/>
      <c r="K496" s="13"/>
      <c r="L496" s="4" t="str">
        <f t="shared" si="525"/>
        <v/>
      </c>
      <c r="M496" s="12"/>
      <c r="N496" s="13"/>
      <c r="O496" s="4" t="str">
        <f t="shared" si="526"/>
        <v/>
      </c>
      <c r="P496" s="12"/>
      <c r="Q496" s="13"/>
      <c r="R496" s="4" t="str">
        <f t="shared" si="527"/>
        <v/>
      </c>
      <c r="S496" s="12"/>
      <c r="T496" s="13"/>
      <c r="U496" s="4" t="str">
        <f t="shared" si="528"/>
        <v/>
      </c>
      <c r="V496" s="12"/>
      <c r="W496" s="13"/>
      <c r="X496" s="4" t="str">
        <f t="shared" si="529"/>
        <v/>
      </c>
      <c r="Y496" s="12"/>
      <c r="Z496" s="13"/>
      <c r="AA496" s="4" t="str">
        <f t="shared" si="530"/>
        <v/>
      </c>
      <c r="AB496" s="12"/>
      <c r="AC496" s="13"/>
      <c r="AD496" s="4" t="str">
        <f t="shared" si="531"/>
        <v/>
      </c>
      <c r="AE496" s="12"/>
      <c r="AF496" s="13"/>
      <c r="AG496" s="4" t="str">
        <f t="shared" si="532"/>
        <v/>
      </c>
      <c r="AH496" s="12"/>
      <c r="AI496" s="13"/>
      <c r="AJ496" s="4" t="str">
        <f t="shared" si="533"/>
        <v/>
      </c>
      <c r="AK496" s="12"/>
      <c r="AL496" s="13"/>
      <c r="AM496" s="4" t="str">
        <f t="shared" si="534"/>
        <v/>
      </c>
      <c r="AN496" s="12"/>
      <c r="AO496" s="13"/>
      <c r="AP496" s="4" t="str">
        <f t="shared" si="535"/>
        <v/>
      </c>
      <c r="AQ496" s="12"/>
      <c r="AR496" s="13"/>
      <c r="AS496" s="4" t="str">
        <f t="shared" si="536"/>
        <v/>
      </c>
      <c r="AT496" s="12"/>
      <c r="AU496" s="13"/>
      <c r="AV496" s="4" t="str">
        <f t="shared" si="537"/>
        <v/>
      </c>
      <c r="AW496" s="12"/>
      <c r="AX496" s="13"/>
      <c r="AY496" s="4" t="str">
        <f t="shared" si="538"/>
        <v/>
      </c>
      <c r="AZ496" s="12"/>
      <c r="BA496" s="13"/>
      <c r="BB496" s="4" t="str">
        <f t="shared" si="539"/>
        <v/>
      </c>
      <c r="BC496" s="12"/>
      <c r="BD496" s="13"/>
      <c r="BE496" s="4" t="str">
        <f t="shared" si="540"/>
        <v/>
      </c>
      <c r="BF496" s="12"/>
      <c r="BG496" s="13"/>
      <c r="BH496" s="4" t="str">
        <f t="shared" si="541"/>
        <v/>
      </c>
      <c r="BI496" s="12"/>
      <c r="BJ496" s="13"/>
      <c r="BK496" s="4" t="str">
        <f t="shared" si="542"/>
        <v/>
      </c>
      <c r="BL496" s="12"/>
      <c r="BM496" s="13"/>
      <c r="BN496" s="4" t="str">
        <f t="shared" si="543"/>
        <v/>
      </c>
      <c r="BO496" s="12"/>
      <c r="BP496" s="13"/>
      <c r="BQ496" s="4" t="str">
        <f t="shared" si="544"/>
        <v/>
      </c>
      <c r="BR496" s="12"/>
      <c r="BS496" s="13"/>
      <c r="BT496" s="4" t="str">
        <f t="shared" si="545"/>
        <v/>
      </c>
      <c r="BU496" s="12"/>
      <c r="BV496" s="13"/>
    </row>
    <row r="497" spans="1:77" collapsed="1">
      <c r="B497" t="s">
        <v>69</v>
      </c>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row>
    <row r="498" spans="1:77">
      <c r="B498" t="str">
        <f>B496</f>
        <v>ivy2004summary</v>
      </c>
      <c r="C498" t="s">
        <v>19</v>
      </c>
      <c r="D498">
        <f>D496</f>
        <v>2004</v>
      </c>
      <c r="E498" t="str">
        <f>E485</f>
        <v>EUR/kW</v>
      </c>
      <c r="F498" s="4" t="str">
        <f>IFERROR(AVERAGE(G498:H498),"")</f>
        <v/>
      </c>
      <c r="G498" s="12"/>
      <c r="H498" s="13"/>
      <c r="I498" s="4" t="str">
        <f>IFERROR(AVERAGE(J498:K498),"")</f>
        <v/>
      </c>
      <c r="J498" s="12"/>
      <c r="K498" s="13"/>
      <c r="L498" s="4" t="str">
        <f>IFERROR(AVERAGE(M498:N498),"")</f>
        <v/>
      </c>
      <c r="M498" s="12"/>
      <c r="N498" s="13"/>
      <c r="O498" s="4" t="str">
        <f>IFERROR(AVERAGE(P498:Q498),"")</f>
        <v/>
      </c>
      <c r="P498" s="12"/>
      <c r="Q498" s="13"/>
      <c r="R498" s="4" t="str">
        <f>IFERROR(AVERAGE(S498:T498),"")</f>
        <v/>
      </c>
      <c r="S498" s="12"/>
      <c r="T498" s="13"/>
      <c r="U498" s="4" t="str">
        <f>IFERROR(AVERAGE(V498:W498),"")</f>
        <v/>
      </c>
      <c r="V498" s="12"/>
      <c r="W498" s="13"/>
      <c r="X498" s="4" t="str">
        <f>IFERROR(AVERAGE(Y498:Z498),"")</f>
        <v/>
      </c>
      <c r="Y498" s="12"/>
      <c r="Z498" s="13"/>
      <c r="AA498" s="4" t="str">
        <f>IFERROR(AVERAGE(AB498:AC498),"")</f>
        <v/>
      </c>
      <c r="AB498" s="12"/>
      <c r="AC498" s="13"/>
      <c r="AD498" s="4" t="str">
        <f>IFERROR(AVERAGE(AE498:AF498),"")</f>
        <v/>
      </c>
      <c r="AE498" s="12"/>
      <c r="AF498" s="13"/>
      <c r="AG498" s="4" t="str">
        <f>IFERROR(AVERAGE(AH498:AI498),"")</f>
        <v/>
      </c>
      <c r="AH498" s="12"/>
      <c r="AI498" s="13"/>
      <c r="AJ498" s="4" t="str">
        <f>IFERROR(AVERAGE(AK498:AL498),"")</f>
        <v/>
      </c>
      <c r="AK498" s="12"/>
      <c r="AL498" s="13"/>
      <c r="AM498" s="4" t="str">
        <f>IFERROR(AVERAGE(AN498:AO498),"")</f>
        <v/>
      </c>
      <c r="AN498" s="12"/>
      <c r="AO498" s="13"/>
      <c r="AP498" s="4" t="str">
        <f>IFERROR(AVERAGE(AQ498:AR498),"")</f>
        <v/>
      </c>
      <c r="AQ498" s="12"/>
      <c r="AR498" s="13"/>
      <c r="AS498" s="4" t="str">
        <f>IFERROR(AVERAGE(AT498:AU498),"")</f>
        <v/>
      </c>
      <c r="AT498" s="12"/>
      <c r="AU498" s="13"/>
      <c r="AV498" s="4" t="str">
        <f>IFERROR(AVERAGE(AW498:AX498),"")</f>
        <v/>
      </c>
      <c r="AW498" s="12"/>
      <c r="AX498" s="13"/>
      <c r="AY498" s="4" t="str">
        <f>IFERROR(AVERAGE(AZ498:BA498),"")</f>
        <v/>
      </c>
      <c r="AZ498" s="12"/>
      <c r="BA498" s="13"/>
      <c r="BB498" s="4" t="str">
        <f>IFERROR(AVERAGE(BC498:BD498),"")</f>
        <v/>
      </c>
      <c r="BC498" s="12"/>
      <c r="BD498" s="13"/>
      <c r="BE498" s="4" t="str">
        <f>IFERROR(AVERAGE(BF498:BG498),"")</f>
        <v/>
      </c>
      <c r="BF498" s="12"/>
      <c r="BG498" s="13"/>
      <c r="BH498" s="4" t="str">
        <f>IFERROR(AVERAGE(BI498:BJ498),"")</f>
        <v/>
      </c>
      <c r="BI498" s="12"/>
      <c r="BJ498" s="13"/>
      <c r="BK498" s="4" t="str">
        <f>IFERROR(AVERAGE(BL498:BM498),"")</f>
        <v/>
      </c>
      <c r="BL498" s="12"/>
      <c r="BM498" s="13"/>
      <c r="BN498" s="4" t="str">
        <f>IFERROR(AVERAGE(BO498:BP498),"")</f>
        <v/>
      </c>
      <c r="BO498" s="12"/>
      <c r="BP498" s="13"/>
      <c r="BQ498" s="4" t="str">
        <f>IFERROR(AVERAGE(BR498:BS498),"")</f>
        <v/>
      </c>
      <c r="BR498" s="12"/>
      <c r="BS498" s="13"/>
      <c r="BT498" s="4" t="str">
        <f>IFERROR(AVERAGE(BU498:BV498),"")</f>
        <v/>
      </c>
      <c r="BU498" s="12"/>
      <c r="BV498" s="13"/>
    </row>
    <row r="499" spans="1:77">
      <c r="B499" t="s">
        <v>69</v>
      </c>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row>
    <row r="500" spans="1:77">
      <c r="B500" t="str">
        <f>B498</f>
        <v>ivy2004summary</v>
      </c>
      <c r="C500" t="s">
        <v>48</v>
      </c>
      <c r="D500">
        <f>D498</f>
        <v>2004</v>
      </c>
      <c r="E500" t="s">
        <v>22</v>
      </c>
      <c r="F500" s="22" t="str">
        <f>IFERROR(AVERAGE(G500:H500),"")</f>
        <v/>
      </c>
      <c r="G500" s="23"/>
      <c r="H500" s="24"/>
      <c r="I500" s="22" t="str">
        <f>IFERROR(AVERAGE(J500:K500),"")</f>
        <v/>
      </c>
      <c r="J500" s="23"/>
      <c r="K500" s="24"/>
      <c r="L500" s="22" t="str">
        <f>IFERROR(AVERAGE(M500:N500),"")</f>
        <v/>
      </c>
      <c r="M500" s="23"/>
      <c r="N500" s="24"/>
      <c r="O500" s="22" t="str">
        <f>IFERROR(AVERAGE(P500:Q500),"")</f>
        <v/>
      </c>
      <c r="P500" s="23"/>
      <c r="Q500" s="24"/>
      <c r="R500" s="22" t="str">
        <f>IFERROR(AVERAGE(S500:T500),"")</f>
        <v/>
      </c>
      <c r="S500" s="23"/>
      <c r="T500" s="24"/>
      <c r="U500" s="22" t="str">
        <f>IFERROR(AVERAGE(V500:W500),"")</f>
        <v/>
      </c>
      <c r="V500" s="23"/>
      <c r="W500" s="24"/>
      <c r="X500" s="22" t="str">
        <f>IFERROR(AVERAGE(Y500:Z500),"")</f>
        <v/>
      </c>
      <c r="Y500" s="23"/>
      <c r="Z500" s="24"/>
      <c r="AA500" s="22" t="str">
        <f>IFERROR(AVERAGE(AB500:AC500),"")</f>
        <v/>
      </c>
      <c r="AB500" s="23"/>
      <c r="AC500" s="24"/>
      <c r="AD500" s="22" t="str">
        <f>IFERROR(AVERAGE(AE500:AF500),"")</f>
        <v/>
      </c>
      <c r="AE500" s="23"/>
      <c r="AF500" s="24"/>
      <c r="AG500" s="22" t="str">
        <f>IFERROR(AVERAGE(AH500:AI500),"")</f>
        <v/>
      </c>
      <c r="AH500" s="23"/>
      <c r="AI500" s="24"/>
      <c r="AJ500" s="22" t="str">
        <f>IFERROR(AVERAGE(AK500:AL500),"")</f>
        <v/>
      </c>
      <c r="AK500" s="23"/>
      <c r="AL500" s="24"/>
      <c r="AM500" s="22" t="str">
        <f>IFERROR(AVERAGE(AN500:AO500),"")</f>
        <v/>
      </c>
      <c r="AN500" s="23"/>
      <c r="AO500" s="24"/>
      <c r="AP500" s="22" t="str">
        <f>IFERROR(AVERAGE(AQ500:AR500),"")</f>
        <v/>
      </c>
      <c r="AQ500" s="23"/>
      <c r="AR500" s="24"/>
      <c r="AS500" s="22" t="str">
        <f>IFERROR(AVERAGE(AT500:AU500),"")</f>
        <v/>
      </c>
      <c r="AT500" s="23"/>
      <c r="AU500" s="24"/>
      <c r="AV500" s="22" t="str">
        <f>IFERROR(AVERAGE(AW500:AX500),"")</f>
        <v/>
      </c>
      <c r="AW500" s="23"/>
      <c r="AX500" s="24"/>
      <c r="AY500" s="22" t="str">
        <f>IFERROR(AVERAGE(AZ500:BA500),"")</f>
        <v/>
      </c>
      <c r="AZ500" s="23"/>
      <c r="BA500" s="24"/>
      <c r="BB500" s="22" t="str">
        <f>IFERROR(AVERAGE(BC500:BD500),"")</f>
        <v/>
      </c>
      <c r="BC500" s="23"/>
      <c r="BD500" s="24"/>
      <c r="BE500" s="22" t="str">
        <f>IFERROR(AVERAGE(BF500:BG500),"")</f>
        <v/>
      </c>
      <c r="BF500" s="23"/>
      <c r="BG500" s="24"/>
      <c r="BH500" s="22" t="str">
        <f>IFERROR(AVERAGE(BI500:BJ500),"")</f>
        <v/>
      </c>
      <c r="BI500" s="23"/>
      <c r="BJ500" s="24"/>
      <c r="BK500" s="22" t="str">
        <f>IFERROR(AVERAGE(BL500:BM500),"")</f>
        <v/>
      </c>
      <c r="BL500" s="23"/>
      <c r="BM500" s="24"/>
      <c r="BN500" s="22" t="str">
        <f>IFERROR(AVERAGE(BO500:BP500),"")</f>
        <v/>
      </c>
      <c r="BO500" s="23"/>
      <c r="BP500" s="24"/>
      <c r="BQ500" s="22" t="str">
        <f>IFERROR(AVERAGE(BR500:BS500),"")</f>
        <v/>
      </c>
      <c r="BR500" s="23"/>
      <c r="BS500" s="24"/>
      <c r="BT500" s="22" t="str">
        <f>IFERROR(AVERAGE(BU500:BV500),"")</f>
        <v/>
      </c>
      <c r="BU500" s="23"/>
      <c r="BV500" s="24"/>
    </row>
    <row r="501" spans="1:77">
      <c r="B501" t="str">
        <f>B500</f>
        <v>ivy2004summary</v>
      </c>
      <c r="C501" t="s">
        <v>49</v>
      </c>
      <c r="D501">
        <f>D500</f>
        <v>2004</v>
      </c>
      <c r="E501" t="s">
        <v>22</v>
      </c>
      <c r="F501" s="22" t="str">
        <f>IFERROR(AVERAGE(G501:H501),"")</f>
        <v/>
      </c>
      <c r="G501" s="23"/>
      <c r="H501" s="24"/>
      <c r="I501" s="22" t="str">
        <f>IFERROR(AVERAGE(J501:K501),"")</f>
        <v/>
      </c>
      <c r="J501" s="23"/>
      <c r="K501" s="24"/>
      <c r="L501" s="22" t="str">
        <f>IFERROR(AVERAGE(M501:N501),"")</f>
        <v/>
      </c>
      <c r="M501" s="23"/>
      <c r="N501" s="24"/>
      <c r="O501" s="22" t="str">
        <f>IFERROR(AVERAGE(P501:Q501),"")</f>
        <v/>
      </c>
      <c r="P501" s="23"/>
      <c r="Q501" s="24"/>
      <c r="R501" s="22" t="str">
        <f>IFERROR(AVERAGE(S501:T501),"")</f>
        <v/>
      </c>
      <c r="S501" s="23"/>
      <c r="T501" s="24"/>
      <c r="U501" s="22" t="str">
        <f>IFERROR(AVERAGE(V501:W501),"")</f>
        <v/>
      </c>
      <c r="V501" s="23"/>
      <c r="W501" s="24"/>
      <c r="X501" s="22" t="str">
        <f>IFERROR(AVERAGE(Y501:Z501),"")</f>
        <v/>
      </c>
      <c r="Y501" s="23"/>
      <c r="Z501" s="24"/>
      <c r="AA501" s="22" t="str">
        <f>IFERROR(AVERAGE(AB501:AC501),"")</f>
        <v/>
      </c>
      <c r="AB501" s="23"/>
      <c r="AC501" s="24"/>
      <c r="AD501" s="22" t="str">
        <f>IFERROR(AVERAGE(AE501:AF501),"")</f>
        <v/>
      </c>
      <c r="AE501" s="23"/>
      <c r="AF501" s="24"/>
      <c r="AG501" s="22" t="str">
        <f>IFERROR(AVERAGE(AH501:AI501),"")</f>
        <v/>
      </c>
      <c r="AH501" s="23"/>
      <c r="AI501" s="24"/>
      <c r="AJ501" s="22" t="str">
        <f>IFERROR(AVERAGE(AK501:AL501),"")</f>
        <v/>
      </c>
      <c r="AK501" s="23"/>
      <c r="AL501" s="24"/>
      <c r="AM501" s="22" t="str">
        <f>IFERROR(AVERAGE(AN501:AO501),"")</f>
        <v/>
      </c>
      <c r="AN501" s="23"/>
      <c r="AO501" s="24"/>
      <c r="AP501" s="22" t="str">
        <f>IFERROR(AVERAGE(AQ501:AR501),"")</f>
        <v/>
      </c>
      <c r="AQ501" s="23"/>
      <c r="AR501" s="24"/>
      <c r="AS501" s="22" t="str">
        <f>IFERROR(AVERAGE(AT501:AU501),"")</f>
        <v/>
      </c>
      <c r="AT501" s="23"/>
      <c r="AU501" s="24"/>
      <c r="AV501" s="22" t="str">
        <f>IFERROR(AVERAGE(AW501:AX501),"")</f>
        <v/>
      </c>
      <c r="AW501" s="23"/>
      <c r="AX501" s="24"/>
      <c r="AY501" s="22" t="str">
        <f>IFERROR(AVERAGE(AZ501:BA501),"")</f>
        <v/>
      </c>
      <c r="AZ501" s="23"/>
      <c r="BA501" s="24"/>
      <c r="BB501" s="22" t="str">
        <f>IFERROR(AVERAGE(BC501:BD501),"")</f>
        <v/>
      </c>
      <c r="BC501" s="23"/>
      <c r="BD501" s="24"/>
      <c r="BE501" s="22" t="str">
        <f>IFERROR(AVERAGE(BF501:BG501),"")</f>
        <v/>
      </c>
      <c r="BF501" s="23"/>
      <c r="BG501" s="24"/>
      <c r="BH501" s="22" t="str">
        <f>IFERROR(AVERAGE(BI501:BJ501),"")</f>
        <v/>
      </c>
      <c r="BI501" s="23"/>
      <c r="BJ501" s="24"/>
      <c r="BK501" s="22" t="str">
        <f>IFERROR(AVERAGE(BL501:BM501),"")</f>
        <v/>
      </c>
      <c r="BL501" s="23"/>
      <c r="BM501" s="24"/>
      <c r="BN501" s="22" t="str">
        <f>IFERROR(AVERAGE(BO501:BP501),"")</f>
        <v/>
      </c>
      <c r="BO501" s="23"/>
      <c r="BP501" s="24"/>
      <c r="BQ501" s="22" t="str">
        <f>IFERROR(AVERAGE(BR501:BS501),"")</f>
        <v/>
      </c>
      <c r="BR501" s="23"/>
      <c r="BS501" s="24"/>
      <c r="BT501" s="22" t="str">
        <f>IFERROR(AVERAGE(BU501:BV501),"")</f>
        <v/>
      </c>
      <c r="BU501" s="23"/>
      <c r="BV501" s="24"/>
    </row>
    <row r="502" spans="1:77">
      <c r="B502" t="s">
        <v>69</v>
      </c>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row>
    <row r="503" spans="1:77">
      <c r="B503" t="str">
        <f>B498</f>
        <v>ivy2004summary</v>
      </c>
      <c r="C503" t="s">
        <v>23</v>
      </c>
      <c r="D503">
        <f>D498</f>
        <v>2004</v>
      </c>
      <c r="E503" t="s">
        <v>20</v>
      </c>
      <c r="F503" s="4" t="str">
        <f>IFERROR(AVERAGE(G503:H503),"")</f>
        <v/>
      </c>
      <c r="G503" s="12"/>
      <c r="H503" s="13"/>
      <c r="I503" s="4" t="str">
        <f>IFERROR(AVERAGE(J503:K503),"")</f>
        <v/>
      </c>
      <c r="J503" s="12"/>
      <c r="K503" s="13"/>
      <c r="L503" s="4" t="str">
        <f>IFERROR(AVERAGE(M503:N503),"")</f>
        <v/>
      </c>
      <c r="M503" s="12"/>
      <c r="N503" s="13"/>
      <c r="O503" s="4" t="str">
        <f>IFERROR(AVERAGE(P503:Q503),"")</f>
        <v/>
      </c>
      <c r="P503" s="12"/>
      <c r="Q503" s="13"/>
      <c r="R503" s="28">
        <f>IFERROR(AVERAGE(S503:T503),"")</f>
        <v>1.6495963497838828E-2</v>
      </c>
      <c r="S503" s="26">
        <f>1/70.1</f>
        <v>1.4265335235378032E-2</v>
      </c>
      <c r="T503" s="27">
        <f>1/53.4</f>
        <v>1.8726591760299626E-2</v>
      </c>
      <c r="U503" s="4" t="str">
        <f>IFERROR(AVERAGE(V503:W503),"")</f>
        <v/>
      </c>
      <c r="V503" s="12"/>
      <c r="W503" s="13"/>
      <c r="X503" s="4" t="str">
        <f>IFERROR(AVERAGE(Y503:Z503),"")</f>
        <v/>
      </c>
      <c r="Y503" s="12"/>
      <c r="Z503" s="13"/>
      <c r="AA503" s="4" t="str">
        <f>IFERROR(AVERAGE(AB503:AC503),"")</f>
        <v/>
      </c>
      <c r="AB503" s="12"/>
      <c r="AC503" s="13"/>
      <c r="AD503" s="4" t="str">
        <f>IFERROR(AVERAGE(AE503:AF503),"")</f>
        <v/>
      </c>
      <c r="AE503" s="12"/>
      <c r="AF503" s="13"/>
      <c r="AG503" s="4" t="str">
        <f>IFERROR(AVERAGE(AH503:AI503),"")</f>
        <v/>
      </c>
      <c r="AH503" s="12"/>
      <c r="AI503" s="13"/>
      <c r="AJ503" s="4" t="str">
        <f>IFERROR(AVERAGE(AK503:AL503),"")</f>
        <v/>
      </c>
      <c r="AK503" s="12"/>
      <c r="AL503" s="13"/>
      <c r="AM503" s="4" t="str">
        <f>IFERROR(AVERAGE(AN503:AO503),"")</f>
        <v/>
      </c>
      <c r="AN503" s="12"/>
      <c r="AO503" s="13"/>
      <c r="AP503" s="4" t="str">
        <f>IFERROR(AVERAGE(AQ503:AR503),"")</f>
        <v/>
      </c>
      <c r="AQ503" s="12"/>
      <c r="AR503" s="13"/>
      <c r="AS503" s="4" t="str">
        <f>IFERROR(AVERAGE(AT503:AU503),"")</f>
        <v/>
      </c>
      <c r="AT503" s="12"/>
      <c r="AU503" s="13"/>
      <c r="AV503" s="4" t="str">
        <f>IFERROR(AVERAGE(AW503:AX503),"")</f>
        <v/>
      </c>
      <c r="AW503" s="12"/>
      <c r="AX503" s="13"/>
      <c r="AY503" s="4" t="str">
        <f>IFERROR(AVERAGE(AZ503:BA503),"")</f>
        <v/>
      </c>
      <c r="AZ503" s="12"/>
      <c r="BA503" s="13"/>
      <c r="BB503" s="4" t="str">
        <f>IFERROR(AVERAGE(BC503:BD503),"")</f>
        <v/>
      </c>
      <c r="BC503" s="12"/>
      <c r="BD503" s="13"/>
      <c r="BE503" s="4" t="str">
        <f>IFERROR(AVERAGE(BF503:BG503),"")</f>
        <v/>
      </c>
      <c r="BF503" s="12"/>
      <c r="BG503" s="13"/>
      <c r="BH503" s="4" t="str">
        <f>IFERROR(AVERAGE(BI503:BJ503),"")</f>
        <v/>
      </c>
      <c r="BI503" s="12"/>
      <c r="BJ503" s="13"/>
      <c r="BK503" s="4" t="str">
        <f>IFERROR(AVERAGE(BL503:BM503),"")</f>
        <v/>
      </c>
      <c r="BL503" s="12"/>
      <c r="BM503" s="13"/>
      <c r="BN503" s="4" t="str">
        <f>IFERROR(AVERAGE(BO503:BP503),"")</f>
        <v/>
      </c>
      <c r="BO503" s="12"/>
      <c r="BP503" s="13"/>
      <c r="BQ503" s="4" t="str">
        <f>IFERROR(AVERAGE(BR503:BS503),"")</f>
        <v/>
      </c>
      <c r="BR503" s="12"/>
      <c r="BS503" s="13"/>
      <c r="BT503" s="4" t="str">
        <f>IFERROR(AVERAGE(BU503:BV503),"")</f>
        <v/>
      </c>
      <c r="BU503" s="12"/>
      <c r="BV503" s="13"/>
      <c r="BY503" t="s">
        <v>93</v>
      </c>
    </row>
    <row r="504" spans="1:77">
      <c r="B504" t="str">
        <f>B503</f>
        <v>ivy2004summary</v>
      </c>
      <c r="C504" t="s">
        <v>42</v>
      </c>
      <c r="D504">
        <f>D503</f>
        <v>2004</v>
      </c>
      <c r="E504" t="s">
        <v>43</v>
      </c>
      <c r="F504" s="4" t="str">
        <f>IFERROR(AVERAGE(G504:H504),"")</f>
        <v/>
      </c>
      <c r="G504" s="12"/>
      <c r="H504" s="13"/>
      <c r="I504" s="4" t="str">
        <f>IFERROR(AVERAGE(J504:K504),"")</f>
        <v/>
      </c>
      <c r="J504" s="12"/>
      <c r="K504" s="13"/>
      <c r="L504" s="4" t="str">
        <f>IFERROR(AVERAGE(M504:N504),"")</f>
        <v/>
      </c>
      <c r="M504" s="12"/>
      <c r="N504" s="13"/>
      <c r="O504" s="4" t="str">
        <f>IFERROR(AVERAGE(P504:Q504),"")</f>
        <v/>
      </c>
      <c r="P504" s="12"/>
      <c r="Q504" s="13"/>
      <c r="R504" s="4" t="str">
        <f>IFERROR(AVERAGE(S504:T504),"")</f>
        <v/>
      </c>
      <c r="S504" s="12"/>
      <c r="T504" s="13"/>
      <c r="U504" s="4" t="str">
        <f>IFERROR(AVERAGE(V504:W504),"")</f>
        <v/>
      </c>
      <c r="V504" s="12"/>
      <c r="W504" s="13"/>
      <c r="X504" s="4" t="str">
        <f>IFERROR(AVERAGE(Y504:Z504),"")</f>
        <v/>
      </c>
      <c r="Y504" s="12"/>
      <c r="Z504" s="13"/>
      <c r="AA504" s="4" t="str">
        <f>IFERROR(AVERAGE(AB504:AC504),"")</f>
        <v/>
      </c>
      <c r="AB504" s="12"/>
      <c r="AC504" s="13"/>
      <c r="AD504" s="4" t="str">
        <f>IFERROR(AVERAGE(AE504:AF504),"")</f>
        <v/>
      </c>
      <c r="AE504" s="12"/>
      <c r="AF504" s="13"/>
      <c r="AG504" s="4" t="str">
        <f>IFERROR(AVERAGE(AH504:AI504),"")</f>
        <v/>
      </c>
      <c r="AH504" s="12"/>
      <c r="AI504" s="13"/>
      <c r="AJ504" s="4" t="str">
        <f>IFERROR(AVERAGE(AK504:AL504),"")</f>
        <v/>
      </c>
      <c r="AK504" s="12"/>
      <c r="AL504" s="13"/>
      <c r="AM504" s="4" t="str">
        <f>IFERROR(AVERAGE(AN504:AO504),"")</f>
        <v/>
      </c>
      <c r="AN504" s="12"/>
      <c r="AO504" s="13"/>
      <c r="AP504" s="4" t="str">
        <f>IFERROR(AVERAGE(AQ504:AR504),"")</f>
        <v/>
      </c>
      <c r="AQ504" s="12"/>
      <c r="AR504" s="13"/>
      <c r="AS504" s="4" t="str">
        <f>IFERROR(AVERAGE(AT504:AU504),"")</f>
        <v/>
      </c>
      <c r="AT504" s="12"/>
      <c r="AU504" s="13"/>
      <c r="AV504" s="4" t="str">
        <f>IFERROR(AVERAGE(AW504:AX504),"")</f>
        <v/>
      </c>
      <c r="AW504" s="12"/>
      <c r="AX504" s="13"/>
      <c r="AY504" s="4" t="str">
        <f>IFERROR(AVERAGE(AZ504:BA504),"")</f>
        <v/>
      </c>
      <c r="AZ504" s="12"/>
      <c r="BA504" s="13"/>
      <c r="BB504" s="4" t="str">
        <f>IFERROR(AVERAGE(BC504:BD504),"")</f>
        <v/>
      </c>
      <c r="BC504" s="12"/>
      <c r="BD504" s="13"/>
      <c r="BE504" s="4" t="str">
        <f>IFERROR(AVERAGE(BF504:BG504),"")</f>
        <v/>
      </c>
      <c r="BF504" s="12"/>
      <c r="BG504" s="13"/>
      <c r="BH504" s="4" t="str">
        <f>IFERROR(AVERAGE(BI504:BJ504),"")</f>
        <v/>
      </c>
      <c r="BI504" s="12"/>
      <c r="BJ504" s="13"/>
      <c r="BK504" s="4" t="str">
        <f>IFERROR(AVERAGE(BL504:BM504),"")</f>
        <v/>
      </c>
      <c r="BL504" s="12"/>
      <c r="BM504" s="13"/>
      <c r="BN504" s="4" t="str">
        <f>IFERROR(AVERAGE(BO504:BP504),"")</f>
        <v/>
      </c>
      <c r="BO504" s="12"/>
      <c r="BP504" s="13"/>
      <c r="BQ504" s="4" t="str">
        <f>IFERROR(AVERAGE(BR504:BS504),"")</f>
        <v/>
      </c>
      <c r="BR504" s="12"/>
      <c r="BS504" s="13"/>
      <c r="BT504" s="4" t="str">
        <f>IFERROR(AVERAGE(BU504:BV504),"")</f>
        <v/>
      </c>
      <c r="BU504" s="12"/>
      <c r="BV504" s="13"/>
    </row>
    <row r="505" spans="1:77">
      <c r="B505" t="str">
        <f>B504</f>
        <v>ivy2004summary</v>
      </c>
      <c r="C505" t="s">
        <v>21</v>
      </c>
      <c r="D505">
        <f>D504</f>
        <v>2004</v>
      </c>
      <c r="E505" t="s">
        <v>22</v>
      </c>
      <c r="F505" s="22" t="str">
        <f>IFERROR(AVERAGE(G505:H505),"")</f>
        <v/>
      </c>
      <c r="G505" s="23"/>
      <c r="H505" s="24"/>
      <c r="I505" s="22" t="str">
        <f>IFERROR(AVERAGE(J505:K505),"")</f>
        <v/>
      </c>
      <c r="J505" s="23"/>
      <c r="K505" s="24"/>
      <c r="L505" s="22" t="str">
        <f>IFERROR(AVERAGE(M505:N505),"")</f>
        <v/>
      </c>
      <c r="M505" s="23"/>
      <c r="N505" s="24"/>
      <c r="O505" s="22" t="str">
        <f>IFERROR(AVERAGE(P505:Q505),"")</f>
        <v/>
      </c>
      <c r="P505" s="23"/>
      <c r="Q505" s="24"/>
      <c r="R505" s="22" t="str">
        <f>IFERROR(AVERAGE(S505:T505),"")</f>
        <v/>
      </c>
      <c r="S505" s="23"/>
      <c r="T505" s="24"/>
      <c r="U505" s="22" t="str">
        <f>IFERROR(AVERAGE(V505:W505),"")</f>
        <v/>
      </c>
      <c r="V505" s="23"/>
      <c r="W505" s="24"/>
      <c r="X505" s="22" t="str">
        <f>IFERROR(AVERAGE(Y505:Z505),"")</f>
        <v/>
      </c>
      <c r="Y505" s="23"/>
      <c r="Z505" s="24"/>
      <c r="AA505" s="22" t="str">
        <f>IFERROR(AVERAGE(AB505:AC505),"")</f>
        <v/>
      </c>
      <c r="AB505" s="23"/>
      <c r="AC505" s="24"/>
      <c r="AD505" s="22" t="str">
        <f>IFERROR(AVERAGE(AE505:AF505),"")</f>
        <v/>
      </c>
      <c r="AE505" s="23"/>
      <c r="AF505" s="24"/>
      <c r="AG505" s="22" t="str">
        <f>IFERROR(AVERAGE(AH505:AI505),"")</f>
        <v/>
      </c>
      <c r="AH505" s="23"/>
      <c r="AI505" s="24"/>
      <c r="AJ505" s="22" t="str">
        <f>IFERROR(AVERAGE(AK505:AL505),"")</f>
        <v/>
      </c>
      <c r="AK505" s="23"/>
      <c r="AL505" s="24"/>
      <c r="AM505" s="22" t="str">
        <f>IFERROR(AVERAGE(AN505:AO505),"")</f>
        <v/>
      </c>
      <c r="AN505" s="23"/>
      <c r="AO505" s="24"/>
      <c r="AP505" s="22" t="str">
        <f>IFERROR(AVERAGE(AQ505:AR505),"")</f>
        <v/>
      </c>
      <c r="AQ505" s="23"/>
      <c r="AR505" s="24"/>
      <c r="AS505" s="22" t="str">
        <f>IFERROR(AVERAGE(AT505:AU505),"")</f>
        <v/>
      </c>
      <c r="AT505" s="23"/>
      <c r="AU505" s="24"/>
      <c r="AV505" s="22" t="str">
        <f>IFERROR(AVERAGE(AW505:AX505),"")</f>
        <v/>
      </c>
      <c r="AW505" s="23"/>
      <c r="AX505" s="24"/>
      <c r="AY505" s="22" t="str">
        <f>IFERROR(AVERAGE(AZ505:BA505),"")</f>
        <v/>
      </c>
      <c r="AZ505" s="23"/>
      <c r="BA505" s="24"/>
      <c r="BB505" s="22" t="str">
        <f>IFERROR(AVERAGE(BC505:BD505),"")</f>
        <v/>
      </c>
      <c r="BC505" s="23"/>
      <c r="BD505" s="24"/>
      <c r="BE505" s="22" t="str">
        <f>IFERROR(AVERAGE(BF505:BG505),"")</f>
        <v/>
      </c>
      <c r="BF505" s="23"/>
      <c r="BG505" s="24"/>
      <c r="BH505" s="22" t="str">
        <f>IFERROR(AVERAGE(BI505:BJ505),"")</f>
        <v/>
      </c>
      <c r="BI505" s="23"/>
      <c r="BJ505" s="24"/>
      <c r="BK505" s="22" t="str">
        <f>IFERROR(AVERAGE(BL505:BM505),"")</f>
        <v/>
      </c>
      <c r="BL505" s="23"/>
      <c r="BM505" s="24"/>
      <c r="BN505" s="22" t="str">
        <f>IFERROR(AVERAGE(BO505:BP505),"")</f>
        <v/>
      </c>
      <c r="BO505" s="23"/>
      <c r="BP505" s="24"/>
      <c r="BQ505" s="22" t="str">
        <f>IFERROR(AVERAGE(BR505:BS505),"")</f>
        <v/>
      </c>
      <c r="BR505" s="23"/>
      <c r="BS505" s="24"/>
      <c r="BT505" s="22" t="str">
        <f>IFERROR(AVERAGE(BU505:BV505),"")</f>
        <v/>
      </c>
      <c r="BU505" s="23"/>
      <c r="BV505" s="24"/>
    </row>
    <row r="506" spans="1:77">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row>
    <row r="508" spans="1:77">
      <c r="A508" s="5">
        <f>MATCH(B508,Sources[Citekey],0)</f>
        <v>154</v>
      </c>
      <c r="B508" s="6" t="s">
        <v>100</v>
      </c>
      <c r="C508" s="1"/>
      <c r="D508" s="1">
        <f>VLOOKUP(B508,Sources[],2,FALSE)</f>
        <v>2014</v>
      </c>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row>
    <row r="509" spans="1:77">
      <c r="B509" t="str">
        <f>B508</f>
        <v>steinmuller2014power</v>
      </c>
      <c r="C509" t="s">
        <v>3</v>
      </c>
      <c r="D509">
        <f>D508</f>
        <v>2014</v>
      </c>
      <c r="E509" s="25" t="s">
        <v>6</v>
      </c>
      <c r="F509" s="4" t="str">
        <f>IFERROR(AVERAGE(G509:H509),"")</f>
        <v/>
      </c>
      <c r="G509" s="12"/>
      <c r="H509" s="13"/>
      <c r="I509" s="4" t="str">
        <f>IFERROR(AVERAGE(J509:K509),"")</f>
        <v/>
      </c>
      <c r="J509" s="12"/>
      <c r="K509" s="13"/>
      <c r="L509" s="4" t="str">
        <f>IFERROR(AVERAGE(M509:N509),"")</f>
        <v/>
      </c>
      <c r="M509" s="12"/>
      <c r="N509" s="13"/>
      <c r="O509" s="4" t="str">
        <f>IFERROR(AVERAGE(P509:Q509),"")</f>
        <v/>
      </c>
      <c r="P509" s="12"/>
      <c r="Q509" s="13"/>
      <c r="R509" s="4" t="str">
        <f>IFERROR(AVERAGE(S509:T509),"")</f>
        <v/>
      </c>
      <c r="S509" s="12"/>
      <c r="T509" s="13"/>
      <c r="U509" s="4" t="str">
        <f>IFERROR(AVERAGE(V509:W509),"")</f>
        <v/>
      </c>
      <c r="V509" s="12"/>
      <c r="W509" s="13"/>
      <c r="X509" s="4" t="str">
        <f>IFERROR(AVERAGE(Y509:Z509),"")</f>
        <v/>
      </c>
      <c r="Y509" s="12"/>
      <c r="Z509" s="13"/>
      <c r="AA509" s="4" t="str">
        <f>IFERROR(AVERAGE(AB509:AC509),"")</f>
        <v/>
      </c>
      <c r="AB509" s="12"/>
      <c r="AC509" s="13"/>
      <c r="AD509" s="4" t="str">
        <f>IFERROR(AVERAGE(AE509:AF509),"")</f>
        <v/>
      </c>
      <c r="AE509" s="12"/>
      <c r="AF509" s="13"/>
      <c r="AG509" s="4" t="str">
        <f>IFERROR(AVERAGE(AH509:AI509),"")</f>
        <v/>
      </c>
      <c r="AH509" s="12"/>
      <c r="AI509" s="13"/>
      <c r="AJ509" s="4" t="str">
        <f>IFERROR(AVERAGE(AK509:AL509),"")</f>
        <v/>
      </c>
      <c r="AK509" s="12"/>
      <c r="AL509" s="13"/>
      <c r="AM509" s="4" t="str">
        <f>IFERROR(AVERAGE(AN509:AO509),"")</f>
        <v/>
      </c>
      <c r="AN509" s="12"/>
      <c r="AO509" s="13"/>
      <c r="AP509" s="4" t="str">
        <f>IFERROR(AVERAGE(AQ509:AR509),"")</f>
        <v/>
      </c>
      <c r="AQ509" s="12"/>
      <c r="AR509" s="13"/>
      <c r="AS509" s="4" t="str">
        <f>IFERROR(AVERAGE(AT509:AU509),"")</f>
        <v/>
      </c>
      <c r="AT509" s="12"/>
      <c r="AU509" s="13"/>
      <c r="AV509" s="4">
        <f>IFERROR(AVERAGE(AW509:AX509),"")</f>
        <v>1000</v>
      </c>
      <c r="AW509" s="12">
        <v>750</v>
      </c>
      <c r="AX509" s="13">
        <v>1250</v>
      </c>
      <c r="AY509" s="4" t="str">
        <f>IFERROR(AVERAGE(AZ509:BA509),"")</f>
        <v/>
      </c>
      <c r="AZ509" s="12"/>
      <c r="BA509" s="13"/>
      <c r="BB509" s="4" t="str">
        <f>IFERROR(AVERAGE(BC509:BD509),"")</f>
        <v/>
      </c>
      <c r="BC509" s="12"/>
      <c r="BD509" s="13"/>
      <c r="BE509" s="4" t="str">
        <f>IFERROR(AVERAGE(BF509:BG509),"")</f>
        <v/>
      </c>
      <c r="BF509" s="12"/>
      <c r="BG509" s="13"/>
      <c r="BH509" s="4" t="str">
        <f>IFERROR(AVERAGE(BI509:BJ509),"")</f>
        <v/>
      </c>
      <c r="BI509" s="12"/>
      <c r="BJ509" s="13"/>
      <c r="BK509" s="4" t="str">
        <f>IFERROR(AVERAGE(BL509:BM509),"")</f>
        <v/>
      </c>
      <c r="BL509" s="12"/>
      <c r="BM509" s="13"/>
      <c r="BN509" s="4" t="str">
        <f>IFERROR(AVERAGE(BO509:BP509),"")</f>
        <v/>
      </c>
      <c r="BO509" s="12"/>
      <c r="BP509" s="13"/>
      <c r="BQ509" s="4" t="str">
        <f>IFERROR(AVERAGE(BR509:BS509),"")</f>
        <v/>
      </c>
      <c r="BR509" s="12"/>
      <c r="BS509" s="13"/>
      <c r="BT509" s="4">
        <f>IFERROR(AVERAGE(BU509:BV509),"")</f>
        <v>500</v>
      </c>
      <c r="BU509" s="12">
        <v>500</v>
      </c>
      <c r="BV509" s="13">
        <v>500</v>
      </c>
      <c r="BY509" s="2" t="s">
        <v>99</v>
      </c>
    </row>
    <row r="510" spans="1:77">
      <c r="B510" t="str">
        <f>B509</f>
        <v>steinmuller2014power</v>
      </c>
      <c r="C510" t="s">
        <v>4</v>
      </c>
      <c r="D510">
        <f>D509</f>
        <v>2014</v>
      </c>
      <c r="E510" t="str">
        <f>E509</f>
        <v>EUR/kW</v>
      </c>
      <c r="F510" s="4" t="str">
        <f>IFERROR(AVERAGE(G510:H510),"")</f>
        <v/>
      </c>
      <c r="G510" s="14"/>
      <c r="H510" s="15"/>
      <c r="I510" s="4" t="str">
        <f>IFERROR(AVERAGE(J510:K510),"")</f>
        <v/>
      </c>
      <c r="J510" s="14"/>
      <c r="K510" s="15"/>
      <c r="L510" s="4" t="str">
        <f>IFERROR(AVERAGE(M510:N510),"")</f>
        <v/>
      </c>
      <c r="M510" s="14"/>
      <c r="N510" s="15"/>
      <c r="O510" s="4" t="str">
        <f>IFERROR(AVERAGE(P510:Q510),"")</f>
        <v/>
      </c>
      <c r="P510" s="14"/>
      <c r="Q510" s="15"/>
      <c r="R510" s="4" t="str">
        <f>IFERROR(AVERAGE(S510:T510),"")</f>
        <v/>
      </c>
      <c r="S510" s="14"/>
      <c r="T510" s="15"/>
      <c r="U510" s="4" t="str">
        <f>IFERROR(AVERAGE(V510:W510),"")</f>
        <v/>
      </c>
      <c r="V510" s="14"/>
      <c r="W510" s="15"/>
      <c r="X510" s="4" t="str">
        <f>IFERROR(AVERAGE(Y510:Z510),"")</f>
        <v/>
      </c>
      <c r="Y510" s="14"/>
      <c r="Z510" s="15"/>
      <c r="AA510" s="4" t="str">
        <f>IFERROR(AVERAGE(AB510:AC510),"")</f>
        <v/>
      </c>
      <c r="AB510" s="14"/>
      <c r="AC510" s="15"/>
      <c r="AD510" s="4" t="str">
        <f>IFERROR(AVERAGE(AE510:AF510),"")</f>
        <v/>
      </c>
      <c r="AE510" s="14"/>
      <c r="AF510" s="15"/>
      <c r="AG510" s="4" t="str">
        <f>IFERROR(AVERAGE(AH510:AI510),"")</f>
        <v/>
      </c>
      <c r="AH510" s="14"/>
      <c r="AI510" s="15"/>
      <c r="AJ510" s="4" t="str">
        <f>IFERROR(AVERAGE(AK510:AL510),"")</f>
        <v/>
      </c>
      <c r="AK510" s="14"/>
      <c r="AL510" s="15"/>
      <c r="AM510" s="4" t="str">
        <f>IFERROR(AVERAGE(AN510:AO510),"")</f>
        <v/>
      </c>
      <c r="AN510" s="14"/>
      <c r="AO510" s="15"/>
      <c r="AP510" s="4" t="str">
        <f>IFERROR(AVERAGE(AQ510:AR510),"")</f>
        <v/>
      </c>
      <c r="AQ510" s="14"/>
      <c r="AR510" s="15"/>
      <c r="AS510" s="4" t="str">
        <f>IFERROR(AVERAGE(AT510:AU510),"")</f>
        <v/>
      </c>
      <c r="AT510" s="14"/>
      <c r="AU510" s="15"/>
      <c r="AV510" s="4">
        <f>IFERROR(AVERAGE(AW510:AX510),"")</f>
        <v>3000</v>
      </c>
      <c r="AW510" s="14">
        <v>2000</v>
      </c>
      <c r="AX510" s="15">
        <v>4000</v>
      </c>
      <c r="AY510" s="4" t="str">
        <f>IFERROR(AVERAGE(AZ510:BA510),"")</f>
        <v/>
      </c>
      <c r="AZ510" s="14"/>
      <c r="BA510" s="15"/>
      <c r="BB510" s="4" t="str">
        <f>IFERROR(AVERAGE(BC510:BD510),"")</f>
        <v/>
      </c>
      <c r="BC510" s="14"/>
      <c r="BD510" s="15"/>
      <c r="BE510" s="4" t="str">
        <f>IFERROR(AVERAGE(BF510:BG510),"")</f>
        <v/>
      </c>
      <c r="BF510" s="14"/>
      <c r="BG510" s="15"/>
      <c r="BH510" s="4" t="str">
        <f>IFERROR(AVERAGE(BI510:BJ510),"")</f>
        <v/>
      </c>
      <c r="BI510" s="14"/>
      <c r="BJ510" s="15"/>
      <c r="BK510" s="4" t="str">
        <f>IFERROR(AVERAGE(BL510:BM510),"")</f>
        <v/>
      </c>
      <c r="BL510" s="14"/>
      <c r="BM510" s="15"/>
      <c r="BN510" s="4" t="str">
        <f>IFERROR(AVERAGE(BO510:BP510),"")</f>
        <v/>
      </c>
      <c r="BO510" s="14"/>
      <c r="BP510" s="15"/>
      <c r="BQ510" s="4" t="str">
        <f>IFERROR(AVERAGE(BR510:BS510),"")</f>
        <v/>
      </c>
      <c r="BR510" s="14"/>
      <c r="BS510" s="15"/>
      <c r="BT510" s="4">
        <f>IFERROR(AVERAGE(BU510:BV510),"")</f>
        <v>500</v>
      </c>
      <c r="BU510" s="14">
        <v>500</v>
      </c>
      <c r="BV510" s="15">
        <v>500</v>
      </c>
      <c r="BY510" s="2" t="s">
        <v>99</v>
      </c>
    </row>
    <row r="511" spans="1:77">
      <c r="B511" t="str">
        <f>B510</f>
        <v>steinmuller2014power</v>
      </c>
      <c r="C511" t="s">
        <v>5</v>
      </c>
      <c r="D511">
        <f>D510</f>
        <v>2014</v>
      </c>
      <c r="E511" t="str">
        <f>E510</f>
        <v>EUR/kW</v>
      </c>
      <c r="F511" s="4" t="str">
        <f>IFERROR(AVERAGE(G511:H511),"")</f>
        <v/>
      </c>
      <c r="G511" s="16"/>
      <c r="H511" s="17"/>
      <c r="I511" s="4" t="str">
        <f>IFERROR(AVERAGE(J511:K511),"")</f>
        <v/>
      </c>
      <c r="J511" s="16"/>
      <c r="K511" s="17"/>
      <c r="L511" s="4" t="str">
        <f>IFERROR(AVERAGE(M511:N511),"")</f>
        <v/>
      </c>
      <c r="M511" s="16"/>
      <c r="N511" s="17"/>
      <c r="O511" s="4" t="str">
        <f>IFERROR(AVERAGE(P511:Q511),"")</f>
        <v/>
      </c>
      <c r="P511" s="16"/>
      <c r="Q511" s="17"/>
      <c r="R511" s="4" t="str">
        <f>IFERROR(AVERAGE(S511:T511),"")</f>
        <v/>
      </c>
      <c r="S511" s="16"/>
      <c r="T511" s="17"/>
      <c r="U511" s="4" t="str">
        <f>IFERROR(AVERAGE(V511:W511),"")</f>
        <v/>
      </c>
      <c r="V511" s="16"/>
      <c r="W511" s="17"/>
      <c r="X511" s="4" t="str">
        <f>IFERROR(AVERAGE(Y511:Z511),"")</f>
        <v/>
      </c>
      <c r="Y511" s="16"/>
      <c r="Z511" s="17"/>
      <c r="AA511" s="4" t="str">
        <f>IFERROR(AVERAGE(AB511:AC511),"")</f>
        <v/>
      </c>
      <c r="AB511" s="16"/>
      <c r="AC511" s="17"/>
      <c r="AD511" s="4" t="str">
        <f>IFERROR(AVERAGE(AE511:AF511),"")</f>
        <v/>
      </c>
      <c r="AE511" s="16"/>
      <c r="AF511" s="17"/>
      <c r="AG511" s="4" t="str">
        <f>IFERROR(AVERAGE(AH511:AI511),"")</f>
        <v/>
      </c>
      <c r="AH511" s="16"/>
      <c r="AI511" s="17"/>
      <c r="AJ511" s="4" t="str">
        <f>IFERROR(AVERAGE(AK511:AL511),"")</f>
        <v/>
      </c>
      <c r="AK511" s="16"/>
      <c r="AL511" s="17"/>
      <c r="AM511" s="4" t="str">
        <f>IFERROR(AVERAGE(AN511:AO511),"")</f>
        <v/>
      </c>
      <c r="AN511" s="16"/>
      <c r="AO511" s="17"/>
      <c r="AP511" s="4" t="str">
        <f>IFERROR(AVERAGE(AQ511:AR511),"")</f>
        <v/>
      </c>
      <c r="AQ511" s="16"/>
      <c r="AR511" s="17"/>
      <c r="AS511" s="4" t="str">
        <f>IFERROR(AVERAGE(AT511:AU511),"")</f>
        <v/>
      </c>
      <c r="AT511" s="16"/>
      <c r="AU511" s="17"/>
      <c r="AV511" s="4" t="str">
        <f>IFERROR(AVERAGE(AW511:AX511),"")</f>
        <v/>
      </c>
      <c r="AW511" s="16"/>
      <c r="AX511" s="17"/>
      <c r="AY511" s="4" t="str">
        <f>IFERROR(AVERAGE(AZ511:BA511),"")</f>
        <v/>
      </c>
      <c r="AZ511" s="16"/>
      <c r="BA511" s="17"/>
      <c r="BB511" s="4" t="str">
        <f>IFERROR(AVERAGE(BC511:BD511),"")</f>
        <v/>
      </c>
      <c r="BC511" s="16"/>
      <c r="BD511" s="17"/>
      <c r="BE511" s="4" t="str">
        <f>IFERROR(AVERAGE(BF511:BG511),"")</f>
        <v/>
      </c>
      <c r="BF511" s="16"/>
      <c r="BG511" s="17"/>
      <c r="BH511" s="4" t="str">
        <f>IFERROR(AVERAGE(BI511:BJ511),"")</f>
        <v/>
      </c>
      <c r="BI511" s="16"/>
      <c r="BJ511" s="17"/>
      <c r="BK511" s="4" t="str">
        <f>IFERROR(AVERAGE(BL511:BM511),"")</f>
        <v/>
      </c>
      <c r="BL511" s="16"/>
      <c r="BM511" s="17"/>
      <c r="BN511" s="4" t="str">
        <f>IFERROR(AVERAGE(BO511:BP511),"")</f>
        <v/>
      </c>
      <c r="BO511" s="16"/>
      <c r="BP511" s="17"/>
      <c r="BQ511" s="4" t="str">
        <f>IFERROR(AVERAGE(BR511:BS511),"")</f>
        <v/>
      </c>
      <c r="BR511" s="16"/>
      <c r="BS511" s="17"/>
      <c r="BT511" s="4" t="str">
        <f>IFERROR(AVERAGE(BU511:BV511),"")</f>
        <v/>
      </c>
      <c r="BU511" s="16"/>
      <c r="BV511" s="17"/>
    </row>
    <row r="512" spans="1:77">
      <c r="B512" t="s">
        <v>69</v>
      </c>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row>
    <row r="513" spans="1:74" s="1" customFormat="1">
      <c r="A513" s="55"/>
      <c r="B513" s="1" t="str">
        <f>B511</f>
        <v>steinmuller2014power</v>
      </c>
      <c r="C513" s="1" t="s">
        <v>10</v>
      </c>
      <c r="D513" s="1">
        <f>D508</f>
        <v>2014</v>
      </c>
      <c r="E513" s="1" t="str">
        <f>E509</f>
        <v>EUR/kW</v>
      </c>
      <c r="F513" s="10">
        <f t="shared" ref="F513:BJ513" si="547">IFERROR(SUM(F515:F520)/F514,0)</f>
        <v>0</v>
      </c>
      <c r="G513" s="10">
        <f t="shared" si="547"/>
        <v>0</v>
      </c>
      <c r="H513" s="10">
        <f t="shared" si="547"/>
        <v>0</v>
      </c>
      <c r="I513" s="10">
        <f t="shared" si="547"/>
        <v>0</v>
      </c>
      <c r="J513" s="10">
        <f t="shared" si="547"/>
        <v>0</v>
      </c>
      <c r="K513" s="10">
        <f t="shared" si="547"/>
        <v>0</v>
      </c>
      <c r="L513" s="10">
        <f t="shared" si="547"/>
        <v>0</v>
      </c>
      <c r="M513" s="10">
        <f t="shared" si="547"/>
        <v>0</v>
      </c>
      <c r="N513" s="10">
        <f t="shared" si="547"/>
        <v>0</v>
      </c>
      <c r="O513" s="10">
        <f t="shared" si="547"/>
        <v>0</v>
      </c>
      <c r="P513" s="10">
        <f t="shared" si="547"/>
        <v>0</v>
      </c>
      <c r="Q513" s="10">
        <f t="shared" si="547"/>
        <v>0</v>
      </c>
      <c r="R513" s="10">
        <f t="shared" si="547"/>
        <v>0</v>
      </c>
      <c r="S513" s="10">
        <f t="shared" si="547"/>
        <v>0</v>
      </c>
      <c r="T513" s="10">
        <f t="shared" si="547"/>
        <v>0</v>
      </c>
      <c r="U513" s="10">
        <f t="shared" si="547"/>
        <v>0</v>
      </c>
      <c r="V513" s="10">
        <f t="shared" si="547"/>
        <v>0</v>
      </c>
      <c r="W513" s="10">
        <f t="shared" si="547"/>
        <v>0</v>
      </c>
      <c r="X513" s="10">
        <f t="shared" si="547"/>
        <v>0</v>
      </c>
      <c r="Y513" s="10">
        <f t="shared" si="547"/>
        <v>0</v>
      </c>
      <c r="Z513" s="10">
        <f t="shared" si="547"/>
        <v>0</v>
      </c>
      <c r="AA513" s="10">
        <f t="shared" si="547"/>
        <v>0</v>
      </c>
      <c r="AB513" s="10">
        <f t="shared" si="547"/>
        <v>0</v>
      </c>
      <c r="AC513" s="10">
        <f t="shared" si="547"/>
        <v>0</v>
      </c>
      <c r="AD513" s="10">
        <f t="shared" si="547"/>
        <v>0</v>
      </c>
      <c r="AE513" s="10">
        <f t="shared" si="547"/>
        <v>0</v>
      </c>
      <c r="AF513" s="10">
        <f t="shared" si="547"/>
        <v>0</v>
      </c>
      <c r="AG513" s="10">
        <f t="shared" si="547"/>
        <v>0</v>
      </c>
      <c r="AH513" s="10">
        <f t="shared" si="547"/>
        <v>0</v>
      </c>
      <c r="AI513" s="10">
        <f t="shared" si="547"/>
        <v>0</v>
      </c>
      <c r="AJ513" s="10">
        <f t="shared" si="547"/>
        <v>0</v>
      </c>
      <c r="AK513" s="10">
        <f t="shared" si="547"/>
        <v>0</v>
      </c>
      <c r="AL513" s="10">
        <f t="shared" si="547"/>
        <v>0</v>
      </c>
      <c r="AM513" s="10">
        <f t="shared" si="547"/>
        <v>0</v>
      </c>
      <c r="AN513" s="10">
        <f t="shared" si="547"/>
        <v>0</v>
      </c>
      <c r="AO513" s="10">
        <f t="shared" si="547"/>
        <v>0</v>
      </c>
      <c r="AP513" s="10">
        <f t="shared" si="547"/>
        <v>0</v>
      </c>
      <c r="AQ513" s="10">
        <f t="shared" si="547"/>
        <v>0</v>
      </c>
      <c r="AR513" s="10">
        <f t="shared" si="547"/>
        <v>0</v>
      </c>
      <c r="AS513" s="10">
        <f t="shared" si="547"/>
        <v>0</v>
      </c>
      <c r="AT513" s="10">
        <f t="shared" si="547"/>
        <v>0</v>
      </c>
      <c r="AU513" s="10">
        <f t="shared" si="547"/>
        <v>0</v>
      </c>
      <c r="AV513" s="10">
        <f t="shared" si="547"/>
        <v>0</v>
      </c>
      <c r="AW513" s="10">
        <f t="shared" si="547"/>
        <v>0</v>
      </c>
      <c r="AX513" s="10">
        <f t="shared" si="547"/>
        <v>0</v>
      </c>
      <c r="AY513" s="10">
        <f t="shared" si="547"/>
        <v>0</v>
      </c>
      <c r="AZ513" s="10">
        <f t="shared" si="547"/>
        <v>0</v>
      </c>
      <c r="BA513" s="10">
        <f t="shared" si="547"/>
        <v>0</v>
      </c>
      <c r="BB513" s="10">
        <f t="shared" si="547"/>
        <v>0</v>
      </c>
      <c r="BC513" s="10">
        <f t="shared" si="547"/>
        <v>0</v>
      </c>
      <c r="BD513" s="10">
        <f t="shared" si="547"/>
        <v>0</v>
      </c>
      <c r="BE513" s="10">
        <f t="shared" si="547"/>
        <v>0</v>
      </c>
      <c r="BF513" s="10">
        <f t="shared" si="547"/>
        <v>0</v>
      </c>
      <c r="BG513" s="10">
        <f t="shared" si="547"/>
        <v>0</v>
      </c>
      <c r="BH513" s="10">
        <f t="shared" si="547"/>
        <v>0</v>
      </c>
      <c r="BI513" s="10">
        <f t="shared" si="547"/>
        <v>0</v>
      </c>
      <c r="BJ513" s="10">
        <f t="shared" si="547"/>
        <v>0</v>
      </c>
      <c r="BK513" s="10">
        <f t="shared" ref="BK513:BV513" si="548">IFERROR(SUM(BK515:BK520)/BK514,0)</f>
        <v>0</v>
      </c>
      <c r="BL513" s="10">
        <f t="shared" si="548"/>
        <v>0</v>
      </c>
      <c r="BM513" s="10">
        <f t="shared" si="548"/>
        <v>0</v>
      </c>
      <c r="BN513" s="10">
        <f t="shared" si="548"/>
        <v>0</v>
      </c>
      <c r="BO513" s="10">
        <f t="shared" si="548"/>
        <v>0</v>
      </c>
      <c r="BP513" s="10">
        <f t="shared" si="548"/>
        <v>0</v>
      </c>
      <c r="BQ513" s="10">
        <f t="shared" si="548"/>
        <v>0</v>
      </c>
      <c r="BR513" s="10">
        <f t="shared" si="548"/>
        <v>0</v>
      </c>
      <c r="BS513" s="10">
        <f t="shared" si="548"/>
        <v>0</v>
      </c>
      <c r="BT513" s="10">
        <f t="shared" si="548"/>
        <v>0</v>
      </c>
      <c r="BU513" s="10">
        <f t="shared" si="548"/>
        <v>0</v>
      </c>
      <c r="BV513" s="10">
        <f t="shared" si="548"/>
        <v>0</v>
      </c>
    </row>
    <row r="514" spans="1:74" hidden="1" outlineLevel="1">
      <c r="B514" t="str">
        <f>B513</f>
        <v>steinmuller2014power</v>
      </c>
      <c r="C514" t="s">
        <v>17</v>
      </c>
      <c r="D514">
        <f>D513</f>
        <v>2014</v>
      </c>
      <c r="E514" t="s">
        <v>18</v>
      </c>
      <c r="F514" s="4" t="str">
        <f>IFERROR(AVERAGE(G514:H514),"")</f>
        <v/>
      </c>
      <c r="G514" s="12"/>
      <c r="H514" s="13"/>
      <c r="I514" s="4" t="str">
        <f>IFERROR(AVERAGE(J514:K514),"")</f>
        <v/>
      </c>
      <c r="J514" s="12"/>
      <c r="K514" s="13"/>
      <c r="L514" s="4" t="str">
        <f>IFERROR(AVERAGE(M514:N514),"")</f>
        <v/>
      </c>
      <c r="M514" s="12"/>
      <c r="N514" s="13"/>
      <c r="O514" s="4" t="str">
        <f>IFERROR(AVERAGE(P514:Q514),"")</f>
        <v/>
      </c>
      <c r="P514" s="12"/>
      <c r="Q514" s="13"/>
      <c r="R514" s="4" t="str">
        <f>IFERROR(AVERAGE(S514:T514),"")</f>
        <v/>
      </c>
      <c r="S514" s="12"/>
      <c r="T514" s="13"/>
      <c r="U514" s="4" t="str">
        <f>IFERROR(AVERAGE(V514:W514),"")</f>
        <v/>
      </c>
      <c r="V514" s="12"/>
      <c r="W514" s="13"/>
      <c r="X514" s="4" t="str">
        <f>IFERROR(AVERAGE(Y514:Z514),"")</f>
        <v/>
      </c>
      <c r="Y514" s="12"/>
      <c r="Z514" s="13"/>
      <c r="AA514" s="4" t="str">
        <f>IFERROR(AVERAGE(AB514:AC514),"")</f>
        <v/>
      </c>
      <c r="AB514" s="12"/>
      <c r="AC514" s="13"/>
      <c r="AD514" s="4" t="str">
        <f>IFERROR(AVERAGE(AE514:AF514),"")</f>
        <v/>
      </c>
      <c r="AE514" s="12"/>
      <c r="AF514" s="13"/>
      <c r="AG514" s="4" t="str">
        <f>IFERROR(AVERAGE(AH514:AI514),"")</f>
        <v/>
      </c>
      <c r="AH514" s="12"/>
      <c r="AI514" s="13"/>
      <c r="AJ514" s="4" t="str">
        <f>IFERROR(AVERAGE(AK514:AL514),"")</f>
        <v/>
      </c>
      <c r="AK514" s="12"/>
      <c r="AL514" s="13"/>
      <c r="AM514" s="4" t="str">
        <f>IFERROR(AVERAGE(AN514:AO514),"")</f>
        <v/>
      </c>
      <c r="AN514" s="12"/>
      <c r="AO514" s="13"/>
      <c r="AP514" s="4" t="str">
        <f>IFERROR(AVERAGE(AQ514:AR514),"")</f>
        <v/>
      </c>
      <c r="AQ514" s="12"/>
      <c r="AR514" s="13"/>
      <c r="AS514" s="4" t="str">
        <f>IFERROR(AVERAGE(AT514:AU514),"")</f>
        <v/>
      </c>
      <c r="AT514" s="12"/>
      <c r="AU514" s="13"/>
      <c r="AV514" s="4" t="str">
        <f>IFERROR(AVERAGE(AW514:AX514),"")</f>
        <v/>
      </c>
      <c r="AW514" s="12"/>
      <c r="AX514" s="13"/>
      <c r="AY514" s="4" t="str">
        <f>IFERROR(AVERAGE(AZ514:BA514),"")</f>
        <v/>
      </c>
      <c r="AZ514" s="12"/>
      <c r="BA514" s="13"/>
      <c r="BB514" s="4" t="str">
        <f>IFERROR(AVERAGE(BC514:BD514),"")</f>
        <v/>
      </c>
      <c r="BC514" s="12"/>
      <c r="BD514" s="13"/>
      <c r="BE514" s="4" t="str">
        <f>IFERROR(AVERAGE(BF514:BG514),"")</f>
        <v/>
      </c>
      <c r="BF514" s="12"/>
      <c r="BG514" s="13"/>
      <c r="BH514" s="4" t="str">
        <f>IFERROR(AVERAGE(BI514:BJ514),"")</f>
        <v/>
      </c>
      <c r="BI514" s="12"/>
      <c r="BJ514" s="13"/>
      <c r="BK514" s="4" t="str">
        <f>IFERROR(AVERAGE(BL514:BM514),"")</f>
        <v/>
      </c>
      <c r="BL514" s="12"/>
      <c r="BM514" s="13"/>
      <c r="BN514" s="4" t="str">
        <f>IFERROR(AVERAGE(BO514:BP514),"")</f>
        <v/>
      </c>
      <c r="BO514" s="12"/>
      <c r="BP514" s="13"/>
      <c r="BQ514" s="4" t="str">
        <f>IFERROR(AVERAGE(BR514:BS514),"")</f>
        <v/>
      </c>
      <c r="BR514" s="12"/>
      <c r="BS514" s="13"/>
      <c r="BT514" s="4" t="str">
        <f>IFERROR(AVERAGE(BU514:BV514),"")</f>
        <v/>
      </c>
      <c r="BU514" s="12"/>
      <c r="BV514" s="13"/>
    </row>
    <row r="515" spans="1:74" hidden="1" outlineLevel="1">
      <c r="B515" t="str">
        <f t="shared" ref="B515:B520" si="549">B514</f>
        <v>steinmuller2014power</v>
      </c>
      <c r="C515" t="s">
        <v>12</v>
      </c>
      <c r="D515">
        <f>D513</f>
        <v>2014</v>
      </c>
      <c r="E515" t="str">
        <f>LEFT(E513,3)</f>
        <v>EUR</v>
      </c>
      <c r="F515" s="4" t="str">
        <f t="shared" ref="F515:F520" si="550">IFERROR(AVERAGE(G515:H515),"")</f>
        <v/>
      </c>
      <c r="G515" s="12"/>
      <c r="H515" s="13"/>
      <c r="I515" s="4" t="str">
        <f t="shared" ref="I515:I520" si="551">IFERROR(AVERAGE(J515:K515),"")</f>
        <v/>
      </c>
      <c r="J515" s="12"/>
      <c r="K515" s="13"/>
      <c r="L515" s="4" t="str">
        <f t="shared" ref="L515:L520" si="552">IFERROR(AVERAGE(M515:N515),"")</f>
        <v/>
      </c>
      <c r="M515" s="12"/>
      <c r="N515" s="13"/>
      <c r="O515" s="4" t="str">
        <f t="shared" ref="O515:O520" si="553">IFERROR(AVERAGE(P515:Q515),"")</f>
        <v/>
      </c>
      <c r="P515" s="12"/>
      <c r="Q515" s="13"/>
      <c r="R515" s="4" t="str">
        <f t="shared" ref="R515:R520" si="554">IFERROR(AVERAGE(S515:T515),"")</f>
        <v/>
      </c>
      <c r="S515" s="12"/>
      <c r="T515" s="13"/>
      <c r="U515" s="4" t="str">
        <f t="shared" ref="U515:U520" si="555">IFERROR(AVERAGE(V515:W515),"")</f>
        <v/>
      </c>
      <c r="V515" s="12"/>
      <c r="W515" s="13"/>
      <c r="X515" s="4" t="str">
        <f t="shared" ref="X515:X520" si="556">IFERROR(AVERAGE(Y515:Z515),"")</f>
        <v/>
      </c>
      <c r="Y515" s="12"/>
      <c r="Z515" s="13"/>
      <c r="AA515" s="4" t="str">
        <f t="shared" ref="AA515:AA520" si="557">IFERROR(AVERAGE(AB515:AC515),"")</f>
        <v/>
      </c>
      <c r="AB515" s="12"/>
      <c r="AC515" s="13"/>
      <c r="AD515" s="4" t="str">
        <f t="shared" ref="AD515:AD520" si="558">IFERROR(AVERAGE(AE515:AF515),"")</f>
        <v/>
      </c>
      <c r="AE515" s="12"/>
      <c r="AF515" s="13"/>
      <c r="AG515" s="4" t="str">
        <f t="shared" ref="AG515:AG520" si="559">IFERROR(AVERAGE(AH515:AI515),"")</f>
        <v/>
      </c>
      <c r="AH515" s="12"/>
      <c r="AI515" s="13"/>
      <c r="AJ515" s="4" t="str">
        <f t="shared" ref="AJ515:AJ520" si="560">IFERROR(AVERAGE(AK515:AL515),"")</f>
        <v/>
      </c>
      <c r="AK515" s="12"/>
      <c r="AL515" s="13"/>
      <c r="AM515" s="4" t="str">
        <f t="shared" ref="AM515:AM520" si="561">IFERROR(AVERAGE(AN515:AO515),"")</f>
        <v/>
      </c>
      <c r="AN515" s="12"/>
      <c r="AO515" s="13"/>
      <c r="AP515" s="4" t="str">
        <f t="shared" ref="AP515:AP520" si="562">IFERROR(AVERAGE(AQ515:AR515),"")</f>
        <v/>
      </c>
      <c r="AQ515" s="12"/>
      <c r="AR515" s="13"/>
      <c r="AS515" s="4" t="str">
        <f t="shared" ref="AS515:AS520" si="563">IFERROR(AVERAGE(AT515:AU515),"")</f>
        <v/>
      </c>
      <c r="AT515" s="12"/>
      <c r="AU515" s="13"/>
      <c r="AV515" s="4" t="str">
        <f t="shared" ref="AV515:AV520" si="564">IFERROR(AVERAGE(AW515:AX515),"")</f>
        <v/>
      </c>
      <c r="AW515" s="12"/>
      <c r="AX515" s="13"/>
      <c r="AY515" s="4" t="str">
        <f t="shared" ref="AY515:AY520" si="565">IFERROR(AVERAGE(AZ515:BA515),"")</f>
        <v/>
      </c>
      <c r="AZ515" s="12"/>
      <c r="BA515" s="13"/>
      <c r="BB515" s="4" t="str">
        <f t="shared" ref="BB515:BB520" si="566">IFERROR(AVERAGE(BC515:BD515),"")</f>
        <v/>
      </c>
      <c r="BC515" s="12"/>
      <c r="BD515" s="13"/>
      <c r="BE515" s="4" t="str">
        <f t="shared" ref="BE515:BE520" si="567">IFERROR(AVERAGE(BF515:BG515),"")</f>
        <v/>
      </c>
      <c r="BF515" s="12"/>
      <c r="BG515" s="13"/>
      <c r="BH515" s="4" t="str">
        <f t="shared" ref="BH515:BH520" si="568">IFERROR(AVERAGE(BI515:BJ515),"")</f>
        <v/>
      </c>
      <c r="BI515" s="12"/>
      <c r="BJ515" s="13"/>
      <c r="BK515" s="4" t="str">
        <f t="shared" ref="BK515:BK520" si="569">IFERROR(AVERAGE(BL515:BM515),"")</f>
        <v/>
      </c>
      <c r="BL515" s="12"/>
      <c r="BM515" s="13"/>
      <c r="BN515" s="4" t="str">
        <f t="shared" ref="BN515:BN520" si="570">IFERROR(AVERAGE(BO515:BP515),"")</f>
        <v/>
      </c>
      <c r="BO515" s="12"/>
      <c r="BP515" s="13"/>
      <c r="BQ515" s="4" t="str">
        <f t="shared" ref="BQ515:BQ520" si="571">IFERROR(AVERAGE(BR515:BS515),"")</f>
        <v/>
      </c>
      <c r="BR515" s="12"/>
      <c r="BS515" s="13"/>
      <c r="BT515" s="4" t="str">
        <f t="shared" ref="BT515:BT520" si="572">IFERROR(AVERAGE(BU515:BV515),"")</f>
        <v/>
      </c>
      <c r="BU515" s="12"/>
      <c r="BV515" s="13"/>
    </row>
    <row r="516" spans="1:74" hidden="1" outlineLevel="1">
      <c r="B516" t="str">
        <f t="shared" si="549"/>
        <v>steinmuller2014power</v>
      </c>
      <c r="C516" t="s">
        <v>13</v>
      </c>
      <c r="D516">
        <f t="shared" ref="D516:E520" si="573">D515</f>
        <v>2014</v>
      </c>
      <c r="E516" t="str">
        <f t="shared" si="573"/>
        <v>EUR</v>
      </c>
      <c r="F516" s="4" t="str">
        <f t="shared" si="550"/>
        <v/>
      </c>
      <c r="G516" s="12"/>
      <c r="H516" s="13"/>
      <c r="I516" s="4" t="str">
        <f t="shared" si="551"/>
        <v/>
      </c>
      <c r="J516" s="12"/>
      <c r="K516" s="13"/>
      <c r="L516" s="4" t="str">
        <f t="shared" si="552"/>
        <v/>
      </c>
      <c r="M516" s="12"/>
      <c r="N516" s="13"/>
      <c r="O516" s="4" t="str">
        <f t="shared" si="553"/>
        <v/>
      </c>
      <c r="P516" s="12"/>
      <c r="Q516" s="13"/>
      <c r="R516" s="4" t="str">
        <f t="shared" si="554"/>
        <v/>
      </c>
      <c r="S516" s="12"/>
      <c r="T516" s="13"/>
      <c r="U516" s="4" t="str">
        <f t="shared" si="555"/>
        <v/>
      </c>
      <c r="V516" s="12"/>
      <c r="W516" s="13"/>
      <c r="X516" s="4" t="str">
        <f t="shared" si="556"/>
        <v/>
      </c>
      <c r="Y516" s="12"/>
      <c r="Z516" s="13"/>
      <c r="AA516" s="4" t="str">
        <f t="shared" si="557"/>
        <v/>
      </c>
      <c r="AB516" s="12"/>
      <c r="AC516" s="13"/>
      <c r="AD516" s="4" t="str">
        <f t="shared" si="558"/>
        <v/>
      </c>
      <c r="AE516" s="12"/>
      <c r="AF516" s="13"/>
      <c r="AG516" s="4" t="str">
        <f t="shared" si="559"/>
        <v/>
      </c>
      <c r="AH516" s="12"/>
      <c r="AI516" s="13"/>
      <c r="AJ516" s="4" t="str">
        <f t="shared" si="560"/>
        <v/>
      </c>
      <c r="AK516" s="12"/>
      <c r="AL516" s="13"/>
      <c r="AM516" s="4" t="str">
        <f t="shared" si="561"/>
        <v/>
      </c>
      <c r="AN516" s="12"/>
      <c r="AO516" s="13"/>
      <c r="AP516" s="4" t="str">
        <f t="shared" si="562"/>
        <v/>
      </c>
      <c r="AQ516" s="12"/>
      <c r="AR516" s="13"/>
      <c r="AS516" s="4" t="str">
        <f t="shared" si="563"/>
        <v/>
      </c>
      <c r="AT516" s="12"/>
      <c r="AU516" s="13"/>
      <c r="AV516" s="4" t="str">
        <f t="shared" si="564"/>
        <v/>
      </c>
      <c r="AW516" s="12"/>
      <c r="AX516" s="13"/>
      <c r="AY516" s="4" t="str">
        <f t="shared" si="565"/>
        <v/>
      </c>
      <c r="AZ516" s="12"/>
      <c r="BA516" s="13"/>
      <c r="BB516" s="4" t="str">
        <f t="shared" si="566"/>
        <v/>
      </c>
      <c r="BC516" s="12"/>
      <c r="BD516" s="13"/>
      <c r="BE516" s="4" t="str">
        <f t="shared" si="567"/>
        <v/>
      </c>
      <c r="BF516" s="12"/>
      <c r="BG516" s="13"/>
      <c r="BH516" s="4" t="str">
        <f t="shared" si="568"/>
        <v/>
      </c>
      <c r="BI516" s="12"/>
      <c r="BJ516" s="13"/>
      <c r="BK516" s="4" t="str">
        <f t="shared" si="569"/>
        <v/>
      </c>
      <c r="BL516" s="12"/>
      <c r="BM516" s="13"/>
      <c r="BN516" s="4" t="str">
        <f t="shared" si="570"/>
        <v/>
      </c>
      <c r="BO516" s="12"/>
      <c r="BP516" s="13"/>
      <c r="BQ516" s="4" t="str">
        <f t="shared" si="571"/>
        <v/>
      </c>
      <c r="BR516" s="12"/>
      <c r="BS516" s="13"/>
      <c r="BT516" s="4" t="str">
        <f t="shared" si="572"/>
        <v/>
      </c>
      <c r="BU516" s="12"/>
      <c r="BV516" s="13"/>
    </row>
    <row r="517" spans="1:74" hidden="1" outlineLevel="1">
      <c r="B517" t="str">
        <f t="shared" si="549"/>
        <v>steinmuller2014power</v>
      </c>
      <c r="C517" t="s">
        <v>14</v>
      </c>
      <c r="D517">
        <f t="shared" si="573"/>
        <v>2014</v>
      </c>
      <c r="E517" t="str">
        <f t="shared" si="573"/>
        <v>EUR</v>
      </c>
      <c r="F517" s="4" t="str">
        <f t="shared" si="550"/>
        <v/>
      </c>
      <c r="G517" s="12"/>
      <c r="H517" s="13"/>
      <c r="I517" s="4" t="str">
        <f t="shared" si="551"/>
        <v/>
      </c>
      <c r="J517" s="12"/>
      <c r="K517" s="13"/>
      <c r="L517" s="4" t="str">
        <f t="shared" si="552"/>
        <v/>
      </c>
      <c r="M517" s="12"/>
      <c r="N517" s="13"/>
      <c r="O517" s="4" t="str">
        <f t="shared" si="553"/>
        <v/>
      </c>
      <c r="P517" s="12"/>
      <c r="Q517" s="13"/>
      <c r="R517" s="4" t="str">
        <f t="shared" si="554"/>
        <v/>
      </c>
      <c r="S517" s="12"/>
      <c r="T517" s="13"/>
      <c r="U517" s="4" t="str">
        <f t="shared" si="555"/>
        <v/>
      </c>
      <c r="V517" s="12"/>
      <c r="W517" s="13"/>
      <c r="X517" s="4" t="str">
        <f t="shared" si="556"/>
        <v/>
      </c>
      <c r="Y517" s="12"/>
      <c r="Z517" s="13"/>
      <c r="AA517" s="4" t="str">
        <f t="shared" si="557"/>
        <v/>
      </c>
      <c r="AB517" s="12"/>
      <c r="AC517" s="13"/>
      <c r="AD517" s="4" t="str">
        <f t="shared" si="558"/>
        <v/>
      </c>
      <c r="AE517" s="12"/>
      <c r="AF517" s="13"/>
      <c r="AG517" s="4" t="str">
        <f t="shared" si="559"/>
        <v/>
      </c>
      <c r="AH517" s="12"/>
      <c r="AI517" s="13"/>
      <c r="AJ517" s="4" t="str">
        <f t="shared" si="560"/>
        <v/>
      </c>
      <c r="AK517" s="12"/>
      <c r="AL517" s="13"/>
      <c r="AM517" s="4" t="str">
        <f t="shared" si="561"/>
        <v/>
      </c>
      <c r="AN517" s="12"/>
      <c r="AO517" s="13"/>
      <c r="AP517" s="4" t="str">
        <f t="shared" si="562"/>
        <v/>
      </c>
      <c r="AQ517" s="12"/>
      <c r="AR517" s="13"/>
      <c r="AS517" s="4" t="str">
        <f t="shared" si="563"/>
        <v/>
      </c>
      <c r="AT517" s="12"/>
      <c r="AU517" s="13"/>
      <c r="AV517" s="4" t="str">
        <f t="shared" si="564"/>
        <v/>
      </c>
      <c r="AW517" s="12"/>
      <c r="AX517" s="13"/>
      <c r="AY517" s="4" t="str">
        <f t="shared" si="565"/>
        <v/>
      </c>
      <c r="AZ517" s="12"/>
      <c r="BA517" s="13"/>
      <c r="BB517" s="4" t="str">
        <f t="shared" si="566"/>
        <v/>
      </c>
      <c r="BC517" s="12"/>
      <c r="BD517" s="13"/>
      <c r="BE517" s="4" t="str">
        <f t="shared" si="567"/>
        <v/>
      </c>
      <c r="BF517" s="12"/>
      <c r="BG517" s="13"/>
      <c r="BH517" s="4" t="str">
        <f t="shared" si="568"/>
        <v/>
      </c>
      <c r="BI517" s="12"/>
      <c r="BJ517" s="13"/>
      <c r="BK517" s="4" t="str">
        <f t="shared" si="569"/>
        <v/>
      </c>
      <c r="BL517" s="12"/>
      <c r="BM517" s="13"/>
      <c r="BN517" s="4" t="str">
        <f t="shared" si="570"/>
        <v/>
      </c>
      <c r="BO517" s="12"/>
      <c r="BP517" s="13"/>
      <c r="BQ517" s="4" t="str">
        <f t="shared" si="571"/>
        <v/>
      </c>
      <c r="BR517" s="12"/>
      <c r="BS517" s="13"/>
      <c r="BT517" s="4" t="str">
        <f t="shared" si="572"/>
        <v/>
      </c>
      <c r="BU517" s="12"/>
      <c r="BV517" s="13"/>
    </row>
    <row r="518" spans="1:74" hidden="1" outlineLevel="1">
      <c r="B518" t="str">
        <f t="shared" si="549"/>
        <v>steinmuller2014power</v>
      </c>
      <c r="C518" t="s">
        <v>11</v>
      </c>
      <c r="D518">
        <f t="shared" si="573"/>
        <v>2014</v>
      </c>
      <c r="E518" t="str">
        <f t="shared" si="573"/>
        <v>EUR</v>
      </c>
      <c r="F518" s="4" t="str">
        <f t="shared" si="550"/>
        <v/>
      </c>
      <c r="G518" s="12"/>
      <c r="H518" s="13"/>
      <c r="I518" s="4" t="str">
        <f t="shared" si="551"/>
        <v/>
      </c>
      <c r="J518" s="12"/>
      <c r="K518" s="13"/>
      <c r="L518" s="4" t="str">
        <f t="shared" si="552"/>
        <v/>
      </c>
      <c r="M518" s="12"/>
      <c r="N518" s="13"/>
      <c r="O518" s="4" t="str">
        <f t="shared" si="553"/>
        <v/>
      </c>
      <c r="P518" s="12"/>
      <c r="Q518" s="13"/>
      <c r="R518" s="4" t="str">
        <f t="shared" si="554"/>
        <v/>
      </c>
      <c r="S518" s="12"/>
      <c r="T518" s="13"/>
      <c r="U518" s="4" t="str">
        <f t="shared" si="555"/>
        <v/>
      </c>
      <c r="V518" s="12"/>
      <c r="W518" s="13"/>
      <c r="X518" s="4" t="str">
        <f t="shared" si="556"/>
        <v/>
      </c>
      <c r="Y518" s="12"/>
      <c r="Z518" s="13"/>
      <c r="AA518" s="4" t="str">
        <f t="shared" si="557"/>
        <v/>
      </c>
      <c r="AB518" s="12"/>
      <c r="AC518" s="13"/>
      <c r="AD518" s="4" t="str">
        <f t="shared" si="558"/>
        <v/>
      </c>
      <c r="AE518" s="12"/>
      <c r="AF518" s="13"/>
      <c r="AG518" s="4" t="str">
        <f t="shared" si="559"/>
        <v/>
      </c>
      <c r="AH518" s="12"/>
      <c r="AI518" s="13"/>
      <c r="AJ518" s="4" t="str">
        <f t="shared" si="560"/>
        <v/>
      </c>
      <c r="AK518" s="12"/>
      <c r="AL518" s="13"/>
      <c r="AM518" s="4" t="str">
        <f t="shared" si="561"/>
        <v/>
      </c>
      <c r="AN518" s="12"/>
      <c r="AO518" s="13"/>
      <c r="AP518" s="4" t="str">
        <f t="shared" si="562"/>
        <v/>
      </c>
      <c r="AQ518" s="12"/>
      <c r="AR518" s="13"/>
      <c r="AS518" s="4" t="str">
        <f t="shared" si="563"/>
        <v/>
      </c>
      <c r="AT518" s="12"/>
      <c r="AU518" s="13"/>
      <c r="AV518" s="4" t="str">
        <f t="shared" si="564"/>
        <v/>
      </c>
      <c r="AW518" s="12"/>
      <c r="AX518" s="13"/>
      <c r="AY518" s="4" t="str">
        <f t="shared" si="565"/>
        <v/>
      </c>
      <c r="AZ518" s="12"/>
      <c r="BA518" s="13"/>
      <c r="BB518" s="4" t="str">
        <f t="shared" si="566"/>
        <v/>
      </c>
      <c r="BC518" s="12"/>
      <c r="BD518" s="13"/>
      <c r="BE518" s="4" t="str">
        <f t="shared" si="567"/>
        <v/>
      </c>
      <c r="BF518" s="12"/>
      <c r="BG518" s="13"/>
      <c r="BH518" s="4" t="str">
        <f t="shared" si="568"/>
        <v/>
      </c>
      <c r="BI518" s="12"/>
      <c r="BJ518" s="13"/>
      <c r="BK518" s="4" t="str">
        <f t="shared" si="569"/>
        <v/>
      </c>
      <c r="BL518" s="12"/>
      <c r="BM518" s="13"/>
      <c r="BN518" s="4" t="str">
        <f t="shared" si="570"/>
        <v/>
      </c>
      <c r="BO518" s="12"/>
      <c r="BP518" s="13"/>
      <c r="BQ518" s="4" t="str">
        <f t="shared" si="571"/>
        <v/>
      </c>
      <c r="BR518" s="12"/>
      <c r="BS518" s="13"/>
      <c r="BT518" s="4" t="str">
        <f t="shared" si="572"/>
        <v/>
      </c>
      <c r="BU518" s="12"/>
      <c r="BV518" s="13"/>
    </row>
    <row r="519" spans="1:74" hidden="1" outlineLevel="1">
      <c r="B519" t="str">
        <f t="shared" si="549"/>
        <v>steinmuller2014power</v>
      </c>
      <c r="C519" t="s">
        <v>15</v>
      </c>
      <c r="D519">
        <f t="shared" si="573"/>
        <v>2014</v>
      </c>
      <c r="E519" t="str">
        <f t="shared" si="573"/>
        <v>EUR</v>
      </c>
      <c r="F519" s="4" t="str">
        <f t="shared" si="550"/>
        <v/>
      </c>
      <c r="G519" s="12"/>
      <c r="H519" s="13"/>
      <c r="I519" s="4" t="str">
        <f t="shared" si="551"/>
        <v/>
      </c>
      <c r="J519" s="12"/>
      <c r="K519" s="13"/>
      <c r="L519" s="4" t="str">
        <f t="shared" si="552"/>
        <v/>
      </c>
      <c r="M519" s="12"/>
      <c r="N519" s="13"/>
      <c r="O519" s="4" t="str">
        <f t="shared" si="553"/>
        <v/>
      </c>
      <c r="P519" s="12"/>
      <c r="Q519" s="13"/>
      <c r="R519" s="4" t="str">
        <f t="shared" si="554"/>
        <v/>
      </c>
      <c r="S519" s="12"/>
      <c r="T519" s="13"/>
      <c r="U519" s="4" t="str">
        <f t="shared" si="555"/>
        <v/>
      </c>
      <c r="V519" s="12"/>
      <c r="W519" s="13"/>
      <c r="X519" s="4" t="str">
        <f t="shared" si="556"/>
        <v/>
      </c>
      <c r="Y519" s="12"/>
      <c r="Z519" s="13"/>
      <c r="AA519" s="4" t="str">
        <f t="shared" si="557"/>
        <v/>
      </c>
      <c r="AB519" s="12"/>
      <c r="AC519" s="13"/>
      <c r="AD519" s="4" t="str">
        <f t="shared" si="558"/>
        <v/>
      </c>
      <c r="AE519" s="12"/>
      <c r="AF519" s="13"/>
      <c r="AG519" s="4" t="str">
        <f t="shared" si="559"/>
        <v/>
      </c>
      <c r="AH519" s="12"/>
      <c r="AI519" s="13"/>
      <c r="AJ519" s="4" t="str">
        <f t="shared" si="560"/>
        <v/>
      </c>
      <c r="AK519" s="12"/>
      <c r="AL519" s="13"/>
      <c r="AM519" s="4" t="str">
        <f t="shared" si="561"/>
        <v/>
      </c>
      <c r="AN519" s="12"/>
      <c r="AO519" s="13"/>
      <c r="AP519" s="4" t="str">
        <f t="shared" si="562"/>
        <v/>
      </c>
      <c r="AQ519" s="12"/>
      <c r="AR519" s="13"/>
      <c r="AS519" s="4" t="str">
        <f t="shared" si="563"/>
        <v/>
      </c>
      <c r="AT519" s="12"/>
      <c r="AU519" s="13"/>
      <c r="AV519" s="4" t="str">
        <f t="shared" si="564"/>
        <v/>
      </c>
      <c r="AW519" s="12"/>
      <c r="AX519" s="13"/>
      <c r="AY519" s="4" t="str">
        <f t="shared" si="565"/>
        <v/>
      </c>
      <c r="AZ519" s="12"/>
      <c r="BA519" s="13"/>
      <c r="BB519" s="4" t="str">
        <f t="shared" si="566"/>
        <v/>
      </c>
      <c r="BC519" s="12"/>
      <c r="BD519" s="13"/>
      <c r="BE519" s="4" t="str">
        <f t="shared" si="567"/>
        <v/>
      </c>
      <c r="BF519" s="12"/>
      <c r="BG519" s="13"/>
      <c r="BH519" s="4" t="str">
        <f t="shared" si="568"/>
        <v/>
      </c>
      <c r="BI519" s="12"/>
      <c r="BJ519" s="13"/>
      <c r="BK519" s="4" t="str">
        <f t="shared" si="569"/>
        <v/>
      </c>
      <c r="BL519" s="12"/>
      <c r="BM519" s="13"/>
      <c r="BN519" s="4" t="str">
        <f t="shared" si="570"/>
        <v/>
      </c>
      <c r="BO519" s="12"/>
      <c r="BP519" s="13"/>
      <c r="BQ519" s="4" t="str">
        <f t="shared" si="571"/>
        <v/>
      </c>
      <c r="BR519" s="12"/>
      <c r="BS519" s="13"/>
      <c r="BT519" s="4" t="str">
        <f t="shared" si="572"/>
        <v/>
      </c>
      <c r="BU519" s="12"/>
      <c r="BV519" s="13"/>
    </row>
    <row r="520" spans="1:74" hidden="1" outlineLevel="1">
      <c r="B520" t="str">
        <f t="shared" si="549"/>
        <v>steinmuller2014power</v>
      </c>
      <c r="C520" t="s">
        <v>16</v>
      </c>
      <c r="D520">
        <f t="shared" si="573"/>
        <v>2014</v>
      </c>
      <c r="E520" t="str">
        <f t="shared" si="573"/>
        <v>EUR</v>
      </c>
      <c r="F520" s="4" t="str">
        <f t="shared" si="550"/>
        <v/>
      </c>
      <c r="G520" s="12"/>
      <c r="H520" s="13"/>
      <c r="I520" s="4" t="str">
        <f t="shared" si="551"/>
        <v/>
      </c>
      <c r="J520" s="12"/>
      <c r="K520" s="13"/>
      <c r="L520" s="4" t="str">
        <f t="shared" si="552"/>
        <v/>
      </c>
      <c r="M520" s="12"/>
      <c r="N520" s="13"/>
      <c r="O520" s="4" t="str">
        <f t="shared" si="553"/>
        <v/>
      </c>
      <c r="P520" s="12"/>
      <c r="Q520" s="13"/>
      <c r="R520" s="4" t="str">
        <f t="shared" si="554"/>
        <v/>
      </c>
      <c r="S520" s="12"/>
      <c r="T520" s="13"/>
      <c r="U520" s="4" t="str">
        <f t="shared" si="555"/>
        <v/>
      </c>
      <c r="V520" s="12"/>
      <c r="W520" s="13"/>
      <c r="X520" s="4" t="str">
        <f t="shared" si="556"/>
        <v/>
      </c>
      <c r="Y520" s="12"/>
      <c r="Z520" s="13"/>
      <c r="AA520" s="4" t="str">
        <f t="shared" si="557"/>
        <v/>
      </c>
      <c r="AB520" s="12"/>
      <c r="AC520" s="13"/>
      <c r="AD520" s="4" t="str">
        <f t="shared" si="558"/>
        <v/>
      </c>
      <c r="AE520" s="12"/>
      <c r="AF520" s="13"/>
      <c r="AG520" s="4" t="str">
        <f t="shared" si="559"/>
        <v/>
      </c>
      <c r="AH520" s="12"/>
      <c r="AI520" s="13"/>
      <c r="AJ520" s="4" t="str">
        <f t="shared" si="560"/>
        <v/>
      </c>
      <c r="AK520" s="12"/>
      <c r="AL520" s="13"/>
      <c r="AM520" s="4" t="str">
        <f t="shared" si="561"/>
        <v/>
      </c>
      <c r="AN520" s="12"/>
      <c r="AO520" s="13"/>
      <c r="AP520" s="4" t="str">
        <f t="shared" si="562"/>
        <v/>
      </c>
      <c r="AQ520" s="12"/>
      <c r="AR520" s="13"/>
      <c r="AS520" s="4" t="str">
        <f t="shared" si="563"/>
        <v/>
      </c>
      <c r="AT520" s="12"/>
      <c r="AU520" s="13"/>
      <c r="AV520" s="4" t="str">
        <f t="shared" si="564"/>
        <v/>
      </c>
      <c r="AW520" s="12"/>
      <c r="AX520" s="13"/>
      <c r="AY520" s="4" t="str">
        <f t="shared" si="565"/>
        <v/>
      </c>
      <c r="AZ520" s="12"/>
      <c r="BA520" s="13"/>
      <c r="BB520" s="4" t="str">
        <f t="shared" si="566"/>
        <v/>
      </c>
      <c r="BC520" s="12"/>
      <c r="BD520" s="13"/>
      <c r="BE520" s="4" t="str">
        <f t="shared" si="567"/>
        <v/>
      </c>
      <c r="BF520" s="12"/>
      <c r="BG520" s="13"/>
      <c r="BH520" s="4" t="str">
        <f t="shared" si="568"/>
        <v/>
      </c>
      <c r="BI520" s="12"/>
      <c r="BJ520" s="13"/>
      <c r="BK520" s="4" t="str">
        <f t="shared" si="569"/>
        <v/>
      </c>
      <c r="BL520" s="12"/>
      <c r="BM520" s="13"/>
      <c r="BN520" s="4" t="str">
        <f t="shared" si="570"/>
        <v/>
      </c>
      <c r="BO520" s="12"/>
      <c r="BP520" s="13"/>
      <c r="BQ520" s="4" t="str">
        <f t="shared" si="571"/>
        <v/>
      </c>
      <c r="BR520" s="12"/>
      <c r="BS520" s="13"/>
      <c r="BT520" s="4" t="str">
        <f t="shared" si="572"/>
        <v/>
      </c>
      <c r="BU520" s="12"/>
      <c r="BV520" s="13"/>
    </row>
    <row r="521" spans="1:74" collapsed="1">
      <c r="B521" t="s">
        <v>69</v>
      </c>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row>
    <row r="522" spans="1:74">
      <c r="B522" t="str">
        <f>B520</f>
        <v>steinmuller2014power</v>
      </c>
      <c r="C522" t="s">
        <v>19</v>
      </c>
      <c r="D522">
        <f>D520</f>
        <v>2014</v>
      </c>
      <c r="E522" t="str">
        <f>E509</f>
        <v>EUR/kW</v>
      </c>
      <c r="F522" s="4" t="str">
        <f>IFERROR(AVERAGE(G522:H522),"")</f>
        <v/>
      </c>
      <c r="G522" s="12"/>
      <c r="H522" s="13"/>
      <c r="I522" s="4" t="str">
        <f>IFERROR(AVERAGE(J522:K522),"")</f>
        <v/>
      </c>
      <c r="J522" s="12"/>
      <c r="K522" s="13"/>
      <c r="L522" s="4" t="str">
        <f>IFERROR(AVERAGE(M522:N522),"")</f>
        <v/>
      </c>
      <c r="M522" s="12"/>
      <c r="N522" s="13"/>
      <c r="O522" s="4" t="str">
        <f>IFERROR(AVERAGE(P522:Q522),"")</f>
        <v/>
      </c>
      <c r="P522" s="12"/>
      <c r="Q522" s="13"/>
      <c r="R522" s="4" t="str">
        <f>IFERROR(AVERAGE(S522:T522),"")</f>
        <v/>
      </c>
      <c r="S522" s="12"/>
      <c r="T522" s="13"/>
      <c r="U522" s="4" t="str">
        <f>IFERROR(AVERAGE(V522:W522),"")</f>
        <v/>
      </c>
      <c r="V522" s="12"/>
      <c r="W522" s="13"/>
      <c r="X522" s="4" t="str">
        <f>IFERROR(AVERAGE(Y522:Z522),"")</f>
        <v/>
      </c>
      <c r="Y522" s="12"/>
      <c r="Z522" s="13"/>
      <c r="AA522" s="4" t="str">
        <f>IFERROR(AVERAGE(AB522:AC522),"")</f>
        <v/>
      </c>
      <c r="AB522" s="12"/>
      <c r="AC522" s="13"/>
      <c r="AD522" s="4" t="str">
        <f>IFERROR(AVERAGE(AE522:AF522),"")</f>
        <v/>
      </c>
      <c r="AE522" s="12"/>
      <c r="AF522" s="13"/>
      <c r="AG522" s="4" t="str">
        <f>IFERROR(AVERAGE(AH522:AI522),"")</f>
        <v/>
      </c>
      <c r="AH522" s="12"/>
      <c r="AI522" s="13"/>
      <c r="AJ522" s="4" t="str">
        <f>IFERROR(AVERAGE(AK522:AL522),"")</f>
        <v/>
      </c>
      <c r="AK522" s="12"/>
      <c r="AL522" s="13"/>
      <c r="AM522" s="4" t="str">
        <f>IFERROR(AVERAGE(AN522:AO522),"")</f>
        <v/>
      </c>
      <c r="AN522" s="12"/>
      <c r="AO522" s="13"/>
      <c r="AP522" s="4" t="str">
        <f>IFERROR(AVERAGE(AQ522:AR522),"")</f>
        <v/>
      </c>
      <c r="AQ522" s="12"/>
      <c r="AR522" s="13"/>
      <c r="AS522" s="4" t="str">
        <f>IFERROR(AVERAGE(AT522:AU522),"")</f>
        <v/>
      </c>
      <c r="AT522" s="12"/>
      <c r="AU522" s="13"/>
      <c r="AV522" s="4" t="str">
        <f>IFERROR(AVERAGE(AW522:AX522),"")</f>
        <v/>
      </c>
      <c r="AW522" s="12"/>
      <c r="AX522" s="13"/>
      <c r="AY522" s="4" t="str">
        <f>IFERROR(AVERAGE(AZ522:BA522),"")</f>
        <v/>
      </c>
      <c r="AZ522" s="12"/>
      <c r="BA522" s="13"/>
      <c r="BB522" s="4" t="str">
        <f>IFERROR(AVERAGE(BC522:BD522),"")</f>
        <v/>
      </c>
      <c r="BC522" s="12"/>
      <c r="BD522" s="13"/>
      <c r="BE522" s="4" t="str">
        <f>IFERROR(AVERAGE(BF522:BG522),"")</f>
        <v/>
      </c>
      <c r="BF522" s="12"/>
      <c r="BG522" s="13"/>
      <c r="BH522" s="4" t="str">
        <f>IFERROR(AVERAGE(BI522:BJ522),"")</f>
        <v/>
      </c>
      <c r="BI522" s="12"/>
      <c r="BJ522" s="13"/>
      <c r="BK522" s="4" t="str">
        <f>IFERROR(AVERAGE(BL522:BM522),"")</f>
        <v/>
      </c>
      <c r="BL522" s="12"/>
      <c r="BM522" s="13"/>
      <c r="BN522" s="4" t="str">
        <f>IFERROR(AVERAGE(BO522:BP522),"")</f>
        <v/>
      </c>
      <c r="BO522" s="12"/>
      <c r="BP522" s="13"/>
      <c r="BQ522" s="4" t="str">
        <f>IFERROR(AVERAGE(BR522:BS522),"")</f>
        <v/>
      </c>
      <c r="BR522" s="12"/>
      <c r="BS522" s="13"/>
      <c r="BT522" s="4" t="str">
        <f>IFERROR(AVERAGE(BU522:BV522),"")</f>
        <v/>
      </c>
      <c r="BU522" s="12"/>
      <c r="BV522" s="13"/>
    </row>
    <row r="523" spans="1:74">
      <c r="B523" t="s">
        <v>69</v>
      </c>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row>
    <row r="524" spans="1:74">
      <c r="B524" t="str">
        <f>B522</f>
        <v>steinmuller2014power</v>
      </c>
      <c r="C524" t="s">
        <v>48</v>
      </c>
      <c r="D524">
        <f>D522</f>
        <v>2014</v>
      </c>
      <c r="E524" t="s">
        <v>22</v>
      </c>
      <c r="F524" s="22" t="str">
        <f>IFERROR(AVERAGE(G524:H524),"")</f>
        <v/>
      </c>
      <c r="G524" s="23"/>
      <c r="H524" s="24"/>
      <c r="I524" s="22" t="str">
        <f>IFERROR(AVERAGE(J524:K524),"")</f>
        <v/>
      </c>
      <c r="J524" s="23"/>
      <c r="K524" s="24"/>
      <c r="L524" s="22" t="str">
        <f>IFERROR(AVERAGE(M524:N524),"")</f>
        <v/>
      </c>
      <c r="M524" s="23"/>
      <c r="N524" s="24"/>
      <c r="O524" s="22" t="str">
        <f>IFERROR(AVERAGE(P524:Q524),"")</f>
        <v/>
      </c>
      <c r="P524" s="23"/>
      <c r="Q524" s="24"/>
      <c r="R524" s="22" t="str">
        <f>IFERROR(AVERAGE(S524:T524),"")</f>
        <v/>
      </c>
      <c r="S524" s="23"/>
      <c r="T524" s="24"/>
      <c r="U524" s="22" t="str">
        <f>IFERROR(AVERAGE(V524:W524),"")</f>
        <v/>
      </c>
      <c r="V524" s="23"/>
      <c r="W524" s="24"/>
      <c r="X524" s="22" t="str">
        <f>IFERROR(AVERAGE(Y524:Z524),"")</f>
        <v/>
      </c>
      <c r="Y524" s="23"/>
      <c r="Z524" s="24"/>
      <c r="AA524" s="22" t="str">
        <f>IFERROR(AVERAGE(AB524:AC524),"")</f>
        <v/>
      </c>
      <c r="AB524" s="23"/>
      <c r="AC524" s="24"/>
      <c r="AD524" s="22" t="str">
        <f>IFERROR(AVERAGE(AE524:AF524),"")</f>
        <v/>
      </c>
      <c r="AE524" s="23"/>
      <c r="AF524" s="24"/>
      <c r="AG524" s="22" t="str">
        <f>IFERROR(AVERAGE(AH524:AI524),"")</f>
        <v/>
      </c>
      <c r="AH524" s="23"/>
      <c r="AI524" s="24"/>
      <c r="AJ524" s="22" t="str">
        <f>IFERROR(AVERAGE(AK524:AL524),"")</f>
        <v/>
      </c>
      <c r="AK524" s="23"/>
      <c r="AL524" s="24"/>
      <c r="AM524" s="22" t="str">
        <f>IFERROR(AVERAGE(AN524:AO524),"")</f>
        <v/>
      </c>
      <c r="AN524" s="23"/>
      <c r="AO524" s="24"/>
      <c r="AP524" s="22" t="str">
        <f>IFERROR(AVERAGE(AQ524:AR524),"")</f>
        <v/>
      </c>
      <c r="AQ524" s="23"/>
      <c r="AR524" s="24"/>
      <c r="AS524" s="22" t="str">
        <f>IFERROR(AVERAGE(AT524:AU524),"")</f>
        <v/>
      </c>
      <c r="AT524" s="23"/>
      <c r="AU524" s="24"/>
      <c r="AV524" s="22" t="str">
        <f>IFERROR(AVERAGE(AW524:AX524),"")</f>
        <v/>
      </c>
      <c r="AW524" s="23"/>
      <c r="AX524" s="24"/>
      <c r="AY524" s="22" t="str">
        <f>IFERROR(AVERAGE(AZ524:BA524),"")</f>
        <v/>
      </c>
      <c r="AZ524" s="23"/>
      <c r="BA524" s="24"/>
      <c r="BB524" s="22" t="str">
        <f>IFERROR(AVERAGE(BC524:BD524),"")</f>
        <v/>
      </c>
      <c r="BC524" s="23"/>
      <c r="BD524" s="24"/>
      <c r="BE524" s="22" t="str">
        <f>IFERROR(AVERAGE(BF524:BG524),"")</f>
        <v/>
      </c>
      <c r="BF524" s="23"/>
      <c r="BG524" s="24"/>
      <c r="BH524" s="22" t="str">
        <f>IFERROR(AVERAGE(BI524:BJ524),"")</f>
        <v/>
      </c>
      <c r="BI524" s="23"/>
      <c r="BJ524" s="24"/>
      <c r="BK524" s="22" t="str">
        <f>IFERROR(AVERAGE(BL524:BM524),"")</f>
        <v/>
      </c>
      <c r="BL524" s="23"/>
      <c r="BM524" s="24"/>
      <c r="BN524" s="22" t="str">
        <f>IFERROR(AVERAGE(BO524:BP524),"")</f>
        <v/>
      </c>
      <c r="BO524" s="23"/>
      <c r="BP524" s="24"/>
      <c r="BQ524" s="22" t="str">
        <f>IFERROR(AVERAGE(BR524:BS524),"")</f>
        <v/>
      </c>
      <c r="BR524" s="23"/>
      <c r="BS524" s="24"/>
      <c r="BT524" s="22" t="str">
        <f>IFERROR(AVERAGE(BU524:BV524),"")</f>
        <v/>
      </c>
      <c r="BU524" s="23"/>
      <c r="BV524" s="24"/>
    </row>
    <row r="525" spans="1:74">
      <c r="B525" t="str">
        <f>B524</f>
        <v>steinmuller2014power</v>
      </c>
      <c r="C525" t="s">
        <v>49</v>
      </c>
      <c r="D525">
        <f>D524</f>
        <v>2014</v>
      </c>
      <c r="E525" t="s">
        <v>22</v>
      </c>
      <c r="F525" s="22" t="str">
        <f>IFERROR(AVERAGE(G525:H525),"")</f>
        <v/>
      </c>
      <c r="G525" s="23"/>
      <c r="H525" s="24"/>
      <c r="I525" s="22" t="str">
        <f>IFERROR(AVERAGE(J525:K525),"")</f>
        <v/>
      </c>
      <c r="J525" s="23"/>
      <c r="K525" s="24"/>
      <c r="L525" s="22" t="str">
        <f>IFERROR(AVERAGE(M525:N525),"")</f>
        <v/>
      </c>
      <c r="M525" s="23"/>
      <c r="N525" s="24"/>
      <c r="O525" s="22" t="str">
        <f>IFERROR(AVERAGE(P525:Q525),"")</f>
        <v/>
      </c>
      <c r="P525" s="23"/>
      <c r="Q525" s="24"/>
      <c r="R525" s="22" t="str">
        <f>IFERROR(AVERAGE(S525:T525),"")</f>
        <v/>
      </c>
      <c r="S525" s="23"/>
      <c r="T525" s="24"/>
      <c r="U525" s="22" t="str">
        <f>IFERROR(AVERAGE(V525:W525),"")</f>
        <v/>
      </c>
      <c r="V525" s="23"/>
      <c r="W525" s="24"/>
      <c r="X525" s="22" t="str">
        <f>IFERROR(AVERAGE(Y525:Z525),"")</f>
        <v/>
      </c>
      <c r="Y525" s="23"/>
      <c r="Z525" s="24"/>
      <c r="AA525" s="22" t="str">
        <f>IFERROR(AVERAGE(AB525:AC525),"")</f>
        <v/>
      </c>
      <c r="AB525" s="23"/>
      <c r="AC525" s="24"/>
      <c r="AD525" s="22" t="str">
        <f>IFERROR(AVERAGE(AE525:AF525),"")</f>
        <v/>
      </c>
      <c r="AE525" s="23"/>
      <c r="AF525" s="24"/>
      <c r="AG525" s="22" t="str">
        <f>IFERROR(AVERAGE(AH525:AI525),"")</f>
        <v/>
      </c>
      <c r="AH525" s="23"/>
      <c r="AI525" s="24"/>
      <c r="AJ525" s="22" t="str">
        <f>IFERROR(AVERAGE(AK525:AL525),"")</f>
        <v/>
      </c>
      <c r="AK525" s="23"/>
      <c r="AL525" s="24"/>
      <c r="AM525" s="22" t="str">
        <f>IFERROR(AVERAGE(AN525:AO525),"")</f>
        <v/>
      </c>
      <c r="AN525" s="23"/>
      <c r="AO525" s="24"/>
      <c r="AP525" s="22" t="str">
        <f>IFERROR(AVERAGE(AQ525:AR525),"")</f>
        <v/>
      </c>
      <c r="AQ525" s="23"/>
      <c r="AR525" s="24"/>
      <c r="AS525" s="22" t="str">
        <f>IFERROR(AVERAGE(AT525:AU525),"")</f>
        <v/>
      </c>
      <c r="AT525" s="23"/>
      <c r="AU525" s="24"/>
      <c r="AV525" s="22" t="str">
        <f>IFERROR(AVERAGE(AW525:AX525),"")</f>
        <v/>
      </c>
      <c r="AW525" s="23"/>
      <c r="AX525" s="24"/>
      <c r="AY525" s="22" t="str">
        <f>IFERROR(AVERAGE(AZ525:BA525),"")</f>
        <v/>
      </c>
      <c r="AZ525" s="23"/>
      <c r="BA525" s="24"/>
      <c r="BB525" s="22" t="str">
        <f>IFERROR(AVERAGE(BC525:BD525),"")</f>
        <v/>
      </c>
      <c r="BC525" s="23"/>
      <c r="BD525" s="24"/>
      <c r="BE525" s="22" t="str">
        <f>IFERROR(AVERAGE(BF525:BG525),"")</f>
        <v/>
      </c>
      <c r="BF525" s="23"/>
      <c r="BG525" s="24"/>
      <c r="BH525" s="22" t="str">
        <f>IFERROR(AVERAGE(BI525:BJ525),"")</f>
        <v/>
      </c>
      <c r="BI525" s="23"/>
      <c r="BJ525" s="24"/>
      <c r="BK525" s="22" t="str">
        <f>IFERROR(AVERAGE(BL525:BM525),"")</f>
        <v/>
      </c>
      <c r="BL525" s="23"/>
      <c r="BM525" s="24"/>
      <c r="BN525" s="22" t="str">
        <f>IFERROR(AVERAGE(BO525:BP525),"")</f>
        <v/>
      </c>
      <c r="BO525" s="23"/>
      <c r="BP525" s="24"/>
      <c r="BQ525" s="22" t="str">
        <f>IFERROR(AVERAGE(BR525:BS525),"")</f>
        <v/>
      </c>
      <c r="BR525" s="23"/>
      <c r="BS525" s="24"/>
      <c r="BT525" s="22" t="str">
        <f>IFERROR(AVERAGE(BU525:BV525),"")</f>
        <v/>
      </c>
      <c r="BU525" s="23"/>
      <c r="BV525" s="24"/>
    </row>
    <row r="526" spans="1:74">
      <c r="B526" t="s">
        <v>69</v>
      </c>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row>
    <row r="527" spans="1:74">
      <c r="B527" t="str">
        <f>B522</f>
        <v>steinmuller2014power</v>
      </c>
      <c r="C527" t="s">
        <v>23</v>
      </c>
      <c r="D527">
        <f>D522</f>
        <v>2014</v>
      </c>
      <c r="E527" t="s">
        <v>20</v>
      </c>
      <c r="F527" s="4" t="str">
        <f>IFERROR(AVERAGE(G527:H527),"")</f>
        <v/>
      </c>
      <c r="G527" s="12"/>
      <c r="H527" s="13"/>
      <c r="I527" s="4" t="str">
        <f>IFERROR(AVERAGE(J527:K527),"")</f>
        <v/>
      </c>
      <c r="J527" s="12"/>
      <c r="K527" s="13"/>
      <c r="L527" s="4" t="str">
        <f>IFERROR(AVERAGE(M527:N527),"")</f>
        <v/>
      </c>
      <c r="M527" s="12"/>
      <c r="N527" s="13"/>
      <c r="O527" s="4" t="str">
        <f>IFERROR(AVERAGE(P527:Q527),"")</f>
        <v/>
      </c>
      <c r="P527" s="12"/>
      <c r="Q527" s="13"/>
      <c r="R527" s="4" t="str">
        <f>IFERROR(AVERAGE(S527:T527),"")</f>
        <v/>
      </c>
      <c r="S527" s="12"/>
      <c r="T527" s="13"/>
      <c r="U527" s="4" t="str">
        <f>IFERROR(AVERAGE(V527:W527),"")</f>
        <v/>
      </c>
      <c r="V527" s="12"/>
      <c r="W527" s="13"/>
      <c r="X527" s="4" t="str">
        <f>IFERROR(AVERAGE(Y527:Z527),"")</f>
        <v/>
      </c>
      <c r="Y527" s="12"/>
      <c r="Z527" s="13"/>
      <c r="AA527" s="4" t="str">
        <f>IFERROR(AVERAGE(AB527:AC527),"")</f>
        <v/>
      </c>
      <c r="AB527" s="12"/>
      <c r="AC527" s="13"/>
      <c r="AD527" s="4" t="str">
        <f>IFERROR(AVERAGE(AE527:AF527),"")</f>
        <v/>
      </c>
      <c r="AE527" s="12"/>
      <c r="AF527" s="13"/>
      <c r="AG527" s="4" t="str">
        <f>IFERROR(AVERAGE(AH527:AI527),"")</f>
        <v/>
      </c>
      <c r="AH527" s="12"/>
      <c r="AI527" s="13"/>
      <c r="AJ527" s="4" t="str">
        <f>IFERROR(AVERAGE(AK527:AL527),"")</f>
        <v/>
      </c>
      <c r="AK527" s="12"/>
      <c r="AL527" s="13"/>
      <c r="AM527" s="4" t="str">
        <f>IFERROR(AVERAGE(AN527:AO527),"")</f>
        <v/>
      </c>
      <c r="AN527" s="12"/>
      <c r="AO527" s="13"/>
      <c r="AP527" s="4" t="str">
        <f>IFERROR(AVERAGE(AQ527:AR527),"")</f>
        <v/>
      </c>
      <c r="AQ527" s="12"/>
      <c r="AR527" s="13"/>
      <c r="AS527" s="4" t="str">
        <f>IFERROR(AVERAGE(AT527:AU527),"")</f>
        <v/>
      </c>
      <c r="AT527" s="12"/>
      <c r="AU527" s="13"/>
      <c r="AV527" s="4" t="str">
        <f>IFERROR(AVERAGE(AW527:AX527),"")</f>
        <v/>
      </c>
      <c r="AW527" s="12"/>
      <c r="AX527" s="13"/>
      <c r="AY527" s="4" t="str">
        <f>IFERROR(AVERAGE(AZ527:BA527),"")</f>
        <v/>
      </c>
      <c r="AZ527" s="12"/>
      <c r="BA527" s="13"/>
      <c r="BB527" s="4" t="str">
        <f>IFERROR(AVERAGE(BC527:BD527),"")</f>
        <v/>
      </c>
      <c r="BC527" s="12"/>
      <c r="BD527" s="13"/>
      <c r="BE527" s="4" t="str">
        <f>IFERROR(AVERAGE(BF527:BG527),"")</f>
        <v/>
      </c>
      <c r="BF527" s="12"/>
      <c r="BG527" s="13"/>
      <c r="BH527" s="4" t="str">
        <f>IFERROR(AVERAGE(BI527:BJ527),"")</f>
        <v/>
      </c>
      <c r="BI527" s="12"/>
      <c r="BJ527" s="13"/>
      <c r="BK527" s="4" t="str">
        <f>IFERROR(AVERAGE(BL527:BM527),"")</f>
        <v/>
      </c>
      <c r="BL527" s="12"/>
      <c r="BM527" s="13"/>
      <c r="BN527" s="4" t="str">
        <f>IFERROR(AVERAGE(BO527:BP527),"")</f>
        <v/>
      </c>
      <c r="BO527" s="12"/>
      <c r="BP527" s="13"/>
      <c r="BQ527" s="4" t="str">
        <f>IFERROR(AVERAGE(BR527:BS527),"")</f>
        <v/>
      </c>
      <c r="BR527" s="12"/>
      <c r="BS527" s="13"/>
      <c r="BT527" s="4" t="str">
        <f>IFERROR(AVERAGE(BU527:BV527),"")</f>
        <v/>
      </c>
      <c r="BU527" s="12"/>
      <c r="BV527" s="13"/>
    </row>
    <row r="528" spans="1:74">
      <c r="B528" t="str">
        <f>B527</f>
        <v>steinmuller2014power</v>
      </c>
      <c r="C528" t="s">
        <v>42</v>
      </c>
      <c r="D528">
        <f>D527</f>
        <v>2014</v>
      </c>
      <c r="E528" t="s">
        <v>43</v>
      </c>
      <c r="F528" s="4" t="str">
        <f>IFERROR(AVERAGE(G528:H528),"")</f>
        <v/>
      </c>
      <c r="G528" s="12"/>
      <c r="H528" s="13"/>
      <c r="I528" s="4" t="str">
        <f>IFERROR(AVERAGE(J528:K528),"")</f>
        <v/>
      </c>
      <c r="J528" s="12"/>
      <c r="K528" s="13"/>
      <c r="L528" s="4" t="str">
        <f>IFERROR(AVERAGE(M528:N528),"")</f>
        <v/>
      </c>
      <c r="M528" s="12"/>
      <c r="N528" s="13"/>
      <c r="O528" s="4" t="str">
        <f>IFERROR(AVERAGE(P528:Q528),"")</f>
        <v/>
      </c>
      <c r="P528" s="12"/>
      <c r="Q528" s="13"/>
      <c r="R528" s="4" t="str">
        <f>IFERROR(AVERAGE(S528:T528),"")</f>
        <v/>
      </c>
      <c r="S528" s="12"/>
      <c r="T528" s="13"/>
      <c r="U528" s="4" t="str">
        <f>IFERROR(AVERAGE(V528:W528),"")</f>
        <v/>
      </c>
      <c r="V528" s="12"/>
      <c r="W528" s="13"/>
      <c r="X528" s="4" t="str">
        <f>IFERROR(AVERAGE(Y528:Z528),"")</f>
        <v/>
      </c>
      <c r="Y528" s="12"/>
      <c r="Z528" s="13"/>
      <c r="AA528" s="4" t="str">
        <f>IFERROR(AVERAGE(AB528:AC528),"")</f>
        <v/>
      </c>
      <c r="AB528" s="12"/>
      <c r="AC528" s="13"/>
      <c r="AD528" s="4" t="str">
        <f>IFERROR(AVERAGE(AE528:AF528),"")</f>
        <v/>
      </c>
      <c r="AE528" s="12"/>
      <c r="AF528" s="13"/>
      <c r="AG528" s="4" t="str">
        <f>IFERROR(AVERAGE(AH528:AI528),"")</f>
        <v/>
      </c>
      <c r="AH528" s="12"/>
      <c r="AI528" s="13"/>
      <c r="AJ528" s="4" t="str">
        <f>IFERROR(AVERAGE(AK528:AL528),"")</f>
        <v/>
      </c>
      <c r="AK528" s="12"/>
      <c r="AL528" s="13"/>
      <c r="AM528" s="4" t="str">
        <f>IFERROR(AVERAGE(AN528:AO528),"")</f>
        <v/>
      </c>
      <c r="AN528" s="12"/>
      <c r="AO528" s="13"/>
      <c r="AP528" s="4" t="str">
        <f>IFERROR(AVERAGE(AQ528:AR528),"")</f>
        <v/>
      </c>
      <c r="AQ528" s="12"/>
      <c r="AR528" s="13"/>
      <c r="AS528" s="4" t="str">
        <f>IFERROR(AVERAGE(AT528:AU528),"")</f>
        <v/>
      </c>
      <c r="AT528" s="12"/>
      <c r="AU528" s="13"/>
      <c r="AV528" s="4" t="str">
        <f>IFERROR(AVERAGE(AW528:AX528),"")</f>
        <v/>
      </c>
      <c r="AW528" s="12"/>
      <c r="AX528" s="13"/>
      <c r="AY528" s="4" t="str">
        <f>IFERROR(AVERAGE(AZ528:BA528),"")</f>
        <v/>
      </c>
      <c r="AZ528" s="12"/>
      <c r="BA528" s="13"/>
      <c r="BB528" s="4" t="str">
        <f>IFERROR(AVERAGE(BC528:BD528),"")</f>
        <v/>
      </c>
      <c r="BC528" s="12"/>
      <c r="BD528" s="13"/>
      <c r="BE528" s="4" t="str">
        <f>IFERROR(AVERAGE(BF528:BG528),"")</f>
        <v/>
      </c>
      <c r="BF528" s="12"/>
      <c r="BG528" s="13"/>
      <c r="BH528" s="4" t="str">
        <f>IFERROR(AVERAGE(BI528:BJ528),"")</f>
        <v/>
      </c>
      <c r="BI528" s="12"/>
      <c r="BJ528" s="13"/>
      <c r="BK528" s="4" t="str">
        <f>IFERROR(AVERAGE(BL528:BM528),"")</f>
        <v/>
      </c>
      <c r="BL528" s="12"/>
      <c r="BM528" s="13"/>
      <c r="BN528" s="4" t="str">
        <f>IFERROR(AVERAGE(BO528:BP528),"")</f>
        <v/>
      </c>
      <c r="BO528" s="12"/>
      <c r="BP528" s="13"/>
      <c r="BQ528" s="4" t="str">
        <f>IFERROR(AVERAGE(BR528:BS528),"")</f>
        <v/>
      </c>
      <c r="BR528" s="12"/>
      <c r="BS528" s="13"/>
      <c r="BT528" s="4" t="str">
        <f>IFERROR(AVERAGE(BU528:BV528),"")</f>
        <v/>
      </c>
      <c r="BU528" s="12"/>
      <c r="BV528" s="13"/>
    </row>
    <row r="529" spans="1:77">
      <c r="B529" t="str">
        <f>B528</f>
        <v>steinmuller2014power</v>
      </c>
      <c r="C529" t="s">
        <v>21</v>
      </c>
      <c r="D529">
        <f>D528</f>
        <v>2014</v>
      </c>
      <c r="E529" t="s">
        <v>22</v>
      </c>
      <c r="F529" s="22" t="str">
        <f>IFERROR(AVERAGE(G529:H529),"")</f>
        <v/>
      </c>
      <c r="G529" s="23"/>
      <c r="H529" s="24"/>
      <c r="I529" s="22" t="str">
        <f>IFERROR(AVERAGE(J529:K529),"")</f>
        <v/>
      </c>
      <c r="J529" s="23"/>
      <c r="K529" s="24"/>
      <c r="L529" s="22" t="str">
        <f>IFERROR(AVERAGE(M529:N529),"")</f>
        <v/>
      </c>
      <c r="M529" s="23"/>
      <c r="N529" s="24"/>
      <c r="O529" s="22" t="str">
        <f>IFERROR(AVERAGE(P529:Q529),"")</f>
        <v/>
      </c>
      <c r="P529" s="23"/>
      <c r="Q529" s="24"/>
      <c r="R529" s="22" t="str">
        <f>IFERROR(AVERAGE(S529:T529),"")</f>
        <v/>
      </c>
      <c r="S529" s="23"/>
      <c r="T529" s="24"/>
      <c r="U529" s="22" t="str">
        <f>IFERROR(AVERAGE(V529:W529),"")</f>
        <v/>
      </c>
      <c r="V529" s="23"/>
      <c r="W529" s="24"/>
      <c r="X529" s="22" t="str">
        <f>IFERROR(AVERAGE(Y529:Z529),"")</f>
        <v/>
      </c>
      <c r="Y529" s="23"/>
      <c r="Z529" s="24"/>
      <c r="AA529" s="22" t="str">
        <f>IFERROR(AVERAGE(AB529:AC529),"")</f>
        <v/>
      </c>
      <c r="AB529" s="23"/>
      <c r="AC529" s="24"/>
      <c r="AD529" s="22" t="str">
        <f>IFERROR(AVERAGE(AE529:AF529),"")</f>
        <v/>
      </c>
      <c r="AE529" s="23"/>
      <c r="AF529" s="24"/>
      <c r="AG529" s="22" t="str">
        <f>IFERROR(AVERAGE(AH529:AI529),"")</f>
        <v/>
      </c>
      <c r="AH529" s="23"/>
      <c r="AI529" s="24"/>
      <c r="AJ529" s="22" t="str">
        <f>IFERROR(AVERAGE(AK529:AL529),"")</f>
        <v/>
      </c>
      <c r="AK529" s="23"/>
      <c r="AL529" s="24"/>
      <c r="AM529" s="22" t="str">
        <f>IFERROR(AVERAGE(AN529:AO529),"")</f>
        <v/>
      </c>
      <c r="AN529" s="23"/>
      <c r="AO529" s="24"/>
      <c r="AP529" s="22" t="str">
        <f>IFERROR(AVERAGE(AQ529:AR529),"")</f>
        <v/>
      </c>
      <c r="AQ529" s="23"/>
      <c r="AR529" s="24"/>
      <c r="AS529" s="22" t="str">
        <f>IFERROR(AVERAGE(AT529:AU529),"")</f>
        <v/>
      </c>
      <c r="AT529" s="23"/>
      <c r="AU529" s="24"/>
      <c r="AV529" s="22" t="str">
        <f>IFERROR(AVERAGE(AW529:AX529),"")</f>
        <v/>
      </c>
      <c r="AW529" s="23"/>
      <c r="AX529" s="24"/>
      <c r="AY529" s="22" t="str">
        <f>IFERROR(AVERAGE(AZ529:BA529),"")</f>
        <v/>
      </c>
      <c r="AZ529" s="23"/>
      <c r="BA529" s="24"/>
      <c r="BB529" s="22" t="str">
        <f>IFERROR(AVERAGE(BC529:BD529),"")</f>
        <v/>
      </c>
      <c r="BC529" s="23"/>
      <c r="BD529" s="24"/>
      <c r="BE529" s="22" t="str">
        <f>IFERROR(AVERAGE(BF529:BG529),"")</f>
        <v/>
      </c>
      <c r="BF529" s="23"/>
      <c r="BG529" s="24"/>
      <c r="BH529" s="22" t="str">
        <f>IFERROR(AVERAGE(BI529:BJ529),"")</f>
        <v/>
      </c>
      <c r="BI529" s="23"/>
      <c r="BJ529" s="24"/>
      <c r="BK529" s="22" t="str">
        <f>IFERROR(AVERAGE(BL529:BM529),"")</f>
        <v/>
      </c>
      <c r="BL529" s="23"/>
      <c r="BM529" s="24"/>
      <c r="BN529" s="22" t="str">
        <f>IFERROR(AVERAGE(BO529:BP529),"")</f>
        <v/>
      </c>
      <c r="BO529" s="23"/>
      <c r="BP529" s="24"/>
      <c r="BQ529" s="22" t="str">
        <f>IFERROR(AVERAGE(BR529:BS529),"")</f>
        <v/>
      </c>
      <c r="BR529" s="23"/>
      <c r="BS529" s="24"/>
      <c r="BT529" s="22" t="str">
        <f>IFERROR(AVERAGE(BU529:BV529),"")</f>
        <v/>
      </c>
      <c r="BU529" s="23"/>
      <c r="BV529" s="24"/>
    </row>
    <row r="530" spans="1:77">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row>
    <row r="532" spans="1:77">
      <c r="A532" s="5">
        <f>MATCH(B532,Sources[Citekey],0)</f>
        <v>136</v>
      </c>
      <c r="B532" s="6" t="s">
        <v>101</v>
      </c>
      <c r="C532" s="1"/>
      <c r="D532" s="1">
        <f>VLOOKUP(B532,Sources[],2,FALSE)</f>
        <v>2010</v>
      </c>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row>
    <row r="533" spans="1:77">
      <c r="B533" t="str">
        <f>B532</f>
        <v>menanteau2010une</v>
      </c>
      <c r="C533" t="s">
        <v>3</v>
      </c>
      <c r="D533">
        <f>D532</f>
        <v>2010</v>
      </c>
      <c r="E533" s="25" t="s">
        <v>6</v>
      </c>
      <c r="F533" s="4" t="str">
        <f>IFERROR(AVERAGE(G533:H533),"")</f>
        <v/>
      </c>
      <c r="G533" s="12"/>
      <c r="H533" s="13"/>
      <c r="I533" s="4" t="str">
        <f>IFERROR(AVERAGE(J533:K533),"")</f>
        <v/>
      </c>
      <c r="J533" s="12"/>
      <c r="K533" s="13"/>
      <c r="L533" s="4" t="str">
        <f>IFERROR(AVERAGE(M533:N533),"")</f>
        <v/>
      </c>
      <c r="M533" s="12"/>
      <c r="N533" s="13"/>
      <c r="O533" s="4" t="str">
        <f>IFERROR(AVERAGE(P533:Q533),"")</f>
        <v/>
      </c>
      <c r="P533" s="12"/>
      <c r="Q533" s="13"/>
      <c r="R533" s="4" t="str">
        <f>IFERROR(AVERAGE(S533:T533),"")</f>
        <v/>
      </c>
      <c r="S533" s="12"/>
      <c r="T533" s="13"/>
      <c r="U533" s="4" t="str">
        <f>IFERROR(AVERAGE(V533:W533),"")</f>
        <v/>
      </c>
      <c r="V533" s="12"/>
      <c r="W533" s="13"/>
      <c r="X533" s="4" t="str">
        <f>IFERROR(AVERAGE(Y533:Z533),"")</f>
        <v/>
      </c>
      <c r="Y533" s="12"/>
      <c r="Z533" s="13"/>
      <c r="AA533" s="4" t="str">
        <f>IFERROR(AVERAGE(AB533:AC533),"")</f>
        <v/>
      </c>
      <c r="AB533" s="12"/>
      <c r="AC533" s="13"/>
      <c r="AD533" s="4" t="str">
        <f>IFERROR(AVERAGE(AE533:AF533),"")</f>
        <v/>
      </c>
      <c r="AE533" s="12"/>
      <c r="AF533" s="13"/>
      <c r="AG533" s="4" t="str">
        <f>IFERROR(AVERAGE(AH533:AI533),"")</f>
        <v/>
      </c>
      <c r="AH533" s="12"/>
      <c r="AI533" s="13"/>
      <c r="AJ533" s="4" t="str">
        <f>IFERROR(AVERAGE(AK533:AL533),"")</f>
        <v/>
      </c>
      <c r="AK533" s="12"/>
      <c r="AL533" s="13"/>
      <c r="AM533" s="4" t="str">
        <f>IFERROR(AVERAGE(AN533:AO533),"")</f>
        <v/>
      </c>
      <c r="AN533" s="12"/>
      <c r="AO533" s="13"/>
      <c r="AP533" s="4" t="str">
        <f>IFERROR(AVERAGE(AQ533:AR533),"")</f>
        <v/>
      </c>
      <c r="AQ533" s="12"/>
      <c r="AR533" s="13"/>
      <c r="AS533" s="4" t="str">
        <f>IFERROR(AVERAGE(AT533:AU533),"")</f>
        <v/>
      </c>
      <c r="AT533" s="12"/>
      <c r="AU533" s="13"/>
      <c r="AV533" s="4" t="str">
        <f>IFERROR(AVERAGE(AW533:AX533),"")</f>
        <v/>
      </c>
      <c r="AW533" s="12"/>
      <c r="AX533" s="13"/>
      <c r="AY533" s="4" t="str">
        <f>IFERROR(AVERAGE(AZ533:BA533),"")</f>
        <v/>
      </c>
      <c r="AZ533" s="12"/>
      <c r="BA533" s="13"/>
      <c r="BB533" s="4" t="str">
        <f>IFERROR(AVERAGE(BC533:BD533),"")</f>
        <v/>
      </c>
      <c r="BC533" s="12"/>
      <c r="BD533" s="13"/>
      <c r="BE533" s="4" t="str">
        <f>IFERROR(AVERAGE(BF533:BG533),"")</f>
        <v/>
      </c>
      <c r="BF533" s="12"/>
      <c r="BG533" s="13"/>
      <c r="BH533" s="4" t="str">
        <f>IFERROR(AVERAGE(BI533:BJ533),"")</f>
        <v/>
      </c>
      <c r="BI533" s="12"/>
      <c r="BJ533" s="13"/>
      <c r="BK533" s="4" t="str">
        <f>IFERROR(AVERAGE(BL533:BM533),"")</f>
        <v/>
      </c>
      <c r="BL533" s="12"/>
      <c r="BM533" s="13"/>
      <c r="BN533" s="4" t="str">
        <f>IFERROR(AVERAGE(BO533:BP533),"")</f>
        <v/>
      </c>
      <c r="BO533" s="12"/>
      <c r="BP533" s="13"/>
      <c r="BQ533" s="4" t="str">
        <f>IFERROR(AVERAGE(BR533:BS533),"")</f>
        <v/>
      </c>
      <c r="BR533" s="12"/>
      <c r="BS533" s="13"/>
      <c r="BT533" s="4" t="str">
        <f>IFERROR(AVERAGE(BU533:BV533),"")</f>
        <v/>
      </c>
      <c r="BU533" s="12"/>
      <c r="BV533" s="13"/>
      <c r="BX533" s="2"/>
      <c r="BY533" s="2"/>
    </row>
    <row r="534" spans="1:77">
      <c r="B534" t="str">
        <f>B533</f>
        <v>menanteau2010une</v>
      </c>
      <c r="C534" t="s">
        <v>4</v>
      </c>
      <c r="D534">
        <f>D533</f>
        <v>2010</v>
      </c>
      <c r="E534" t="str">
        <f>E533</f>
        <v>EUR/kW</v>
      </c>
      <c r="F534" s="4" t="str">
        <f>IFERROR(AVERAGE(G534:H534),"")</f>
        <v/>
      </c>
      <c r="G534" s="14"/>
      <c r="H534" s="15"/>
      <c r="I534" s="4" t="str">
        <f>IFERROR(AVERAGE(J534:K534),"")</f>
        <v/>
      </c>
      <c r="J534" s="14"/>
      <c r="K534" s="15"/>
      <c r="L534" s="4" t="str">
        <f>IFERROR(AVERAGE(M534:N534),"")</f>
        <v/>
      </c>
      <c r="M534" s="14"/>
      <c r="N534" s="15"/>
      <c r="O534" s="4" t="str">
        <f>IFERROR(AVERAGE(P534:Q534),"")</f>
        <v/>
      </c>
      <c r="P534" s="14"/>
      <c r="Q534" s="15"/>
      <c r="R534" s="4" t="str">
        <f>IFERROR(AVERAGE(S534:T534),"")</f>
        <v/>
      </c>
      <c r="S534" s="14"/>
      <c r="T534" s="15"/>
      <c r="U534" s="4" t="str">
        <f>IFERROR(AVERAGE(V534:W534),"")</f>
        <v/>
      </c>
      <c r="V534" s="14"/>
      <c r="W534" s="15"/>
      <c r="X534" s="4" t="str">
        <f>IFERROR(AVERAGE(Y534:Z534),"")</f>
        <v/>
      </c>
      <c r="Y534" s="14"/>
      <c r="Z534" s="15"/>
      <c r="AA534" s="4" t="str">
        <f>IFERROR(AVERAGE(AB534:AC534),"")</f>
        <v/>
      </c>
      <c r="AB534" s="14"/>
      <c r="AC534" s="15"/>
      <c r="AD534" s="4" t="str">
        <f>IFERROR(AVERAGE(AE534:AF534),"")</f>
        <v/>
      </c>
      <c r="AE534" s="14"/>
      <c r="AF534" s="15"/>
      <c r="AG534" s="4" t="str">
        <f>IFERROR(AVERAGE(AH534:AI534),"")</f>
        <v/>
      </c>
      <c r="AH534" s="14"/>
      <c r="AI534" s="15"/>
      <c r="AJ534" s="4">
        <f>IFERROR(AVERAGE(AK534:AL534),"")</f>
        <v>2000</v>
      </c>
      <c r="AK534" s="14">
        <v>2000</v>
      </c>
      <c r="AL534" s="15">
        <v>2000</v>
      </c>
      <c r="AM534" s="4" t="str">
        <f>IFERROR(AVERAGE(AN534:AO534),"")</f>
        <v/>
      </c>
      <c r="AN534" s="14"/>
      <c r="AO534" s="15"/>
      <c r="AP534" s="4" t="str">
        <f>IFERROR(AVERAGE(AQ534:AR534),"")</f>
        <v/>
      </c>
      <c r="AQ534" s="14"/>
      <c r="AR534" s="15"/>
      <c r="AS534" s="4" t="str">
        <f>IFERROR(AVERAGE(AT534:AU534),"")</f>
        <v/>
      </c>
      <c r="AT534" s="14"/>
      <c r="AU534" s="15"/>
      <c r="AV534" s="4" t="str">
        <f>IFERROR(AVERAGE(AW534:AX534),"")</f>
        <v/>
      </c>
      <c r="AW534" s="14"/>
      <c r="AX534" s="15"/>
      <c r="AY534" s="4" t="str">
        <f>IFERROR(AVERAGE(AZ534:BA534),"")</f>
        <v/>
      </c>
      <c r="AZ534" s="14"/>
      <c r="BA534" s="15"/>
      <c r="BB534" s="4" t="str">
        <f>IFERROR(AVERAGE(BC534:BD534),"")</f>
        <v/>
      </c>
      <c r="BC534" s="14"/>
      <c r="BD534" s="15"/>
      <c r="BE534" s="4" t="str">
        <f>IFERROR(AVERAGE(BF534:BG534),"")</f>
        <v/>
      </c>
      <c r="BF534" s="14"/>
      <c r="BG534" s="15"/>
      <c r="BH534" s="4" t="str">
        <f>IFERROR(AVERAGE(BI534:BJ534),"")</f>
        <v/>
      </c>
      <c r="BI534" s="14"/>
      <c r="BJ534" s="15"/>
      <c r="BK534" s="4" t="str">
        <f>IFERROR(AVERAGE(BL534:BM534),"")</f>
        <v/>
      </c>
      <c r="BL534" s="14"/>
      <c r="BM534" s="15"/>
      <c r="BN534" s="4" t="str">
        <f>IFERROR(AVERAGE(BO534:BP534),"")</f>
        <v/>
      </c>
      <c r="BO534" s="14"/>
      <c r="BP534" s="15"/>
      <c r="BQ534" s="4" t="str">
        <f>IFERROR(AVERAGE(BR534:BS534),"")</f>
        <v/>
      </c>
      <c r="BR534" s="14"/>
      <c r="BS534" s="15"/>
      <c r="BT534" s="4" t="str">
        <f>IFERROR(AVERAGE(BU534:BV534),"")</f>
        <v/>
      </c>
      <c r="BU534" s="14"/>
      <c r="BV534" s="15"/>
      <c r="BX534" s="2"/>
      <c r="BY534" s="2"/>
    </row>
    <row r="535" spans="1:77">
      <c r="B535" t="str">
        <f>B534</f>
        <v>menanteau2010une</v>
      </c>
      <c r="C535" t="s">
        <v>5</v>
      </c>
      <c r="D535">
        <f>D534</f>
        <v>2010</v>
      </c>
      <c r="E535" t="str">
        <f>E534</f>
        <v>EUR/kW</v>
      </c>
      <c r="F535" s="4" t="str">
        <f>IFERROR(AVERAGE(G535:H535),"")</f>
        <v/>
      </c>
      <c r="G535" s="16"/>
      <c r="H535" s="17"/>
      <c r="I535" s="4" t="str">
        <f>IFERROR(AVERAGE(J535:K535),"")</f>
        <v/>
      </c>
      <c r="J535" s="16"/>
      <c r="K535" s="17"/>
      <c r="L535" s="4" t="str">
        <f>IFERROR(AVERAGE(M535:N535),"")</f>
        <v/>
      </c>
      <c r="M535" s="16"/>
      <c r="N535" s="17"/>
      <c r="O535" s="4" t="str">
        <f>IFERROR(AVERAGE(P535:Q535),"")</f>
        <v/>
      </c>
      <c r="P535" s="16"/>
      <c r="Q535" s="17"/>
      <c r="R535" s="4" t="str">
        <f>IFERROR(AVERAGE(S535:T535),"")</f>
        <v/>
      </c>
      <c r="S535" s="16"/>
      <c r="T535" s="17"/>
      <c r="U535" s="4" t="str">
        <f>IFERROR(AVERAGE(V535:W535),"")</f>
        <v/>
      </c>
      <c r="V535" s="16"/>
      <c r="W535" s="17"/>
      <c r="X535" s="4" t="str">
        <f>IFERROR(AVERAGE(Y535:Z535),"")</f>
        <v/>
      </c>
      <c r="Y535" s="16"/>
      <c r="Z535" s="17"/>
      <c r="AA535" s="4" t="str">
        <f>IFERROR(AVERAGE(AB535:AC535),"")</f>
        <v/>
      </c>
      <c r="AB535" s="16"/>
      <c r="AC535" s="17"/>
      <c r="AD535" s="4" t="str">
        <f>IFERROR(AVERAGE(AE535:AF535),"")</f>
        <v/>
      </c>
      <c r="AE535" s="16"/>
      <c r="AF535" s="17"/>
      <c r="AG535" s="4" t="str">
        <f>IFERROR(AVERAGE(AH535:AI535),"")</f>
        <v/>
      </c>
      <c r="AH535" s="16"/>
      <c r="AI535" s="17"/>
      <c r="AJ535" s="4" t="str">
        <f>IFERROR(AVERAGE(AK535:AL535),"")</f>
        <v/>
      </c>
      <c r="AK535" s="16"/>
      <c r="AL535" s="17"/>
      <c r="AM535" s="4" t="str">
        <f>IFERROR(AVERAGE(AN535:AO535),"")</f>
        <v/>
      </c>
      <c r="AN535" s="16"/>
      <c r="AO535" s="17"/>
      <c r="AP535" s="4" t="str">
        <f>IFERROR(AVERAGE(AQ535:AR535),"")</f>
        <v/>
      </c>
      <c r="AQ535" s="16"/>
      <c r="AR535" s="17"/>
      <c r="AS535" s="4" t="str">
        <f>IFERROR(AVERAGE(AT535:AU535),"")</f>
        <v/>
      </c>
      <c r="AT535" s="16"/>
      <c r="AU535" s="17"/>
      <c r="AV535" s="4" t="str">
        <f>IFERROR(AVERAGE(AW535:AX535),"")</f>
        <v/>
      </c>
      <c r="AW535" s="16"/>
      <c r="AX535" s="17"/>
      <c r="AY535" s="4" t="str">
        <f>IFERROR(AVERAGE(AZ535:BA535),"")</f>
        <v/>
      </c>
      <c r="AZ535" s="16"/>
      <c r="BA535" s="17"/>
      <c r="BB535" s="4" t="str">
        <f>IFERROR(AVERAGE(BC535:BD535),"")</f>
        <v/>
      </c>
      <c r="BC535" s="16"/>
      <c r="BD535" s="17"/>
      <c r="BE535" s="4" t="str">
        <f>IFERROR(AVERAGE(BF535:BG535),"")</f>
        <v/>
      </c>
      <c r="BF535" s="16"/>
      <c r="BG535" s="17"/>
      <c r="BH535" s="4" t="str">
        <f>IFERROR(AVERAGE(BI535:BJ535),"")</f>
        <v/>
      </c>
      <c r="BI535" s="16"/>
      <c r="BJ535" s="17"/>
      <c r="BK535" s="4" t="str">
        <f>IFERROR(AVERAGE(BL535:BM535),"")</f>
        <v/>
      </c>
      <c r="BL535" s="16"/>
      <c r="BM535" s="17"/>
      <c r="BN535" s="4" t="str">
        <f>IFERROR(AVERAGE(BO535:BP535),"")</f>
        <v/>
      </c>
      <c r="BO535" s="16"/>
      <c r="BP535" s="17"/>
      <c r="BQ535" s="4" t="str">
        <f>IFERROR(AVERAGE(BR535:BS535),"")</f>
        <v/>
      </c>
      <c r="BR535" s="16"/>
      <c r="BS535" s="17"/>
      <c r="BT535" s="4" t="str">
        <f>IFERROR(AVERAGE(BU535:BV535),"")</f>
        <v/>
      </c>
      <c r="BU535" s="16"/>
      <c r="BV535" s="17"/>
    </row>
    <row r="536" spans="1:77">
      <c r="B536" t="s">
        <v>69</v>
      </c>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row>
    <row r="537" spans="1:77" s="1" customFormat="1">
      <c r="A537" s="55"/>
      <c r="B537" s="1" t="str">
        <f>B535</f>
        <v>menanteau2010une</v>
      </c>
      <c r="C537" s="1" t="s">
        <v>10</v>
      </c>
      <c r="D537" s="1">
        <f>D532</f>
        <v>2010</v>
      </c>
      <c r="E537" s="1" t="str">
        <f>E533</f>
        <v>EUR/kW</v>
      </c>
      <c r="F537" s="10">
        <f t="shared" ref="F537:BJ537" si="574">IFERROR(SUM(F539:F544)/F538,0)</f>
        <v>0</v>
      </c>
      <c r="G537" s="10">
        <f t="shared" si="574"/>
        <v>0</v>
      </c>
      <c r="H537" s="10">
        <f t="shared" si="574"/>
        <v>0</v>
      </c>
      <c r="I537" s="10">
        <f t="shared" si="574"/>
        <v>0</v>
      </c>
      <c r="J537" s="10">
        <f t="shared" si="574"/>
        <v>0</v>
      </c>
      <c r="K537" s="10">
        <f t="shared" si="574"/>
        <v>0</v>
      </c>
      <c r="L537" s="10">
        <f t="shared" si="574"/>
        <v>0</v>
      </c>
      <c r="M537" s="10">
        <f t="shared" si="574"/>
        <v>0</v>
      </c>
      <c r="N537" s="10">
        <f t="shared" si="574"/>
        <v>0</v>
      </c>
      <c r="O537" s="10">
        <f t="shared" si="574"/>
        <v>0</v>
      </c>
      <c r="P537" s="10">
        <f t="shared" si="574"/>
        <v>0</v>
      </c>
      <c r="Q537" s="10">
        <f t="shared" si="574"/>
        <v>0</v>
      </c>
      <c r="R537" s="10">
        <f t="shared" si="574"/>
        <v>0</v>
      </c>
      <c r="S537" s="10">
        <f t="shared" si="574"/>
        <v>0</v>
      </c>
      <c r="T537" s="10">
        <f t="shared" si="574"/>
        <v>0</v>
      </c>
      <c r="U537" s="10">
        <f t="shared" si="574"/>
        <v>0</v>
      </c>
      <c r="V537" s="10">
        <f t="shared" si="574"/>
        <v>0</v>
      </c>
      <c r="W537" s="10">
        <f t="shared" si="574"/>
        <v>0</v>
      </c>
      <c r="X537" s="10">
        <f t="shared" si="574"/>
        <v>0</v>
      </c>
      <c r="Y537" s="10">
        <f t="shared" si="574"/>
        <v>0</v>
      </c>
      <c r="Z537" s="10">
        <f t="shared" si="574"/>
        <v>0</v>
      </c>
      <c r="AA537" s="10">
        <f t="shared" si="574"/>
        <v>0</v>
      </c>
      <c r="AB537" s="10">
        <f t="shared" si="574"/>
        <v>0</v>
      </c>
      <c r="AC537" s="10">
        <f t="shared" si="574"/>
        <v>0</v>
      </c>
      <c r="AD537" s="10">
        <f t="shared" si="574"/>
        <v>0</v>
      </c>
      <c r="AE537" s="10">
        <f t="shared" si="574"/>
        <v>0</v>
      </c>
      <c r="AF537" s="10">
        <f t="shared" si="574"/>
        <v>0</v>
      </c>
      <c r="AG537" s="10">
        <f t="shared" si="574"/>
        <v>0</v>
      </c>
      <c r="AH537" s="10">
        <f t="shared" si="574"/>
        <v>0</v>
      </c>
      <c r="AI537" s="10">
        <f t="shared" si="574"/>
        <v>0</v>
      </c>
      <c r="AJ537" s="10">
        <f t="shared" si="574"/>
        <v>0</v>
      </c>
      <c r="AK537" s="10">
        <f t="shared" si="574"/>
        <v>0</v>
      </c>
      <c r="AL537" s="10">
        <f t="shared" si="574"/>
        <v>0</v>
      </c>
      <c r="AM537" s="10">
        <f t="shared" si="574"/>
        <v>0</v>
      </c>
      <c r="AN537" s="10">
        <f t="shared" si="574"/>
        <v>0</v>
      </c>
      <c r="AO537" s="10">
        <f t="shared" si="574"/>
        <v>0</v>
      </c>
      <c r="AP537" s="10">
        <f t="shared" si="574"/>
        <v>0</v>
      </c>
      <c r="AQ537" s="10">
        <f t="shared" si="574"/>
        <v>0</v>
      </c>
      <c r="AR537" s="10">
        <f t="shared" si="574"/>
        <v>0</v>
      </c>
      <c r="AS537" s="10">
        <f t="shared" si="574"/>
        <v>0</v>
      </c>
      <c r="AT537" s="10">
        <f t="shared" si="574"/>
        <v>0</v>
      </c>
      <c r="AU537" s="10">
        <f t="shared" si="574"/>
        <v>0</v>
      </c>
      <c r="AV537" s="10">
        <f t="shared" si="574"/>
        <v>0</v>
      </c>
      <c r="AW537" s="10">
        <f t="shared" si="574"/>
        <v>0</v>
      </c>
      <c r="AX537" s="10">
        <f t="shared" si="574"/>
        <v>0</v>
      </c>
      <c r="AY537" s="10">
        <f t="shared" si="574"/>
        <v>0</v>
      </c>
      <c r="AZ537" s="10">
        <f t="shared" si="574"/>
        <v>0</v>
      </c>
      <c r="BA537" s="10">
        <f t="shared" si="574"/>
        <v>0</v>
      </c>
      <c r="BB537" s="10">
        <f t="shared" si="574"/>
        <v>0</v>
      </c>
      <c r="BC537" s="10">
        <f t="shared" si="574"/>
        <v>0</v>
      </c>
      <c r="BD537" s="10">
        <f t="shared" si="574"/>
        <v>0</v>
      </c>
      <c r="BE537" s="10">
        <f t="shared" si="574"/>
        <v>0</v>
      </c>
      <c r="BF537" s="10">
        <f t="shared" si="574"/>
        <v>0</v>
      </c>
      <c r="BG537" s="10">
        <f t="shared" si="574"/>
        <v>0</v>
      </c>
      <c r="BH537" s="10">
        <f t="shared" si="574"/>
        <v>0</v>
      </c>
      <c r="BI537" s="10">
        <f t="shared" si="574"/>
        <v>0</v>
      </c>
      <c r="BJ537" s="10">
        <f t="shared" si="574"/>
        <v>0</v>
      </c>
      <c r="BK537" s="10">
        <f t="shared" ref="BK537:BV537" si="575">IFERROR(SUM(BK539:BK544)/BK538,0)</f>
        <v>0</v>
      </c>
      <c r="BL537" s="10">
        <f t="shared" si="575"/>
        <v>0</v>
      </c>
      <c r="BM537" s="10">
        <f t="shared" si="575"/>
        <v>0</v>
      </c>
      <c r="BN537" s="10">
        <f t="shared" si="575"/>
        <v>0</v>
      </c>
      <c r="BO537" s="10">
        <f t="shared" si="575"/>
        <v>0</v>
      </c>
      <c r="BP537" s="10">
        <f t="shared" si="575"/>
        <v>0</v>
      </c>
      <c r="BQ537" s="10">
        <f t="shared" si="575"/>
        <v>0</v>
      </c>
      <c r="BR537" s="10">
        <f t="shared" si="575"/>
        <v>0</v>
      </c>
      <c r="BS537" s="10">
        <f t="shared" si="575"/>
        <v>0</v>
      </c>
      <c r="BT537" s="10">
        <f t="shared" si="575"/>
        <v>0</v>
      </c>
      <c r="BU537" s="10">
        <f t="shared" si="575"/>
        <v>0</v>
      </c>
      <c r="BV537" s="10">
        <f t="shared" si="575"/>
        <v>0</v>
      </c>
    </row>
    <row r="538" spans="1:77" hidden="1" outlineLevel="1">
      <c r="B538" t="str">
        <f>B537</f>
        <v>menanteau2010une</v>
      </c>
      <c r="C538" t="s">
        <v>17</v>
      </c>
      <c r="D538">
        <f>D537</f>
        <v>2010</v>
      </c>
      <c r="E538" t="s">
        <v>18</v>
      </c>
      <c r="F538" s="4" t="str">
        <f>IFERROR(AVERAGE(G538:H538),"")</f>
        <v/>
      </c>
      <c r="G538" s="12"/>
      <c r="H538" s="13"/>
      <c r="I538" s="4" t="str">
        <f>IFERROR(AVERAGE(J538:K538),"")</f>
        <v/>
      </c>
      <c r="J538" s="12"/>
      <c r="K538" s="13"/>
      <c r="L538" s="4" t="str">
        <f>IFERROR(AVERAGE(M538:N538),"")</f>
        <v/>
      </c>
      <c r="M538" s="12"/>
      <c r="N538" s="13"/>
      <c r="O538" s="4" t="str">
        <f>IFERROR(AVERAGE(P538:Q538),"")</f>
        <v/>
      </c>
      <c r="P538" s="12"/>
      <c r="Q538" s="13"/>
      <c r="R538" s="4" t="str">
        <f>IFERROR(AVERAGE(S538:T538),"")</f>
        <v/>
      </c>
      <c r="S538" s="12"/>
      <c r="T538" s="13"/>
      <c r="U538" s="4" t="str">
        <f>IFERROR(AVERAGE(V538:W538),"")</f>
        <v/>
      </c>
      <c r="V538" s="12"/>
      <c r="W538" s="13"/>
      <c r="X538" s="4" t="str">
        <f>IFERROR(AVERAGE(Y538:Z538),"")</f>
        <v/>
      </c>
      <c r="Y538" s="12"/>
      <c r="Z538" s="13"/>
      <c r="AA538" s="4" t="str">
        <f>IFERROR(AVERAGE(AB538:AC538),"")</f>
        <v/>
      </c>
      <c r="AB538" s="12"/>
      <c r="AC538" s="13"/>
      <c r="AD538" s="4" t="str">
        <f>IFERROR(AVERAGE(AE538:AF538),"")</f>
        <v/>
      </c>
      <c r="AE538" s="12"/>
      <c r="AF538" s="13"/>
      <c r="AG538" s="4" t="str">
        <f>IFERROR(AVERAGE(AH538:AI538),"")</f>
        <v/>
      </c>
      <c r="AH538" s="12"/>
      <c r="AI538" s="13"/>
      <c r="AJ538" s="4" t="str">
        <f>IFERROR(AVERAGE(AK538:AL538),"")</f>
        <v/>
      </c>
      <c r="AK538" s="12"/>
      <c r="AL538" s="13"/>
      <c r="AM538" s="4" t="str">
        <f>IFERROR(AVERAGE(AN538:AO538),"")</f>
        <v/>
      </c>
      <c r="AN538" s="12"/>
      <c r="AO538" s="13"/>
      <c r="AP538" s="4" t="str">
        <f>IFERROR(AVERAGE(AQ538:AR538),"")</f>
        <v/>
      </c>
      <c r="AQ538" s="12"/>
      <c r="AR538" s="13"/>
      <c r="AS538" s="4" t="str">
        <f>IFERROR(AVERAGE(AT538:AU538),"")</f>
        <v/>
      </c>
      <c r="AT538" s="12"/>
      <c r="AU538" s="13"/>
      <c r="AV538" s="4" t="str">
        <f>IFERROR(AVERAGE(AW538:AX538),"")</f>
        <v/>
      </c>
      <c r="AW538" s="12"/>
      <c r="AX538" s="13"/>
      <c r="AY538" s="4" t="str">
        <f>IFERROR(AVERAGE(AZ538:BA538),"")</f>
        <v/>
      </c>
      <c r="AZ538" s="12"/>
      <c r="BA538" s="13"/>
      <c r="BB538" s="4" t="str">
        <f>IFERROR(AVERAGE(BC538:BD538),"")</f>
        <v/>
      </c>
      <c r="BC538" s="12"/>
      <c r="BD538" s="13"/>
      <c r="BE538" s="4" t="str">
        <f>IFERROR(AVERAGE(BF538:BG538),"")</f>
        <v/>
      </c>
      <c r="BF538" s="12"/>
      <c r="BG538" s="13"/>
      <c r="BH538" s="4" t="str">
        <f>IFERROR(AVERAGE(BI538:BJ538),"")</f>
        <v/>
      </c>
      <c r="BI538" s="12"/>
      <c r="BJ538" s="13"/>
      <c r="BK538" s="4" t="str">
        <f>IFERROR(AVERAGE(BL538:BM538),"")</f>
        <v/>
      </c>
      <c r="BL538" s="12"/>
      <c r="BM538" s="13"/>
      <c r="BN538" s="4" t="str">
        <f>IFERROR(AVERAGE(BO538:BP538),"")</f>
        <v/>
      </c>
      <c r="BO538" s="12"/>
      <c r="BP538" s="13"/>
      <c r="BQ538" s="4" t="str">
        <f>IFERROR(AVERAGE(BR538:BS538),"")</f>
        <v/>
      </c>
      <c r="BR538" s="12"/>
      <c r="BS538" s="13"/>
      <c r="BT538" s="4" t="str">
        <f>IFERROR(AVERAGE(BU538:BV538),"")</f>
        <v/>
      </c>
      <c r="BU538" s="12"/>
      <c r="BV538" s="13"/>
    </row>
    <row r="539" spans="1:77" hidden="1" outlineLevel="1">
      <c r="B539" t="str">
        <f t="shared" ref="B539:B544" si="576">B538</f>
        <v>menanteau2010une</v>
      </c>
      <c r="C539" t="s">
        <v>12</v>
      </c>
      <c r="D539">
        <f>D537</f>
        <v>2010</v>
      </c>
      <c r="E539" t="str">
        <f>LEFT(E537,3)</f>
        <v>EUR</v>
      </c>
      <c r="F539" s="4" t="str">
        <f t="shared" ref="F539:F544" si="577">IFERROR(AVERAGE(G539:H539),"")</f>
        <v/>
      </c>
      <c r="G539" s="12"/>
      <c r="H539" s="13"/>
      <c r="I539" s="4" t="str">
        <f t="shared" ref="I539:I544" si="578">IFERROR(AVERAGE(J539:K539),"")</f>
        <v/>
      </c>
      <c r="J539" s="12"/>
      <c r="K539" s="13"/>
      <c r="L539" s="4" t="str">
        <f t="shared" ref="L539:L544" si="579">IFERROR(AVERAGE(M539:N539),"")</f>
        <v/>
      </c>
      <c r="M539" s="12"/>
      <c r="N539" s="13"/>
      <c r="O539" s="4" t="str">
        <f t="shared" ref="O539:O544" si="580">IFERROR(AVERAGE(P539:Q539),"")</f>
        <v/>
      </c>
      <c r="P539" s="12"/>
      <c r="Q539" s="13"/>
      <c r="R539" s="4" t="str">
        <f t="shared" ref="R539:R544" si="581">IFERROR(AVERAGE(S539:T539),"")</f>
        <v/>
      </c>
      <c r="S539" s="12"/>
      <c r="T539" s="13"/>
      <c r="U539" s="4" t="str">
        <f t="shared" ref="U539:U544" si="582">IFERROR(AVERAGE(V539:W539),"")</f>
        <v/>
      </c>
      <c r="V539" s="12"/>
      <c r="W539" s="13"/>
      <c r="X539" s="4" t="str">
        <f t="shared" ref="X539:X544" si="583">IFERROR(AVERAGE(Y539:Z539),"")</f>
        <v/>
      </c>
      <c r="Y539" s="12"/>
      <c r="Z539" s="13"/>
      <c r="AA539" s="4" t="str">
        <f t="shared" ref="AA539:AA544" si="584">IFERROR(AVERAGE(AB539:AC539),"")</f>
        <v/>
      </c>
      <c r="AB539" s="12"/>
      <c r="AC539" s="13"/>
      <c r="AD539" s="4" t="str">
        <f t="shared" ref="AD539:AD544" si="585">IFERROR(AVERAGE(AE539:AF539),"")</f>
        <v/>
      </c>
      <c r="AE539" s="12"/>
      <c r="AF539" s="13"/>
      <c r="AG539" s="4" t="str">
        <f t="shared" ref="AG539:AG544" si="586">IFERROR(AVERAGE(AH539:AI539),"")</f>
        <v/>
      </c>
      <c r="AH539" s="12"/>
      <c r="AI539" s="13"/>
      <c r="AJ539" s="4" t="str">
        <f t="shared" ref="AJ539:AJ544" si="587">IFERROR(AVERAGE(AK539:AL539),"")</f>
        <v/>
      </c>
      <c r="AK539" s="12"/>
      <c r="AL539" s="13"/>
      <c r="AM539" s="4" t="str">
        <f t="shared" ref="AM539:AM544" si="588">IFERROR(AVERAGE(AN539:AO539),"")</f>
        <v/>
      </c>
      <c r="AN539" s="12"/>
      <c r="AO539" s="13"/>
      <c r="AP539" s="4" t="str">
        <f t="shared" ref="AP539:AP544" si="589">IFERROR(AVERAGE(AQ539:AR539),"")</f>
        <v/>
      </c>
      <c r="AQ539" s="12"/>
      <c r="AR539" s="13"/>
      <c r="AS539" s="4" t="str">
        <f t="shared" ref="AS539:AS544" si="590">IFERROR(AVERAGE(AT539:AU539),"")</f>
        <v/>
      </c>
      <c r="AT539" s="12"/>
      <c r="AU539" s="13"/>
      <c r="AV539" s="4" t="str">
        <f t="shared" ref="AV539:AV544" si="591">IFERROR(AVERAGE(AW539:AX539),"")</f>
        <v/>
      </c>
      <c r="AW539" s="12"/>
      <c r="AX539" s="13"/>
      <c r="AY539" s="4" t="str">
        <f t="shared" ref="AY539:AY544" si="592">IFERROR(AVERAGE(AZ539:BA539),"")</f>
        <v/>
      </c>
      <c r="AZ539" s="12"/>
      <c r="BA539" s="13"/>
      <c r="BB539" s="4" t="str">
        <f t="shared" ref="BB539:BB544" si="593">IFERROR(AVERAGE(BC539:BD539),"")</f>
        <v/>
      </c>
      <c r="BC539" s="12"/>
      <c r="BD539" s="13"/>
      <c r="BE539" s="4" t="str">
        <f t="shared" ref="BE539:BE544" si="594">IFERROR(AVERAGE(BF539:BG539),"")</f>
        <v/>
      </c>
      <c r="BF539" s="12"/>
      <c r="BG539" s="13"/>
      <c r="BH539" s="4" t="str">
        <f t="shared" ref="BH539:BH544" si="595">IFERROR(AVERAGE(BI539:BJ539),"")</f>
        <v/>
      </c>
      <c r="BI539" s="12"/>
      <c r="BJ539" s="13"/>
      <c r="BK539" s="4" t="str">
        <f t="shared" ref="BK539:BK544" si="596">IFERROR(AVERAGE(BL539:BM539),"")</f>
        <v/>
      </c>
      <c r="BL539" s="12"/>
      <c r="BM539" s="13"/>
      <c r="BN539" s="4" t="str">
        <f t="shared" ref="BN539:BN544" si="597">IFERROR(AVERAGE(BO539:BP539),"")</f>
        <v/>
      </c>
      <c r="BO539" s="12"/>
      <c r="BP539" s="13"/>
      <c r="BQ539" s="4" t="str">
        <f t="shared" ref="BQ539:BQ544" si="598">IFERROR(AVERAGE(BR539:BS539),"")</f>
        <v/>
      </c>
      <c r="BR539" s="12"/>
      <c r="BS539" s="13"/>
      <c r="BT539" s="4" t="str">
        <f t="shared" ref="BT539:BT544" si="599">IFERROR(AVERAGE(BU539:BV539),"")</f>
        <v/>
      </c>
      <c r="BU539" s="12"/>
      <c r="BV539" s="13"/>
    </row>
    <row r="540" spans="1:77" hidden="1" outlineLevel="1">
      <c r="B540" t="str">
        <f t="shared" si="576"/>
        <v>menanteau2010une</v>
      </c>
      <c r="C540" t="s">
        <v>13</v>
      </c>
      <c r="D540">
        <f t="shared" ref="D540:E544" si="600">D539</f>
        <v>2010</v>
      </c>
      <c r="E540" t="str">
        <f t="shared" si="600"/>
        <v>EUR</v>
      </c>
      <c r="F540" s="4" t="str">
        <f t="shared" si="577"/>
        <v/>
      </c>
      <c r="G540" s="12"/>
      <c r="H540" s="13"/>
      <c r="I540" s="4" t="str">
        <f t="shared" si="578"/>
        <v/>
      </c>
      <c r="J540" s="12"/>
      <c r="K540" s="13"/>
      <c r="L540" s="4" t="str">
        <f t="shared" si="579"/>
        <v/>
      </c>
      <c r="M540" s="12"/>
      <c r="N540" s="13"/>
      <c r="O540" s="4" t="str">
        <f t="shared" si="580"/>
        <v/>
      </c>
      <c r="P540" s="12"/>
      <c r="Q540" s="13"/>
      <c r="R540" s="4" t="str">
        <f t="shared" si="581"/>
        <v/>
      </c>
      <c r="S540" s="12"/>
      <c r="T540" s="13"/>
      <c r="U540" s="4" t="str">
        <f t="shared" si="582"/>
        <v/>
      </c>
      <c r="V540" s="12"/>
      <c r="W540" s="13"/>
      <c r="X540" s="4" t="str">
        <f t="shared" si="583"/>
        <v/>
      </c>
      <c r="Y540" s="12"/>
      <c r="Z540" s="13"/>
      <c r="AA540" s="4" t="str">
        <f t="shared" si="584"/>
        <v/>
      </c>
      <c r="AB540" s="12"/>
      <c r="AC540" s="13"/>
      <c r="AD540" s="4" t="str">
        <f t="shared" si="585"/>
        <v/>
      </c>
      <c r="AE540" s="12"/>
      <c r="AF540" s="13"/>
      <c r="AG540" s="4" t="str">
        <f t="shared" si="586"/>
        <v/>
      </c>
      <c r="AH540" s="12"/>
      <c r="AI540" s="13"/>
      <c r="AJ540" s="4" t="str">
        <f t="shared" si="587"/>
        <v/>
      </c>
      <c r="AK540" s="12"/>
      <c r="AL540" s="13"/>
      <c r="AM540" s="4" t="str">
        <f t="shared" si="588"/>
        <v/>
      </c>
      <c r="AN540" s="12"/>
      <c r="AO540" s="13"/>
      <c r="AP540" s="4" t="str">
        <f t="shared" si="589"/>
        <v/>
      </c>
      <c r="AQ540" s="12"/>
      <c r="AR540" s="13"/>
      <c r="AS540" s="4" t="str">
        <f t="shared" si="590"/>
        <v/>
      </c>
      <c r="AT540" s="12"/>
      <c r="AU540" s="13"/>
      <c r="AV540" s="4" t="str">
        <f t="shared" si="591"/>
        <v/>
      </c>
      <c r="AW540" s="12"/>
      <c r="AX540" s="13"/>
      <c r="AY540" s="4" t="str">
        <f t="shared" si="592"/>
        <v/>
      </c>
      <c r="AZ540" s="12"/>
      <c r="BA540" s="13"/>
      <c r="BB540" s="4" t="str">
        <f t="shared" si="593"/>
        <v/>
      </c>
      <c r="BC540" s="12"/>
      <c r="BD540" s="13"/>
      <c r="BE540" s="4" t="str">
        <f t="shared" si="594"/>
        <v/>
      </c>
      <c r="BF540" s="12"/>
      <c r="BG540" s="13"/>
      <c r="BH540" s="4" t="str">
        <f t="shared" si="595"/>
        <v/>
      </c>
      <c r="BI540" s="12"/>
      <c r="BJ540" s="13"/>
      <c r="BK540" s="4" t="str">
        <f t="shared" si="596"/>
        <v/>
      </c>
      <c r="BL540" s="12"/>
      <c r="BM540" s="13"/>
      <c r="BN540" s="4" t="str">
        <f t="shared" si="597"/>
        <v/>
      </c>
      <c r="BO540" s="12"/>
      <c r="BP540" s="13"/>
      <c r="BQ540" s="4" t="str">
        <f t="shared" si="598"/>
        <v/>
      </c>
      <c r="BR540" s="12"/>
      <c r="BS540" s="13"/>
      <c r="BT540" s="4" t="str">
        <f t="shared" si="599"/>
        <v/>
      </c>
      <c r="BU540" s="12"/>
      <c r="BV540" s="13"/>
    </row>
    <row r="541" spans="1:77" hidden="1" outlineLevel="1">
      <c r="B541" t="str">
        <f t="shared" si="576"/>
        <v>menanteau2010une</v>
      </c>
      <c r="C541" t="s">
        <v>14</v>
      </c>
      <c r="D541">
        <f t="shared" si="600"/>
        <v>2010</v>
      </c>
      <c r="E541" t="str">
        <f t="shared" si="600"/>
        <v>EUR</v>
      </c>
      <c r="F541" s="4" t="str">
        <f t="shared" si="577"/>
        <v/>
      </c>
      <c r="G541" s="12"/>
      <c r="H541" s="13"/>
      <c r="I541" s="4" t="str">
        <f t="shared" si="578"/>
        <v/>
      </c>
      <c r="J541" s="12"/>
      <c r="K541" s="13"/>
      <c r="L541" s="4" t="str">
        <f t="shared" si="579"/>
        <v/>
      </c>
      <c r="M541" s="12"/>
      <c r="N541" s="13"/>
      <c r="O541" s="4" t="str">
        <f t="shared" si="580"/>
        <v/>
      </c>
      <c r="P541" s="12"/>
      <c r="Q541" s="13"/>
      <c r="R541" s="4" t="str">
        <f t="shared" si="581"/>
        <v/>
      </c>
      <c r="S541" s="12"/>
      <c r="T541" s="13"/>
      <c r="U541" s="4" t="str">
        <f t="shared" si="582"/>
        <v/>
      </c>
      <c r="V541" s="12"/>
      <c r="W541" s="13"/>
      <c r="X541" s="4" t="str">
        <f t="shared" si="583"/>
        <v/>
      </c>
      <c r="Y541" s="12"/>
      <c r="Z541" s="13"/>
      <c r="AA541" s="4" t="str">
        <f t="shared" si="584"/>
        <v/>
      </c>
      <c r="AB541" s="12"/>
      <c r="AC541" s="13"/>
      <c r="AD541" s="4" t="str">
        <f t="shared" si="585"/>
        <v/>
      </c>
      <c r="AE541" s="12"/>
      <c r="AF541" s="13"/>
      <c r="AG541" s="4" t="str">
        <f t="shared" si="586"/>
        <v/>
      </c>
      <c r="AH541" s="12"/>
      <c r="AI541" s="13"/>
      <c r="AJ541" s="4" t="str">
        <f t="shared" si="587"/>
        <v/>
      </c>
      <c r="AK541" s="12"/>
      <c r="AL541" s="13"/>
      <c r="AM541" s="4" t="str">
        <f t="shared" si="588"/>
        <v/>
      </c>
      <c r="AN541" s="12"/>
      <c r="AO541" s="13"/>
      <c r="AP541" s="4" t="str">
        <f t="shared" si="589"/>
        <v/>
      </c>
      <c r="AQ541" s="12"/>
      <c r="AR541" s="13"/>
      <c r="AS541" s="4" t="str">
        <f t="shared" si="590"/>
        <v/>
      </c>
      <c r="AT541" s="12"/>
      <c r="AU541" s="13"/>
      <c r="AV541" s="4" t="str">
        <f t="shared" si="591"/>
        <v/>
      </c>
      <c r="AW541" s="12"/>
      <c r="AX541" s="13"/>
      <c r="AY541" s="4" t="str">
        <f t="shared" si="592"/>
        <v/>
      </c>
      <c r="AZ541" s="12"/>
      <c r="BA541" s="13"/>
      <c r="BB541" s="4" t="str">
        <f t="shared" si="593"/>
        <v/>
      </c>
      <c r="BC541" s="12"/>
      <c r="BD541" s="13"/>
      <c r="BE541" s="4" t="str">
        <f t="shared" si="594"/>
        <v/>
      </c>
      <c r="BF541" s="12"/>
      <c r="BG541" s="13"/>
      <c r="BH541" s="4" t="str">
        <f t="shared" si="595"/>
        <v/>
      </c>
      <c r="BI541" s="12"/>
      <c r="BJ541" s="13"/>
      <c r="BK541" s="4" t="str">
        <f t="shared" si="596"/>
        <v/>
      </c>
      <c r="BL541" s="12"/>
      <c r="BM541" s="13"/>
      <c r="BN541" s="4" t="str">
        <f t="shared" si="597"/>
        <v/>
      </c>
      <c r="BO541" s="12"/>
      <c r="BP541" s="13"/>
      <c r="BQ541" s="4" t="str">
        <f t="shared" si="598"/>
        <v/>
      </c>
      <c r="BR541" s="12"/>
      <c r="BS541" s="13"/>
      <c r="BT541" s="4" t="str">
        <f t="shared" si="599"/>
        <v/>
      </c>
      <c r="BU541" s="12"/>
      <c r="BV541" s="13"/>
    </row>
    <row r="542" spans="1:77" hidden="1" outlineLevel="1">
      <c r="B542" t="str">
        <f t="shared" si="576"/>
        <v>menanteau2010une</v>
      </c>
      <c r="C542" t="s">
        <v>11</v>
      </c>
      <c r="D542">
        <f t="shared" si="600"/>
        <v>2010</v>
      </c>
      <c r="E542" t="str">
        <f t="shared" si="600"/>
        <v>EUR</v>
      </c>
      <c r="F542" s="4" t="str">
        <f t="shared" si="577"/>
        <v/>
      </c>
      <c r="G542" s="12"/>
      <c r="H542" s="13"/>
      <c r="I542" s="4" t="str">
        <f t="shared" si="578"/>
        <v/>
      </c>
      <c r="J542" s="12"/>
      <c r="K542" s="13"/>
      <c r="L542" s="4" t="str">
        <f t="shared" si="579"/>
        <v/>
      </c>
      <c r="M542" s="12"/>
      <c r="N542" s="13"/>
      <c r="O542" s="4" t="str">
        <f t="shared" si="580"/>
        <v/>
      </c>
      <c r="P542" s="12"/>
      <c r="Q542" s="13"/>
      <c r="R542" s="4" t="str">
        <f t="shared" si="581"/>
        <v/>
      </c>
      <c r="S542" s="12"/>
      <c r="T542" s="13"/>
      <c r="U542" s="4" t="str">
        <f t="shared" si="582"/>
        <v/>
      </c>
      <c r="V542" s="12"/>
      <c r="W542" s="13"/>
      <c r="X542" s="4" t="str">
        <f t="shared" si="583"/>
        <v/>
      </c>
      <c r="Y542" s="12"/>
      <c r="Z542" s="13"/>
      <c r="AA542" s="4" t="str">
        <f t="shared" si="584"/>
        <v/>
      </c>
      <c r="AB542" s="12"/>
      <c r="AC542" s="13"/>
      <c r="AD542" s="4" t="str">
        <f t="shared" si="585"/>
        <v/>
      </c>
      <c r="AE542" s="12"/>
      <c r="AF542" s="13"/>
      <c r="AG542" s="4" t="str">
        <f t="shared" si="586"/>
        <v/>
      </c>
      <c r="AH542" s="12"/>
      <c r="AI542" s="13"/>
      <c r="AJ542" s="4" t="str">
        <f t="shared" si="587"/>
        <v/>
      </c>
      <c r="AK542" s="12"/>
      <c r="AL542" s="13"/>
      <c r="AM542" s="4" t="str">
        <f t="shared" si="588"/>
        <v/>
      </c>
      <c r="AN542" s="12"/>
      <c r="AO542" s="13"/>
      <c r="AP542" s="4" t="str">
        <f t="shared" si="589"/>
        <v/>
      </c>
      <c r="AQ542" s="12"/>
      <c r="AR542" s="13"/>
      <c r="AS542" s="4" t="str">
        <f t="shared" si="590"/>
        <v/>
      </c>
      <c r="AT542" s="12"/>
      <c r="AU542" s="13"/>
      <c r="AV542" s="4" t="str">
        <f t="shared" si="591"/>
        <v/>
      </c>
      <c r="AW542" s="12"/>
      <c r="AX542" s="13"/>
      <c r="AY542" s="4" t="str">
        <f t="shared" si="592"/>
        <v/>
      </c>
      <c r="AZ542" s="12"/>
      <c r="BA542" s="13"/>
      <c r="BB542" s="4" t="str">
        <f t="shared" si="593"/>
        <v/>
      </c>
      <c r="BC542" s="12"/>
      <c r="BD542" s="13"/>
      <c r="BE542" s="4" t="str">
        <f t="shared" si="594"/>
        <v/>
      </c>
      <c r="BF542" s="12"/>
      <c r="BG542" s="13"/>
      <c r="BH542" s="4" t="str">
        <f t="shared" si="595"/>
        <v/>
      </c>
      <c r="BI542" s="12"/>
      <c r="BJ542" s="13"/>
      <c r="BK542" s="4" t="str">
        <f t="shared" si="596"/>
        <v/>
      </c>
      <c r="BL542" s="12"/>
      <c r="BM542" s="13"/>
      <c r="BN542" s="4" t="str">
        <f t="shared" si="597"/>
        <v/>
      </c>
      <c r="BO542" s="12"/>
      <c r="BP542" s="13"/>
      <c r="BQ542" s="4" t="str">
        <f t="shared" si="598"/>
        <v/>
      </c>
      <c r="BR542" s="12"/>
      <c r="BS542" s="13"/>
      <c r="BT542" s="4" t="str">
        <f t="shared" si="599"/>
        <v/>
      </c>
      <c r="BU542" s="12"/>
      <c r="BV542" s="13"/>
    </row>
    <row r="543" spans="1:77" hidden="1" outlineLevel="1">
      <c r="B543" t="str">
        <f t="shared" si="576"/>
        <v>menanteau2010une</v>
      </c>
      <c r="C543" t="s">
        <v>15</v>
      </c>
      <c r="D543">
        <f t="shared" si="600"/>
        <v>2010</v>
      </c>
      <c r="E543" t="str">
        <f t="shared" si="600"/>
        <v>EUR</v>
      </c>
      <c r="F543" s="4" t="str">
        <f t="shared" si="577"/>
        <v/>
      </c>
      <c r="G543" s="12"/>
      <c r="H543" s="13"/>
      <c r="I543" s="4" t="str">
        <f t="shared" si="578"/>
        <v/>
      </c>
      <c r="J543" s="12"/>
      <c r="K543" s="13"/>
      <c r="L543" s="4" t="str">
        <f t="shared" si="579"/>
        <v/>
      </c>
      <c r="M543" s="12"/>
      <c r="N543" s="13"/>
      <c r="O543" s="4" t="str">
        <f t="shared" si="580"/>
        <v/>
      </c>
      <c r="P543" s="12"/>
      <c r="Q543" s="13"/>
      <c r="R543" s="4" t="str">
        <f t="shared" si="581"/>
        <v/>
      </c>
      <c r="S543" s="12"/>
      <c r="T543" s="13"/>
      <c r="U543" s="4" t="str">
        <f t="shared" si="582"/>
        <v/>
      </c>
      <c r="V543" s="12"/>
      <c r="W543" s="13"/>
      <c r="X543" s="4" t="str">
        <f t="shared" si="583"/>
        <v/>
      </c>
      <c r="Y543" s="12"/>
      <c r="Z543" s="13"/>
      <c r="AA543" s="4" t="str">
        <f t="shared" si="584"/>
        <v/>
      </c>
      <c r="AB543" s="12"/>
      <c r="AC543" s="13"/>
      <c r="AD543" s="4" t="str">
        <f t="shared" si="585"/>
        <v/>
      </c>
      <c r="AE543" s="12"/>
      <c r="AF543" s="13"/>
      <c r="AG543" s="4" t="str">
        <f t="shared" si="586"/>
        <v/>
      </c>
      <c r="AH543" s="12"/>
      <c r="AI543" s="13"/>
      <c r="AJ543" s="4" t="str">
        <f t="shared" si="587"/>
        <v/>
      </c>
      <c r="AK543" s="12"/>
      <c r="AL543" s="13"/>
      <c r="AM543" s="4" t="str">
        <f t="shared" si="588"/>
        <v/>
      </c>
      <c r="AN543" s="12"/>
      <c r="AO543" s="13"/>
      <c r="AP543" s="4" t="str">
        <f t="shared" si="589"/>
        <v/>
      </c>
      <c r="AQ543" s="12"/>
      <c r="AR543" s="13"/>
      <c r="AS543" s="4" t="str">
        <f t="shared" si="590"/>
        <v/>
      </c>
      <c r="AT543" s="12"/>
      <c r="AU543" s="13"/>
      <c r="AV543" s="4" t="str">
        <f t="shared" si="591"/>
        <v/>
      </c>
      <c r="AW543" s="12"/>
      <c r="AX543" s="13"/>
      <c r="AY543" s="4" t="str">
        <f t="shared" si="592"/>
        <v/>
      </c>
      <c r="AZ543" s="12"/>
      <c r="BA543" s="13"/>
      <c r="BB543" s="4" t="str">
        <f t="shared" si="593"/>
        <v/>
      </c>
      <c r="BC543" s="12"/>
      <c r="BD543" s="13"/>
      <c r="BE543" s="4" t="str">
        <f t="shared" si="594"/>
        <v/>
      </c>
      <c r="BF543" s="12"/>
      <c r="BG543" s="13"/>
      <c r="BH543" s="4" t="str">
        <f t="shared" si="595"/>
        <v/>
      </c>
      <c r="BI543" s="12"/>
      <c r="BJ543" s="13"/>
      <c r="BK543" s="4" t="str">
        <f t="shared" si="596"/>
        <v/>
      </c>
      <c r="BL543" s="12"/>
      <c r="BM543" s="13"/>
      <c r="BN543" s="4" t="str">
        <f t="shared" si="597"/>
        <v/>
      </c>
      <c r="BO543" s="12"/>
      <c r="BP543" s="13"/>
      <c r="BQ543" s="4" t="str">
        <f t="shared" si="598"/>
        <v/>
      </c>
      <c r="BR543" s="12"/>
      <c r="BS543" s="13"/>
      <c r="BT543" s="4" t="str">
        <f t="shared" si="599"/>
        <v/>
      </c>
      <c r="BU543" s="12"/>
      <c r="BV543" s="13"/>
    </row>
    <row r="544" spans="1:77" hidden="1" outlineLevel="1">
      <c r="B544" t="str">
        <f t="shared" si="576"/>
        <v>menanteau2010une</v>
      </c>
      <c r="C544" t="s">
        <v>16</v>
      </c>
      <c r="D544">
        <f t="shared" si="600"/>
        <v>2010</v>
      </c>
      <c r="E544" t="str">
        <f t="shared" si="600"/>
        <v>EUR</v>
      </c>
      <c r="F544" s="4" t="str">
        <f t="shared" si="577"/>
        <v/>
      </c>
      <c r="G544" s="12"/>
      <c r="H544" s="13"/>
      <c r="I544" s="4" t="str">
        <f t="shared" si="578"/>
        <v/>
      </c>
      <c r="J544" s="12"/>
      <c r="K544" s="13"/>
      <c r="L544" s="4" t="str">
        <f t="shared" si="579"/>
        <v/>
      </c>
      <c r="M544" s="12"/>
      <c r="N544" s="13"/>
      <c r="O544" s="4" t="str">
        <f t="shared" si="580"/>
        <v/>
      </c>
      <c r="P544" s="12"/>
      <c r="Q544" s="13"/>
      <c r="R544" s="4" t="str">
        <f t="shared" si="581"/>
        <v/>
      </c>
      <c r="S544" s="12"/>
      <c r="T544" s="13"/>
      <c r="U544" s="4" t="str">
        <f t="shared" si="582"/>
        <v/>
      </c>
      <c r="V544" s="12"/>
      <c r="W544" s="13"/>
      <c r="X544" s="4" t="str">
        <f t="shared" si="583"/>
        <v/>
      </c>
      <c r="Y544" s="12"/>
      <c r="Z544" s="13"/>
      <c r="AA544" s="4" t="str">
        <f t="shared" si="584"/>
        <v/>
      </c>
      <c r="AB544" s="12"/>
      <c r="AC544" s="13"/>
      <c r="AD544" s="4" t="str">
        <f t="shared" si="585"/>
        <v/>
      </c>
      <c r="AE544" s="12"/>
      <c r="AF544" s="13"/>
      <c r="AG544" s="4" t="str">
        <f t="shared" si="586"/>
        <v/>
      </c>
      <c r="AH544" s="12"/>
      <c r="AI544" s="13"/>
      <c r="AJ544" s="4" t="str">
        <f t="shared" si="587"/>
        <v/>
      </c>
      <c r="AK544" s="12"/>
      <c r="AL544" s="13"/>
      <c r="AM544" s="4" t="str">
        <f t="shared" si="588"/>
        <v/>
      </c>
      <c r="AN544" s="12"/>
      <c r="AO544" s="13"/>
      <c r="AP544" s="4" t="str">
        <f t="shared" si="589"/>
        <v/>
      </c>
      <c r="AQ544" s="12"/>
      <c r="AR544" s="13"/>
      <c r="AS544" s="4" t="str">
        <f t="shared" si="590"/>
        <v/>
      </c>
      <c r="AT544" s="12"/>
      <c r="AU544" s="13"/>
      <c r="AV544" s="4" t="str">
        <f t="shared" si="591"/>
        <v/>
      </c>
      <c r="AW544" s="12"/>
      <c r="AX544" s="13"/>
      <c r="AY544" s="4" t="str">
        <f t="shared" si="592"/>
        <v/>
      </c>
      <c r="AZ544" s="12"/>
      <c r="BA544" s="13"/>
      <c r="BB544" s="4" t="str">
        <f t="shared" si="593"/>
        <v/>
      </c>
      <c r="BC544" s="12"/>
      <c r="BD544" s="13"/>
      <c r="BE544" s="4" t="str">
        <f t="shared" si="594"/>
        <v/>
      </c>
      <c r="BF544" s="12"/>
      <c r="BG544" s="13"/>
      <c r="BH544" s="4" t="str">
        <f t="shared" si="595"/>
        <v/>
      </c>
      <c r="BI544" s="12"/>
      <c r="BJ544" s="13"/>
      <c r="BK544" s="4" t="str">
        <f t="shared" si="596"/>
        <v/>
      </c>
      <c r="BL544" s="12"/>
      <c r="BM544" s="13"/>
      <c r="BN544" s="4" t="str">
        <f t="shared" si="597"/>
        <v/>
      </c>
      <c r="BO544" s="12"/>
      <c r="BP544" s="13"/>
      <c r="BQ544" s="4" t="str">
        <f t="shared" si="598"/>
        <v/>
      </c>
      <c r="BR544" s="12"/>
      <c r="BS544" s="13"/>
      <c r="BT544" s="4" t="str">
        <f t="shared" si="599"/>
        <v/>
      </c>
      <c r="BU544" s="12"/>
      <c r="BV544" s="13"/>
    </row>
    <row r="545" spans="1:77" collapsed="1">
      <c r="B545" t="s">
        <v>69</v>
      </c>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row>
    <row r="546" spans="1:77">
      <c r="B546" t="str">
        <f>B544</f>
        <v>menanteau2010une</v>
      </c>
      <c r="C546" t="s">
        <v>19</v>
      </c>
      <c r="D546">
        <f>D544</f>
        <v>2010</v>
      </c>
      <c r="E546" t="str">
        <f>E533</f>
        <v>EUR/kW</v>
      </c>
      <c r="F546" s="4" t="str">
        <f>IFERROR(AVERAGE(G546:H546),"")</f>
        <v/>
      </c>
      <c r="G546" s="12"/>
      <c r="H546" s="13"/>
      <c r="I546" s="4" t="str">
        <f>IFERROR(AVERAGE(J546:K546),"")</f>
        <v/>
      </c>
      <c r="J546" s="12"/>
      <c r="K546" s="13"/>
      <c r="L546" s="4" t="str">
        <f>IFERROR(AVERAGE(M546:N546),"")</f>
        <v/>
      </c>
      <c r="M546" s="12"/>
      <c r="N546" s="13"/>
      <c r="O546" s="4" t="str">
        <f>IFERROR(AVERAGE(P546:Q546),"")</f>
        <v/>
      </c>
      <c r="P546" s="12"/>
      <c r="Q546" s="13"/>
      <c r="R546" s="4" t="str">
        <f>IFERROR(AVERAGE(S546:T546),"")</f>
        <v/>
      </c>
      <c r="S546" s="12"/>
      <c r="T546" s="13"/>
      <c r="U546" s="4" t="str">
        <f>IFERROR(AVERAGE(V546:W546),"")</f>
        <v/>
      </c>
      <c r="V546" s="12"/>
      <c r="W546" s="13"/>
      <c r="X546" s="4" t="str">
        <f>IFERROR(AVERAGE(Y546:Z546),"")</f>
        <v/>
      </c>
      <c r="Y546" s="12"/>
      <c r="Z546" s="13"/>
      <c r="AA546" s="4" t="str">
        <f>IFERROR(AVERAGE(AB546:AC546),"")</f>
        <v/>
      </c>
      <c r="AB546" s="12"/>
      <c r="AC546" s="13"/>
      <c r="AD546" s="4" t="str">
        <f>IFERROR(AVERAGE(AE546:AF546),"")</f>
        <v/>
      </c>
      <c r="AE546" s="12"/>
      <c r="AF546" s="13"/>
      <c r="AG546" s="4" t="str">
        <f>IFERROR(AVERAGE(AH546:AI546),"")</f>
        <v/>
      </c>
      <c r="AH546" s="12"/>
      <c r="AI546" s="13"/>
      <c r="AJ546" s="4" t="str">
        <f>IFERROR(AVERAGE(AK546:AL546),"")</f>
        <v/>
      </c>
      <c r="AK546" s="12"/>
      <c r="AL546" s="13"/>
      <c r="AM546" s="4" t="str">
        <f>IFERROR(AVERAGE(AN546:AO546),"")</f>
        <v/>
      </c>
      <c r="AN546" s="12"/>
      <c r="AO546" s="13"/>
      <c r="AP546" s="4" t="str">
        <f>IFERROR(AVERAGE(AQ546:AR546),"")</f>
        <v/>
      </c>
      <c r="AQ546" s="12"/>
      <c r="AR546" s="13"/>
      <c r="AS546" s="4" t="str">
        <f>IFERROR(AVERAGE(AT546:AU546),"")</f>
        <v/>
      </c>
      <c r="AT546" s="12"/>
      <c r="AU546" s="13"/>
      <c r="AV546" s="4" t="str">
        <f>IFERROR(AVERAGE(AW546:AX546),"")</f>
        <v/>
      </c>
      <c r="AW546" s="12"/>
      <c r="AX546" s="13"/>
      <c r="AY546" s="4" t="str">
        <f>IFERROR(AVERAGE(AZ546:BA546),"")</f>
        <v/>
      </c>
      <c r="AZ546" s="12"/>
      <c r="BA546" s="13"/>
      <c r="BB546" s="4" t="str">
        <f>IFERROR(AVERAGE(BC546:BD546),"")</f>
        <v/>
      </c>
      <c r="BC546" s="12"/>
      <c r="BD546" s="13"/>
      <c r="BE546" s="4" t="str">
        <f>IFERROR(AVERAGE(BF546:BG546),"")</f>
        <v/>
      </c>
      <c r="BF546" s="12"/>
      <c r="BG546" s="13"/>
      <c r="BH546" s="4" t="str">
        <f>IFERROR(AVERAGE(BI546:BJ546),"")</f>
        <v/>
      </c>
      <c r="BI546" s="12"/>
      <c r="BJ546" s="13"/>
      <c r="BK546" s="4" t="str">
        <f>IFERROR(AVERAGE(BL546:BM546),"")</f>
        <v/>
      </c>
      <c r="BL546" s="12"/>
      <c r="BM546" s="13"/>
      <c r="BN546" s="4" t="str">
        <f>IFERROR(AVERAGE(BO546:BP546),"")</f>
        <v/>
      </c>
      <c r="BO546" s="12"/>
      <c r="BP546" s="13"/>
      <c r="BQ546" s="4" t="str">
        <f>IFERROR(AVERAGE(BR546:BS546),"")</f>
        <v/>
      </c>
      <c r="BR546" s="12"/>
      <c r="BS546" s="13"/>
      <c r="BT546" s="4" t="str">
        <f>IFERROR(AVERAGE(BU546:BV546),"")</f>
        <v/>
      </c>
      <c r="BU546" s="12"/>
      <c r="BV546" s="13"/>
    </row>
    <row r="547" spans="1:77">
      <c r="B547" t="s">
        <v>69</v>
      </c>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row>
    <row r="548" spans="1:77">
      <c r="B548" t="str">
        <f>B546</f>
        <v>menanteau2010une</v>
      </c>
      <c r="C548" t="s">
        <v>48</v>
      </c>
      <c r="D548">
        <f>D546</f>
        <v>2010</v>
      </c>
      <c r="E548" t="s">
        <v>22</v>
      </c>
      <c r="F548" s="22" t="str">
        <f>IFERROR(AVERAGE(G548:H548),"")</f>
        <v/>
      </c>
      <c r="G548" s="23"/>
      <c r="H548" s="24"/>
      <c r="I548" s="22" t="str">
        <f>IFERROR(AVERAGE(J548:K548),"")</f>
        <v/>
      </c>
      <c r="J548" s="23"/>
      <c r="K548" s="24"/>
      <c r="L548" s="22" t="str">
        <f>IFERROR(AVERAGE(M548:N548),"")</f>
        <v/>
      </c>
      <c r="M548" s="23"/>
      <c r="N548" s="24"/>
      <c r="O548" s="22" t="str">
        <f>IFERROR(AVERAGE(P548:Q548),"")</f>
        <v/>
      </c>
      <c r="P548" s="23"/>
      <c r="Q548" s="24"/>
      <c r="R548" s="22" t="str">
        <f>IFERROR(AVERAGE(S548:T548),"")</f>
        <v/>
      </c>
      <c r="S548" s="23"/>
      <c r="T548" s="24"/>
      <c r="U548" s="22" t="str">
        <f>IFERROR(AVERAGE(V548:W548),"")</f>
        <v/>
      </c>
      <c r="V548" s="23"/>
      <c r="W548" s="24"/>
      <c r="X548" s="22" t="str">
        <f>IFERROR(AVERAGE(Y548:Z548),"")</f>
        <v/>
      </c>
      <c r="Y548" s="23"/>
      <c r="Z548" s="24"/>
      <c r="AA548" s="22" t="str">
        <f>IFERROR(AVERAGE(AB548:AC548),"")</f>
        <v/>
      </c>
      <c r="AB548" s="23"/>
      <c r="AC548" s="24"/>
      <c r="AD548" s="22" t="str">
        <f>IFERROR(AVERAGE(AE548:AF548),"")</f>
        <v/>
      </c>
      <c r="AE548" s="23"/>
      <c r="AF548" s="24"/>
      <c r="AG548" s="22" t="str">
        <f>IFERROR(AVERAGE(AH548:AI548),"")</f>
        <v/>
      </c>
      <c r="AH548" s="23"/>
      <c r="AI548" s="24"/>
      <c r="AJ548" s="22" t="str">
        <f>IFERROR(AVERAGE(AK548:AL548),"")</f>
        <v/>
      </c>
      <c r="AK548" s="23"/>
      <c r="AL548" s="24"/>
      <c r="AM548" s="22" t="str">
        <f>IFERROR(AVERAGE(AN548:AO548),"")</f>
        <v/>
      </c>
      <c r="AN548" s="23"/>
      <c r="AO548" s="24"/>
      <c r="AP548" s="22" t="str">
        <f>IFERROR(AVERAGE(AQ548:AR548),"")</f>
        <v/>
      </c>
      <c r="AQ548" s="23"/>
      <c r="AR548" s="24"/>
      <c r="AS548" s="22" t="str">
        <f>IFERROR(AVERAGE(AT548:AU548),"")</f>
        <v/>
      </c>
      <c r="AT548" s="23"/>
      <c r="AU548" s="24"/>
      <c r="AV548" s="22" t="str">
        <f>IFERROR(AVERAGE(AW548:AX548),"")</f>
        <v/>
      </c>
      <c r="AW548" s="23"/>
      <c r="AX548" s="24"/>
      <c r="AY548" s="22" t="str">
        <f>IFERROR(AVERAGE(AZ548:BA548),"")</f>
        <v/>
      </c>
      <c r="AZ548" s="23"/>
      <c r="BA548" s="24"/>
      <c r="BB548" s="22" t="str">
        <f>IFERROR(AVERAGE(BC548:BD548),"")</f>
        <v/>
      </c>
      <c r="BC548" s="23"/>
      <c r="BD548" s="24"/>
      <c r="BE548" s="22" t="str">
        <f>IFERROR(AVERAGE(BF548:BG548),"")</f>
        <v/>
      </c>
      <c r="BF548" s="23"/>
      <c r="BG548" s="24"/>
      <c r="BH548" s="22" t="str">
        <f>IFERROR(AVERAGE(BI548:BJ548),"")</f>
        <v/>
      </c>
      <c r="BI548" s="23"/>
      <c r="BJ548" s="24"/>
      <c r="BK548" s="22" t="str">
        <f>IFERROR(AVERAGE(BL548:BM548),"")</f>
        <v/>
      </c>
      <c r="BL548" s="23"/>
      <c r="BM548" s="24"/>
      <c r="BN548" s="22" t="str">
        <f>IFERROR(AVERAGE(BO548:BP548),"")</f>
        <v/>
      </c>
      <c r="BO548" s="23"/>
      <c r="BP548" s="24"/>
      <c r="BQ548" s="22" t="str">
        <f>IFERROR(AVERAGE(BR548:BS548),"")</f>
        <v/>
      </c>
      <c r="BR548" s="23"/>
      <c r="BS548" s="24"/>
      <c r="BT548" s="22" t="str">
        <f>IFERROR(AVERAGE(BU548:BV548),"")</f>
        <v/>
      </c>
      <c r="BU548" s="23"/>
      <c r="BV548" s="24"/>
    </row>
    <row r="549" spans="1:77">
      <c r="B549" t="str">
        <f>B548</f>
        <v>menanteau2010une</v>
      </c>
      <c r="C549" t="s">
        <v>49</v>
      </c>
      <c r="D549">
        <f>D548</f>
        <v>2010</v>
      </c>
      <c r="E549" t="s">
        <v>22</v>
      </c>
      <c r="F549" s="22" t="str">
        <f>IFERROR(AVERAGE(G549:H549),"")</f>
        <v/>
      </c>
      <c r="G549" s="23"/>
      <c r="H549" s="24"/>
      <c r="I549" s="22" t="str">
        <f>IFERROR(AVERAGE(J549:K549),"")</f>
        <v/>
      </c>
      <c r="J549" s="23"/>
      <c r="K549" s="24"/>
      <c r="L549" s="22" t="str">
        <f>IFERROR(AVERAGE(M549:N549),"")</f>
        <v/>
      </c>
      <c r="M549" s="23"/>
      <c r="N549" s="24"/>
      <c r="O549" s="22" t="str">
        <f>IFERROR(AVERAGE(P549:Q549),"")</f>
        <v/>
      </c>
      <c r="P549" s="23"/>
      <c r="Q549" s="24"/>
      <c r="R549" s="22" t="str">
        <f>IFERROR(AVERAGE(S549:T549),"")</f>
        <v/>
      </c>
      <c r="S549" s="23"/>
      <c r="T549" s="24"/>
      <c r="U549" s="22" t="str">
        <f>IFERROR(AVERAGE(V549:W549),"")</f>
        <v/>
      </c>
      <c r="V549" s="23"/>
      <c r="W549" s="24"/>
      <c r="X549" s="22" t="str">
        <f>IFERROR(AVERAGE(Y549:Z549),"")</f>
        <v/>
      </c>
      <c r="Y549" s="23"/>
      <c r="Z549" s="24"/>
      <c r="AA549" s="22" t="str">
        <f>IFERROR(AVERAGE(AB549:AC549),"")</f>
        <v/>
      </c>
      <c r="AB549" s="23"/>
      <c r="AC549" s="24"/>
      <c r="AD549" s="22" t="str">
        <f>IFERROR(AVERAGE(AE549:AF549),"")</f>
        <v/>
      </c>
      <c r="AE549" s="23"/>
      <c r="AF549" s="24"/>
      <c r="AG549" s="22" t="str">
        <f>IFERROR(AVERAGE(AH549:AI549),"")</f>
        <v/>
      </c>
      <c r="AH549" s="23"/>
      <c r="AI549" s="24"/>
      <c r="AJ549" s="22" t="str">
        <f>IFERROR(AVERAGE(AK549:AL549),"")</f>
        <v/>
      </c>
      <c r="AK549" s="23"/>
      <c r="AL549" s="24"/>
      <c r="AM549" s="22" t="str">
        <f>IFERROR(AVERAGE(AN549:AO549),"")</f>
        <v/>
      </c>
      <c r="AN549" s="23"/>
      <c r="AO549" s="24"/>
      <c r="AP549" s="22" t="str">
        <f>IFERROR(AVERAGE(AQ549:AR549),"")</f>
        <v/>
      </c>
      <c r="AQ549" s="23"/>
      <c r="AR549" s="24"/>
      <c r="AS549" s="22" t="str">
        <f>IFERROR(AVERAGE(AT549:AU549),"")</f>
        <v/>
      </c>
      <c r="AT549" s="23"/>
      <c r="AU549" s="24"/>
      <c r="AV549" s="22" t="str">
        <f>IFERROR(AVERAGE(AW549:AX549),"")</f>
        <v/>
      </c>
      <c r="AW549" s="23"/>
      <c r="AX549" s="24"/>
      <c r="AY549" s="22" t="str">
        <f>IFERROR(AVERAGE(AZ549:BA549),"")</f>
        <v/>
      </c>
      <c r="AZ549" s="23"/>
      <c r="BA549" s="24"/>
      <c r="BB549" s="22" t="str">
        <f>IFERROR(AVERAGE(BC549:BD549),"")</f>
        <v/>
      </c>
      <c r="BC549" s="23"/>
      <c r="BD549" s="24"/>
      <c r="BE549" s="22" t="str">
        <f>IFERROR(AVERAGE(BF549:BG549),"")</f>
        <v/>
      </c>
      <c r="BF549" s="23"/>
      <c r="BG549" s="24"/>
      <c r="BH549" s="22" t="str">
        <f>IFERROR(AVERAGE(BI549:BJ549),"")</f>
        <v/>
      </c>
      <c r="BI549" s="23"/>
      <c r="BJ549" s="24"/>
      <c r="BK549" s="22" t="str">
        <f>IFERROR(AVERAGE(BL549:BM549),"")</f>
        <v/>
      </c>
      <c r="BL549" s="23"/>
      <c r="BM549" s="24"/>
      <c r="BN549" s="22" t="str">
        <f>IFERROR(AVERAGE(BO549:BP549),"")</f>
        <v/>
      </c>
      <c r="BO549" s="23"/>
      <c r="BP549" s="24"/>
      <c r="BQ549" s="22" t="str">
        <f>IFERROR(AVERAGE(BR549:BS549),"")</f>
        <v/>
      </c>
      <c r="BR549" s="23"/>
      <c r="BS549" s="24"/>
      <c r="BT549" s="22" t="str">
        <f>IFERROR(AVERAGE(BU549:BV549),"")</f>
        <v/>
      </c>
      <c r="BU549" s="23"/>
      <c r="BV549" s="24"/>
    </row>
    <row r="550" spans="1:77">
      <c r="B550" t="s">
        <v>69</v>
      </c>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row>
    <row r="551" spans="1:77">
      <c r="B551" t="str">
        <f>B546</f>
        <v>menanteau2010une</v>
      </c>
      <c r="C551" t="s">
        <v>23</v>
      </c>
      <c r="D551">
        <f>D546</f>
        <v>2010</v>
      </c>
      <c r="E551" t="s">
        <v>20</v>
      </c>
      <c r="F551" s="4" t="str">
        <f>IFERROR(AVERAGE(G551:H551),"")</f>
        <v/>
      </c>
      <c r="G551" s="12"/>
      <c r="H551" s="13"/>
      <c r="I551" s="4" t="str">
        <f>IFERROR(AVERAGE(J551:K551),"")</f>
        <v/>
      </c>
      <c r="J551" s="12"/>
      <c r="K551" s="13"/>
      <c r="L551" s="4" t="str">
        <f>IFERROR(AVERAGE(M551:N551),"")</f>
        <v/>
      </c>
      <c r="M551" s="12"/>
      <c r="N551" s="13"/>
      <c r="O551" s="4" t="str">
        <f>IFERROR(AVERAGE(P551:Q551),"")</f>
        <v/>
      </c>
      <c r="P551" s="12"/>
      <c r="Q551" s="13"/>
      <c r="R551" s="4" t="str">
        <f>IFERROR(AVERAGE(S551:T551),"")</f>
        <v/>
      </c>
      <c r="S551" s="12"/>
      <c r="T551" s="13"/>
      <c r="U551" s="4" t="str">
        <f>IFERROR(AVERAGE(V551:W551),"")</f>
        <v/>
      </c>
      <c r="V551" s="12"/>
      <c r="W551" s="13"/>
      <c r="X551" s="4" t="str">
        <f>IFERROR(AVERAGE(Y551:Z551),"")</f>
        <v/>
      </c>
      <c r="Y551" s="12"/>
      <c r="Z551" s="13"/>
      <c r="AA551" s="4" t="str">
        <f>IFERROR(AVERAGE(AB551:AC551),"")</f>
        <v/>
      </c>
      <c r="AB551" s="12"/>
      <c r="AC551" s="13"/>
      <c r="AD551" s="4" t="str">
        <f>IFERROR(AVERAGE(AE551:AF551),"")</f>
        <v/>
      </c>
      <c r="AE551" s="12"/>
      <c r="AF551" s="13"/>
      <c r="AG551" s="4" t="str">
        <f>IFERROR(AVERAGE(AH551:AI551),"")</f>
        <v/>
      </c>
      <c r="AH551" s="12"/>
      <c r="AI551" s="13"/>
      <c r="AJ551" s="4" t="str">
        <f>IFERROR(AVERAGE(AK551:AL551),"")</f>
        <v/>
      </c>
      <c r="AK551" s="12"/>
      <c r="AL551" s="13"/>
      <c r="AM551" s="4" t="str">
        <f>IFERROR(AVERAGE(AN551:AO551),"")</f>
        <v/>
      </c>
      <c r="AN551" s="12"/>
      <c r="AO551" s="13"/>
      <c r="AP551" s="4" t="str">
        <f>IFERROR(AVERAGE(AQ551:AR551),"")</f>
        <v/>
      </c>
      <c r="AQ551" s="12"/>
      <c r="AR551" s="13"/>
      <c r="AS551" s="4" t="str">
        <f>IFERROR(AVERAGE(AT551:AU551),"")</f>
        <v/>
      </c>
      <c r="AT551" s="12"/>
      <c r="AU551" s="13"/>
      <c r="AV551" s="4" t="str">
        <f>IFERROR(AVERAGE(AW551:AX551),"")</f>
        <v/>
      </c>
      <c r="AW551" s="12"/>
      <c r="AX551" s="13"/>
      <c r="AY551" s="4" t="str">
        <f>IFERROR(AVERAGE(AZ551:BA551),"")</f>
        <v/>
      </c>
      <c r="AZ551" s="12"/>
      <c r="BA551" s="13"/>
      <c r="BB551" s="4" t="str">
        <f>IFERROR(AVERAGE(BC551:BD551),"")</f>
        <v/>
      </c>
      <c r="BC551" s="12"/>
      <c r="BD551" s="13"/>
      <c r="BE551" s="4" t="str">
        <f>IFERROR(AVERAGE(BF551:BG551),"")</f>
        <v/>
      </c>
      <c r="BF551" s="12"/>
      <c r="BG551" s="13"/>
      <c r="BH551" s="4" t="str">
        <f>IFERROR(AVERAGE(BI551:BJ551),"")</f>
        <v/>
      </c>
      <c r="BI551" s="12"/>
      <c r="BJ551" s="13"/>
      <c r="BK551" s="4" t="str">
        <f>IFERROR(AVERAGE(BL551:BM551),"")</f>
        <v/>
      </c>
      <c r="BL551" s="12"/>
      <c r="BM551" s="13"/>
      <c r="BN551" s="4" t="str">
        <f>IFERROR(AVERAGE(BO551:BP551),"")</f>
        <v/>
      </c>
      <c r="BO551" s="12"/>
      <c r="BP551" s="13"/>
      <c r="BQ551" s="4" t="str">
        <f>IFERROR(AVERAGE(BR551:BS551),"")</f>
        <v/>
      </c>
      <c r="BR551" s="12"/>
      <c r="BS551" s="13"/>
      <c r="BT551" s="4" t="str">
        <f>IFERROR(AVERAGE(BU551:BV551),"")</f>
        <v/>
      </c>
      <c r="BU551" s="12"/>
      <c r="BV551" s="13"/>
    </row>
    <row r="552" spans="1:77">
      <c r="B552" t="str">
        <f>B551</f>
        <v>menanteau2010une</v>
      </c>
      <c r="C552" t="s">
        <v>42</v>
      </c>
      <c r="D552">
        <f>D551</f>
        <v>2010</v>
      </c>
      <c r="E552" t="s">
        <v>43</v>
      </c>
      <c r="F552" s="4" t="str">
        <f>IFERROR(AVERAGE(G552:H552),"")</f>
        <v/>
      </c>
      <c r="G552" s="12"/>
      <c r="H552" s="13"/>
      <c r="I552" s="4" t="str">
        <f>IFERROR(AVERAGE(J552:K552),"")</f>
        <v/>
      </c>
      <c r="J552" s="12"/>
      <c r="K552" s="13"/>
      <c r="L552" s="4" t="str">
        <f>IFERROR(AVERAGE(M552:N552),"")</f>
        <v/>
      </c>
      <c r="M552" s="12"/>
      <c r="N552" s="13"/>
      <c r="O552" s="4" t="str">
        <f>IFERROR(AVERAGE(P552:Q552),"")</f>
        <v/>
      </c>
      <c r="P552" s="12"/>
      <c r="Q552" s="13"/>
      <c r="R552" s="4" t="str">
        <f>IFERROR(AVERAGE(S552:T552),"")</f>
        <v/>
      </c>
      <c r="S552" s="12"/>
      <c r="T552" s="13"/>
      <c r="U552" s="4" t="str">
        <f>IFERROR(AVERAGE(V552:W552),"")</f>
        <v/>
      </c>
      <c r="V552" s="12"/>
      <c r="W552" s="13"/>
      <c r="X552" s="4" t="str">
        <f>IFERROR(AVERAGE(Y552:Z552),"")</f>
        <v/>
      </c>
      <c r="Y552" s="12"/>
      <c r="Z552" s="13"/>
      <c r="AA552" s="4" t="str">
        <f>IFERROR(AVERAGE(AB552:AC552),"")</f>
        <v/>
      </c>
      <c r="AB552" s="12"/>
      <c r="AC552" s="13"/>
      <c r="AD552" s="4" t="str">
        <f>IFERROR(AVERAGE(AE552:AF552),"")</f>
        <v/>
      </c>
      <c r="AE552" s="12"/>
      <c r="AF552" s="13"/>
      <c r="AG552" s="4" t="str">
        <f>IFERROR(AVERAGE(AH552:AI552),"")</f>
        <v/>
      </c>
      <c r="AH552" s="12"/>
      <c r="AI552" s="13"/>
      <c r="AJ552" s="4" t="str">
        <f>IFERROR(AVERAGE(AK552:AL552),"")</f>
        <v/>
      </c>
      <c r="AK552" s="12"/>
      <c r="AL552" s="13"/>
      <c r="AM552" s="4" t="str">
        <f>IFERROR(AVERAGE(AN552:AO552),"")</f>
        <v/>
      </c>
      <c r="AN552" s="12"/>
      <c r="AO552" s="13"/>
      <c r="AP552" s="4" t="str">
        <f>IFERROR(AVERAGE(AQ552:AR552),"")</f>
        <v/>
      </c>
      <c r="AQ552" s="12"/>
      <c r="AR552" s="13"/>
      <c r="AS552" s="4" t="str">
        <f>IFERROR(AVERAGE(AT552:AU552),"")</f>
        <v/>
      </c>
      <c r="AT552" s="12"/>
      <c r="AU552" s="13"/>
      <c r="AV552" s="4" t="str">
        <f>IFERROR(AVERAGE(AW552:AX552),"")</f>
        <v/>
      </c>
      <c r="AW552" s="12"/>
      <c r="AX552" s="13"/>
      <c r="AY552" s="4" t="str">
        <f>IFERROR(AVERAGE(AZ552:BA552),"")</f>
        <v/>
      </c>
      <c r="AZ552" s="12"/>
      <c r="BA552" s="13"/>
      <c r="BB552" s="4" t="str">
        <f>IFERROR(AVERAGE(BC552:BD552),"")</f>
        <v/>
      </c>
      <c r="BC552" s="12"/>
      <c r="BD552" s="13"/>
      <c r="BE552" s="4" t="str">
        <f>IFERROR(AVERAGE(BF552:BG552),"")</f>
        <v/>
      </c>
      <c r="BF552" s="12"/>
      <c r="BG552" s="13"/>
      <c r="BH552" s="4" t="str">
        <f>IFERROR(AVERAGE(BI552:BJ552),"")</f>
        <v/>
      </c>
      <c r="BI552" s="12"/>
      <c r="BJ552" s="13"/>
      <c r="BK552" s="4" t="str">
        <f>IFERROR(AVERAGE(BL552:BM552),"")</f>
        <v/>
      </c>
      <c r="BL552" s="12"/>
      <c r="BM552" s="13"/>
      <c r="BN552" s="4" t="str">
        <f>IFERROR(AVERAGE(BO552:BP552),"")</f>
        <v/>
      </c>
      <c r="BO552" s="12"/>
      <c r="BP552" s="13"/>
      <c r="BQ552" s="4" t="str">
        <f>IFERROR(AVERAGE(BR552:BS552),"")</f>
        <v/>
      </c>
      <c r="BR552" s="12"/>
      <c r="BS552" s="13"/>
      <c r="BT552" s="4" t="str">
        <f>IFERROR(AVERAGE(BU552:BV552),"")</f>
        <v/>
      </c>
      <c r="BU552" s="12"/>
      <c r="BV552" s="13"/>
    </row>
    <row r="553" spans="1:77">
      <c r="B553" t="str">
        <f>B552</f>
        <v>menanteau2010une</v>
      </c>
      <c r="C553" t="s">
        <v>21</v>
      </c>
      <c r="D553">
        <f>D552</f>
        <v>2010</v>
      </c>
      <c r="E553" t="s">
        <v>22</v>
      </c>
      <c r="F553" s="22" t="str">
        <f>IFERROR(AVERAGE(G553:H553),"")</f>
        <v/>
      </c>
      <c r="G553" s="23"/>
      <c r="H553" s="24"/>
      <c r="I553" s="22" t="str">
        <f>IFERROR(AVERAGE(J553:K553),"")</f>
        <v/>
      </c>
      <c r="J553" s="23"/>
      <c r="K553" s="24"/>
      <c r="L553" s="22" t="str">
        <f>IFERROR(AVERAGE(M553:N553),"")</f>
        <v/>
      </c>
      <c r="M553" s="23"/>
      <c r="N553" s="24"/>
      <c r="O553" s="22" t="str">
        <f>IFERROR(AVERAGE(P553:Q553),"")</f>
        <v/>
      </c>
      <c r="P553" s="23"/>
      <c r="Q553" s="24"/>
      <c r="R553" s="22" t="str">
        <f>IFERROR(AVERAGE(S553:T553),"")</f>
        <v/>
      </c>
      <c r="S553" s="23"/>
      <c r="T553" s="24"/>
      <c r="U553" s="22" t="str">
        <f>IFERROR(AVERAGE(V553:W553),"")</f>
        <v/>
      </c>
      <c r="V553" s="23"/>
      <c r="W553" s="24"/>
      <c r="X553" s="22" t="str">
        <f>IFERROR(AVERAGE(Y553:Z553),"")</f>
        <v/>
      </c>
      <c r="Y553" s="23"/>
      <c r="Z553" s="24"/>
      <c r="AA553" s="22" t="str">
        <f>IFERROR(AVERAGE(AB553:AC553),"")</f>
        <v/>
      </c>
      <c r="AB553" s="23"/>
      <c r="AC553" s="24"/>
      <c r="AD553" s="22" t="str">
        <f>IFERROR(AVERAGE(AE553:AF553),"")</f>
        <v/>
      </c>
      <c r="AE553" s="23"/>
      <c r="AF553" s="24"/>
      <c r="AG553" s="22" t="str">
        <f>IFERROR(AVERAGE(AH553:AI553),"")</f>
        <v/>
      </c>
      <c r="AH553" s="23"/>
      <c r="AI553" s="24"/>
      <c r="AJ553" s="22" t="str">
        <f>IFERROR(AVERAGE(AK553:AL553),"")</f>
        <v/>
      </c>
      <c r="AK553" s="23"/>
      <c r="AL553" s="24"/>
      <c r="AM553" s="22" t="str">
        <f>IFERROR(AVERAGE(AN553:AO553),"")</f>
        <v/>
      </c>
      <c r="AN553" s="23"/>
      <c r="AO553" s="24"/>
      <c r="AP553" s="22" t="str">
        <f>IFERROR(AVERAGE(AQ553:AR553),"")</f>
        <v/>
      </c>
      <c r="AQ553" s="23"/>
      <c r="AR553" s="24"/>
      <c r="AS553" s="22" t="str">
        <f>IFERROR(AVERAGE(AT553:AU553),"")</f>
        <v/>
      </c>
      <c r="AT553" s="23"/>
      <c r="AU553" s="24"/>
      <c r="AV553" s="22" t="str">
        <f>IFERROR(AVERAGE(AW553:AX553),"")</f>
        <v/>
      </c>
      <c r="AW553" s="23"/>
      <c r="AX553" s="24"/>
      <c r="AY553" s="22" t="str">
        <f>IFERROR(AVERAGE(AZ553:BA553),"")</f>
        <v/>
      </c>
      <c r="AZ553" s="23"/>
      <c r="BA553" s="24"/>
      <c r="BB553" s="22" t="str">
        <f>IFERROR(AVERAGE(BC553:BD553),"")</f>
        <v/>
      </c>
      <c r="BC553" s="23"/>
      <c r="BD553" s="24"/>
      <c r="BE553" s="22" t="str">
        <f>IFERROR(AVERAGE(BF553:BG553),"")</f>
        <v/>
      </c>
      <c r="BF553" s="23"/>
      <c r="BG553" s="24"/>
      <c r="BH553" s="22" t="str">
        <f>IFERROR(AVERAGE(BI553:BJ553),"")</f>
        <v/>
      </c>
      <c r="BI553" s="23"/>
      <c r="BJ553" s="24"/>
      <c r="BK553" s="22" t="str">
        <f>IFERROR(AVERAGE(BL553:BM553),"")</f>
        <v/>
      </c>
      <c r="BL553" s="23"/>
      <c r="BM553" s="24"/>
      <c r="BN553" s="22" t="str">
        <f>IFERROR(AVERAGE(BO553:BP553),"")</f>
        <v/>
      </c>
      <c r="BO553" s="23"/>
      <c r="BP553" s="24"/>
      <c r="BQ553" s="22" t="str">
        <f>IFERROR(AVERAGE(BR553:BS553),"")</f>
        <v/>
      </c>
      <c r="BR553" s="23"/>
      <c r="BS553" s="24"/>
      <c r="BT553" s="22" t="str">
        <f>IFERROR(AVERAGE(BU553:BV553),"")</f>
        <v/>
      </c>
      <c r="BU553" s="23"/>
      <c r="BV553" s="24"/>
    </row>
    <row r="554" spans="1:77">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row>
    <row r="556" spans="1:77">
      <c r="A556" s="5">
        <f>MATCH(B556,Sources[Citekey],0)</f>
        <v>29</v>
      </c>
      <c r="B556" s="6" t="s">
        <v>201</v>
      </c>
      <c r="C556" s="1"/>
      <c r="D556" s="1">
        <f>VLOOKUP(B556,Sources[],2,FALSE)</f>
        <v>2015</v>
      </c>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row>
    <row r="557" spans="1:77">
      <c r="B557" t="str">
        <f>B556</f>
        <v>guandalini2015power</v>
      </c>
      <c r="C557" t="s">
        <v>3</v>
      </c>
      <c r="D557">
        <f>D556</f>
        <v>2015</v>
      </c>
      <c r="E557" s="25" t="s">
        <v>6</v>
      </c>
      <c r="F557" s="4" t="str">
        <f>IFERROR(AVERAGE(G557:H557),"")</f>
        <v/>
      </c>
      <c r="G557" s="12"/>
      <c r="H557" s="13"/>
      <c r="I557" s="4" t="str">
        <f>IFERROR(AVERAGE(J557:K557),"")</f>
        <v/>
      </c>
      <c r="J557" s="12"/>
      <c r="K557" s="13"/>
      <c r="L557" s="4" t="str">
        <f>IFERROR(AVERAGE(M557:N557),"")</f>
        <v/>
      </c>
      <c r="M557" s="12"/>
      <c r="N557" s="13"/>
      <c r="O557" s="4" t="str">
        <f>IFERROR(AVERAGE(P557:Q557),"")</f>
        <v/>
      </c>
      <c r="P557" s="12"/>
      <c r="Q557" s="13"/>
      <c r="R557" s="4" t="str">
        <f>IFERROR(AVERAGE(S557:T557),"")</f>
        <v/>
      </c>
      <c r="S557" s="12"/>
      <c r="T557" s="13"/>
      <c r="U557" s="4" t="str">
        <f>IFERROR(AVERAGE(V557:W557),"")</f>
        <v/>
      </c>
      <c r="V557" s="12"/>
      <c r="W557" s="13"/>
      <c r="X557" s="4" t="str">
        <f>IFERROR(AVERAGE(Y557:Z557),"")</f>
        <v/>
      </c>
      <c r="Y557" s="12"/>
      <c r="Z557" s="13"/>
      <c r="AA557" s="4" t="str">
        <f>IFERROR(AVERAGE(AB557:AC557),"")</f>
        <v/>
      </c>
      <c r="AB557" s="12"/>
      <c r="AC557" s="13"/>
      <c r="AD557" s="4" t="str">
        <f>IFERROR(AVERAGE(AE557:AF557),"")</f>
        <v/>
      </c>
      <c r="AE557" s="12"/>
      <c r="AF557" s="13"/>
      <c r="AG557" s="4" t="str">
        <f>IFERROR(AVERAGE(AH557:AI557),"")</f>
        <v/>
      </c>
      <c r="AH557" s="12"/>
      <c r="AI557" s="13"/>
      <c r="AJ557" s="4" t="str">
        <f>IFERROR(AVERAGE(AK557:AL557),"")</f>
        <v/>
      </c>
      <c r="AK557" s="12"/>
      <c r="AL557" s="13"/>
      <c r="AM557" s="4" t="str">
        <f>IFERROR(AVERAGE(AN557:AO557),"")</f>
        <v/>
      </c>
      <c r="AN557" s="12"/>
      <c r="AO557" s="13"/>
      <c r="AP557" s="4" t="str">
        <f>IFERROR(AVERAGE(AQ557:AR557),"")</f>
        <v/>
      </c>
      <c r="AQ557" s="12"/>
      <c r="AR557" s="13"/>
      <c r="AS557" s="4" t="str">
        <f>IFERROR(AVERAGE(AT557:AU557),"")</f>
        <v/>
      </c>
      <c r="AT557" s="12"/>
      <c r="AU557" s="13"/>
      <c r="AV557" s="4" t="str">
        <f>IFERROR(AVERAGE(AW557:AX557),"")</f>
        <v/>
      </c>
      <c r="AW557" s="12"/>
      <c r="AX557" s="13"/>
      <c r="AY557" s="4">
        <f>IFERROR(AVERAGE(AZ557:BA557),"")</f>
        <v>495</v>
      </c>
      <c r="AZ557" s="12">
        <v>270</v>
      </c>
      <c r="BA557" s="13">
        <v>720</v>
      </c>
      <c r="BB557" s="4" t="str">
        <f>IFERROR(AVERAGE(BC557:BD557),"")</f>
        <v/>
      </c>
      <c r="BC557" s="12"/>
      <c r="BD557" s="13"/>
      <c r="BE557" s="4" t="str">
        <f>IFERROR(AVERAGE(BF557:BG557),"")</f>
        <v/>
      </c>
      <c r="BF557" s="12"/>
      <c r="BG557" s="13"/>
      <c r="BH557" s="4" t="str">
        <f>IFERROR(AVERAGE(BI557:BJ557),"")</f>
        <v/>
      </c>
      <c r="BI557" s="12"/>
      <c r="BJ557" s="13"/>
      <c r="BK557" s="4" t="str">
        <f>IFERROR(AVERAGE(BL557:BM557),"")</f>
        <v/>
      </c>
      <c r="BL557" s="12"/>
      <c r="BM557" s="13"/>
      <c r="BN557" s="4" t="str">
        <f>IFERROR(AVERAGE(BO557:BP557),"")</f>
        <v/>
      </c>
      <c r="BO557" s="12"/>
      <c r="BP557" s="13"/>
      <c r="BQ557" s="4" t="str">
        <f>IFERROR(AVERAGE(BR557:BS557),"")</f>
        <v/>
      </c>
      <c r="BR557" s="12"/>
      <c r="BS557" s="13"/>
      <c r="BT557" s="4" t="str">
        <f>IFERROR(AVERAGE(BU557:BV557),"")</f>
        <v/>
      </c>
      <c r="BU557" s="12"/>
      <c r="BV557" s="13"/>
      <c r="BX557" s="2"/>
      <c r="BY557" s="2" t="s">
        <v>202</v>
      </c>
    </row>
    <row r="558" spans="1:77">
      <c r="B558" t="str">
        <f>B557</f>
        <v>guandalini2015power</v>
      </c>
      <c r="C558" t="s">
        <v>4</v>
      </c>
      <c r="D558">
        <f>D557</f>
        <v>2015</v>
      </c>
      <c r="E558" t="str">
        <f>E557</f>
        <v>EUR/kW</v>
      </c>
      <c r="F558" s="4" t="str">
        <f>IFERROR(AVERAGE(G558:H558),"")</f>
        <v/>
      </c>
      <c r="G558" s="14"/>
      <c r="H558" s="15"/>
      <c r="I558" s="4" t="str">
        <f>IFERROR(AVERAGE(J558:K558),"")</f>
        <v/>
      </c>
      <c r="J558" s="14"/>
      <c r="K558" s="15"/>
      <c r="L558" s="4" t="str">
        <f>IFERROR(AVERAGE(M558:N558),"")</f>
        <v/>
      </c>
      <c r="M558" s="14"/>
      <c r="N558" s="15"/>
      <c r="O558" s="4" t="str">
        <f>IFERROR(AVERAGE(P558:Q558),"")</f>
        <v/>
      </c>
      <c r="P558" s="14"/>
      <c r="Q558" s="15"/>
      <c r="R558" s="4" t="str">
        <f>IFERROR(AVERAGE(S558:T558),"")</f>
        <v/>
      </c>
      <c r="S558" s="14"/>
      <c r="T558" s="15"/>
      <c r="U558" s="4" t="str">
        <f>IFERROR(AVERAGE(V558:W558),"")</f>
        <v/>
      </c>
      <c r="V558" s="14"/>
      <c r="W558" s="15"/>
      <c r="X558" s="4" t="str">
        <f>IFERROR(AVERAGE(Y558:Z558),"")</f>
        <v/>
      </c>
      <c r="Y558" s="14"/>
      <c r="Z558" s="15"/>
      <c r="AA558" s="4" t="str">
        <f>IFERROR(AVERAGE(AB558:AC558),"")</f>
        <v/>
      </c>
      <c r="AB558" s="14"/>
      <c r="AC558" s="15"/>
      <c r="AD558" s="4" t="str">
        <f>IFERROR(AVERAGE(AE558:AF558),"")</f>
        <v/>
      </c>
      <c r="AE558" s="14"/>
      <c r="AF558" s="15"/>
      <c r="AG558" s="4" t="str">
        <f>IFERROR(AVERAGE(AH558:AI558),"")</f>
        <v/>
      </c>
      <c r="AH558" s="14"/>
      <c r="AI558" s="15"/>
      <c r="AJ558" s="4" t="str">
        <f>IFERROR(AVERAGE(AK558:AL558),"")</f>
        <v/>
      </c>
      <c r="AK558" s="14"/>
      <c r="AL558" s="15"/>
      <c r="AM558" s="4" t="str">
        <f>IFERROR(AVERAGE(AN558:AO558),"")</f>
        <v/>
      </c>
      <c r="AN558" s="14"/>
      <c r="AO558" s="15"/>
      <c r="AP558" s="4" t="str">
        <f>IFERROR(AVERAGE(AQ558:AR558),"")</f>
        <v/>
      </c>
      <c r="AQ558" s="14"/>
      <c r="AR558" s="15"/>
      <c r="AS558" s="4" t="str">
        <f>IFERROR(AVERAGE(AT558:AU558),"")</f>
        <v/>
      </c>
      <c r="AT558" s="14"/>
      <c r="AU558" s="15"/>
      <c r="AV558" s="4" t="str">
        <f>IFERROR(AVERAGE(AW558:AX558),"")</f>
        <v/>
      </c>
      <c r="AW558" s="14"/>
      <c r="AX558" s="15"/>
      <c r="AY558" s="4" t="str">
        <f>IFERROR(AVERAGE(AZ558:BA558),"")</f>
        <v/>
      </c>
      <c r="AZ558" s="14"/>
      <c r="BA558" s="15"/>
      <c r="BB558" s="4" t="str">
        <f>IFERROR(AVERAGE(BC558:BD558),"")</f>
        <v/>
      </c>
      <c r="BC558" s="14"/>
      <c r="BD558" s="15"/>
      <c r="BE558" s="4" t="str">
        <f>IFERROR(AVERAGE(BF558:BG558),"")</f>
        <v/>
      </c>
      <c r="BF558" s="14"/>
      <c r="BG558" s="15"/>
      <c r="BH558" s="4" t="str">
        <f>IFERROR(AVERAGE(BI558:BJ558),"")</f>
        <v/>
      </c>
      <c r="BI558" s="14"/>
      <c r="BJ558" s="15"/>
      <c r="BK558" s="4" t="str">
        <f>IFERROR(AVERAGE(BL558:BM558),"")</f>
        <v/>
      </c>
      <c r="BL558" s="14"/>
      <c r="BM558" s="15"/>
      <c r="BN558" s="4" t="str">
        <f>IFERROR(AVERAGE(BO558:BP558),"")</f>
        <v/>
      </c>
      <c r="BO558" s="14"/>
      <c r="BP558" s="15"/>
      <c r="BQ558" s="4" t="str">
        <f>IFERROR(AVERAGE(BR558:BS558),"")</f>
        <v/>
      </c>
      <c r="BR558" s="14"/>
      <c r="BS558" s="15"/>
      <c r="BT558" s="4" t="str">
        <f>IFERROR(AVERAGE(BU558:BV558),"")</f>
        <v/>
      </c>
      <c r="BU558" s="14"/>
      <c r="BV558" s="15"/>
      <c r="BX558" s="2"/>
      <c r="BY558" s="2"/>
    </row>
    <row r="559" spans="1:77">
      <c r="B559" t="str">
        <f>B558</f>
        <v>guandalini2015power</v>
      </c>
      <c r="C559" t="s">
        <v>5</v>
      </c>
      <c r="D559">
        <f>D558</f>
        <v>2015</v>
      </c>
      <c r="E559" t="str">
        <f>E558</f>
        <v>EUR/kW</v>
      </c>
      <c r="F559" s="4" t="str">
        <f>IFERROR(AVERAGE(G559:H559),"")</f>
        <v/>
      </c>
      <c r="G559" s="16"/>
      <c r="H559" s="17"/>
      <c r="I559" s="4" t="str">
        <f>IFERROR(AVERAGE(J559:K559),"")</f>
        <v/>
      </c>
      <c r="J559" s="16"/>
      <c r="K559" s="17"/>
      <c r="L559" s="4" t="str">
        <f>IFERROR(AVERAGE(M559:N559),"")</f>
        <v/>
      </c>
      <c r="M559" s="16"/>
      <c r="N559" s="17"/>
      <c r="O559" s="4" t="str">
        <f>IFERROR(AVERAGE(P559:Q559),"")</f>
        <v/>
      </c>
      <c r="P559" s="16"/>
      <c r="Q559" s="17"/>
      <c r="R559" s="4" t="str">
        <f>IFERROR(AVERAGE(S559:T559),"")</f>
        <v/>
      </c>
      <c r="S559" s="16"/>
      <c r="T559" s="17"/>
      <c r="U559" s="4" t="str">
        <f>IFERROR(AVERAGE(V559:W559),"")</f>
        <v/>
      </c>
      <c r="V559" s="16"/>
      <c r="W559" s="17"/>
      <c r="X559" s="4" t="str">
        <f>IFERROR(AVERAGE(Y559:Z559),"")</f>
        <v/>
      </c>
      <c r="Y559" s="16"/>
      <c r="Z559" s="17"/>
      <c r="AA559" s="4" t="str">
        <f>IFERROR(AVERAGE(AB559:AC559),"")</f>
        <v/>
      </c>
      <c r="AB559" s="16"/>
      <c r="AC559" s="17"/>
      <c r="AD559" s="4" t="str">
        <f>IFERROR(AVERAGE(AE559:AF559),"")</f>
        <v/>
      </c>
      <c r="AE559" s="16"/>
      <c r="AF559" s="17"/>
      <c r="AG559" s="4" t="str">
        <f>IFERROR(AVERAGE(AH559:AI559),"")</f>
        <v/>
      </c>
      <c r="AH559" s="16"/>
      <c r="AI559" s="17"/>
      <c r="AJ559" s="4" t="str">
        <f>IFERROR(AVERAGE(AK559:AL559),"")</f>
        <v/>
      </c>
      <c r="AK559" s="16"/>
      <c r="AL559" s="17"/>
      <c r="AM559" s="4" t="str">
        <f>IFERROR(AVERAGE(AN559:AO559),"")</f>
        <v/>
      </c>
      <c r="AN559" s="16"/>
      <c r="AO559" s="17"/>
      <c r="AP559" s="4" t="str">
        <f>IFERROR(AVERAGE(AQ559:AR559),"")</f>
        <v/>
      </c>
      <c r="AQ559" s="16"/>
      <c r="AR559" s="17"/>
      <c r="AS559" s="4" t="str">
        <f>IFERROR(AVERAGE(AT559:AU559),"")</f>
        <v/>
      </c>
      <c r="AT559" s="16"/>
      <c r="AU559" s="17"/>
      <c r="AV559" s="4" t="str">
        <f>IFERROR(AVERAGE(AW559:AX559),"")</f>
        <v/>
      </c>
      <c r="AW559" s="16"/>
      <c r="AX559" s="17"/>
      <c r="AY559" s="4" t="str">
        <f>IFERROR(AVERAGE(AZ559:BA559),"")</f>
        <v/>
      </c>
      <c r="AZ559" s="16"/>
      <c r="BA559" s="17"/>
      <c r="BB559" s="4" t="str">
        <f>IFERROR(AVERAGE(BC559:BD559),"")</f>
        <v/>
      </c>
      <c r="BC559" s="16"/>
      <c r="BD559" s="17"/>
      <c r="BE559" s="4" t="str">
        <f>IFERROR(AVERAGE(BF559:BG559),"")</f>
        <v/>
      </c>
      <c r="BF559" s="16"/>
      <c r="BG559" s="17"/>
      <c r="BH559" s="4" t="str">
        <f>IFERROR(AVERAGE(BI559:BJ559),"")</f>
        <v/>
      </c>
      <c r="BI559" s="16"/>
      <c r="BJ559" s="17"/>
      <c r="BK559" s="4" t="str">
        <f>IFERROR(AVERAGE(BL559:BM559),"")</f>
        <v/>
      </c>
      <c r="BL559" s="16"/>
      <c r="BM559" s="17"/>
      <c r="BN559" s="4" t="str">
        <f>IFERROR(AVERAGE(BO559:BP559),"")</f>
        <v/>
      </c>
      <c r="BO559" s="16"/>
      <c r="BP559" s="17"/>
      <c r="BQ559" s="4" t="str">
        <f>IFERROR(AVERAGE(BR559:BS559),"")</f>
        <v/>
      </c>
      <c r="BR559" s="16"/>
      <c r="BS559" s="17"/>
      <c r="BT559" s="4" t="str">
        <f>IFERROR(AVERAGE(BU559:BV559),"")</f>
        <v/>
      </c>
      <c r="BU559" s="16"/>
      <c r="BV559" s="17"/>
    </row>
    <row r="560" spans="1:77">
      <c r="B560" t="s">
        <v>69</v>
      </c>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row>
    <row r="561" spans="1:74" s="1" customFormat="1">
      <c r="A561" s="55"/>
      <c r="B561" s="1" t="str">
        <f>B559</f>
        <v>guandalini2015power</v>
      </c>
      <c r="C561" s="1" t="s">
        <v>10</v>
      </c>
      <c r="D561" s="1">
        <f>D556</f>
        <v>2015</v>
      </c>
      <c r="E561" s="1" t="str">
        <f>E557</f>
        <v>EUR/kW</v>
      </c>
      <c r="F561" s="10">
        <f t="shared" ref="F561:BJ561" si="601">IFERROR(SUM(F563:F568)/F562,0)</f>
        <v>0</v>
      </c>
      <c r="G561" s="10">
        <f t="shared" si="601"/>
        <v>0</v>
      </c>
      <c r="H561" s="10">
        <f t="shared" si="601"/>
        <v>0</v>
      </c>
      <c r="I561" s="10">
        <f t="shared" si="601"/>
        <v>0</v>
      </c>
      <c r="J561" s="10">
        <f t="shared" si="601"/>
        <v>0</v>
      </c>
      <c r="K561" s="10">
        <f t="shared" si="601"/>
        <v>0</v>
      </c>
      <c r="L561" s="10">
        <f t="shared" si="601"/>
        <v>0</v>
      </c>
      <c r="M561" s="10">
        <f t="shared" si="601"/>
        <v>0</v>
      </c>
      <c r="N561" s="10">
        <f t="shared" si="601"/>
        <v>0</v>
      </c>
      <c r="O561" s="10">
        <f t="shared" si="601"/>
        <v>0</v>
      </c>
      <c r="P561" s="10">
        <f t="shared" si="601"/>
        <v>0</v>
      </c>
      <c r="Q561" s="10">
        <f t="shared" si="601"/>
        <v>0</v>
      </c>
      <c r="R561" s="10">
        <f t="shared" si="601"/>
        <v>0</v>
      </c>
      <c r="S561" s="10">
        <f t="shared" si="601"/>
        <v>0</v>
      </c>
      <c r="T561" s="10">
        <f t="shared" si="601"/>
        <v>0</v>
      </c>
      <c r="U561" s="10">
        <f t="shared" si="601"/>
        <v>0</v>
      </c>
      <c r="V561" s="10">
        <f t="shared" si="601"/>
        <v>0</v>
      </c>
      <c r="W561" s="10">
        <f t="shared" si="601"/>
        <v>0</v>
      </c>
      <c r="X561" s="10">
        <f t="shared" si="601"/>
        <v>0</v>
      </c>
      <c r="Y561" s="10">
        <f t="shared" si="601"/>
        <v>0</v>
      </c>
      <c r="Z561" s="10">
        <f t="shared" si="601"/>
        <v>0</v>
      </c>
      <c r="AA561" s="10">
        <f t="shared" si="601"/>
        <v>0</v>
      </c>
      <c r="AB561" s="10">
        <f t="shared" si="601"/>
        <v>0</v>
      </c>
      <c r="AC561" s="10">
        <f t="shared" si="601"/>
        <v>0</v>
      </c>
      <c r="AD561" s="10">
        <f t="shared" si="601"/>
        <v>0</v>
      </c>
      <c r="AE561" s="10">
        <f t="shared" si="601"/>
        <v>0</v>
      </c>
      <c r="AF561" s="10">
        <f t="shared" si="601"/>
        <v>0</v>
      </c>
      <c r="AG561" s="10">
        <f t="shared" si="601"/>
        <v>0</v>
      </c>
      <c r="AH561" s="10">
        <f t="shared" si="601"/>
        <v>0</v>
      </c>
      <c r="AI561" s="10">
        <f t="shared" si="601"/>
        <v>0</v>
      </c>
      <c r="AJ561" s="10">
        <f t="shared" si="601"/>
        <v>0</v>
      </c>
      <c r="AK561" s="10">
        <f t="shared" si="601"/>
        <v>0</v>
      </c>
      <c r="AL561" s="10">
        <f t="shared" si="601"/>
        <v>0</v>
      </c>
      <c r="AM561" s="10">
        <f t="shared" si="601"/>
        <v>0</v>
      </c>
      <c r="AN561" s="10">
        <f t="shared" si="601"/>
        <v>0</v>
      </c>
      <c r="AO561" s="10">
        <f t="shared" si="601"/>
        <v>0</v>
      </c>
      <c r="AP561" s="10">
        <f t="shared" si="601"/>
        <v>0</v>
      </c>
      <c r="AQ561" s="10">
        <f t="shared" si="601"/>
        <v>0</v>
      </c>
      <c r="AR561" s="10">
        <f t="shared" si="601"/>
        <v>0</v>
      </c>
      <c r="AS561" s="10">
        <f t="shared" si="601"/>
        <v>0</v>
      </c>
      <c r="AT561" s="10">
        <f t="shared" si="601"/>
        <v>0</v>
      </c>
      <c r="AU561" s="10">
        <f t="shared" si="601"/>
        <v>0</v>
      </c>
      <c r="AV561" s="10">
        <f t="shared" si="601"/>
        <v>0</v>
      </c>
      <c r="AW561" s="10">
        <f t="shared" si="601"/>
        <v>0</v>
      </c>
      <c r="AX561" s="10">
        <f t="shared" si="601"/>
        <v>0</v>
      </c>
      <c r="AY561" s="10">
        <f t="shared" si="601"/>
        <v>0</v>
      </c>
      <c r="AZ561" s="10">
        <f t="shared" si="601"/>
        <v>0</v>
      </c>
      <c r="BA561" s="10">
        <f t="shared" si="601"/>
        <v>0</v>
      </c>
      <c r="BB561" s="10">
        <f t="shared" si="601"/>
        <v>0</v>
      </c>
      <c r="BC561" s="10">
        <f t="shared" si="601"/>
        <v>0</v>
      </c>
      <c r="BD561" s="10">
        <f t="shared" si="601"/>
        <v>0</v>
      </c>
      <c r="BE561" s="10">
        <f t="shared" si="601"/>
        <v>0</v>
      </c>
      <c r="BF561" s="10">
        <f t="shared" si="601"/>
        <v>0</v>
      </c>
      <c r="BG561" s="10">
        <f t="shared" si="601"/>
        <v>0</v>
      </c>
      <c r="BH561" s="10">
        <f t="shared" si="601"/>
        <v>0</v>
      </c>
      <c r="BI561" s="10">
        <f t="shared" si="601"/>
        <v>0</v>
      </c>
      <c r="BJ561" s="10">
        <f t="shared" si="601"/>
        <v>0</v>
      </c>
      <c r="BK561" s="10">
        <f t="shared" ref="BK561:BV561" si="602">IFERROR(SUM(BK563:BK568)/BK562,0)</f>
        <v>0</v>
      </c>
      <c r="BL561" s="10">
        <f t="shared" si="602"/>
        <v>0</v>
      </c>
      <c r="BM561" s="10">
        <f t="shared" si="602"/>
        <v>0</v>
      </c>
      <c r="BN561" s="10">
        <f t="shared" si="602"/>
        <v>0</v>
      </c>
      <c r="BO561" s="10">
        <f t="shared" si="602"/>
        <v>0</v>
      </c>
      <c r="BP561" s="10">
        <f t="shared" si="602"/>
        <v>0</v>
      </c>
      <c r="BQ561" s="10">
        <f t="shared" si="602"/>
        <v>0</v>
      </c>
      <c r="BR561" s="10">
        <f t="shared" si="602"/>
        <v>0</v>
      </c>
      <c r="BS561" s="10">
        <f t="shared" si="602"/>
        <v>0</v>
      </c>
      <c r="BT561" s="10">
        <f t="shared" si="602"/>
        <v>0</v>
      </c>
      <c r="BU561" s="10">
        <f t="shared" si="602"/>
        <v>0</v>
      </c>
      <c r="BV561" s="10">
        <f t="shared" si="602"/>
        <v>0</v>
      </c>
    </row>
    <row r="562" spans="1:74" hidden="1" outlineLevel="1">
      <c r="B562" t="str">
        <f>B561</f>
        <v>guandalini2015power</v>
      </c>
      <c r="C562" t="s">
        <v>17</v>
      </c>
      <c r="D562">
        <f>D561</f>
        <v>2015</v>
      </c>
      <c r="E562" t="s">
        <v>18</v>
      </c>
      <c r="F562" s="4" t="str">
        <f>IFERROR(AVERAGE(G562:H562),"")</f>
        <v/>
      </c>
      <c r="G562" s="12"/>
      <c r="H562" s="13"/>
      <c r="I562" s="4" t="str">
        <f>IFERROR(AVERAGE(J562:K562),"")</f>
        <v/>
      </c>
      <c r="J562" s="12"/>
      <c r="K562" s="13"/>
      <c r="L562" s="4" t="str">
        <f>IFERROR(AVERAGE(M562:N562),"")</f>
        <v/>
      </c>
      <c r="M562" s="12"/>
      <c r="N562" s="13"/>
      <c r="O562" s="4" t="str">
        <f>IFERROR(AVERAGE(P562:Q562),"")</f>
        <v/>
      </c>
      <c r="P562" s="12"/>
      <c r="Q562" s="13"/>
      <c r="R562" s="4" t="str">
        <f>IFERROR(AVERAGE(S562:T562),"")</f>
        <v/>
      </c>
      <c r="S562" s="12"/>
      <c r="T562" s="13"/>
      <c r="U562" s="4" t="str">
        <f>IFERROR(AVERAGE(V562:W562),"")</f>
        <v/>
      </c>
      <c r="V562" s="12"/>
      <c r="W562" s="13"/>
      <c r="X562" s="4" t="str">
        <f>IFERROR(AVERAGE(Y562:Z562),"")</f>
        <v/>
      </c>
      <c r="Y562" s="12"/>
      <c r="Z562" s="13"/>
      <c r="AA562" s="4" t="str">
        <f>IFERROR(AVERAGE(AB562:AC562),"")</f>
        <v/>
      </c>
      <c r="AB562" s="12"/>
      <c r="AC562" s="13"/>
      <c r="AD562" s="4" t="str">
        <f>IFERROR(AVERAGE(AE562:AF562),"")</f>
        <v/>
      </c>
      <c r="AE562" s="12"/>
      <c r="AF562" s="13"/>
      <c r="AG562" s="4" t="str">
        <f>IFERROR(AVERAGE(AH562:AI562),"")</f>
        <v/>
      </c>
      <c r="AH562" s="12"/>
      <c r="AI562" s="13"/>
      <c r="AJ562" s="4" t="str">
        <f>IFERROR(AVERAGE(AK562:AL562),"")</f>
        <v/>
      </c>
      <c r="AK562" s="12"/>
      <c r="AL562" s="13"/>
      <c r="AM562" s="4" t="str">
        <f>IFERROR(AVERAGE(AN562:AO562),"")</f>
        <v/>
      </c>
      <c r="AN562" s="12"/>
      <c r="AO562" s="13"/>
      <c r="AP562" s="4" t="str">
        <f>IFERROR(AVERAGE(AQ562:AR562),"")</f>
        <v/>
      </c>
      <c r="AQ562" s="12"/>
      <c r="AR562" s="13"/>
      <c r="AS562" s="4" t="str">
        <f>IFERROR(AVERAGE(AT562:AU562),"")</f>
        <v/>
      </c>
      <c r="AT562" s="12"/>
      <c r="AU562" s="13"/>
      <c r="AV562" s="4" t="str">
        <f>IFERROR(AVERAGE(AW562:AX562),"")</f>
        <v/>
      </c>
      <c r="AW562" s="12"/>
      <c r="AX562" s="13"/>
      <c r="AY562" s="4" t="str">
        <f>IFERROR(AVERAGE(AZ562:BA562),"")</f>
        <v/>
      </c>
      <c r="AZ562" s="12"/>
      <c r="BA562" s="13"/>
      <c r="BB562" s="4" t="str">
        <f>IFERROR(AVERAGE(BC562:BD562),"")</f>
        <v/>
      </c>
      <c r="BC562" s="12"/>
      <c r="BD562" s="13"/>
      <c r="BE562" s="4" t="str">
        <f>IFERROR(AVERAGE(BF562:BG562),"")</f>
        <v/>
      </c>
      <c r="BF562" s="12"/>
      <c r="BG562" s="13"/>
      <c r="BH562" s="4" t="str">
        <f>IFERROR(AVERAGE(BI562:BJ562),"")</f>
        <v/>
      </c>
      <c r="BI562" s="12"/>
      <c r="BJ562" s="13"/>
      <c r="BK562" s="4" t="str">
        <f>IFERROR(AVERAGE(BL562:BM562),"")</f>
        <v/>
      </c>
      <c r="BL562" s="12"/>
      <c r="BM562" s="13"/>
      <c r="BN562" s="4" t="str">
        <f>IFERROR(AVERAGE(BO562:BP562),"")</f>
        <v/>
      </c>
      <c r="BO562" s="12"/>
      <c r="BP562" s="13"/>
      <c r="BQ562" s="4" t="str">
        <f>IFERROR(AVERAGE(BR562:BS562),"")</f>
        <v/>
      </c>
      <c r="BR562" s="12"/>
      <c r="BS562" s="13"/>
      <c r="BT562" s="4" t="str">
        <f>IFERROR(AVERAGE(BU562:BV562),"")</f>
        <v/>
      </c>
      <c r="BU562" s="12"/>
      <c r="BV562" s="13"/>
    </row>
    <row r="563" spans="1:74" hidden="1" outlineLevel="1">
      <c r="B563" t="str">
        <f t="shared" ref="B563:B568" si="603">B562</f>
        <v>guandalini2015power</v>
      </c>
      <c r="C563" t="s">
        <v>12</v>
      </c>
      <c r="D563">
        <f>D561</f>
        <v>2015</v>
      </c>
      <c r="E563" t="str">
        <f>LEFT(E561,3)</f>
        <v>EUR</v>
      </c>
      <c r="F563" s="4" t="str">
        <f t="shared" ref="F563:F568" si="604">IFERROR(AVERAGE(G563:H563),"")</f>
        <v/>
      </c>
      <c r="G563" s="12"/>
      <c r="H563" s="13"/>
      <c r="I563" s="4" t="str">
        <f t="shared" ref="I563:I568" si="605">IFERROR(AVERAGE(J563:K563),"")</f>
        <v/>
      </c>
      <c r="J563" s="12"/>
      <c r="K563" s="13"/>
      <c r="L563" s="4" t="str">
        <f t="shared" ref="L563:L568" si="606">IFERROR(AVERAGE(M563:N563),"")</f>
        <v/>
      </c>
      <c r="M563" s="12"/>
      <c r="N563" s="13"/>
      <c r="O563" s="4" t="str">
        <f t="shared" ref="O563:O568" si="607">IFERROR(AVERAGE(P563:Q563),"")</f>
        <v/>
      </c>
      <c r="P563" s="12"/>
      <c r="Q563" s="13"/>
      <c r="R563" s="4" t="str">
        <f t="shared" ref="R563:R568" si="608">IFERROR(AVERAGE(S563:T563),"")</f>
        <v/>
      </c>
      <c r="S563" s="12"/>
      <c r="T563" s="13"/>
      <c r="U563" s="4" t="str">
        <f t="shared" ref="U563:U568" si="609">IFERROR(AVERAGE(V563:W563),"")</f>
        <v/>
      </c>
      <c r="V563" s="12"/>
      <c r="W563" s="13"/>
      <c r="X563" s="4" t="str">
        <f t="shared" ref="X563:X568" si="610">IFERROR(AVERAGE(Y563:Z563),"")</f>
        <v/>
      </c>
      <c r="Y563" s="12"/>
      <c r="Z563" s="13"/>
      <c r="AA563" s="4" t="str">
        <f t="shared" ref="AA563:AA568" si="611">IFERROR(AVERAGE(AB563:AC563),"")</f>
        <v/>
      </c>
      <c r="AB563" s="12"/>
      <c r="AC563" s="13"/>
      <c r="AD563" s="4" t="str">
        <f t="shared" ref="AD563:AD568" si="612">IFERROR(AVERAGE(AE563:AF563),"")</f>
        <v/>
      </c>
      <c r="AE563" s="12"/>
      <c r="AF563" s="13"/>
      <c r="AG563" s="4" t="str">
        <f t="shared" ref="AG563:AG568" si="613">IFERROR(AVERAGE(AH563:AI563),"")</f>
        <v/>
      </c>
      <c r="AH563" s="12"/>
      <c r="AI563" s="13"/>
      <c r="AJ563" s="4" t="str">
        <f t="shared" ref="AJ563:AJ568" si="614">IFERROR(AVERAGE(AK563:AL563),"")</f>
        <v/>
      </c>
      <c r="AK563" s="12"/>
      <c r="AL563" s="13"/>
      <c r="AM563" s="4" t="str">
        <f t="shared" ref="AM563:AM568" si="615">IFERROR(AVERAGE(AN563:AO563),"")</f>
        <v/>
      </c>
      <c r="AN563" s="12"/>
      <c r="AO563" s="13"/>
      <c r="AP563" s="4" t="str">
        <f t="shared" ref="AP563:AP568" si="616">IFERROR(AVERAGE(AQ563:AR563),"")</f>
        <v/>
      </c>
      <c r="AQ563" s="12"/>
      <c r="AR563" s="13"/>
      <c r="AS563" s="4" t="str">
        <f t="shared" ref="AS563:AS568" si="617">IFERROR(AVERAGE(AT563:AU563),"")</f>
        <v/>
      </c>
      <c r="AT563" s="12"/>
      <c r="AU563" s="13"/>
      <c r="AV563" s="4" t="str">
        <f t="shared" ref="AV563:AV568" si="618">IFERROR(AVERAGE(AW563:AX563),"")</f>
        <v/>
      </c>
      <c r="AW563" s="12"/>
      <c r="AX563" s="13"/>
      <c r="AY563" s="4" t="str">
        <f t="shared" ref="AY563:AY568" si="619">IFERROR(AVERAGE(AZ563:BA563),"")</f>
        <v/>
      </c>
      <c r="AZ563" s="12"/>
      <c r="BA563" s="13"/>
      <c r="BB563" s="4" t="str">
        <f t="shared" ref="BB563:BB568" si="620">IFERROR(AVERAGE(BC563:BD563),"")</f>
        <v/>
      </c>
      <c r="BC563" s="12"/>
      <c r="BD563" s="13"/>
      <c r="BE563" s="4" t="str">
        <f t="shared" ref="BE563:BE568" si="621">IFERROR(AVERAGE(BF563:BG563),"")</f>
        <v/>
      </c>
      <c r="BF563" s="12"/>
      <c r="BG563" s="13"/>
      <c r="BH563" s="4" t="str">
        <f t="shared" ref="BH563:BH568" si="622">IFERROR(AVERAGE(BI563:BJ563),"")</f>
        <v/>
      </c>
      <c r="BI563" s="12"/>
      <c r="BJ563" s="13"/>
      <c r="BK563" s="4" t="str">
        <f t="shared" ref="BK563:BK568" si="623">IFERROR(AVERAGE(BL563:BM563),"")</f>
        <v/>
      </c>
      <c r="BL563" s="12"/>
      <c r="BM563" s="13"/>
      <c r="BN563" s="4" t="str">
        <f t="shared" ref="BN563:BN568" si="624">IFERROR(AVERAGE(BO563:BP563),"")</f>
        <v/>
      </c>
      <c r="BO563" s="12"/>
      <c r="BP563" s="13"/>
      <c r="BQ563" s="4" t="str">
        <f t="shared" ref="BQ563:BQ568" si="625">IFERROR(AVERAGE(BR563:BS563),"")</f>
        <v/>
      </c>
      <c r="BR563" s="12"/>
      <c r="BS563" s="13"/>
      <c r="BT563" s="4" t="str">
        <f t="shared" ref="BT563:BT568" si="626">IFERROR(AVERAGE(BU563:BV563),"")</f>
        <v/>
      </c>
      <c r="BU563" s="12"/>
      <c r="BV563" s="13"/>
    </row>
    <row r="564" spans="1:74" hidden="1" outlineLevel="1">
      <c r="B564" t="str">
        <f t="shared" si="603"/>
        <v>guandalini2015power</v>
      </c>
      <c r="C564" t="s">
        <v>13</v>
      </c>
      <c r="D564">
        <f t="shared" ref="D564:E568" si="627">D563</f>
        <v>2015</v>
      </c>
      <c r="E564" t="str">
        <f t="shared" si="627"/>
        <v>EUR</v>
      </c>
      <c r="F564" s="4" t="str">
        <f t="shared" si="604"/>
        <v/>
      </c>
      <c r="G564" s="12"/>
      <c r="H564" s="13"/>
      <c r="I564" s="4" t="str">
        <f t="shared" si="605"/>
        <v/>
      </c>
      <c r="J564" s="12"/>
      <c r="K564" s="13"/>
      <c r="L564" s="4" t="str">
        <f t="shared" si="606"/>
        <v/>
      </c>
      <c r="M564" s="12"/>
      <c r="N564" s="13"/>
      <c r="O564" s="4" t="str">
        <f t="shared" si="607"/>
        <v/>
      </c>
      <c r="P564" s="12"/>
      <c r="Q564" s="13"/>
      <c r="R564" s="4" t="str">
        <f t="shared" si="608"/>
        <v/>
      </c>
      <c r="S564" s="12"/>
      <c r="T564" s="13"/>
      <c r="U564" s="4" t="str">
        <f t="shared" si="609"/>
        <v/>
      </c>
      <c r="V564" s="12"/>
      <c r="W564" s="13"/>
      <c r="X564" s="4" t="str">
        <f t="shared" si="610"/>
        <v/>
      </c>
      <c r="Y564" s="12"/>
      <c r="Z564" s="13"/>
      <c r="AA564" s="4" t="str">
        <f t="shared" si="611"/>
        <v/>
      </c>
      <c r="AB564" s="12"/>
      <c r="AC564" s="13"/>
      <c r="AD564" s="4" t="str">
        <f t="shared" si="612"/>
        <v/>
      </c>
      <c r="AE564" s="12"/>
      <c r="AF564" s="13"/>
      <c r="AG564" s="4" t="str">
        <f t="shared" si="613"/>
        <v/>
      </c>
      <c r="AH564" s="12"/>
      <c r="AI564" s="13"/>
      <c r="AJ564" s="4" t="str">
        <f t="shared" si="614"/>
        <v/>
      </c>
      <c r="AK564" s="12"/>
      <c r="AL564" s="13"/>
      <c r="AM564" s="4" t="str">
        <f t="shared" si="615"/>
        <v/>
      </c>
      <c r="AN564" s="12"/>
      <c r="AO564" s="13"/>
      <c r="AP564" s="4" t="str">
        <f t="shared" si="616"/>
        <v/>
      </c>
      <c r="AQ564" s="12"/>
      <c r="AR564" s="13"/>
      <c r="AS564" s="4" t="str">
        <f t="shared" si="617"/>
        <v/>
      </c>
      <c r="AT564" s="12"/>
      <c r="AU564" s="13"/>
      <c r="AV564" s="4" t="str">
        <f t="shared" si="618"/>
        <v/>
      </c>
      <c r="AW564" s="12"/>
      <c r="AX564" s="13"/>
      <c r="AY564" s="4" t="str">
        <f t="shared" si="619"/>
        <v/>
      </c>
      <c r="AZ564" s="12"/>
      <c r="BA564" s="13"/>
      <c r="BB564" s="4" t="str">
        <f t="shared" si="620"/>
        <v/>
      </c>
      <c r="BC564" s="12"/>
      <c r="BD564" s="13"/>
      <c r="BE564" s="4" t="str">
        <f t="shared" si="621"/>
        <v/>
      </c>
      <c r="BF564" s="12"/>
      <c r="BG564" s="13"/>
      <c r="BH564" s="4" t="str">
        <f t="shared" si="622"/>
        <v/>
      </c>
      <c r="BI564" s="12"/>
      <c r="BJ564" s="13"/>
      <c r="BK564" s="4" t="str">
        <f t="shared" si="623"/>
        <v/>
      </c>
      <c r="BL564" s="12"/>
      <c r="BM564" s="13"/>
      <c r="BN564" s="4" t="str">
        <f t="shared" si="624"/>
        <v/>
      </c>
      <c r="BO564" s="12"/>
      <c r="BP564" s="13"/>
      <c r="BQ564" s="4" t="str">
        <f t="shared" si="625"/>
        <v/>
      </c>
      <c r="BR564" s="12"/>
      <c r="BS564" s="13"/>
      <c r="BT564" s="4" t="str">
        <f t="shared" si="626"/>
        <v/>
      </c>
      <c r="BU564" s="12"/>
      <c r="BV564" s="13"/>
    </row>
    <row r="565" spans="1:74" hidden="1" outlineLevel="1">
      <c r="B565" t="str">
        <f t="shared" si="603"/>
        <v>guandalini2015power</v>
      </c>
      <c r="C565" t="s">
        <v>14</v>
      </c>
      <c r="D565">
        <f t="shared" si="627"/>
        <v>2015</v>
      </c>
      <c r="E565" t="str">
        <f t="shared" si="627"/>
        <v>EUR</v>
      </c>
      <c r="F565" s="4" t="str">
        <f t="shared" si="604"/>
        <v/>
      </c>
      <c r="G565" s="12"/>
      <c r="H565" s="13"/>
      <c r="I565" s="4" t="str">
        <f t="shared" si="605"/>
        <v/>
      </c>
      <c r="J565" s="12"/>
      <c r="K565" s="13"/>
      <c r="L565" s="4" t="str">
        <f t="shared" si="606"/>
        <v/>
      </c>
      <c r="M565" s="12"/>
      <c r="N565" s="13"/>
      <c r="O565" s="4" t="str">
        <f t="shared" si="607"/>
        <v/>
      </c>
      <c r="P565" s="12"/>
      <c r="Q565" s="13"/>
      <c r="R565" s="4" t="str">
        <f t="shared" si="608"/>
        <v/>
      </c>
      <c r="S565" s="12"/>
      <c r="T565" s="13"/>
      <c r="U565" s="4" t="str">
        <f t="shared" si="609"/>
        <v/>
      </c>
      <c r="V565" s="12"/>
      <c r="W565" s="13"/>
      <c r="X565" s="4" t="str">
        <f t="shared" si="610"/>
        <v/>
      </c>
      <c r="Y565" s="12"/>
      <c r="Z565" s="13"/>
      <c r="AA565" s="4" t="str">
        <f t="shared" si="611"/>
        <v/>
      </c>
      <c r="AB565" s="12"/>
      <c r="AC565" s="13"/>
      <c r="AD565" s="4" t="str">
        <f t="shared" si="612"/>
        <v/>
      </c>
      <c r="AE565" s="12"/>
      <c r="AF565" s="13"/>
      <c r="AG565" s="4" t="str">
        <f t="shared" si="613"/>
        <v/>
      </c>
      <c r="AH565" s="12"/>
      <c r="AI565" s="13"/>
      <c r="AJ565" s="4" t="str">
        <f t="shared" si="614"/>
        <v/>
      </c>
      <c r="AK565" s="12"/>
      <c r="AL565" s="13"/>
      <c r="AM565" s="4" t="str">
        <f t="shared" si="615"/>
        <v/>
      </c>
      <c r="AN565" s="12"/>
      <c r="AO565" s="13"/>
      <c r="AP565" s="4" t="str">
        <f t="shared" si="616"/>
        <v/>
      </c>
      <c r="AQ565" s="12"/>
      <c r="AR565" s="13"/>
      <c r="AS565" s="4" t="str">
        <f t="shared" si="617"/>
        <v/>
      </c>
      <c r="AT565" s="12"/>
      <c r="AU565" s="13"/>
      <c r="AV565" s="4" t="str">
        <f t="shared" si="618"/>
        <v/>
      </c>
      <c r="AW565" s="12"/>
      <c r="AX565" s="13"/>
      <c r="AY565" s="4" t="str">
        <f t="shared" si="619"/>
        <v/>
      </c>
      <c r="AZ565" s="12"/>
      <c r="BA565" s="13"/>
      <c r="BB565" s="4" t="str">
        <f t="shared" si="620"/>
        <v/>
      </c>
      <c r="BC565" s="12"/>
      <c r="BD565" s="13"/>
      <c r="BE565" s="4" t="str">
        <f t="shared" si="621"/>
        <v/>
      </c>
      <c r="BF565" s="12"/>
      <c r="BG565" s="13"/>
      <c r="BH565" s="4" t="str">
        <f t="shared" si="622"/>
        <v/>
      </c>
      <c r="BI565" s="12"/>
      <c r="BJ565" s="13"/>
      <c r="BK565" s="4" t="str">
        <f t="shared" si="623"/>
        <v/>
      </c>
      <c r="BL565" s="12"/>
      <c r="BM565" s="13"/>
      <c r="BN565" s="4" t="str">
        <f t="shared" si="624"/>
        <v/>
      </c>
      <c r="BO565" s="12"/>
      <c r="BP565" s="13"/>
      <c r="BQ565" s="4" t="str">
        <f t="shared" si="625"/>
        <v/>
      </c>
      <c r="BR565" s="12"/>
      <c r="BS565" s="13"/>
      <c r="BT565" s="4" t="str">
        <f t="shared" si="626"/>
        <v/>
      </c>
      <c r="BU565" s="12"/>
      <c r="BV565" s="13"/>
    </row>
    <row r="566" spans="1:74" hidden="1" outlineLevel="1">
      <c r="B566" t="str">
        <f t="shared" si="603"/>
        <v>guandalini2015power</v>
      </c>
      <c r="C566" t="s">
        <v>11</v>
      </c>
      <c r="D566">
        <f t="shared" si="627"/>
        <v>2015</v>
      </c>
      <c r="E566" t="str">
        <f t="shared" si="627"/>
        <v>EUR</v>
      </c>
      <c r="F566" s="4" t="str">
        <f t="shared" si="604"/>
        <v/>
      </c>
      <c r="G566" s="12"/>
      <c r="H566" s="13"/>
      <c r="I566" s="4" t="str">
        <f t="shared" si="605"/>
        <v/>
      </c>
      <c r="J566" s="12"/>
      <c r="K566" s="13"/>
      <c r="L566" s="4" t="str">
        <f t="shared" si="606"/>
        <v/>
      </c>
      <c r="M566" s="12"/>
      <c r="N566" s="13"/>
      <c r="O566" s="4" t="str">
        <f t="shared" si="607"/>
        <v/>
      </c>
      <c r="P566" s="12"/>
      <c r="Q566" s="13"/>
      <c r="R566" s="4" t="str">
        <f t="shared" si="608"/>
        <v/>
      </c>
      <c r="S566" s="12"/>
      <c r="T566" s="13"/>
      <c r="U566" s="4" t="str">
        <f t="shared" si="609"/>
        <v/>
      </c>
      <c r="V566" s="12"/>
      <c r="W566" s="13"/>
      <c r="X566" s="4" t="str">
        <f t="shared" si="610"/>
        <v/>
      </c>
      <c r="Y566" s="12"/>
      <c r="Z566" s="13"/>
      <c r="AA566" s="4" t="str">
        <f t="shared" si="611"/>
        <v/>
      </c>
      <c r="AB566" s="12"/>
      <c r="AC566" s="13"/>
      <c r="AD566" s="4" t="str">
        <f t="shared" si="612"/>
        <v/>
      </c>
      <c r="AE566" s="12"/>
      <c r="AF566" s="13"/>
      <c r="AG566" s="4" t="str">
        <f t="shared" si="613"/>
        <v/>
      </c>
      <c r="AH566" s="12"/>
      <c r="AI566" s="13"/>
      <c r="AJ566" s="4" t="str">
        <f t="shared" si="614"/>
        <v/>
      </c>
      <c r="AK566" s="12"/>
      <c r="AL566" s="13"/>
      <c r="AM566" s="4" t="str">
        <f t="shared" si="615"/>
        <v/>
      </c>
      <c r="AN566" s="12"/>
      <c r="AO566" s="13"/>
      <c r="AP566" s="4" t="str">
        <f t="shared" si="616"/>
        <v/>
      </c>
      <c r="AQ566" s="12"/>
      <c r="AR566" s="13"/>
      <c r="AS566" s="4" t="str">
        <f t="shared" si="617"/>
        <v/>
      </c>
      <c r="AT566" s="12"/>
      <c r="AU566" s="13"/>
      <c r="AV566" s="4" t="str">
        <f t="shared" si="618"/>
        <v/>
      </c>
      <c r="AW566" s="12"/>
      <c r="AX566" s="13"/>
      <c r="AY566" s="4" t="str">
        <f t="shared" si="619"/>
        <v/>
      </c>
      <c r="AZ566" s="12"/>
      <c r="BA566" s="13"/>
      <c r="BB566" s="4" t="str">
        <f t="shared" si="620"/>
        <v/>
      </c>
      <c r="BC566" s="12"/>
      <c r="BD566" s="13"/>
      <c r="BE566" s="4" t="str">
        <f t="shared" si="621"/>
        <v/>
      </c>
      <c r="BF566" s="12"/>
      <c r="BG566" s="13"/>
      <c r="BH566" s="4" t="str">
        <f t="shared" si="622"/>
        <v/>
      </c>
      <c r="BI566" s="12"/>
      <c r="BJ566" s="13"/>
      <c r="BK566" s="4" t="str">
        <f t="shared" si="623"/>
        <v/>
      </c>
      <c r="BL566" s="12"/>
      <c r="BM566" s="13"/>
      <c r="BN566" s="4" t="str">
        <f t="shared" si="624"/>
        <v/>
      </c>
      <c r="BO566" s="12"/>
      <c r="BP566" s="13"/>
      <c r="BQ566" s="4" t="str">
        <f t="shared" si="625"/>
        <v/>
      </c>
      <c r="BR566" s="12"/>
      <c r="BS566" s="13"/>
      <c r="BT566" s="4" t="str">
        <f t="shared" si="626"/>
        <v/>
      </c>
      <c r="BU566" s="12"/>
      <c r="BV566" s="13"/>
    </row>
    <row r="567" spans="1:74" hidden="1" outlineLevel="1">
      <c r="B567" t="str">
        <f t="shared" si="603"/>
        <v>guandalini2015power</v>
      </c>
      <c r="C567" t="s">
        <v>15</v>
      </c>
      <c r="D567">
        <f t="shared" si="627"/>
        <v>2015</v>
      </c>
      <c r="E567" t="str">
        <f t="shared" si="627"/>
        <v>EUR</v>
      </c>
      <c r="F567" s="4" t="str">
        <f t="shared" si="604"/>
        <v/>
      </c>
      <c r="G567" s="12"/>
      <c r="H567" s="13"/>
      <c r="I567" s="4" t="str">
        <f t="shared" si="605"/>
        <v/>
      </c>
      <c r="J567" s="12"/>
      <c r="K567" s="13"/>
      <c r="L567" s="4" t="str">
        <f t="shared" si="606"/>
        <v/>
      </c>
      <c r="M567" s="12"/>
      <c r="N567" s="13"/>
      <c r="O567" s="4" t="str">
        <f t="shared" si="607"/>
        <v/>
      </c>
      <c r="P567" s="12"/>
      <c r="Q567" s="13"/>
      <c r="R567" s="4" t="str">
        <f t="shared" si="608"/>
        <v/>
      </c>
      <c r="S567" s="12"/>
      <c r="T567" s="13"/>
      <c r="U567" s="4" t="str">
        <f t="shared" si="609"/>
        <v/>
      </c>
      <c r="V567" s="12"/>
      <c r="W567" s="13"/>
      <c r="X567" s="4" t="str">
        <f t="shared" si="610"/>
        <v/>
      </c>
      <c r="Y567" s="12"/>
      <c r="Z567" s="13"/>
      <c r="AA567" s="4" t="str">
        <f t="shared" si="611"/>
        <v/>
      </c>
      <c r="AB567" s="12"/>
      <c r="AC567" s="13"/>
      <c r="AD567" s="4" t="str">
        <f t="shared" si="612"/>
        <v/>
      </c>
      <c r="AE567" s="12"/>
      <c r="AF567" s="13"/>
      <c r="AG567" s="4" t="str">
        <f t="shared" si="613"/>
        <v/>
      </c>
      <c r="AH567" s="12"/>
      <c r="AI567" s="13"/>
      <c r="AJ567" s="4" t="str">
        <f t="shared" si="614"/>
        <v/>
      </c>
      <c r="AK567" s="12"/>
      <c r="AL567" s="13"/>
      <c r="AM567" s="4" t="str">
        <f t="shared" si="615"/>
        <v/>
      </c>
      <c r="AN567" s="12"/>
      <c r="AO567" s="13"/>
      <c r="AP567" s="4" t="str">
        <f t="shared" si="616"/>
        <v/>
      </c>
      <c r="AQ567" s="12"/>
      <c r="AR567" s="13"/>
      <c r="AS567" s="4" t="str">
        <f t="shared" si="617"/>
        <v/>
      </c>
      <c r="AT567" s="12"/>
      <c r="AU567" s="13"/>
      <c r="AV567" s="4" t="str">
        <f t="shared" si="618"/>
        <v/>
      </c>
      <c r="AW567" s="12"/>
      <c r="AX567" s="13"/>
      <c r="AY567" s="4" t="str">
        <f t="shared" si="619"/>
        <v/>
      </c>
      <c r="AZ567" s="12"/>
      <c r="BA567" s="13"/>
      <c r="BB567" s="4" t="str">
        <f t="shared" si="620"/>
        <v/>
      </c>
      <c r="BC567" s="12"/>
      <c r="BD567" s="13"/>
      <c r="BE567" s="4" t="str">
        <f t="shared" si="621"/>
        <v/>
      </c>
      <c r="BF567" s="12"/>
      <c r="BG567" s="13"/>
      <c r="BH567" s="4" t="str">
        <f t="shared" si="622"/>
        <v/>
      </c>
      <c r="BI567" s="12"/>
      <c r="BJ567" s="13"/>
      <c r="BK567" s="4" t="str">
        <f t="shared" si="623"/>
        <v/>
      </c>
      <c r="BL567" s="12"/>
      <c r="BM567" s="13"/>
      <c r="BN567" s="4" t="str">
        <f t="shared" si="624"/>
        <v/>
      </c>
      <c r="BO567" s="12"/>
      <c r="BP567" s="13"/>
      <c r="BQ567" s="4" t="str">
        <f t="shared" si="625"/>
        <v/>
      </c>
      <c r="BR567" s="12"/>
      <c r="BS567" s="13"/>
      <c r="BT567" s="4" t="str">
        <f t="shared" si="626"/>
        <v/>
      </c>
      <c r="BU567" s="12"/>
      <c r="BV567" s="13"/>
    </row>
    <row r="568" spans="1:74" hidden="1" outlineLevel="1">
      <c r="B568" t="str">
        <f t="shared" si="603"/>
        <v>guandalini2015power</v>
      </c>
      <c r="C568" t="s">
        <v>16</v>
      </c>
      <c r="D568">
        <f t="shared" si="627"/>
        <v>2015</v>
      </c>
      <c r="E568" t="str">
        <f t="shared" si="627"/>
        <v>EUR</v>
      </c>
      <c r="F568" s="4" t="str">
        <f t="shared" si="604"/>
        <v/>
      </c>
      <c r="G568" s="12"/>
      <c r="H568" s="13"/>
      <c r="I568" s="4" t="str">
        <f t="shared" si="605"/>
        <v/>
      </c>
      <c r="J568" s="12"/>
      <c r="K568" s="13"/>
      <c r="L568" s="4" t="str">
        <f t="shared" si="606"/>
        <v/>
      </c>
      <c r="M568" s="12"/>
      <c r="N568" s="13"/>
      <c r="O568" s="4" t="str">
        <f t="shared" si="607"/>
        <v/>
      </c>
      <c r="P568" s="12"/>
      <c r="Q568" s="13"/>
      <c r="R568" s="4" t="str">
        <f t="shared" si="608"/>
        <v/>
      </c>
      <c r="S568" s="12"/>
      <c r="T568" s="13"/>
      <c r="U568" s="4" t="str">
        <f t="shared" si="609"/>
        <v/>
      </c>
      <c r="V568" s="12"/>
      <c r="W568" s="13"/>
      <c r="X568" s="4" t="str">
        <f t="shared" si="610"/>
        <v/>
      </c>
      <c r="Y568" s="12"/>
      <c r="Z568" s="13"/>
      <c r="AA568" s="4" t="str">
        <f t="shared" si="611"/>
        <v/>
      </c>
      <c r="AB568" s="12"/>
      <c r="AC568" s="13"/>
      <c r="AD568" s="4" t="str">
        <f t="shared" si="612"/>
        <v/>
      </c>
      <c r="AE568" s="12"/>
      <c r="AF568" s="13"/>
      <c r="AG568" s="4" t="str">
        <f t="shared" si="613"/>
        <v/>
      </c>
      <c r="AH568" s="12"/>
      <c r="AI568" s="13"/>
      <c r="AJ568" s="4" t="str">
        <f t="shared" si="614"/>
        <v/>
      </c>
      <c r="AK568" s="12"/>
      <c r="AL568" s="13"/>
      <c r="AM568" s="4" t="str">
        <f t="shared" si="615"/>
        <v/>
      </c>
      <c r="AN568" s="12"/>
      <c r="AO568" s="13"/>
      <c r="AP568" s="4" t="str">
        <f t="shared" si="616"/>
        <v/>
      </c>
      <c r="AQ568" s="12"/>
      <c r="AR568" s="13"/>
      <c r="AS568" s="4" t="str">
        <f t="shared" si="617"/>
        <v/>
      </c>
      <c r="AT568" s="12"/>
      <c r="AU568" s="13"/>
      <c r="AV568" s="4" t="str">
        <f t="shared" si="618"/>
        <v/>
      </c>
      <c r="AW568" s="12"/>
      <c r="AX568" s="13"/>
      <c r="AY568" s="4" t="str">
        <f t="shared" si="619"/>
        <v/>
      </c>
      <c r="AZ568" s="12"/>
      <c r="BA568" s="13"/>
      <c r="BB568" s="4" t="str">
        <f t="shared" si="620"/>
        <v/>
      </c>
      <c r="BC568" s="12"/>
      <c r="BD568" s="13"/>
      <c r="BE568" s="4" t="str">
        <f t="shared" si="621"/>
        <v/>
      </c>
      <c r="BF568" s="12"/>
      <c r="BG568" s="13"/>
      <c r="BH568" s="4" t="str">
        <f t="shared" si="622"/>
        <v/>
      </c>
      <c r="BI568" s="12"/>
      <c r="BJ568" s="13"/>
      <c r="BK568" s="4" t="str">
        <f t="shared" si="623"/>
        <v/>
      </c>
      <c r="BL568" s="12"/>
      <c r="BM568" s="13"/>
      <c r="BN568" s="4" t="str">
        <f t="shared" si="624"/>
        <v/>
      </c>
      <c r="BO568" s="12"/>
      <c r="BP568" s="13"/>
      <c r="BQ568" s="4" t="str">
        <f t="shared" si="625"/>
        <v/>
      </c>
      <c r="BR568" s="12"/>
      <c r="BS568" s="13"/>
      <c r="BT568" s="4" t="str">
        <f t="shared" si="626"/>
        <v/>
      </c>
      <c r="BU568" s="12"/>
      <c r="BV568" s="13"/>
    </row>
    <row r="569" spans="1:74" collapsed="1">
      <c r="B569" t="s">
        <v>69</v>
      </c>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row>
    <row r="570" spans="1:74">
      <c r="B570" t="str">
        <f>B568</f>
        <v>guandalini2015power</v>
      </c>
      <c r="C570" t="s">
        <v>19</v>
      </c>
      <c r="D570">
        <f>D568</f>
        <v>2015</v>
      </c>
      <c r="E570" t="str">
        <f>E557</f>
        <v>EUR/kW</v>
      </c>
      <c r="F570" s="4" t="str">
        <f>IFERROR(AVERAGE(G570:H570),"")</f>
        <v/>
      </c>
      <c r="G570" s="12"/>
      <c r="H570" s="13"/>
      <c r="I570" s="4" t="str">
        <f>IFERROR(AVERAGE(J570:K570),"")</f>
        <v/>
      </c>
      <c r="J570" s="12"/>
      <c r="K570" s="13"/>
      <c r="L570" s="4" t="str">
        <f>IFERROR(AVERAGE(M570:N570),"")</f>
        <v/>
      </c>
      <c r="M570" s="12"/>
      <c r="N570" s="13"/>
      <c r="O570" s="4" t="str">
        <f>IFERROR(AVERAGE(P570:Q570),"")</f>
        <v/>
      </c>
      <c r="P570" s="12"/>
      <c r="Q570" s="13"/>
      <c r="R570" s="4" t="str">
        <f>IFERROR(AVERAGE(S570:T570),"")</f>
        <v/>
      </c>
      <c r="S570" s="12"/>
      <c r="T570" s="13"/>
      <c r="U570" s="4" t="str">
        <f>IFERROR(AVERAGE(V570:W570),"")</f>
        <v/>
      </c>
      <c r="V570" s="12"/>
      <c r="W570" s="13"/>
      <c r="X570" s="4" t="str">
        <f>IFERROR(AVERAGE(Y570:Z570),"")</f>
        <v/>
      </c>
      <c r="Y570" s="12"/>
      <c r="Z570" s="13"/>
      <c r="AA570" s="4" t="str">
        <f>IFERROR(AVERAGE(AB570:AC570),"")</f>
        <v/>
      </c>
      <c r="AB570" s="12"/>
      <c r="AC570" s="13"/>
      <c r="AD570" s="4" t="str">
        <f>IFERROR(AVERAGE(AE570:AF570),"")</f>
        <v/>
      </c>
      <c r="AE570" s="12"/>
      <c r="AF570" s="13"/>
      <c r="AG570" s="4" t="str">
        <f>IFERROR(AVERAGE(AH570:AI570),"")</f>
        <v/>
      </c>
      <c r="AH570" s="12"/>
      <c r="AI570" s="13"/>
      <c r="AJ570" s="4" t="str">
        <f>IFERROR(AVERAGE(AK570:AL570),"")</f>
        <v/>
      </c>
      <c r="AK570" s="12"/>
      <c r="AL570" s="13"/>
      <c r="AM570" s="4" t="str">
        <f>IFERROR(AVERAGE(AN570:AO570),"")</f>
        <v/>
      </c>
      <c r="AN570" s="12"/>
      <c r="AO570" s="13"/>
      <c r="AP570" s="4" t="str">
        <f>IFERROR(AVERAGE(AQ570:AR570),"")</f>
        <v/>
      </c>
      <c r="AQ570" s="12"/>
      <c r="AR570" s="13"/>
      <c r="AS570" s="4" t="str">
        <f>IFERROR(AVERAGE(AT570:AU570),"")</f>
        <v/>
      </c>
      <c r="AT570" s="12"/>
      <c r="AU570" s="13"/>
      <c r="AV570" s="4" t="str">
        <f>IFERROR(AVERAGE(AW570:AX570),"")</f>
        <v/>
      </c>
      <c r="AW570" s="12"/>
      <c r="AX570" s="13"/>
      <c r="AY570" s="4" t="str">
        <f>IFERROR(AVERAGE(AZ570:BA570),"")</f>
        <v/>
      </c>
      <c r="AZ570" s="12"/>
      <c r="BA570" s="13"/>
      <c r="BB570" s="4" t="str">
        <f>IFERROR(AVERAGE(BC570:BD570),"")</f>
        <v/>
      </c>
      <c r="BC570" s="12"/>
      <c r="BD570" s="13"/>
      <c r="BE570" s="4" t="str">
        <f>IFERROR(AVERAGE(BF570:BG570),"")</f>
        <v/>
      </c>
      <c r="BF570" s="12"/>
      <c r="BG570" s="13"/>
      <c r="BH570" s="4" t="str">
        <f>IFERROR(AVERAGE(BI570:BJ570),"")</f>
        <v/>
      </c>
      <c r="BI570" s="12"/>
      <c r="BJ570" s="13"/>
      <c r="BK570" s="4" t="str">
        <f>IFERROR(AVERAGE(BL570:BM570),"")</f>
        <v/>
      </c>
      <c r="BL570" s="12"/>
      <c r="BM570" s="13"/>
      <c r="BN570" s="4" t="str">
        <f>IFERROR(AVERAGE(BO570:BP570),"")</f>
        <v/>
      </c>
      <c r="BO570" s="12"/>
      <c r="BP570" s="13"/>
      <c r="BQ570" s="4" t="str">
        <f>IFERROR(AVERAGE(BR570:BS570),"")</f>
        <v/>
      </c>
      <c r="BR570" s="12"/>
      <c r="BS570" s="13"/>
      <c r="BT570" s="4" t="str">
        <f>IFERROR(AVERAGE(BU570:BV570),"")</f>
        <v/>
      </c>
      <c r="BU570" s="12"/>
      <c r="BV570" s="13"/>
    </row>
    <row r="571" spans="1:74">
      <c r="B571" t="s">
        <v>69</v>
      </c>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row>
    <row r="572" spans="1:74">
      <c r="B572" t="str">
        <f>B570</f>
        <v>guandalini2015power</v>
      </c>
      <c r="C572" t="s">
        <v>48</v>
      </c>
      <c r="D572">
        <f>D570</f>
        <v>2015</v>
      </c>
      <c r="E572" t="s">
        <v>22</v>
      </c>
      <c r="F572" s="22" t="str">
        <f>IFERROR(AVERAGE(G572:H572),"")</f>
        <v/>
      </c>
      <c r="G572" s="23"/>
      <c r="H572" s="24"/>
      <c r="I572" s="22" t="str">
        <f>IFERROR(AVERAGE(J572:K572),"")</f>
        <v/>
      </c>
      <c r="J572" s="23"/>
      <c r="K572" s="24"/>
      <c r="L572" s="22" t="str">
        <f>IFERROR(AVERAGE(M572:N572),"")</f>
        <v/>
      </c>
      <c r="M572" s="23"/>
      <c r="N572" s="24"/>
      <c r="O572" s="22" t="str">
        <f>IFERROR(AVERAGE(P572:Q572),"")</f>
        <v/>
      </c>
      <c r="P572" s="23"/>
      <c r="Q572" s="24"/>
      <c r="R572" s="22" t="str">
        <f>IFERROR(AVERAGE(S572:T572),"")</f>
        <v/>
      </c>
      <c r="S572" s="23"/>
      <c r="T572" s="24"/>
      <c r="U572" s="22" t="str">
        <f>IFERROR(AVERAGE(V572:W572),"")</f>
        <v/>
      </c>
      <c r="V572" s="23"/>
      <c r="W572" s="24"/>
      <c r="X572" s="22" t="str">
        <f>IFERROR(AVERAGE(Y572:Z572),"")</f>
        <v/>
      </c>
      <c r="Y572" s="23"/>
      <c r="Z572" s="24"/>
      <c r="AA572" s="22" t="str">
        <f>IFERROR(AVERAGE(AB572:AC572),"")</f>
        <v/>
      </c>
      <c r="AB572" s="23"/>
      <c r="AC572" s="24"/>
      <c r="AD572" s="22" t="str">
        <f>IFERROR(AVERAGE(AE572:AF572),"")</f>
        <v/>
      </c>
      <c r="AE572" s="23"/>
      <c r="AF572" s="24"/>
      <c r="AG572" s="22" t="str">
        <f>IFERROR(AVERAGE(AH572:AI572),"")</f>
        <v/>
      </c>
      <c r="AH572" s="23"/>
      <c r="AI572" s="24"/>
      <c r="AJ572" s="22" t="str">
        <f>IFERROR(AVERAGE(AK572:AL572),"")</f>
        <v/>
      </c>
      <c r="AK572" s="23"/>
      <c r="AL572" s="24"/>
      <c r="AM572" s="22" t="str">
        <f>IFERROR(AVERAGE(AN572:AO572),"")</f>
        <v/>
      </c>
      <c r="AN572" s="23"/>
      <c r="AO572" s="24"/>
      <c r="AP572" s="22" t="str">
        <f>IFERROR(AVERAGE(AQ572:AR572),"")</f>
        <v/>
      </c>
      <c r="AQ572" s="23"/>
      <c r="AR572" s="24"/>
      <c r="AS572" s="22" t="str">
        <f>IFERROR(AVERAGE(AT572:AU572),"")</f>
        <v/>
      </c>
      <c r="AT572" s="23"/>
      <c r="AU572" s="24"/>
      <c r="AV572" s="22" t="str">
        <f>IFERROR(AVERAGE(AW572:AX572),"")</f>
        <v/>
      </c>
      <c r="AW572" s="23"/>
      <c r="AX572" s="24"/>
      <c r="AY572" s="22" t="str">
        <f>IFERROR(AVERAGE(AZ572:BA572),"")</f>
        <v/>
      </c>
      <c r="AZ572" s="23"/>
      <c r="BA572" s="24"/>
      <c r="BB572" s="22" t="str">
        <f>IFERROR(AVERAGE(BC572:BD572),"")</f>
        <v/>
      </c>
      <c r="BC572" s="23"/>
      <c r="BD572" s="24"/>
      <c r="BE572" s="22" t="str">
        <f>IFERROR(AVERAGE(BF572:BG572),"")</f>
        <v/>
      </c>
      <c r="BF572" s="23"/>
      <c r="BG572" s="24"/>
      <c r="BH572" s="22" t="str">
        <f>IFERROR(AVERAGE(BI572:BJ572),"")</f>
        <v/>
      </c>
      <c r="BI572" s="23"/>
      <c r="BJ572" s="24"/>
      <c r="BK572" s="22" t="str">
        <f>IFERROR(AVERAGE(BL572:BM572),"")</f>
        <v/>
      </c>
      <c r="BL572" s="23"/>
      <c r="BM572" s="24"/>
      <c r="BN572" s="22" t="str">
        <f>IFERROR(AVERAGE(BO572:BP572),"")</f>
        <v/>
      </c>
      <c r="BO572" s="23"/>
      <c r="BP572" s="24"/>
      <c r="BQ572" s="22" t="str">
        <f>IFERROR(AVERAGE(BR572:BS572),"")</f>
        <v/>
      </c>
      <c r="BR572" s="23"/>
      <c r="BS572" s="24"/>
      <c r="BT572" s="22" t="str">
        <f>IFERROR(AVERAGE(BU572:BV572),"")</f>
        <v/>
      </c>
      <c r="BU572" s="23"/>
      <c r="BV572" s="24"/>
    </row>
    <row r="573" spans="1:74">
      <c r="B573" t="str">
        <f>B572</f>
        <v>guandalini2015power</v>
      </c>
      <c r="C573" t="s">
        <v>49</v>
      </c>
      <c r="D573">
        <f>D572</f>
        <v>2015</v>
      </c>
      <c r="E573" t="s">
        <v>22</v>
      </c>
      <c r="F573" s="22" t="str">
        <f>IFERROR(AVERAGE(G573:H573),"")</f>
        <v/>
      </c>
      <c r="G573" s="23"/>
      <c r="H573" s="24"/>
      <c r="I573" s="22" t="str">
        <f>IFERROR(AVERAGE(J573:K573),"")</f>
        <v/>
      </c>
      <c r="J573" s="23"/>
      <c r="K573" s="24"/>
      <c r="L573" s="22" t="str">
        <f>IFERROR(AVERAGE(M573:N573),"")</f>
        <v/>
      </c>
      <c r="M573" s="23"/>
      <c r="N573" s="24"/>
      <c r="O573" s="22" t="str">
        <f>IFERROR(AVERAGE(P573:Q573),"")</f>
        <v/>
      </c>
      <c r="P573" s="23"/>
      <c r="Q573" s="24"/>
      <c r="R573" s="22" t="str">
        <f>IFERROR(AVERAGE(S573:T573),"")</f>
        <v/>
      </c>
      <c r="S573" s="23"/>
      <c r="T573" s="24"/>
      <c r="U573" s="22" t="str">
        <f>IFERROR(AVERAGE(V573:W573),"")</f>
        <v/>
      </c>
      <c r="V573" s="23"/>
      <c r="W573" s="24"/>
      <c r="X573" s="22" t="str">
        <f>IFERROR(AVERAGE(Y573:Z573),"")</f>
        <v/>
      </c>
      <c r="Y573" s="23"/>
      <c r="Z573" s="24"/>
      <c r="AA573" s="22" t="str">
        <f>IFERROR(AVERAGE(AB573:AC573),"")</f>
        <v/>
      </c>
      <c r="AB573" s="23"/>
      <c r="AC573" s="24"/>
      <c r="AD573" s="22" t="str">
        <f>IFERROR(AVERAGE(AE573:AF573),"")</f>
        <v/>
      </c>
      <c r="AE573" s="23"/>
      <c r="AF573" s="24"/>
      <c r="AG573" s="22" t="str">
        <f>IFERROR(AVERAGE(AH573:AI573),"")</f>
        <v/>
      </c>
      <c r="AH573" s="23"/>
      <c r="AI573" s="24"/>
      <c r="AJ573" s="22" t="str">
        <f>IFERROR(AVERAGE(AK573:AL573),"")</f>
        <v/>
      </c>
      <c r="AK573" s="23"/>
      <c r="AL573" s="24"/>
      <c r="AM573" s="22" t="str">
        <f>IFERROR(AVERAGE(AN573:AO573),"")</f>
        <v/>
      </c>
      <c r="AN573" s="23"/>
      <c r="AO573" s="24"/>
      <c r="AP573" s="22" t="str">
        <f>IFERROR(AVERAGE(AQ573:AR573),"")</f>
        <v/>
      </c>
      <c r="AQ573" s="23"/>
      <c r="AR573" s="24"/>
      <c r="AS573" s="22" t="str">
        <f>IFERROR(AVERAGE(AT573:AU573),"")</f>
        <v/>
      </c>
      <c r="AT573" s="23"/>
      <c r="AU573" s="24"/>
      <c r="AV573" s="22" t="str">
        <f>IFERROR(AVERAGE(AW573:AX573),"")</f>
        <v/>
      </c>
      <c r="AW573" s="23"/>
      <c r="AX573" s="24"/>
      <c r="AY573" s="22" t="str">
        <f>IFERROR(AVERAGE(AZ573:BA573),"")</f>
        <v/>
      </c>
      <c r="AZ573" s="23"/>
      <c r="BA573" s="24"/>
      <c r="BB573" s="22" t="str">
        <f>IFERROR(AVERAGE(BC573:BD573),"")</f>
        <v/>
      </c>
      <c r="BC573" s="23"/>
      <c r="BD573" s="24"/>
      <c r="BE573" s="22" t="str">
        <f>IFERROR(AVERAGE(BF573:BG573),"")</f>
        <v/>
      </c>
      <c r="BF573" s="23"/>
      <c r="BG573" s="24"/>
      <c r="BH573" s="22" t="str">
        <f>IFERROR(AVERAGE(BI573:BJ573),"")</f>
        <v/>
      </c>
      <c r="BI573" s="23"/>
      <c r="BJ573" s="24"/>
      <c r="BK573" s="22" t="str">
        <f>IFERROR(AVERAGE(BL573:BM573),"")</f>
        <v/>
      </c>
      <c r="BL573" s="23"/>
      <c r="BM573" s="24"/>
      <c r="BN573" s="22" t="str">
        <f>IFERROR(AVERAGE(BO573:BP573),"")</f>
        <v/>
      </c>
      <c r="BO573" s="23"/>
      <c r="BP573" s="24"/>
      <c r="BQ573" s="22" t="str">
        <f>IFERROR(AVERAGE(BR573:BS573),"")</f>
        <v/>
      </c>
      <c r="BR573" s="23"/>
      <c r="BS573" s="24"/>
      <c r="BT573" s="22" t="str">
        <f>IFERROR(AVERAGE(BU573:BV573),"")</f>
        <v/>
      </c>
      <c r="BU573" s="23"/>
      <c r="BV573" s="24"/>
    </row>
    <row r="574" spans="1:74">
      <c r="B574" t="s">
        <v>69</v>
      </c>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row>
    <row r="575" spans="1:74">
      <c r="B575" t="str">
        <f>B570</f>
        <v>guandalini2015power</v>
      </c>
      <c r="C575" t="s">
        <v>23</v>
      </c>
      <c r="D575">
        <f>D570</f>
        <v>2015</v>
      </c>
      <c r="E575" t="s">
        <v>20</v>
      </c>
      <c r="F575" s="4" t="str">
        <f>IFERROR(AVERAGE(G575:H575),"")</f>
        <v/>
      </c>
      <c r="G575" s="12"/>
      <c r="H575" s="13"/>
      <c r="I575" s="4" t="str">
        <f>IFERROR(AVERAGE(J575:K575),"")</f>
        <v/>
      </c>
      <c r="J575" s="12"/>
      <c r="K575" s="13"/>
      <c r="L575" s="4" t="str">
        <f>IFERROR(AVERAGE(M575:N575),"")</f>
        <v/>
      </c>
      <c r="M575" s="12"/>
      <c r="N575" s="13"/>
      <c r="O575" s="4" t="str">
        <f>IFERROR(AVERAGE(P575:Q575),"")</f>
        <v/>
      </c>
      <c r="P575" s="12"/>
      <c r="Q575" s="13"/>
      <c r="R575" s="4" t="str">
        <f>IFERROR(AVERAGE(S575:T575),"")</f>
        <v/>
      </c>
      <c r="S575" s="12"/>
      <c r="T575" s="13"/>
      <c r="U575" s="4" t="str">
        <f>IFERROR(AVERAGE(V575:W575),"")</f>
        <v/>
      </c>
      <c r="V575" s="12"/>
      <c r="W575" s="13"/>
      <c r="X575" s="4" t="str">
        <f>IFERROR(AVERAGE(Y575:Z575),"")</f>
        <v/>
      </c>
      <c r="Y575" s="12"/>
      <c r="Z575" s="13"/>
      <c r="AA575" s="4" t="str">
        <f>IFERROR(AVERAGE(AB575:AC575),"")</f>
        <v/>
      </c>
      <c r="AB575" s="12"/>
      <c r="AC575" s="13"/>
      <c r="AD575" s="4" t="str">
        <f>IFERROR(AVERAGE(AE575:AF575),"")</f>
        <v/>
      </c>
      <c r="AE575" s="12"/>
      <c r="AF575" s="13"/>
      <c r="AG575" s="4" t="str">
        <f>IFERROR(AVERAGE(AH575:AI575),"")</f>
        <v/>
      </c>
      <c r="AH575" s="12"/>
      <c r="AI575" s="13"/>
      <c r="AJ575" s="4" t="str">
        <f>IFERROR(AVERAGE(AK575:AL575),"")</f>
        <v/>
      </c>
      <c r="AK575" s="12"/>
      <c r="AL575" s="13"/>
      <c r="AM575" s="4" t="str">
        <f>IFERROR(AVERAGE(AN575:AO575),"")</f>
        <v/>
      </c>
      <c r="AN575" s="12"/>
      <c r="AO575" s="13"/>
      <c r="AP575" s="4" t="str">
        <f>IFERROR(AVERAGE(AQ575:AR575),"")</f>
        <v/>
      </c>
      <c r="AQ575" s="12"/>
      <c r="AR575" s="13"/>
      <c r="AS575" s="4" t="str">
        <f>IFERROR(AVERAGE(AT575:AU575),"")</f>
        <v/>
      </c>
      <c r="AT575" s="12"/>
      <c r="AU575" s="13"/>
      <c r="AV575" s="4" t="str">
        <f>IFERROR(AVERAGE(AW575:AX575),"")</f>
        <v/>
      </c>
      <c r="AW575" s="12"/>
      <c r="AX575" s="13"/>
      <c r="AY575" s="4" t="str">
        <f>IFERROR(AVERAGE(AZ575:BA575),"")</f>
        <v/>
      </c>
      <c r="AZ575" s="12"/>
      <c r="BA575" s="13"/>
      <c r="BB575" s="4" t="str">
        <f>IFERROR(AVERAGE(BC575:BD575),"")</f>
        <v/>
      </c>
      <c r="BC575" s="12"/>
      <c r="BD575" s="13"/>
      <c r="BE575" s="4" t="str">
        <f>IFERROR(AVERAGE(BF575:BG575),"")</f>
        <v/>
      </c>
      <c r="BF575" s="12"/>
      <c r="BG575" s="13"/>
      <c r="BH575" s="4" t="str">
        <f>IFERROR(AVERAGE(BI575:BJ575),"")</f>
        <v/>
      </c>
      <c r="BI575" s="12"/>
      <c r="BJ575" s="13"/>
      <c r="BK575" s="4" t="str">
        <f>IFERROR(AVERAGE(BL575:BM575),"")</f>
        <v/>
      </c>
      <c r="BL575" s="12"/>
      <c r="BM575" s="13"/>
      <c r="BN575" s="4" t="str">
        <f>IFERROR(AVERAGE(BO575:BP575),"")</f>
        <v/>
      </c>
      <c r="BO575" s="12"/>
      <c r="BP575" s="13"/>
      <c r="BQ575" s="4" t="str">
        <f>IFERROR(AVERAGE(BR575:BS575),"")</f>
        <v/>
      </c>
      <c r="BR575" s="12"/>
      <c r="BS575" s="13"/>
      <c r="BT575" s="4" t="str">
        <f>IFERROR(AVERAGE(BU575:BV575),"")</f>
        <v/>
      </c>
      <c r="BU575" s="12"/>
      <c r="BV575" s="13"/>
    </row>
    <row r="576" spans="1:74">
      <c r="B576" t="str">
        <f>B575</f>
        <v>guandalini2015power</v>
      </c>
      <c r="C576" t="s">
        <v>42</v>
      </c>
      <c r="D576">
        <f>D575</f>
        <v>2015</v>
      </c>
      <c r="E576" t="s">
        <v>43</v>
      </c>
      <c r="F576" s="4" t="str">
        <f>IFERROR(AVERAGE(G576:H576),"")</f>
        <v/>
      </c>
      <c r="G576" s="12"/>
      <c r="H576" s="13"/>
      <c r="I576" s="4" t="str">
        <f>IFERROR(AVERAGE(J576:K576),"")</f>
        <v/>
      </c>
      <c r="J576" s="12"/>
      <c r="K576" s="13"/>
      <c r="L576" s="4" t="str">
        <f>IFERROR(AVERAGE(M576:N576),"")</f>
        <v/>
      </c>
      <c r="M576" s="12"/>
      <c r="N576" s="13"/>
      <c r="O576" s="4" t="str">
        <f>IFERROR(AVERAGE(P576:Q576),"")</f>
        <v/>
      </c>
      <c r="P576" s="12"/>
      <c r="Q576" s="13"/>
      <c r="R576" s="4" t="str">
        <f>IFERROR(AVERAGE(S576:T576),"")</f>
        <v/>
      </c>
      <c r="S576" s="12"/>
      <c r="T576" s="13"/>
      <c r="U576" s="4" t="str">
        <f>IFERROR(AVERAGE(V576:W576),"")</f>
        <v/>
      </c>
      <c r="V576" s="12"/>
      <c r="W576" s="13"/>
      <c r="X576" s="4" t="str">
        <f>IFERROR(AVERAGE(Y576:Z576),"")</f>
        <v/>
      </c>
      <c r="Y576" s="12"/>
      <c r="Z576" s="13"/>
      <c r="AA576" s="4" t="str">
        <f>IFERROR(AVERAGE(AB576:AC576),"")</f>
        <v/>
      </c>
      <c r="AB576" s="12"/>
      <c r="AC576" s="13"/>
      <c r="AD576" s="4" t="str">
        <f>IFERROR(AVERAGE(AE576:AF576),"")</f>
        <v/>
      </c>
      <c r="AE576" s="12"/>
      <c r="AF576" s="13"/>
      <c r="AG576" s="4" t="str">
        <f>IFERROR(AVERAGE(AH576:AI576),"")</f>
        <v/>
      </c>
      <c r="AH576" s="12"/>
      <c r="AI576" s="13"/>
      <c r="AJ576" s="4" t="str">
        <f>IFERROR(AVERAGE(AK576:AL576),"")</f>
        <v/>
      </c>
      <c r="AK576" s="12"/>
      <c r="AL576" s="13"/>
      <c r="AM576" s="4" t="str">
        <f>IFERROR(AVERAGE(AN576:AO576),"")</f>
        <v/>
      </c>
      <c r="AN576" s="12"/>
      <c r="AO576" s="13"/>
      <c r="AP576" s="4" t="str">
        <f>IFERROR(AVERAGE(AQ576:AR576),"")</f>
        <v/>
      </c>
      <c r="AQ576" s="12"/>
      <c r="AR576" s="13"/>
      <c r="AS576" s="4" t="str">
        <f>IFERROR(AVERAGE(AT576:AU576),"")</f>
        <v/>
      </c>
      <c r="AT576" s="12"/>
      <c r="AU576" s="13"/>
      <c r="AV576" s="4" t="str">
        <f>IFERROR(AVERAGE(AW576:AX576),"")</f>
        <v/>
      </c>
      <c r="AW576" s="12"/>
      <c r="AX576" s="13"/>
      <c r="AY576" s="4" t="str">
        <f>IFERROR(AVERAGE(AZ576:BA576),"")</f>
        <v/>
      </c>
      <c r="AZ576" s="12"/>
      <c r="BA576" s="13"/>
      <c r="BB576" s="4" t="str">
        <f>IFERROR(AVERAGE(BC576:BD576),"")</f>
        <v/>
      </c>
      <c r="BC576" s="12"/>
      <c r="BD576" s="13"/>
      <c r="BE576" s="4" t="str">
        <f>IFERROR(AVERAGE(BF576:BG576),"")</f>
        <v/>
      </c>
      <c r="BF576" s="12"/>
      <c r="BG576" s="13"/>
      <c r="BH576" s="4" t="str">
        <f>IFERROR(AVERAGE(BI576:BJ576),"")</f>
        <v/>
      </c>
      <c r="BI576" s="12"/>
      <c r="BJ576" s="13"/>
      <c r="BK576" s="4" t="str">
        <f>IFERROR(AVERAGE(BL576:BM576),"")</f>
        <v/>
      </c>
      <c r="BL576" s="12"/>
      <c r="BM576" s="13"/>
      <c r="BN576" s="4" t="str">
        <f>IFERROR(AVERAGE(BO576:BP576),"")</f>
        <v/>
      </c>
      <c r="BO576" s="12"/>
      <c r="BP576" s="13"/>
      <c r="BQ576" s="4" t="str">
        <f>IFERROR(AVERAGE(BR576:BS576),"")</f>
        <v/>
      </c>
      <c r="BR576" s="12"/>
      <c r="BS576" s="13"/>
      <c r="BT576" s="4" t="str">
        <f>IFERROR(AVERAGE(BU576:BV576),"")</f>
        <v/>
      </c>
      <c r="BU576" s="12"/>
      <c r="BV576" s="13"/>
    </row>
    <row r="577" spans="1:77">
      <c r="B577" t="str">
        <f>B576</f>
        <v>guandalini2015power</v>
      </c>
      <c r="C577" t="s">
        <v>21</v>
      </c>
      <c r="D577">
        <f>D576</f>
        <v>2015</v>
      </c>
      <c r="E577" t="s">
        <v>22</v>
      </c>
      <c r="F577" s="22" t="str">
        <f>IFERROR(AVERAGE(G577:H577),"")</f>
        <v/>
      </c>
      <c r="G577" s="23"/>
      <c r="H577" s="24"/>
      <c r="I577" s="22" t="str">
        <f>IFERROR(AVERAGE(J577:K577),"")</f>
        <v/>
      </c>
      <c r="J577" s="23"/>
      <c r="K577" s="24"/>
      <c r="L577" s="22" t="str">
        <f>IFERROR(AVERAGE(M577:N577),"")</f>
        <v/>
      </c>
      <c r="M577" s="23"/>
      <c r="N577" s="24"/>
      <c r="O577" s="22" t="str">
        <f>IFERROR(AVERAGE(P577:Q577),"")</f>
        <v/>
      </c>
      <c r="P577" s="23"/>
      <c r="Q577" s="24"/>
      <c r="R577" s="22" t="str">
        <f>IFERROR(AVERAGE(S577:T577),"")</f>
        <v/>
      </c>
      <c r="S577" s="23"/>
      <c r="T577" s="24"/>
      <c r="U577" s="22" t="str">
        <f>IFERROR(AVERAGE(V577:W577),"")</f>
        <v/>
      </c>
      <c r="V577" s="23"/>
      <c r="W577" s="24"/>
      <c r="X577" s="22" t="str">
        <f>IFERROR(AVERAGE(Y577:Z577),"")</f>
        <v/>
      </c>
      <c r="Y577" s="23"/>
      <c r="Z577" s="24"/>
      <c r="AA577" s="22" t="str">
        <f>IFERROR(AVERAGE(AB577:AC577),"")</f>
        <v/>
      </c>
      <c r="AB577" s="23"/>
      <c r="AC577" s="24"/>
      <c r="AD577" s="22" t="str">
        <f>IFERROR(AVERAGE(AE577:AF577),"")</f>
        <v/>
      </c>
      <c r="AE577" s="23"/>
      <c r="AF577" s="24"/>
      <c r="AG577" s="22" t="str">
        <f>IFERROR(AVERAGE(AH577:AI577),"")</f>
        <v/>
      </c>
      <c r="AH577" s="23"/>
      <c r="AI577" s="24"/>
      <c r="AJ577" s="22" t="str">
        <f>IFERROR(AVERAGE(AK577:AL577),"")</f>
        <v/>
      </c>
      <c r="AK577" s="23"/>
      <c r="AL577" s="24"/>
      <c r="AM577" s="22" t="str">
        <f>IFERROR(AVERAGE(AN577:AO577),"")</f>
        <v/>
      </c>
      <c r="AN577" s="23"/>
      <c r="AO577" s="24"/>
      <c r="AP577" s="22" t="str">
        <f>IFERROR(AVERAGE(AQ577:AR577),"")</f>
        <v/>
      </c>
      <c r="AQ577" s="23"/>
      <c r="AR577" s="24"/>
      <c r="AS577" s="22" t="str">
        <f>IFERROR(AVERAGE(AT577:AU577),"")</f>
        <v/>
      </c>
      <c r="AT577" s="23"/>
      <c r="AU577" s="24"/>
      <c r="AV577" s="22" t="str">
        <f>IFERROR(AVERAGE(AW577:AX577),"")</f>
        <v/>
      </c>
      <c r="AW577" s="23"/>
      <c r="AX577" s="24"/>
      <c r="AY577" s="22" t="str">
        <f>IFERROR(AVERAGE(AZ577:BA577),"")</f>
        <v/>
      </c>
      <c r="AZ577" s="23"/>
      <c r="BA577" s="24"/>
      <c r="BB577" s="22" t="str">
        <f>IFERROR(AVERAGE(BC577:BD577),"")</f>
        <v/>
      </c>
      <c r="BC577" s="23"/>
      <c r="BD577" s="24"/>
      <c r="BE577" s="22" t="str">
        <f>IFERROR(AVERAGE(BF577:BG577),"")</f>
        <v/>
      </c>
      <c r="BF577" s="23"/>
      <c r="BG577" s="24"/>
      <c r="BH577" s="22" t="str">
        <f>IFERROR(AVERAGE(BI577:BJ577),"")</f>
        <v/>
      </c>
      <c r="BI577" s="23"/>
      <c r="BJ577" s="24"/>
      <c r="BK577" s="22" t="str">
        <f>IFERROR(AVERAGE(BL577:BM577),"")</f>
        <v/>
      </c>
      <c r="BL577" s="23"/>
      <c r="BM577" s="24"/>
      <c r="BN577" s="22" t="str">
        <f>IFERROR(AVERAGE(BO577:BP577),"")</f>
        <v/>
      </c>
      <c r="BO577" s="23"/>
      <c r="BP577" s="24"/>
      <c r="BQ577" s="22" t="str">
        <f>IFERROR(AVERAGE(BR577:BS577),"")</f>
        <v/>
      </c>
      <c r="BR577" s="23"/>
      <c r="BS577" s="24"/>
      <c r="BT577" s="22" t="str">
        <f>IFERROR(AVERAGE(BU577:BV577),"")</f>
        <v/>
      </c>
      <c r="BU577" s="23"/>
      <c r="BV577" s="24"/>
    </row>
    <row r="578" spans="1:77">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row>
    <row r="580" spans="1:77">
      <c r="A580" s="5">
        <f>MATCH(B580,Sources[Citekey],0)</f>
        <v>30</v>
      </c>
      <c r="B580" s="6" t="s">
        <v>203</v>
      </c>
      <c r="C580" s="1"/>
      <c r="D580" s="1">
        <f>VLOOKUP(B580,Sources[],2,FALSE)</f>
        <v>2015</v>
      </c>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row>
    <row r="581" spans="1:77">
      <c r="B581" t="str">
        <f>B580</f>
        <v>guinot2015profitability</v>
      </c>
      <c r="C581" t="s">
        <v>3</v>
      </c>
      <c r="D581">
        <f>D580</f>
        <v>2015</v>
      </c>
      <c r="E581" s="25" t="s">
        <v>6</v>
      </c>
      <c r="F581" s="4" t="str">
        <f>IFERROR(AVERAGE(G581:H581),"")</f>
        <v/>
      </c>
      <c r="G581" s="12"/>
      <c r="H581" s="13"/>
      <c r="I581" s="4" t="str">
        <f>IFERROR(AVERAGE(J581:K581),"")</f>
        <v/>
      </c>
      <c r="J581" s="12"/>
      <c r="K581" s="13"/>
      <c r="L581" s="4" t="str">
        <f>IFERROR(AVERAGE(M581:N581),"")</f>
        <v/>
      </c>
      <c r="M581" s="12"/>
      <c r="N581" s="13"/>
      <c r="O581" s="4" t="str">
        <f>IFERROR(AVERAGE(P581:Q581),"")</f>
        <v/>
      </c>
      <c r="P581" s="12"/>
      <c r="Q581" s="13"/>
      <c r="R581" s="4" t="str">
        <f>IFERROR(AVERAGE(S581:T581),"")</f>
        <v/>
      </c>
      <c r="S581" s="12"/>
      <c r="T581" s="13"/>
      <c r="U581" s="4" t="str">
        <f>IFERROR(AVERAGE(V581:W581),"")</f>
        <v/>
      </c>
      <c r="V581" s="12"/>
      <c r="W581" s="13"/>
      <c r="X581" s="4" t="str">
        <f>IFERROR(AVERAGE(Y581:Z581),"")</f>
        <v/>
      </c>
      <c r="Y581" s="12"/>
      <c r="Z581" s="13"/>
      <c r="AA581" s="4" t="str">
        <f>IFERROR(AVERAGE(AB581:AC581),"")</f>
        <v/>
      </c>
      <c r="AB581" s="12"/>
      <c r="AC581" s="13"/>
      <c r="AD581" s="4" t="str">
        <f>IFERROR(AVERAGE(AE581:AF581),"")</f>
        <v/>
      </c>
      <c r="AE581" s="12"/>
      <c r="AF581" s="13"/>
      <c r="AG581" s="4" t="str">
        <f>IFERROR(AVERAGE(AH581:AI581),"")</f>
        <v/>
      </c>
      <c r="AH581" s="12"/>
      <c r="AI581" s="13"/>
      <c r="AJ581" s="4" t="str">
        <f>IFERROR(AVERAGE(AK581:AL581),"")</f>
        <v/>
      </c>
      <c r="AK581" s="12"/>
      <c r="AL581" s="13"/>
      <c r="AM581" s="4" t="str">
        <f>IFERROR(AVERAGE(AN581:AO581),"")</f>
        <v/>
      </c>
      <c r="AN581" s="12"/>
      <c r="AO581" s="13"/>
      <c r="AP581" s="4" t="str">
        <f>IFERROR(AVERAGE(AQ581:AR581),"")</f>
        <v/>
      </c>
      <c r="AQ581" s="12"/>
      <c r="AR581" s="13"/>
      <c r="AS581" s="4" t="str">
        <f>IFERROR(AVERAGE(AT581:AU581),"")</f>
        <v/>
      </c>
      <c r="AT581" s="12"/>
      <c r="AU581" s="13"/>
      <c r="AV581" s="4" t="str">
        <f>IFERROR(AVERAGE(AW581:AX581),"")</f>
        <v/>
      </c>
      <c r="AW581" s="12"/>
      <c r="AX581" s="13"/>
      <c r="AY581" s="4" t="str">
        <f>IFERROR(AVERAGE(AZ581:BA581),"")</f>
        <v/>
      </c>
      <c r="AZ581" s="12"/>
      <c r="BA581" s="13"/>
      <c r="BB581" s="4" t="str">
        <f>IFERROR(AVERAGE(BC581:BD581),"")</f>
        <v/>
      </c>
      <c r="BC581" s="12"/>
      <c r="BD581" s="13"/>
      <c r="BE581" s="4" t="str">
        <f>IFERROR(AVERAGE(BF581:BG581),"")</f>
        <v/>
      </c>
      <c r="BF581" s="12"/>
      <c r="BG581" s="13"/>
      <c r="BH581" s="4" t="str">
        <f>IFERROR(AVERAGE(BI581:BJ581),"")</f>
        <v/>
      </c>
      <c r="BI581" s="12"/>
      <c r="BJ581" s="13"/>
      <c r="BK581" s="4" t="str">
        <f>IFERROR(AVERAGE(BL581:BM581),"")</f>
        <v/>
      </c>
      <c r="BL581" s="12"/>
      <c r="BM581" s="13"/>
      <c r="BN581" s="4" t="str">
        <f>IFERROR(AVERAGE(BO581:BP581),"")</f>
        <v/>
      </c>
      <c r="BO581" s="12"/>
      <c r="BP581" s="13"/>
      <c r="BQ581" s="4" t="str">
        <f>IFERROR(AVERAGE(BR581:BS581),"")</f>
        <v/>
      </c>
      <c r="BR581" s="12"/>
      <c r="BS581" s="13"/>
      <c r="BT581" s="4" t="str">
        <f>IFERROR(AVERAGE(BU581:BV581),"")</f>
        <v/>
      </c>
      <c r="BU581" s="12"/>
      <c r="BV581" s="13"/>
      <c r="BX581" s="2"/>
      <c r="BY581" s="2"/>
    </row>
    <row r="582" spans="1:77">
      <c r="B582" t="str">
        <f>B581</f>
        <v>guinot2015profitability</v>
      </c>
      <c r="C582" t="s">
        <v>4</v>
      </c>
      <c r="D582">
        <f>D581</f>
        <v>2015</v>
      </c>
      <c r="E582" t="str">
        <f>E581</f>
        <v>EUR/kW</v>
      </c>
      <c r="F582" s="4" t="str">
        <f>IFERROR(AVERAGE(G582:H582),"")</f>
        <v/>
      </c>
      <c r="G582" s="14"/>
      <c r="H582" s="15"/>
      <c r="I582" s="4" t="str">
        <f>IFERROR(AVERAGE(J582:K582),"")</f>
        <v/>
      </c>
      <c r="J582" s="14"/>
      <c r="K582" s="15"/>
      <c r="L582" s="4" t="str">
        <f>IFERROR(AVERAGE(M582:N582),"")</f>
        <v/>
      </c>
      <c r="M582" s="14"/>
      <c r="N582" s="15"/>
      <c r="O582" s="4" t="str">
        <f>IFERROR(AVERAGE(P582:Q582),"")</f>
        <v/>
      </c>
      <c r="P582" s="14"/>
      <c r="Q582" s="15"/>
      <c r="R582" s="4" t="str">
        <f>IFERROR(AVERAGE(S582:T582),"")</f>
        <v/>
      </c>
      <c r="S582" s="14"/>
      <c r="T582" s="15"/>
      <c r="U582" s="4" t="str">
        <f>IFERROR(AVERAGE(V582:W582),"")</f>
        <v/>
      </c>
      <c r="V582" s="14"/>
      <c r="W582" s="15"/>
      <c r="X582" s="4" t="str">
        <f>IFERROR(AVERAGE(Y582:Z582),"")</f>
        <v/>
      </c>
      <c r="Y582" s="14"/>
      <c r="Z582" s="15"/>
      <c r="AA582" s="4" t="str">
        <f>IFERROR(AVERAGE(AB582:AC582),"")</f>
        <v/>
      </c>
      <c r="AB582" s="14"/>
      <c r="AC582" s="15"/>
      <c r="AD582" s="4" t="str">
        <f>IFERROR(AVERAGE(AE582:AF582),"")</f>
        <v/>
      </c>
      <c r="AE582" s="14"/>
      <c r="AF582" s="15"/>
      <c r="AG582" s="4" t="str">
        <f>IFERROR(AVERAGE(AH582:AI582),"")</f>
        <v/>
      </c>
      <c r="AH582" s="14"/>
      <c r="AI582" s="15"/>
      <c r="AJ582" s="4" t="str">
        <f>IFERROR(AVERAGE(AK582:AL582),"")</f>
        <v/>
      </c>
      <c r="AK582" s="14"/>
      <c r="AL582" s="15"/>
      <c r="AM582" s="4" t="str">
        <f>IFERROR(AVERAGE(AN582:AO582),"")</f>
        <v/>
      </c>
      <c r="AN582" s="14"/>
      <c r="AO582" s="15"/>
      <c r="AP582" s="4" t="str">
        <f>IFERROR(AVERAGE(AQ582:AR582),"")</f>
        <v/>
      </c>
      <c r="AQ582" s="14"/>
      <c r="AR582" s="15"/>
      <c r="AS582" s="4" t="str">
        <f>IFERROR(AVERAGE(AT582:AU582),"")</f>
        <v/>
      </c>
      <c r="AT582" s="14"/>
      <c r="AU582" s="15"/>
      <c r="AV582" s="4" t="str">
        <f>IFERROR(AVERAGE(AW582:AX582),"")</f>
        <v/>
      </c>
      <c r="AW582" s="14"/>
      <c r="AX582" s="15"/>
      <c r="AY582" s="4">
        <f>IFERROR(AVERAGE(AZ582:BA582),"")</f>
        <v>3400</v>
      </c>
      <c r="AZ582" s="14">
        <v>3400</v>
      </c>
      <c r="BA582" s="15">
        <v>3400</v>
      </c>
      <c r="BB582" s="4" t="str">
        <f>IFERROR(AVERAGE(BC582:BD582),"")</f>
        <v/>
      </c>
      <c r="BC582" s="14"/>
      <c r="BD582" s="15"/>
      <c r="BE582" s="4" t="str">
        <f>IFERROR(AVERAGE(BF582:BG582),"")</f>
        <v/>
      </c>
      <c r="BF582" s="14"/>
      <c r="BG582" s="15"/>
      <c r="BH582" s="4" t="str">
        <f>IFERROR(AVERAGE(BI582:BJ582),"")</f>
        <v/>
      </c>
      <c r="BI582" s="14"/>
      <c r="BJ582" s="15"/>
      <c r="BK582" s="4" t="str">
        <f>IFERROR(AVERAGE(BL582:BM582),"")</f>
        <v/>
      </c>
      <c r="BL582" s="14"/>
      <c r="BM582" s="15"/>
      <c r="BN582" s="4" t="str">
        <f>IFERROR(AVERAGE(BO582:BP582),"")</f>
        <v/>
      </c>
      <c r="BO582" s="14"/>
      <c r="BP582" s="15"/>
      <c r="BQ582" s="4" t="str">
        <f>IFERROR(AVERAGE(BR582:BS582),"")</f>
        <v/>
      </c>
      <c r="BR582" s="14"/>
      <c r="BS582" s="15"/>
      <c r="BT582" s="4" t="str">
        <f>IFERROR(AVERAGE(BU582:BV582),"")</f>
        <v/>
      </c>
      <c r="BU582" s="14"/>
      <c r="BV582" s="15"/>
      <c r="BX582" s="2"/>
      <c r="BY582" s="2" t="s">
        <v>204</v>
      </c>
    </row>
    <row r="583" spans="1:77">
      <c r="B583" t="str">
        <f>B582</f>
        <v>guinot2015profitability</v>
      </c>
      <c r="C583" t="s">
        <v>5</v>
      </c>
      <c r="D583">
        <f>D582</f>
        <v>2015</v>
      </c>
      <c r="E583" t="str">
        <f>E582</f>
        <v>EUR/kW</v>
      </c>
      <c r="F583" s="4" t="str">
        <f>IFERROR(AVERAGE(G583:H583),"")</f>
        <v/>
      </c>
      <c r="G583" s="16"/>
      <c r="H583" s="17"/>
      <c r="I583" s="4" t="str">
        <f>IFERROR(AVERAGE(J583:K583),"")</f>
        <v/>
      </c>
      <c r="J583" s="16"/>
      <c r="K583" s="17"/>
      <c r="L583" s="4" t="str">
        <f>IFERROR(AVERAGE(M583:N583),"")</f>
        <v/>
      </c>
      <c r="M583" s="16"/>
      <c r="N583" s="17"/>
      <c r="O583" s="4" t="str">
        <f>IFERROR(AVERAGE(P583:Q583),"")</f>
        <v/>
      </c>
      <c r="P583" s="16"/>
      <c r="Q583" s="17"/>
      <c r="R583" s="4" t="str">
        <f>IFERROR(AVERAGE(S583:T583),"")</f>
        <v/>
      </c>
      <c r="S583" s="16"/>
      <c r="T583" s="17"/>
      <c r="U583" s="4" t="str">
        <f>IFERROR(AVERAGE(V583:W583),"")</f>
        <v/>
      </c>
      <c r="V583" s="16"/>
      <c r="W583" s="17"/>
      <c r="X583" s="4" t="str">
        <f>IFERROR(AVERAGE(Y583:Z583),"")</f>
        <v/>
      </c>
      <c r="Y583" s="16"/>
      <c r="Z583" s="17"/>
      <c r="AA583" s="4" t="str">
        <f>IFERROR(AVERAGE(AB583:AC583),"")</f>
        <v/>
      </c>
      <c r="AB583" s="16"/>
      <c r="AC583" s="17"/>
      <c r="AD583" s="4" t="str">
        <f>IFERROR(AVERAGE(AE583:AF583),"")</f>
        <v/>
      </c>
      <c r="AE583" s="16"/>
      <c r="AF583" s="17"/>
      <c r="AG583" s="4" t="str">
        <f>IFERROR(AVERAGE(AH583:AI583),"")</f>
        <v/>
      </c>
      <c r="AH583" s="16"/>
      <c r="AI583" s="17"/>
      <c r="AJ583" s="4" t="str">
        <f>IFERROR(AVERAGE(AK583:AL583),"")</f>
        <v/>
      </c>
      <c r="AK583" s="16"/>
      <c r="AL583" s="17"/>
      <c r="AM583" s="4" t="str">
        <f>IFERROR(AVERAGE(AN583:AO583),"")</f>
        <v/>
      </c>
      <c r="AN583" s="16"/>
      <c r="AO583" s="17"/>
      <c r="AP583" s="4" t="str">
        <f>IFERROR(AVERAGE(AQ583:AR583),"")</f>
        <v/>
      </c>
      <c r="AQ583" s="16"/>
      <c r="AR583" s="17"/>
      <c r="AS583" s="4" t="str">
        <f>IFERROR(AVERAGE(AT583:AU583),"")</f>
        <v/>
      </c>
      <c r="AT583" s="16"/>
      <c r="AU583" s="17"/>
      <c r="AV583" s="4" t="str">
        <f>IFERROR(AVERAGE(AW583:AX583),"")</f>
        <v/>
      </c>
      <c r="AW583" s="16"/>
      <c r="AX583" s="17"/>
      <c r="AY583" s="4" t="str">
        <f>IFERROR(AVERAGE(AZ583:BA583),"")</f>
        <v/>
      </c>
      <c r="AZ583" s="16"/>
      <c r="BA583" s="17"/>
      <c r="BB583" s="4" t="str">
        <f>IFERROR(AVERAGE(BC583:BD583),"")</f>
        <v/>
      </c>
      <c r="BC583" s="16"/>
      <c r="BD583" s="17"/>
      <c r="BE583" s="4" t="str">
        <f>IFERROR(AVERAGE(BF583:BG583),"")</f>
        <v/>
      </c>
      <c r="BF583" s="16"/>
      <c r="BG583" s="17"/>
      <c r="BH583" s="4" t="str">
        <f>IFERROR(AVERAGE(BI583:BJ583),"")</f>
        <v/>
      </c>
      <c r="BI583" s="16"/>
      <c r="BJ583" s="17"/>
      <c r="BK583" s="4" t="str">
        <f>IFERROR(AVERAGE(BL583:BM583),"")</f>
        <v/>
      </c>
      <c r="BL583" s="16"/>
      <c r="BM583" s="17"/>
      <c r="BN583" s="4" t="str">
        <f>IFERROR(AVERAGE(BO583:BP583),"")</f>
        <v/>
      </c>
      <c r="BO583" s="16"/>
      <c r="BP583" s="17"/>
      <c r="BQ583" s="4" t="str">
        <f>IFERROR(AVERAGE(BR583:BS583),"")</f>
        <v/>
      </c>
      <c r="BR583" s="16"/>
      <c r="BS583" s="17"/>
      <c r="BT583" s="4" t="str">
        <f>IFERROR(AVERAGE(BU583:BV583),"")</f>
        <v/>
      </c>
      <c r="BU583" s="16"/>
      <c r="BV583" s="17"/>
    </row>
    <row r="584" spans="1:77">
      <c r="B584" t="s">
        <v>69</v>
      </c>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row>
    <row r="585" spans="1:77" s="1" customFormat="1">
      <c r="A585" s="55"/>
      <c r="B585" s="1" t="str">
        <f>B583</f>
        <v>guinot2015profitability</v>
      </c>
      <c r="C585" s="1" t="s">
        <v>10</v>
      </c>
      <c r="D585" s="1">
        <f>D580</f>
        <v>2015</v>
      </c>
      <c r="E585" s="1" t="str">
        <f>E581</f>
        <v>EUR/kW</v>
      </c>
      <c r="F585" s="10">
        <f t="shared" ref="F585:BJ585" si="628">IFERROR(SUM(F587:F592)/F586,0)</f>
        <v>0</v>
      </c>
      <c r="G585" s="10">
        <f t="shared" si="628"/>
        <v>0</v>
      </c>
      <c r="H585" s="10">
        <f t="shared" si="628"/>
        <v>0</v>
      </c>
      <c r="I585" s="10">
        <f t="shared" si="628"/>
        <v>0</v>
      </c>
      <c r="J585" s="10">
        <f t="shared" si="628"/>
        <v>0</v>
      </c>
      <c r="K585" s="10">
        <f t="shared" si="628"/>
        <v>0</v>
      </c>
      <c r="L585" s="10">
        <f t="shared" si="628"/>
        <v>0</v>
      </c>
      <c r="M585" s="10">
        <f t="shared" si="628"/>
        <v>0</v>
      </c>
      <c r="N585" s="10">
        <f t="shared" si="628"/>
        <v>0</v>
      </c>
      <c r="O585" s="10">
        <f t="shared" si="628"/>
        <v>0</v>
      </c>
      <c r="P585" s="10">
        <f t="shared" si="628"/>
        <v>0</v>
      </c>
      <c r="Q585" s="10">
        <f t="shared" si="628"/>
        <v>0</v>
      </c>
      <c r="R585" s="10">
        <f t="shared" si="628"/>
        <v>0</v>
      </c>
      <c r="S585" s="10">
        <f t="shared" si="628"/>
        <v>0</v>
      </c>
      <c r="T585" s="10">
        <f t="shared" si="628"/>
        <v>0</v>
      </c>
      <c r="U585" s="10">
        <f t="shared" si="628"/>
        <v>0</v>
      </c>
      <c r="V585" s="10">
        <f t="shared" si="628"/>
        <v>0</v>
      </c>
      <c r="W585" s="10">
        <f t="shared" si="628"/>
        <v>0</v>
      </c>
      <c r="X585" s="10">
        <f t="shared" si="628"/>
        <v>0</v>
      </c>
      <c r="Y585" s="10">
        <f t="shared" si="628"/>
        <v>0</v>
      </c>
      <c r="Z585" s="10">
        <f t="shared" si="628"/>
        <v>0</v>
      </c>
      <c r="AA585" s="10">
        <f t="shared" si="628"/>
        <v>0</v>
      </c>
      <c r="AB585" s="10">
        <f t="shared" si="628"/>
        <v>0</v>
      </c>
      <c r="AC585" s="10">
        <f t="shared" si="628"/>
        <v>0</v>
      </c>
      <c r="AD585" s="10">
        <f t="shared" si="628"/>
        <v>0</v>
      </c>
      <c r="AE585" s="10">
        <f t="shared" si="628"/>
        <v>0</v>
      </c>
      <c r="AF585" s="10">
        <f t="shared" si="628"/>
        <v>0</v>
      </c>
      <c r="AG585" s="10">
        <f t="shared" si="628"/>
        <v>0</v>
      </c>
      <c r="AH585" s="10">
        <f t="shared" si="628"/>
        <v>0</v>
      </c>
      <c r="AI585" s="10">
        <f t="shared" si="628"/>
        <v>0</v>
      </c>
      <c r="AJ585" s="10">
        <f t="shared" si="628"/>
        <v>0</v>
      </c>
      <c r="AK585" s="10">
        <f t="shared" si="628"/>
        <v>0</v>
      </c>
      <c r="AL585" s="10">
        <f t="shared" si="628"/>
        <v>0</v>
      </c>
      <c r="AM585" s="10">
        <f t="shared" si="628"/>
        <v>0</v>
      </c>
      <c r="AN585" s="10">
        <f t="shared" si="628"/>
        <v>0</v>
      </c>
      <c r="AO585" s="10">
        <f t="shared" si="628"/>
        <v>0</v>
      </c>
      <c r="AP585" s="10">
        <f t="shared" si="628"/>
        <v>0</v>
      </c>
      <c r="AQ585" s="10">
        <f t="shared" si="628"/>
        <v>0</v>
      </c>
      <c r="AR585" s="10">
        <f t="shared" si="628"/>
        <v>0</v>
      </c>
      <c r="AS585" s="10">
        <f t="shared" si="628"/>
        <v>0</v>
      </c>
      <c r="AT585" s="10">
        <f t="shared" si="628"/>
        <v>0</v>
      </c>
      <c r="AU585" s="10">
        <f t="shared" si="628"/>
        <v>0</v>
      </c>
      <c r="AV585" s="10">
        <f t="shared" si="628"/>
        <v>0</v>
      </c>
      <c r="AW585" s="10">
        <f t="shared" si="628"/>
        <v>0</v>
      </c>
      <c r="AX585" s="10">
        <f t="shared" si="628"/>
        <v>0</v>
      </c>
      <c r="AY585" s="10">
        <f t="shared" si="628"/>
        <v>0</v>
      </c>
      <c r="AZ585" s="10">
        <f t="shared" si="628"/>
        <v>0</v>
      </c>
      <c r="BA585" s="10">
        <f t="shared" si="628"/>
        <v>0</v>
      </c>
      <c r="BB585" s="10">
        <f t="shared" si="628"/>
        <v>0</v>
      </c>
      <c r="BC585" s="10">
        <f t="shared" si="628"/>
        <v>0</v>
      </c>
      <c r="BD585" s="10">
        <f t="shared" si="628"/>
        <v>0</v>
      </c>
      <c r="BE585" s="10">
        <f t="shared" si="628"/>
        <v>0</v>
      </c>
      <c r="BF585" s="10">
        <f t="shared" si="628"/>
        <v>0</v>
      </c>
      <c r="BG585" s="10">
        <f t="shared" si="628"/>
        <v>0</v>
      </c>
      <c r="BH585" s="10">
        <f t="shared" si="628"/>
        <v>0</v>
      </c>
      <c r="BI585" s="10">
        <f t="shared" si="628"/>
        <v>0</v>
      </c>
      <c r="BJ585" s="10">
        <f t="shared" si="628"/>
        <v>0</v>
      </c>
      <c r="BK585" s="10">
        <f t="shared" ref="BK585:BV585" si="629">IFERROR(SUM(BK587:BK592)/BK586,0)</f>
        <v>0</v>
      </c>
      <c r="BL585" s="10">
        <f t="shared" si="629"/>
        <v>0</v>
      </c>
      <c r="BM585" s="10">
        <f t="shared" si="629"/>
        <v>0</v>
      </c>
      <c r="BN585" s="10">
        <f t="shared" si="629"/>
        <v>0</v>
      </c>
      <c r="BO585" s="10">
        <f t="shared" si="629"/>
        <v>0</v>
      </c>
      <c r="BP585" s="10">
        <f t="shared" si="629"/>
        <v>0</v>
      </c>
      <c r="BQ585" s="10">
        <f t="shared" si="629"/>
        <v>0</v>
      </c>
      <c r="BR585" s="10">
        <f t="shared" si="629"/>
        <v>0</v>
      </c>
      <c r="BS585" s="10">
        <f t="shared" si="629"/>
        <v>0</v>
      </c>
      <c r="BT585" s="10">
        <f t="shared" si="629"/>
        <v>0</v>
      </c>
      <c r="BU585" s="10">
        <f t="shared" si="629"/>
        <v>0</v>
      </c>
      <c r="BV585" s="10">
        <f t="shared" si="629"/>
        <v>0</v>
      </c>
    </row>
    <row r="586" spans="1:77" hidden="1" outlineLevel="1">
      <c r="B586" t="str">
        <f>B585</f>
        <v>guinot2015profitability</v>
      </c>
      <c r="C586" t="s">
        <v>17</v>
      </c>
      <c r="D586">
        <f>D585</f>
        <v>2015</v>
      </c>
      <c r="E586" t="s">
        <v>18</v>
      </c>
      <c r="F586" s="4" t="str">
        <f>IFERROR(AVERAGE(G586:H586),"")</f>
        <v/>
      </c>
      <c r="G586" s="12"/>
      <c r="H586" s="13"/>
      <c r="I586" s="4" t="str">
        <f>IFERROR(AVERAGE(J586:K586),"")</f>
        <v/>
      </c>
      <c r="J586" s="12"/>
      <c r="K586" s="13"/>
      <c r="L586" s="4" t="str">
        <f>IFERROR(AVERAGE(M586:N586),"")</f>
        <v/>
      </c>
      <c r="M586" s="12"/>
      <c r="N586" s="13"/>
      <c r="O586" s="4" t="str">
        <f>IFERROR(AVERAGE(P586:Q586),"")</f>
        <v/>
      </c>
      <c r="P586" s="12"/>
      <c r="Q586" s="13"/>
      <c r="R586" s="4" t="str">
        <f>IFERROR(AVERAGE(S586:T586),"")</f>
        <v/>
      </c>
      <c r="S586" s="12"/>
      <c r="T586" s="13"/>
      <c r="U586" s="4" t="str">
        <f>IFERROR(AVERAGE(V586:W586),"")</f>
        <v/>
      </c>
      <c r="V586" s="12"/>
      <c r="W586" s="13"/>
      <c r="X586" s="4" t="str">
        <f>IFERROR(AVERAGE(Y586:Z586),"")</f>
        <v/>
      </c>
      <c r="Y586" s="12"/>
      <c r="Z586" s="13"/>
      <c r="AA586" s="4" t="str">
        <f>IFERROR(AVERAGE(AB586:AC586),"")</f>
        <v/>
      </c>
      <c r="AB586" s="12"/>
      <c r="AC586" s="13"/>
      <c r="AD586" s="4" t="str">
        <f>IFERROR(AVERAGE(AE586:AF586),"")</f>
        <v/>
      </c>
      <c r="AE586" s="12"/>
      <c r="AF586" s="13"/>
      <c r="AG586" s="4" t="str">
        <f>IFERROR(AVERAGE(AH586:AI586),"")</f>
        <v/>
      </c>
      <c r="AH586" s="12"/>
      <c r="AI586" s="13"/>
      <c r="AJ586" s="4" t="str">
        <f>IFERROR(AVERAGE(AK586:AL586),"")</f>
        <v/>
      </c>
      <c r="AK586" s="12"/>
      <c r="AL586" s="13"/>
      <c r="AM586" s="4" t="str">
        <f>IFERROR(AVERAGE(AN586:AO586),"")</f>
        <v/>
      </c>
      <c r="AN586" s="12"/>
      <c r="AO586" s="13"/>
      <c r="AP586" s="4" t="str">
        <f>IFERROR(AVERAGE(AQ586:AR586),"")</f>
        <v/>
      </c>
      <c r="AQ586" s="12"/>
      <c r="AR586" s="13"/>
      <c r="AS586" s="4" t="str">
        <f>IFERROR(AVERAGE(AT586:AU586),"")</f>
        <v/>
      </c>
      <c r="AT586" s="12"/>
      <c r="AU586" s="13"/>
      <c r="AV586" s="4" t="str">
        <f>IFERROR(AVERAGE(AW586:AX586),"")</f>
        <v/>
      </c>
      <c r="AW586" s="12"/>
      <c r="AX586" s="13"/>
      <c r="AY586" s="4" t="str">
        <f>IFERROR(AVERAGE(AZ586:BA586),"")</f>
        <v/>
      </c>
      <c r="AZ586" s="12"/>
      <c r="BA586" s="13"/>
      <c r="BB586" s="4" t="str">
        <f>IFERROR(AVERAGE(BC586:BD586),"")</f>
        <v/>
      </c>
      <c r="BC586" s="12"/>
      <c r="BD586" s="13"/>
      <c r="BE586" s="4" t="str">
        <f>IFERROR(AVERAGE(BF586:BG586),"")</f>
        <v/>
      </c>
      <c r="BF586" s="12"/>
      <c r="BG586" s="13"/>
      <c r="BH586" s="4" t="str">
        <f>IFERROR(AVERAGE(BI586:BJ586),"")</f>
        <v/>
      </c>
      <c r="BI586" s="12"/>
      <c r="BJ586" s="13"/>
      <c r="BK586" s="4" t="str">
        <f>IFERROR(AVERAGE(BL586:BM586),"")</f>
        <v/>
      </c>
      <c r="BL586" s="12"/>
      <c r="BM586" s="13"/>
      <c r="BN586" s="4" t="str">
        <f>IFERROR(AVERAGE(BO586:BP586),"")</f>
        <v/>
      </c>
      <c r="BO586" s="12"/>
      <c r="BP586" s="13"/>
      <c r="BQ586" s="4" t="str">
        <f>IFERROR(AVERAGE(BR586:BS586),"")</f>
        <v/>
      </c>
      <c r="BR586" s="12"/>
      <c r="BS586" s="13"/>
      <c r="BT586" s="4" t="str">
        <f>IFERROR(AVERAGE(BU586:BV586),"")</f>
        <v/>
      </c>
      <c r="BU586" s="12"/>
      <c r="BV586" s="13"/>
    </row>
    <row r="587" spans="1:77" hidden="1" outlineLevel="1">
      <c r="B587" t="str">
        <f t="shared" ref="B587:B592" si="630">B586</f>
        <v>guinot2015profitability</v>
      </c>
      <c r="C587" t="s">
        <v>12</v>
      </c>
      <c r="D587">
        <f>D585</f>
        <v>2015</v>
      </c>
      <c r="E587" t="str">
        <f>LEFT(E585,3)</f>
        <v>EUR</v>
      </c>
      <c r="F587" s="4" t="str">
        <f t="shared" ref="F587:F592" si="631">IFERROR(AVERAGE(G587:H587),"")</f>
        <v/>
      </c>
      <c r="G587" s="12"/>
      <c r="H587" s="13"/>
      <c r="I587" s="4" t="str">
        <f t="shared" ref="I587:I592" si="632">IFERROR(AVERAGE(J587:K587),"")</f>
        <v/>
      </c>
      <c r="J587" s="12"/>
      <c r="K587" s="13"/>
      <c r="L587" s="4" t="str">
        <f t="shared" ref="L587:L592" si="633">IFERROR(AVERAGE(M587:N587),"")</f>
        <v/>
      </c>
      <c r="M587" s="12"/>
      <c r="N587" s="13"/>
      <c r="O587" s="4" t="str">
        <f t="shared" ref="O587:O592" si="634">IFERROR(AVERAGE(P587:Q587),"")</f>
        <v/>
      </c>
      <c r="P587" s="12"/>
      <c r="Q587" s="13"/>
      <c r="R587" s="4" t="str">
        <f t="shared" ref="R587:R592" si="635">IFERROR(AVERAGE(S587:T587),"")</f>
        <v/>
      </c>
      <c r="S587" s="12"/>
      <c r="T587" s="13"/>
      <c r="U587" s="4" t="str">
        <f t="shared" ref="U587:U592" si="636">IFERROR(AVERAGE(V587:W587),"")</f>
        <v/>
      </c>
      <c r="V587" s="12"/>
      <c r="W587" s="13"/>
      <c r="X587" s="4" t="str">
        <f t="shared" ref="X587:X592" si="637">IFERROR(AVERAGE(Y587:Z587),"")</f>
        <v/>
      </c>
      <c r="Y587" s="12"/>
      <c r="Z587" s="13"/>
      <c r="AA587" s="4" t="str">
        <f t="shared" ref="AA587:AA592" si="638">IFERROR(AVERAGE(AB587:AC587),"")</f>
        <v/>
      </c>
      <c r="AB587" s="12"/>
      <c r="AC587" s="13"/>
      <c r="AD587" s="4" t="str">
        <f t="shared" ref="AD587:AD592" si="639">IFERROR(AVERAGE(AE587:AF587),"")</f>
        <v/>
      </c>
      <c r="AE587" s="12"/>
      <c r="AF587" s="13"/>
      <c r="AG587" s="4" t="str">
        <f t="shared" ref="AG587:AG592" si="640">IFERROR(AVERAGE(AH587:AI587),"")</f>
        <v/>
      </c>
      <c r="AH587" s="12"/>
      <c r="AI587" s="13"/>
      <c r="AJ587" s="4" t="str">
        <f t="shared" ref="AJ587:AJ592" si="641">IFERROR(AVERAGE(AK587:AL587),"")</f>
        <v/>
      </c>
      <c r="AK587" s="12"/>
      <c r="AL587" s="13"/>
      <c r="AM587" s="4" t="str">
        <f t="shared" ref="AM587:AM592" si="642">IFERROR(AVERAGE(AN587:AO587),"")</f>
        <v/>
      </c>
      <c r="AN587" s="12"/>
      <c r="AO587" s="13"/>
      <c r="AP587" s="4" t="str">
        <f t="shared" ref="AP587:AP592" si="643">IFERROR(AVERAGE(AQ587:AR587),"")</f>
        <v/>
      </c>
      <c r="AQ587" s="12"/>
      <c r="AR587" s="13"/>
      <c r="AS587" s="4" t="str">
        <f t="shared" ref="AS587:AS592" si="644">IFERROR(AVERAGE(AT587:AU587),"")</f>
        <v/>
      </c>
      <c r="AT587" s="12"/>
      <c r="AU587" s="13"/>
      <c r="AV587" s="4" t="str">
        <f t="shared" ref="AV587:AV592" si="645">IFERROR(AVERAGE(AW587:AX587),"")</f>
        <v/>
      </c>
      <c r="AW587" s="12"/>
      <c r="AX587" s="13"/>
      <c r="AY587" s="4" t="str">
        <f t="shared" ref="AY587:AY592" si="646">IFERROR(AVERAGE(AZ587:BA587),"")</f>
        <v/>
      </c>
      <c r="AZ587" s="12"/>
      <c r="BA587" s="13"/>
      <c r="BB587" s="4" t="str">
        <f t="shared" ref="BB587:BB592" si="647">IFERROR(AVERAGE(BC587:BD587),"")</f>
        <v/>
      </c>
      <c r="BC587" s="12"/>
      <c r="BD587" s="13"/>
      <c r="BE587" s="4" t="str">
        <f t="shared" ref="BE587:BE592" si="648">IFERROR(AVERAGE(BF587:BG587),"")</f>
        <v/>
      </c>
      <c r="BF587" s="12"/>
      <c r="BG587" s="13"/>
      <c r="BH587" s="4" t="str">
        <f t="shared" ref="BH587:BH592" si="649">IFERROR(AVERAGE(BI587:BJ587),"")</f>
        <v/>
      </c>
      <c r="BI587" s="12"/>
      <c r="BJ587" s="13"/>
      <c r="BK587" s="4" t="str">
        <f t="shared" ref="BK587:BK592" si="650">IFERROR(AVERAGE(BL587:BM587),"")</f>
        <v/>
      </c>
      <c r="BL587" s="12"/>
      <c r="BM587" s="13"/>
      <c r="BN587" s="4" t="str">
        <f t="shared" ref="BN587:BN592" si="651">IFERROR(AVERAGE(BO587:BP587),"")</f>
        <v/>
      </c>
      <c r="BO587" s="12"/>
      <c r="BP587" s="13"/>
      <c r="BQ587" s="4" t="str">
        <f t="shared" ref="BQ587:BQ592" si="652">IFERROR(AVERAGE(BR587:BS587),"")</f>
        <v/>
      </c>
      <c r="BR587" s="12"/>
      <c r="BS587" s="13"/>
      <c r="BT587" s="4" t="str">
        <f t="shared" ref="BT587:BT592" si="653">IFERROR(AVERAGE(BU587:BV587),"")</f>
        <v/>
      </c>
      <c r="BU587" s="12"/>
      <c r="BV587" s="13"/>
    </row>
    <row r="588" spans="1:77" hidden="1" outlineLevel="1">
      <c r="B588" t="str">
        <f t="shared" si="630"/>
        <v>guinot2015profitability</v>
      </c>
      <c r="C588" t="s">
        <v>13</v>
      </c>
      <c r="D588">
        <f t="shared" ref="D588:E592" si="654">D587</f>
        <v>2015</v>
      </c>
      <c r="E588" t="str">
        <f t="shared" si="654"/>
        <v>EUR</v>
      </c>
      <c r="F588" s="4" t="str">
        <f t="shared" si="631"/>
        <v/>
      </c>
      <c r="G588" s="12"/>
      <c r="H588" s="13"/>
      <c r="I588" s="4" t="str">
        <f t="shared" si="632"/>
        <v/>
      </c>
      <c r="J588" s="12"/>
      <c r="K588" s="13"/>
      <c r="L588" s="4" t="str">
        <f t="shared" si="633"/>
        <v/>
      </c>
      <c r="M588" s="12"/>
      <c r="N588" s="13"/>
      <c r="O588" s="4" t="str">
        <f t="shared" si="634"/>
        <v/>
      </c>
      <c r="P588" s="12"/>
      <c r="Q588" s="13"/>
      <c r="R588" s="4" t="str">
        <f t="shared" si="635"/>
        <v/>
      </c>
      <c r="S588" s="12"/>
      <c r="T588" s="13"/>
      <c r="U588" s="4" t="str">
        <f t="shared" si="636"/>
        <v/>
      </c>
      <c r="V588" s="12"/>
      <c r="W588" s="13"/>
      <c r="X588" s="4" t="str">
        <f t="shared" si="637"/>
        <v/>
      </c>
      <c r="Y588" s="12"/>
      <c r="Z588" s="13"/>
      <c r="AA588" s="4" t="str">
        <f t="shared" si="638"/>
        <v/>
      </c>
      <c r="AB588" s="12"/>
      <c r="AC588" s="13"/>
      <c r="AD588" s="4" t="str">
        <f t="shared" si="639"/>
        <v/>
      </c>
      <c r="AE588" s="12"/>
      <c r="AF588" s="13"/>
      <c r="AG588" s="4" t="str">
        <f t="shared" si="640"/>
        <v/>
      </c>
      <c r="AH588" s="12"/>
      <c r="AI588" s="13"/>
      <c r="AJ588" s="4" t="str">
        <f t="shared" si="641"/>
        <v/>
      </c>
      <c r="AK588" s="12"/>
      <c r="AL588" s="13"/>
      <c r="AM588" s="4" t="str">
        <f t="shared" si="642"/>
        <v/>
      </c>
      <c r="AN588" s="12"/>
      <c r="AO588" s="13"/>
      <c r="AP588" s="4" t="str">
        <f t="shared" si="643"/>
        <v/>
      </c>
      <c r="AQ588" s="12"/>
      <c r="AR588" s="13"/>
      <c r="AS588" s="4" t="str">
        <f t="shared" si="644"/>
        <v/>
      </c>
      <c r="AT588" s="12"/>
      <c r="AU588" s="13"/>
      <c r="AV588" s="4" t="str">
        <f t="shared" si="645"/>
        <v/>
      </c>
      <c r="AW588" s="12"/>
      <c r="AX588" s="13"/>
      <c r="AY588" s="4" t="str">
        <f t="shared" si="646"/>
        <v/>
      </c>
      <c r="AZ588" s="12"/>
      <c r="BA588" s="13"/>
      <c r="BB588" s="4" t="str">
        <f t="shared" si="647"/>
        <v/>
      </c>
      <c r="BC588" s="12"/>
      <c r="BD588" s="13"/>
      <c r="BE588" s="4" t="str">
        <f t="shared" si="648"/>
        <v/>
      </c>
      <c r="BF588" s="12"/>
      <c r="BG588" s="13"/>
      <c r="BH588" s="4" t="str">
        <f t="shared" si="649"/>
        <v/>
      </c>
      <c r="BI588" s="12"/>
      <c r="BJ588" s="13"/>
      <c r="BK588" s="4" t="str">
        <f t="shared" si="650"/>
        <v/>
      </c>
      <c r="BL588" s="12"/>
      <c r="BM588" s="13"/>
      <c r="BN588" s="4" t="str">
        <f t="shared" si="651"/>
        <v/>
      </c>
      <c r="BO588" s="12"/>
      <c r="BP588" s="13"/>
      <c r="BQ588" s="4" t="str">
        <f t="shared" si="652"/>
        <v/>
      </c>
      <c r="BR588" s="12"/>
      <c r="BS588" s="13"/>
      <c r="BT588" s="4" t="str">
        <f t="shared" si="653"/>
        <v/>
      </c>
      <c r="BU588" s="12"/>
      <c r="BV588" s="13"/>
    </row>
    <row r="589" spans="1:77" hidden="1" outlineLevel="1">
      <c r="B589" t="str">
        <f t="shared" si="630"/>
        <v>guinot2015profitability</v>
      </c>
      <c r="C589" t="s">
        <v>14</v>
      </c>
      <c r="D589">
        <f t="shared" si="654"/>
        <v>2015</v>
      </c>
      <c r="E589" t="str">
        <f t="shared" si="654"/>
        <v>EUR</v>
      </c>
      <c r="F589" s="4" t="str">
        <f t="shared" si="631"/>
        <v/>
      </c>
      <c r="G589" s="12"/>
      <c r="H589" s="13"/>
      <c r="I589" s="4" t="str">
        <f t="shared" si="632"/>
        <v/>
      </c>
      <c r="J589" s="12"/>
      <c r="K589" s="13"/>
      <c r="L589" s="4" t="str">
        <f t="shared" si="633"/>
        <v/>
      </c>
      <c r="M589" s="12"/>
      <c r="N589" s="13"/>
      <c r="O589" s="4" t="str">
        <f t="shared" si="634"/>
        <v/>
      </c>
      <c r="P589" s="12"/>
      <c r="Q589" s="13"/>
      <c r="R589" s="4" t="str">
        <f t="shared" si="635"/>
        <v/>
      </c>
      <c r="S589" s="12"/>
      <c r="T589" s="13"/>
      <c r="U589" s="4" t="str">
        <f t="shared" si="636"/>
        <v/>
      </c>
      <c r="V589" s="12"/>
      <c r="W589" s="13"/>
      <c r="X589" s="4" t="str">
        <f t="shared" si="637"/>
        <v/>
      </c>
      <c r="Y589" s="12"/>
      <c r="Z589" s="13"/>
      <c r="AA589" s="4" t="str">
        <f t="shared" si="638"/>
        <v/>
      </c>
      <c r="AB589" s="12"/>
      <c r="AC589" s="13"/>
      <c r="AD589" s="4" t="str">
        <f t="shared" si="639"/>
        <v/>
      </c>
      <c r="AE589" s="12"/>
      <c r="AF589" s="13"/>
      <c r="AG589" s="4" t="str">
        <f t="shared" si="640"/>
        <v/>
      </c>
      <c r="AH589" s="12"/>
      <c r="AI589" s="13"/>
      <c r="AJ589" s="4" t="str">
        <f t="shared" si="641"/>
        <v/>
      </c>
      <c r="AK589" s="12"/>
      <c r="AL589" s="13"/>
      <c r="AM589" s="4" t="str">
        <f t="shared" si="642"/>
        <v/>
      </c>
      <c r="AN589" s="12"/>
      <c r="AO589" s="13"/>
      <c r="AP589" s="4" t="str">
        <f t="shared" si="643"/>
        <v/>
      </c>
      <c r="AQ589" s="12"/>
      <c r="AR589" s="13"/>
      <c r="AS589" s="4" t="str">
        <f t="shared" si="644"/>
        <v/>
      </c>
      <c r="AT589" s="12"/>
      <c r="AU589" s="13"/>
      <c r="AV589" s="4" t="str">
        <f t="shared" si="645"/>
        <v/>
      </c>
      <c r="AW589" s="12"/>
      <c r="AX589" s="13"/>
      <c r="AY589" s="4" t="str">
        <f t="shared" si="646"/>
        <v/>
      </c>
      <c r="AZ589" s="12"/>
      <c r="BA589" s="13"/>
      <c r="BB589" s="4" t="str">
        <f t="shared" si="647"/>
        <v/>
      </c>
      <c r="BC589" s="12"/>
      <c r="BD589" s="13"/>
      <c r="BE589" s="4" t="str">
        <f t="shared" si="648"/>
        <v/>
      </c>
      <c r="BF589" s="12"/>
      <c r="BG589" s="13"/>
      <c r="BH589" s="4" t="str">
        <f t="shared" si="649"/>
        <v/>
      </c>
      <c r="BI589" s="12"/>
      <c r="BJ589" s="13"/>
      <c r="BK589" s="4" t="str">
        <f t="shared" si="650"/>
        <v/>
      </c>
      <c r="BL589" s="12"/>
      <c r="BM589" s="13"/>
      <c r="BN589" s="4" t="str">
        <f t="shared" si="651"/>
        <v/>
      </c>
      <c r="BO589" s="12"/>
      <c r="BP589" s="13"/>
      <c r="BQ589" s="4" t="str">
        <f t="shared" si="652"/>
        <v/>
      </c>
      <c r="BR589" s="12"/>
      <c r="BS589" s="13"/>
      <c r="BT589" s="4" t="str">
        <f t="shared" si="653"/>
        <v/>
      </c>
      <c r="BU589" s="12"/>
      <c r="BV589" s="13"/>
    </row>
    <row r="590" spans="1:77" hidden="1" outlineLevel="1">
      <c r="B590" t="str">
        <f t="shared" si="630"/>
        <v>guinot2015profitability</v>
      </c>
      <c r="C590" t="s">
        <v>11</v>
      </c>
      <c r="D590">
        <f t="shared" si="654"/>
        <v>2015</v>
      </c>
      <c r="E590" t="str">
        <f t="shared" si="654"/>
        <v>EUR</v>
      </c>
      <c r="F590" s="4" t="str">
        <f t="shared" si="631"/>
        <v/>
      </c>
      <c r="G590" s="12"/>
      <c r="H590" s="13"/>
      <c r="I590" s="4" t="str">
        <f t="shared" si="632"/>
        <v/>
      </c>
      <c r="J590" s="12"/>
      <c r="K590" s="13"/>
      <c r="L590" s="4" t="str">
        <f t="shared" si="633"/>
        <v/>
      </c>
      <c r="M590" s="12"/>
      <c r="N590" s="13"/>
      <c r="O590" s="4" t="str">
        <f t="shared" si="634"/>
        <v/>
      </c>
      <c r="P590" s="12"/>
      <c r="Q590" s="13"/>
      <c r="R590" s="4" t="str">
        <f t="shared" si="635"/>
        <v/>
      </c>
      <c r="S590" s="12"/>
      <c r="T590" s="13"/>
      <c r="U590" s="4" t="str">
        <f t="shared" si="636"/>
        <v/>
      </c>
      <c r="V590" s="12"/>
      <c r="W590" s="13"/>
      <c r="X590" s="4" t="str">
        <f t="shared" si="637"/>
        <v/>
      </c>
      <c r="Y590" s="12"/>
      <c r="Z590" s="13"/>
      <c r="AA590" s="4" t="str">
        <f t="shared" si="638"/>
        <v/>
      </c>
      <c r="AB590" s="12"/>
      <c r="AC590" s="13"/>
      <c r="AD590" s="4" t="str">
        <f t="shared" si="639"/>
        <v/>
      </c>
      <c r="AE590" s="12"/>
      <c r="AF590" s="13"/>
      <c r="AG590" s="4" t="str">
        <f t="shared" si="640"/>
        <v/>
      </c>
      <c r="AH590" s="12"/>
      <c r="AI590" s="13"/>
      <c r="AJ590" s="4" t="str">
        <f t="shared" si="641"/>
        <v/>
      </c>
      <c r="AK590" s="12"/>
      <c r="AL590" s="13"/>
      <c r="AM590" s="4" t="str">
        <f t="shared" si="642"/>
        <v/>
      </c>
      <c r="AN590" s="12"/>
      <c r="AO590" s="13"/>
      <c r="AP590" s="4" t="str">
        <f t="shared" si="643"/>
        <v/>
      </c>
      <c r="AQ590" s="12"/>
      <c r="AR590" s="13"/>
      <c r="AS590" s="4" t="str">
        <f t="shared" si="644"/>
        <v/>
      </c>
      <c r="AT590" s="12"/>
      <c r="AU590" s="13"/>
      <c r="AV590" s="4" t="str">
        <f t="shared" si="645"/>
        <v/>
      </c>
      <c r="AW590" s="12"/>
      <c r="AX590" s="13"/>
      <c r="AY590" s="4" t="str">
        <f t="shared" si="646"/>
        <v/>
      </c>
      <c r="AZ590" s="12"/>
      <c r="BA590" s="13"/>
      <c r="BB590" s="4" t="str">
        <f t="shared" si="647"/>
        <v/>
      </c>
      <c r="BC590" s="12"/>
      <c r="BD590" s="13"/>
      <c r="BE590" s="4" t="str">
        <f t="shared" si="648"/>
        <v/>
      </c>
      <c r="BF590" s="12"/>
      <c r="BG590" s="13"/>
      <c r="BH590" s="4" t="str">
        <f t="shared" si="649"/>
        <v/>
      </c>
      <c r="BI590" s="12"/>
      <c r="BJ590" s="13"/>
      <c r="BK590" s="4" t="str">
        <f t="shared" si="650"/>
        <v/>
      </c>
      <c r="BL590" s="12"/>
      <c r="BM590" s="13"/>
      <c r="BN590" s="4" t="str">
        <f t="shared" si="651"/>
        <v/>
      </c>
      <c r="BO590" s="12"/>
      <c r="BP590" s="13"/>
      <c r="BQ590" s="4" t="str">
        <f t="shared" si="652"/>
        <v/>
      </c>
      <c r="BR590" s="12"/>
      <c r="BS590" s="13"/>
      <c r="BT590" s="4" t="str">
        <f t="shared" si="653"/>
        <v/>
      </c>
      <c r="BU590" s="12"/>
      <c r="BV590" s="13"/>
    </row>
    <row r="591" spans="1:77" hidden="1" outlineLevel="1">
      <c r="B591" t="str">
        <f t="shared" si="630"/>
        <v>guinot2015profitability</v>
      </c>
      <c r="C591" t="s">
        <v>15</v>
      </c>
      <c r="D591">
        <f t="shared" si="654"/>
        <v>2015</v>
      </c>
      <c r="E591" t="str">
        <f t="shared" si="654"/>
        <v>EUR</v>
      </c>
      <c r="F591" s="4" t="str">
        <f t="shared" si="631"/>
        <v/>
      </c>
      <c r="G591" s="12"/>
      <c r="H591" s="13"/>
      <c r="I591" s="4" t="str">
        <f t="shared" si="632"/>
        <v/>
      </c>
      <c r="J591" s="12"/>
      <c r="K591" s="13"/>
      <c r="L591" s="4" t="str">
        <f t="shared" si="633"/>
        <v/>
      </c>
      <c r="M591" s="12"/>
      <c r="N591" s="13"/>
      <c r="O591" s="4" t="str">
        <f t="shared" si="634"/>
        <v/>
      </c>
      <c r="P591" s="12"/>
      <c r="Q591" s="13"/>
      <c r="R591" s="4" t="str">
        <f t="shared" si="635"/>
        <v/>
      </c>
      <c r="S591" s="12"/>
      <c r="T591" s="13"/>
      <c r="U591" s="4" t="str">
        <f t="shared" si="636"/>
        <v/>
      </c>
      <c r="V591" s="12"/>
      <c r="W591" s="13"/>
      <c r="X591" s="4" t="str">
        <f t="shared" si="637"/>
        <v/>
      </c>
      <c r="Y591" s="12"/>
      <c r="Z591" s="13"/>
      <c r="AA591" s="4" t="str">
        <f t="shared" si="638"/>
        <v/>
      </c>
      <c r="AB591" s="12"/>
      <c r="AC591" s="13"/>
      <c r="AD591" s="4" t="str">
        <f t="shared" si="639"/>
        <v/>
      </c>
      <c r="AE591" s="12"/>
      <c r="AF591" s="13"/>
      <c r="AG591" s="4" t="str">
        <f t="shared" si="640"/>
        <v/>
      </c>
      <c r="AH591" s="12"/>
      <c r="AI591" s="13"/>
      <c r="AJ591" s="4" t="str">
        <f t="shared" si="641"/>
        <v/>
      </c>
      <c r="AK591" s="12"/>
      <c r="AL591" s="13"/>
      <c r="AM591" s="4" t="str">
        <f t="shared" si="642"/>
        <v/>
      </c>
      <c r="AN591" s="12"/>
      <c r="AO591" s="13"/>
      <c r="AP591" s="4" t="str">
        <f t="shared" si="643"/>
        <v/>
      </c>
      <c r="AQ591" s="12"/>
      <c r="AR591" s="13"/>
      <c r="AS591" s="4" t="str">
        <f t="shared" si="644"/>
        <v/>
      </c>
      <c r="AT591" s="12"/>
      <c r="AU591" s="13"/>
      <c r="AV591" s="4" t="str">
        <f t="shared" si="645"/>
        <v/>
      </c>
      <c r="AW591" s="12"/>
      <c r="AX591" s="13"/>
      <c r="AY591" s="4" t="str">
        <f t="shared" si="646"/>
        <v/>
      </c>
      <c r="AZ591" s="12"/>
      <c r="BA591" s="13"/>
      <c r="BB591" s="4" t="str">
        <f t="shared" si="647"/>
        <v/>
      </c>
      <c r="BC591" s="12"/>
      <c r="BD591" s="13"/>
      <c r="BE591" s="4" t="str">
        <f t="shared" si="648"/>
        <v/>
      </c>
      <c r="BF591" s="12"/>
      <c r="BG591" s="13"/>
      <c r="BH591" s="4" t="str">
        <f t="shared" si="649"/>
        <v/>
      </c>
      <c r="BI591" s="12"/>
      <c r="BJ591" s="13"/>
      <c r="BK591" s="4" t="str">
        <f t="shared" si="650"/>
        <v/>
      </c>
      <c r="BL591" s="12"/>
      <c r="BM591" s="13"/>
      <c r="BN591" s="4" t="str">
        <f t="shared" si="651"/>
        <v/>
      </c>
      <c r="BO591" s="12"/>
      <c r="BP591" s="13"/>
      <c r="BQ591" s="4" t="str">
        <f t="shared" si="652"/>
        <v/>
      </c>
      <c r="BR591" s="12"/>
      <c r="BS591" s="13"/>
      <c r="BT591" s="4" t="str">
        <f t="shared" si="653"/>
        <v/>
      </c>
      <c r="BU591" s="12"/>
      <c r="BV591" s="13"/>
    </row>
    <row r="592" spans="1:77" hidden="1" outlineLevel="1">
      <c r="B592" t="str">
        <f t="shared" si="630"/>
        <v>guinot2015profitability</v>
      </c>
      <c r="C592" t="s">
        <v>16</v>
      </c>
      <c r="D592">
        <f t="shared" si="654"/>
        <v>2015</v>
      </c>
      <c r="E592" t="str">
        <f t="shared" si="654"/>
        <v>EUR</v>
      </c>
      <c r="F592" s="4" t="str">
        <f t="shared" si="631"/>
        <v/>
      </c>
      <c r="G592" s="12"/>
      <c r="H592" s="13"/>
      <c r="I592" s="4" t="str">
        <f t="shared" si="632"/>
        <v/>
      </c>
      <c r="J592" s="12"/>
      <c r="K592" s="13"/>
      <c r="L592" s="4" t="str">
        <f t="shared" si="633"/>
        <v/>
      </c>
      <c r="M592" s="12"/>
      <c r="N592" s="13"/>
      <c r="O592" s="4" t="str">
        <f t="shared" si="634"/>
        <v/>
      </c>
      <c r="P592" s="12"/>
      <c r="Q592" s="13"/>
      <c r="R592" s="4" t="str">
        <f t="shared" si="635"/>
        <v/>
      </c>
      <c r="S592" s="12"/>
      <c r="T592" s="13"/>
      <c r="U592" s="4" t="str">
        <f t="shared" si="636"/>
        <v/>
      </c>
      <c r="V592" s="12"/>
      <c r="W592" s="13"/>
      <c r="X592" s="4" t="str">
        <f t="shared" si="637"/>
        <v/>
      </c>
      <c r="Y592" s="12"/>
      <c r="Z592" s="13"/>
      <c r="AA592" s="4" t="str">
        <f t="shared" si="638"/>
        <v/>
      </c>
      <c r="AB592" s="12"/>
      <c r="AC592" s="13"/>
      <c r="AD592" s="4" t="str">
        <f t="shared" si="639"/>
        <v/>
      </c>
      <c r="AE592" s="12"/>
      <c r="AF592" s="13"/>
      <c r="AG592" s="4" t="str">
        <f t="shared" si="640"/>
        <v/>
      </c>
      <c r="AH592" s="12"/>
      <c r="AI592" s="13"/>
      <c r="AJ592" s="4" t="str">
        <f t="shared" si="641"/>
        <v/>
      </c>
      <c r="AK592" s="12"/>
      <c r="AL592" s="13"/>
      <c r="AM592" s="4" t="str">
        <f t="shared" si="642"/>
        <v/>
      </c>
      <c r="AN592" s="12"/>
      <c r="AO592" s="13"/>
      <c r="AP592" s="4" t="str">
        <f t="shared" si="643"/>
        <v/>
      </c>
      <c r="AQ592" s="12"/>
      <c r="AR592" s="13"/>
      <c r="AS592" s="4" t="str">
        <f t="shared" si="644"/>
        <v/>
      </c>
      <c r="AT592" s="12"/>
      <c r="AU592" s="13"/>
      <c r="AV592" s="4" t="str">
        <f t="shared" si="645"/>
        <v/>
      </c>
      <c r="AW592" s="12"/>
      <c r="AX592" s="13"/>
      <c r="AY592" s="4" t="str">
        <f t="shared" si="646"/>
        <v/>
      </c>
      <c r="AZ592" s="12"/>
      <c r="BA592" s="13"/>
      <c r="BB592" s="4" t="str">
        <f t="shared" si="647"/>
        <v/>
      </c>
      <c r="BC592" s="12"/>
      <c r="BD592" s="13"/>
      <c r="BE592" s="4" t="str">
        <f t="shared" si="648"/>
        <v/>
      </c>
      <c r="BF592" s="12"/>
      <c r="BG592" s="13"/>
      <c r="BH592" s="4" t="str">
        <f t="shared" si="649"/>
        <v/>
      </c>
      <c r="BI592" s="12"/>
      <c r="BJ592" s="13"/>
      <c r="BK592" s="4" t="str">
        <f t="shared" si="650"/>
        <v/>
      </c>
      <c r="BL592" s="12"/>
      <c r="BM592" s="13"/>
      <c r="BN592" s="4" t="str">
        <f t="shared" si="651"/>
        <v/>
      </c>
      <c r="BO592" s="12"/>
      <c r="BP592" s="13"/>
      <c r="BQ592" s="4" t="str">
        <f t="shared" si="652"/>
        <v/>
      </c>
      <c r="BR592" s="12"/>
      <c r="BS592" s="13"/>
      <c r="BT592" s="4" t="str">
        <f t="shared" si="653"/>
        <v/>
      </c>
      <c r="BU592" s="12"/>
      <c r="BV592" s="13"/>
    </row>
    <row r="593" spans="1:77" collapsed="1">
      <c r="B593" t="s">
        <v>69</v>
      </c>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row>
    <row r="594" spans="1:77">
      <c r="B594" t="str">
        <f>B592</f>
        <v>guinot2015profitability</v>
      </c>
      <c r="C594" t="s">
        <v>19</v>
      </c>
      <c r="D594">
        <f>D592</f>
        <v>2015</v>
      </c>
      <c r="E594" t="str">
        <f>E581</f>
        <v>EUR/kW</v>
      </c>
      <c r="F594" s="4" t="str">
        <f>IFERROR(AVERAGE(G594:H594),"")</f>
        <v/>
      </c>
      <c r="G594" s="12"/>
      <c r="H594" s="13"/>
      <c r="I594" s="4" t="str">
        <f>IFERROR(AVERAGE(J594:K594),"")</f>
        <v/>
      </c>
      <c r="J594" s="12"/>
      <c r="K594" s="13"/>
      <c r="L594" s="4" t="str">
        <f>IFERROR(AVERAGE(M594:N594),"")</f>
        <v/>
      </c>
      <c r="M594" s="12"/>
      <c r="N594" s="13"/>
      <c r="O594" s="4" t="str">
        <f>IFERROR(AVERAGE(P594:Q594),"")</f>
        <v/>
      </c>
      <c r="P594" s="12"/>
      <c r="Q594" s="13"/>
      <c r="R594" s="4" t="str">
        <f>IFERROR(AVERAGE(S594:T594),"")</f>
        <v/>
      </c>
      <c r="S594" s="12"/>
      <c r="T594" s="13"/>
      <c r="U594" s="4" t="str">
        <f>IFERROR(AVERAGE(V594:W594),"")</f>
        <v/>
      </c>
      <c r="V594" s="12"/>
      <c r="W594" s="13"/>
      <c r="X594" s="4" t="str">
        <f>IFERROR(AVERAGE(Y594:Z594),"")</f>
        <v/>
      </c>
      <c r="Y594" s="12"/>
      <c r="Z594" s="13"/>
      <c r="AA594" s="4" t="str">
        <f>IFERROR(AVERAGE(AB594:AC594),"")</f>
        <v/>
      </c>
      <c r="AB594" s="12"/>
      <c r="AC594" s="13"/>
      <c r="AD594" s="4" t="str">
        <f>IFERROR(AVERAGE(AE594:AF594),"")</f>
        <v/>
      </c>
      <c r="AE594" s="12"/>
      <c r="AF594" s="13"/>
      <c r="AG594" s="4" t="str">
        <f>IFERROR(AVERAGE(AH594:AI594),"")</f>
        <v/>
      </c>
      <c r="AH594" s="12"/>
      <c r="AI594" s="13"/>
      <c r="AJ594" s="4" t="str">
        <f>IFERROR(AVERAGE(AK594:AL594),"")</f>
        <v/>
      </c>
      <c r="AK594" s="12"/>
      <c r="AL594" s="13"/>
      <c r="AM594" s="4" t="str">
        <f>IFERROR(AVERAGE(AN594:AO594),"")</f>
        <v/>
      </c>
      <c r="AN594" s="12"/>
      <c r="AO594" s="13"/>
      <c r="AP594" s="4" t="str">
        <f>IFERROR(AVERAGE(AQ594:AR594),"")</f>
        <v/>
      </c>
      <c r="AQ594" s="12"/>
      <c r="AR594" s="13"/>
      <c r="AS594" s="4" t="str">
        <f>IFERROR(AVERAGE(AT594:AU594),"")</f>
        <v/>
      </c>
      <c r="AT594" s="12"/>
      <c r="AU594" s="13"/>
      <c r="AV594" s="4" t="str">
        <f>IFERROR(AVERAGE(AW594:AX594),"")</f>
        <v/>
      </c>
      <c r="AW594" s="12"/>
      <c r="AX594" s="13"/>
      <c r="AY594" s="4" t="str">
        <f>IFERROR(AVERAGE(AZ594:BA594),"")</f>
        <v/>
      </c>
      <c r="AZ594" s="12"/>
      <c r="BA594" s="13"/>
      <c r="BB594" s="4" t="str">
        <f>IFERROR(AVERAGE(BC594:BD594),"")</f>
        <v/>
      </c>
      <c r="BC594" s="12"/>
      <c r="BD594" s="13"/>
      <c r="BE594" s="4" t="str">
        <f>IFERROR(AVERAGE(BF594:BG594),"")</f>
        <v/>
      </c>
      <c r="BF594" s="12"/>
      <c r="BG594" s="13"/>
      <c r="BH594" s="4" t="str">
        <f>IFERROR(AVERAGE(BI594:BJ594),"")</f>
        <v/>
      </c>
      <c r="BI594" s="12"/>
      <c r="BJ594" s="13"/>
      <c r="BK594" s="4" t="str">
        <f>IFERROR(AVERAGE(BL594:BM594),"")</f>
        <v/>
      </c>
      <c r="BL594" s="12"/>
      <c r="BM594" s="13"/>
      <c r="BN594" s="4" t="str">
        <f>IFERROR(AVERAGE(BO594:BP594),"")</f>
        <v/>
      </c>
      <c r="BO594" s="12"/>
      <c r="BP594" s="13"/>
      <c r="BQ594" s="4" t="str">
        <f>IFERROR(AVERAGE(BR594:BS594),"")</f>
        <v/>
      </c>
      <c r="BR594" s="12"/>
      <c r="BS594" s="13"/>
      <c r="BT594" s="4" t="str">
        <f>IFERROR(AVERAGE(BU594:BV594),"")</f>
        <v/>
      </c>
      <c r="BU594" s="12"/>
      <c r="BV594" s="13"/>
    </row>
    <row r="595" spans="1:77">
      <c r="B595" t="s">
        <v>69</v>
      </c>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row>
    <row r="596" spans="1:77">
      <c r="B596" t="str">
        <f>B594</f>
        <v>guinot2015profitability</v>
      </c>
      <c r="C596" t="s">
        <v>48</v>
      </c>
      <c r="D596">
        <f>D594</f>
        <v>2015</v>
      </c>
      <c r="E596" t="s">
        <v>22</v>
      </c>
      <c r="F596" s="22" t="str">
        <f>IFERROR(AVERAGE(G596:H596),"")</f>
        <v/>
      </c>
      <c r="G596" s="23"/>
      <c r="H596" s="24"/>
      <c r="I596" s="22" t="str">
        <f>IFERROR(AVERAGE(J596:K596),"")</f>
        <v/>
      </c>
      <c r="J596" s="23"/>
      <c r="K596" s="24"/>
      <c r="L596" s="22" t="str">
        <f>IFERROR(AVERAGE(M596:N596),"")</f>
        <v/>
      </c>
      <c r="M596" s="23"/>
      <c r="N596" s="24"/>
      <c r="O596" s="22" t="str">
        <f>IFERROR(AVERAGE(P596:Q596),"")</f>
        <v/>
      </c>
      <c r="P596" s="23"/>
      <c r="Q596" s="24"/>
      <c r="R596" s="22" t="str">
        <f>IFERROR(AVERAGE(S596:T596),"")</f>
        <v/>
      </c>
      <c r="S596" s="23"/>
      <c r="T596" s="24"/>
      <c r="U596" s="22" t="str">
        <f>IFERROR(AVERAGE(V596:W596),"")</f>
        <v/>
      </c>
      <c r="V596" s="23"/>
      <c r="W596" s="24"/>
      <c r="X596" s="22" t="str">
        <f>IFERROR(AVERAGE(Y596:Z596),"")</f>
        <v/>
      </c>
      <c r="Y596" s="23"/>
      <c r="Z596" s="24"/>
      <c r="AA596" s="22" t="str">
        <f>IFERROR(AVERAGE(AB596:AC596),"")</f>
        <v/>
      </c>
      <c r="AB596" s="23"/>
      <c r="AC596" s="24"/>
      <c r="AD596" s="22" t="str">
        <f>IFERROR(AVERAGE(AE596:AF596),"")</f>
        <v/>
      </c>
      <c r="AE596" s="23"/>
      <c r="AF596" s="24"/>
      <c r="AG596" s="22" t="str">
        <f>IFERROR(AVERAGE(AH596:AI596),"")</f>
        <v/>
      </c>
      <c r="AH596" s="23"/>
      <c r="AI596" s="24"/>
      <c r="AJ596" s="22" t="str">
        <f>IFERROR(AVERAGE(AK596:AL596),"")</f>
        <v/>
      </c>
      <c r="AK596" s="23"/>
      <c r="AL596" s="24"/>
      <c r="AM596" s="22" t="str">
        <f>IFERROR(AVERAGE(AN596:AO596),"")</f>
        <v/>
      </c>
      <c r="AN596" s="23"/>
      <c r="AO596" s="24"/>
      <c r="AP596" s="22" t="str">
        <f>IFERROR(AVERAGE(AQ596:AR596),"")</f>
        <v/>
      </c>
      <c r="AQ596" s="23"/>
      <c r="AR596" s="24"/>
      <c r="AS596" s="22" t="str">
        <f>IFERROR(AVERAGE(AT596:AU596),"")</f>
        <v/>
      </c>
      <c r="AT596" s="23"/>
      <c r="AU596" s="24"/>
      <c r="AV596" s="22" t="str">
        <f>IFERROR(AVERAGE(AW596:AX596),"")</f>
        <v/>
      </c>
      <c r="AW596" s="23"/>
      <c r="AX596" s="24"/>
      <c r="AY596" s="22">
        <f>IFERROR(AVERAGE(AZ596:BA596),"")</f>
        <v>0.02</v>
      </c>
      <c r="AZ596" s="23">
        <v>0.02</v>
      </c>
      <c r="BA596" s="24">
        <v>0.02</v>
      </c>
      <c r="BB596" s="22" t="str">
        <f>IFERROR(AVERAGE(BC596:BD596),"")</f>
        <v/>
      </c>
      <c r="BC596" s="23"/>
      <c r="BD596" s="24"/>
      <c r="BE596" s="22" t="str">
        <f>IFERROR(AVERAGE(BF596:BG596),"")</f>
        <v/>
      </c>
      <c r="BF596" s="23"/>
      <c r="BG596" s="24"/>
      <c r="BH596" s="22" t="str">
        <f>IFERROR(AVERAGE(BI596:BJ596),"")</f>
        <v/>
      </c>
      <c r="BI596" s="23"/>
      <c r="BJ596" s="24"/>
      <c r="BK596" s="22" t="str">
        <f>IFERROR(AVERAGE(BL596:BM596),"")</f>
        <v/>
      </c>
      <c r="BL596" s="23"/>
      <c r="BM596" s="24"/>
      <c r="BN596" s="22" t="str">
        <f>IFERROR(AVERAGE(BO596:BP596),"")</f>
        <v/>
      </c>
      <c r="BO596" s="23"/>
      <c r="BP596" s="24"/>
      <c r="BQ596" s="22" t="str">
        <f>IFERROR(AVERAGE(BR596:BS596),"")</f>
        <v/>
      </c>
      <c r="BR596" s="23"/>
      <c r="BS596" s="24"/>
      <c r="BT596" s="22" t="str">
        <f>IFERROR(AVERAGE(BU596:BV596),"")</f>
        <v/>
      </c>
      <c r="BU596" s="23"/>
      <c r="BV596" s="24"/>
    </row>
    <row r="597" spans="1:77">
      <c r="B597" t="str">
        <f>B596</f>
        <v>guinot2015profitability</v>
      </c>
      <c r="C597" t="s">
        <v>49</v>
      </c>
      <c r="D597">
        <f>D596</f>
        <v>2015</v>
      </c>
      <c r="E597" t="s">
        <v>22</v>
      </c>
      <c r="F597" s="22" t="str">
        <f>IFERROR(AVERAGE(G597:H597),"")</f>
        <v/>
      </c>
      <c r="G597" s="23"/>
      <c r="H597" s="24"/>
      <c r="I597" s="22" t="str">
        <f>IFERROR(AVERAGE(J597:K597),"")</f>
        <v/>
      </c>
      <c r="J597" s="23"/>
      <c r="K597" s="24"/>
      <c r="L597" s="22" t="str">
        <f>IFERROR(AVERAGE(M597:N597),"")</f>
        <v/>
      </c>
      <c r="M597" s="23"/>
      <c r="N597" s="24"/>
      <c r="O597" s="22" t="str">
        <f>IFERROR(AVERAGE(P597:Q597),"")</f>
        <v/>
      </c>
      <c r="P597" s="23"/>
      <c r="Q597" s="24"/>
      <c r="R597" s="22" t="str">
        <f>IFERROR(AVERAGE(S597:T597),"")</f>
        <v/>
      </c>
      <c r="S597" s="23"/>
      <c r="T597" s="24"/>
      <c r="U597" s="22" t="str">
        <f>IFERROR(AVERAGE(V597:W597),"")</f>
        <v/>
      </c>
      <c r="V597" s="23"/>
      <c r="W597" s="24"/>
      <c r="X597" s="22" t="str">
        <f>IFERROR(AVERAGE(Y597:Z597),"")</f>
        <v/>
      </c>
      <c r="Y597" s="23"/>
      <c r="Z597" s="24"/>
      <c r="AA597" s="22" t="str">
        <f>IFERROR(AVERAGE(AB597:AC597),"")</f>
        <v/>
      </c>
      <c r="AB597" s="23"/>
      <c r="AC597" s="24"/>
      <c r="AD597" s="22" t="str">
        <f>IFERROR(AVERAGE(AE597:AF597),"")</f>
        <v/>
      </c>
      <c r="AE597" s="23"/>
      <c r="AF597" s="24"/>
      <c r="AG597" s="22" t="str">
        <f>IFERROR(AVERAGE(AH597:AI597),"")</f>
        <v/>
      </c>
      <c r="AH597" s="23"/>
      <c r="AI597" s="24"/>
      <c r="AJ597" s="22" t="str">
        <f>IFERROR(AVERAGE(AK597:AL597),"")</f>
        <v/>
      </c>
      <c r="AK597" s="23"/>
      <c r="AL597" s="24"/>
      <c r="AM597" s="22" t="str">
        <f>IFERROR(AVERAGE(AN597:AO597),"")</f>
        <v/>
      </c>
      <c r="AN597" s="23"/>
      <c r="AO597" s="24"/>
      <c r="AP597" s="22" t="str">
        <f>IFERROR(AVERAGE(AQ597:AR597),"")</f>
        <v/>
      </c>
      <c r="AQ597" s="23"/>
      <c r="AR597" s="24"/>
      <c r="AS597" s="22" t="str">
        <f>IFERROR(AVERAGE(AT597:AU597),"")</f>
        <v/>
      </c>
      <c r="AT597" s="23"/>
      <c r="AU597" s="24"/>
      <c r="AV597" s="22" t="str">
        <f>IFERROR(AVERAGE(AW597:AX597),"")</f>
        <v/>
      </c>
      <c r="AW597" s="23"/>
      <c r="AX597" s="24"/>
      <c r="AY597" s="22" t="str">
        <f>IFERROR(AVERAGE(AZ597:BA597),"")</f>
        <v/>
      </c>
      <c r="AZ597" s="23"/>
      <c r="BA597" s="24"/>
      <c r="BB597" s="22" t="str">
        <f>IFERROR(AVERAGE(BC597:BD597),"")</f>
        <v/>
      </c>
      <c r="BC597" s="23"/>
      <c r="BD597" s="24"/>
      <c r="BE597" s="22" t="str">
        <f>IFERROR(AVERAGE(BF597:BG597),"")</f>
        <v/>
      </c>
      <c r="BF597" s="23"/>
      <c r="BG597" s="24"/>
      <c r="BH597" s="22" t="str">
        <f>IFERROR(AVERAGE(BI597:BJ597),"")</f>
        <v/>
      </c>
      <c r="BI597" s="23"/>
      <c r="BJ597" s="24"/>
      <c r="BK597" s="22" t="str">
        <f>IFERROR(AVERAGE(BL597:BM597),"")</f>
        <v/>
      </c>
      <c r="BL597" s="23"/>
      <c r="BM597" s="24"/>
      <c r="BN597" s="22" t="str">
        <f>IFERROR(AVERAGE(BO597:BP597),"")</f>
        <v/>
      </c>
      <c r="BO597" s="23"/>
      <c r="BP597" s="24"/>
      <c r="BQ597" s="22" t="str">
        <f>IFERROR(AVERAGE(BR597:BS597),"")</f>
        <v/>
      </c>
      <c r="BR597" s="23"/>
      <c r="BS597" s="24"/>
      <c r="BT597" s="22" t="str">
        <f>IFERROR(AVERAGE(BU597:BV597),"")</f>
        <v/>
      </c>
      <c r="BU597" s="23"/>
      <c r="BV597" s="24"/>
    </row>
    <row r="598" spans="1:77">
      <c r="B598" t="s">
        <v>69</v>
      </c>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row>
    <row r="599" spans="1:77">
      <c r="B599" t="str">
        <f>B594</f>
        <v>guinot2015profitability</v>
      </c>
      <c r="C599" t="s">
        <v>23</v>
      </c>
      <c r="D599">
        <f>D594</f>
        <v>2015</v>
      </c>
      <c r="E599" t="s">
        <v>20</v>
      </c>
      <c r="F599" s="4" t="str">
        <f>IFERROR(AVERAGE(G599:H599),"")</f>
        <v/>
      </c>
      <c r="G599" s="12"/>
      <c r="H599" s="13"/>
      <c r="I599" s="4" t="str">
        <f>IFERROR(AVERAGE(J599:K599),"")</f>
        <v/>
      </c>
      <c r="J599" s="12"/>
      <c r="K599" s="13"/>
      <c r="L599" s="4" t="str">
        <f>IFERROR(AVERAGE(M599:N599),"")</f>
        <v/>
      </c>
      <c r="M599" s="12"/>
      <c r="N599" s="13"/>
      <c r="O599" s="4" t="str">
        <f>IFERROR(AVERAGE(P599:Q599),"")</f>
        <v/>
      </c>
      <c r="P599" s="12"/>
      <c r="Q599" s="13"/>
      <c r="R599" s="4" t="str">
        <f>IFERROR(AVERAGE(S599:T599),"")</f>
        <v/>
      </c>
      <c r="S599" s="12"/>
      <c r="T599" s="13"/>
      <c r="U599" s="4" t="str">
        <f>IFERROR(AVERAGE(V599:W599),"")</f>
        <v/>
      </c>
      <c r="V599" s="12"/>
      <c r="W599" s="13"/>
      <c r="X599" s="4" t="str">
        <f>IFERROR(AVERAGE(Y599:Z599),"")</f>
        <v/>
      </c>
      <c r="Y599" s="12"/>
      <c r="Z599" s="13"/>
      <c r="AA599" s="4" t="str">
        <f>IFERROR(AVERAGE(AB599:AC599),"")</f>
        <v/>
      </c>
      <c r="AB599" s="12"/>
      <c r="AC599" s="13"/>
      <c r="AD599" s="4" t="str">
        <f>IFERROR(AVERAGE(AE599:AF599),"")</f>
        <v/>
      </c>
      <c r="AE599" s="12"/>
      <c r="AF599" s="13"/>
      <c r="AG599" s="4" t="str">
        <f>IFERROR(AVERAGE(AH599:AI599),"")</f>
        <v/>
      </c>
      <c r="AH599" s="12"/>
      <c r="AI599" s="13"/>
      <c r="AJ599" s="4" t="str">
        <f>IFERROR(AVERAGE(AK599:AL599),"")</f>
        <v/>
      </c>
      <c r="AK599" s="12"/>
      <c r="AL599" s="13"/>
      <c r="AM599" s="4" t="str">
        <f>IFERROR(AVERAGE(AN599:AO599),"")</f>
        <v/>
      </c>
      <c r="AN599" s="12"/>
      <c r="AO599" s="13"/>
      <c r="AP599" s="4" t="str">
        <f>IFERROR(AVERAGE(AQ599:AR599),"")</f>
        <v/>
      </c>
      <c r="AQ599" s="12"/>
      <c r="AR599" s="13"/>
      <c r="AS599" s="4" t="str">
        <f>IFERROR(AVERAGE(AT599:AU599),"")</f>
        <v/>
      </c>
      <c r="AT599" s="12"/>
      <c r="AU599" s="13"/>
      <c r="AV599" s="4" t="str">
        <f>IFERROR(AVERAGE(AW599:AX599),"")</f>
        <v/>
      </c>
      <c r="AW599" s="12"/>
      <c r="AX599" s="13"/>
      <c r="AY599" s="4" t="str">
        <f>IFERROR(AVERAGE(AZ599:BA599),"")</f>
        <v/>
      </c>
      <c r="AZ599" s="12"/>
      <c r="BA599" s="13"/>
      <c r="BB599" s="4" t="str">
        <f>IFERROR(AVERAGE(BC599:BD599),"")</f>
        <v/>
      </c>
      <c r="BC599" s="12"/>
      <c r="BD599" s="13"/>
      <c r="BE599" s="4" t="str">
        <f>IFERROR(AVERAGE(BF599:BG599),"")</f>
        <v/>
      </c>
      <c r="BF599" s="12"/>
      <c r="BG599" s="13"/>
      <c r="BH599" s="4" t="str">
        <f>IFERROR(AVERAGE(BI599:BJ599),"")</f>
        <v/>
      </c>
      <c r="BI599" s="12"/>
      <c r="BJ599" s="13"/>
      <c r="BK599" s="4" t="str">
        <f>IFERROR(AVERAGE(BL599:BM599),"")</f>
        <v/>
      </c>
      <c r="BL599" s="12"/>
      <c r="BM599" s="13"/>
      <c r="BN599" s="4" t="str">
        <f>IFERROR(AVERAGE(BO599:BP599),"")</f>
        <v/>
      </c>
      <c r="BO599" s="12"/>
      <c r="BP599" s="13"/>
      <c r="BQ599" s="4" t="str">
        <f>IFERROR(AVERAGE(BR599:BS599),"")</f>
        <v/>
      </c>
      <c r="BR599" s="12"/>
      <c r="BS599" s="13"/>
      <c r="BT599" s="4" t="str">
        <f>IFERROR(AVERAGE(BU599:BV599),"")</f>
        <v/>
      </c>
      <c r="BU599" s="12"/>
      <c r="BV599" s="13"/>
    </row>
    <row r="600" spans="1:77">
      <c r="B600" t="str">
        <f>B599</f>
        <v>guinot2015profitability</v>
      </c>
      <c r="C600" t="s">
        <v>42</v>
      </c>
      <c r="D600">
        <f>D599</f>
        <v>2015</v>
      </c>
      <c r="E600" t="s">
        <v>43</v>
      </c>
      <c r="F600" s="4" t="str">
        <f>IFERROR(AVERAGE(G600:H600),"")</f>
        <v/>
      </c>
      <c r="G600" s="12"/>
      <c r="H600" s="13"/>
      <c r="I600" s="4" t="str">
        <f>IFERROR(AVERAGE(J600:K600),"")</f>
        <v/>
      </c>
      <c r="J600" s="12"/>
      <c r="K600" s="13"/>
      <c r="L600" s="4" t="str">
        <f>IFERROR(AVERAGE(M600:N600),"")</f>
        <v/>
      </c>
      <c r="M600" s="12"/>
      <c r="N600" s="13"/>
      <c r="O600" s="4" t="str">
        <f>IFERROR(AVERAGE(P600:Q600),"")</f>
        <v/>
      </c>
      <c r="P600" s="12"/>
      <c r="Q600" s="13"/>
      <c r="R600" s="4" t="str">
        <f>IFERROR(AVERAGE(S600:T600),"")</f>
        <v/>
      </c>
      <c r="S600" s="12"/>
      <c r="T600" s="13"/>
      <c r="U600" s="4" t="str">
        <f>IFERROR(AVERAGE(V600:W600),"")</f>
        <v/>
      </c>
      <c r="V600" s="12"/>
      <c r="W600" s="13"/>
      <c r="X600" s="4" t="str">
        <f>IFERROR(AVERAGE(Y600:Z600),"")</f>
        <v/>
      </c>
      <c r="Y600" s="12"/>
      <c r="Z600" s="13"/>
      <c r="AA600" s="4" t="str">
        <f>IFERROR(AVERAGE(AB600:AC600),"")</f>
        <v/>
      </c>
      <c r="AB600" s="12"/>
      <c r="AC600" s="13"/>
      <c r="AD600" s="4" t="str">
        <f>IFERROR(AVERAGE(AE600:AF600),"")</f>
        <v/>
      </c>
      <c r="AE600" s="12"/>
      <c r="AF600" s="13"/>
      <c r="AG600" s="4" t="str">
        <f>IFERROR(AVERAGE(AH600:AI600),"")</f>
        <v/>
      </c>
      <c r="AH600" s="12"/>
      <c r="AI600" s="13"/>
      <c r="AJ600" s="4" t="str">
        <f>IFERROR(AVERAGE(AK600:AL600),"")</f>
        <v/>
      </c>
      <c r="AK600" s="12"/>
      <c r="AL600" s="13"/>
      <c r="AM600" s="4" t="str">
        <f>IFERROR(AVERAGE(AN600:AO600),"")</f>
        <v/>
      </c>
      <c r="AN600" s="12"/>
      <c r="AO600" s="13"/>
      <c r="AP600" s="4" t="str">
        <f>IFERROR(AVERAGE(AQ600:AR600),"")</f>
        <v/>
      </c>
      <c r="AQ600" s="12"/>
      <c r="AR600" s="13"/>
      <c r="AS600" s="4" t="str">
        <f>IFERROR(AVERAGE(AT600:AU600),"")</f>
        <v/>
      </c>
      <c r="AT600" s="12"/>
      <c r="AU600" s="13"/>
      <c r="AV600" s="4" t="str">
        <f>IFERROR(AVERAGE(AW600:AX600),"")</f>
        <v/>
      </c>
      <c r="AW600" s="12"/>
      <c r="AX600" s="13"/>
      <c r="AY600" s="4" t="str">
        <f>IFERROR(AVERAGE(AZ600:BA600),"")</f>
        <v/>
      </c>
      <c r="AZ600" s="12"/>
      <c r="BA600" s="13"/>
      <c r="BB600" s="4" t="str">
        <f>IFERROR(AVERAGE(BC600:BD600),"")</f>
        <v/>
      </c>
      <c r="BC600" s="12"/>
      <c r="BD600" s="13"/>
      <c r="BE600" s="4" t="str">
        <f>IFERROR(AVERAGE(BF600:BG600),"")</f>
        <v/>
      </c>
      <c r="BF600" s="12"/>
      <c r="BG600" s="13"/>
      <c r="BH600" s="4" t="str">
        <f>IFERROR(AVERAGE(BI600:BJ600),"")</f>
        <v/>
      </c>
      <c r="BI600" s="12"/>
      <c r="BJ600" s="13"/>
      <c r="BK600" s="4" t="str">
        <f>IFERROR(AVERAGE(BL600:BM600),"")</f>
        <v/>
      </c>
      <c r="BL600" s="12"/>
      <c r="BM600" s="13"/>
      <c r="BN600" s="4" t="str">
        <f>IFERROR(AVERAGE(BO600:BP600),"")</f>
        <v/>
      </c>
      <c r="BO600" s="12"/>
      <c r="BP600" s="13"/>
      <c r="BQ600" s="4" t="str">
        <f>IFERROR(AVERAGE(BR600:BS600),"")</f>
        <v/>
      </c>
      <c r="BR600" s="12"/>
      <c r="BS600" s="13"/>
      <c r="BT600" s="4" t="str">
        <f>IFERROR(AVERAGE(BU600:BV600),"")</f>
        <v/>
      </c>
      <c r="BU600" s="12"/>
      <c r="BV600" s="13"/>
    </row>
    <row r="601" spans="1:77">
      <c r="B601" t="str">
        <f>B600</f>
        <v>guinot2015profitability</v>
      </c>
      <c r="C601" t="s">
        <v>21</v>
      </c>
      <c r="D601">
        <f>D600</f>
        <v>2015</v>
      </c>
      <c r="E601" t="s">
        <v>22</v>
      </c>
      <c r="F601" s="22" t="str">
        <f>IFERROR(AVERAGE(G601:H601),"")</f>
        <v/>
      </c>
      <c r="G601" s="23"/>
      <c r="H601" s="24"/>
      <c r="I601" s="22" t="str">
        <f>IFERROR(AVERAGE(J601:K601),"")</f>
        <v/>
      </c>
      <c r="J601" s="23"/>
      <c r="K601" s="24"/>
      <c r="L601" s="22" t="str">
        <f>IFERROR(AVERAGE(M601:N601),"")</f>
        <v/>
      </c>
      <c r="M601" s="23"/>
      <c r="N601" s="24"/>
      <c r="O601" s="22" t="str">
        <f>IFERROR(AVERAGE(P601:Q601),"")</f>
        <v/>
      </c>
      <c r="P601" s="23"/>
      <c r="Q601" s="24"/>
      <c r="R601" s="22" t="str">
        <f>IFERROR(AVERAGE(S601:T601),"")</f>
        <v/>
      </c>
      <c r="S601" s="23"/>
      <c r="T601" s="24"/>
      <c r="U601" s="22" t="str">
        <f>IFERROR(AVERAGE(V601:W601),"")</f>
        <v/>
      </c>
      <c r="V601" s="23"/>
      <c r="W601" s="24"/>
      <c r="X601" s="22" t="str">
        <f>IFERROR(AVERAGE(Y601:Z601),"")</f>
        <v/>
      </c>
      <c r="Y601" s="23"/>
      <c r="Z601" s="24"/>
      <c r="AA601" s="22" t="str">
        <f>IFERROR(AVERAGE(AB601:AC601),"")</f>
        <v/>
      </c>
      <c r="AB601" s="23"/>
      <c r="AC601" s="24"/>
      <c r="AD601" s="22" t="str">
        <f>IFERROR(AVERAGE(AE601:AF601),"")</f>
        <v/>
      </c>
      <c r="AE601" s="23"/>
      <c r="AF601" s="24"/>
      <c r="AG601" s="22" t="str">
        <f>IFERROR(AVERAGE(AH601:AI601),"")</f>
        <v/>
      </c>
      <c r="AH601" s="23"/>
      <c r="AI601" s="24"/>
      <c r="AJ601" s="22" t="str">
        <f>IFERROR(AVERAGE(AK601:AL601),"")</f>
        <v/>
      </c>
      <c r="AK601" s="23"/>
      <c r="AL601" s="24"/>
      <c r="AM601" s="22" t="str">
        <f>IFERROR(AVERAGE(AN601:AO601),"")</f>
        <v/>
      </c>
      <c r="AN601" s="23"/>
      <c r="AO601" s="24"/>
      <c r="AP601" s="22" t="str">
        <f>IFERROR(AVERAGE(AQ601:AR601),"")</f>
        <v/>
      </c>
      <c r="AQ601" s="23"/>
      <c r="AR601" s="24"/>
      <c r="AS601" s="22" t="str">
        <f>IFERROR(AVERAGE(AT601:AU601),"")</f>
        <v/>
      </c>
      <c r="AT601" s="23"/>
      <c r="AU601" s="24"/>
      <c r="AV601" s="22" t="str">
        <f>IFERROR(AVERAGE(AW601:AX601),"")</f>
        <v/>
      </c>
      <c r="AW601" s="23"/>
      <c r="AX601" s="24"/>
      <c r="AY601" s="22" t="str">
        <f>IFERROR(AVERAGE(AZ601:BA601),"")</f>
        <v/>
      </c>
      <c r="AZ601" s="23"/>
      <c r="BA601" s="24"/>
      <c r="BB601" s="22" t="str">
        <f>IFERROR(AVERAGE(BC601:BD601),"")</f>
        <v/>
      </c>
      <c r="BC601" s="23"/>
      <c r="BD601" s="24"/>
      <c r="BE601" s="22" t="str">
        <f>IFERROR(AVERAGE(BF601:BG601),"")</f>
        <v/>
      </c>
      <c r="BF601" s="23"/>
      <c r="BG601" s="24"/>
      <c r="BH601" s="22" t="str">
        <f>IFERROR(AVERAGE(BI601:BJ601),"")</f>
        <v/>
      </c>
      <c r="BI601" s="23"/>
      <c r="BJ601" s="24"/>
      <c r="BK601" s="22" t="str">
        <f>IFERROR(AVERAGE(BL601:BM601),"")</f>
        <v/>
      </c>
      <c r="BL601" s="23"/>
      <c r="BM601" s="24"/>
      <c r="BN601" s="22" t="str">
        <f>IFERROR(AVERAGE(BO601:BP601),"")</f>
        <v/>
      </c>
      <c r="BO601" s="23"/>
      <c r="BP601" s="24"/>
      <c r="BQ601" s="22" t="str">
        <f>IFERROR(AVERAGE(BR601:BS601),"")</f>
        <v/>
      </c>
      <c r="BR601" s="23"/>
      <c r="BS601" s="24"/>
      <c r="BT601" s="22" t="str">
        <f>IFERROR(AVERAGE(BU601:BV601),"")</f>
        <v/>
      </c>
      <c r="BU601" s="23"/>
      <c r="BV601" s="24"/>
    </row>
    <row r="602" spans="1:77">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row>
    <row r="604" spans="1:77">
      <c r="A604" s="5">
        <f>MATCH(B604,Sources[Citekey],0)</f>
        <v>35</v>
      </c>
      <c r="B604" s="6" t="s">
        <v>205</v>
      </c>
      <c r="C604" s="1"/>
      <c r="D604" s="1">
        <f>VLOOKUP(B604,Sources[],2,FALSE)</f>
        <v>2014</v>
      </c>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row>
    <row r="605" spans="1:77">
      <c r="B605" t="str">
        <f>B604</f>
        <v>jentsch2014optimal</v>
      </c>
      <c r="C605" t="s">
        <v>3</v>
      </c>
      <c r="D605">
        <f>D604</f>
        <v>2014</v>
      </c>
      <c r="E605" s="25" t="s">
        <v>6</v>
      </c>
      <c r="F605" s="4" t="str">
        <f>IFERROR(AVERAGE(G605:H605),"")</f>
        <v/>
      </c>
      <c r="G605" s="12"/>
      <c r="H605" s="13"/>
      <c r="I605" s="4" t="str">
        <f>IFERROR(AVERAGE(J605:K605),"")</f>
        <v/>
      </c>
      <c r="J605" s="12"/>
      <c r="K605" s="13"/>
      <c r="L605" s="4" t="str">
        <f>IFERROR(AVERAGE(M605:N605),"")</f>
        <v/>
      </c>
      <c r="M605" s="12"/>
      <c r="N605" s="13"/>
      <c r="O605" s="4" t="str">
        <f>IFERROR(AVERAGE(P605:Q605),"")</f>
        <v/>
      </c>
      <c r="P605" s="12"/>
      <c r="Q605" s="13"/>
      <c r="R605" s="4" t="str">
        <f>IFERROR(AVERAGE(S605:T605),"")</f>
        <v/>
      </c>
      <c r="S605" s="12"/>
      <c r="T605" s="13"/>
      <c r="U605" s="4" t="str">
        <f>IFERROR(AVERAGE(V605:W605),"")</f>
        <v/>
      </c>
      <c r="V605" s="12"/>
      <c r="W605" s="13"/>
      <c r="X605" s="4" t="str">
        <f>IFERROR(AVERAGE(Y605:Z605),"")</f>
        <v/>
      </c>
      <c r="Y605" s="12"/>
      <c r="Z605" s="13"/>
      <c r="AA605" s="4" t="str">
        <f>IFERROR(AVERAGE(AB605:AC605),"")</f>
        <v/>
      </c>
      <c r="AB605" s="12"/>
      <c r="AC605" s="13"/>
      <c r="AD605" s="4" t="str">
        <f>IFERROR(AVERAGE(AE605:AF605),"")</f>
        <v/>
      </c>
      <c r="AE605" s="12"/>
      <c r="AF605" s="13"/>
      <c r="AG605" s="4" t="str">
        <f>IFERROR(AVERAGE(AH605:AI605),"")</f>
        <v/>
      </c>
      <c r="AH605" s="12"/>
      <c r="AI605" s="13"/>
      <c r="AJ605" s="4" t="str">
        <f>IFERROR(AVERAGE(AK605:AL605),"")</f>
        <v/>
      </c>
      <c r="AK605" s="12"/>
      <c r="AL605" s="13"/>
      <c r="AM605" s="4" t="str">
        <f>IFERROR(AVERAGE(AN605:AO605),"")</f>
        <v/>
      </c>
      <c r="AN605" s="12"/>
      <c r="AO605" s="13"/>
      <c r="AP605" s="4" t="str">
        <f>IFERROR(AVERAGE(AQ605:AR605),"")</f>
        <v/>
      </c>
      <c r="AQ605" s="12"/>
      <c r="AR605" s="13"/>
      <c r="AS605" s="4" t="str">
        <f>IFERROR(AVERAGE(AT605:AU605),"")</f>
        <v/>
      </c>
      <c r="AT605" s="12"/>
      <c r="AU605" s="13"/>
      <c r="AV605" s="4">
        <f>IFERROR(AVERAGE(AW605:AX605),"")</f>
        <v>750</v>
      </c>
      <c r="AW605" s="12">
        <v>750</v>
      </c>
      <c r="AX605" s="13">
        <v>750</v>
      </c>
      <c r="AY605" s="4" t="str">
        <f>IFERROR(AVERAGE(AZ605:BA605),"")</f>
        <v/>
      </c>
      <c r="AZ605" s="12"/>
      <c r="BA605" s="13"/>
      <c r="BB605" s="4" t="str">
        <f>IFERROR(AVERAGE(BC605:BD605),"")</f>
        <v/>
      </c>
      <c r="BC605" s="12"/>
      <c r="BD605" s="13"/>
      <c r="BE605" s="4" t="str">
        <f>IFERROR(AVERAGE(BF605:BG605),"")</f>
        <v/>
      </c>
      <c r="BF605" s="12"/>
      <c r="BG605" s="13"/>
      <c r="BH605" s="4" t="str">
        <f>IFERROR(AVERAGE(BI605:BJ605),"")</f>
        <v/>
      </c>
      <c r="BI605" s="12"/>
      <c r="BJ605" s="13"/>
      <c r="BK605" s="4" t="str">
        <f>IFERROR(AVERAGE(BL605:BM605),"")</f>
        <v/>
      </c>
      <c r="BL605" s="12"/>
      <c r="BM605" s="13"/>
      <c r="BN605" s="4" t="str">
        <f>IFERROR(AVERAGE(BO605:BP605),"")</f>
        <v/>
      </c>
      <c r="BO605" s="12"/>
      <c r="BP605" s="13"/>
      <c r="BQ605" s="4" t="str">
        <f>IFERROR(AVERAGE(BR605:BS605),"")</f>
        <v/>
      </c>
      <c r="BR605" s="12"/>
      <c r="BS605" s="13"/>
      <c r="BT605" s="4" t="str">
        <f>IFERROR(AVERAGE(BU605:BV605),"")</f>
        <v/>
      </c>
      <c r="BU605" s="12"/>
      <c r="BV605" s="13"/>
      <c r="BX605" s="2"/>
      <c r="BY605" s="2" t="s">
        <v>206</v>
      </c>
    </row>
    <row r="606" spans="1:77">
      <c r="B606" t="str">
        <f>B605</f>
        <v>jentsch2014optimal</v>
      </c>
      <c r="C606" t="s">
        <v>4</v>
      </c>
      <c r="D606">
        <f>D605</f>
        <v>2014</v>
      </c>
      <c r="E606" t="str">
        <f>E605</f>
        <v>EUR/kW</v>
      </c>
      <c r="F606" s="4" t="str">
        <f>IFERROR(AVERAGE(G606:H606),"")</f>
        <v/>
      </c>
      <c r="G606" s="14"/>
      <c r="H606" s="15"/>
      <c r="I606" s="4" t="str">
        <f>IFERROR(AVERAGE(J606:K606),"")</f>
        <v/>
      </c>
      <c r="J606" s="14"/>
      <c r="K606" s="15"/>
      <c r="L606" s="4" t="str">
        <f>IFERROR(AVERAGE(M606:N606),"")</f>
        <v/>
      </c>
      <c r="M606" s="14"/>
      <c r="N606" s="15"/>
      <c r="O606" s="4" t="str">
        <f>IFERROR(AVERAGE(P606:Q606),"")</f>
        <v/>
      </c>
      <c r="P606" s="14"/>
      <c r="Q606" s="15"/>
      <c r="R606" s="4" t="str">
        <f>IFERROR(AVERAGE(S606:T606),"")</f>
        <v/>
      </c>
      <c r="S606" s="14"/>
      <c r="T606" s="15"/>
      <c r="U606" s="4" t="str">
        <f>IFERROR(AVERAGE(V606:W606),"")</f>
        <v/>
      </c>
      <c r="V606" s="14"/>
      <c r="W606" s="15"/>
      <c r="X606" s="4" t="str">
        <f>IFERROR(AVERAGE(Y606:Z606),"")</f>
        <v/>
      </c>
      <c r="Y606" s="14"/>
      <c r="Z606" s="15"/>
      <c r="AA606" s="4" t="str">
        <f>IFERROR(AVERAGE(AB606:AC606),"")</f>
        <v/>
      </c>
      <c r="AB606" s="14"/>
      <c r="AC606" s="15"/>
      <c r="AD606" s="4" t="str">
        <f>IFERROR(AVERAGE(AE606:AF606),"")</f>
        <v/>
      </c>
      <c r="AE606" s="14"/>
      <c r="AF606" s="15"/>
      <c r="AG606" s="4" t="str">
        <f>IFERROR(AVERAGE(AH606:AI606),"")</f>
        <v/>
      </c>
      <c r="AH606" s="14"/>
      <c r="AI606" s="15"/>
      <c r="AJ606" s="4" t="str">
        <f>IFERROR(AVERAGE(AK606:AL606),"")</f>
        <v/>
      </c>
      <c r="AK606" s="14"/>
      <c r="AL606" s="15"/>
      <c r="AM606" s="4" t="str">
        <f>IFERROR(AVERAGE(AN606:AO606),"")</f>
        <v/>
      </c>
      <c r="AN606" s="14"/>
      <c r="AO606" s="15"/>
      <c r="AP606" s="4" t="str">
        <f>IFERROR(AVERAGE(AQ606:AR606),"")</f>
        <v/>
      </c>
      <c r="AQ606" s="14"/>
      <c r="AR606" s="15"/>
      <c r="AS606" s="4" t="str">
        <f>IFERROR(AVERAGE(AT606:AU606),"")</f>
        <v/>
      </c>
      <c r="AT606" s="14"/>
      <c r="AU606" s="15"/>
      <c r="AV606" s="4" t="str">
        <f>IFERROR(AVERAGE(AW606:AX606),"")</f>
        <v/>
      </c>
      <c r="AW606" s="14"/>
      <c r="AX606" s="15"/>
      <c r="AY606" s="4" t="str">
        <f>IFERROR(AVERAGE(AZ606:BA606),"")</f>
        <v/>
      </c>
      <c r="AZ606" s="14"/>
      <c r="BA606" s="15"/>
      <c r="BB606" s="4" t="str">
        <f>IFERROR(AVERAGE(BC606:BD606),"")</f>
        <v/>
      </c>
      <c r="BC606" s="14"/>
      <c r="BD606" s="15"/>
      <c r="BE606" s="4" t="str">
        <f>IFERROR(AVERAGE(BF606:BG606),"")</f>
        <v/>
      </c>
      <c r="BF606" s="14"/>
      <c r="BG606" s="15"/>
      <c r="BH606" s="4" t="str">
        <f>IFERROR(AVERAGE(BI606:BJ606),"")</f>
        <v/>
      </c>
      <c r="BI606" s="14"/>
      <c r="BJ606" s="15"/>
      <c r="BK606" s="4" t="str">
        <f>IFERROR(AVERAGE(BL606:BM606),"")</f>
        <v/>
      </c>
      <c r="BL606" s="14"/>
      <c r="BM606" s="15"/>
      <c r="BN606" s="4" t="str">
        <f>IFERROR(AVERAGE(BO606:BP606),"")</f>
        <v/>
      </c>
      <c r="BO606" s="14"/>
      <c r="BP606" s="15"/>
      <c r="BQ606" s="4" t="str">
        <f>IFERROR(AVERAGE(BR606:BS606),"")</f>
        <v/>
      </c>
      <c r="BR606" s="14"/>
      <c r="BS606" s="15"/>
      <c r="BT606" s="4" t="str">
        <f>IFERROR(AVERAGE(BU606:BV606),"")</f>
        <v/>
      </c>
      <c r="BU606" s="14"/>
      <c r="BV606" s="15"/>
      <c r="BX606" s="2"/>
      <c r="BY606" s="2"/>
    </row>
    <row r="607" spans="1:77">
      <c r="B607" t="str">
        <f>B606</f>
        <v>jentsch2014optimal</v>
      </c>
      <c r="C607" t="s">
        <v>5</v>
      </c>
      <c r="D607">
        <f>D606</f>
        <v>2014</v>
      </c>
      <c r="E607" t="str">
        <f>E606</f>
        <v>EUR/kW</v>
      </c>
      <c r="F607" s="4" t="str">
        <f>IFERROR(AVERAGE(G607:H607),"")</f>
        <v/>
      </c>
      <c r="G607" s="16"/>
      <c r="H607" s="17"/>
      <c r="I607" s="4" t="str">
        <f>IFERROR(AVERAGE(J607:K607),"")</f>
        <v/>
      </c>
      <c r="J607" s="16"/>
      <c r="K607" s="17"/>
      <c r="L607" s="4" t="str">
        <f>IFERROR(AVERAGE(M607:N607),"")</f>
        <v/>
      </c>
      <c r="M607" s="16"/>
      <c r="N607" s="17"/>
      <c r="O607" s="4" t="str">
        <f>IFERROR(AVERAGE(P607:Q607),"")</f>
        <v/>
      </c>
      <c r="P607" s="16"/>
      <c r="Q607" s="17"/>
      <c r="R607" s="4" t="str">
        <f>IFERROR(AVERAGE(S607:T607),"")</f>
        <v/>
      </c>
      <c r="S607" s="16"/>
      <c r="T607" s="17"/>
      <c r="U607" s="4" t="str">
        <f>IFERROR(AVERAGE(V607:W607),"")</f>
        <v/>
      </c>
      <c r="V607" s="16"/>
      <c r="W607" s="17"/>
      <c r="X607" s="4" t="str">
        <f>IFERROR(AVERAGE(Y607:Z607),"")</f>
        <v/>
      </c>
      <c r="Y607" s="16"/>
      <c r="Z607" s="17"/>
      <c r="AA607" s="4" t="str">
        <f>IFERROR(AVERAGE(AB607:AC607),"")</f>
        <v/>
      </c>
      <c r="AB607" s="16"/>
      <c r="AC607" s="17"/>
      <c r="AD607" s="4" t="str">
        <f>IFERROR(AVERAGE(AE607:AF607),"")</f>
        <v/>
      </c>
      <c r="AE607" s="16"/>
      <c r="AF607" s="17"/>
      <c r="AG607" s="4" t="str">
        <f>IFERROR(AVERAGE(AH607:AI607),"")</f>
        <v/>
      </c>
      <c r="AH607" s="16"/>
      <c r="AI607" s="17"/>
      <c r="AJ607" s="4" t="str">
        <f>IFERROR(AVERAGE(AK607:AL607),"")</f>
        <v/>
      </c>
      <c r="AK607" s="16"/>
      <c r="AL607" s="17"/>
      <c r="AM607" s="4" t="str">
        <f>IFERROR(AVERAGE(AN607:AO607),"")</f>
        <v/>
      </c>
      <c r="AN607" s="16"/>
      <c r="AO607" s="17"/>
      <c r="AP607" s="4" t="str">
        <f>IFERROR(AVERAGE(AQ607:AR607),"")</f>
        <v/>
      </c>
      <c r="AQ607" s="16"/>
      <c r="AR607" s="17"/>
      <c r="AS607" s="4" t="str">
        <f>IFERROR(AVERAGE(AT607:AU607),"")</f>
        <v/>
      </c>
      <c r="AT607" s="16"/>
      <c r="AU607" s="17"/>
      <c r="AV607" s="4" t="str">
        <f>IFERROR(AVERAGE(AW607:AX607),"")</f>
        <v/>
      </c>
      <c r="AW607" s="16"/>
      <c r="AX607" s="17"/>
      <c r="AY607" s="4" t="str">
        <f>IFERROR(AVERAGE(AZ607:BA607),"")</f>
        <v/>
      </c>
      <c r="AZ607" s="16"/>
      <c r="BA607" s="17"/>
      <c r="BB607" s="4" t="str">
        <f>IFERROR(AVERAGE(BC607:BD607),"")</f>
        <v/>
      </c>
      <c r="BC607" s="16"/>
      <c r="BD607" s="17"/>
      <c r="BE607" s="4" t="str">
        <f>IFERROR(AVERAGE(BF607:BG607),"")</f>
        <v/>
      </c>
      <c r="BF607" s="16"/>
      <c r="BG607" s="17"/>
      <c r="BH607" s="4" t="str">
        <f>IFERROR(AVERAGE(BI607:BJ607),"")</f>
        <v/>
      </c>
      <c r="BI607" s="16"/>
      <c r="BJ607" s="17"/>
      <c r="BK607" s="4" t="str">
        <f>IFERROR(AVERAGE(BL607:BM607),"")</f>
        <v/>
      </c>
      <c r="BL607" s="16"/>
      <c r="BM607" s="17"/>
      <c r="BN607" s="4" t="str">
        <f>IFERROR(AVERAGE(BO607:BP607),"")</f>
        <v/>
      </c>
      <c r="BO607" s="16"/>
      <c r="BP607" s="17"/>
      <c r="BQ607" s="4" t="str">
        <f>IFERROR(AVERAGE(BR607:BS607),"")</f>
        <v/>
      </c>
      <c r="BR607" s="16"/>
      <c r="BS607" s="17"/>
      <c r="BT607" s="4" t="str">
        <f>IFERROR(AVERAGE(BU607:BV607),"")</f>
        <v/>
      </c>
      <c r="BU607" s="16"/>
      <c r="BV607" s="17"/>
    </row>
    <row r="608" spans="1:77">
      <c r="B608" t="s">
        <v>69</v>
      </c>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row>
    <row r="609" spans="1:74" s="1" customFormat="1">
      <c r="A609" s="55"/>
      <c r="B609" s="1" t="str">
        <f>B607</f>
        <v>jentsch2014optimal</v>
      </c>
      <c r="C609" s="1" t="s">
        <v>10</v>
      </c>
      <c r="D609" s="1">
        <f>D604</f>
        <v>2014</v>
      </c>
      <c r="E609" s="1" t="str">
        <f>E605</f>
        <v>EUR/kW</v>
      </c>
      <c r="F609" s="10">
        <f t="shared" ref="F609:BJ609" si="655">IFERROR(SUM(F611:F616)/F610,0)</f>
        <v>0</v>
      </c>
      <c r="G609" s="10">
        <f t="shared" si="655"/>
        <v>0</v>
      </c>
      <c r="H609" s="10">
        <f t="shared" si="655"/>
        <v>0</v>
      </c>
      <c r="I609" s="10">
        <f t="shared" si="655"/>
        <v>0</v>
      </c>
      <c r="J609" s="10">
        <f t="shared" si="655"/>
        <v>0</v>
      </c>
      <c r="K609" s="10">
        <f t="shared" si="655"/>
        <v>0</v>
      </c>
      <c r="L609" s="10">
        <f t="shared" si="655"/>
        <v>0</v>
      </c>
      <c r="M609" s="10">
        <f t="shared" si="655"/>
        <v>0</v>
      </c>
      <c r="N609" s="10">
        <f t="shared" si="655"/>
        <v>0</v>
      </c>
      <c r="O609" s="10">
        <f t="shared" si="655"/>
        <v>0</v>
      </c>
      <c r="P609" s="10">
        <f t="shared" si="655"/>
        <v>0</v>
      </c>
      <c r="Q609" s="10">
        <f t="shared" si="655"/>
        <v>0</v>
      </c>
      <c r="R609" s="10">
        <f t="shared" si="655"/>
        <v>0</v>
      </c>
      <c r="S609" s="10">
        <f t="shared" si="655"/>
        <v>0</v>
      </c>
      <c r="T609" s="10">
        <f t="shared" si="655"/>
        <v>0</v>
      </c>
      <c r="U609" s="10">
        <f t="shared" si="655"/>
        <v>0</v>
      </c>
      <c r="V609" s="10">
        <f t="shared" si="655"/>
        <v>0</v>
      </c>
      <c r="W609" s="10">
        <f t="shared" si="655"/>
        <v>0</v>
      </c>
      <c r="X609" s="10">
        <f t="shared" si="655"/>
        <v>0</v>
      </c>
      <c r="Y609" s="10">
        <f t="shared" si="655"/>
        <v>0</v>
      </c>
      <c r="Z609" s="10">
        <f t="shared" si="655"/>
        <v>0</v>
      </c>
      <c r="AA609" s="10">
        <f t="shared" si="655"/>
        <v>0</v>
      </c>
      <c r="AB609" s="10">
        <f t="shared" si="655"/>
        <v>0</v>
      </c>
      <c r="AC609" s="10">
        <f t="shared" si="655"/>
        <v>0</v>
      </c>
      <c r="AD609" s="10">
        <f t="shared" si="655"/>
        <v>0</v>
      </c>
      <c r="AE609" s="10">
        <f t="shared" si="655"/>
        <v>0</v>
      </c>
      <c r="AF609" s="10">
        <f t="shared" si="655"/>
        <v>0</v>
      </c>
      <c r="AG609" s="10">
        <f t="shared" si="655"/>
        <v>0</v>
      </c>
      <c r="AH609" s="10">
        <f t="shared" si="655"/>
        <v>0</v>
      </c>
      <c r="AI609" s="10">
        <f t="shared" si="655"/>
        <v>0</v>
      </c>
      <c r="AJ609" s="10">
        <f t="shared" si="655"/>
        <v>0</v>
      </c>
      <c r="AK609" s="10">
        <f t="shared" si="655"/>
        <v>0</v>
      </c>
      <c r="AL609" s="10">
        <f t="shared" si="655"/>
        <v>0</v>
      </c>
      <c r="AM609" s="10">
        <f t="shared" si="655"/>
        <v>0</v>
      </c>
      <c r="AN609" s="10">
        <f t="shared" si="655"/>
        <v>0</v>
      </c>
      <c r="AO609" s="10">
        <f t="shared" si="655"/>
        <v>0</v>
      </c>
      <c r="AP609" s="10">
        <f t="shared" si="655"/>
        <v>0</v>
      </c>
      <c r="AQ609" s="10">
        <f t="shared" si="655"/>
        <v>0</v>
      </c>
      <c r="AR609" s="10">
        <f t="shared" si="655"/>
        <v>0</v>
      </c>
      <c r="AS609" s="10">
        <f t="shared" si="655"/>
        <v>0</v>
      </c>
      <c r="AT609" s="10">
        <f t="shared" si="655"/>
        <v>0</v>
      </c>
      <c r="AU609" s="10">
        <f t="shared" si="655"/>
        <v>0</v>
      </c>
      <c r="AV609" s="10">
        <f t="shared" si="655"/>
        <v>0</v>
      </c>
      <c r="AW609" s="10">
        <f t="shared" si="655"/>
        <v>0</v>
      </c>
      <c r="AX609" s="10">
        <f t="shared" si="655"/>
        <v>0</v>
      </c>
      <c r="AY609" s="10">
        <f t="shared" si="655"/>
        <v>0</v>
      </c>
      <c r="AZ609" s="10">
        <f t="shared" si="655"/>
        <v>0</v>
      </c>
      <c r="BA609" s="10">
        <f t="shared" si="655"/>
        <v>0</v>
      </c>
      <c r="BB609" s="10">
        <f t="shared" si="655"/>
        <v>0</v>
      </c>
      <c r="BC609" s="10">
        <f t="shared" si="655"/>
        <v>0</v>
      </c>
      <c r="BD609" s="10">
        <f t="shared" si="655"/>
        <v>0</v>
      </c>
      <c r="BE609" s="10">
        <f t="shared" si="655"/>
        <v>0</v>
      </c>
      <c r="BF609" s="10">
        <f t="shared" si="655"/>
        <v>0</v>
      </c>
      <c r="BG609" s="10">
        <f t="shared" si="655"/>
        <v>0</v>
      </c>
      <c r="BH609" s="10">
        <f t="shared" si="655"/>
        <v>0</v>
      </c>
      <c r="BI609" s="10">
        <f t="shared" si="655"/>
        <v>0</v>
      </c>
      <c r="BJ609" s="10">
        <f t="shared" si="655"/>
        <v>0</v>
      </c>
      <c r="BK609" s="10">
        <f t="shared" ref="BK609:BV609" si="656">IFERROR(SUM(BK611:BK616)/BK610,0)</f>
        <v>0</v>
      </c>
      <c r="BL609" s="10">
        <f t="shared" si="656"/>
        <v>0</v>
      </c>
      <c r="BM609" s="10">
        <f t="shared" si="656"/>
        <v>0</v>
      </c>
      <c r="BN609" s="10">
        <f t="shared" si="656"/>
        <v>0</v>
      </c>
      <c r="BO609" s="10">
        <f t="shared" si="656"/>
        <v>0</v>
      </c>
      <c r="BP609" s="10">
        <f t="shared" si="656"/>
        <v>0</v>
      </c>
      <c r="BQ609" s="10">
        <f t="shared" si="656"/>
        <v>0</v>
      </c>
      <c r="BR609" s="10">
        <f t="shared" si="656"/>
        <v>0</v>
      </c>
      <c r="BS609" s="10">
        <f t="shared" si="656"/>
        <v>0</v>
      </c>
      <c r="BT609" s="10">
        <f t="shared" si="656"/>
        <v>0</v>
      </c>
      <c r="BU609" s="10">
        <f t="shared" si="656"/>
        <v>0</v>
      </c>
      <c r="BV609" s="10">
        <f t="shared" si="656"/>
        <v>0</v>
      </c>
    </row>
    <row r="610" spans="1:74" hidden="1" outlineLevel="1">
      <c r="B610" t="str">
        <f>B609</f>
        <v>jentsch2014optimal</v>
      </c>
      <c r="C610" t="s">
        <v>17</v>
      </c>
      <c r="D610">
        <f>D609</f>
        <v>2014</v>
      </c>
      <c r="E610" t="s">
        <v>18</v>
      </c>
      <c r="F610" s="4" t="str">
        <f>IFERROR(AVERAGE(G610:H610),"")</f>
        <v/>
      </c>
      <c r="G610" s="12"/>
      <c r="H610" s="13"/>
      <c r="I610" s="4" t="str">
        <f>IFERROR(AVERAGE(J610:K610),"")</f>
        <v/>
      </c>
      <c r="J610" s="12"/>
      <c r="K610" s="13"/>
      <c r="L610" s="4" t="str">
        <f>IFERROR(AVERAGE(M610:N610),"")</f>
        <v/>
      </c>
      <c r="M610" s="12"/>
      <c r="N610" s="13"/>
      <c r="O610" s="4" t="str">
        <f>IFERROR(AVERAGE(P610:Q610),"")</f>
        <v/>
      </c>
      <c r="P610" s="12"/>
      <c r="Q610" s="13"/>
      <c r="R610" s="4" t="str">
        <f>IFERROR(AVERAGE(S610:T610),"")</f>
        <v/>
      </c>
      <c r="S610" s="12"/>
      <c r="T610" s="13"/>
      <c r="U610" s="4" t="str">
        <f>IFERROR(AVERAGE(V610:W610),"")</f>
        <v/>
      </c>
      <c r="V610" s="12"/>
      <c r="W610" s="13"/>
      <c r="X610" s="4" t="str">
        <f>IFERROR(AVERAGE(Y610:Z610),"")</f>
        <v/>
      </c>
      <c r="Y610" s="12"/>
      <c r="Z610" s="13"/>
      <c r="AA610" s="4" t="str">
        <f>IFERROR(AVERAGE(AB610:AC610),"")</f>
        <v/>
      </c>
      <c r="AB610" s="12"/>
      <c r="AC610" s="13"/>
      <c r="AD610" s="4" t="str">
        <f>IFERROR(AVERAGE(AE610:AF610),"")</f>
        <v/>
      </c>
      <c r="AE610" s="12"/>
      <c r="AF610" s="13"/>
      <c r="AG610" s="4" t="str">
        <f>IFERROR(AVERAGE(AH610:AI610),"")</f>
        <v/>
      </c>
      <c r="AH610" s="12"/>
      <c r="AI610" s="13"/>
      <c r="AJ610" s="4" t="str">
        <f>IFERROR(AVERAGE(AK610:AL610),"")</f>
        <v/>
      </c>
      <c r="AK610" s="12"/>
      <c r="AL610" s="13"/>
      <c r="AM610" s="4" t="str">
        <f>IFERROR(AVERAGE(AN610:AO610),"")</f>
        <v/>
      </c>
      <c r="AN610" s="12"/>
      <c r="AO610" s="13"/>
      <c r="AP610" s="4" t="str">
        <f>IFERROR(AVERAGE(AQ610:AR610),"")</f>
        <v/>
      </c>
      <c r="AQ610" s="12"/>
      <c r="AR610" s="13"/>
      <c r="AS610" s="4" t="str">
        <f>IFERROR(AVERAGE(AT610:AU610),"")</f>
        <v/>
      </c>
      <c r="AT610" s="12"/>
      <c r="AU610" s="13"/>
      <c r="AV610" s="4" t="str">
        <f>IFERROR(AVERAGE(AW610:AX610),"")</f>
        <v/>
      </c>
      <c r="AW610" s="12"/>
      <c r="AX610" s="13"/>
      <c r="AY610" s="4" t="str">
        <f>IFERROR(AVERAGE(AZ610:BA610),"")</f>
        <v/>
      </c>
      <c r="AZ610" s="12"/>
      <c r="BA610" s="13"/>
      <c r="BB610" s="4" t="str">
        <f>IFERROR(AVERAGE(BC610:BD610),"")</f>
        <v/>
      </c>
      <c r="BC610" s="12"/>
      <c r="BD610" s="13"/>
      <c r="BE610" s="4" t="str">
        <f>IFERROR(AVERAGE(BF610:BG610),"")</f>
        <v/>
      </c>
      <c r="BF610" s="12"/>
      <c r="BG610" s="13"/>
      <c r="BH610" s="4" t="str">
        <f>IFERROR(AVERAGE(BI610:BJ610),"")</f>
        <v/>
      </c>
      <c r="BI610" s="12"/>
      <c r="BJ610" s="13"/>
      <c r="BK610" s="4" t="str">
        <f>IFERROR(AVERAGE(BL610:BM610),"")</f>
        <v/>
      </c>
      <c r="BL610" s="12"/>
      <c r="BM610" s="13"/>
      <c r="BN610" s="4" t="str">
        <f>IFERROR(AVERAGE(BO610:BP610),"")</f>
        <v/>
      </c>
      <c r="BO610" s="12"/>
      <c r="BP610" s="13"/>
      <c r="BQ610" s="4" t="str">
        <f>IFERROR(AVERAGE(BR610:BS610),"")</f>
        <v/>
      </c>
      <c r="BR610" s="12"/>
      <c r="BS610" s="13"/>
      <c r="BT610" s="4" t="str">
        <f>IFERROR(AVERAGE(BU610:BV610),"")</f>
        <v/>
      </c>
      <c r="BU610" s="12"/>
      <c r="BV610" s="13"/>
    </row>
    <row r="611" spans="1:74" hidden="1" outlineLevel="1">
      <c r="B611" t="str">
        <f t="shared" ref="B611:B616" si="657">B610</f>
        <v>jentsch2014optimal</v>
      </c>
      <c r="C611" t="s">
        <v>12</v>
      </c>
      <c r="D611">
        <f>D609</f>
        <v>2014</v>
      </c>
      <c r="E611" t="str">
        <f>LEFT(E609,3)</f>
        <v>EUR</v>
      </c>
      <c r="F611" s="4" t="str">
        <f t="shared" ref="F611:F616" si="658">IFERROR(AVERAGE(G611:H611),"")</f>
        <v/>
      </c>
      <c r="G611" s="12"/>
      <c r="H611" s="13"/>
      <c r="I611" s="4" t="str">
        <f t="shared" ref="I611:I616" si="659">IFERROR(AVERAGE(J611:K611),"")</f>
        <v/>
      </c>
      <c r="J611" s="12"/>
      <c r="K611" s="13"/>
      <c r="L611" s="4" t="str">
        <f t="shared" ref="L611:L616" si="660">IFERROR(AVERAGE(M611:N611),"")</f>
        <v/>
      </c>
      <c r="M611" s="12"/>
      <c r="N611" s="13"/>
      <c r="O611" s="4" t="str">
        <f t="shared" ref="O611:O616" si="661">IFERROR(AVERAGE(P611:Q611),"")</f>
        <v/>
      </c>
      <c r="P611" s="12"/>
      <c r="Q611" s="13"/>
      <c r="R611" s="4" t="str">
        <f t="shared" ref="R611:R616" si="662">IFERROR(AVERAGE(S611:T611),"")</f>
        <v/>
      </c>
      <c r="S611" s="12"/>
      <c r="T611" s="13"/>
      <c r="U611" s="4" t="str">
        <f t="shared" ref="U611:U616" si="663">IFERROR(AVERAGE(V611:W611),"")</f>
        <v/>
      </c>
      <c r="V611" s="12"/>
      <c r="W611" s="13"/>
      <c r="X611" s="4" t="str">
        <f t="shared" ref="X611:X616" si="664">IFERROR(AVERAGE(Y611:Z611),"")</f>
        <v/>
      </c>
      <c r="Y611" s="12"/>
      <c r="Z611" s="13"/>
      <c r="AA611" s="4" t="str">
        <f t="shared" ref="AA611:AA616" si="665">IFERROR(AVERAGE(AB611:AC611),"")</f>
        <v/>
      </c>
      <c r="AB611" s="12"/>
      <c r="AC611" s="13"/>
      <c r="AD611" s="4" t="str">
        <f t="shared" ref="AD611:AD616" si="666">IFERROR(AVERAGE(AE611:AF611),"")</f>
        <v/>
      </c>
      <c r="AE611" s="12"/>
      <c r="AF611" s="13"/>
      <c r="AG611" s="4" t="str">
        <f t="shared" ref="AG611:AG616" si="667">IFERROR(AVERAGE(AH611:AI611),"")</f>
        <v/>
      </c>
      <c r="AH611" s="12"/>
      <c r="AI611" s="13"/>
      <c r="AJ611" s="4" t="str">
        <f t="shared" ref="AJ611:AJ616" si="668">IFERROR(AVERAGE(AK611:AL611),"")</f>
        <v/>
      </c>
      <c r="AK611" s="12"/>
      <c r="AL611" s="13"/>
      <c r="AM611" s="4" t="str">
        <f t="shared" ref="AM611:AM616" si="669">IFERROR(AVERAGE(AN611:AO611),"")</f>
        <v/>
      </c>
      <c r="AN611" s="12"/>
      <c r="AO611" s="13"/>
      <c r="AP611" s="4" t="str">
        <f t="shared" ref="AP611:AP616" si="670">IFERROR(AVERAGE(AQ611:AR611),"")</f>
        <v/>
      </c>
      <c r="AQ611" s="12"/>
      <c r="AR611" s="13"/>
      <c r="AS611" s="4" t="str">
        <f t="shared" ref="AS611:AS616" si="671">IFERROR(AVERAGE(AT611:AU611),"")</f>
        <v/>
      </c>
      <c r="AT611" s="12"/>
      <c r="AU611" s="13"/>
      <c r="AV611" s="4" t="str">
        <f t="shared" ref="AV611:AV616" si="672">IFERROR(AVERAGE(AW611:AX611),"")</f>
        <v/>
      </c>
      <c r="AW611" s="12"/>
      <c r="AX611" s="13"/>
      <c r="AY611" s="4" t="str">
        <f t="shared" ref="AY611:AY616" si="673">IFERROR(AVERAGE(AZ611:BA611),"")</f>
        <v/>
      </c>
      <c r="AZ611" s="12"/>
      <c r="BA611" s="13"/>
      <c r="BB611" s="4" t="str">
        <f t="shared" ref="BB611:BB616" si="674">IFERROR(AVERAGE(BC611:BD611),"")</f>
        <v/>
      </c>
      <c r="BC611" s="12"/>
      <c r="BD611" s="13"/>
      <c r="BE611" s="4" t="str">
        <f t="shared" ref="BE611:BE616" si="675">IFERROR(AVERAGE(BF611:BG611),"")</f>
        <v/>
      </c>
      <c r="BF611" s="12"/>
      <c r="BG611" s="13"/>
      <c r="BH611" s="4" t="str">
        <f t="shared" ref="BH611:BH616" si="676">IFERROR(AVERAGE(BI611:BJ611),"")</f>
        <v/>
      </c>
      <c r="BI611" s="12"/>
      <c r="BJ611" s="13"/>
      <c r="BK611" s="4" t="str">
        <f t="shared" ref="BK611:BK616" si="677">IFERROR(AVERAGE(BL611:BM611),"")</f>
        <v/>
      </c>
      <c r="BL611" s="12"/>
      <c r="BM611" s="13"/>
      <c r="BN611" s="4" t="str">
        <f t="shared" ref="BN611:BN616" si="678">IFERROR(AVERAGE(BO611:BP611),"")</f>
        <v/>
      </c>
      <c r="BO611" s="12"/>
      <c r="BP611" s="13"/>
      <c r="BQ611" s="4" t="str">
        <f t="shared" ref="BQ611:BQ616" si="679">IFERROR(AVERAGE(BR611:BS611),"")</f>
        <v/>
      </c>
      <c r="BR611" s="12"/>
      <c r="BS611" s="13"/>
      <c r="BT611" s="4" t="str">
        <f t="shared" ref="BT611:BT616" si="680">IFERROR(AVERAGE(BU611:BV611),"")</f>
        <v/>
      </c>
      <c r="BU611" s="12"/>
      <c r="BV611" s="13"/>
    </row>
    <row r="612" spans="1:74" hidden="1" outlineLevel="1">
      <c r="B612" t="str">
        <f t="shared" si="657"/>
        <v>jentsch2014optimal</v>
      </c>
      <c r="C612" t="s">
        <v>13</v>
      </c>
      <c r="D612">
        <f t="shared" ref="D612:E616" si="681">D611</f>
        <v>2014</v>
      </c>
      <c r="E612" t="str">
        <f t="shared" si="681"/>
        <v>EUR</v>
      </c>
      <c r="F612" s="4" t="str">
        <f t="shared" si="658"/>
        <v/>
      </c>
      <c r="G612" s="12"/>
      <c r="H612" s="13"/>
      <c r="I612" s="4" t="str">
        <f t="shared" si="659"/>
        <v/>
      </c>
      <c r="J612" s="12"/>
      <c r="K612" s="13"/>
      <c r="L612" s="4" t="str">
        <f t="shared" si="660"/>
        <v/>
      </c>
      <c r="M612" s="12"/>
      <c r="N612" s="13"/>
      <c r="O612" s="4" t="str">
        <f t="shared" si="661"/>
        <v/>
      </c>
      <c r="P612" s="12"/>
      <c r="Q612" s="13"/>
      <c r="R612" s="4" t="str">
        <f t="shared" si="662"/>
        <v/>
      </c>
      <c r="S612" s="12"/>
      <c r="T612" s="13"/>
      <c r="U612" s="4" t="str">
        <f t="shared" si="663"/>
        <v/>
      </c>
      <c r="V612" s="12"/>
      <c r="W612" s="13"/>
      <c r="X612" s="4" t="str">
        <f t="shared" si="664"/>
        <v/>
      </c>
      <c r="Y612" s="12"/>
      <c r="Z612" s="13"/>
      <c r="AA612" s="4" t="str">
        <f t="shared" si="665"/>
        <v/>
      </c>
      <c r="AB612" s="12"/>
      <c r="AC612" s="13"/>
      <c r="AD612" s="4" t="str">
        <f t="shared" si="666"/>
        <v/>
      </c>
      <c r="AE612" s="12"/>
      <c r="AF612" s="13"/>
      <c r="AG612" s="4" t="str">
        <f t="shared" si="667"/>
        <v/>
      </c>
      <c r="AH612" s="12"/>
      <c r="AI612" s="13"/>
      <c r="AJ612" s="4" t="str">
        <f t="shared" si="668"/>
        <v/>
      </c>
      <c r="AK612" s="12"/>
      <c r="AL612" s="13"/>
      <c r="AM612" s="4" t="str">
        <f t="shared" si="669"/>
        <v/>
      </c>
      <c r="AN612" s="12"/>
      <c r="AO612" s="13"/>
      <c r="AP612" s="4" t="str">
        <f t="shared" si="670"/>
        <v/>
      </c>
      <c r="AQ612" s="12"/>
      <c r="AR612" s="13"/>
      <c r="AS612" s="4" t="str">
        <f t="shared" si="671"/>
        <v/>
      </c>
      <c r="AT612" s="12"/>
      <c r="AU612" s="13"/>
      <c r="AV612" s="4" t="str">
        <f t="shared" si="672"/>
        <v/>
      </c>
      <c r="AW612" s="12"/>
      <c r="AX612" s="13"/>
      <c r="AY612" s="4" t="str">
        <f t="shared" si="673"/>
        <v/>
      </c>
      <c r="AZ612" s="12"/>
      <c r="BA612" s="13"/>
      <c r="BB612" s="4" t="str">
        <f t="shared" si="674"/>
        <v/>
      </c>
      <c r="BC612" s="12"/>
      <c r="BD612" s="13"/>
      <c r="BE612" s="4" t="str">
        <f t="shared" si="675"/>
        <v/>
      </c>
      <c r="BF612" s="12"/>
      <c r="BG612" s="13"/>
      <c r="BH612" s="4" t="str">
        <f t="shared" si="676"/>
        <v/>
      </c>
      <c r="BI612" s="12"/>
      <c r="BJ612" s="13"/>
      <c r="BK612" s="4" t="str">
        <f t="shared" si="677"/>
        <v/>
      </c>
      <c r="BL612" s="12"/>
      <c r="BM612" s="13"/>
      <c r="BN612" s="4" t="str">
        <f t="shared" si="678"/>
        <v/>
      </c>
      <c r="BO612" s="12"/>
      <c r="BP612" s="13"/>
      <c r="BQ612" s="4" t="str">
        <f t="shared" si="679"/>
        <v/>
      </c>
      <c r="BR612" s="12"/>
      <c r="BS612" s="13"/>
      <c r="BT612" s="4" t="str">
        <f t="shared" si="680"/>
        <v/>
      </c>
      <c r="BU612" s="12"/>
      <c r="BV612" s="13"/>
    </row>
    <row r="613" spans="1:74" hidden="1" outlineLevel="1">
      <c r="B613" t="str">
        <f t="shared" si="657"/>
        <v>jentsch2014optimal</v>
      </c>
      <c r="C613" t="s">
        <v>14</v>
      </c>
      <c r="D613">
        <f t="shared" si="681"/>
        <v>2014</v>
      </c>
      <c r="E613" t="str">
        <f t="shared" si="681"/>
        <v>EUR</v>
      </c>
      <c r="F613" s="4" t="str">
        <f t="shared" si="658"/>
        <v/>
      </c>
      <c r="G613" s="12"/>
      <c r="H613" s="13"/>
      <c r="I613" s="4" t="str">
        <f t="shared" si="659"/>
        <v/>
      </c>
      <c r="J613" s="12"/>
      <c r="K613" s="13"/>
      <c r="L613" s="4" t="str">
        <f t="shared" si="660"/>
        <v/>
      </c>
      <c r="M613" s="12"/>
      <c r="N613" s="13"/>
      <c r="O613" s="4" t="str">
        <f t="shared" si="661"/>
        <v/>
      </c>
      <c r="P613" s="12"/>
      <c r="Q613" s="13"/>
      <c r="R613" s="4" t="str">
        <f t="shared" si="662"/>
        <v/>
      </c>
      <c r="S613" s="12"/>
      <c r="T613" s="13"/>
      <c r="U613" s="4" t="str">
        <f t="shared" si="663"/>
        <v/>
      </c>
      <c r="V613" s="12"/>
      <c r="W613" s="13"/>
      <c r="X613" s="4" t="str">
        <f t="shared" si="664"/>
        <v/>
      </c>
      <c r="Y613" s="12"/>
      <c r="Z613" s="13"/>
      <c r="AA613" s="4" t="str">
        <f t="shared" si="665"/>
        <v/>
      </c>
      <c r="AB613" s="12"/>
      <c r="AC613" s="13"/>
      <c r="AD613" s="4" t="str">
        <f t="shared" si="666"/>
        <v/>
      </c>
      <c r="AE613" s="12"/>
      <c r="AF613" s="13"/>
      <c r="AG613" s="4" t="str">
        <f t="shared" si="667"/>
        <v/>
      </c>
      <c r="AH613" s="12"/>
      <c r="AI613" s="13"/>
      <c r="AJ613" s="4" t="str">
        <f t="shared" si="668"/>
        <v/>
      </c>
      <c r="AK613" s="12"/>
      <c r="AL613" s="13"/>
      <c r="AM613" s="4" t="str">
        <f t="shared" si="669"/>
        <v/>
      </c>
      <c r="AN613" s="12"/>
      <c r="AO613" s="13"/>
      <c r="AP613" s="4" t="str">
        <f t="shared" si="670"/>
        <v/>
      </c>
      <c r="AQ613" s="12"/>
      <c r="AR613" s="13"/>
      <c r="AS613" s="4" t="str">
        <f t="shared" si="671"/>
        <v/>
      </c>
      <c r="AT613" s="12"/>
      <c r="AU613" s="13"/>
      <c r="AV613" s="4" t="str">
        <f t="shared" si="672"/>
        <v/>
      </c>
      <c r="AW613" s="12"/>
      <c r="AX613" s="13"/>
      <c r="AY613" s="4" t="str">
        <f t="shared" si="673"/>
        <v/>
      </c>
      <c r="AZ613" s="12"/>
      <c r="BA613" s="13"/>
      <c r="BB613" s="4" t="str">
        <f t="shared" si="674"/>
        <v/>
      </c>
      <c r="BC613" s="12"/>
      <c r="BD613" s="13"/>
      <c r="BE613" s="4" t="str">
        <f t="shared" si="675"/>
        <v/>
      </c>
      <c r="BF613" s="12"/>
      <c r="BG613" s="13"/>
      <c r="BH613" s="4" t="str">
        <f t="shared" si="676"/>
        <v/>
      </c>
      <c r="BI613" s="12"/>
      <c r="BJ613" s="13"/>
      <c r="BK613" s="4" t="str">
        <f t="shared" si="677"/>
        <v/>
      </c>
      <c r="BL613" s="12"/>
      <c r="BM613" s="13"/>
      <c r="BN613" s="4" t="str">
        <f t="shared" si="678"/>
        <v/>
      </c>
      <c r="BO613" s="12"/>
      <c r="BP613" s="13"/>
      <c r="BQ613" s="4" t="str">
        <f t="shared" si="679"/>
        <v/>
      </c>
      <c r="BR613" s="12"/>
      <c r="BS613" s="13"/>
      <c r="BT613" s="4" t="str">
        <f t="shared" si="680"/>
        <v/>
      </c>
      <c r="BU613" s="12"/>
      <c r="BV613" s="13"/>
    </row>
    <row r="614" spans="1:74" hidden="1" outlineLevel="1">
      <c r="B614" t="str">
        <f t="shared" si="657"/>
        <v>jentsch2014optimal</v>
      </c>
      <c r="C614" t="s">
        <v>11</v>
      </c>
      <c r="D614">
        <f t="shared" si="681"/>
        <v>2014</v>
      </c>
      <c r="E614" t="str">
        <f t="shared" si="681"/>
        <v>EUR</v>
      </c>
      <c r="F614" s="4" t="str">
        <f t="shared" si="658"/>
        <v/>
      </c>
      <c r="G614" s="12"/>
      <c r="H614" s="13"/>
      <c r="I614" s="4" t="str">
        <f t="shared" si="659"/>
        <v/>
      </c>
      <c r="J614" s="12"/>
      <c r="K614" s="13"/>
      <c r="L614" s="4" t="str">
        <f t="shared" si="660"/>
        <v/>
      </c>
      <c r="M614" s="12"/>
      <c r="N614" s="13"/>
      <c r="O614" s="4" t="str">
        <f t="shared" si="661"/>
        <v/>
      </c>
      <c r="P614" s="12"/>
      <c r="Q614" s="13"/>
      <c r="R614" s="4" t="str">
        <f t="shared" si="662"/>
        <v/>
      </c>
      <c r="S614" s="12"/>
      <c r="T614" s="13"/>
      <c r="U614" s="4" t="str">
        <f t="shared" si="663"/>
        <v/>
      </c>
      <c r="V614" s="12"/>
      <c r="W614" s="13"/>
      <c r="X614" s="4" t="str">
        <f t="shared" si="664"/>
        <v/>
      </c>
      <c r="Y614" s="12"/>
      <c r="Z614" s="13"/>
      <c r="AA614" s="4" t="str">
        <f t="shared" si="665"/>
        <v/>
      </c>
      <c r="AB614" s="12"/>
      <c r="AC614" s="13"/>
      <c r="AD614" s="4" t="str">
        <f t="shared" si="666"/>
        <v/>
      </c>
      <c r="AE614" s="12"/>
      <c r="AF614" s="13"/>
      <c r="AG614" s="4" t="str">
        <f t="shared" si="667"/>
        <v/>
      </c>
      <c r="AH614" s="12"/>
      <c r="AI614" s="13"/>
      <c r="AJ614" s="4" t="str">
        <f t="shared" si="668"/>
        <v/>
      </c>
      <c r="AK614" s="12"/>
      <c r="AL614" s="13"/>
      <c r="AM614" s="4" t="str">
        <f t="shared" si="669"/>
        <v/>
      </c>
      <c r="AN614" s="12"/>
      <c r="AO614" s="13"/>
      <c r="AP614" s="4" t="str">
        <f t="shared" si="670"/>
        <v/>
      </c>
      <c r="AQ614" s="12"/>
      <c r="AR614" s="13"/>
      <c r="AS614" s="4" t="str">
        <f t="shared" si="671"/>
        <v/>
      </c>
      <c r="AT614" s="12"/>
      <c r="AU614" s="13"/>
      <c r="AV614" s="4" t="str">
        <f t="shared" si="672"/>
        <v/>
      </c>
      <c r="AW614" s="12"/>
      <c r="AX614" s="13"/>
      <c r="AY614" s="4" t="str">
        <f t="shared" si="673"/>
        <v/>
      </c>
      <c r="AZ614" s="12"/>
      <c r="BA614" s="13"/>
      <c r="BB614" s="4" t="str">
        <f t="shared" si="674"/>
        <v/>
      </c>
      <c r="BC614" s="12"/>
      <c r="BD614" s="13"/>
      <c r="BE614" s="4" t="str">
        <f t="shared" si="675"/>
        <v/>
      </c>
      <c r="BF614" s="12"/>
      <c r="BG614" s="13"/>
      <c r="BH614" s="4" t="str">
        <f t="shared" si="676"/>
        <v/>
      </c>
      <c r="BI614" s="12"/>
      <c r="BJ614" s="13"/>
      <c r="BK614" s="4" t="str">
        <f t="shared" si="677"/>
        <v/>
      </c>
      <c r="BL614" s="12"/>
      <c r="BM614" s="13"/>
      <c r="BN614" s="4" t="str">
        <f t="shared" si="678"/>
        <v/>
      </c>
      <c r="BO614" s="12"/>
      <c r="BP614" s="13"/>
      <c r="BQ614" s="4" t="str">
        <f t="shared" si="679"/>
        <v/>
      </c>
      <c r="BR614" s="12"/>
      <c r="BS614" s="13"/>
      <c r="BT614" s="4" t="str">
        <f t="shared" si="680"/>
        <v/>
      </c>
      <c r="BU614" s="12"/>
      <c r="BV614" s="13"/>
    </row>
    <row r="615" spans="1:74" hidden="1" outlineLevel="1">
      <c r="B615" t="str">
        <f t="shared" si="657"/>
        <v>jentsch2014optimal</v>
      </c>
      <c r="C615" t="s">
        <v>15</v>
      </c>
      <c r="D615">
        <f t="shared" si="681"/>
        <v>2014</v>
      </c>
      <c r="E615" t="str">
        <f t="shared" si="681"/>
        <v>EUR</v>
      </c>
      <c r="F615" s="4" t="str">
        <f t="shared" si="658"/>
        <v/>
      </c>
      <c r="G615" s="12"/>
      <c r="H615" s="13"/>
      <c r="I615" s="4" t="str">
        <f t="shared" si="659"/>
        <v/>
      </c>
      <c r="J615" s="12"/>
      <c r="K615" s="13"/>
      <c r="L615" s="4" t="str">
        <f t="shared" si="660"/>
        <v/>
      </c>
      <c r="M615" s="12"/>
      <c r="N615" s="13"/>
      <c r="O615" s="4" t="str">
        <f t="shared" si="661"/>
        <v/>
      </c>
      <c r="P615" s="12"/>
      <c r="Q615" s="13"/>
      <c r="R615" s="4" t="str">
        <f t="shared" si="662"/>
        <v/>
      </c>
      <c r="S615" s="12"/>
      <c r="T615" s="13"/>
      <c r="U615" s="4" t="str">
        <f t="shared" si="663"/>
        <v/>
      </c>
      <c r="V615" s="12"/>
      <c r="W615" s="13"/>
      <c r="X615" s="4" t="str">
        <f t="shared" si="664"/>
        <v/>
      </c>
      <c r="Y615" s="12"/>
      <c r="Z615" s="13"/>
      <c r="AA615" s="4" t="str">
        <f t="shared" si="665"/>
        <v/>
      </c>
      <c r="AB615" s="12"/>
      <c r="AC615" s="13"/>
      <c r="AD615" s="4" t="str">
        <f t="shared" si="666"/>
        <v/>
      </c>
      <c r="AE615" s="12"/>
      <c r="AF615" s="13"/>
      <c r="AG615" s="4" t="str">
        <f t="shared" si="667"/>
        <v/>
      </c>
      <c r="AH615" s="12"/>
      <c r="AI615" s="13"/>
      <c r="AJ615" s="4" t="str">
        <f t="shared" si="668"/>
        <v/>
      </c>
      <c r="AK615" s="12"/>
      <c r="AL615" s="13"/>
      <c r="AM615" s="4" t="str">
        <f t="shared" si="669"/>
        <v/>
      </c>
      <c r="AN615" s="12"/>
      <c r="AO615" s="13"/>
      <c r="AP615" s="4" t="str">
        <f t="shared" si="670"/>
        <v/>
      </c>
      <c r="AQ615" s="12"/>
      <c r="AR615" s="13"/>
      <c r="AS615" s="4" t="str">
        <f t="shared" si="671"/>
        <v/>
      </c>
      <c r="AT615" s="12"/>
      <c r="AU615" s="13"/>
      <c r="AV615" s="4" t="str">
        <f t="shared" si="672"/>
        <v/>
      </c>
      <c r="AW615" s="12"/>
      <c r="AX615" s="13"/>
      <c r="AY615" s="4" t="str">
        <f t="shared" si="673"/>
        <v/>
      </c>
      <c r="AZ615" s="12"/>
      <c r="BA615" s="13"/>
      <c r="BB615" s="4" t="str">
        <f t="shared" si="674"/>
        <v/>
      </c>
      <c r="BC615" s="12"/>
      <c r="BD615" s="13"/>
      <c r="BE615" s="4" t="str">
        <f t="shared" si="675"/>
        <v/>
      </c>
      <c r="BF615" s="12"/>
      <c r="BG615" s="13"/>
      <c r="BH615" s="4" t="str">
        <f t="shared" si="676"/>
        <v/>
      </c>
      <c r="BI615" s="12"/>
      <c r="BJ615" s="13"/>
      <c r="BK615" s="4" t="str">
        <f t="shared" si="677"/>
        <v/>
      </c>
      <c r="BL615" s="12"/>
      <c r="BM615" s="13"/>
      <c r="BN615" s="4" t="str">
        <f t="shared" si="678"/>
        <v/>
      </c>
      <c r="BO615" s="12"/>
      <c r="BP615" s="13"/>
      <c r="BQ615" s="4" t="str">
        <f t="shared" si="679"/>
        <v/>
      </c>
      <c r="BR615" s="12"/>
      <c r="BS615" s="13"/>
      <c r="BT615" s="4" t="str">
        <f t="shared" si="680"/>
        <v/>
      </c>
      <c r="BU615" s="12"/>
      <c r="BV615" s="13"/>
    </row>
    <row r="616" spans="1:74" hidden="1" outlineLevel="1">
      <c r="B616" t="str">
        <f t="shared" si="657"/>
        <v>jentsch2014optimal</v>
      </c>
      <c r="C616" t="s">
        <v>16</v>
      </c>
      <c r="D616">
        <f t="shared" si="681"/>
        <v>2014</v>
      </c>
      <c r="E616" t="str">
        <f t="shared" si="681"/>
        <v>EUR</v>
      </c>
      <c r="F616" s="4" t="str">
        <f t="shared" si="658"/>
        <v/>
      </c>
      <c r="G616" s="12"/>
      <c r="H616" s="13"/>
      <c r="I616" s="4" t="str">
        <f t="shared" si="659"/>
        <v/>
      </c>
      <c r="J616" s="12"/>
      <c r="K616" s="13"/>
      <c r="L616" s="4" t="str">
        <f t="shared" si="660"/>
        <v/>
      </c>
      <c r="M616" s="12"/>
      <c r="N616" s="13"/>
      <c r="O616" s="4" t="str">
        <f t="shared" si="661"/>
        <v/>
      </c>
      <c r="P616" s="12"/>
      <c r="Q616" s="13"/>
      <c r="R616" s="4" t="str">
        <f t="shared" si="662"/>
        <v/>
      </c>
      <c r="S616" s="12"/>
      <c r="T616" s="13"/>
      <c r="U616" s="4" t="str">
        <f t="shared" si="663"/>
        <v/>
      </c>
      <c r="V616" s="12"/>
      <c r="W616" s="13"/>
      <c r="X616" s="4" t="str">
        <f t="shared" si="664"/>
        <v/>
      </c>
      <c r="Y616" s="12"/>
      <c r="Z616" s="13"/>
      <c r="AA616" s="4" t="str">
        <f t="shared" si="665"/>
        <v/>
      </c>
      <c r="AB616" s="12"/>
      <c r="AC616" s="13"/>
      <c r="AD616" s="4" t="str">
        <f t="shared" si="666"/>
        <v/>
      </c>
      <c r="AE616" s="12"/>
      <c r="AF616" s="13"/>
      <c r="AG616" s="4" t="str">
        <f t="shared" si="667"/>
        <v/>
      </c>
      <c r="AH616" s="12"/>
      <c r="AI616" s="13"/>
      <c r="AJ616" s="4" t="str">
        <f t="shared" si="668"/>
        <v/>
      </c>
      <c r="AK616" s="12"/>
      <c r="AL616" s="13"/>
      <c r="AM616" s="4" t="str">
        <f t="shared" si="669"/>
        <v/>
      </c>
      <c r="AN616" s="12"/>
      <c r="AO616" s="13"/>
      <c r="AP616" s="4" t="str">
        <f t="shared" si="670"/>
        <v/>
      </c>
      <c r="AQ616" s="12"/>
      <c r="AR616" s="13"/>
      <c r="AS616" s="4" t="str">
        <f t="shared" si="671"/>
        <v/>
      </c>
      <c r="AT616" s="12"/>
      <c r="AU616" s="13"/>
      <c r="AV616" s="4" t="str">
        <f t="shared" si="672"/>
        <v/>
      </c>
      <c r="AW616" s="12"/>
      <c r="AX616" s="13"/>
      <c r="AY616" s="4" t="str">
        <f t="shared" si="673"/>
        <v/>
      </c>
      <c r="AZ616" s="12"/>
      <c r="BA616" s="13"/>
      <c r="BB616" s="4" t="str">
        <f t="shared" si="674"/>
        <v/>
      </c>
      <c r="BC616" s="12"/>
      <c r="BD616" s="13"/>
      <c r="BE616" s="4" t="str">
        <f t="shared" si="675"/>
        <v/>
      </c>
      <c r="BF616" s="12"/>
      <c r="BG616" s="13"/>
      <c r="BH616" s="4" t="str">
        <f t="shared" si="676"/>
        <v/>
      </c>
      <c r="BI616" s="12"/>
      <c r="BJ616" s="13"/>
      <c r="BK616" s="4" t="str">
        <f t="shared" si="677"/>
        <v/>
      </c>
      <c r="BL616" s="12"/>
      <c r="BM616" s="13"/>
      <c r="BN616" s="4" t="str">
        <f t="shared" si="678"/>
        <v/>
      </c>
      <c r="BO616" s="12"/>
      <c r="BP616" s="13"/>
      <c r="BQ616" s="4" t="str">
        <f t="shared" si="679"/>
        <v/>
      </c>
      <c r="BR616" s="12"/>
      <c r="BS616" s="13"/>
      <c r="BT616" s="4" t="str">
        <f t="shared" si="680"/>
        <v/>
      </c>
      <c r="BU616" s="12"/>
      <c r="BV616" s="13"/>
    </row>
    <row r="617" spans="1:74" collapsed="1">
      <c r="B617" t="s">
        <v>69</v>
      </c>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row>
    <row r="618" spans="1:74">
      <c r="B618" t="str">
        <f>B616</f>
        <v>jentsch2014optimal</v>
      </c>
      <c r="C618" t="s">
        <v>19</v>
      </c>
      <c r="D618">
        <f>D616</f>
        <v>2014</v>
      </c>
      <c r="E618" t="str">
        <f>E605</f>
        <v>EUR/kW</v>
      </c>
      <c r="F618" s="4" t="str">
        <f>IFERROR(AVERAGE(G618:H618),"")</f>
        <v/>
      </c>
      <c r="G618" s="12"/>
      <c r="H618" s="13"/>
      <c r="I618" s="4" t="str">
        <f>IFERROR(AVERAGE(J618:K618),"")</f>
        <v/>
      </c>
      <c r="J618" s="12"/>
      <c r="K618" s="13"/>
      <c r="L618" s="4" t="str">
        <f>IFERROR(AVERAGE(M618:N618),"")</f>
        <v/>
      </c>
      <c r="M618" s="12"/>
      <c r="N618" s="13"/>
      <c r="O618" s="4" t="str">
        <f>IFERROR(AVERAGE(P618:Q618),"")</f>
        <v/>
      </c>
      <c r="P618" s="12"/>
      <c r="Q618" s="13"/>
      <c r="R618" s="4" t="str">
        <f>IFERROR(AVERAGE(S618:T618),"")</f>
        <v/>
      </c>
      <c r="S618" s="12"/>
      <c r="T618" s="13"/>
      <c r="U618" s="4" t="str">
        <f>IFERROR(AVERAGE(V618:W618),"")</f>
        <v/>
      </c>
      <c r="V618" s="12"/>
      <c r="W618" s="13"/>
      <c r="X618" s="4" t="str">
        <f>IFERROR(AVERAGE(Y618:Z618),"")</f>
        <v/>
      </c>
      <c r="Y618" s="12"/>
      <c r="Z618" s="13"/>
      <c r="AA618" s="4" t="str">
        <f>IFERROR(AVERAGE(AB618:AC618),"")</f>
        <v/>
      </c>
      <c r="AB618" s="12"/>
      <c r="AC618" s="13"/>
      <c r="AD618" s="4" t="str">
        <f>IFERROR(AVERAGE(AE618:AF618),"")</f>
        <v/>
      </c>
      <c r="AE618" s="12"/>
      <c r="AF618" s="13"/>
      <c r="AG618" s="4" t="str">
        <f>IFERROR(AVERAGE(AH618:AI618),"")</f>
        <v/>
      </c>
      <c r="AH618" s="12"/>
      <c r="AI618" s="13"/>
      <c r="AJ618" s="4" t="str">
        <f>IFERROR(AVERAGE(AK618:AL618),"")</f>
        <v/>
      </c>
      <c r="AK618" s="12"/>
      <c r="AL618" s="13"/>
      <c r="AM618" s="4" t="str">
        <f>IFERROR(AVERAGE(AN618:AO618),"")</f>
        <v/>
      </c>
      <c r="AN618" s="12"/>
      <c r="AO618" s="13"/>
      <c r="AP618" s="4" t="str">
        <f>IFERROR(AVERAGE(AQ618:AR618),"")</f>
        <v/>
      </c>
      <c r="AQ618" s="12"/>
      <c r="AR618" s="13"/>
      <c r="AS618" s="4" t="str">
        <f>IFERROR(AVERAGE(AT618:AU618),"")</f>
        <v/>
      </c>
      <c r="AT618" s="12"/>
      <c r="AU618" s="13"/>
      <c r="AV618" s="4" t="str">
        <f>IFERROR(AVERAGE(AW618:AX618),"")</f>
        <v/>
      </c>
      <c r="AW618" s="12"/>
      <c r="AX618" s="13"/>
      <c r="AY618" s="4" t="str">
        <f>IFERROR(AVERAGE(AZ618:BA618),"")</f>
        <v/>
      </c>
      <c r="AZ618" s="12"/>
      <c r="BA618" s="13"/>
      <c r="BB618" s="4" t="str">
        <f>IFERROR(AVERAGE(BC618:BD618),"")</f>
        <v/>
      </c>
      <c r="BC618" s="12"/>
      <c r="BD618" s="13"/>
      <c r="BE618" s="4" t="str">
        <f>IFERROR(AVERAGE(BF618:BG618),"")</f>
        <v/>
      </c>
      <c r="BF618" s="12"/>
      <c r="BG618" s="13"/>
      <c r="BH618" s="4" t="str">
        <f>IFERROR(AVERAGE(BI618:BJ618),"")</f>
        <v/>
      </c>
      <c r="BI618" s="12"/>
      <c r="BJ618" s="13"/>
      <c r="BK618" s="4" t="str">
        <f>IFERROR(AVERAGE(BL618:BM618),"")</f>
        <v/>
      </c>
      <c r="BL618" s="12"/>
      <c r="BM618" s="13"/>
      <c r="BN618" s="4" t="str">
        <f>IFERROR(AVERAGE(BO618:BP618),"")</f>
        <v/>
      </c>
      <c r="BO618" s="12"/>
      <c r="BP618" s="13"/>
      <c r="BQ618" s="4" t="str">
        <f>IFERROR(AVERAGE(BR618:BS618),"")</f>
        <v/>
      </c>
      <c r="BR618" s="12"/>
      <c r="BS618" s="13"/>
      <c r="BT618" s="4" t="str">
        <f>IFERROR(AVERAGE(BU618:BV618),"")</f>
        <v/>
      </c>
      <c r="BU618" s="12"/>
      <c r="BV618" s="13"/>
    </row>
    <row r="619" spans="1:74">
      <c r="B619" t="s">
        <v>69</v>
      </c>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row>
    <row r="620" spans="1:74">
      <c r="B620" t="str">
        <f>B618</f>
        <v>jentsch2014optimal</v>
      </c>
      <c r="C620" t="s">
        <v>48</v>
      </c>
      <c r="D620">
        <f>D618</f>
        <v>2014</v>
      </c>
      <c r="E620" t="s">
        <v>22</v>
      </c>
      <c r="F620" s="22" t="str">
        <f>IFERROR(AVERAGE(G620:H620),"")</f>
        <v/>
      </c>
      <c r="G620" s="23"/>
      <c r="H620" s="24"/>
      <c r="I620" s="22" t="str">
        <f>IFERROR(AVERAGE(J620:K620),"")</f>
        <v/>
      </c>
      <c r="J620" s="23"/>
      <c r="K620" s="24"/>
      <c r="L620" s="22" t="str">
        <f>IFERROR(AVERAGE(M620:N620),"")</f>
        <v/>
      </c>
      <c r="M620" s="23"/>
      <c r="N620" s="24"/>
      <c r="O620" s="22" t="str">
        <f>IFERROR(AVERAGE(P620:Q620),"")</f>
        <v/>
      </c>
      <c r="P620" s="23"/>
      <c r="Q620" s="24"/>
      <c r="R620" s="22" t="str">
        <f>IFERROR(AVERAGE(S620:T620),"")</f>
        <v/>
      </c>
      <c r="S620" s="23"/>
      <c r="T620" s="24"/>
      <c r="U620" s="22" t="str">
        <f>IFERROR(AVERAGE(V620:W620),"")</f>
        <v/>
      </c>
      <c r="V620" s="23"/>
      <c r="W620" s="24"/>
      <c r="X620" s="22" t="str">
        <f>IFERROR(AVERAGE(Y620:Z620),"")</f>
        <v/>
      </c>
      <c r="Y620" s="23"/>
      <c r="Z620" s="24"/>
      <c r="AA620" s="22" t="str">
        <f>IFERROR(AVERAGE(AB620:AC620),"")</f>
        <v/>
      </c>
      <c r="AB620" s="23"/>
      <c r="AC620" s="24"/>
      <c r="AD620" s="22" t="str">
        <f>IFERROR(AVERAGE(AE620:AF620),"")</f>
        <v/>
      </c>
      <c r="AE620" s="23"/>
      <c r="AF620" s="24"/>
      <c r="AG620" s="22" t="str">
        <f>IFERROR(AVERAGE(AH620:AI620),"")</f>
        <v/>
      </c>
      <c r="AH620" s="23"/>
      <c r="AI620" s="24"/>
      <c r="AJ620" s="22" t="str">
        <f>IFERROR(AVERAGE(AK620:AL620),"")</f>
        <v/>
      </c>
      <c r="AK620" s="23"/>
      <c r="AL620" s="24"/>
      <c r="AM620" s="22" t="str">
        <f>IFERROR(AVERAGE(AN620:AO620),"")</f>
        <v/>
      </c>
      <c r="AN620" s="23"/>
      <c r="AO620" s="24"/>
      <c r="AP620" s="22" t="str">
        <f>IFERROR(AVERAGE(AQ620:AR620),"")</f>
        <v/>
      </c>
      <c r="AQ620" s="23"/>
      <c r="AR620" s="24"/>
      <c r="AS620" s="22" t="str">
        <f>IFERROR(AVERAGE(AT620:AU620),"")</f>
        <v/>
      </c>
      <c r="AT620" s="23"/>
      <c r="AU620" s="24"/>
      <c r="AV620" s="22" t="str">
        <f>IFERROR(AVERAGE(AW620:AX620),"")</f>
        <v/>
      </c>
      <c r="AW620" s="23"/>
      <c r="AX620" s="24"/>
      <c r="AY620" s="22" t="str">
        <f>IFERROR(AVERAGE(AZ620:BA620),"")</f>
        <v/>
      </c>
      <c r="AZ620" s="23"/>
      <c r="BA620" s="24"/>
      <c r="BB620" s="22" t="str">
        <f>IFERROR(AVERAGE(BC620:BD620),"")</f>
        <v/>
      </c>
      <c r="BC620" s="23"/>
      <c r="BD620" s="24"/>
      <c r="BE620" s="22" t="str">
        <f>IFERROR(AVERAGE(BF620:BG620),"")</f>
        <v/>
      </c>
      <c r="BF620" s="23"/>
      <c r="BG620" s="24"/>
      <c r="BH620" s="22" t="str">
        <f>IFERROR(AVERAGE(BI620:BJ620),"")</f>
        <v/>
      </c>
      <c r="BI620" s="23"/>
      <c r="BJ620" s="24"/>
      <c r="BK620" s="22" t="str">
        <f>IFERROR(AVERAGE(BL620:BM620),"")</f>
        <v/>
      </c>
      <c r="BL620" s="23"/>
      <c r="BM620" s="24"/>
      <c r="BN620" s="22" t="str">
        <f>IFERROR(AVERAGE(BO620:BP620),"")</f>
        <v/>
      </c>
      <c r="BO620" s="23"/>
      <c r="BP620" s="24"/>
      <c r="BQ620" s="22" t="str">
        <f>IFERROR(AVERAGE(BR620:BS620),"")</f>
        <v/>
      </c>
      <c r="BR620" s="23"/>
      <c r="BS620" s="24"/>
      <c r="BT620" s="22" t="str">
        <f>IFERROR(AVERAGE(BU620:BV620),"")</f>
        <v/>
      </c>
      <c r="BU620" s="23"/>
      <c r="BV620" s="24"/>
    </row>
    <row r="621" spans="1:74">
      <c r="B621" t="str">
        <f>B620</f>
        <v>jentsch2014optimal</v>
      </c>
      <c r="C621" t="s">
        <v>49</v>
      </c>
      <c r="D621">
        <f>D620</f>
        <v>2014</v>
      </c>
      <c r="E621" t="s">
        <v>22</v>
      </c>
      <c r="F621" s="22" t="str">
        <f>IFERROR(AVERAGE(G621:H621),"")</f>
        <v/>
      </c>
      <c r="G621" s="23"/>
      <c r="H621" s="24"/>
      <c r="I621" s="22" t="str">
        <f>IFERROR(AVERAGE(J621:K621),"")</f>
        <v/>
      </c>
      <c r="J621" s="23"/>
      <c r="K621" s="24"/>
      <c r="L621" s="22" t="str">
        <f>IFERROR(AVERAGE(M621:N621),"")</f>
        <v/>
      </c>
      <c r="M621" s="23"/>
      <c r="N621" s="24"/>
      <c r="O621" s="22" t="str">
        <f>IFERROR(AVERAGE(P621:Q621),"")</f>
        <v/>
      </c>
      <c r="P621" s="23"/>
      <c r="Q621" s="24"/>
      <c r="R621" s="22" t="str">
        <f>IFERROR(AVERAGE(S621:T621),"")</f>
        <v/>
      </c>
      <c r="S621" s="23"/>
      <c r="T621" s="24"/>
      <c r="U621" s="22" t="str">
        <f>IFERROR(AVERAGE(V621:W621),"")</f>
        <v/>
      </c>
      <c r="V621" s="23"/>
      <c r="W621" s="24"/>
      <c r="X621" s="22" t="str">
        <f>IFERROR(AVERAGE(Y621:Z621),"")</f>
        <v/>
      </c>
      <c r="Y621" s="23"/>
      <c r="Z621" s="24"/>
      <c r="AA621" s="22" t="str">
        <f>IFERROR(AVERAGE(AB621:AC621),"")</f>
        <v/>
      </c>
      <c r="AB621" s="23"/>
      <c r="AC621" s="24"/>
      <c r="AD621" s="22" t="str">
        <f>IFERROR(AVERAGE(AE621:AF621),"")</f>
        <v/>
      </c>
      <c r="AE621" s="23"/>
      <c r="AF621" s="24"/>
      <c r="AG621" s="22" t="str">
        <f>IFERROR(AVERAGE(AH621:AI621),"")</f>
        <v/>
      </c>
      <c r="AH621" s="23"/>
      <c r="AI621" s="24"/>
      <c r="AJ621" s="22" t="str">
        <f>IFERROR(AVERAGE(AK621:AL621),"")</f>
        <v/>
      </c>
      <c r="AK621" s="23"/>
      <c r="AL621" s="24"/>
      <c r="AM621" s="22" t="str">
        <f>IFERROR(AVERAGE(AN621:AO621),"")</f>
        <v/>
      </c>
      <c r="AN621" s="23"/>
      <c r="AO621" s="24"/>
      <c r="AP621" s="22" t="str">
        <f>IFERROR(AVERAGE(AQ621:AR621),"")</f>
        <v/>
      </c>
      <c r="AQ621" s="23"/>
      <c r="AR621" s="24"/>
      <c r="AS621" s="22" t="str">
        <f>IFERROR(AVERAGE(AT621:AU621),"")</f>
        <v/>
      </c>
      <c r="AT621" s="23"/>
      <c r="AU621" s="24"/>
      <c r="AV621" s="22" t="str">
        <f>IFERROR(AVERAGE(AW621:AX621),"")</f>
        <v/>
      </c>
      <c r="AW621" s="23"/>
      <c r="AX621" s="24"/>
      <c r="AY621" s="22" t="str">
        <f>IFERROR(AVERAGE(AZ621:BA621),"")</f>
        <v/>
      </c>
      <c r="AZ621" s="23"/>
      <c r="BA621" s="24"/>
      <c r="BB621" s="22" t="str">
        <f>IFERROR(AVERAGE(BC621:BD621),"")</f>
        <v/>
      </c>
      <c r="BC621" s="23"/>
      <c r="BD621" s="24"/>
      <c r="BE621" s="22" t="str">
        <f>IFERROR(AVERAGE(BF621:BG621),"")</f>
        <v/>
      </c>
      <c r="BF621" s="23"/>
      <c r="BG621" s="24"/>
      <c r="BH621" s="22" t="str">
        <f>IFERROR(AVERAGE(BI621:BJ621),"")</f>
        <v/>
      </c>
      <c r="BI621" s="23"/>
      <c r="BJ621" s="24"/>
      <c r="BK621" s="22" t="str">
        <f>IFERROR(AVERAGE(BL621:BM621),"")</f>
        <v/>
      </c>
      <c r="BL621" s="23"/>
      <c r="BM621" s="24"/>
      <c r="BN621" s="22" t="str">
        <f>IFERROR(AVERAGE(BO621:BP621),"")</f>
        <v/>
      </c>
      <c r="BO621" s="23"/>
      <c r="BP621" s="24"/>
      <c r="BQ621" s="22" t="str">
        <f>IFERROR(AVERAGE(BR621:BS621),"")</f>
        <v/>
      </c>
      <c r="BR621" s="23"/>
      <c r="BS621" s="24"/>
      <c r="BT621" s="22" t="str">
        <f>IFERROR(AVERAGE(BU621:BV621),"")</f>
        <v/>
      </c>
      <c r="BU621" s="23"/>
      <c r="BV621" s="24"/>
    </row>
    <row r="622" spans="1:74">
      <c r="B622" t="s">
        <v>69</v>
      </c>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row>
    <row r="623" spans="1:74">
      <c r="B623" t="str">
        <f>B618</f>
        <v>jentsch2014optimal</v>
      </c>
      <c r="C623" t="s">
        <v>23</v>
      </c>
      <c r="D623">
        <f>D618</f>
        <v>2014</v>
      </c>
      <c r="E623" t="s">
        <v>20</v>
      </c>
      <c r="F623" s="4" t="str">
        <f>IFERROR(AVERAGE(G623:H623),"")</f>
        <v/>
      </c>
      <c r="G623" s="12"/>
      <c r="H623" s="13"/>
      <c r="I623" s="4" t="str">
        <f>IFERROR(AVERAGE(J623:K623),"")</f>
        <v/>
      </c>
      <c r="J623" s="12"/>
      <c r="K623" s="13"/>
      <c r="L623" s="4" t="str">
        <f>IFERROR(AVERAGE(M623:N623),"")</f>
        <v/>
      </c>
      <c r="M623" s="12"/>
      <c r="N623" s="13"/>
      <c r="O623" s="4" t="str">
        <f>IFERROR(AVERAGE(P623:Q623),"")</f>
        <v/>
      </c>
      <c r="P623" s="12"/>
      <c r="Q623" s="13"/>
      <c r="R623" s="4" t="str">
        <f>IFERROR(AVERAGE(S623:T623),"")</f>
        <v/>
      </c>
      <c r="S623" s="12"/>
      <c r="T623" s="13"/>
      <c r="U623" s="4" t="str">
        <f>IFERROR(AVERAGE(V623:W623),"")</f>
        <v/>
      </c>
      <c r="V623" s="12"/>
      <c r="W623" s="13"/>
      <c r="X623" s="4" t="str">
        <f>IFERROR(AVERAGE(Y623:Z623),"")</f>
        <v/>
      </c>
      <c r="Y623" s="12"/>
      <c r="Z623" s="13"/>
      <c r="AA623" s="4" t="str">
        <f>IFERROR(AVERAGE(AB623:AC623),"")</f>
        <v/>
      </c>
      <c r="AB623" s="12"/>
      <c r="AC623" s="13"/>
      <c r="AD623" s="4" t="str">
        <f>IFERROR(AVERAGE(AE623:AF623),"")</f>
        <v/>
      </c>
      <c r="AE623" s="12"/>
      <c r="AF623" s="13"/>
      <c r="AG623" s="4" t="str">
        <f>IFERROR(AVERAGE(AH623:AI623),"")</f>
        <v/>
      </c>
      <c r="AH623" s="12"/>
      <c r="AI623" s="13"/>
      <c r="AJ623" s="4" t="str">
        <f>IFERROR(AVERAGE(AK623:AL623),"")</f>
        <v/>
      </c>
      <c r="AK623" s="12"/>
      <c r="AL623" s="13"/>
      <c r="AM623" s="4" t="str">
        <f>IFERROR(AVERAGE(AN623:AO623),"")</f>
        <v/>
      </c>
      <c r="AN623" s="12"/>
      <c r="AO623" s="13"/>
      <c r="AP623" s="4" t="str">
        <f>IFERROR(AVERAGE(AQ623:AR623),"")</f>
        <v/>
      </c>
      <c r="AQ623" s="12"/>
      <c r="AR623" s="13"/>
      <c r="AS623" s="4" t="str">
        <f>IFERROR(AVERAGE(AT623:AU623),"")</f>
        <v/>
      </c>
      <c r="AT623" s="12"/>
      <c r="AU623" s="13"/>
      <c r="AV623" s="4" t="str">
        <f>IFERROR(AVERAGE(AW623:AX623),"")</f>
        <v/>
      </c>
      <c r="AW623" s="12"/>
      <c r="AX623" s="13"/>
      <c r="AY623" s="4" t="str">
        <f>IFERROR(AVERAGE(AZ623:BA623),"")</f>
        <v/>
      </c>
      <c r="AZ623" s="12"/>
      <c r="BA623" s="13"/>
      <c r="BB623" s="4" t="str">
        <f>IFERROR(AVERAGE(BC623:BD623),"")</f>
        <v/>
      </c>
      <c r="BC623" s="12"/>
      <c r="BD623" s="13"/>
      <c r="BE623" s="4" t="str">
        <f>IFERROR(AVERAGE(BF623:BG623),"")</f>
        <v/>
      </c>
      <c r="BF623" s="12"/>
      <c r="BG623" s="13"/>
      <c r="BH623" s="4" t="str">
        <f>IFERROR(AVERAGE(BI623:BJ623),"")</f>
        <v/>
      </c>
      <c r="BI623" s="12"/>
      <c r="BJ623" s="13"/>
      <c r="BK623" s="4" t="str">
        <f>IFERROR(AVERAGE(BL623:BM623),"")</f>
        <v/>
      </c>
      <c r="BL623" s="12"/>
      <c r="BM623" s="13"/>
      <c r="BN623" s="4" t="str">
        <f>IFERROR(AVERAGE(BO623:BP623),"")</f>
        <v/>
      </c>
      <c r="BO623" s="12"/>
      <c r="BP623" s="13"/>
      <c r="BQ623" s="4" t="str">
        <f>IFERROR(AVERAGE(BR623:BS623),"")</f>
        <v/>
      </c>
      <c r="BR623" s="12"/>
      <c r="BS623" s="13"/>
      <c r="BT623" s="4" t="str">
        <f>IFERROR(AVERAGE(BU623:BV623),"")</f>
        <v/>
      </c>
      <c r="BU623" s="12"/>
      <c r="BV623" s="13"/>
    </row>
    <row r="624" spans="1:74">
      <c r="B624" t="str">
        <f>B623</f>
        <v>jentsch2014optimal</v>
      </c>
      <c r="C624" t="s">
        <v>42</v>
      </c>
      <c r="D624">
        <f>D623</f>
        <v>2014</v>
      </c>
      <c r="E624" t="s">
        <v>43</v>
      </c>
      <c r="F624" s="4" t="str">
        <f>IFERROR(AVERAGE(G624:H624),"")</f>
        <v/>
      </c>
      <c r="G624" s="12"/>
      <c r="H624" s="13"/>
      <c r="I624" s="4" t="str">
        <f>IFERROR(AVERAGE(J624:K624),"")</f>
        <v/>
      </c>
      <c r="J624" s="12"/>
      <c r="K624" s="13"/>
      <c r="L624" s="4" t="str">
        <f>IFERROR(AVERAGE(M624:N624),"")</f>
        <v/>
      </c>
      <c r="M624" s="12"/>
      <c r="N624" s="13"/>
      <c r="O624" s="4" t="str">
        <f>IFERROR(AVERAGE(P624:Q624),"")</f>
        <v/>
      </c>
      <c r="P624" s="12"/>
      <c r="Q624" s="13"/>
      <c r="R624" s="4" t="str">
        <f>IFERROR(AVERAGE(S624:T624),"")</f>
        <v/>
      </c>
      <c r="S624" s="12"/>
      <c r="T624" s="13"/>
      <c r="U624" s="4" t="str">
        <f>IFERROR(AVERAGE(V624:W624),"")</f>
        <v/>
      </c>
      <c r="V624" s="12"/>
      <c r="W624" s="13"/>
      <c r="X624" s="4" t="str">
        <f>IFERROR(AVERAGE(Y624:Z624),"")</f>
        <v/>
      </c>
      <c r="Y624" s="12"/>
      <c r="Z624" s="13"/>
      <c r="AA624" s="4" t="str">
        <f>IFERROR(AVERAGE(AB624:AC624),"")</f>
        <v/>
      </c>
      <c r="AB624" s="12"/>
      <c r="AC624" s="13"/>
      <c r="AD624" s="4" t="str">
        <f>IFERROR(AVERAGE(AE624:AF624),"")</f>
        <v/>
      </c>
      <c r="AE624" s="12"/>
      <c r="AF624" s="13"/>
      <c r="AG624" s="4" t="str">
        <f>IFERROR(AVERAGE(AH624:AI624),"")</f>
        <v/>
      </c>
      <c r="AH624" s="12"/>
      <c r="AI624" s="13"/>
      <c r="AJ624" s="4" t="str">
        <f>IFERROR(AVERAGE(AK624:AL624),"")</f>
        <v/>
      </c>
      <c r="AK624" s="12"/>
      <c r="AL624" s="13"/>
      <c r="AM624" s="4" t="str">
        <f>IFERROR(AVERAGE(AN624:AO624),"")</f>
        <v/>
      </c>
      <c r="AN624" s="12"/>
      <c r="AO624" s="13"/>
      <c r="AP624" s="4" t="str">
        <f>IFERROR(AVERAGE(AQ624:AR624),"")</f>
        <v/>
      </c>
      <c r="AQ624" s="12"/>
      <c r="AR624" s="13"/>
      <c r="AS624" s="4" t="str">
        <f>IFERROR(AVERAGE(AT624:AU624),"")</f>
        <v/>
      </c>
      <c r="AT624" s="12"/>
      <c r="AU624" s="13"/>
      <c r="AV624" s="4" t="str">
        <f>IFERROR(AVERAGE(AW624:AX624),"")</f>
        <v/>
      </c>
      <c r="AW624" s="12"/>
      <c r="AX624" s="13"/>
      <c r="AY624" s="4" t="str">
        <f>IFERROR(AVERAGE(AZ624:BA624),"")</f>
        <v/>
      </c>
      <c r="AZ624" s="12"/>
      <c r="BA624" s="13"/>
      <c r="BB624" s="4" t="str">
        <f>IFERROR(AVERAGE(BC624:BD624),"")</f>
        <v/>
      </c>
      <c r="BC624" s="12"/>
      <c r="BD624" s="13"/>
      <c r="BE624" s="4" t="str">
        <f>IFERROR(AVERAGE(BF624:BG624),"")</f>
        <v/>
      </c>
      <c r="BF624" s="12"/>
      <c r="BG624" s="13"/>
      <c r="BH624" s="4" t="str">
        <f>IFERROR(AVERAGE(BI624:BJ624),"")</f>
        <v/>
      </c>
      <c r="BI624" s="12"/>
      <c r="BJ624" s="13"/>
      <c r="BK624" s="4" t="str">
        <f>IFERROR(AVERAGE(BL624:BM624),"")</f>
        <v/>
      </c>
      <c r="BL624" s="12"/>
      <c r="BM624" s="13"/>
      <c r="BN624" s="4" t="str">
        <f>IFERROR(AVERAGE(BO624:BP624),"")</f>
        <v/>
      </c>
      <c r="BO624" s="12"/>
      <c r="BP624" s="13"/>
      <c r="BQ624" s="4" t="str">
        <f>IFERROR(AVERAGE(BR624:BS624),"")</f>
        <v/>
      </c>
      <c r="BR624" s="12"/>
      <c r="BS624" s="13"/>
      <c r="BT624" s="4" t="str">
        <f>IFERROR(AVERAGE(BU624:BV624),"")</f>
        <v/>
      </c>
      <c r="BU624" s="12"/>
      <c r="BV624" s="13"/>
    </row>
    <row r="625" spans="1:77">
      <c r="B625" t="str">
        <f>B624</f>
        <v>jentsch2014optimal</v>
      </c>
      <c r="C625" t="s">
        <v>21</v>
      </c>
      <c r="D625">
        <f>D624</f>
        <v>2014</v>
      </c>
      <c r="E625" t="s">
        <v>22</v>
      </c>
      <c r="F625" s="22" t="str">
        <f>IFERROR(AVERAGE(G625:H625),"")</f>
        <v/>
      </c>
      <c r="G625" s="23"/>
      <c r="H625" s="24"/>
      <c r="I625" s="22" t="str">
        <f>IFERROR(AVERAGE(J625:K625),"")</f>
        <v/>
      </c>
      <c r="J625" s="23"/>
      <c r="K625" s="24"/>
      <c r="L625" s="22" t="str">
        <f>IFERROR(AVERAGE(M625:N625),"")</f>
        <v/>
      </c>
      <c r="M625" s="23"/>
      <c r="N625" s="24"/>
      <c r="O625" s="22" t="str">
        <f>IFERROR(AVERAGE(P625:Q625),"")</f>
        <v/>
      </c>
      <c r="P625" s="23"/>
      <c r="Q625" s="24"/>
      <c r="R625" s="22" t="str">
        <f>IFERROR(AVERAGE(S625:T625),"")</f>
        <v/>
      </c>
      <c r="S625" s="23"/>
      <c r="T625" s="24"/>
      <c r="U625" s="22" t="str">
        <f>IFERROR(AVERAGE(V625:W625),"")</f>
        <v/>
      </c>
      <c r="V625" s="23"/>
      <c r="W625" s="24"/>
      <c r="X625" s="22" t="str">
        <f>IFERROR(AVERAGE(Y625:Z625),"")</f>
        <v/>
      </c>
      <c r="Y625" s="23"/>
      <c r="Z625" s="24"/>
      <c r="AA625" s="22" t="str">
        <f>IFERROR(AVERAGE(AB625:AC625),"")</f>
        <v/>
      </c>
      <c r="AB625" s="23"/>
      <c r="AC625" s="24"/>
      <c r="AD625" s="22" t="str">
        <f>IFERROR(AVERAGE(AE625:AF625),"")</f>
        <v/>
      </c>
      <c r="AE625" s="23"/>
      <c r="AF625" s="24"/>
      <c r="AG625" s="22" t="str">
        <f>IFERROR(AVERAGE(AH625:AI625),"")</f>
        <v/>
      </c>
      <c r="AH625" s="23"/>
      <c r="AI625" s="24"/>
      <c r="AJ625" s="22" t="str">
        <f>IFERROR(AVERAGE(AK625:AL625),"")</f>
        <v/>
      </c>
      <c r="AK625" s="23"/>
      <c r="AL625" s="24"/>
      <c r="AM625" s="22" t="str">
        <f>IFERROR(AVERAGE(AN625:AO625),"")</f>
        <v/>
      </c>
      <c r="AN625" s="23"/>
      <c r="AO625" s="24"/>
      <c r="AP625" s="22" t="str">
        <f>IFERROR(AVERAGE(AQ625:AR625),"")</f>
        <v/>
      </c>
      <c r="AQ625" s="23"/>
      <c r="AR625" s="24"/>
      <c r="AS625" s="22" t="str">
        <f>IFERROR(AVERAGE(AT625:AU625),"")</f>
        <v/>
      </c>
      <c r="AT625" s="23"/>
      <c r="AU625" s="24"/>
      <c r="AV625" s="22">
        <f>IFERROR(AVERAGE(AW625:AX625),"")</f>
        <v>0.65500000000000003</v>
      </c>
      <c r="AW625" s="23">
        <v>0.54</v>
      </c>
      <c r="AX625" s="24">
        <v>0.77</v>
      </c>
      <c r="AY625" s="22" t="str">
        <f>IFERROR(AVERAGE(AZ625:BA625),"")</f>
        <v/>
      </c>
      <c r="AZ625" s="23"/>
      <c r="BA625" s="24"/>
      <c r="BB625" s="22" t="str">
        <f>IFERROR(AVERAGE(BC625:BD625),"")</f>
        <v/>
      </c>
      <c r="BC625" s="23"/>
      <c r="BD625" s="24"/>
      <c r="BE625" s="22" t="str">
        <f>IFERROR(AVERAGE(BF625:BG625),"")</f>
        <v/>
      </c>
      <c r="BF625" s="23"/>
      <c r="BG625" s="24"/>
      <c r="BH625" s="22" t="str">
        <f>IFERROR(AVERAGE(BI625:BJ625),"")</f>
        <v/>
      </c>
      <c r="BI625" s="23"/>
      <c r="BJ625" s="24"/>
      <c r="BK625" s="22" t="str">
        <f>IFERROR(AVERAGE(BL625:BM625),"")</f>
        <v/>
      </c>
      <c r="BL625" s="23"/>
      <c r="BM625" s="24"/>
      <c r="BN625" s="22" t="str">
        <f>IFERROR(AVERAGE(BO625:BP625),"")</f>
        <v/>
      </c>
      <c r="BO625" s="23"/>
      <c r="BP625" s="24"/>
      <c r="BQ625" s="22" t="str">
        <f>IFERROR(AVERAGE(BR625:BS625),"")</f>
        <v/>
      </c>
      <c r="BR625" s="23"/>
      <c r="BS625" s="24"/>
      <c r="BT625" s="22" t="str">
        <f>IFERROR(AVERAGE(BU625:BV625),"")</f>
        <v/>
      </c>
      <c r="BU625" s="23"/>
      <c r="BV625" s="24"/>
      <c r="BY625" t="s">
        <v>207</v>
      </c>
    </row>
    <row r="626" spans="1:77">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row>
    <row r="628" spans="1:77">
      <c r="A628" s="5">
        <f>MATCH(B628,Sources[Citekey],0)</f>
        <v>52</v>
      </c>
      <c r="B628" s="6" t="s">
        <v>213</v>
      </c>
      <c r="C628" s="1"/>
      <c r="D628" s="1">
        <f>VLOOKUP(B628,Sources[],2,FALSE)</f>
        <v>2008</v>
      </c>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row>
    <row r="629" spans="1:77">
      <c r="B629" t="str">
        <f>B628</f>
        <v>marcelo2008economical</v>
      </c>
      <c r="C629" t="s">
        <v>3</v>
      </c>
      <c r="D629">
        <f>D628</f>
        <v>2008</v>
      </c>
      <c r="E629" s="25" t="s">
        <v>6</v>
      </c>
      <c r="F629" s="4" t="str">
        <f>IFERROR(AVERAGE(G629:H629),"")</f>
        <v/>
      </c>
      <c r="G629" s="12"/>
      <c r="H629" s="13"/>
      <c r="I629" s="4" t="str">
        <f>IFERROR(AVERAGE(J629:K629),"")</f>
        <v/>
      </c>
      <c r="J629" s="12"/>
      <c r="K629" s="13"/>
      <c r="L629" s="4" t="str">
        <f>IFERROR(AVERAGE(M629:N629),"")</f>
        <v/>
      </c>
      <c r="M629" s="12"/>
      <c r="N629" s="13"/>
      <c r="O629" s="4" t="str">
        <f>IFERROR(AVERAGE(P629:Q629),"")</f>
        <v/>
      </c>
      <c r="P629" s="12"/>
      <c r="Q629" s="13"/>
      <c r="R629" s="4" t="str">
        <f>IFERROR(AVERAGE(S629:T629),"")</f>
        <v/>
      </c>
      <c r="S629" s="12"/>
      <c r="T629" s="13"/>
      <c r="U629" s="4" t="str">
        <f>IFERROR(AVERAGE(V629:W629),"")</f>
        <v/>
      </c>
      <c r="V629" s="12"/>
      <c r="W629" s="13"/>
      <c r="X629" s="4" t="str">
        <f>IFERROR(AVERAGE(Y629:Z629),"")</f>
        <v/>
      </c>
      <c r="Y629" s="12"/>
      <c r="Z629" s="13"/>
      <c r="AA629" s="4" t="str">
        <f>IFERROR(AVERAGE(AB629:AC629),"")</f>
        <v/>
      </c>
      <c r="AB629" s="12"/>
      <c r="AC629" s="13"/>
      <c r="AD629" s="4" t="str">
        <f>IFERROR(AVERAGE(AE629:AF629),"")</f>
        <v/>
      </c>
      <c r="AE629" s="12"/>
      <c r="AF629" s="13"/>
      <c r="AG629" s="4" t="str">
        <f>IFERROR(AVERAGE(AH629:AI629),"")</f>
        <v/>
      </c>
      <c r="AH629" s="12"/>
      <c r="AI629" s="13"/>
      <c r="AJ629" s="4" t="str">
        <f>IFERROR(AVERAGE(AK629:AL629),"")</f>
        <v/>
      </c>
      <c r="AK629" s="12"/>
      <c r="AL629" s="13"/>
      <c r="AM629" s="4" t="str">
        <f>IFERROR(AVERAGE(AN629:AO629),"")</f>
        <v/>
      </c>
      <c r="AN629" s="12"/>
      <c r="AO629" s="13"/>
      <c r="AP629" s="4" t="str">
        <f>IFERROR(AVERAGE(AQ629:AR629),"")</f>
        <v/>
      </c>
      <c r="AQ629" s="12"/>
      <c r="AR629" s="13"/>
      <c r="AS629" s="4" t="str">
        <f>IFERROR(AVERAGE(AT629:AU629),"")</f>
        <v/>
      </c>
      <c r="AT629" s="12"/>
      <c r="AU629" s="13"/>
      <c r="AV629" s="4" t="str">
        <f>IFERROR(AVERAGE(AW629:AX629),"")</f>
        <v/>
      </c>
      <c r="AW629" s="12"/>
      <c r="AX629" s="13"/>
      <c r="AY629" s="4" t="str">
        <f>IFERROR(AVERAGE(AZ629:BA629),"")</f>
        <v/>
      </c>
      <c r="AZ629" s="12"/>
      <c r="BA629" s="13"/>
      <c r="BB629" s="4" t="str">
        <f>IFERROR(AVERAGE(BC629:BD629),"")</f>
        <v/>
      </c>
      <c r="BC629" s="12"/>
      <c r="BD629" s="13"/>
      <c r="BE629" s="4" t="str">
        <f>IFERROR(AVERAGE(BF629:BG629),"")</f>
        <v/>
      </c>
      <c r="BF629" s="12"/>
      <c r="BG629" s="13"/>
      <c r="BH629" s="4" t="str">
        <f>IFERROR(AVERAGE(BI629:BJ629),"")</f>
        <v/>
      </c>
      <c r="BI629" s="12"/>
      <c r="BJ629" s="13"/>
      <c r="BK629" s="4" t="str">
        <f>IFERROR(AVERAGE(BL629:BM629),"")</f>
        <v/>
      </c>
      <c r="BL629" s="12"/>
      <c r="BM629" s="13"/>
      <c r="BN629" s="4" t="str">
        <f>IFERROR(AVERAGE(BO629:BP629),"")</f>
        <v/>
      </c>
      <c r="BO629" s="12"/>
      <c r="BP629" s="13"/>
      <c r="BQ629" s="4" t="str">
        <f>IFERROR(AVERAGE(BR629:BS629),"")</f>
        <v/>
      </c>
      <c r="BR629" s="12"/>
      <c r="BS629" s="13"/>
      <c r="BT629" s="4" t="str">
        <f>IFERROR(AVERAGE(BU629:BV629),"")</f>
        <v/>
      </c>
      <c r="BU629" s="12"/>
      <c r="BV629" s="13"/>
      <c r="BX629" s="2"/>
      <c r="BY629" s="2"/>
    </row>
    <row r="630" spans="1:77">
      <c r="B630" t="str">
        <f>B629</f>
        <v>marcelo2008economical</v>
      </c>
      <c r="C630" t="s">
        <v>4</v>
      </c>
      <c r="D630">
        <f>D629</f>
        <v>2008</v>
      </c>
      <c r="E630" t="str">
        <f>E629</f>
        <v>EUR/kW</v>
      </c>
      <c r="F630" s="4" t="str">
        <f>IFERROR(AVERAGE(G630:H630),"")</f>
        <v/>
      </c>
      <c r="G630" s="14"/>
      <c r="H630" s="15"/>
      <c r="I630" s="4" t="str">
        <f>IFERROR(AVERAGE(J630:K630),"")</f>
        <v/>
      </c>
      <c r="J630" s="14"/>
      <c r="K630" s="15"/>
      <c r="L630" s="4" t="str">
        <f>IFERROR(AVERAGE(M630:N630),"")</f>
        <v/>
      </c>
      <c r="M630" s="14"/>
      <c r="N630" s="15"/>
      <c r="O630" s="4" t="str">
        <f>IFERROR(AVERAGE(P630:Q630),"")</f>
        <v/>
      </c>
      <c r="P630" s="14"/>
      <c r="Q630" s="15"/>
      <c r="R630" s="4" t="str">
        <f>IFERROR(AVERAGE(S630:T630),"")</f>
        <v/>
      </c>
      <c r="S630" s="14"/>
      <c r="T630" s="15"/>
      <c r="U630" s="4" t="str">
        <f>IFERROR(AVERAGE(V630:W630),"")</f>
        <v/>
      </c>
      <c r="V630" s="14"/>
      <c r="W630" s="15"/>
      <c r="X630" s="4" t="str">
        <f>IFERROR(AVERAGE(Y630:Z630),"")</f>
        <v/>
      </c>
      <c r="Y630" s="14"/>
      <c r="Z630" s="15"/>
      <c r="AA630" s="4" t="str">
        <f>IFERROR(AVERAGE(AB630:AC630),"")</f>
        <v/>
      </c>
      <c r="AB630" s="14"/>
      <c r="AC630" s="15"/>
      <c r="AD630" s="4" t="str">
        <f>IFERROR(AVERAGE(AE630:AF630),"")</f>
        <v/>
      </c>
      <c r="AE630" s="14"/>
      <c r="AF630" s="15"/>
      <c r="AG630" s="4" t="str">
        <f>IFERROR(AVERAGE(AH630:AI630),"")</f>
        <v/>
      </c>
      <c r="AH630" s="14"/>
      <c r="AI630" s="15"/>
      <c r="AJ630" s="4" t="str">
        <f>IFERROR(AVERAGE(AK630:AL630),"")</f>
        <v/>
      </c>
      <c r="AK630" s="14"/>
      <c r="AL630" s="15"/>
      <c r="AM630" s="4" t="str">
        <f>IFERROR(AVERAGE(AN630:AO630),"")</f>
        <v/>
      </c>
      <c r="AN630" s="14"/>
      <c r="AO630" s="15"/>
      <c r="AP630" s="4" t="str">
        <f>IFERROR(AVERAGE(AQ630:AR630),"")</f>
        <v/>
      </c>
      <c r="AQ630" s="14"/>
      <c r="AR630" s="15"/>
      <c r="AS630" s="4" t="str">
        <f>IFERROR(AVERAGE(AT630:AU630),"")</f>
        <v/>
      </c>
      <c r="AT630" s="14"/>
      <c r="AU630" s="15"/>
      <c r="AV630" s="4" t="str">
        <f>IFERROR(AVERAGE(AW630:AX630),"")</f>
        <v/>
      </c>
      <c r="AW630" s="14"/>
      <c r="AX630" s="15"/>
      <c r="AY630" s="4" t="str">
        <f>IFERROR(AVERAGE(AZ630:BA630),"")</f>
        <v/>
      </c>
      <c r="AZ630" s="14"/>
      <c r="BA630" s="15"/>
      <c r="BB630" s="4" t="str">
        <f>IFERROR(AVERAGE(BC630:BD630),"")</f>
        <v/>
      </c>
      <c r="BC630" s="14"/>
      <c r="BD630" s="15"/>
      <c r="BE630" s="4" t="str">
        <f>IFERROR(AVERAGE(BF630:BG630),"")</f>
        <v/>
      </c>
      <c r="BF630" s="14"/>
      <c r="BG630" s="15"/>
      <c r="BH630" s="4" t="str">
        <f>IFERROR(AVERAGE(BI630:BJ630),"")</f>
        <v/>
      </c>
      <c r="BI630" s="14"/>
      <c r="BJ630" s="15"/>
      <c r="BK630" s="4" t="str">
        <f>IFERROR(AVERAGE(BL630:BM630),"")</f>
        <v/>
      </c>
      <c r="BL630" s="14"/>
      <c r="BM630" s="15"/>
      <c r="BN630" s="4" t="str">
        <f>IFERROR(AVERAGE(BO630:BP630),"")</f>
        <v/>
      </c>
      <c r="BO630" s="14"/>
      <c r="BP630" s="15"/>
      <c r="BQ630" s="4" t="str">
        <f>IFERROR(AVERAGE(BR630:BS630),"")</f>
        <v/>
      </c>
      <c r="BR630" s="14"/>
      <c r="BS630" s="15"/>
      <c r="BT630" s="4" t="str">
        <f>IFERROR(AVERAGE(BU630:BV630),"")</f>
        <v/>
      </c>
      <c r="BU630" s="14"/>
      <c r="BV630" s="15"/>
      <c r="BX630" s="2"/>
      <c r="BY630" s="2"/>
    </row>
    <row r="631" spans="1:77">
      <c r="B631" t="str">
        <f>B630</f>
        <v>marcelo2008economical</v>
      </c>
      <c r="C631" t="s">
        <v>5</v>
      </c>
      <c r="D631">
        <f>D630</f>
        <v>2008</v>
      </c>
      <c r="E631" t="str">
        <f>E630</f>
        <v>EUR/kW</v>
      </c>
      <c r="F631" s="4" t="str">
        <f>IFERROR(AVERAGE(G631:H631),"")</f>
        <v/>
      </c>
      <c r="G631" s="16"/>
      <c r="H631" s="17"/>
      <c r="I631" s="4" t="str">
        <f>IFERROR(AVERAGE(J631:K631),"")</f>
        <v/>
      </c>
      <c r="J631" s="16"/>
      <c r="K631" s="17"/>
      <c r="L631" s="4" t="str">
        <f>IFERROR(AVERAGE(M631:N631),"")</f>
        <v/>
      </c>
      <c r="M631" s="16"/>
      <c r="N631" s="17"/>
      <c r="O631" s="4" t="str">
        <f>IFERROR(AVERAGE(P631:Q631),"")</f>
        <v/>
      </c>
      <c r="P631" s="16"/>
      <c r="Q631" s="17"/>
      <c r="R631" s="4" t="str">
        <f>IFERROR(AVERAGE(S631:T631),"")</f>
        <v/>
      </c>
      <c r="S631" s="16"/>
      <c r="T631" s="17"/>
      <c r="U631" s="4" t="str">
        <f>IFERROR(AVERAGE(V631:W631),"")</f>
        <v/>
      </c>
      <c r="V631" s="16"/>
      <c r="W631" s="17"/>
      <c r="X631" s="4" t="str">
        <f>IFERROR(AVERAGE(Y631:Z631),"")</f>
        <v/>
      </c>
      <c r="Y631" s="16"/>
      <c r="Z631" s="17"/>
      <c r="AA631" s="4" t="str">
        <f>IFERROR(AVERAGE(AB631:AC631),"")</f>
        <v/>
      </c>
      <c r="AB631" s="16"/>
      <c r="AC631" s="17"/>
      <c r="AD631" s="4" t="str">
        <f>IFERROR(AVERAGE(AE631:AF631),"")</f>
        <v/>
      </c>
      <c r="AE631" s="16"/>
      <c r="AF631" s="17"/>
      <c r="AG631" s="4" t="str">
        <f>IFERROR(AVERAGE(AH631:AI631),"")</f>
        <v/>
      </c>
      <c r="AH631" s="16"/>
      <c r="AI631" s="17"/>
      <c r="AJ631" s="4" t="str">
        <f>IFERROR(AVERAGE(AK631:AL631),"")</f>
        <v/>
      </c>
      <c r="AK631" s="16"/>
      <c r="AL631" s="17"/>
      <c r="AM631" s="4" t="str">
        <f>IFERROR(AVERAGE(AN631:AO631),"")</f>
        <v/>
      </c>
      <c r="AN631" s="16"/>
      <c r="AO631" s="17"/>
      <c r="AP631" s="4" t="str">
        <f>IFERROR(AVERAGE(AQ631:AR631),"")</f>
        <v/>
      </c>
      <c r="AQ631" s="16"/>
      <c r="AR631" s="17"/>
      <c r="AS631" s="4" t="str">
        <f>IFERROR(AVERAGE(AT631:AU631),"")</f>
        <v/>
      </c>
      <c r="AT631" s="16"/>
      <c r="AU631" s="17"/>
      <c r="AV631" s="4" t="str">
        <f>IFERROR(AVERAGE(AW631:AX631),"")</f>
        <v/>
      </c>
      <c r="AW631" s="16"/>
      <c r="AX631" s="17"/>
      <c r="AY631" s="4" t="str">
        <f>IFERROR(AVERAGE(AZ631:BA631),"")</f>
        <v/>
      </c>
      <c r="AZ631" s="16"/>
      <c r="BA631" s="17"/>
      <c r="BB631" s="4" t="str">
        <f>IFERROR(AVERAGE(BC631:BD631),"")</f>
        <v/>
      </c>
      <c r="BC631" s="16"/>
      <c r="BD631" s="17"/>
      <c r="BE631" s="4" t="str">
        <f>IFERROR(AVERAGE(BF631:BG631),"")</f>
        <v/>
      </c>
      <c r="BF631" s="16"/>
      <c r="BG631" s="17"/>
      <c r="BH631" s="4" t="str">
        <f>IFERROR(AVERAGE(BI631:BJ631),"")</f>
        <v/>
      </c>
      <c r="BI631" s="16"/>
      <c r="BJ631" s="17"/>
      <c r="BK631" s="4" t="str">
        <f>IFERROR(AVERAGE(BL631:BM631),"")</f>
        <v/>
      </c>
      <c r="BL631" s="16"/>
      <c r="BM631" s="17"/>
      <c r="BN631" s="4" t="str">
        <f>IFERROR(AVERAGE(BO631:BP631),"")</f>
        <v/>
      </c>
      <c r="BO631" s="16"/>
      <c r="BP631" s="17"/>
      <c r="BQ631" s="4" t="str">
        <f>IFERROR(AVERAGE(BR631:BS631),"")</f>
        <v/>
      </c>
      <c r="BR631" s="16"/>
      <c r="BS631" s="17"/>
      <c r="BT631" s="4" t="str">
        <f>IFERROR(AVERAGE(BU631:BV631),"")</f>
        <v/>
      </c>
      <c r="BU631" s="16"/>
      <c r="BV631" s="17"/>
    </row>
    <row r="632" spans="1:77">
      <c r="B632" t="s">
        <v>69</v>
      </c>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row>
    <row r="633" spans="1:77" s="1" customFormat="1">
      <c r="A633" s="55"/>
      <c r="B633" s="1" t="str">
        <f>B631</f>
        <v>marcelo2008economical</v>
      </c>
      <c r="C633" s="1" t="s">
        <v>10</v>
      </c>
      <c r="D633" s="1">
        <f>D628</f>
        <v>2008</v>
      </c>
      <c r="E633" s="1" t="str">
        <f>E629</f>
        <v>EUR/kW</v>
      </c>
      <c r="F633" s="10">
        <f t="shared" ref="F633:BJ633" si="682">IFERROR(SUM(F635:F640)/F634,0)</f>
        <v>0</v>
      </c>
      <c r="G633" s="10">
        <f t="shared" si="682"/>
        <v>0</v>
      </c>
      <c r="H633" s="10">
        <f t="shared" si="682"/>
        <v>0</v>
      </c>
      <c r="I633" s="10">
        <f t="shared" si="682"/>
        <v>0</v>
      </c>
      <c r="J633" s="10">
        <f t="shared" si="682"/>
        <v>0</v>
      </c>
      <c r="K633" s="10">
        <f t="shared" si="682"/>
        <v>0</v>
      </c>
      <c r="L633" s="10">
        <f t="shared" si="682"/>
        <v>0</v>
      </c>
      <c r="M633" s="10">
        <f t="shared" si="682"/>
        <v>0</v>
      </c>
      <c r="N633" s="10">
        <f t="shared" si="682"/>
        <v>0</v>
      </c>
      <c r="O633" s="10">
        <f t="shared" si="682"/>
        <v>0</v>
      </c>
      <c r="P633" s="10">
        <f t="shared" si="682"/>
        <v>0</v>
      </c>
      <c r="Q633" s="10">
        <f t="shared" si="682"/>
        <v>0</v>
      </c>
      <c r="R633" s="10">
        <f t="shared" si="682"/>
        <v>0</v>
      </c>
      <c r="S633" s="10">
        <f t="shared" si="682"/>
        <v>0</v>
      </c>
      <c r="T633" s="10">
        <f t="shared" si="682"/>
        <v>0</v>
      </c>
      <c r="U633" s="10">
        <f t="shared" si="682"/>
        <v>0</v>
      </c>
      <c r="V633" s="10">
        <f t="shared" si="682"/>
        <v>0</v>
      </c>
      <c r="W633" s="10">
        <f t="shared" si="682"/>
        <v>0</v>
      </c>
      <c r="X633" s="10">
        <f t="shared" si="682"/>
        <v>0</v>
      </c>
      <c r="Y633" s="10">
        <f t="shared" si="682"/>
        <v>0</v>
      </c>
      <c r="Z633" s="10">
        <f t="shared" si="682"/>
        <v>0</v>
      </c>
      <c r="AA633" s="10">
        <f t="shared" si="682"/>
        <v>0</v>
      </c>
      <c r="AB633" s="10">
        <f t="shared" si="682"/>
        <v>0</v>
      </c>
      <c r="AC633" s="10">
        <f t="shared" si="682"/>
        <v>0</v>
      </c>
      <c r="AD633" s="10">
        <f t="shared" si="682"/>
        <v>0</v>
      </c>
      <c r="AE633" s="10">
        <f t="shared" si="682"/>
        <v>0</v>
      </c>
      <c r="AF633" s="10">
        <f t="shared" si="682"/>
        <v>0</v>
      </c>
      <c r="AG633" s="10">
        <f t="shared" si="682"/>
        <v>0</v>
      </c>
      <c r="AH633" s="10">
        <f t="shared" si="682"/>
        <v>0</v>
      </c>
      <c r="AI633" s="10">
        <f t="shared" si="682"/>
        <v>0</v>
      </c>
      <c r="AJ633" s="10">
        <f t="shared" si="682"/>
        <v>0</v>
      </c>
      <c r="AK633" s="10">
        <f t="shared" si="682"/>
        <v>0</v>
      </c>
      <c r="AL633" s="10">
        <f t="shared" si="682"/>
        <v>0</v>
      </c>
      <c r="AM633" s="10">
        <f t="shared" si="682"/>
        <v>0</v>
      </c>
      <c r="AN633" s="10">
        <f t="shared" si="682"/>
        <v>0</v>
      </c>
      <c r="AO633" s="10">
        <f t="shared" si="682"/>
        <v>0</v>
      </c>
      <c r="AP633" s="10">
        <f t="shared" si="682"/>
        <v>0</v>
      </c>
      <c r="AQ633" s="10">
        <f t="shared" si="682"/>
        <v>0</v>
      </c>
      <c r="AR633" s="10">
        <f t="shared" si="682"/>
        <v>0</v>
      </c>
      <c r="AS633" s="10">
        <f t="shared" si="682"/>
        <v>0</v>
      </c>
      <c r="AT633" s="10">
        <f t="shared" si="682"/>
        <v>0</v>
      </c>
      <c r="AU633" s="10">
        <f t="shared" si="682"/>
        <v>0</v>
      </c>
      <c r="AV633" s="10">
        <f t="shared" si="682"/>
        <v>0</v>
      </c>
      <c r="AW633" s="10">
        <f t="shared" si="682"/>
        <v>0</v>
      </c>
      <c r="AX633" s="10">
        <f t="shared" si="682"/>
        <v>0</v>
      </c>
      <c r="AY633" s="10">
        <f t="shared" si="682"/>
        <v>0</v>
      </c>
      <c r="AZ633" s="10">
        <f t="shared" si="682"/>
        <v>0</v>
      </c>
      <c r="BA633" s="10">
        <f t="shared" si="682"/>
        <v>0</v>
      </c>
      <c r="BB633" s="10">
        <f t="shared" si="682"/>
        <v>0</v>
      </c>
      <c r="BC633" s="10">
        <f t="shared" si="682"/>
        <v>0</v>
      </c>
      <c r="BD633" s="10">
        <f t="shared" si="682"/>
        <v>0</v>
      </c>
      <c r="BE633" s="10">
        <f t="shared" si="682"/>
        <v>0</v>
      </c>
      <c r="BF633" s="10">
        <f t="shared" si="682"/>
        <v>0</v>
      </c>
      <c r="BG633" s="10">
        <f t="shared" si="682"/>
        <v>0</v>
      </c>
      <c r="BH633" s="10">
        <f t="shared" si="682"/>
        <v>0</v>
      </c>
      <c r="BI633" s="10">
        <f t="shared" si="682"/>
        <v>0</v>
      </c>
      <c r="BJ633" s="10">
        <f t="shared" si="682"/>
        <v>0</v>
      </c>
      <c r="BK633" s="10">
        <f t="shared" ref="BK633:BV633" si="683">IFERROR(SUM(BK635:BK640)/BK634,0)</f>
        <v>0</v>
      </c>
      <c r="BL633" s="10">
        <f t="shared" si="683"/>
        <v>0</v>
      </c>
      <c r="BM633" s="10">
        <f t="shared" si="683"/>
        <v>0</v>
      </c>
      <c r="BN633" s="10">
        <f t="shared" si="683"/>
        <v>0</v>
      </c>
      <c r="BO633" s="10">
        <f t="shared" si="683"/>
        <v>0</v>
      </c>
      <c r="BP633" s="10">
        <f t="shared" si="683"/>
        <v>0</v>
      </c>
      <c r="BQ633" s="10">
        <f t="shared" si="683"/>
        <v>0</v>
      </c>
      <c r="BR633" s="10">
        <f t="shared" si="683"/>
        <v>0</v>
      </c>
      <c r="BS633" s="10">
        <f t="shared" si="683"/>
        <v>0</v>
      </c>
      <c r="BT633" s="10">
        <f t="shared" si="683"/>
        <v>0</v>
      </c>
      <c r="BU633" s="10">
        <f t="shared" si="683"/>
        <v>0</v>
      </c>
      <c r="BV633" s="10">
        <f t="shared" si="683"/>
        <v>0</v>
      </c>
    </row>
    <row r="634" spans="1:77" hidden="1" outlineLevel="1">
      <c r="B634" t="str">
        <f>B633</f>
        <v>marcelo2008economical</v>
      </c>
      <c r="C634" t="s">
        <v>17</v>
      </c>
      <c r="D634">
        <f>D633</f>
        <v>2008</v>
      </c>
      <c r="E634" t="s">
        <v>18</v>
      </c>
      <c r="F634" s="4" t="str">
        <f>IFERROR(AVERAGE(G634:H634),"")</f>
        <v/>
      </c>
      <c r="G634" s="12"/>
      <c r="H634" s="13"/>
      <c r="I634" s="4" t="str">
        <f>IFERROR(AVERAGE(J634:K634),"")</f>
        <v/>
      </c>
      <c r="J634" s="12"/>
      <c r="K634" s="13"/>
      <c r="L634" s="4" t="str">
        <f>IFERROR(AVERAGE(M634:N634),"")</f>
        <v/>
      </c>
      <c r="M634" s="12"/>
      <c r="N634" s="13"/>
      <c r="O634" s="4" t="str">
        <f>IFERROR(AVERAGE(P634:Q634),"")</f>
        <v/>
      </c>
      <c r="P634" s="12"/>
      <c r="Q634" s="13"/>
      <c r="R634" s="4" t="str">
        <f>IFERROR(AVERAGE(S634:T634),"")</f>
        <v/>
      </c>
      <c r="S634" s="12"/>
      <c r="T634" s="13"/>
      <c r="U634" s="4" t="str">
        <f>IFERROR(AVERAGE(V634:W634),"")</f>
        <v/>
      </c>
      <c r="V634" s="12"/>
      <c r="W634" s="13"/>
      <c r="X634" s="4" t="str">
        <f>IFERROR(AVERAGE(Y634:Z634),"")</f>
        <v/>
      </c>
      <c r="Y634" s="12"/>
      <c r="Z634" s="13"/>
      <c r="AA634" s="4" t="str">
        <f>IFERROR(AVERAGE(AB634:AC634),"")</f>
        <v/>
      </c>
      <c r="AB634" s="12"/>
      <c r="AC634" s="13"/>
      <c r="AD634" s="4" t="str">
        <f>IFERROR(AVERAGE(AE634:AF634),"")</f>
        <v/>
      </c>
      <c r="AE634" s="12"/>
      <c r="AF634" s="13"/>
      <c r="AG634" s="4" t="str">
        <f>IFERROR(AVERAGE(AH634:AI634),"")</f>
        <v/>
      </c>
      <c r="AH634" s="12"/>
      <c r="AI634" s="13"/>
      <c r="AJ634" s="4" t="str">
        <f>IFERROR(AVERAGE(AK634:AL634),"")</f>
        <v/>
      </c>
      <c r="AK634" s="12"/>
      <c r="AL634" s="13"/>
      <c r="AM634" s="4" t="str">
        <f>IFERROR(AVERAGE(AN634:AO634),"")</f>
        <v/>
      </c>
      <c r="AN634" s="12"/>
      <c r="AO634" s="13"/>
      <c r="AP634" s="4" t="str">
        <f>IFERROR(AVERAGE(AQ634:AR634),"")</f>
        <v/>
      </c>
      <c r="AQ634" s="12"/>
      <c r="AR634" s="13"/>
      <c r="AS634" s="4" t="str">
        <f>IFERROR(AVERAGE(AT634:AU634),"")</f>
        <v/>
      </c>
      <c r="AT634" s="12"/>
      <c r="AU634" s="13"/>
      <c r="AV634" s="4" t="str">
        <f>IFERROR(AVERAGE(AW634:AX634),"")</f>
        <v/>
      </c>
      <c r="AW634" s="12"/>
      <c r="AX634" s="13"/>
      <c r="AY634" s="4" t="str">
        <f>IFERROR(AVERAGE(AZ634:BA634),"")</f>
        <v/>
      </c>
      <c r="AZ634" s="12"/>
      <c r="BA634" s="13"/>
      <c r="BB634" s="4" t="str">
        <f>IFERROR(AVERAGE(BC634:BD634),"")</f>
        <v/>
      </c>
      <c r="BC634" s="12"/>
      <c r="BD634" s="13"/>
      <c r="BE634" s="4" t="str">
        <f>IFERROR(AVERAGE(BF634:BG634),"")</f>
        <v/>
      </c>
      <c r="BF634" s="12"/>
      <c r="BG634" s="13"/>
      <c r="BH634" s="4" t="str">
        <f>IFERROR(AVERAGE(BI634:BJ634),"")</f>
        <v/>
      </c>
      <c r="BI634" s="12"/>
      <c r="BJ634" s="13"/>
      <c r="BK634" s="4" t="str">
        <f>IFERROR(AVERAGE(BL634:BM634),"")</f>
        <v/>
      </c>
      <c r="BL634" s="12"/>
      <c r="BM634" s="13"/>
      <c r="BN634" s="4" t="str">
        <f>IFERROR(AVERAGE(BO634:BP634),"")</f>
        <v/>
      </c>
      <c r="BO634" s="12"/>
      <c r="BP634" s="13"/>
      <c r="BQ634" s="4" t="str">
        <f>IFERROR(AVERAGE(BR634:BS634),"")</f>
        <v/>
      </c>
      <c r="BR634" s="12"/>
      <c r="BS634" s="13"/>
      <c r="BT634" s="4" t="str">
        <f>IFERROR(AVERAGE(BU634:BV634),"")</f>
        <v/>
      </c>
      <c r="BU634" s="12"/>
      <c r="BV634" s="13"/>
    </row>
    <row r="635" spans="1:77" hidden="1" outlineLevel="1">
      <c r="B635" t="str">
        <f t="shared" ref="B635:B640" si="684">B634</f>
        <v>marcelo2008economical</v>
      </c>
      <c r="C635" t="s">
        <v>12</v>
      </c>
      <c r="D635">
        <f>D633</f>
        <v>2008</v>
      </c>
      <c r="E635" t="str">
        <f>LEFT(E633,3)</f>
        <v>EUR</v>
      </c>
      <c r="F635" s="4" t="str">
        <f t="shared" ref="F635:F640" si="685">IFERROR(AVERAGE(G635:H635),"")</f>
        <v/>
      </c>
      <c r="G635" s="12"/>
      <c r="H635" s="13"/>
      <c r="I635" s="4" t="str">
        <f t="shared" ref="I635:I640" si="686">IFERROR(AVERAGE(J635:K635),"")</f>
        <v/>
      </c>
      <c r="J635" s="12"/>
      <c r="K635" s="13"/>
      <c r="L635" s="4" t="str">
        <f t="shared" ref="L635:L640" si="687">IFERROR(AVERAGE(M635:N635),"")</f>
        <v/>
      </c>
      <c r="M635" s="12"/>
      <c r="N635" s="13"/>
      <c r="O635" s="4" t="str">
        <f t="shared" ref="O635:O640" si="688">IFERROR(AVERAGE(P635:Q635),"")</f>
        <v/>
      </c>
      <c r="P635" s="12"/>
      <c r="Q635" s="13"/>
      <c r="R635" s="4" t="str">
        <f t="shared" ref="R635:R640" si="689">IFERROR(AVERAGE(S635:T635),"")</f>
        <v/>
      </c>
      <c r="S635" s="12"/>
      <c r="T635" s="13"/>
      <c r="U635" s="4" t="str">
        <f t="shared" ref="U635:U640" si="690">IFERROR(AVERAGE(V635:W635),"")</f>
        <v/>
      </c>
      <c r="V635" s="12"/>
      <c r="W635" s="13"/>
      <c r="X635" s="4" t="str">
        <f t="shared" ref="X635:X640" si="691">IFERROR(AVERAGE(Y635:Z635),"")</f>
        <v/>
      </c>
      <c r="Y635" s="12"/>
      <c r="Z635" s="13"/>
      <c r="AA635" s="4" t="str">
        <f t="shared" ref="AA635:AA640" si="692">IFERROR(AVERAGE(AB635:AC635),"")</f>
        <v/>
      </c>
      <c r="AB635" s="12"/>
      <c r="AC635" s="13"/>
      <c r="AD635" s="4" t="str">
        <f t="shared" ref="AD635:AD640" si="693">IFERROR(AVERAGE(AE635:AF635),"")</f>
        <v/>
      </c>
      <c r="AE635" s="12"/>
      <c r="AF635" s="13"/>
      <c r="AG635" s="4" t="str">
        <f t="shared" ref="AG635:AG640" si="694">IFERROR(AVERAGE(AH635:AI635),"")</f>
        <v/>
      </c>
      <c r="AH635" s="12"/>
      <c r="AI635" s="13"/>
      <c r="AJ635" s="4" t="str">
        <f t="shared" ref="AJ635:AJ640" si="695">IFERROR(AVERAGE(AK635:AL635),"")</f>
        <v/>
      </c>
      <c r="AK635" s="12"/>
      <c r="AL635" s="13"/>
      <c r="AM635" s="4" t="str">
        <f t="shared" ref="AM635:AM640" si="696">IFERROR(AVERAGE(AN635:AO635),"")</f>
        <v/>
      </c>
      <c r="AN635" s="12"/>
      <c r="AO635" s="13"/>
      <c r="AP635" s="4" t="str">
        <f t="shared" ref="AP635:AP640" si="697">IFERROR(AVERAGE(AQ635:AR635),"")</f>
        <v/>
      </c>
      <c r="AQ635" s="12"/>
      <c r="AR635" s="13"/>
      <c r="AS635" s="4" t="str">
        <f t="shared" ref="AS635:AS640" si="698">IFERROR(AVERAGE(AT635:AU635),"")</f>
        <v/>
      </c>
      <c r="AT635" s="12"/>
      <c r="AU635" s="13"/>
      <c r="AV635" s="4" t="str">
        <f t="shared" ref="AV635:AV640" si="699">IFERROR(AVERAGE(AW635:AX635),"")</f>
        <v/>
      </c>
      <c r="AW635" s="12"/>
      <c r="AX635" s="13"/>
      <c r="AY635" s="4" t="str">
        <f t="shared" ref="AY635:AY640" si="700">IFERROR(AVERAGE(AZ635:BA635),"")</f>
        <v/>
      </c>
      <c r="AZ635" s="12"/>
      <c r="BA635" s="13"/>
      <c r="BB635" s="4" t="str">
        <f t="shared" ref="BB635:BB640" si="701">IFERROR(AVERAGE(BC635:BD635),"")</f>
        <v/>
      </c>
      <c r="BC635" s="12"/>
      <c r="BD635" s="13"/>
      <c r="BE635" s="4" t="str">
        <f t="shared" ref="BE635:BE640" si="702">IFERROR(AVERAGE(BF635:BG635),"")</f>
        <v/>
      </c>
      <c r="BF635" s="12"/>
      <c r="BG635" s="13"/>
      <c r="BH635" s="4" t="str">
        <f t="shared" ref="BH635:BH640" si="703">IFERROR(AVERAGE(BI635:BJ635),"")</f>
        <v/>
      </c>
      <c r="BI635" s="12"/>
      <c r="BJ635" s="13"/>
      <c r="BK635" s="4" t="str">
        <f t="shared" ref="BK635:BK640" si="704">IFERROR(AVERAGE(BL635:BM635),"")</f>
        <v/>
      </c>
      <c r="BL635" s="12"/>
      <c r="BM635" s="13"/>
      <c r="BN635" s="4" t="str">
        <f t="shared" ref="BN635:BN640" si="705">IFERROR(AVERAGE(BO635:BP635),"")</f>
        <v/>
      </c>
      <c r="BO635" s="12"/>
      <c r="BP635" s="13"/>
      <c r="BQ635" s="4" t="str">
        <f t="shared" ref="BQ635:BQ640" si="706">IFERROR(AVERAGE(BR635:BS635),"")</f>
        <v/>
      </c>
      <c r="BR635" s="12"/>
      <c r="BS635" s="13"/>
      <c r="BT635" s="4" t="str">
        <f t="shared" ref="BT635:BT640" si="707">IFERROR(AVERAGE(BU635:BV635),"")</f>
        <v/>
      </c>
      <c r="BU635" s="12"/>
      <c r="BV635" s="13"/>
    </row>
    <row r="636" spans="1:77" hidden="1" outlineLevel="1">
      <c r="B636" t="str">
        <f t="shared" si="684"/>
        <v>marcelo2008economical</v>
      </c>
      <c r="C636" t="s">
        <v>13</v>
      </c>
      <c r="D636">
        <f t="shared" ref="D636:E640" si="708">D635</f>
        <v>2008</v>
      </c>
      <c r="E636" t="str">
        <f t="shared" si="708"/>
        <v>EUR</v>
      </c>
      <c r="F636" s="4" t="str">
        <f t="shared" si="685"/>
        <v/>
      </c>
      <c r="G636" s="12"/>
      <c r="H636" s="13"/>
      <c r="I636" s="4" t="str">
        <f t="shared" si="686"/>
        <v/>
      </c>
      <c r="J636" s="12"/>
      <c r="K636" s="13"/>
      <c r="L636" s="4" t="str">
        <f t="shared" si="687"/>
        <v/>
      </c>
      <c r="M636" s="12"/>
      <c r="N636" s="13"/>
      <c r="O636" s="4" t="str">
        <f t="shared" si="688"/>
        <v/>
      </c>
      <c r="P636" s="12"/>
      <c r="Q636" s="13"/>
      <c r="R636" s="4" t="str">
        <f t="shared" si="689"/>
        <v/>
      </c>
      <c r="S636" s="12"/>
      <c r="T636" s="13"/>
      <c r="U636" s="4" t="str">
        <f t="shared" si="690"/>
        <v/>
      </c>
      <c r="V636" s="12"/>
      <c r="W636" s="13"/>
      <c r="X636" s="4" t="str">
        <f t="shared" si="691"/>
        <v/>
      </c>
      <c r="Y636" s="12"/>
      <c r="Z636" s="13"/>
      <c r="AA636" s="4" t="str">
        <f t="shared" si="692"/>
        <v/>
      </c>
      <c r="AB636" s="12"/>
      <c r="AC636" s="13"/>
      <c r="AD636" s="4" t="str">
        <f t="shared" si="693"/>
        <v/>
      </c>
      <c r="AE636" s="12"/>
      <c r="AF636" s="13"/>
      <c r="AG636" s="4" t="str">
        <f t="shared" si="694"/>
        <v/>
      </c>
      <c r="AH636" s="12"/>
      <c r="AI636" s="13"/>
      <c r="AJ636" s="4" t="str">
        <f t="shared" si="695"/>
        <v/>
      </c>
      <c r="AK636" s="12"/>
      <c r="AL636" s="13"/>
      <c r="AM636" s="4" t="str">
        <f t="shared" si="696"/>
        <v/>
      </c>
      <c r="AN636" s="12"/>
      <c r="AO636" s="13"/>
      <c r="AP636" s="4" t="str">
        <f t="shared" si="697"/>
        <v/>
      </c>
      <c r="AQ636" s="12"/>
      <c r="AR636" s="13"/>
      <c r="AS636" s="4" t="str">
        <f t="shared" si="698"/>
        <v/>
      </c>
      <c r="AT636" s="12"/>
      <c r="AU636" s="13"/>
      <c r="AV636" s="4" t="str">
        <f t="shared" si="699"/>
        <v/>
      </c>
      <c r="AW636" s="12"/>
      <c r="AX636" s="13"/>
      <c r="AY636" s="4" t="str">
        <f t="shared" si="700"/>
        <v/>
      </c>
      <c r="AZ636" s="12"/>
      <c r="BA636" s="13"/>
      <c r="BB636" s="4" t="str">
        <f t="shared" si="701"/>
        <v/>
      </c>
      <c r="BC636" s="12"/>
      <c r="BD636" s="13"/>
      <c r="BE636" s="4" t="str">
        <f t="shared" si="702"/>
        <v/>
      </c>
      <c r="BF636" s="12"/>
      <c r="BG636" s="13"/>
      <c r="BH636" s="4" t="str">
        <f t="shared" si="703"/>
        <v/>
      </c>
      <c r="BI636" s="12"/>
      <c r="BJ636" s="13"/>
      <c r="BK636" s="4" t="str">
        <f t="shared" si="704"/>
        <v/>
      </c>
      <c r="BL636" s="12"/>
      <c r="BM636" s="13"/>
      <c r="BN636" s="4" t="str">
        <f t="shared" si="705"/>
        <v/>
      </c>
      <c r="BO636" s="12"/>
      <c r="BP636" s="13"/>
      <c r="BQ636" s="4" t="str">
        <f t="shared" si="706"/>
        <v/>
      </c>
      <c r="BR636" s="12"/>
      <c r="BS636" s="13"/>
      <c r="BT636" s="4" t="str">
        <f t="shared" si="707"/>
        <v/>
      </c>
      <c r="BU636" s="12"/>
      <c r="BV636" s="13"/>
    </row>
    <row r="637" spans="1:77" hidden="1" outlineLevel="1">
      <c r="B637" t="str">
        <f t="shared" si="684"/>
        <v>marcelo2008economical</v>
      </c>
      <c r="C637" t="s">
        <v>14</v>
      </c>
      <c r="D637">
        <f t="shared" si="708"/>
        <v>2008</v>
      </c>
      <c r="E637" t="str">
        <f t="shared" si="708"/>
        <v>EUR</v>
      </c>
      <c r="F637" s="4" t="str">
        <f t="shared" si="685"/>
        <v/>
      </c>
      <c r="G637" s="12"/>
      <c r="H637" s="13"/>
      <c r="I637" s="4" t="str">
        <f t="shared" si="686"/>
        <v/>
      </c>
      <c r="J637" s="12"/>
      <c r="K637" s="13"/>
      <c r="L637" s="4" t="str">
        <f t="shared" si="687"/>
        <v/>
      </c>
      <c r="M637" s="12"/>
      <c r="N637" s="13"/>
      <c r="O637" s="4" t="str">
        <f t="shared" si="688"/>
        <v/>
      </c>
      <c r="P637" s="12"/>
      <c r="Q637" s="13"/>
      <c r="R637" s="4" t="str">
        <f t="shared" si="689"/>
        <v/>
      </c>
      <c r="S637" s="12"/>
      <c r="T637" s="13"/>
      <c r="U637" s="4" t="str">
        <f t="shared" si="690"/>
        <v/>
      </c>
      <c r="V637" s="12"/>
      <c r="W637" s="13"/>
      <c r="X637" s="4" t="str">
        <f t="shared" si="691"/>
        <v/>
      </c>
      <c r="Y637" s="12"/>
      <c r="Z637" s="13"/>
      <c r="AA637" s="4" t="str">
        <f t="shared" si="692"/>
        <v/>
      </c>
      <c r="AB637" s="12"/>
      <c r="AC637" s="13"/>
      <c r="AD637" s="4" t="str">
        <f t="shared" si="693"/>
        <v/>
      </c>
      <c r="AE637" s="12"/>
      <c r="AF637" s="13"/>
      <c r="AG637" s="4" t="str">
        <f t="shared" si="694"/>
        <v/>
      </c>
      <c r="AH637" s="12"/>
      <c r="AI637" s="13"/>
      <c r="AJ637" s="4" t="str">
        <f t="shared" si="695"/>
        <v/>
      </c>
      <c r="AK637" s="12"/>
      <c r="AL637" s="13"/>
      <c r="AM637" s="4" t="str">
        <f t="shared" si="696"/>
        <v/>
      </c>
      <c r="AN637" s="12"/>
      <c r="AO637" s="13"/>
      <c r="AP637" s="4" t="str">
        <f t="shared" si="697"/>
        <v/>
      </c>
      <c r="AQ637" s="12"/>
      <c r="AR637" s="13"/>
      <c r="AS637" s="4" t="str">
        <f t="shared" si="698"/>
        <v/>
      </c>
      <c r="AT637" s="12"/>
      <c r="AU637" s="13"/>
      <c r="AV637" s="4" t="str">
        <f t="shared" si="699"/>
        <v/>
      </c>
      <c r="AW637" s="12"/>
      <c r="AX637" s="13"/>
      <c r="AY637" s="4" t="str">
        <f t="shared" si="700"/>
        <v/>
      </c>
      <c r="AZ637" s="12"/>
      <c r="BA637" s="13"/>
      <c r="BB637" s="4" t="str">
        <f t="shared" si="701"/>
        <v/>
      </c>
      <c r="BC637" s="12"/>
      <c r="BD637" s="13"/>
      <c r="BE637" s="4" t="str">
        <f t="shared" si="702"/>
        <v/>
      </c>
      <c r="BF637" s="12"/>
      <c r="BG637" s="13"/>
      <c r="BH637" s="4" t="str">
        <f t="shared" si="703"/>
        <v/>
      </c>
      <c r="BI637" s="12"/>
      <c r="BJ637" s="13"/>
      <c r="BK637" s="4" t="str">
        <f t="shared" si="704"/>
        <v/>
      </c>
      <c r="BL637" s="12"/>
      <c r="BM637" s="13"/>
      <c r="BN637" s="4" t="str">
        <f t="shared" si="705"/>
        <v/>
      </c>
      <c r="BO637" s="12"/>
      <c r="BP637" s="13"/>
      <c r="BQ637" s="4" t="str">
        <f t="shared" si="706"/>
        <v/>
      </c>
      <c r="BR637" s="12"/>
      <c r="BS637" s="13"/>
      <c r="BT637" s="4" t="str">
        <f t="shared" si="707"/>
        <v/>
      </c>
      <c r="BU637" s="12"/>
      <c r="BV637" s="13"/>
    </row>
    <row r="638" spans="1:77" hidden="1" outlineLevel="1">
      <c r="B638" t="str">
        <f t="shared" si="684"/>
        <v>marcelo2008economical</v>
      </c>
      <c r="C638" t="s">
        <v>11</v>
      </c>
      <c r="D638">
        <f t="shared" si="708"/>
        <v>2008</v>
      </c>
      <c r="E638" t="str">
        <f t="shared" si="708"/>
        <v>EUR</v>
      </c>
      <c r="F638" s="4" t="str">
        <f t="shared" si="685"/>
        <v/>
      </c>
      <c r="G638" s="12"/>
      <c r="H638" s="13"/>
      <c r="I638" s="4" t="str">
        <f t="shared" si="686"/>
        <v/>
      </c>
      <c r="J638" s="12"/>
      <c r="K638" s="13"/>
      <c r="L638" s="4" t="str">
        <f t="shared" si="687"/>
        <v/>
      </c>
      <c r="M638" s="12"/>
      <c r="N638" s="13"/>
      <c r="O638" s="4" t="str">
        <f t="shared" si="688"/>
        <v/>
      </c>
      <c r="P638" s="12"/>
      <c r="Q638" s="13"/>
      <c r="R638" s="4" t="str">
        <f t="shared" si="689"/>
        <v/>
      </c>
      <c r="S638" s="12"/>
      <c r="T638" s="13"/>
      <c r="U638" s="4" t="str">
        <f t="shared" si="690"/>
        <v/>
      </c>
      <c r="V638" s="12"/>
      <c r="W638" s="13"/>
      <c r="X638" s="4" t="str">
        <f t="shared" si="691"/>
        <v/>
      </c>
      <c r="Y638" s="12"/>
      <c r="Z638" s="13"/>
      <c r="AA638" s="4" t="str">
        <f t="shared" si="692"/>
        <v/>
      </c>
      <c r="AB638" s="12"/>
      <c r="AC638" s="13"/>
      <c r="AD638" s="4" t="str">
        <f t="shared" si="693"/>
        <v/>
      </c>
      <c r="AE638" s="12"/>
      <c r="AF638" s="13"/>
      <c r="AG638" s="4" t="str">
        <f t="shared" si="694"/>
        <v/>
      </c>
      <c r="AH638" s="12"/>
      <c r="AI638" s="13"/>
      <c r="AJ638" s="4" t="str">
        <f t="shared" si="695"/>
        <v/>
      </c>
      <c r="AK638" s="12"/>
      <c r="AL638" s="13"/>
      <c r="AM638" s="4" t="str">
        <f t="shared" si="696"/>
        <v/>
      </c>
      <c r="AN638" s="12"/>
      <c r="AO638" s="13"/>
      <c r="AP638" s="4" t="str">
        <f t="shared" si="697"/>
        <v/>
      </c>
      <c r="AQ638" s="12"/>
      <c r="AR638" s="13"/>
      <c r="AS638" s="4" t="str">
        <f t="shared" si="698"/>
        <v/>
      </c>
      <c r="AT638" s="12"/>
      <c r="AU638" s="13"/>
      <c r="AV638" s="4" t="str">
        <f t="shared" si="699"/>
        <v/>
      </c>
      <c r="AW638" s="12"/>
      <c r="AX638" s="13"/>
      <c r="AY638" s="4" t="str">
        <f t="shared" si="700"/>
        <v/>
      </c>
      <c r="AZ638" s="12"/>
      <c r="BA638" s="13"/>
      <c r="BB638" s="4" t="str">
        <f t="shared" si="701"/>
        <v/>
      </c>
      <c r="BC638" s="12"/>
      <c r="BD638" s="13"/>
      <c r="BE638" s="4" t="str">
        <f t="shared" si="702"/>
        <v/>
      </c>
      <c r="BF638" s="12"/>
      <c r="BG638" s="13"/>
      <c r="BH638" s="4" t="str">
        <f t="shared" si="703"/>
        <v/>
      </c>
      <c r="BI638" s="12"/>
      <c r="BJ638" s="13"/>
      <c r="BK638" s="4" t="str">
        <f t="shared" si="704"/>
        <v/>
      </c>
      <c r="BL638" s="12"/>
      <c r="BM638" s="13"/>
      <c r="BN638" s="4" t="str">
        <f t="shared" si="705"/>
        <v/>
      </c>
      <c r="BO638" s="12"/>
      <c r="BP638" s="13"/>
      <c r="BQ638" s="4" t="str">
        <f t="shared" si="706"/>
        <v/>
      </c>
      <c r="BR638" s="12"/>
      <c r="BS638" s="13"/>
      <c r="BT638" s="4" t="str">
        <f t="shared" si="707"/>
        <v/>
      </c>
      <c r="BU638" s="12"/>
      <c r="BV638" s="13"/>
    </row>
    <row r="639" spans="1:77" hidden="1" outlineLevel="1">
      <c r="B639" t="str">
        <f t="shared" si="684"/>
        <v>marcelo2008economical</v>
      </c>
      <c r="C639" t="s">
        <v>15</v>
      </c>
      <c r="D639">
        <f t="shared" si="708"/>
        <v>2008</v>
      </c>
      <c r="E639" t="str">
        <f t="shared" si="708"/>
        <v>EUR</v>
      </c>
      <c r="F639" s="4" t="str">
        <f t="shared" si="685"/>
        <v/>
      </c>
      <c r="G639" s="12"/>
      <c r="H639" s="13"/>
      <c r="I639" s="4" t="str">
        <f t="shared" si="686"/>
        <v/>
      </c>
      <c r="J639" s="12"/>
      <c r="K639" s="13"/>
      <c r="L639" s="4" t="str">
        <f t="shared" si="687"/>
        <v/>
      </c>
      <c r="M639" s="12"/>
      <c r="N639" s="13"/>
      <c r="O639" s="4" t="str">
        <f t="shared" si="688"/>
        <v/>
      </c>
      <c r="P639" s="12"/>
      <c r="Q639" s="13"/>
      <c r="R639" s="4" t="str">
        <f t="shared" si="689"/>
        <v/>
      </c>
      <c r="S639" s="12"/>
      <c r="T639" s="13"/>
      <c r="U639" s="4" t="str">
        <f t="shared" si="690"/>
        <v/>
      </c>
      <c r="V639" s="12"/>
      <c r="W639" s="13"/>
      <c r="X639" s="4" t="str">
        <f t="shared" si="691"/>
        <v/>
      </c>
      <c r="Y639" s="12"/>
      <c r="Z639" s="13"/>
      <c r="AA639" s="4" t="str">
        <f t="shared" si="692"/>
        <v/>
      </c>
      <c r="AB639" s="12"/>
      <c r="AC639" s="13"/>
      <c r="AD639" s="4" t="str">
        <f t="shared" si="693"/>
        <v/>
      </c>
      <c r="AE639" s="12"/>
      <c r="AF639" s="13"/>
      <c r="AG639" s="4" t="str">
        <f t="shared" si="694"/>
        <v/>
      </c>
      <c r="AH639" s="12"/>
      <c r="AI639" s="13"/>
      <c r="AJ639" s="4" t="str">
        <f t="shared" si="695"/>
        <v/>
      </c>
      <c r="AK639" s="12"/>
      <c r="AL639" s="13"/>
      <c r="AM639" s="4" t="str">
        <f t="shared" si="696"/>
        <v/>
      </c>
      <c r="AN639" s="12"/>
      <c r="AO639" s="13"/>
      <c r="AP639" s="4" t="str">
        <f t="shared" si="697"/>
        <v/>
      </c>
      <c r="AQ639" s="12"/>
      <c r="AR639" s="13"/>
      <c r="AS639" s="4" t="str">
        <f t="shared" si="698"/>
        <v/>
      </c>
      <c r="AT639" s="12"/>
      <c r="AU639" s="13"/>
      <c r="AV639" s="4" t="str">
        <f t="shared" si="699"/>
        <v/>
      </c>
      <c r="AW639" s="12"/>
      <c r="AX639" s="13"/>
      <c r="AY639" s="4" t="str">
        <f t="shared" si="700"/>
        <v/>
      </c>
      <c r="AZ639" s="12"/>
      <c r="BA639" s="13"/>
      <c r="BB639" s="4" t="str">
        <f t="shared" si="701"/>
        <v/>
      </c>
      <c r="BC639" s="12"/>
      <c r="BD639" s="13"/>
      <c r="BE639" s="4" t="str">
        <f t="shared" si="702"/>
        <v/>
      </c>
      <c r="BF639" s="12"/>
      <c r="BG639" s="13"/>
      <c r="BH639" s="4" t="str">
        <f t="shared" si="703"/>
        <v/>
      </c>
      <c r="BI639" s="12"/>
      <c r="BJ639" s="13"/>
      <c r="BK639" s="4" t="str">
        <f t="shared" si="704"/>
        <v/>
      </c>
      <c r="BL639" s="12"/>
      <c r="BM639" s="13"/>
      <c r="BN639" s="4" t="str">
        <f t="shared" si="705"/>
        <v/>
      </c>
      <c r="BO639" s="12"/>
      <c r="BP639" s="13"/>
      <c r="BQ639" s="4" t="str">
        <f t="shared" si="706"/>
        <v/>
      </c>
      <c r="BR639" s="12"/>
      <c r="BS639" s="13"/>
      <c r="BT639" s="4" t="str">
        <f t="shared" si="707"/>
        <v/>
      </c>
      <c r="BU639" s="12"/>
      <c r="BV639" s="13"/>
    </row>
    <row r="640" spans="1:77" hidden="1" outlineLevel="1">
      <c r="B640" t="str">
        <f t="shared" si="684"/>
        <v>marcelo2008economical</v>
      </c>
      <c r="C640" t="s">
        <v>16</v>
      </c>
      <c r="D640">
        <f t="shared" si="708"/>
        <v>2008</v>
      </c>
      <c r="E640" t="str">
        <f t="shared" si="708"/>
        <v>EUR</v>
      </c>
      <c r="F640" s="4" t="str">
        <f t="shared" si="685"/>
        <v/>
      </c>
      <c r="G640" s="12"/>
      <c r="H640" s="13"/>
      <c r="I640" s="4" t="str">
        <f t="shared" si="686"/>
        <v/>
      </c>
      <c r="J640" s="12"/>
      <c r="K640" s="13"/>
      <c r="L640" s="4" t="str">
        <f t="shared" si="687"/>
        <v/>
      </c>
      <c r="M640" s="12"/>
      <c r="N640" s="13"/>
      <c r="O640" s="4" t="str">
        <f t="shared" si="688"/>
        <v/>
      </c>
      <c r="P640" s="12"/>
      <c r="Q640" s="13"/>
      <c r="R640" s="4" t="str">
        <f t="shared" si="689"/>
        <v/>
      </c>
      <c r="S640" s="12"/>
      <c r="T640" s="13"/>
      <c r="U640" s="4" t="str">
        <f t="shared" si="690"/>
        <v/>
      </c>
      <c r="V640" s="12"/>
      <c r="W640" s="13"/>
      <c r="X640" s="4" t="str">
        <f t="shared" si="691"/>
        <v/>
      </c>
      <c r="Y640" s="12"/>
      <c r="Z640" s="13"/>
      <c r="AA640" s="4" t="str">
        <f t="shared" si="692"/>
        <v/>
      </c>
      <c r="AB640" s="12"/>
      <c r="AC640" s="13"/>
      <c r="AD640" s="4" t="str">
        <f t="shared" si="693"/>
        <v/>
      </c>
      <c r="AE640" s="12"/>
      <c r="AF640" s="13"/>
      <c r="AG640" s="4" t="str">
        <f t="shared" si="694"/>
        <v/>
      </c>
      <c r="AH640" s="12"/>
      <c r="AI640" s="13"/>
      <c r="AJ640" s="4" t="str">
        <f t="shared" si="695"/>
        <v/>
      </c>
      <c r="AK640" s="12"/>
      <c r="AL640" s="13"/>
      <c r="AM640" s="4" t="str">
        <f t="shared" si="696"/>
        <v/>
      </c>
      <c r="AN640" s="12"/>
      <c r="AO640" s="13"/>
      <c r="AP640" s="4" t="str">
        <f t="shared" si="697"/>
        <v/>
      </c>
      <c r="AQ640" s="12"/>
      <c r="AR640" s="13"/>
      <c r="AS640" s="4" t="str">
        <f t="shared" si="698"/>
        <v/>
      </c>
      <c r="AT640" s="12"/>
      <c r="AU640" s="13"/>
      <c r="AV640" s="4" t="str">
        <f t="shared" si="699"/>
        <v/>
      </c>
      <c r="AW640" s="12"/>
      <c r="AX640" s="13"/>
      <c r="AY640" s="4" t="str">
        <f t="shared" si="700"/>
        <v/>
      </c>
      <c r="AZ640" s="12"/>
      <c r="BA640" s="13"/>
      <c r="BB640" s="4" t="str">
        <f t="shared" si="701"/>
        <v/>
      </c>
      <c r="BC640" s="12"/>
      <c r="BD640" s="13"/>
      <c r="BE640" s="4" t="str">
        <f t="shared" si="702"/>
        <v/>
      </c>
      <c r="BF640" s="12"/>
      <c r="BG640" s="13"/>
      <c r="BH640" s="4" t="str">
        <f t="shared" si="703"/>
        <v/>
      </c>
      <c r="BI640" s="12"/>
      <c r="BJ640" s="13"/>
      <c r="BK640" s="4" t="str">
        <f t="shared" si="704"/>
        <v/>
      </c>
      <c r="BL640" s="12"/>
      <c r="BM640" s="13"/>
      <c r="BN640" s="4" t="str">
        <f t="shared" si="705"/>
        <v/>
      </c>
      <c r="BO640" s="12"/>
      <c r="BP640" s="13"/>
      <c r="BQ640" s="4" t="str">
        <f t="shared" si="706"/>
        <v/>
      </c>
      <c r="BR640" s="12"/>
      <c r="BS640" s="13"/>
      <c r="BT640" s="4" t="str">
        <f t="shared" si="707"/>
        <v/>
      </c>
      <c r="BU640" s="12"/>
      <c r="BV640" s="13"/>
    </row>
    <row r="641" spans="1:77" collapsed="1">
      <c r="B641" t="s">
        <v>69</v>
      </c>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row>
    <row r="642" spans="1:77">
      <c r="B642" t="str">
        <f>B640</f>
        <v>marcelo2008economical</v>
      </c>
      <c r="C642" t="s">
        <v>19</v>
      </c>
      <c r="D642">
        <f>D640</f>
        <v>2008</v>
      </c>
      <c r="E642" t="str">
        <f>E629</f>
        <v>EUR/kW</v>
      </c>
      <c r="F642" s="4" t="str">
        <f>IFERROR(AVERAGE(G642:H642),"")</f>
        <v/>
      </c>
      <c r="G642" s="12"/>
      <c r="H642" s="13"/>
      <c r="I642" s="4" t="str">
        <f>IFERROR(AVERAGE(J642:K642),"")</f>
        <v/>
      </c>
      <c r="J642" s="12"/>
      <c r="K642" s="13"/>
      <c r="L642" s="4" t="str">
        <f>IFERROR(AVERAGE(M642:N642),"")</f>
        <v/>
      </c>
      <c r="M642" s="12"/>
      <c r="N642" s="13"/>
      <c r="O642" s="4" t="str">
        <f>IFERROR(AVERAGE(P642:Q642),"")</f>
        <v/>
      </c>
      <c r="P642" s="12"/>
      <c r="Q642" s="13"/>
      <c r="R642" s="4" t="str">
        <f>IFERROR(AVERAGE(S642:T642),"")</f>
        <v/>
      </c>
      <c r="S642" s="12"/>
      <c r="T642" s="13"/>
      <c r="U642" s="4" t="str">
        <f>IFERROR(AVERAGE(V642:W642),"")</f>
        <v/>
      </c>
      <c r="V642" s="12"/>
      <c r="W642" s="13"/>
      <c r="X642" s="4" t="str">
        <f>IFERROR(AVERAGE(Y642:Z642),"")</f>
        <v/>
      </c>
      <c r="Y642" s="12"/>
      <c r="Z642" s="13"/>
      <c r="AA642" s="4" t="str">
        <f>IFERROR(AVERAGE(AB642:AC642),"")</f>
        <v/>
      </c>
      <c r="AB642" s="12"/>
      <c r="AC642" s="13"/>
      <c r="AD642" s="4" t="str">
        <f>IFERROR(AVERAGE(AE642:AF642),"")</f>
        <v/>
      </c>
      <c r="AE642" s="12"/>
      <c r="AF642" s="13"/>
      <c r="AG642" s="4" t="str">
        <f>IFERROR(AVERAGE(AH642:AI642),"")</f>
        <v/>
      </c>
      <c r="AH642" s="12"/>
      <c r="AI642" s="13"/>
      <c r="AJ642" s="4" t="str">
        <f>IFERROR(AVERAGE(AK642:AL642),"")</f>
        <v/>
      </c>
      <c r="AK642" s="12"/>
      <c r="AL642" s="13"/>
      <c r="AM642" s="4" t="str">
        <f>IFERROR(AVERAGE(AN642:AO642),"")</f>
        <v/>
      </c>
      <c r="AN642" s="12"/>
      <c r="AO642" s="13"/>
      <c r="AP642" s="4" t="str">
        <f>IFERROR(AVERAGE(AQ642:AR642),"")</f>
        <v/>
      </c>
      <c r="AQ642" s="12"/>
      <c r="AR642" s="13"/>
      <c r="AS642" s="4" t="str">
        <f>IFERROR(AVERAGE(AT642:AU642),"")</f>
        <v/>
      </c>
      <c r="AT642" s="12"/>
      <c r="AU642" s="13"/>
      <c r="AV642" s="4" t="str">
        <f>IFERROR(AVERAGE(AW642:AX642),"")</f>
        <v/>
      </c>
      <c r="AW642" s="12"/>
      <c r="AX642" s="13"/>
      <c r="AY642" s="4" t="str">
        <f>IFERROR(AVERAGE(AZ642:BA642),"")</f>
        <v/>
      </c>
      <c r="AZ642" s="12"/>
      <c r="BA642" s="13"/>
      <c r="BB642" s="4" t="str">
        <f>IFERROR(AVERAGE(BC642:BD642),"")</f>
        <v/>
      </c>
      <c r="BC642" s="12"/>
      <c r="BD642" s="13"/>
      <c r="BE642" s="4" t="str">
        <f>IFERROR(AVERAGE(BF642:BG642),"")</f>
        <v/>
      </c>
      <c r="BF642" s="12"/>
      <c r="BG642" s="13"/>
      <c r="BH642" s="4" t="str">
        <f>IFERROR(AVERAGE(BI642:BJ642),"")</f>
        <v/>
      </c>
      <c r="BI642" s="12"/>
      <c r="BJ642" s="13"/>
      <c r="BK642" s="4" t="str">
        <f>IFERROR(AVERAGE(BL642:BM642),"")</f>
        <v/>
      </c>
      <c r="BL642" s="12"/>
      <c r="BM642" s="13"/>
      <c r="BN642" s="4" t="str">
        <f>IFERROR(AVERAGE(BO642:BP642),"")</f>
        <v/>
      </c>
      <c r="BO642" s="12"/>
      <c r="BP642" s="13"/>
      <c r="BQ642" s="4" t="str">
        <f>IFERROR(AVERAGE(BR642:BS642),"")</f>
        <v/>
      </c>
      <c r="BR642" s="12"/>
      <c r="BS642" s="13"/>
      <c r="BT642" s="4" t="str">
        <f>IFERROR(AVERAGE(BU642:BV642),"")</f>
        <v/>
      </c>
      <c r="BU642" s="12"/>
      <c r="BV642" s="13"/>
    </row>
    <row r="643" spans="1:77">
      <c r="B643" t="s">
        <v>69</v>
      </c>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row>
    <row r="644" spans="1:77">
      <c r="B644" t="str">
        <f>B642</f>
        <v>marcelo2008economical</v>
      </c>
      <c r="C644" t="s">
        <v>48</v>
      </c>
      <c r="D644">
        <f>D642</f>
        <v>2008</v>
      </c>
      <c r="E644" t="s">
        <v>22</v>
      </c>
      <c r="F644" s="22" t="str">
        <f>IFERROR(AVERAGE(G644:H644),"")</f>
        <v/>
      </c>
      <c r="G644" s="23"/>
      <c r="H644" s="24"/>
      <c r="I644" s="22" t="str">
        <f>IFERROR(AVERAGE(J644:K644),"")</f>
        <v/>
      </c>
      <c r="J644" s="23"/>
      <c r="K644" s="24"/>
      <c r="L644" s="22" t="str">
        <f>IFERROR(AVERAGE(M644:N644),"")</f>
        <v/>
      </c>
      <c r="M644" s="23"/>
      <c r="N644" s="24"/>
      <c r="O644" s="22" t="str">
        <f>IFERROR(AVERAGE(P644:Q644),"")</f>
        <v/>
      </c>
      <c r="P644" s="23"/>
      <c r="Q644" s="24"/>
      <c r="R644" s="22" t="str">
        <f>IFERROR(AVERAGE(S644:T644),"")</f>
        <v/>
      </c>
      <c r="S644" s="23"/>
      <c r="T644" s="24"/>
      <c r="U644" s="22" t="str">
        <f>IFERROR(AVERAGE(V644:W644),"")</f>
        <v/>
      </c>
      <c r="V644" s="23"/>
      <c r="W644" s="24"/>
      <c r="X644" s="22" t="str">
        <f>IFERROR(AVERAGE(Y644:Z644),"")</f>
        <v/>
      </c>
      <c r="Y644" s="23"/>
      <c r="Z644" s="24"/>
      <c r="AA644" s="22" t="str">
        <f>IFERROR(AVERAGE(AB644:AC644),"")</f>
        <v/>
      </c>
      <c r="AB644" s="23"/>
      <c r="AC644" s="24"/>
      <c r="AD644" s="22" t="str">
        <f>IFERROR(AVERAGE(AE644:AF644),"")</f>
        <v/>
      </c>
      <c r="AE644" s="23"/>
      <c r="AF644" s="24"/>
      <c r="AG644" s="22" t="str">
        <f>IFERROR(AVERAGE(AH644:AI644),"")</f>
        <v/>
      </c>
      <c r="AH644" s="23"/>
      <c r="AI644" s="24"/>
      <c r="AJ644" s="22" t="str">
        <f>IFERROR(AVERAGE(AK644:AL644),"")</f>
        <v/>
      </c>
      <c r="AK644" s="23"/>
      <c r="AL644" s="24"/>
      <c r="AM644" s="22" t="str">
        <f>IFERROR(AVERAGE(AN644:AO644),"")</f>
        <v/>
      </c>
      <c r="AN644" s="23"/>
      <c r="AO644" s="24"/>
      <c r="AP644" s="22" t="str">
        <f>IFERROR(AVERAGE(AQ644:AR644),"")</f>
        <v/>
      </c>
      <c r="AQ644" s="23"/>
      <c r="AR644" s="24"/>
      <c r="AS644" s="22" t="str">
        <f>IFERROR(AVERAGE(AT644:AU644),"")</f>
        <v/>
      </c>
      <c r="AT644" s="23"/>
      <c r="AU644" s="24"/>
      <c r="AV644" s="22" t="str">
        <f>IFERROR(AVERAGE(AW644:AX644),"")</f>
        <v/>
      </c>
      <c r="AW644" s="23"/>
      <c r="AX644" s="24"/>
      <c r="AY644" s="22" t="str">
        <f>IFERROR(AVERAGE(AZ644:BA644),"")</f>
        <v/>
      </c>
      <c r="AZ644" s="23"/>
      <c r="BA644" s="24"/>
      <c r="BB644" s="22" t="str">
        <f>IFERROR(AVERAGE(BC644:BD644),"")</f>
        <v/>
      </c>
      <c r="BC644" s="23"/>
      <c r="BD644" s="24"/>
      <c r="BE644" s="22" t="str">
        <f>IFERROR(AVERAGE(BF644:BG644),"")</f>
        <v/>
      </c>
      <c r="BF644" s="23"/>
      <c r="BG644" s="24"/>
      <c r="BH644" s="22" t="str">
        <f>IFERROR(AVERAGE(BI644:BJ644),"")</f>
        <v/>
      </c>
      <c r="BI644" s="23"/>
      <c r="BJ644" s="24"/>
      <c r="BK644" s="22" t="str">
        <f>IFERROR(AVERAGE(BL644:BM644),"")</f>
        <v/>
      </c>
      <c r="BL644" s="23"/>
      <c r="BM644" s="24"/>
      <c r="BN644" s="22" t="str">
        <f>IFERROR(AVERAGE(BO644:BP644),"")</f>
        <v/>
      </c>
      <c r="BO644" s="23"/>
      <c r="BP644" s="24"/>
      <c r="BQ644" s="22" t="str">
        <f>IFERROR(AVERAGE(BR644:BS644),"")</f>
        <v/>
      </c>
      <c r="BR644" s="23"/>
      <c r="BS644" s="24"/>
      <c r="BT644" s="22" t="str">
        <f>IFERROR(AVERAGE(BU644:BV644),"")</f>
        <v/>
      </c>
      <c r="BU644" s="23"/>
      <c r="BV644" s="24"/>
    </row>
    <row r="645" spans="1:77">
      <c r="B645" t="str">
        <f>B644</f>
        <v>marcelo2008economical</v>
      </c>
      <c r="C645" t="s">
        <v>49</v>
      </c>
      <c r="D645">
        <f>D644</f>
        <v>2008</v>
      </c>
      <c r="E645" t="s">
        <v>22</v>
      </c>
      <c r="F645" s="22" t="str">
        <f>IFERROR(AVERAGE(G645:H645),"")</f>
        <v/>
      </c>
      <c r="G645" s="23"/>
      <c r="H645" s="24"/>
      <c r="I645" s="22" t="str">
        <f>IFERROR(AVERAGE(J645:K645),"")</f>
        <v/>
      </c>
      <c r="J645" s="23"/>
      <c r="K645" s="24"/>
      <c r="L645" s="22" t="str">
        <f>IFERROR(AVERAGE(M645:N645),"")</f>
        <v/>
      </c>
      <c r="M645" s="23"/>
      <c r="N645" s="24"/>
      <c r="O645" s="22" t="str">
        <f>IFERROR(AVERAGE(P645:Q645),"")</f>
        <v/>
      </c>
      <c r="P645" s="23"/>
      <c r="Q645" s="24"/>
      <c r="R645" s="22" t="str">
        <f>IFERROR(AVERAGE(S645:T645),"")</f>
        <v/>
      </c>
      <c r="S645" s="23"/>
      <c r="T645" s="24"/>
      <c r="U645" s="22" t="str">
        <f>IFERROR(AVERAGE(V645:W645),"")</f>
        <v/>
      </c>
      <c r="V645" s="23"/>
      <c r="W645" s="24"/>
      <c r="X645" s="22" t="str">
        <f>IFERROR(AVERAGE(Y645:Z645),"")</f>
        <v/>
      </c>
      <c r="Y645" s="23"/>
      <c r="Z645" s="24"/>
      <c r="AA645" s="22" t="str">
        <f>IFERROR(AVERAGE(AB645:AC645),"")</f>
        <v/>
      </c>
      <c r="AB645" s="23"/>
      <c r="AC645" s="24"/>
      <c r="AD645" s="22" t="str">
        <f>IFERROR(AVERAGE(AE645:AF645),"")</f>
        <v/>
      </c>
      <c r="AE645" s="23"/>
      <c r="AF645" s="24"/>
      <c r="AG645" s="22" t="str">
        <f>IFERROR(AVERAGE(AH645:AI645),"")</f>
        <v/>
      </c>
      <c r="AH645" s="23"/>
      <c r="AI645" s="24"/>
      <c r="AJ645" s="22" t="str">
        <f>IFERROR(AVERAGE(AK645:AL645),"")</f>
        <v/>
      </c>
      <c r="AK645" s="23"/>
      <c r="AL645" s="24"/>
      <c r="AM645" s="22" t="str">
        <f>IFERROR(AVERAGE(AN645:AO645),"")</f>
        <v/>
      </c>
      <c r="AN645" s="23"/>
      <c r="AO645" s="24"/>
      <c r="AP645" s="22" t="str">
        <f>IFERROR(AVERAGE(AQ645:AR645),"")</f>
        <v/>
      </c>
      <c r="AQ645" s="23"/>
      <c r="AR645" s="24"/>
      <c r="AS645" s="22" t="str">
        <f>IFERROR(AVERAGE(AT645:AU645),"")</f>
        <v/>
      </c>
      <c r="AT645" s="23"/>
      <c r="AU645" s="24"/>
      <c r="AV645" s="22" t="str">
        <f>IFERROR(AVERAGE(AW645:AX645),"")</f>
        <v/>
      </c>
      <c r="AW645" s="23"/>
      <c r="AX645" s="24"/>
      <c r="AY645" s="22" t="str">
        <f>IFERROR(AVERAGE(AZ645:BA645),"")</f>
        <v/>
      </c>
      <c r="AZ645" s="23"/>
      <c r="BA645" s="24"/>
      <c r="BB645" s="22" t="str">
        <f>IFERROR(AVERAGE(BC645:BD645),"")</f>
        <v/>
      </c>
      <c r="BC645" s="23"/>
      <c r="BD645" s="24"/>
      <c r="BE645" s="22" t="str">
        <f>IFERROR(AVERAGE(BF645:BG645),"")</f>
        <v/>
      </c>
      <c r="BF645" s="23"/>
      <c r="BG645" s="24"/>
      <c r="BH645" s="22" t="str">
        <f>IFERROR(AVERAGE(BI645:BJ645),"")</f>
        <v/>
      </c>
      <c r="BI645" s="23"/>
      <c r="BJ645" s="24"/>
      <c r="BK645" s="22" t="str">
        <f>IFERROR(AVERAGE(BL645:BM645),"")</f>
        <v/>
      </c>
      <c r="BL645" s="23"/>
      <c r="BM645" s="24"/>
      <c r="BN645" s="22" t="str">
        <f>IFERROR(AVERAGE(BO645:BP645),"")</f>
        <v/>
      </c>
      <c r="BO645" s="23"/>
      <c r="BP645" s="24"/>
      <c r="BQ645" s="22" t="str">
        <f>IFERROR(AVERAGE(BR645:BS645),"")</f>
        <v/>
      </c>
      <c r="BR645" s="23"/>
      <c r="BS645" s="24"/>
      <c r="BT645" s="22" t="str">
        <f>IFERROR(AVERAGE(BU645:BV645),"")</f>
        <v/>
      </c>
      <c r="BU645" s="23"/>
      <c r="BV645" s="24"/>
    </row>
    <row r="646" spans="1:77">
      <c r="B646" t="s">
        <v>69</v>
      </c>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row>
    <row r="647" spans="1:77">
      <c r="B647" t="str">
        <f>B642</f>
        <v>marcelo2008economical</v>
      </c>
      <c r="C647" t="s">
        <v>23</v>
      </c>
      <c r="D647">
        <f>D642</f>
        <v>2008</v>
      </c>
      <c r="E647" t="s">
        <v>20</v>
      </c>
      <c r="F647" s="4" t="str">
        <f>IFERROR(AVERAGE(G647:H647),"")</f>
        <v/>
      </c>
      <c r="G647" s="12"/>
      <c r="H647" s="13"/>
      <c r="I647" s="4" t="str">
        <f>IFERROR(AVERAGE(J647:K647),"")</f>
        <v/>
      </c>
      <c r="J647" s="12"/>
      <c r="K647" s="13"/>
      <c r="L647" s="4" t="str">
        <f>IFERROR(AVERAGE(M647:N647),"")</f>
        <v/>
      </c>
      <c r="M647" s="12"/>
      <c r="N647" s="13"/>
      <c r="O647" s="4" t="str">
        <f>IFERROR(AVERAGE(P647:Q647),"")</f>
        <v/>
      </c>
      <c r="P647" s="12"/>
      <c r="Q647" s="13"/>
      <c r="R647" s="4" t="str">
        <f>IFERROR(AVERAGE(S647:T647),"")</f>
        <v/>
      </c>
      <c r="S647" s="12"/>
      <c r="T647" s="13"/>
      <c r="U647" s="4" t="str">
        <f>IFERROR(AVERAGE(V647:W647),"")</f>
        <v/>
      </c>
      <c r="V647" s="12"/>
      <c r="W647" s="13"/>
      <c r="X647" s="4" t="str">
        <f>IFERROR(AVERAGE(Y647:Z647),"")</f>
        <v/>
      </c>
      <c r="Y647" s="12"/>
      <c r="Z647" s="13"/>
      <c r="AA647" s="4" t="str">
        <f>IFERROR(AVERAGE(AB647:AC647),"")</f>
        <v/>
      </c>
      <c r="AB647" s="12"/>
      <c r="AC647" s="13"/>
      <c r="AD647" s="4" t="str">
        <f>IFERROR(AVERAGE(AE647:AF647),"")</f>
        <v/>
      </c>
      <c r="AE647" s="12"/>
      <c r="AF647" s="13"/>
      <c r="AG647" s="4" t="str">
        <f>IFERROR(AVERAGE(AH647:AI647),"")</f>
        <v/>
      </c>
      <c r="AH647" s="12"/>
      <c r="AI647" s="13"/>
      <c r="AJ647" s="4" t="str">
        <f>IFERROR(AVERAGE(AK647:AL647),"")</f>
        <v/>
      </c>
      <c r="AK647" s="12"/>
      <c r="AL647" s="13"/>
      <c r="AM647" s="4" t="str">
        <f>IFERROR(AVERAGE(AN647:AO647),"")</f>
        <v/>
      </c>
      <c r="AN647" s="12"/>
      <c r="AO647" s="13"/>
      <c r="AP647" s="4" t="str">
        <f>IFERROR(AVERAGE(AQ647:AR647),"")</f>
        <v/>
      </c>
      <c r="AQ647" s="12"/>
      <c r="AR647" s="13"/>
      <c r="AS647" s="4" t="str">
        <f>IFERROR(AVERAGE(AT647:AU647),"")</f>
        <v/>
      </c>
      <c r="AT647" s="12"/>
      <c r="AU647" s="13"/>
      <c r="AV647" s="4" t="str">
        <f>IFERROR(AVERAGE(AW647:AX647),"")</f>
        <v/>
      </c>
      <c r="AW647" s="12"/>
      <c r="AX647" s="13"/>
      <c r="AY647" s="4" t="str">
        <f>IFERROR(AVERAGE(AZ647:BA647),"")</f>
        <v/>
      </c>
      <c r="AZ647" s="12"/>
      <c r="BA647" s="13"/>
      <c r="BB647" s="4" t="str">
        <f>IFERROR(AVERAGE(BC647:BD647),"")</f>
        <v/>
      </c>
      <c r="BC647" s="12"/>
      <c r="BD647" s="13"/>
      <c r="BE647" s="4" t="str">
        <f>IFERROR(AVERAGE(BF647:BG647),"")</f>
        <v/>
      </c>
      <c r="BF647" s="12"/>
      <c r="BG647" s="13"/>
      <c r="BH647" s="4" t="str">
        <f>IFERROR(AVERAGE(BI647:BJ647),"")</f>
        <v/>
      </c>
      <c r="BI647" s="12"/>
      <c r="BJ647" s="13"/>
      <c r="BK647" s="4" t="str">
        <f>IFERROR(AVERAGE(BL647:BM647),"")</f>
        <v/>
      </c>
      <c r="BL647" s="12"/>
      <c r="BM647" s="13"/>
      <c r="BN647" s="4" t="str">
        <f>IFERROR(AVERAGE(BO647:BP647),"")</f>
        <v/>
      </c>
      <c r="BO647" s="12"/>
      <c r="BP647" s="13"/>
      <c r="BQ647" s="4" t="str">
        <f>IFERROR(AVERAGE(BR647:BS647),"")</f>
        <v/>
      </c>
      <c r="BR647" s="12"/>
      <c r="BS647" s="13"/>
      <c r="BT647" s="4" t="str">
        <f>IFERROR(AVERAGE(BU647:BV647),"")</f>
        <v/>
      </c>
      <c r="BU647" s="12"/>
      <c r="BV647" s="13"/>
    </row>
    <row r="648" spans="1:77">
      <c r="B648" t="str">
        <f>B647</f>
        <v>marcelo2008economical</v>
      </c>
      <c r="C648" t="s">
        <v>42</v>
      </c>
      <c r="D648">
        <f>D647</f>
        <v>2008</v>
      </c>
      <c r="E648" t="s">
        <v>43</v>
      </c>
      <c r="F648" s="4" t="str">
        <f>IFERROR(AVERAGE(G648:H648),"")</f>
        <v/>
      </c>
      <c r="G648" s="12"/>
      <c r="H648" s="13"/>
      <c r="I648" s="4" t="str">
        <f>IFERROR(AVERAGE(J648:K648),"")</f>
        <v/>
      </c>
      <c r="J648" s="12"/>
      <c r="K648" s="13"/>
      <c r="L648" s="4" t="str">
        <f>IFERROR(AVERAGE(M648:N648),"")</f>
        <v/>
      </c>
      <c r="M648" s="12"/>
      <c r="N648" s="13"/>
      <c r="O648" s="4" t="str">
        <f>IFERROR(AVERAGE(P648:Q648),"")</f>
        <v/>
      </c>
      <c r="P648" s="12"/>
      <c r="Q648" s="13"/>
      <c r="R648" s="4" t="str">
        <f>IFERROR(AVERAGE(S648:T648),"")</f>
        <v/>
      </c>
      <c r="S648" s="12"/>
      <c r="T648" s="13"/>
      <c r="U648" s="4" t="str">
        <f>IFERROR(AVERAGE(V648:W648),"")</f>
        <v/>
      </c>
      <c r="V648" s="12"/>
      <c r="W648" s="13"/>
      <c r="X648" s="4" t="str">
        <f>IFERROR(AVERAGE(Y648:Z648),"")</f>
        <v/>
      </c>
      <c r="Y648" s="12"/>
      <c r="Z648" s="13"/>
      <c r="AA648" s="4" t="str">
        <f>IFERROR(AVERAGE(AB648:AC648),"")</f>
        <v/>
      </c>
      <c r="AB648" s="12"/>
      <c r="AC648" s="13"/>
      <c r="AD648" s="4" t="str">
        <f>IFERROR(AVERAGE(AE648:AF648),"")</f>
        <v/>
      </c>
      <c r="AE648" s="12"/>
      <c r="AF648" s="13"/>
      <c r="AG648" s="4" t="str">
        <f>IFERROR(AVERAGE(AH648:AI648),"")</f>
        <v/>
      </c>
      <c r="AH648" s="12"/>
      <c r="AI648" s="13"/>
      <c r="AJ648" s="4" t="str">
        <f>IFERROR(AVERAGE(AK648:AL648),"")</f>
        <v/>
      </c>
      <c r="AK648" s="12"/>
      <c r="AL648" s="13"/>
      <c r="AM648" s="4" t="str">
        <f>IFERROR(AVERAGE(AN648:AO648),"")</f>
        <v/>
      </c>
      <c r="AN648" s="12"/>
      <c r="AO648" s="13"/>
      <c r="AP648" s="4" t="str">
        <f>IFERROR(AVERAGE(AQ648:AR648),"")</f>
        <v/>
      </c>
      <c r="AQ648" s="12"/>
      <c r="AR648" s="13"/>
      <c r="AS648" s="4" t="str">
        <f>IFERROR(AVERAGE(AT648:AU648),"")</f>
        <v/>
      </c>
      <c r="AT648" s="12"/>
      <c r="AU648" s="13"/>
      <c r="AV648" s="4" t="str">
        <f>IFERROR(AVERAGE(AW648:AX648),"")</f>
        <v/>
      </c>
      <c r="AW648" s="12"/>
      <c r="AX648" s="13"/>
      <c r="AY648" s="4" t="str">
        <f>IFERROR(AVERAGE(AZ648:BA648),"")</f>
        <v/>
      </c>
      <c r="AZ648" s="12"/>
      <c r="BA648" s="13"/>
      <c r="BB648" s="4" t="str">
        <f>IFERROR(AVERAGE(BC648:BD648),"")</f>
        <v/>
      </c>
      <c r="BC648" s="12"/>
      <c r="BD648" s="13"/>
      <c r="BE648" s="4" t="str">
        <f>IFERROR(AVERAGE(BF648:BG648),"")</f>
        <v/>
      </c>
      <c r="BF648" s="12"/>
      <c r="BG648" s="13"/>
      <c r="BH648" s="4" t="str">
        <f>IFERROR(AVERAGE(BI648:BJ648),"")</f>
        <v/>
      </c>
      <c r="BI648" s="12"/>
      <c r="BJ648" s="13"/>
      <c r="BK648" s="4" t="str">
        <f>IFERROR(AVERAGE(BL648:BM648),"")</f>
        <v/>
      </c>
      <c r="BL648" s="12"/>
      <c r="BM648" s="13"/>
      <c r="BN648" s="4" t="str">
        <f>IFERROR(AVERAGE(BO648:BP648),"")</f>
        <v/>
      </c>
      <c r="BO648" s="12"/>
      <c r="BP648" s="13"/>
      <c r="BQ648" s="4" t="str">
        <f>IFERROR(AVERAGE(BR648:BS648),"")</f>
        <v/>
      </c>
      <c r="BR648" s="12"/>
      <c r="BS648" s="13"/>
      <c r="BT648" s="4" t="str">
        <f>IFERROR(AVERAGE(BU648:BV648),"")</f>
        <v/>
      </c>
      <c r="BU648" s="12"/>
      <c r="BV648" s="13"/>
    </row>
    <row r="649" spans="1:77">
      <c r="B649" t="str">
        <f>B648</f>
        <v>marcelo2008economical</v>
      </c>
      <c r="C649" t="s">
        <v>21</v>
      </c>
      <c r="D649">
        <f>D648</f>
        <v>2008</v>
      </c>
      <c r="E649" t="s">
        <v>22</v>
      </c>
      <c r="F649" s="22" t="str">
        <f>IFERROR(AVERAGE(G649:H649),"")</f>
        <v/>
      </c>
      <c r="G649" s="23"/>
      <c r="H649" s="24"/>
      <c r="I649" s="22" t="str">
        <f>IFERROR(AVERAGE(J649:K649),"")</f>
        <v/>
      </c>
      <c r="J649" s="23"/>
      <c r="K649" s="24"/>
      <c r="L649" s="22" t="str">
        <f>IFERROR(AVERAGE(M649:N649),"")</f>
        <v/>
      </c>
      <c r="M649" s="23"/>
      <c r="N649" s="24"/>
      <c r="O649" s="22" t="str">
        <f>IFERROR(AVERAGE(P649:Q649),"")</f>
        <v/>
      </c>
      <c r="P649" s="23"/>
      <c r="Q649" s="24"/>
      <c r="R649" s="22" t="str">
        <f>IFERROR(AVERAGE(S649:T649),"")</f>
        <v/>
      </c>
      <c r="S649" s="23"/>
      <c r="T649" s="24"/>
      <c r="U649" s="22" t="str">
        <f>IFERROR(AVERAGE(V649:W649),"")</f>
        <v/>
      </c>
      <c r="V649" s="23"/>
      <c r="W649" s="24"/>
      <c r="X649" s="22" t="str">
        <f>IFERROR(AVERAGE(Y649:Z649),"")</f>
        <v/>
      </c>
      <c r="Y649" s="23"/>
      <c r="Z649" s="24"/>
      <c r="AA649" s="22" t="str">
        <f>IFERROR(AVERAGE(AB649:AC649),"")</f>
        <v/>
      </c>
      <c r="AB649" s="23"/>
      <c r="AC649" s="24"/>
      <c r="AD649" s="22">
        <f>IFERROR(AVERAGE(AE649:AF649),"")</f>
        <v>0.65</v>
      </c>
      <c r="AE649" s="23">
        <v>0.65</v>
      </c>
      <c r="AF649" s="24">
        <v>0.65</v>
      </c>
      <c r="AG649" s="22" t="str">
        <f>IFERROR(AVERAGE(AH649:AI649),"")</f>
        <v/>
      </c>
      <c r="AH649" s="23"/>
      <c r="AI649" s="24"/>
      <c r="AJ649" s="22" t="str">
        <f>IFERROR(AVERAGE(AK649:AL649),"")</f>
        <v/>
      </c>
      <c r="AK649" s="23"/>
      <c r="AL649" s="24"/>
      <c r="AM649" s="22" t="str">
        <f>IFERROR(AVERAGE(AN649:AO649),"")</f>
        <v/>
      </c>
      <c r="AN649" s="23"/>
      <c r="AO649" s="24"/>
      <c r="AP649" s="22" t="str">
        <f>IFERROR(AVERAGE(AQ649:AR649),"")</f>
        <v/>
      </c>
      <c r="AQ649" s="23"/>
      <c r="AR649" s="24"/>
      <c r="AS649" s="22" t="str">
        <f>IFERROR(AVERAGE(AT649:AU649),"")</f>
        <v/>
      </c>
      <c r="AT649" s="23"/>
      <c r="AU649" s="24"/>
      <c r="AV649" s="22" t="str">
        <f>IFERROR(AVERAGE(AW649:AX649),"")</f>
        <v/>
      </c>
      <c r="AW649" s="23"/>
      <c r="AX649" s="24"/>
      <c r="AY649" s="22" t="str">
        <f>IFERROR(AVERAGE(AZ649:BA649),"")</f>
        <v/>
      </c>
      <c r="AZ649" s="23"/>
      <c r="BA649" s="24"/>
      <c r="BB649" s="22" t="str">
        <f>IFERROR(AVERAGE(BC649:BD649),"")</f>
        <v/>
      </c>
      <c r="BC649" s="23"/>
      <c r="BD649" s="24"/>
      <c r="BE649" s="22" t="str">
        <f>IFERROR(AVERAGE(BF649:BG649),"")</f>
        <v/>
      </c>
      <c r="BF649" s="23"/>
      <c r="BG649" s="24"/>
      <c r="BH649" s="22" t="str">
        <f>IFERROR(AVERAGE(BI649:BJ649),"")</f>
        <v/>
      </c>
      <c r="BI649" s="23"/>
      <c r="BJ649" s="24"/>
      <c r="BK649" s="22" t="str">
        <f>IFERROR(AVERAGE(BL649:BM649),"")</f>
        <v/>
      </c>
      <c r="BL649" s="23"/>
      <c r="BM649" s="24"/>
      <c r="BN649" s="22" t="str">
        <f>IFERROR(AVERAGE(BO649:BP649),"")</f>
        <v/>
      </c>
      <c r="BO649" s="23"/>
      <c r="BP649" s="24"/>
      <c r="BQ649" s="22" t="str">
        <f>IFERROR(AVERAGE(BR649:BS649),"")</f>
        <v/>
      </c>
      <c r="BR649" s="23"/>
      <c r="BS649" s="24"/>
      <c r="BT649" s="22" t="str">
        <f>IFERROR(AVERAGE(BU649:BV649),"")</f>
        <v/>
      </c>
      <c r="BU649" s="23"/>
      <c r="BV649" s="24"/>
    </row>
    <row r="650" spans="1:77">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row>
    <row r="652" spans="1:77">
      <c r="A652" s="5">
        <f>MATCH(B652,Sources[Citekey],0)</f>
        <v>70</v>
      </c>
      <c r="B652" s="6" t="s">
        <v>131</v>
      </c>
      <c r="C652" s="1"/>
      <c r="D652" s="1">
        <f>VLOOKUP(B652,Sources[],2,FALSE)</f>
        <v>2016</v>
      </c>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row>
    <row r="653" spans="1:77">
      <c r="B653" t="str">
        <f>B652</f>
        <v>Tsupari2016Economic</v>
      </c>
      <c r="C653" t="s">
        <v>3</v>
      </c>
      <c r="D653">
        <f>D652</f>
        <v>2016</v>
      </c>
      <c r="E653" s="25" t="s">
        <v>6</v>
      </c>
      <c r="F653" s="4" t="str">
        <f>IFERROR(AVERAGE(G653:H653),"")</f>
        <v/>
      </c>
      <c r="G653" s="12"/>
      <c r="H653" s="13"/>
      <c r="I653" s="4" t="str">
        <f>IFERROR(AVERAGE(J653:K653),"")</f>
        <v/>
      </c>
      <c r="J653" s="12"/>
      <c r="K653" s="13"/>
      <c r="L653" s="4" t="str">
        <f>IFERROR(AVERAGE(M653:N653),"")</f>
        <v/>
      </c>
      <c r="M653" s="12"/>
      <c r="N653" s="13"/>
      <c r="O653" s="4" t="str">
        <f>IFERROR(AVERAGE(P653:Q653),"")</f>
        <v/>
      </c>
      <c r="P653" s="12"/>
      <c r="Q653" s="13"/>
      <c r="R653" s="4" t="str">
        <f>IFERROR(AVERAGE(S653:T653),"")</f>
        <v/>
      </c>
      <c r="S653" s="12"/>
      <c r="T653" s="13"/>
      <c r="U653" s="4" t="str">
        <f>IFERROR(AVERAGE(V653:W653),"")</f>
        <v/>
      </c>
      <c r="V653" s="12"/>
      <c r="W653" s="13"/>
      <c r="X653" s="4" t="str">
        <f>IFERROR(AVERAGE(Y653:Z653),"")</f>
        <v/>
      </c>
      <c r="Y653" s="12"/>
      <c r="Z653" s="13"/>
      <c r="AA653" s="4" t="str">
        <f>IFERROR(AVERAGE(AB653:AC653),"")</f>
        <v/>
      </c>
      <c r="AB653" s="12"/>
      <c r="AC653" s="13"/>
      <c r="AD653" s="4" t="str">
        <f>IFERROR(AVERAGE(AE653:AF653),"")</f>
        <v/>
      </c>
      <c r="AE653" s="12"/>
      <c r="AF653" s="13"/>
      <c r="AG653" s="4" t="str">
        <f>IFERROR(AVERAGE(AH653:AI653),"")</f>
        <v/>
      </c>
      <c r="AH653" s="12"/>
      <c r="AI653" s="13"/>
      <c r="AJ653" s="4" t="str">
        <f>IFERROR(AVERAGE(AK653:AL653),"")</f>
        <v/>
      </c>
      <c r="AK653" s="12"/>
      <c r="AL653" s="13"/>
      <c r="AM653" s="4" t="str">
        <f>IFERROR(AVERAGE(AN653:AO653),"")</f>
        <v/>
      </c>
      <c r="AN653" s="12"/>
      <c r="AO653" s="13"/>
      <c r="AP653" s="4" t="str">
        <f>IFERROR(AVERAGE(AQ653:AR653),"")</f>
        <v/>
      </c>
      <c r="AQ653" s="12"/>
      <c r="AR653" s="13"/>
      <c r="AS653" s="4" t="str">
        <f>IFERROR(AVERAGE(AT653:AU653),"")</f>
        <v/>
      </c>
      <c r="AT653" s="12"/>
      <c r="AU653" s="13"/>
      <c r="AV653" s="4" t="str">
        <f>IFERROR(AVERAGE(AW653:AX653),"")</f>
        <v/>
      </c>
      <c r="AW653" s="12"/>
      <c r="AX653" s="13"/>
      <c r="AY653" s="4" t="str">
        <f>IFERROR(AVERAGE(AZ653:BA653),"")</f>
        <v/>
      </c>
      <c r="AZ653" s="12"/>
      <c r="BA653" s="13"/>
      <c r="BB653" s="4" t="str">
        <f>IFERROR(AVERAGE(BC653:BD653),"")</f>
        <v/>
      </c>
      <c r="BC653" s="12"/>
      <c r="BD653" s="13"/>
      <c r="BE653" s="4" t="str">
        <f>IFERROR(AVERAGE(BF653:BG653),"")</f>
        <v/>
      </c>
      <c r="BF653" s="12"/>
      <c r="BG653" s="13"/>
      <c r="BH653" s="4" t="str">
        <f>IFERROR(AVERAGE(BI653:BJ653),"")</f>
        <v/>
      </c>
      <c r="BI653" s="12"/>
      <c r="BJ653" s="13"/>
      <c r="BK653" s="4" t="str">
        <f>IFERROR(AVERAGE(BL653:BM653),"")</f>
        <v/>
      </c>
      <c r="BL653" s="12"/>
      <c r="BM653" s="13"/>
      <c r="BN653" s="4" t="str">
        <f>IFERROR(AVERAGE(BO653:BP653),"")</f>
        <v/>
      </c>
      <c r="BO653" s="12"/>
      <c r="BP653" s="13"/>
      <c r="BQ653" s="4" t="str">
        <f>IFERROR(AVERAGE(BR653:BS653),"")</f>
        <v/>
      </c>
      <c r="BR653" s="12"/>
      <c r="BS653" s="13"/>
      <c r="BT653" s="4" t="str">
        <f>IFERROR(AVERAGE(BU653:BV653),"")</f>
        <v/>
      </c>
      <c r="BU653" s="12"/>
      <c r="BV653" s="13"/>
      <c r="BX653" s="2"/>
      <c r="BY653" s="2"/>
    </row>
    <row r="654" spans="1:77">
      <c r="B654" t="str">
        <f>B653</f>
        <v>Tsupari2016Economic</v>
      </c>
      <c r="C654" t="s">
        <v>4</v>
      </c>
      <c r="D654">
        <f>D653</f>
        <v>2016</v>
      </c>
      <c r="E654" t="str">
        <f>E653</f>
        <v>EUR/kW</v>
      </c>
      <c r="F654" s="4" t="str">
        <f>IFERROR(AVERAGE(G654:H654),"")</f>
        <v/>
      </c>
      <c r="G654" s="14"/>
      <c r="H654" s="15"/>
      <c r="I654" s="4" t="str">
        <f>IFERROR(AVERAGE(J654:K654),"")</f>
        <v/>
      </c>
      <c r="J654" s="14"/>
      <c r="K654" s="15"/>
      <c r="L654" s="4" t="str">
        <f>IFERROR(AVERAGE(M654:N654),"")</f>
        <v/>
      </c>
      <c r="M654" s="14"/>
      <c r="N654" s="15"/>
      <c r="O654" s="4" t="str">
        <f>IFERROR(AVERAGE(P654:Q654),"")</f>
        <v/>
      </c>
      <c r="P654" s="14"/>
      <c r="Q654" s="15"/>
      <c r="R654" s="4" t="str">
        <f>IFERROR(AVERAGE(S654:T654),"")</f>
        <v/>
      </c>
      <c r="S654" s="14"/>
      <c r="T654" s="15"/>
      <c r="U654" s="4" t="str">
        <f>IFERROR(AVERAGE(V654:W654),"")</f>
        <v/>
      </c>
      <c r="V654" s="14"/>
      <c r="W654" s="15"/>
      <c r="X654" s="4" t="str">
        <f>IFERROR(AVERAGE(Y654:Z654),"")</f>
        <v/>
      </c>
      <c r="Y654" s="14"/>
      <c r="Z654" s="15"/>
      <c r="AA654" s="4" t="str">
        <f>IFERROR(AVERAGE(AB654:AC654),"")</f>
        <v/>
      </c>
      <c r="AB654" s="14"/>
      <c r="AC654" s="15"/>
      <c r="AD654" s="4" t="str">
        <f>IFERROR(AVERAGE(AE654:AF654),"")</f>
        <v/>
      </c>
      <c r="AE654" s="14"/>
      <c r="AF654" s="15"/>
      <c r="AG654" s="4" t="str">
        <f>IFERROR(AVERAGE(AH654:AI654),"")</f>
        <v/>
      </c>
      <c r="AH654" s="14"/>
      <c r="AI654" s="15"/>
      <c r="AJ654" s="4" t="str">
        <f>IFERROR(AVERAGE(AK654:AL654),"")</f>
        <v/>
      </c>
      <c r="AK654" s="14"/>
      <c r="AL654" s="15"/>
      <c r="AM654" s="4" t="str">
        <f>IFERROR(AVERAGE(AN654:AO654),"")</f>
        <v/>
      </c>
      <c r="AN654" s="14"/>
      <c r="AO654" s="15"/>
      <c r="AP654" s="4" t="str">
        <f>IFERROR(AVERAGE(AQ654:AR654),"")</f>
        <v/>
      </c>
      <c r="AQ654" s="14"/>
      <c r="AR654" s="15"/>
      <c r="AS654" s="4" t="str">
        <f>IFERROR(AVERAGE(AT654:AU654),"")</f>
        <v/>
      </c>
      <c r="AT654" s="14"/>
      <c r="AU654" s="15"/>
      <c r="AV654" s="4" t="str">
        <f>IFERROR(AVERAGE(AW654:AX654),"")</f>
        <v/>
      </c>
      <c r="AW654" s="14"/>
      <c r="AX654" s="15"/>
      <c r="AY654" s="4" t="str">
        <f>IFERROR(AVERAGE(AZ654:BA654),"")</f>
        <v/>
      </c>
      <c r="AZ654" s="14"/>
      <c r="BA654" s="15"/>
      <c r="BB654" s="4" t="str">
        <f>IFERROR(AVERAGE(BC654:BD654),"")</f>
        <v/>
      </c>
      <c r="BC654" s="14"/>
      <c r="BD654" s="15"/>
      <c r="BE654" s="4" t="str">
        <f>IFERROR(AVERAGE(BF654:BG654),"")</f>
        <v/>
      </c>
      <c r="BF654" s="14"/>
      <c r="BG654" s="15"/>
      <c r="BH654" s="4" t="str">
        <f>IFERROR(AVERAGE(BI654:BJ654),"")</f>
        <v/>
      </c>
      <c r="BI654" s="14"/>
      <c r="BJ654" s="15"/>
      <c r="BK654" s="4" t="str">
        <f>IFERROR(AVERAGE(BL654:BM654),"")</f>
        <v/>
      </c>
      <c r="BL654" s="14"/>
      <c r="BM654" s="15"/>
      <c r="BN654" s="4" t="str">
        <f>IFERROR(AVERAGE(BO654:BP654),"")</f>
        <v/>
      </c>
      <c r="BO654" s="14"/>
      <c r="BP654" s="15"/>
      <c r="BQ654" s="4" t="str">
        <f>IFERROR(AVERAGE(BR654:BS654),"")</f>
        <v/>
      </c>
      <c r="BR654" s="14"/>
      <c r="BS654" s="15"/>
      <c r="BT654" s="4" t="str">
        <f>IFERROR(AVERAGE(BU654:BV654),"")</f>
        <v/>
      </c>
      <c r="BU654" s="14"/>
      <c r="BV654" s="15"/>
      <c r="BX654" s="2"/>
      <c r="BY654" s="2"/>
    </row>
    <row r="655" spans="1:77">
      <c r="B655" t="str">
        <f>B654</f>
        <v>Tsupari2016Economic</v>
      </c>
      <c r="C655" t="s">
        <v>5</v>
      </c>
      <c r="D655">
        <f>D654</f>
        <v>2016</v>
      </c>
      <c r="E655" t="str">
        <f>E654</f>
        <v>EUR/kW</v>
      </c>
      <c r="F655" s="4" t="str">
        <f>IFERROR(AVERAGE(G655:H655),"")</f>
        <v/>
      </c>
      <c r="G655" s="16"/>
      <c r="H655" s="17"/>
      <c r="I655" s="4" t="str">
        <f>IFERROR(AVERAGE(J655:K655),"")</f>
        <v/>
      </c>
      <c r="J655" s="16"/>
      <c r="K655" s="17"/>
      <c r="L655" s="4" t="str">
        <f>IFERROR(AVERAGE(M655:N655),"")</f>
        <v/>
      </c>
      <c r="M655" s="16"/>
      <c r="N655" s="17"/>
      <c r="O655" s="4" t="str">
        <f>IFERROR(AVERAGE(P655:Q655),"")</f>
        <v/>
      </c>
      <c r="P655" s="16"/>
      <c r="Q655" s="17"/>
      <c r="R655" s="4" t="str">
        <f>IFERROR(AVERAGE(S655:T655),"")</f>
        <v/>
      </c>
      <c r="S655" s="16"/>
      <c r="T655" s="17"/>
      <c r="U655" s="4" t="str">
        <f>IFERROR(AVERAGE(V655:W655),"")</f>
        <v/>
      </c>
      <c r="V655" s="16"/>
      <c r="W655" s="17"/>
      <c r="X655" s="4" t="str">
        <f>IFERROR(AVERAGE(Y655:Z655),"")</f>
        <v/>
      </c>
      <c r="Y655" s="16"/>
      <c r="Z655" s="17"/>
      <c r="AA655" s="4" t="str">
        <f>IFERROR(AVERAGE(AB655:AC655),"")</f>
        <v/>
      </c>
      <c r="AB655" s="16"/>
      <c r="AC655" s="17"/>
      <c r="AD655" s="4" t="str">
        <f>IFERROR(AVERAGE(AE655:AF655),"")</f>
        <v/>
      </c>
      <c r="AE655" s="16"/>
      <c r="AF655" s="17"/>
      <c r="AG655" s="4" t="str">
        <f>IFERROR(AVERAGE(AH655:AI655),"")</f>
        <v/>
      </c>
      <c r="AH655" s="16"/>
      <c r="AI655" s="17"/>
      <c r="AJ655" s="4" t="str">
        <f>IFERROR(AVERAGE(AK655:AL655),"")</f>
        <v/>
      </c>
      <c r="AK655" s="16"/>
      <c r="AL655" s="17"/>
      <c r="AM655" s="4" t="str">
        <f>IFERROR(AVERAGE(AN655:AO655),"")</f>
        <v/>
      </c>
      <c r="AN655" s="16"/>
      <c r="AO655" s="17"/>
      <c r="AP655" s="4" t="str">
        <f>IFERROR(AVERAGE(AQ655:AR655),"")</f>
        <v/>
      </c>
      <c r="AQ655" s="16"/>
      <c r="AR655" s="17"/>
      <c r="AS655" s="4" t="str">
        <f>IFERROR(AVERAGE(AT655:AU655),"")</f>
        <v/>
      </c>
      <c r="AT655" s="16"/>
      <c r="AU655" s="17"/>
      <c r="AV655" s="4" t="str">
        <f>IFERROR(AVERAGE(AW655:AX655),"")</f>
        <v/>
      </c>
      <c r="AW655" s="16"/>
      <c r="AX655" s="17"/>
      <c r="AY655" s="4" t="str">
        <f>IFERROR(AVERAGE(AZ655:BA655),"")</f>
        <v/>
      </c>
      <c r="AZ655" s="16"/>
      <c r="BA655" s="17"/>
      <c r="BB655" s="4" t="str">
        <f>IFERROR(AVERAGE(BC655:BD655),"")</f>
        <v/>
      </c>
      <c r="BC655" s="16"/>
      <c r="BD655" s="17"/>
      <c r="BE655" s="4" t="str">
        <f>IFERROR(AVERAGE(BF655:BG655),"")</f>
        <v/>
      </c>
      <c r="BF655" s="16"/>
      <c r="BG655" s="17"/>
      <c r="BH655" s="4" t="str">
        <f>IFERROR(AVERAGE(BI655:BJ655),"")</f>
        <v/>
      </c>
      <c r="BI655" s="16"/>
      <c r="BJ655" s="17"/>
      <c r="BK655" s="4" t="str">
        <f>IFERROR(AVERAGE(BL655:BM655),"")</f>
        <v/>
      </c>
      <c r="BL655" s="16"/>
      <c r="BM655" s="17"/>
      <c r="BN655" s="4" t="str">
        <f>IFERROR(AVERAGE(BO655:BP655),"")</f>
        <v/>
      </c>
      <c r="BO655" s="16"/>
      <c r="BP655" s="17"/>
      <c r="BQ655" s="4" t="str">
        <f>IFERROR(AVERAGE(BR655:BS655),"")</f>
        <v/>
      </c>
      <c r="BR655" s="16"/>
      <c r="BS655" s="17"/>
      <c r="BT655" s="4" t="str">
        <f>IFERROR(AVERAGE(BU655:BV655),"")</f>
        <v/>
      </c>
      <c r="BU655" s="16"/>
      <c r="BV655" s="17"/>
    </row>
    <row r="656" spans="1:77">
      <c r="B656" t="s">
        <v>69</v>
      </c>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row>
    <row r="657" spans="1:74" s="1" customFormat="1">
      <c r="A657" s="55"/>
      <c r="B657" s="1" t="str">
        <f>B655</f>
        <v>Tsupari2016Economic</v>
      </c>
      <c r="C657" s="1" t="s">
        <v>10</v>
      </c>
      <c r="D657" s="1">
        <f>D652</f>
        <v>2016</v>
      </c>
      <c r="E657" s="1" t="str">
        <f>E653</f>
        <v>EUR/kW</v>
      </c>
      <c r="F657" s="10">
        <f t="shared" ref="F657:BJ657" si="709">IFERROR(SUM(F659:F664)/F658,0)</f>
        <v>0</v>
      </c>
      <c r="G657" s="10">
        <f t="shared" si="709"/>
        <v>0</v>
      </c>
      <c r="H657" s="10">
        <f t="shared" si="709"/>
        <v>0</v>
      </c>
      <c r="I657" s="10">
        <f t="shared" si="709"/>
        <v>0</v>
      </c>
      <c r="J657" s="10">
        <f t="shared" si="709"/>
        <v>0</v>
      </c>
      <c r="K657" s="10">
        <f t="shared" si="709"/>
        <v>0</v>
      </c>
      <c r="L657" s="10">
        <f t="shared" si="709"/>
        <v>0</v>
      </c>
      <c r="M657" s="10">
        <f t="shared" si="709"/>
        <v>0</v>
      </c>
      <c r="N657" s="10">
        <f t="shared" si="709"/>
        <v>0</v>
      </c>
      <c r="O657" s="10">
        <f t="shared" si="709"/>
        <v>0</v>
      </c>
      <c r="P657" s="10">
        <f t="shared" si="709"/>
        <v>0</v>
      </c>
      <c r="Q657" s="10">
        <f t="shared" si="709"/>
        <v>0</v>
      </c>
      <c r="R657" s="10">
        <f t="shared" si="709"/>
        <v>0</v>
      </c>
      <c r="S657" s="10">
        <f t="shared" si="709"/>
        <v>0</v>
      </c>
      <c r="T657" s="10">
        <f t="shared" si="709"/>
        <v>0</v>
      </c>
      <c r="U657" s="10">
        <f t="shared" si="709"/>
        <v>0</v>
      </c>
      <c r="V657" s="10">
        <f t="shared" si="709"/>
        <v>0</v>
      </c>
      <c r="W657" s="10">
        <f t="shared" si="709"/>
        <v>0</v>
      </c>
      <c r="X657" s="10">
        <f t="shared" si="709"/>
        <v>0</v>
      </c>
      <c r="Y657" s="10">
        <f t="shared" si="709"/>
        <v>0</v>
      </c>
      <c r="Z657" s="10">
        <f t="shared" si="709"/>
        <v>0</v>
      </c>
      <c r="AA657" s="10">
        <f t="shared" si="709"/>
        <v>0</v>
      </c>
      <c r="AB657" s="10">
        <f t="shared" si="709"/>
        <v>0</v>
      </c>
      <c r="AC657" s="10">
        <f t="shared" si="709"/>
        <v>0</v>
      </c>
      <c r="AD657" s="10">
        <f t="shared" si="709"/>
        <v>0</v>
      </c>
      <c r="AE657" s="10">
        <f t="shared" si="709"/>
        <v>0</v>
      </c>
      <c r="AF657" s="10">
        <f t="shared" si="709"/>
        <v>0</v>
      </c>
      <c r="AG657" s="10">
        <f t="shared" si="709"/>
        <v>0</v>
      </c>
      <c r="AH657" s="10">
        <f t="shared" si="709"/>
        <v>0</v>
      </c>
      <c r="AI657" s="10">
        <f t="shared" si="709"/>
        <v>0</v>
      </c>
      <c r="AJ657" s="10">
        <f t="shared" si="709"/>
        <v>0</v>
      </c>
      <c r="AK657" s="10">
        <f t="shared" si="709"/>
        <v>0</v>
      </c>
      <c r="AL657" s="10">
        <f t="shared" si="709"/>
        <v>0</v>
      </c>
      <c r="AM657" s="10">
        <f t="shared" si="709"/>
        <v>0</v>
      </c>
      <c r="AN657" s="10">
        <f t="shared" si="709"/>
        <v>0</v>
      </c>
      <c r="AO657" s="10">
        <f t="shared" si="709"/>
        <v>0</v>
      </c>
      <c r="AP657" s="10">
        <f t="shared" si="709"/>
        <v>0</v>
      </c>
      <c r="AQ657" s="10">
        <f t="shared" si="709"/>
        <v>0</v>
      </c>
      <c r="AR657" s="10">
        <f t="shared" si="709"/>
        <v>0</v>
      </c>
      <c r="AS657" s="10">
        <f t="shared" si="709"/>
        <v>0</v>
      </c>
      <c r="AT657" s="10">
        <f t="shared" si="709"/>
        <v>0</v>
      </c>
      <c r="AU657" s="10">
        <f t="shared" si="709"/>
        <v>0</v>
      </c>
      <c r="AV657" s="10">
        <f t="shared" si="709"/>
        <v>0</v>
      </c>
      <c r="AW657" s="10">
        <f t="shared" si="709"/>
        <v>0</v>
      </c>
      <c r="AX657" s="10">
        <f t="shared" si="709"/>
        <v>0</v>
      </c>
      <c r="AY657" s="10">
        <f t="shared" si="709"/>
        <v>0</v>
      </c>
      <c r="AZ657" s="10">
        <f t="shared" si="709"/>
        <v>0</v>
      </c>
      <c r="BA657" s="10">
        <f t="shared" si="709"/>
        <v>0</v>
      </c>
      <c r="BB657" s="10">
        <f t="shared" si="709"/>
        <v>0</v>
      </c>
      <c r="BC657" s="10">
        <f t="shared" si="709"/>
        <v>0</v>
      </c>
      <c r="BD657" s="10">
        <f t="shared" si="709"/>
        <v>0</v>
      </c>
      <c r="BE657" s="10">
        <f t="shared" si="709"/>
        <v>0</v>
      </c>
      <c r="BF657" s="10">
        <f t="shared" si="709"/>
        <v>0</v>
      </c>
      <c r="BG657" s="10">
        <f t="shared" si="709"/>
        <v>0</v>
      </c>
      <c r="BH657" s="10">
        <f t="shared" si="709"/>
        <v>0</v>
      </c>
      <c r="BI657" s="10">
        <f t="shared" si="709"/>
        <v>0</v>
      </c>
      <c r="BJ657" s="10">
        <f t="shared" si="709"/>
        <v>0</v>
      </c>
      <c r="BK657" s="10">
        <f t="shared" ref="BK657:BV657" si="710">IFERROR(SUM(BK659:BK664)/BK658,0)</f>
        <v>0</v>
      </c>
      <c r="BL657" s="10">
        <f t="shared" si="710"/>
        <v>0</v>
      </c>
      <c r="BM657" s="10">
        <f t="shared" si="710"/>
        <v>0</v>
      </c>
      <c r="BN657" s="10">
        <f t="shared" si="710"/>
        <v>0</v>
      </c>
      <c r="BO657" s="10">
        <f t="shared" si="710"/>
        <v>0</v>
      </c>
      <c r="BP657" s="10">
        <f t="shared" si="710"/>
        <v>0</v>
      </c>
      <c r="BQ657" s="10">
        <f t="shared" si="710"/>
        <v>0</v>
      </c>
      <c r="BR657" s="10">
        <f t="shared" si="710"/>
        <v>0</v>
      </c>
      <c r="BS657" s="10">
        <f t="shared" si="710"/>
        <v>0</v>
      </c>
      <c r="BT657" s="10">
        <f t="shared" si="710"/>
        <v>0</v>
      </c>
      <c r="BU657" s="10">
        <f t="shared" si="710"/>
        <v>0</v>
      </c>
      <c r="BV657" s="10">
        <f t="shared" si="710"/>
        <v>0</v>
      </c>
    </row>
    <row r="658" spans="1:74" hidden="1" outlineLevel="1">
      <c r="B658" t="str">
        <f>B657</f>
        <v>Tsupari2016Economic</v>
      </c>
      <c r="C658" t="s">
        <v>17</v>
      </c>
      <c r="D658">
        <f>D657</f>
        <v>2016</v>
      </c>
      <c r="E658" t="s">
        <v>18</v>
      </c>
      <c r="F658" s="4" t="str">
        <f>IFERROR(AVERAGE(G658:H658),"")</f>
        <v/>
      </c>
      <c r="G658" s="12"/>
      <c r="H658" s="13"/>
      <c r="I658" s="4" t="str">
        <f>IFERROR(AVERAGE(J658:K658),"")</f>
        <v/>
      </c>
      <c r="J658" s="12"/>
      <c r="K658" s="13"/>
      <c r="L658" s="4" t="str">
        <f>IFERROR(AVERAGE(M658:N658),"")</f>
        <v/>
      </c>
      <c r="M658" s="12"/>
      <c r="N658" s="13"/>
      <c r="O658" s="4" t="str">
        <f>IFERROR(AVERAGE(P658:Q658),"")</f>
        <v/>
      </c>
      <c r="P658" s="12"/>
      <c r="Q658" s="13"/>
      <c r="R658" s="4" t="str">
        <f>IFERROR(AVERAGE(S658:T658),"")</f>
        <v/>
      </c>
      <c r="S658" s="12"/>
      <c r="T658" s="13"/>
      <c r="U658" s="4" t="str">
        <f>IFERROR(AVERAGE(V658:W658),"")</f>
        <v/>
      </c>
      <c r="V658" s="12"/>
      <c r="W658" s="13"/>
      <c r="X658" s="4" t="str">
        <f>IFERROR(AVERAGE(Y658:Z658),"")</f>
        <v/>
      </c>
      <c r="Y658" s="12"/>
      <c r="Z658" s="13"/>
      <c r="AA658" s="4" t="str">
        <f>IFERROR(AVERAGE(AB658:AC658),"")</f>
        <v/>
      </c>
      <c r="AB658" s="12"/>
      <c r="AC658" s="13"/>
      <c r="AD658" s="4" t="str">
        <f>IFERROR(AVERAGE(AE658:AF658),"")</f>
        <v/>
      </c>
      <c r="AE658" s="12"/>
      <c r="AF658" s="13"/>
      <c r="AG658" s="4" t="str">
        <f>IFERROR(AVERAGE(AH658:AI658),"")</f>
        <v/>
      </c>
      <c r="AH658" s="12"/>
      <c r="AI658" s="13"/>
      <c r="AJ658" s="4" t="str">
        <f>IFERROR(AVERAGE(AK658:AL658),"")</f>
        <v/>
      </c>
      <c r="AK658" s="12"/>
      <c r="AL658" s="13"/>
      <c r="AM658" s="4" t="str">
        <f>IFERROR(AVERAGE(AN658:AO658),"")</f>
        <v/>
      </c>
      <c r="AN658" s="12"/>
      <c r="AO658" s="13"/>
      <c r="AP658" s="4" t="str">
        <f>IFERROR(AVERAGE(AQ658:AR658),"")</f>
        <v/>
      </c>
      <c r="AQ658" s="12"/>
      <c r="AR658" s="13"/>
      <c r="AS658" s="4" t="str">
        <f>IFERROR(AVERAGE(AT658:AU658),"")</f>
        <v/>
      </c>
      <c r="AT658" s="12"/>
      <c r="AU658" s="13"/>
      <c r="AV658" s="4" t="str">
        <f>IFERROR(AVERAGE(AW658:AX658),"")</f>
        <v/>
      </c>
      <c r="AW658" s="12"/>
      <c r="AX658" s="13"/>
      <c r="AY658" s="4" t="str">
        <f>IFERROR(AVERAGE(AZ658:BA658),"")</f>
        <v/>
      </c>
      <c r="AZ658" s="12"/>
      <c r="BA658" s="13"/>
      <c r="BB658" s="4" t="str">
        <f>IFERROR(AVERAGE(BC658:BD658),"")</f>
        <v/>
      </c>
      <c r="BC658" s="12"/>
      <c r="BD658" s="13"/>
      <c r="BE658" s="4" t="str">
        <f>IFERROR(AVERAGE(BF658:BG658),"")</f>
        <v/>
      </c>
      <c r="BF658" s="12"/>
      <c r="BG658" s="13"/>
      <c r="BH658" s="4" t="str">
        <f>IFERROR(AVERAGE(BI658:BJ658),"")</f>
        <v/>
      </c>
      <c r="BI658" s="12"/>
      <c r="BJ658" s="13"/>
      <c r="BK658" s="4" t="str">
        <f>IFERROR(AVERAGE(BL658:BM658),"")</f>
        <v/>
      </c>
      <c r="BL658" s="12"/>
      <c r="BM658" s="13"/>
      <c r="BN658" s="4" t="str">
        <f>IFERROR(AVERAGE(BO658:BP658),"")</f>
        <v/>
      </c>
      <c r="BO658" s="12"/>
      <c r="BP658" s="13"/>
      <c r="BQ658" s="4" t="str">
        <f>IFERROR(AVERAGE(BR658:BS658),"")</f>
        <v/>
      </c>
      <c r="BR658" s="12"/>
      <c r="BS658" s="13"/>
      <c r="BT658" s="4" t="str">
        <f>IFERROR(AVERAGE(BU658:BV658),"")</f>
        <v/>
      </c>
      <c r="BU658" s="12"/>
      <c r="BV658" s="13"/>
    </row>
    <row r="659" spans="1:74" hidden="1" outlineLevel="1">
      <c r="B659" t="str">
        <f t="shared" ref="B659:B664" si="711">B658</f>
        <v>Tsupari2016Economic</v>
      </c>
      <c r="C659" t="s">
        <v>12</v>
      </c>
      <c r="D659">
        <f>D657</f>
        <v>2016</v>
      </c>
      <c r="E659" t="str">
        <f>LEFT(E657,3)</f>
        <v>EUR</v>
      </c>
      <c r="F659" s="4" t="str">
        <f t="shared" ref="F659:F664" si="712">IFERROR(AVERAGE(G659:H659),"")</f>
        <v/>
      </c>
      <c r="G659" s="12"/>
      <c r="H659" s="13"/>
      <c r="I659" s="4" t="str">
        <f t="shared" ref="I659:I664" si="713">IFERROR(AVERAGE(J659:K659),"")</f>
        <v/>
      </c>
      <c r="J659" s="12"/>
      <c r="K659" s="13"/>
      <c r="L659" s="4" t="str">
        <f t="shared" ref="L659:L664" si="714">IFERROR(AVERAGE(M659:N659),"")</f>
        <v/>
      </c>
      <c r="M659" s="12"/>
      <c r="N659" s="13"/>
      <c r="O659" s="4" t="str">
        <f t="shared" ref="O659:O664" si="715">IFERROR(AVERAGE(P659:Q659),"")</f>
        <v/>
      </c>
      <c r="P659" s="12"/>
      <c r="Q659" s="13"/>
      <c r="R659" s="4" t="str">
        <f t="shared" ref="R659:R664" si="716">IFERROR(AVERAGE(S659:T659),"")</f>
        <v/>
      </c>
      <c r="S659" s="12"/>
      <c r="T659" s="13"/>
      <c r="U659" s="4" t="str">
        <f t="shared" ref="U659:U664" si="717">IFERROR(AVERAGE(V659:W659),"")</f>
        <v/>
      </c>
      <c r="V659" s="12"/>
      <c r="W659" s="13"/>
      <c r="X659" s="4" t="str">
        <f t="shared" ref="X659:X664" si="718">IFERROR(AVERAGE(Y659:Z659),"")</f>
        <v/>
      </c>
      <c r="Y659" s="12"/>
      <c r="Z659" s="13"/>
      <c r="AA659" s="4" t="str">
        <f t="shared" ref="AA659:AA664" si="719">IFERROR(AVERAGE(AB659:AC659),"")</f>
        <v/>
      </c>
      <c r="AB659" s="12"/>
      <c r="AC659" s="13"/>
      <c r="AD659" s="4" t="str">
        <f t="shared" ref="AD659:AD664" si="720">IFERROR(AVERAGE(AE659:AF659),"")</f>
        <v/>
      </c>
      <c r="AE659" s="12"/>
      <c r="AF659" s="13"/>
      <c r="AG659" s="4" t="str">
        <f t="shared" ref="AG659:AG664" si="721">IFERROR(AVERAGE(AH659:AI659),"")</f>
        <v/>
      </c>
      <c r="AH659" s="12"/>
      <c r="AI659" s="13"/>
      <c r="AJ659" s="4" t="str">
        <f t="shared" ref="AJ659:AJ664" si="722">IFERROR(AVERAGE(AK659:AL659),"")</f>
        <v/>
      </c>
      <c r="AK659" s="12"/>
      <c r="AL659" s="13"/>
      <c r="AM659" s="4" t="str">
        <f t="shared" ref="AM659:AM664" si="723">IFERROR(AVERAGE(AN659:AO659),"")</f>
        <v/>
      </c>
      <c r="AN659" s="12"/>
      <c r="AO659" s="13"/>
      <c r="AP659" s="4" t="str">
        <f t="shared" ref="AP659:AP664" si="724">IFERROR(AVERAGE(AQ659:AR659),"")</f>
        <v/>
      </c>
      <c r="AQ659" s="12"/>
      <c r="AR659" s="13"/>
      <c r="AS659" s="4" t="str">
        <f t="shared" ref="AS659:AS664" si="725">IFERROR(AVERAGE(AT659:AU659),"")</f>
        <v/>
      </c>
      <c r="AT659" s="12"/>
      <c r="AU659" s="13"/>
      <c r="AV659" s="4" t="str">
        <f t="shared" ref="AV659:AV664" si="726">IFERROR(AVERAGE(AW659:AX659),"")</f>
        <v/>
      </c>
      <c r="AW659" s="12"/>
      <c r="AX659" s="13"/>
      <c r="AY659" s="4" t="str">
        <f t="shared" ref="AY659:AY664" si="727">IFERROR(AVERAGE(AZ659:BA659),"")</f>
        <v/>
      </c>
      <c r="AZ659" s="12"/>
      <c r="BA659" s="13"/>
      <c r="BB659" s="4" t="str">
        <f t="shared" ref="BB659:BB664" si="728">IFERROR(AVERAGE(BC659:BD659),"")</f>
        <v/>
      </c>
      <c r="BC659" s="12"/>
      <c r="BD659" s="13"/>
      <c r="BE659" s="4" t="str">
        <f t="shared" ref="BE659:BE664" si="729">IFERROR(AVERAGE(BF659:BG659),"")</f>
        <v/>
      </c>
      <c r="BF659" s="12"/>
      <c r="BG659" s="13"/>
      <c r="BH659" s="4" t="str">
        <f t="shared" ref="BH659:BH664" si="730">IFERROR(AVERAGE(BI659:BJ659),"")</f>
        <v/>
      </c>
      <c r="BI659" s="12"/>
      <c r="BJ659" s="13"/>
      <c r="BK659" s="4" t="str">
        <f t="shared" ref="BK659:BK664" si="731">IFERROR(AVERAGE(BL659:BM659),"")</f>
        <v/>
      </c>
      <c r="BL659" s="12"/>
      <c r="BM659" s="13"/>
      <c r="BN659" s="4" t="str">
        <f t="shared" ref="BN659:BN664" si="732">IFERROR(AVERAGE(BO659:BP659),"")</f>
        <v/>
      </c>
      <c r="BO659" s="12"/>
      <c r="BP659" s="13"/>
      <c r="BQ659" s="4" t="str">
        <f t="shared" ref="BQ659:BQ664" si="733">IFERROR(AVERAGE(BR659:BS659),"")</f>
        <v/>
      </c>
      <c r="BR659" s="12"/>
      <c r="BS659" s="13"/>
      <c r="BT659" s="4" t="str">
        <f t="shared" ref="BT659:BT664" si="734">IFERROR(AVERAGE(BU659:BV659),"")</f>
        <v/>
      </c>
      <c r="BU659" s="12"/>
      <c r="BV659" s="13"/>
    </row>
    <row r="660" spans="1:74" hidden="1" outlineLevel="1">
      <c r="B660" t="str">
        <f t="shared" si="711"/>
        <v>Tsupari2016Economic</v>
      </c>
      <c r="C660" t="s">
        <v>13</v>
      </c>
      <c r="D660">
        <f t="shared" ref="D660:E664" si="735">D659</f>
        <v>2016</v>
      </c>
      <c r="E660" t="str">
        <f t="shared" si="735"/>
        <v>EUR</v>
      </c>
      <c r="F660" s="4" t="str">
        <f t="shared" si="712"/>
        <v/>
      </c>
      <c r="G660" s="12"/>
      <c r="H660" s="13"/>
      <c r="I660" s="4" t="str">
        <f t="shared" si="713"/>
        <v/>
      </c>
      <c r="J660" s="12"/>
      <c r="K660" s="13"/>
      <c r="L660" s="4" t="str">
        <f t="shared" si="714"/>
        <v/>
      </c>
      <c r="M660" s="12"/>
      <c r="N660" s="13"/>
      <c r="O660" s="4" t="str">
        <f t="shared" si="715"/>
        <v/>
      </c>
      <c r="P660" s="12"/>
      <c r="Q660" s="13"/>
      <c r="R660" s="4" t="str">
        <f t="shared" si="716"/>
        <v/>
      </c>
      <c r="S660" s="12"/>
      <c r="T660" s="13"/>
      <c r="U660" s="4" t="str">
        <f t="shared" si="717"/>
        <v/>
      </c>
      <c r="V660" s="12"/>
      <c r="W660" s="13"/>
      <c r="X660" s="4" t="str">
        <f t="shared" si="718"/>
        <v/>
      </c>
      <c r="Y660" s="12"/>
      <c r="Z660" s="13"/>
      <c r="AA660" s="4" t="str">
        <f t="shared" si="719"/>
        <v/>
      </c>
      <c r="AB660" s="12"/>
      <c r="AC660" s="13"/>
      <c r="AD660" s="4" t="str">
        <f t="shared" si="720"/>
        <v/>
      </c>
      <c r="AE660" s="12"/>
      <c r="AF660" s="13"/>
      <c r="AG660" s="4" t="str">
        <f t="shared" si="721"/>
        <v/>
      </c>
      <c r="AH660" s="12"/>
      <c r="AI660" s="13"/>
      <c r="AJ660" s="4" t="str">
        <f t="shared" si="722"/>
        <v/>
      </c>
      <c r="AK660" s="12"/>
      <c r="AL660" s="13"/>
      <c r="AM660" s="4" t="str">
        <f t="shared" si="723"/>
        <v/>
      </c>
      <c r="AN660" s="12"/>
      <c r="AO660" s="13"/>
      <c r="AP660" s="4" t="str">
        <f t="shared" si="724"/>
        <v/>
      </c>
      <c r="AQ660" s="12"/>
      <c r="AR660" s="13"/>
      <c r="AS660" s="4" t="str">
        <f t="shared" si="725"/>
        <v/>
      </c>
      <c r="AT660" s="12"/>
      <c r="AU660" s="13"/>
      <c r="AV660" s="4" t="str">
        <f t="shared" si="726"/>
        <v/>
      </c>
      <c r="AW660" s="12"/>
      <c r="AX660" s="13"/>
      <c r="AY660" s="4" t="str">
        <f t="shared" si="727"/>
        <v/>
      </c>
      <c r="AZ660" s="12"/>
      <c r="BA660" s="13"/>
      <c r="BB660" s="4" t="str">
        <f t="shared" si="728"/>
        <v/>
      </c>
      <c r="BC660" s="12"/>
      <c r="BD660" s="13"/>
      <c r="BE660" s="4" t="str">
        <f t="shared" si="729"/>
        <v/>
      </c>
      <c r="BF660" s="12"/>
      <c r="BG660" s="13"/>
      <c r="BH660" s="4" t="str">
        <f t="shared" si="730"/>
        <v/>
      </c>
      <c r="BI660" s="12"/>
      <c r="BJ660" s="13"/>
      <c r="BK660" s="4" t="str">
        <f t="shared" si="731"/>
        <v/>
      </c>
      <c r="BL660" s="12"/>
      <c r="BM660" s="13"/>
      <c r="BN660" s="4" t="str">
        <f t="shared" si="732"/>
        <v/>
      </c>
      <c r="BO660" s="12"/>
      <c r="BP660" s="13"/>
      <c r="BQ660" s="4" t="str">
        <f t="shared" si="733"/>
        <v/>
      </c>
      <c r="BR660" s="12"/>
      <c r="BS660" s="13"/>
      <c r="BT660" s="4" t="str">
        <f t="shared" si="734"/>
        <v/>
      </c>
      <c r="BU660" s="12"/>
      <c r="BV660" s="13"/>
    </row>
    <row r="661" spans="1:74" hidden="1" outlineLevel="1">
      <c r="B661" t="str">
        <f t="shared" si="711"/>
        <v>Tsupari2016Economic</v>
      </c>
      <c r="C661" t="s">
        <v>14</v>
      </c>
      <c r="D661">
        <f t="shared" si="735"/>
        <v>2016</v>
      </c>
      <c r="E661" t="str">
        <f t="shared" si="735"/>
        <v>EUR</v>
      </c>
      <c r="F661" s="4" t="str">
        <f t="shared" si="712"/>
        <v/>
      </c>
      <c r="G661" s="12"/>
      <c r="H661" s="13"/>
      <c r="I661" s="4" t="str">
        <f t="shared" si="713"/>
        <v/>
      </c>
      <c r="J661" s="12"/>
      <c r="K661" s="13"/>
      <c r="L661" s="4" t="str">
        <f t="shared" si="714"/>
        <v/>
      </c>
      <c r="M661" s="12"/>
      <c r="N661" s="13"/>
      <c r="O661" s="4" t="str">
        <f t="shared" si="715"/>
        <v/>
      </c>
      <c r="P661" s="12"/>
      <c r="Q661" s="13"/>
      <c r="R661" s="4" t="str">
        <f t="shared" si="716"/>
        <v/>
      </c>
      <c r="S661" s="12"/>
      <c r="T661" s="13"/>
      <c r="U661" s="4" t="str">
        <f t="shared" si="717"/>
        <v/>
      </c>
      <c r="V661" s="12"/>
      <c r="W661" s="13"/>
      <c r="X661" s="4" t="str">
        <f t="shared" si="718"/>
        <v/>
      </c>
      <c r="Y661" s="12"/>
      <c r="Z661" s="13"/>
      <c r="AA661" s="4" t="str">
        <f t="shared" si="719"/>
        <v/>
      </c>
      <c r="AB661" s="12"/>
      <c r="AC661" s="13"/>
      <c r="AD661" s="4" t="str">
        <f t="shared" si="720"/>
        <v/>
      </c>
      <c r="AE661" s="12"/>
      <c r="AF661" s="13"/>
      <c r="AG661" s="4" t="str">
        <f t="shared" si="721"/>
        <v/>
      </c>
      <c r="AH661" s="12"/>
      <c r="AI661" s="13"/>
      <c r="AJ661" s="4" t="str">
        <f t="shared" si="722"/>
        <v/>
      </c>
      <c r="AK661" s="12"/>
      <c r="AL661" s="13"/>
      <c r="AM661" s="4" t="str">
        <f t="shared" si="723"/>
        <v/>
      </c>
      <c r="AN661" s="12"/>
      <c r="AO661" s="13"/>
      <c r="AP661" s="4" t="str">
        <f t="shared" si="724"/>
        <v/>
      </c>
      <c r="AQ661" s="12"/>
      <c r="AR661" s="13"/>
      <c r="AS661" s="4" t="str">
        <f t="shared" si="725"/>
        <v/>
      </c>
      <c r="AT661" s="12"/>
      <c r="AU661" s="13"/>
      <c r="AV661" s="4" t="str">
        <f t="shared" si="726"/>
        <v/>
      </c>
      <c r="AW661" s="12"/>
      <c r="AX661" s="13"/>
      <c r="AY661" s="4" t="str">
        <f t="shared" si="727"/>
        <v/>
      </c>
      <c r="AZ661" s="12"/>
      <c r="BA661" s="13"/>
      <c r="BB661" s="4" t="str">
        <f t="shared" si="728"/>
        <v/>
      </c>
      <c r="BC661" s="12"/>
      <c r="BD661" s="13"/>
      <c r="BE661" s="4" t="str">
        <f t="shared" si="729"/>
        <v/>
      </c>
      <c r="BF661" s="12"/>
      <c r="BG661" s="13"/>
      <c r="BH661" s="4" t="str">
        <f t="shared" si="730"/>
        <v/>
      </c>
      <c r="BI661" s="12"/>
      <c r="BJ661" s="13"/>
      <c r="BK661" s="4" t="str">
        <f t="shared" si="731"/>
        <v/>
      </c>
      <c r="BL661" s="12"/>
      <c r="BM661" s="13"/>
      <c r="BN661" s="4" t="str">
        <f t="shared" si="732"/>
        <v/>
      </c>
      <c r="BO661" s="12"/>
      <c r="BP661" s="13"/>
      <c r="BQ661" s="4" t="str">
        <f t="shared" si="733"/>
        <v/>
      </c>
      <c r="BR661" s="12"/>
      <c r="BS661" s="13"/>
      <c r="BT661" s="4" t="str">
        <f t="shared" si="734"/>
        <v/>
      </c>
      <c r="BU661" s="12"/>
      <c r="BV661" s="13"/>
    </row>
    <row r="662" spans="1:74" hidden="1" outlineLevel="1">
      <c r="B662" t="str">
        <f t="shared" si="711"/>
        <v>Tsupari2016Economic</v>
      </c>
      <c r="C662" t="s">
        <v>11</v>
      </c>
      <c r="D662">
        <f t="shared" si="735"/>
        <v>2016</v>
      </c>
      <c r="E662" t="str">
        <f t="shared" si="735"/>
        <v>EUR</v>
      </c>
      <c r="F662" s="4" t="str">
        <f t="shared" si="712"/>
        <v/>
      </c>
      <c r="G662" s="12"/>
      <c r="H662" s="13"/>
      <c r="I662" s="4" t="str">
        <f t="shared" si="713"/>
        <v/>
      </c>
      <c r="J662" s="12"/>
      <c r="K662" s="13"/>
      <c r="L662" s="4" t="str">
        <f t="shared" si="714"/>
        <v/>
      </c>
      <c r="M662" s="12"/>
      <c r="N662" s="13"/>
      <c r="O662" s="4" t="str">
        <f t="shared" si="715"/>
        <v/>
      </c>
      <c r="P662" s="12"/>
      <c r="Q662" s="13"/>
      <c r="R662" s="4" t="str">
        <f t="shared" si="716"/>
        <v/>
      </c>
      <c r="S662" s="12"/>
      <c r="T662" s="13"/>
      <c r="U662" s="4" t="str">
        <f t="shared" si="717"/>
        <v/>
      </c>
      <c r="V662" s="12"/>
      <c r="W662" s="13"/>
      <c r="X662" s="4" t="str">
        <f t="shared" si="718"/>
        <v/>
      </c>
      <c r="Y662" s="12"/>
      <c r="Z662" s="13"/>
      <c r="AA662" s="4" t="str">
        <f t="shared" si="719"/>
        <v/>
      </c>
      <c r="AB662" s="12"/>
      <c r="AC662" s="13"/>
      <c r="AD662" s="4" t="str">
        <f t="shared" si="720"/>
        <v/>
      </c>
      <c r="AE662" s="12"/>
      <c r="AF662" s="13"/>
      <c r="AG662" s="4" t="str">
        <f t="shared" si="721"/>
        <v/>
      </c>
      <c r="AH662" s="12"/>
      <c r="AI662" s="13"/>
      <c r="AJ662" s="4" t="str">
        <f t="shared" si="722"/>
        <v/>
      </c>
      <c r="AK662" s="12"/>
      <c r="AL662" s="13"/>
      <c r="AM662" s="4" t="str">
        <f t="shared" si="723"/>
        <v/>
      </c>
      <c r="AN662" s="12"/>
      <c r="AO662" s="13"/>
      <c r="AP662" s="4" t="str">
        <f t="shared" si="724"/>
        <v/>
      </c>
      <c r="AQ662" s="12"/>
      <c r="AR662" s="13"/>
      <c r="AS662" s="4" t="str">
        <f t="shared" si="725"/>
        <v/>
      </c>
      <c r="AT662" s="12"/>
      <c r="AU662" s="13"/>
      <c r="AV662" s="4" t="str">
        <f t="shared" si="726"/>
        <v/>
      </c>
      <c r="AW662" s="12"/>
      <c r="AX662" s="13"/>
      <c r="AY662" s="4" t="str">
        <f t="shared" si="727"/>
        <v/>
      </c>
      <c r="AZ662" s="12"/>
      <c r="BA662" s="13"/>
      <c r="BB662" s="4" t="str">
        <f t="shared" si="728"/>
        <v/>
      </c>
      <c r="BC662" s="12"/>
      <c r="BD662" s="13"/>
      <c r="BE662" s="4" t="str">
        <f t="shared" si="729"/>
        <v/>
      </c>
      <c r="BF662" s="12"/>
      <c r="BG662" s="13"/>
      <c r="BH662" s="4" t="str">
        <f t="shared" si="730"/>
        <v/>
      </c>
      <c r="BI662" s="12"/>
      <c r="BJ662" s="13"/>
      <c r="BK662" s="4" t="str">
        <f t="shared" si="731"/>
        <v/>
      </c>
      <c r="BL662" s="12"/>
      <c r="BM662" s="13"/>
      <c r="BN662" s="4" t="str">
        <f t="shared" si="732"/>
        <v/>
      </c>
      <c r="BO662" s="12"/>
      <c r="BP662" s="13"/>
      <c r="BQ662" s="4" t="str">
        <f t="shared" si="733"/>
        <v/>
      </c>
      <c r="BR662" s="12"/>
      <c r="BS662" s="13"/>
      <c r="BT662" s="4" t="str">
        <f t="shared" si="734"/>
        <v/>
      </c>
      <c r="BU662" s="12"/>
      <c r="BV662" s="13"/>
    </row>
    <row r="663" spans="1:74" hidden="1" outlineLevel="1">
      <c r="B663" t="str">
        <f t="shared" si="711"/>
        <v>Tsupari2016Economic</v>
      </c>
      <c r="C663" t="s">
        <v>15</v>
      </c>
      <c r="D663">
        <f t="shared" si="735"/>
        <v>2016</v>
      </c>
      <c r="E663" t="str">
        <f t="shared" si="735"/>
        <v>EUR</v>
      </c>
      <c r="F663" s="4" t="str">
        <f t="shared" si="712"/>
        <v/>
      </c>
      <c r="G663" s="12"/>
      <c r="H663" s="13"/>
      <c r="I663" s="4" t="str">
        <f t="shared" si="713"/>
        <v/>
      </c>
      <c r="J663" s="12"/>
      <c r="K663" s="13"/>
      <c r="L663" s="4" t="str">
        <f t="shared" si="714"/>
        <v/>
      </c>
      <c r="M663" s="12"/>
      <c r="N663" s="13"/>
      <c r="O663" s="4" t="str">
        <f t="shared" si="715"/>
        <v/>
      </c>
      <c r="P663" s="12"/>
      <c r="Q663" s="13"/>
      <c r="R663" s="4" t="str">
        <f t="shared" si="716"/>
        <v/>
      </c>
      <c r="S663" s="12"/>
      <c r="T663" s="13"/>
      <c r="U663" s="4" t="str">
        <f t="shared" si="717"/>
        <v/>
      </c>
      <c r="V663" s="12"/>
      <c r="W663" s="13"/>
      <c r="X663" s="4" t="str">
        <f t="shared" si="718"/>
        <v/>
      </c>
      <c r="Y663" s="12"/>
      <c r="Z663" s="13"/>
      <c r="AA663" s="4" t="str">
        <f t="shared" si="719"/>
        <v/>
      </c>
      <c r="AB663" s="12"/>
      <c r="AC663" s="13"/>
      <c r="AD663" s="4" t="str">
        <f t="shared" si="720"/>
        <v/>
      </c>
      <c r="AE663" s="12"/>
      <c r="AF663" s="13"/>
      <c r="AG663" s="4" t="str">
        <f t="shared" si="721"/>
        <v/>
      </c>
      <c r="AH663" s="12"/>
      <c r="AI663" s="13"/>
      <c r="AJ663" s="4" t="str">
        <f t="shared" si="722"/>
        <v/>
      </c>
      <c r="AK663" s="12"/>
      <c r="AL663" s="13"/>
      <c r="AM663" s="4" t="str">
        <f t="shared" si="723"/>
        <v/>
      </c>
      <c r="AN663" s="12"/>
      <c r="AO663" s="13"/>
      <c r="AP663" s="4" t="str">
        <f t="shared" si="724"/>
        <v/>
      </c>
      <c r="AQ663" s="12"/>
      <c r="AR663" s="13"/>
      <c r="AS663" s="4" t="str">
        <f t="shared" si="725"/>
        <v/>
      </c>
      <c r="AT663" s="12"/>
      <c r="AU663" s="13"/>
      <c r="AV663" s="4" t="str">
        <f t="shared" si="726"/>
        <v/>
      </c>
      <c r="AW663" s="12"/>
      <c r="AX663" s="13"/>
      <c r="AY663" s="4" t="str">
        <f t="shared" si="727"/>
        <v/>
      </c>
      <c r="AZ663" s="12"/>
      <c r="BA663" s="13"/>
      <c r="BB663" s="4" t="str">
        <f t="shared" si="728"/>
        <v/>
      </c>
      <c r="BC663" s="12"/>
      <c r="BD663" s="13"/>
      <c r="BE663" s="4" t="str">
        <f t="shared" si="729"/>
        <v/>
      </c>
      <c r="BF663" s="12"/>
      <c r="BG663" s="13"/>
      <c r="BH663" s="4" t="str">
        <f t="shared" si="730"/>
        <v/>
      </c>
      <c r="BI663" s="12"/>
      <c r="BJ663" s="13"/>
      <c r="BK663" s="4" t="str">
        <f t="shared" si="731"/>
        <v/>
      </c>
      <c r="BL663" s="12"/>
      <c r="BM663" s="13"/>
      <c r="BN663" s="4" t="str">
        <f t="shared" si="732"/>
        <v/>
      </c>
      <c r="BO663" s="12"/>
      <c r="BP663" s="13"/>
      <c r="BQ663" s="4" t="str">
        <f t="shared" si="733"/>
        <v/>
      </c>
      <c r="BR663" s="12"/>
      <c r="BS663" s="13"/>
      <c r="BT663" s="4" t="str">
        <f t="shared" si="734"/>
        <v/>
      </c>
      <c r="BU663" s="12"/>
      <c r="BV663" s="13"/>
    </row>
    <row r="664" spans="1:74" hidden="1" outlineLevel="1">
      <c r="B664" t="str">
        <f t="shared" si="711"/>
        <v>Tsupari2016Economic</v>
      </c>
      <c r="C664" t="s">
        <v>16</v>
      </c>
      <c r="D664">
        <f t="shared" si="735"/>
        <v>2016</v>
      </c>
      <c r="E664" t="str">
        <f t="shared" si="735"/>
        <v>EUR</v>
      </c>
      <c r="F664" s="4" t="str">
        <f t="shared" si="712"/>
        <v/>
      </c>
      <c r="G664" s="12"/>
      <c r="H664" s="13"/>
      <c r="I664" s="4" t="str">
        <f t="shared" si="713"/>
        <v/>
      </c>
      <c r="J664" s="12"/>
      <c r="K664" s="13"/>
      <c r="L664" s="4" t="str">
        <f t="shared" si="714"/>
        <v/>
      </c>
      <c r="M664" s="12"/>
      <c r="N664" s="13"/>
      <c r="O664" s="4" t="str">
        <f t="shared" si="715"/>
        <v/>
      </c>
      <c r="P664" s="12"/>
      <c r="Q664" s="13"/>
      <c r="R664" s="4" t="str">
        <f t="shared" si="716"/>
        <v/>
      </c>
      <c r="S664" s="12"/>
      <c r="T664" s="13"/>
      <c r="U664" s="4" t="str">
        <f t="shared" si="717"/>
        <v/>
      </c>
      <c r="V664" s="12"/>
      <c r="W664" s="13"/>
      <c r="X664" s="4" t="str">
        <f t="shared" si="718"/>
        <v/>
      </c>
      <c r="Y664" s="12"/>
      <c r="Z664" s="13"/>
      <c r="AA664" s="4" t="str">
        <f t="shared" si="719"/>
        <v/>
      </c>
      <c r="AB664" s="12"/>
      <c r="AC664" s="13"/>
      <c r="AD664" s="4" t="str">
        <f t="shared" si="720"/>
        <v/>
      </c>
      <c r="AE664" s="12"/>
      <c r="AF664" s="13"/>
      <c r="AG664" s="4" t="str">
        <f t="shared" si="721"/>
        <v/>
      </c>
      <c r="AH664" s="12"/>
      <c r="AI664" s="13"/>
      <c r="AJ664" s="4" t="str">
        <f t="shared" si="722"/>
        <v/>
      </c>
      <c r="AK664" s="12"/>
      <c r="AL664" s="13"/>
      <c r="AM664" s="4" t="str">
        <f t="shared" si="723"/>
        <v/>
      </c>
      <c r="AN664" s="12"/>
      <c r="AO664" s="13"/>
      <c r="AP664" s="4" t="str">
        <f t="shared" si="724"/>
        <v/>
      </c>
      <c r="AQ664" s="12"/>
      <c r="AR664" s="13"/>
      <c r="AS664" s="4" t="str">
        <f t="shared" si="725"/>
        <v/>
      </c>
      <c r="AT664" s="12"/>
      <c r="AU664" s="13"/>
      <c r="AV664" s="4" t="str">
        <f t="shared" si="726"/>
        <v/>
      </c>
      <c r="AW664" s="12"/>
      <c r="AX664" s="13"/>
      <c r="AY664" s="4" t="str">
        <f t="shared" si="727"/>
        <v/>
      </c>
      <c r="AZ664" s="12"/>
      <c r="BA664" s="13"/>
      <c r="BB664" s="4" t="str">
        <f t="shared" si="728"/>
        <v/>
      </c>
      <c r="BC664" s="12"/>
      <c r="BD664" s="13"/>
      <c r="BE664" s="4" t="str">
        <f t="shared" si="729"/>
        <v/>
      </c>
      <c r="BF664" s="12"/>
      <c r="BG664" s="13"/>
      <c r="BH664" s="4" t="str">
        <f t="shared" si="730"/>
        <v/>
      </c>
      <c r="BI664" s="12"/>
      <c r="BJ664" s="13"/>
      <c r="BK664" s="4" t="str">
        <f t="shared" si="731"/>
        <v/>
      </c>
      <c r="BL664" s="12"/>
      <c r="BM664" s="13"/>
      <c r="BN664" s="4" t="str">
        <f t="shared" si="732"/>
        <v/>
      </c>
      <c r="BO664" s="12"/>
      <c r="BP664" s="13"/>
      <c r="BQ664" s="4" t="str">
        <f t="shared" si="733"/>
        <v/>
      </c>
      <c r="BR664" s="12"/>
      <c r="BS664" s="13"/>
      <c r="BT664" s="4" t="str">
        <f t="shared" si="734"/>
        <v/>
      </c>
      <c r="BU664" s="12"/>
      <c r="BV664" s="13"/>
    </row>
    <row r="665" spans="1:74" collapsed="1">
      <c r="B665" t="s">
        <v>69</v>
      </c>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row>
    <row r="666" spans="1:74">
      <c r="B666" t="str">
        <f>B664</f>
        <v>Tsupari2016Economic</v>
      </c>
      <c r="C666" t="s">
        <v>19</v>
      </c>
      <c r="D666">
        <f>D664</f>
        <v>2016</v>
      </c>
      <c r="E666" t="str">
        <f>E653</f>
        <v>EUR/kW</v>
      </c>
      <c r="F666" s="4" t="str">
        <f>IFERROR(AVERAGE(G666:H666),"")</f>
        <v/>
      </c>
      <c r="G666" s="12"/>
      <c r="H666" s="13"/>
      <c r="I666" s="4" t="str">
        <f>IFERROR(AVERAGE(J666:K666),"")</f>
        <v/>
      </c>
      <c r="J666" s="12"/>
      <c r="K666" s="13"/>
      <c r="L666" s="4" t="str">
        <f>IFERROR(AVERAGE(M666:N666),"")</f>
        <v/>
      </c>
      <c r="M666" s="12"/>
      <c r="N666" s="13"/>
      <c r="O666" s="4" t="str">
        <f>IFERROR(AVERAGE(P666:Q666),"")</f>
        <v/>
      </c>
      <c r="P666" s="12"/>
      <c r="Q666" s="13"/>
      <c r="R666" s="4" t="str">
        <f>IFERROR(AVERAGE(S666:T666),"")</f>
        <v/>
      </c>
      <c r="S666" s="12"/>
      <c r="T666" s="13"/>
      <c r="U666" s="4" t="str">
        <f>IFERROR(AVERAGE(V666:W666),"")</f>
        <v/>
      </c>
      <c r="V666" s="12"/>
      <c r="W666" s="13"/>
      <c r="X666" s="4" t="str">
        <f>IFERROR(AVERAGE(Y666:Z666),"")</f>
        <v/>
      </c>
      <c r="Y666" s="12"/>
      <c r="Z666" s="13"/>
      <c r="AA666" s="4" t="str">
        <f>IFERROR(AVERAGE(AB666:AC666),"")</f>
        <v/>
      </c>
      <c r="AB666" s="12"/>
      <c r="AC666" s="13"/>
      <c r="AD666" s="4" t="str">
        <f>IFERROR(AVERAGE(AE666:AF666),"")</f>
        <v/>
      </c>
      <c r="AE666" s="12"/>
      <c r="AF666" s="13"/>
      <c r="AG666" s="4" t="str">
        <f>IFERROR(AVERAGE(AH666:AI666),"")</f>
        <v/>
      </c>
      <c r="AH666" s="12"/>
      <c r="AI666" s="13"/>
      <c r="AJ666" s="4" t="str">
        <f>IFERROR(AVERAGE(AK666:AL666),"")</f>
        <v/>
      </c>
      <c r="AK666" s="12"/>
      <c r="AL666" s="13"/>
      <c r="AM666" s="4" t="str">
        <f>IFERROR(AVERAGE(AN666:AO666),"")</f>
        <v/>
      </c>
      <c r="AN666" s="12"/>
      <c r="AO666" s="13"/>
      <c r="AP666" s="4" t="str">
        <f>IFERROR(AVERAGE(AQ666:AR666),"")</f>
        <v/>
      </c>
      <c r="AQ666" s="12"/>
      <c r="AR666" s="13"/>
      <c r="AS666" s="4" t="str">
        <f>IFERROR(AVERAGE(AT666:AU666),"")</f>
        <v/>
      </c>
      <c r="AT666" s="12"/>
      <c r="AU666" s="13"/>
      <c r="AV666" s="4" t="str">
        <f>IFERROR(AVERAGE(AW666:AX666),"")</f>
        <v/>
      </c>
      <c r="AW666" s="12"/>
      <c r="AX666" s="13"/>
      <c r="AY666" s="4" t="str">
        <f>IFERROR(AVERAGE(AZ666:BA666),"")</f>
        <v/>
      </c>
      <c r="AZ666" s="12"/>
      <c r="BA666" s="13"/>
      <c r="BB666" s="4" t="str">
        <f>IFERROR(AVERAGE(BC666:BD666),"")</f>
        <v/>
      </c>
      <c r="BC666" s="12"/>
      <c r="BD666" s="13"/>
      <c r="BE666" s="4" t="str">
        <f>IFERROR(AVERAGE(BF666:BG666),"")</f>
        <v/>
      </c>
      <c r="BF666" s="12"/>
      <c r="BG666" s="13"/>
      <c r="BH666" s="4" t="str">
        <f>IFERROR(AVERAGE(BI666:BJ666),"")</f>
        <v/>
      </c>
      <c r="BI666" s="12"/>
      <c r="BJ666" s="13"/>
      <c r="BK666" s="4" t="str">
        <f>IFERROR(AVERAGE(BL666:BM666),"")</f>
        <v/>
      </c>
      <c r="BL666" s="12"/>
      <c r="BM666" s="13"/>
      <c r="BN666" s="4" t="str">
        <f>IFERROR(AVERAGE(BO666:BP666),"")</f>
        <v/>
      </c>
      <c r="BO666" s="12"/>
      <c r="BP666" s="13"/>
      <c r="BQ666" s="4" t="str">
        <f>IFERROR(AVERAGE(BR666:BS666),"")</f>
        <v/>
      </c>
      <c r="BR666" s="12"/>
      <c r="BS666" s="13"/>
      <c r="BT666" s="4" t="str">
        <f>IFERROR(AVERAGE(BU666:BV666),"")</f>
        <v/>
      </c>
      <c r="BU666" s="12"/>
      <c r="BV666" s="13"/>
    </row>
    <row r="667" spans="1:74">
      <c r="B667" t="s">
        <v>69</v>
      </c>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row>
    <row r="668" spans="1:74">
      <c r="B668" t="str">
        <f>B666</f>
        <v>Tsupari2016Economic</v>
      </c>
      <c r="C668" t="s">
        <v>48</v>
      </c>
      <c r="D668">
        <f>D666</f>
        <v>2016</v>
      </c>
      <c r="E668" t="s">
        <v>22</v>
      </c>
      <c r="F668" s="22" t="str">
        <f>IFERROR(AVERAGE(G668:H668),"")</f>
        <v/>
      </c>
      <c r="G668" s="23"/>
      <c r="H668" s="24"/>
      <c r="I668" s="22" t="str">
        <f>IFERROR(AVERAGE(J668:K668),"")</f>
        <v/>
      </c>
      <c r="J668" s="23"/>
      <c r="K668" s="24"/>
      <c r="L668" s="22" t="str">
        <f>IFERROR(AVERAGE(M668:N668),"")</f>
        <v/>
      </c>
      <c r="M668" s="23"/>
      <c r="N668" s="24"/>
      <c r="O668" s="22" t="str">
        <f>IFERROR(AVERAGE(P668:Q668),"")</f>
        <v/>
      </c>
      <c r="P668" s="23"/>
      <c r="Q668" s="24"/>
      <c r="R668" s="22" t="str">
        <f>IFERROR(AVERAGE(S668:T668),"")</f>
        <v/>
      </c>
      <c r="S668" s="23"/>
      <c r="T668" s="24"/>
      <c r="U668" s="22" t="str">
        <f>IFERROR(AVERAGE(V668:W668),"")</f>
        <v/>
      </c>
      <c r="V668" s="23"/>
      <c r="W668" s="24"/>
      <c r="X668" s="22" t="str">
        <f>IFERROR(AVERAGE(Y668:Z668),"")</f>
        <v/>
      </c>
      <c r="Y668" s="23"/>
      <c r="Z668" s="24"/>
      <c r="AA668" s="22" t="str">
        <f>IFERROR(AVERAGE(AB668:AC668),"")</f>
        <v/>
      </c>
      <c r="AB668" s="23"/>
      <c r="AC668" s="24"/>
      <c r="AD668" s="22" t="str">
        <f>IFERROR(AVERAGE(AE668:AF668),"")</f>
        <v/>
      </c>
      <c r="AE668" s="23"/>
      <c r="AF668" s="24"/>
      <c r="AG668" s="22" t="str">
        <f>IFERROR(AVERAGE(AH668:AI668),"")</f>
        <v/>
      </c>
      <c r="AH668" s="23"/>
      <c r="AI668" s="24"/>
      <c r="AJ668" s="22" t="str">
        <f>IFERROR(AVERAGE(AK668:AL668),"")</f>
        <v/>
      </c>
      <c r="AK668" s="23"/>
      <c r="AL668" s="24"/>
      <c r="AM668" s="22" t="str">
        <f>IFERROR(AVERAGE(AN668:AO668),"")</f>
        <v/>
      </c>
      <c r="AN668" s="23"/>
      <c r="AO668" s="24"/>
      <c r="AP668" s="22" t="str">
        <f>IFERROR(AVERAGE(AQ668:AR668),"")</f>
        <v/>
      </c>
      <c r="AQ668" s="23"/>
      <c r="AR668" s="24"/>
      <c r="AS668" s="22" t="str">
        <f>IFERROR(AVERAGE(AT668:AU668),"")</f>
        <v/>
      </c>
      <c r="AT668" s="23"/>
      <c r="AU668" s="24"/>
      <c r="AV668" s="22" t="str">
        <f>IFERROR(AVERAGE(AW668:AX668),"")</f>
        <v/>
      </c>
      <c r="AW668" s="23"/>
      <c r="AX668" s="24"/>
      <c r="AY668" s="22">
        <f>IFERROR(AVERAGE(AZ668:BA668),"")</f>
        <v>0.02</v>
      </c>
      <c r="AZ668" s="23">
        <v>0.02</v>
      </c>
      <c r="BA668" s="24">
        <v>0.02</v>
      </c>
      <c r="BB668" s="22" t="str">
        <f>IFERROR(AVERAGE(BC668:BD668),"")</f>
        <v/>
      </c>
      <c r="BC668" s="23"/>
      <c r="BD668" s="24"/>
      <c r="BE668" s="22" t="str">
        <f>IFERROR(AVERAGE(BF668:BG668),"")</f>
        <v/>
      </c>
      <c r="BF668" s="23"/>
      <c r="BG668" s="24"/>
      <c r="BH668" s="22" t="str">
        <f>IFERROR(AVERAGE(BI668:BJ668),"")</f>
        <v/>
      </c>
      <c r="BI668" s="23"/>
      <c r="BJ668" s="24"/>
      <c r="BK668" s="22" t="str">
        <f>IFERROR(AVERAGE(BL668:BM668),"")</f>
        <v/>
      </c>
      <c r="BL668" s="23"/>
      <c r="BM668" s="24"/>
      <c r="BN668" s="22" t="str">
        <f>IFERROR(AVERAGE(BO668:BP668),"")</f>
        <v/>
      </c>
      <c r="BO668" s="23"/>
      <c r="BP668" s="24"/>
      <c r="BQ668" s="22" t="str">
        <f>IFERROR(AVERAGE(BR668:BS668),"")</f>
        <v/>
      </c>
      <c r="BR668" s="23"/>
      <c r="BS668" s="24"/>
      <c r="BT668" s="22" t="str">
        <f>IFERROR(AVERAGE(BU668:BV668),"")</f>
        <v/>
      </c>
      <c r="BU668" s="23"/>
      <c r="BV668" s="24"/>
    </row>
    <row r="669" spans="1:74">
      <c r="B669" t="str">
        <f>B668</f>
        <v>Tsupari2016Economic</v>
      </c>
      <c r="C669" t="s">
        <v>49</v>
      </c>
      <c r="D669">
        <f>D668</f>
        <v>2016</v>
      </c>
      <c r="E669" t="s">
        <v>22</v>
      </c>
      <c r="F669" s="22" t="str">
        <f>IFERROR(AVERAGE(G669:H669),"")</f>
        <v/>
      </c>
      <c r="G669" s="23"/>
      <c r="H669" s="24"/>
      <c r="I669" s="22" t="str">
        <f>IFERROR(AVERAGE(J669:K669),"")</f>
        <v/>
      </c>
      <c r="J669" s="23"/>
      <c r="K669" s="24"/>
      <c r="L669" s="22" t="str">
        <f>IFERROR(AVERAGE(M669:N669),"")</f>
        <v/>
      </c>
      <c r="M669" s="23"/>
      <c r="N669" s="24"/>
      <c r="O669" s="22" t="str">
        <f>IFERROR(AVERAGE(P669:Q669),"")</f>
        <v/>
      </c>
      <c r="P669" s="23"/>
      <c r="Q669" s="24"/>
      <c r="R669" s="22" t="str">
        <f>IFERROR(AVERAGE(S669:T669),"")</f>
        <v/>
      </c>
      <c r="S669" s="23"/>
      <c r="T669" s="24"/>
      <c r="U669" s="22" t="str">
        <f>IFERROR(AVERAGE(V669:W669),"")</f>
        <v/>
      </c>
      <c r="V669" s="23"/>
      <c r="W669" s="24"/>
      <c r="X669" s="22" t="str">
        <f>IFERROR(AVERAGE(Y669:Z669),"")</f>
        <v/>
      </c>
      <c r="Y669" s="23"/>
      <c r="Z669" s="24"/>
      <c r="AA669" s="22" t="str">
        <f>IFERROR(AVERAGE(AB669:AC669),"")</f>
        <v/>
      </c>
      <c r="AB669" s="23"/>
      <c r="AC669" s="24"/>
      <c r="AD669" s="22" t="str">
        <f>IFERROR(AVERAGE(AE669:AF669),"")</f>
        <v/>
      </c>
      <c r="AE669" s="23"/>
      <c r="AF669" s="24"/>
      <c r="AG669" s="22" t="str">
        <f>IFERROR(AVERAGE(AH669:AI669),"")</f>
        <v/>
      </c>
      <c r="AH669" s="23"/>
      <c r="AI669" s="24"/>
      <c r="AJ669" s="22" t="str">
        <f>IFERROR(AVERAGE(AK669:AL669),"")</f>
        <v/>
      </c>
      <c r="AK669" s="23"/>
      <c r="AL669" s="24"/>
      <c r="AM669" s="22" t="str">
        <f>IFERROR(AVERAGE(AN669:AO669),"")</f>
        <v/>
      </c>
      <c r="AN669" s="23"/>
      <c r="AO669" s="24"/>
      <c r="AP669" s="22" t="str">
        <f>IFERROR(AVERAGE(AQ669:AR669),"")</f>
        <v/>
      </c>
      <c r="AQ669" s="23"/>
      <c r="AR669" s="24"/>
      <c r="AS669" s="22" t="str">
        <f>IFERROR(AVERAGE(AT669:AU669),"")</f>
        <v/>
      </c>
      <c r="AT669" s="23"/>
      <c r="AU669" s="24"/>
      <c r="AV669" s="22" t="str">
        <f>IFERROR(AVERAGE(AW669:AX669),"")</f>
        <v/>
      </c>
      <c r="AW669" s="23"/>
      <c r="AX669" s="24"/>
      <c r="AY669" s="22" t="str">
        <f>IFERROR(AVERAGE(AZ669:BA669),"")</f>
        <v/>
      </c>
      <c r="AZ669" s="23"/>
      <c r="BA669" s="24"/>
      <c r="BB669" s="22" t="str">
        <f>IFERROR(AVERAGE(BC669:BD669),"")</f>
        <v/>
      </c>
      <c r="BC669" s="23"/>
      <c r="BD669" s="24"/>
      <c r="BE669" s="22" t="str">
        <f>IFERROR(AVERAGE(BF669:BG669),"")</f>
        <v/>
      </c>
      <c r="BF669" s="23"/>
      <c r="BG669" s="24"/>
      <c r="BH669" s="22" t="str">
        <f>IFERROR(AVERAGE(BI669:BJ669),"")</f>
        <v/>
      </c>
      <c r="BI669" s="23"/>
      <c r="BJ669" s="24"/>
      <c r="BK669" s="22" t="str">
        <f>IFERROR(AVERAGE(BL669:BM669),"")</f>
        <v/>
      </c>
      <c r="BL669" s="23"/>
      <c r="BM669" s="24"/>
      <c r="BN669" s="22" t="str">
        <f>IFERROR(AVERAGE(BO669:BP669),"")</f>
        <v/>
      </c>
      <c r="BO669" s="23"/>
      <c r="BP669" s="24"/>
      <c r="BQ669" s="22" t="str">
        <f>IFERROR(AVERAGE(BR669:BS669),"")</f>
        <v/>
      </c>
      <c r="BR669" s="23"/>
      <c r="BS669" s="24"/>
      <c r="BT669" s="22" t="str">
        <f>IFERROR(AVERAGE(BU669:BV669),"")</f>
        <v/>
      </c>
      <c r="BU669" s="23"/>
      <c r="BV669" s="24"/>
    </row>
    <row r="670" spans="1:74">
      <c r="B670" t="s">
        <v>69</v>
      </c>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row>
    <row r="671" spans="1:74">
      <c r="B671" t="str">
        <f>B666</f>
        <v>Tsupari2016Economic</v>
      </c>
      <c r="C671" t="s">
        <v>23</v>
      </c>
      <c r="D671">
        <f>D666</f>
        <v>2016</v>
      </c>
      <c r="E671" t="s">
        <v>20</v>
      </c>
      <c r="F671" s="4" t="str">
        <f>IFERROR(AVERAGE(G671:H671),"")</f>
        <v/>
      </c>
      <c r="G671" s="12"/>
      <c r="H671" s="13"/>
      <c r="I671" s="4" t="str">
        <f>IFERROR(AVERAGE(J671:K671),"")</f>
        <v/>
      </c>
      <c r="J671" s="12"/>
      <c r="K671" s="13"/>
      <c r="L671" s="4" t="str">
        <f>IFERROR(AVERAGE(M671:N671),"")</f>
        <v/>
      </c>
      <c r="M671" s="12"/>
      <c r="N671" s="13"/>
      <c r="O671" s="4" t="str">
        <f>IFERROR(AVERAGE(P671:Q671),"")</f>
        <v/>
      </c>
      <c r="P671" s="12"/>
      <c r="Q671" s="13"/>
      <c r="R671" s="4" t="str">
        <f>IFERROR(AVERAGE(S671:T671),"")</f>
        <v/>
      </c>
      <c r="S671" s="12"/>
      <c r="T671" s="13"/>
      <c r="U671" s="4" t="str">
        <f>IFERROR(AVERAGE(V671:W671),"")</f>
        <v/>
      </c>
      <c r="V671" s="12"/>
      <c r="W671" s="13"/>
      <c r="X671" s="4" t="str">
        <f>IFERROR(AVERAGE(Y671:Z671),"")</f>
        <v/>
      </c>
      <c r="Y671" s="12"/>
      <c r="Z671" s="13"/>
      <c r="AA671" s="4" t="str">
        <f>IFERROR(AVERAGE(AB671:AC671),"")</f>
        <v/>
      </c>
      <c r="AB671" s="12"/>
      <c r="AC671" s="13"/>
      <c r="AD671" s="4" t="str">
        <f>IFERROR(AVERAGE(AE671:AF671),"")</f>
        <v/>
      </c>
      <c r="AE671" s="12"/>
      <c r="AF671" s="13"/>
      <c r="AG671" s="4" t="str">
        <f>IFERROR(AVERAGE(AH671:AI671),"")</f>
        <v/>
      </c>
      <c r="AH671" s="12"/>
      <c r="AI671" s="13"/>
      <c r="AJ671" s="4" t="str">
        <f>IFERROR(AVERAGE(AK671:AL671),"")</f>
        <v/>
      </c>
      <c r="AK671" s="12"/>
      <c r="AL671" s="13"/>
      <c r="AM671" s="4" t="str">
        <f>IFERROR(AVERAGE(AN671:AO671),"")</f>
        <v/>
      </c>
      <c r="AN671" s="12"/>
      <c r="AO671" s="13"/>
      <c r="AP671" s="4" t="str">
        <f>IFERROR(AVERAGE(AQ671:AR671),"")</f>
        <v/>
      </c>
      <c r="AQ671" s="12"/>
      <c r="AR671" s="13"/>
      <c r="AS671" s="4" t="str">
        <f>IFERROR(AVERAGE(AT671:AU671),"")</f>
        <v/>
      </c>
      <c r="AT671" s="12"/>
      <c r="AU671" s="13"/>
      <c r="AV671" s="4" t="str">
        <f>IFERROR(AVERAGE(AW671:AX671),"")</f>
        <v/>
      </c>
      <c r="AW671" s="12"/>
      <c r="AX671" s="13"/>
      <c r="AY671" s="4" t="str">
        <f>IFERROR(AVERAGE(AZ671:BA671),"")</f>
        <v/>
      </c>
      <c r="AZ671" s="12"/>
      <c r="BA671" s="13"/>
      <c r="BB671" s="4" t="str">
        <f>IFERROR(AVERAGE(BC671:BD671),"")</f>
        <v/>
      </c>
      <c r="BC671" s="12"/>
      <c r="BD671" s="13"/>
      <c r="BE671" s="4" t="str">
        <f>IFERROR(AVERAGE(BF671:BG671),"")</f>
        <v/>
      </c>
      <c r="BF671" s="12"/>
      <c r="BG671" s="13"/>
      <c r="BH671" s="4" t="str">
        <f>IFERROR(AVERAGE(BI671:BJ671),"")</f>
        <v/>
      </c>
      <c r="BI671" s="12"/>
      <c r="BJ671" s="13"/>
      <c r="BK671" s="4" t="str">
        <f>IFERROR(AVERAGE(BL671:BM671),"")</f>
        <v/>
      </c>
      <c r="BL671" s="12"/>
      <c r="BM671" s="13"/>
      <c r="BN671" s="4" t="str">
        <f>IFERROR(AVERAGE(BO671:BP671),"")</f>
        <v/>
      </c>
      <c r="BO671" s="12"/>
      <c r="BP671" s="13"/>
      <c r="BQ671" s="4" t="str">
        <f>IFERROR(AVERAGE(BR671:BS671),"")</f>
        <v/>
      </c>
      <c r="BR671" s="12"/>
      <c r="BS671" s="13"/>
      <c r="BT671" s="4" t="str">
        <f>IFERROR(AVERAGE(BU671:BV671),"")</f>
        <v/>
      </c>
      <c r="BU671" s="12"/>
      <c r="BV671" s="13"/>
    </row>
    <row r="672" spans="1:74">
      <c r="B672" t="str">
        <f>B671</f>
        <v>Tsupari2016Economic</v>
      </c>
      <c r="C672" t="s">
        <v>42</v>
      </c>
      <c r="D672">
        <f>D671</f>
        <v>2016</v>
      </c>
      <c r="E672" t="s">
        <v>43</v>
      </c>
      <c r="F672" s="4" t="str">
        <f>IFERROR(AVERAGE(G672:H672),"")</f>
        <v/>
      </c>
      <c r="G672" s="12"/>
      <c r="H672" s="13"/>
      <c r="I672" s="4" t="str">
        <f>IFERROR(AVERAGE(J672:K672),"")</f>
        <v/>
      </c>
      <c r="J672" s="12"/>
      <c r="K672" s="13"/>
      <c r="L672" s="4" t="str">
        <f>IFERROR(AVERAGE(M672:N672),"")</f>
        <v/>
      </c>
      <c r="M672" s="12"/>
      <c r="N672" s="13"/>
      <c r="O672" s="4" t="str">
        <f>IFERROR(AVERAGE(P672:Q672),"")</f>
        <v/>
      </c>
      <c r="P672" s="12"/>
      <c r="Q672" s="13"/>
      <c r="R672" s="4" t="str">
        <f>IFERROR(AVERAGE(S672:T672),"")</f>
        <v/>
      </c>
      <c r="S672" s="12"/>
      <c r="T672" s="13"/>
      <c r="U672" s="4" t="str">
        <f>IFERROR(AVERAGE(V672:W672),"")</f>
        <v/>
      </c>
      <c r="V672" s="12"/>
      <c r="W672" s="13"/>
      <c r="X672" s="4" t="str">
        <f>IFERROR(AVERAGE(Y672:Z672),"")</f>
        <v/>
      </c>
      <c r="Y672" s="12"/>
      <c r="Z672" s="13"/>
      <c r="AA672" s="4" t="str">
        <f>IFERROR(AVERAGE(AB672:AC672),"")</f>
        <v/>
      </c>
      <c r="AB672" s="12"/>
      <c r="AC672" s="13"/>
      <c r="AD672" s="4" t="str">
        <f>IFERROR(AVERAGE(AE672:AF672),"")</f>
        <v/>
      </c>
      <c r="AE672" s="12"/>
      <c r="AF672" s="13"/>
      <c r="AG672" s="4" t="str">
        <f>IFERROR(AVERAGE(AH672:AI672),"")</f>
        <v/>
      </c>
      <c r="AH672" s="12"/>
      <c r="AI672" s="13"/>
      <c r="AJ672" s="4" t="str">
        <f>IFERROR(AVERAGE(AK672:AL672),"")</f>
        <v/>
      </c>
      <c r="AK672" s="12"/>
      <c r="AL672" s="13"/>
      <c r="AM672" s="4" t="str">
        <f>IFERROR(AVERAGE(AN672:AO672),"")</f>
        <v/>
      </c>
      <c r="AN672" s="12"/>
      <c r="AO672" s="13"/>
      <c r="AP672" s="4" t="str">
        <f>IFERROR(AVERAGE(AQ672:AR672),"")</f>
        <v/>
      </c>
      <c r="AQ672" s="12"/>
      <c r="AR672" s="13"/>
      <c r="AS672" s="4" t="str">
        <f>IFERROR(AVERAGE(AT672:AU672),"")</f>
        <v/>
      </c>
      <c r="AT672" s="12"/>
      <c r="AU672" s="13"/>
      <c r="AV672" s="4" t="str">
        <f>IFERROR(AVERAGE(AW672:AX672),"")</f>
        <v/>
      </c>
      <c r="AW672" s="12"/>
      <c r="AX672" s="13"/>
      <c r="AY672" s="4" t="str">
        <f>IFERROR(AVERAGE(AZ672:BA672),"")</f>
        <v/>
      </c>
      <c r="AZ672" s="12"/>
      <c r="BA672" s="13"/>
      <c r="BB672" s="4" t="str">
        <f>IFERROR(AVERAGE(BC672:BD672),"")</f>
        <v/>
      </c>
      <c r="BC672" s="12"/>
      <c r="BD672" s="13"/>
      <c r="BE672" s="4" t="str">
        <f>IFERROR(AVERAGE(BF672:BG672),"")</f>
        <v/>
      </c>
      <c r="BF672" s="12"/>
      <c r="BG672" s="13"/>
      <c r="BH672" s="4" t="str">
        <f>IFERROR(AVERAGE(BI672:BJ672),"")</f>
        <v/>
      </c>
      <c r="BI672" s="12"/>
      <c r="BJ672" s="13"/>
      <c r="BK672" s="4" t="str">
        <f>IFERROR(AVERAGE(BL672:BM672),"")</f>
        <v/>
      </c>
      <c r="BL672" s="12"/>
      <c r="BM672" s="13"/>
      <c r="BN672" s="4" t="str">
        <f>IFERROR(AVERAGE(BO672:BP672),"")</f>
        <v/>
      </c>
      <c r="BO672" s="12"/>
      <c r="BP672" s="13"/>
      <c r="BQ672" s="4" t="str">
        <f>IFERROR(AVERAGE(BR672:BS672),"")</f>
        <v/>
      </c>
      <c r="BR672" s="12"/>
      <c r="BS672" s="13"/>
      <c r="BT672" s="4" t="str">
        <f>IFERROR(AVERAGE(BU672:BV672),"")</f>
        <v/>
      </c>
      <c r="BU672" s="12"/>
      <c r="BV672" s="13"/>
    </row>
    <row r="673" spans="1:77">
      <c r="B673" t="str">
        <f>B672</f>
        <v>Tsupari2016Economic</v>
      </c>
      <c r="C673" t="s">
        <v>21</v>
      </c>
      <c r="D673">
        <f>D672</f>
        <v>2016</v>
      </c>
      <c r="E673" t="s">
        <v>22</v>
      </c>
      <c r="F673" s="22" t="str">
        <f>IFERROR(AVERAGE(G673:H673),"")</f>
        <v/>
      </c>
      <c r="G673" s="23"/>
      <c r="H673" s="24"/>
      <c r="I673" s="22" t="str">
        <f>IFERROR(AVERAGE(J673:K673),"")</f>
        <v/>
      </c>
      <c r="J673" s="23"/>
      <c r="K673" s="24"/>
      <c r="L673" s="22" t="str">
        <f>IFERROR(AVERAGE(M673:N673),"")</f>
        <v/>
      </c>
      <c r="M673" s="23"/>
      <c r="N673" s="24"/>
      <c r="O673" s="22" t="str">
        <f>IFERROR(AVERAGE(P673:Q673),"")</f>
        <v/>
      </c>
      <c r="P673" s="23"/>
      <c r="Q673" s="24"/>
      <c r="R673" s="22" t="str">
        <f>IFERROR(AVERAGE(S673:T673),"")</f>
        <v/>
      </c>
      <c r="S673" s="23"/>
      <c r="T673" s="24"/>
      <c r="U673" s="22" t="str">
        <f>IFERROR(AVERAGE(V673:W673),"")</f>
        <v/>
      </c>
      <c r="V673" s="23"/>
      <c r="W673" s="24"/>
      <c r="X673" s="22" t="str">
        <f>IFERROR(AVERAGE(Y673:Z673),"")</f>
        <v/>
      </c>
      <c r="Y673" s="23"/>
      <c r="Z673" s="24"/>
      <c r="AA673" s="22" t="str">
        <f>IFERROR(AVERAGE(AB673:AC673),"")</f>
        <v/>
      </c>
      <c r="AB673" s="23"/>
      <c r="AC673" s="24"/>
      <c r="AD673" s="22" t="str">
        <f>IFERROR(AVERAGE(AE673:AF673),"")</f>
        <v/>
      </c>
      <c r="AE673" s="23"/>
      <c r="AF673" s="24"/>
      <c r="AG673" s="22" t="str">
        <f>IFERROR(AVERAGE(AH673:AI673),"")</f>
        <v/>
      </c>
      <c r="AH673" s="23"/>
      <c r="AI673" s="24"/>
      <c r="AJ673" s="22" t="str">
        <f>IFERROR(AVERAGE(AK673:AL673),"")</f>
        <v/>
      </c>
      <c r="AK673" s="23"/>
      <c r="AL673" s="24"/>
      <c r="AM673" s="22" t="str">
        <f>IFERROR(AVERAGE(AN673:AO673),"")</f>
        <v/>
      </c>
      <c r="AN673" s="23"/>
      <c r="AO673" s="24"/>
      <c r="AP673" s="22" t="str">
        <f>IFERROR(AVERAGE(AQ673:AR673),"")</f>
        <v/>
      </c>
      <c r="AQ673" s="23"/>
      <c r="AR673" s="24"/>
      <c r="AS673" s="22" t="str">
        <f>IFERROR(AVERAGE(AT673:AU673),"")</f>
        <v/>
      </c>
      <c r="AT673" s="23"/>
      <c r="AU673" s="24"/>
      <c r="AV673" s="22" t="str">
        <f>IFERROR(AVERAGE(AW673:AX673),"")</f>
        <v/>
      </c>
      <c r="AW673" s="23"/>
      <c r="AX673" s="24"/>
      <c r="AY673" s="22" t="str">
        <f>IFERROR(AVERAGE(AZ673:BA673),"")</f>
        <v/>
      </c>
      <c r="AZ673" s="23"/>
      <c r="BA673" s="24"/>
      <c r="BB673" s="22" t="str">
        <f>IFERROR(AVERAGE(BC673:BD673),"")</f>
        <v/>
      </c>
      <c r="BC673" s="23"/>
      <c r="BD673" s="24"/>
      <c r="BE673" s="22" t="str">
        <f>IFERROR(AVERAGE(BF673:BG673),"")</f>
        <v/>
      </c>
      <c r="BF673" s="23"/>
      <c r="BG673" s="24"/>
      <c r="BH673" s="22" t="str">
        <f>IFERROR(AVERAGE(BI673:BJ673),"")</f>
        <v/>
      </c>
      <c r="BI673" s="23"/>
      <c r="BJ673" s="24"/>
      <c r="BK673" s="22" t="str">
        <f>IFERROR(AVERAGE(BL673:BM673),"")</f>
        <v/>
      </c>
      <c r="BL673" s="23"/>
      <c r="BM673" s="24"/>
      <c r="BN673" s="22" t="str">
        <f>IFERROR(AVERAGE(BO673:BP673),"")</f>
        <v/>
      </c>
      <c r="BO673" s="23"/>
      <c r="BP673" s="24"/>
      <c r="BQ673" s="22" t="str">
        <f>IFERROR(AVERAGE(BR673:BS673),"")</f>
        <v/>
      </c>
      <c r="BR673" s="23"/>
      <c r="BS673" s="24"/>
      <c r="BT673" s="22" t="str">
        <f>IFERROR(AVERAGE(BU673:BV673),"")</f>
        <v/>
      </c>
      <c r="BU673" s="23"/>
      <c r="BV673" s="24"/>
    </row>
    <row r="674" spans="1:77">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row>
    <row r="676" spans="1:77">
      <c r="A676" s="5">
        <f>MATCH(B676,Sources[Citekey],0)</f>
        <v>80</v>
      </c>
      <c r="B676" s="6" t="s">
        <v>223</v>
      </c>
      <c r="C676" s="1"/>
      <c r="D676" s="1">
        <f>VLOOKUP(B676,Sources[],2,FALSE)</f>
        <v>2015</v>
      </c>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row>
    <row r="677" spans="1:77">
      <c r="B677" t="str">
        <f>B676</f>
        <v>zakeri2015electrical</v>
      </c>
      <c r="C677" t="s">
        <v>3</v>
      </c>
      <c r="D677">
        <f>D676</f>
        <v>2015</v>
      </c>
      <c r="E677" s="25" t="s">
        <v>6</v>
      </c>
      <c r="F677" s="4" t="str">
        <f>IFERROR(AVERAGE(G677:H677),"")</f>
        <v/>
      </c>
      <c r="G677" s="12"/>
      <c r="H677" s="13"/>
      <c r="I677" s="4" t="str">
        <f>IFERROR(AVERAGE(J677:K677),"")</f>
        <v/>
      </c>
      <c r="J677" s="12"/>
      <c r="K677" s="13"/>
      <c r="L677" s="4" t="str">
        <f>IFERROR(AVERAGE(M677:N677),"")</f>
        <v/>
      </c>
      <c r="M677" s="12"/>
      <c r="N677" s="13"/>
      <c r="O677" s="4" t="str">
        <f>IFERROR(AVERAGE(P677:Q677),"")</f>
        <v/>
      </c>
      <c r="P677" s="12"/>
      <c r="Q677" s="13"/>
      <c r="R677" s="4" t="str">
        <f>IFERROR(AVERAGE(S677:T677),"")</f>
        <v/>
      </c>
      <c r="S677" s="12"/>
      <c r="T677" s="13"/>
      <c r="U677" s="4" t="str">
        <f>IFERROR(AVERAGE(V677:W677),"")</f>
        <v/>
      </c>
      <c r="V677" s="12"/>
      <c r="W677" s="13"/>
      <c r="X677" s="4" t="str">
        <f>IFERROR(AVERAGE(Y677:Z677),"")</f>
        <v/>
      </c>
      <c r="Y677" s="12"/>
      <c r="Z677" s="13"/>
      <c r="AA677" s="4" t="str">
        <f>IFERROR(AVERAGE(AB677:AC677),"")</f>
        <v/>
      </c>
      <c r="AB677" s="12"/>
      <c r="AC677" s="13"/>
      <c r="AD677" s="4" t="str">
        <f>IFERROR(AVERAGE(AE677:AF677),"")</f>
        <v/>
      </c>
      <c r="AE677" s="12"/>
      <c r="AF677" s="13"/>
      <c r="AG677" s="4" t="str">
        <f>IFERROR(AVERAGE(AH677:AI677),"")</f>
        <v/>
      </c>
      <c r="AH677" s="12"/>
      <c r="AI677" s="13"/>
      <c r="AJ677" s="4" t="str">
        <f>IFERROR(AVERAGE(AK677:AL677),"")</f>
        <v/>
      </c>
      <c r="AK677" s="12"/>
      <c r="AL677" s="13"/>
      <c r="AM677" s="4" t="str">
        <f>IFERROR(AVERAGE(AN677:AO677),"")</f>
        <v/>
      </c>
      <c r="AN677" s="12"/>
      <c r="AO677" s="13"/>
      <c r="AP677" s="4" t="str">
        <f>IFERROR(AVERAGE(AQ677:AR677),"")</f>
        <v/>
      </c>
      <c r="AQ677" s="12"/>
      <c r="AR677" s="13"/>
      <c r="AS677" s="4" t="str">
        <f>IFERROR(AVERAGE(AT677:AU677),"")</f>
        <v/>
      </c>
      <c r="AT677" s="12"/>
      <c r="AU677" s="13"/>
      <c r="AV677" s="4" t="str">
        <f>IFERROR(AVERAGE(AW677:AX677),"")</f>
        <v/>
      </c>
      <c r="AW677" s="12"/>
      <c r="AX677" s="13"/>
      <c r="AY677" s="4">
        <f>IFERROR(AVERAGE(AZ677:BA677),"")</f>
        <v>1400</v>
      </c>
      <c r="AZ677" s="12">
        <v>1400</v>
      </c>
      <c r="BA677" s="13">
        <v>1400</v>
      </c>
      <c r="BB677" s="4" t="str">
        <f>IFERROR(AVERAGE(BC677:BD677),"")</f>
        <v/>
      </c>
      <c r="BC677" s="12"/>
      <c r="BD677" s="13"/>
      <c r="BE677" s="4" t="str">
        <f>IFERROR(AVERAGE(BF677:BG677),"")</f>
        <v/>
      </c>
      <c r="BF677" s="12"/>
      <c r="BG677" s="13"/>
      <c r="BH677" s="4" t="str">
        <f>IFERROR(AVERAGE(BI677:BJ677),"")</f>
        <v/>
      </c>
      <c r="BI677" s="12"/>
      <c r="BJ677" s="13"/>
      <c r="BK677" s="4" t="str">
        <f>IFERROR(AVERAGE(BL677:BM677),"")</f>
        <v/>
      </c>
      <c r="BL677" s="12"/>
      <c r="BM677" s="13"/>
      <c r="BN677" s="4" t="str">
        <f>IFERROR(AVERAGE(BO677:BP677),"")</f>
        <v/>
      </c>
      <c r="BO677" s="12"/>
      <c r="BP677" s="13"/>
      <c r="BQ677" s="4" t="str">
        <f>IFERROR(AVERAGE(BR677:BS677),"")</f>
        <v/>
      </c>
      <c r="BR677" s="12"/>
      <c r="BS677" s="13"/>
      <c r="BT677" s="4" t="str">
        <f>IFERROR(AVERAGE(BU677:BV677),"")</f>
        <v/>
      </c>
      <c r="BU677" s="12"/>
      <c r="BV677" s="13"/>
      <c r="BX677" s="2"/>
      <c r="BY677" s="2" t="s">
        <v>224</v>
      </c>
    </row>
    <row r="678" spans="1:77">
      <c r="B678" t="str">
        <f>B677</f>
        <v>zakeri2015electrical</v>
      </c>
      <c r="C678" t="s">
        <v>4</v>
      </c>
      <c r="D678">
        <f>D677</f>
        <v>2015</v>
      </c>
      <c r="E678" t="str">
        <f>E677</f>
        <v>EUR/kW</v>
      </c>
      <c r="F678" s="4" t="str">
        <f>IFERROR(AVERAGE(G678:H678),"")</f>
        <v/>
      </c>
      <c r="G678" s="14"/>
      <c r="H678" s="15"/>
      <c r="I678" s="4" t="str">
        <f>IFERROR(AVERAGE(J678:K678),"")</f>
        <v/>
      </c>
      <c r="J678" s="14"/>
      <c r="K678" s="15"/>
      <c r="L678" s="4" t="str">
        <f>IFERROR(AVERAGE(M678:N678),"")</f>
        <v/>
      </c>
      <c r="M678" s="14"/>
      <c r="N678" s="15"/>
      <c r="O678" s="4" t="str">
        <f>IFERROR(AVERAGE(P678:Q678),"")</f>
        <v/>
      </c>
      <c r="P678" s="14"/>
      <c r="Q678" s="15"/>
      <c r="R678" s="4" t="str">
        <f>IFERROR(AVERAGE(S678:T678),"")</f>
        <v/>
      </c>
      <c r="S678" s="14"/>
      <c r="T678" s="15"/>
      <c r="U678" s="4" t="str">
        <f>IFERROR(AVERAGE(V678:W678),"")</f>
        <v/>
      </c>
      <c r="V678" s="14"/>
      <c r="W678" s="15"/>
      <c r="X678" s="4" t="str">
        <f>IFERROR(AVERAGE(Y678:Z678),"")</f>
        <v/>
      </c>
      <c r="Y678" s="14"/>
      <c r="Z678" s="15"/>
      <c r="AA678" s="4" t="str">
        <f>IFERROR(AVERAGE(AB678:AC678),"")</f>
        <v/>
      </c>
      <c r="AB678" s="14"/>
      <c r="AC678" s="15"/>
      <c r="AD678" s="4" t="str">
        <f>IFERROR(AVERAGE(AE678:AF678),"")</f>
        <v/>
      </c>
      <c r="AE678" s="14"/>
      <c r="AF678" s="15"/>
      <c r="AG678" s="4" t="str">
        <f>IFERROR(AVERAGE(AH678:AI678),"")</f>
        <v/>
      </c>
      <c r="AH678" s="14"/>
      <c r="AI678" s="15"/>
      <c r="AJ678" s="4" t="str">
        <f>IFERROR(AVERAGE(AK678:AL678),"")</f>
        <v/>
      </c>
      <c r="AK678" s="14"/>
      <c r="AL678" s="15"/>
      <c r="AM678" s="4" t="str">
        <f>IFERROR(AVERAGE(AN678:AO678),"")</f>
        <v/>
      </c>
      <c r="AN678" s="14"/>
      <c r="AO678" s="15"/>
      <c r="AP678" s="4" t="str">
        <f>IFERROR(AVERAGE(AQ678:AR678),"")</f>
        <v/>
      </c>
      <c r="AQ678" s="14"/>
      <c r="AR678" s="15"/>
      <c r="AS678" s="4" t="str">
        <f>IFERROR(AVERAGE(AT678:AU678),"")</f>
        <v/>
      </c>
      <c r="AT678" s="14"/>
      <c r="AU678" s="15"/>
      <c r="AV678" s="4" t="str">
        <f>IFERROR(AVERAGE(AW678:AX678),"")</f>
        <v/>
      </c>
      <c r="AW678" s="14"/>
      <c r="AX678" s="15"/>
      <c r="AY678" s="4" t="str">
        <f>IFERROR(AVERAGE(AZ678:BA678),"")</f>
        <v/>
      </c>
      <c r="AZ678" s="14"/>
      <c r="BA678" s="15"/>
      <c r="BB678" s="4" t="str">
        <f>IFERROR(AVERAGE(BC678:BD678),"")</f>
        <v/>
      </c>
      <c r="BC678" s="14"/>
      <c r="BD678" s="15"/>
      <c r="BE678" s="4" t="str">
        <f>IFERROR(AVERAGE(BF678:BG678),"")</f>
        <v/>
      </c>
      <c r="BF678" s="14"/>
      <c r="BG678" s="15"/>
      <c r="BH678" s="4" t="str">
        <f>IFERROR(AVERAGE(BI678:BJ678),"")</f>
        <v/>
      </c>
      <c r="BI678" s="14"/>
      <c r="BJ678" s="15"/>
      <c r="BK678" s="4" t="str">
        <f>IFERROR(AVERAGE(BL678:BM678),"")</f>
        <v/>
      </c>
      <c r="BL678" s="14"/>
      <c r="BM678" s="15"/>
      <c r="BN678" s="4" t="str">
        <f>IFERROR(AVERAGE(BO678:BP678),"")</f>
        <v/>
      </c>
      <c r="BO678" s="14"/>
      <c r="BP678" s="15"/>
      <c r="BQ678" s="4" t="str">
        <f>IFERROR(AVERAGE(BR678:BS678),"")</f>
        <v/>
      </c>
      <c r="BR678" s="14"/>
      <c r="BS678" s="15"/>
      <c r="BT678" s="4" t="str">
        <f>IFERROR(AVERAGE(BU678:BV678),"")</f>
        <v/>
      </c>
      <c r="BU678" s="14"/>
      <c r="BV678" s="15"/>
      <c r="BX678" s="2"/>
      <c r="BY678" s="2"/>
    </row>
    <row r="679" spans="1:77">
      <c r="B679" t="str">
        <f>B678</f>
        <v>zakeri2015electrical</v>
      </c>
      <c r="C679" t="s">
        <v>5</v>
      </c>
      <c r="D679">
        <f>D678</f>
        <v>2015</v>
      </c>
      <c r="E679" t="str">
        <f>E678</f>
        <v>EUR/kW</v>
      </c>
      <c r="F679" s="4" t="str">
        <f>IFERROR(AVERAGE(G679:H679),"")</f>
        <v/>
      </c>
      <c r="G679" s="16"/>
      <c r="H679" s="17"/>
      <c r="I679" s="4" t="str">
        <f>IFERROR(AVERAGE(J679:K679),"")</f>
        <v/>
      </c>
      <c r="J679" s="16"/>
      <c r="K679" s="17"/>
      <c r="L679" s="4" t="str">
        <f>IFERROR(AVERAGE(M679:N679),"")</f>
        <v/>
      </c>
      <c r="M679" s="16"/>
      <c r="N679" s="17"/>
      <c r="O679" s="4" t="str">
        <f>IFERROR(AVERAGE(P679:Q679),"")</f>
        <v/>
      </c>
      <c r="P679" s="16"/>
      <c r="Q679" s="17"/>
      <c r="R679" s="4" t="str">
        <f>IFERROR(AVERAGE(S679:T679),"")</f>
        <v/>
      </c>
      <c r="S679" s="16"/>
      <c r="T679" s="17"/>
      <c r="U679" s="4" t="str">
        <f>IFERROR(AVERAGE(V679:W679),"")</f>
        <v/>
      </c>
      <c r="V679" s="16"/>
      <c r="W679" s="17"/>
      <c r="X679" s="4" t="str">
        <f>IFERROR(AVERAGE(Y679:Z679),"")</f>
        <v/>
      </c>
      <c r="Y679" s="16"/>
      <c r="Z679" s="17"/>
      <c r="AA679" s="4" t="str">
        <f>IFERROR(AVERAGE(AB679:AC679),"")</f>
        <v/>
      </c>
      <c r="AB679" s="16"/>
      <c r="AC679" s="17"/>
      <c r="AD679" s="4" t="str">
        <f>IFERROR(AVERAGE(AE679:AF679),"")</f>
        <v/>
      </c>
      <c r="AE679" s="16"/>
      <c r="AF679" s="17"/>
      <c r="AG679" s="4" t="str">
        <f>IFERROR(AVERAGE(AH679:AI679),"")</f>
        <v/>
      </c>
      <c r="AH679" s="16"/>
      <c r="AI679" s="17"/>
      <c r="AJ679" s="4" t="str">
        <f>IFERROR(AVERAGE(AK679:AL679),"")</f>
        <v/>
      </c>
      <c r="AK679" s="16"/>
      <c r="AL679" s="17"/>
      <c r="AM679" s="4" t="str">
        <f>IFERROR(AVERAGE(AN679:AO679),"")</f>
        <v/>
      </c>
      <c r="AN679" s="16"/>
      <c r="AO679" s="17"/>
      <c r="AP679" s="4" t="str">
        <f>IFERROR(AVERAGE(AQ679:AR679),"")</f>
        <v/>
      </c>
      <c r="AQ679" s="16"/>
      <c r="AR679" s="17"/>
      <c r="AS679" s="4" t="str">
        <f>IFERROR(AVERAGE(AT679:AU679),"")</f>
        <v/>
      </c>
      <c r="AT679" s="16"/>
      <c r="AU679" s="17"/>
      <c r="AV679" s="4" t="str">
        <f>IFERROR(AVERAGE(AW679:AX679),"")</f>
        <v/>
      </c>
      <c r="AW679" s="16"/>
      <c r="AX679" s="17"/>
      <c r="AY679" s="4" t="str">
        <f>IFERROR(AVERAGE(AZ679:BA679),"")</f>
        <v/>
      </c>
      <c r="AZ679" s="16"/>
      <c r="BA679" s="17"/>
      <c r="BB679" s="4" t="str">
        <f>IFERROR(AVERAGE(BC679:BD679),"")</f>
        <v/>
      </c>
      <c r="BC679" s="16"/>
      <c r="BD679" s="17"/>
      <c r="BE679" s="4" t="str">
        <f>IFERROR(AVERAGE(BF679:BG679),"")</f>
        <v/>
      </c>
      <c r="BF679" s="16"/>
      <c r="BG679" s="17"/>
      <c r="BH679" s="4" t="str">
        <f>IFERROR(AVERAGE(BI679:BJ679),"")</f>
        <v/>
      </c>
      <c r="BI679" s="16"/>
      <c r="BJ679" s="17"/>
      <c r="BK679" s="4" t="str">
        <f>IFERROR(AVERAGE(BL679:BM679),"")</f>
        <v/>
      </c>
      <c r="BL679" s="16"/>
      <c r="BM679" s="17"/>
      <c r="BN679" s="4">
        <f>IFERROR(AVERAGE(BO679:BP679),"")</f>
        <v>590</v>
      </c>
      <c r="BO679" s="16">
        <v>590</v>
      </c>
      <c r="BP679" s="17">
        <v>590</v>
      </c>
      <c r="BQ679" s="4" t="str">
        <f>IFERROR(AVERAGE(BR679:BS679),"")</f>
        <v/>
      </c>
      <c r="BR679" s="16"/>
      <c r="BS679" s="17"/>
      <c r="BT679" s="4" t="str">
        <f>IFERROR(AVERAGE(BU679:BV679),"")</f>
        <v/>
      </c>
      <c r="BU679" s="16"/>
      <c r="BV679" s="17"/>
    </row>
    <row r="680" spans="1:77">
      <c r="B680" t="s">
        <v>69</v>
      </c>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row>
    <row r="681" spans="1:77" s="1" customFormat="1">
      <c r="A681" s="55"/>
      <c r="B681" s="1" t="str">
        <f>B679</f>
        <v>zakeri2015electrical</v>
      </c>
      <c r="C681" s="1" t="s">
        <v>10</v>
      </c>
      <c r="D681" s="1">
        <f>D676</f>
        <v>2015</v>
      </c>
      <c r="E681" s="1" t="str">
        <f>E677</f>
        <v>EUR/kW</v>
      </c>
      <c r="F681" s="10">
        <f t="shared" ref="F681:BJ681" si="736">IFERROR(SUM(F683:F688)/F682,0)</f>
        <v>0</v>
      </c>
      <c r="G681" s="10">
        <f t="shared" si="736"/>
        <v>0</v>
      </c>
      <c r="H681" s="10">
        <f t="shared" si="736"/>
        <v>0</v>
      </c>
      <c r="I681" s="10">
        <f t="shared" si="736"/>
        <v>0</v>
      </c>
      <c r="J681" s="10">
        <f t="shared" si="736"/>
        <v>0</v>
      </c>
      <c r="K681" s="10">
        <f t="shared" si="736"/>
        <v>0</v>
      </c>
      <c r="L681" s="10">
        <f t="shared" si="736"/>
        <v>0</v>
      </c>
      <c r="M681" s="10">
        <f t="shared" si="736"/>
        <v>0</v>
      </c>
      <c r="N681" s="10">
        <f t="shared" si="736"/>
        <v>0</v>
      </c>
      <c r="O681" s="10">
        <f t="shared" si="736"/>
        <v>0</v>
      </c>
      <c r="P681" s="10">
        <f t="shared" si="736"/>
        <v>0</v>
      </c>
      <c r="Q681" s="10">
        <f t="shared" si="736"/>
        <v>0</v>
      </c>
      <c r="R681" s="10">
        <f t="shared" si="736"/>
        <v>0</v>
      </c>
      <c r="S681" s="10">
        <f t="shared" si="736"/>
        <v>0</v>
      </c>
      <c r="T681" s="10">
        <f t="shared" si="736"/>
        <v>0</v>
      </c>
      <c r="U681" s="10">
        <f t="shared" si="736"/>
        <v>0</v>
      </c>
      <c r="V681" s="10">
        <f t="shared" si="736"/>
        <v>0</v>
      </c>
      <c r="W681" s="10">
        <f t="shared" si="736"/>
        <v>0</v>
      </c>
      <c r="X681" s="10">
        <f t="shared" si="736"/>
        <v>0</v>
      </c>
      <c r="Y681" s="10">
        <f t="shared" si="736"/>
        <v>0</v>
      </c>
      <c r="Z681" s="10">
        <f t="shared" si="736"/>
        <v>0</v>
      </c>
      <c r="AA681" s="10">
        <f t="shared" si="736"/>
        <v>0</v>
      </c>
      <c r="AB681" s="10">
        <f t="shared" si="736"/>
        <v>0</v>
      </c>
      <c r="AC681" s="10">
        <f t="shared" si="736"/>
        <v>0</v>
      </c>
      <c r="AD681" s="10">
        <f t="shared" si="736"/>
        <v>0</v>
      </c>
      <c r="AE681" s="10">
        <f t="shared" si="736"/>
        <v>0</v>
      </c>
      <c r="AF681" s="10">
        <f t="shared" si="736"/>
        <v>0</v>
      </c>
      <c r="AG681" s="10">
        <f t="shared" si="736"/>
        <v>0</v>
      </c>
      <c r="AH681" s="10">
        <f t="shared" si="736"/>
        <v>0</v>
      </c>
      <c r="AI681" s="10">
        <f t="shared" si="736"/>
        <v>0</v>
      </c>
      <c r="AJ681" s="10">
        <f t="shared" si="736"/>
        <v>0</v>
      </c>
      <c r="AK681" s="10">
        <f t="shared" si="736"/>
        <v>0</v>
      </c>
      <c r="AL681" s="10">
        <f t="shared" si="736"/>
        <v>0</v>
      </c>
      <c r="AM681" s="10">
        <f t="shared" si="736"/>
        <v>0</v>
      </c>
      <c r="AN681" s="10">
        <f t="shared" si="736"/>
        <v>0</v>
      </c>
      <c r="AO681" s="10">
        <f t="shared" si="736"/>
        <v>0</v>
      </c>
      <c r="AP681" s="10">
        <f t="shared" si="736"/>
        <v>0</v>
      </c>
      <c r="AQ681" s="10">
        <f t="shared" si="736"/>
        <v>0</v>
      </c>
      <c r="AR681" s="10">
        <f t="shared" si="736"/>
        <v>0</v>
      </c>
      <c r="AS681" s="10">
        <f t="shared" si="736"/>
        <v>0</v>
      </c>
      <c r="AT681" s="10">
        <f t="shared" si="736"/>
        <v>0</v>
      </c>
      <c r="AU681" s="10">
        <f t="shared" si="736"/>
        <v>0</v>
      </c>
      <c r="AV681" s="10">
        <f t="shared" si="736"/>
        <v>0</v>
      </c>
      <c r="AW681" s="10">
        <f t="shared" si="736"/>
        <v>0</v>
      </c>
      <c r="AX681" s="10">
        <f t="shared" si="736"/>
        <v>0</v>
      </c>
      <c r="AY681" s="10">
        <f t="shared" si="736"/>
        <v>0</v>
      </c>
      <c r="AZ681" s="10">
        <f t="shared" si="736"/>
        <v>0</v>
      </c>
      <c r="BA681" s="10">
        <f t="shared" si="736"/>
        <v>0</v>
      </c>
      <c r="BB681" s="10">
        <f t="shared" si="736"/>
        <v>0</v>
      </c>
      <c r="BC681" s="10">
        <f t="shared" si="736"/>
        <v>0</v>
      </c>
      <c r="BD681" s="10">
        <f t="shared" si="736"/>
        <v>0</v>
      </c>
      <c r="BE681" s="10">
        <f t="shared" si="736"/>
        <v>0</v>
      </c>
      <c r="BF681" s="10">
        <f t="shared" si="736"/>
        <v>0</v>
      </c>
      <c r="BG681" s="10">
        <f t="shared" si="736"/>
        <v>0</v>
      </c>
      <c r="BH681" s="10">
        <f t="shared" si="736"/>
        <v>0</v>
      </c>
      <c r="BI681" s="10">
        <f t="shared" si="736"/>
        <v>0</v>
      </c>
      <c r="BJ681" s="10">
        <f t="shared" si="736"/>
        <v>0</v>
      </c>
      <c r="BK681" s="10">
        <f t="shared" ref="BK681:BV681" si="737">IFERROR(SUM(BK683:BK688)/BK682,0)</f>
        <v>0</v>
      </c>
      <c r="BL681" s="10">
        <f t="shared" si="737"/>
        <v>0</v>
      </c>
      <c r="BM681" s="10">
        <f t="shared" si="737"/>
        <v>0</v>
      </c>
      <c r="BN681" s="10">
        <f t="shared" si="737"/>
        <v>0</v>
      </c>
      <c r="BO681" s="10">
        <f t="shared" si="737"/>
        <v>0</v>
      </c>
      <c r="BP681" s="10">
        <f t="shared" si="737"/>
        <v>0</v>
      </c>
      <c r="BQ681" s="10">
        <f t="shared" si="737"/>
        <v>0</v>
      </c>
      <c r="BR681" s="10">
        <f t="shared" si="737"/>
        <v>0</v>
      </c>
      <c r="BS681" s="10">
        <f t="shared" si="737"/>
        <v>0</v>
      </c>
      <c r="BT681" s="10">
        <f t="shared" si="737"/>
        <v>0</v>
      </c>
      <c r="BU681" s="10">
        <f t="shared" si="737"/>
        <v>0</v>
      </c>
      <c r="BV681" s="10">
        <f t="shared" si="737"/>
        <v>0</v>
      </c>
    </row>
    <row r="682" spans="1:77" hidden="1" outlineLevel="1">
      <c r="B682" t="str">
        <f>B681</f>
        <v>zakeri2015electrical</v>
      </c>
      <c r="C682" t="s">
        <v>17</v>
      </c>
      <c r="D682">
        <f>D681</f>
        <v>2015</v>
      </c>
      <c r="E682" t="s">
        <v>18</v>
      </c>
      <c r="F682" s="4" t="str">
        <f>IFERROR(AVERAGE(G682:H682),"")</f>
        <v/>
      </c>
      <c r="G682" s="12"/>
      <c r="H682" s="13"/>
      <c r="I682" s="4" t="str">
        <f>IFERROR(AVERAGE(J682:K682),"")</f>
        <v/>
      </c>
      <c r="J682" s="12"/>
      <c r="K682" s="13"/>
      <c r="L682" s="4" t="str">
        <f>IFERROR(AVERAGE(M682:N682),"")</f>
        <v/>
      </c>
      <c r="M682" s="12"/>
      <c r="N682" s="13"/>
      <c r="O682" s="4" t="str">
        <f>IFERROR(AVERAGE(P682:Q682),"")</f>
        <v/>
      </c>
      <c r="P682" s="12"/>
      <c r="Q682" s="13"/>
      <c r="R682" s="4" t="str">
        <f>IFERROR(AVERAGE(S682:T682),"")</f>
        <v/>
      </c>
      <c r="S682" s="12"/>
      <c r="T682" s="13"/>
      <c r="U682" s="4" t="str">
        <f>IFERROR(AVERAGE(V682:W682),"")</f>
        <v/>
      </c>
      <c r="V682" s="12"/>
      <c r="W682" s="13"/>
      <c r="X682" s="4" t="str">
        <f>IFERROR(AVERAGE(Y682:Z682),"")</f>
        <v/>
      </c>
      <c r="Y682" s="12"/>
      <c r="Z682" s="13"/>
      <c r="AA682" s="4" t="str">
        <f>IFERROR(AVERAGE(AB682:AC682),"")</f>
        <v/>
      </c>
      <c r="AB682" s="12"/>
      <c r="AC682" s="13"/>
      <c r="AD682" s="4" t="str">
        <f>IFERROR(AVERAGE(AE682:AF682),"")</f>
        <v/>
      </c>
      <c r="AE682" s="12"/>
      <c r="AF682" s="13"/>
      <c r="AG682" s="4" t="str">
        <f>IFERROR(AVERAGE(AH682:AI682),"")</f>
        <v/>
      </c>
      <c r="AH682" s="12"/>
      <c r="AI682" s="13"/>
      <c r="AJ682" s="4" t="str">
        <f>IFERROR(AVERAGE(AK682:AL682),"")</f>
        <v/>
      </c>
      <c r="AK682" s="12"/>
      <c r="AL682" s="13"/>
      <c r="AM682" s="4" t="str">
        <f>IFERROR(AVERAGE(AN682:AO682),"")</f>
        <v/>
      </c>
      <c r="AN682" s="12"/>
      <c r="AO682" s="13"/>
      <c r="AP682" s="4" t="str">
        <f>IFERROR(AVERAGE(AQ682:AR682),"")</f>
        <v/>
      </c>
      <c r="AQ682" s="12"/>
      <c r="AR682" s="13"/>
      <c r="AS682" s="4" t="str">
        <f>IFERROR(AVERAGE(AT682:AU682),"")</f>
        <v/>
      </c>
      <c r="AT682" s="12"/>
      <c r="AU682" s="13"/>
      <c r="AV682" s="4" t="str">
        <f>IFERROR(AVERAGE(AW682:AX682),"")</f>
        <v/>
      </c>
      <c r="AW682" s="12"/>
      <c r="AX682" s="13"/>
      <c r="AY682" s="4" t="str">
        <f>IFERROR(AVERAGE(AZ682:BA682),"")</f>
        <v/>
      </c>
      <c r="AZ682" s="12"/>
      <c r="BA682" s="13"/>
      <c r="BB682" s="4" t="str">
        <f>IFERROR(AVERAGE(BC682:BD682),"")</f>
        <v/>
      </c>
      <c r="BC682" s="12"/>
      <c r="BD682" s="13"/>
      <c r="BE682" s="4" t="str">
        <f>IFERROR(AVERAGE(BF682:BG682),"")</f>
        <v/>
      </c>
      <c r="BF682" s="12"/>
      <c r="BG682" s="13"/>
      <c r="BH682" s="4" t="str">
        <f>IFERROR(AVERAGE(BI682:BJ682),"")</f>
        <v/>
      </c>
      <c r="BI682" s="12"/>
      <c r="BJ682" s="13"/>
      <c r="BK682" s="4" t="str">
        <f>IFERROR(AVERAGE(BL682:BM682),"")</f>
        <v/>
      </c>
      <c r="BL682" s="12"/>
      <c r="BM682" s="13"/>
      <c r="BN682" s="4" t="str">
        <f>IFERROR(AVERAGE(BO682:BP682),"")</f>
        <v/>
      </c>
      <c r="BO682" s="12"/>
      <c r="BP682" s="13"/>
      <c r="BQ682" s="4" t="str">
        <f>IFERROR(AVERAGE(BR682:BS682),"")</f>
        <v/>
      </c>
      <c r="BR682" s="12"/>
      <c r="BS682" s="13"/>
      <c r="BT682" s="4" t="str">
        <f>IFERROR(AVERAGE(BU682:BV682),"")</f>
        <v/>
      </c>
      <c r="BU682" s="12"/>
      <c r="BV682" s="13"/>
    </row>
    <row r="683" spans="1:77" hidden="1" outlineLevel="1">
      <c r="B683" t="str">
        <f t="shared" ref="B683:B688" si="738">B682</f>
        <v>zakeri2015electrical</v>
      </c>
      <c r="C683" t="s">
        <v>12</v>
      </c>
      <c r="D683">
        <f>D681</f>
        <v>2015</v>
      </c>
      <c r="E683" t="str">
        <f>LEFT(E681,3)</f>
        <v>EUR</v>
      </c>
      <c r="F683" s="4" t="str">
        <f t="shared" ref="F683:F688" si="739">IFERROR(AVERAGE(G683:H683),"")</f>
        <v/>
      </c>
      <c r="G683" s="12"/>
      <c r="H683" s="13"/>
      <c r="I683" s="4" t="str">
        <f t="shared" ref="I683:I688" si="740">IFERROR(AVERAGE(J683:K683),"")</f>
        <v/>
      </c>
      <c r="J683" s="12"/>
      <c r="K683" s="13"/>
      <c r="L683" s="4" t="str">
        <f t="shared" ref="L683:L688" si="741">IFERROR(AVERAGE(M683:N683),"")</f>
        <v/>
      </c>
      <c r="M683" s="12"/>
      <c r="N683" s="13"/>
      <c r="O683" s="4" t="str">
        <f t="shared" ref="O683:O688" si="742">IFERROR(AVERAGE(P683:Q683),"")</f>
        <v/>
      </c>
      <c r="P683" s="12"/>
      <c r="Q683" s="13"/>
      <c r="R683" s="4" t="str">
        <f t="shared" ref="R683:R688" si="743">IFERROR(AVERAGE(S683:T683),"")</f>
        <v/>
      </c>
      <c r="S683" s="12"/>
      <c r="T683" s="13"/>
      <c r="U683" s="4" t="str">
        <f t="shared" ref="U683:U688" si="744">IFERROR(AVERAGE(V683:W683),"")</f>
        <v/>
      </c>
      <c r="V683" s="12"/>
      <c r="W683" s="13"/>
      <c r="X683" s="4" t="str">
        <f t="shared" ref="X683:X688" si="745">IFERROR(AVERAGE(Y683:Z683),"")</f>
        <v/>
      </c>
      <c r="Y683" s="12"/>
      <c r="Z683" s="13"/>
      <c r="AA683" s="4" t="str">
        <f t="shared" ref="AA683:AA688" si="746">IFERROR(AVERAGE(AB683:AC683),"")</f>
        <v/>
      </c>
      <c r="AB683" s="12"/>
      <c r="AC683" s="13"/>
      <c r="AD683" s="4" t="str">
        <f t="shared" ref="AD683:AD688" si="747">IFERROR(AVERAGE(AE683:AF683),"")</f>
        <v/>
      </c>
      <c r="AE683" s="12"/>
      <c r="AF683" s="13"/>
      <c r="AG683" s="4" t="str">
        <f t="shared" ref="AG683:AG688" si="748">IFERROR(AVERAGE(AH683:AI683),"")</f>
        <v/>
      </c>
      <c r="AH683" s="12"/>
      <c r="AI683" s="13"/>
      <c r="AJ683" s="4" t="str">
        <f t="shared" ref="AJ683:AJ688" si="749">IFERROR(AVERAGE(AK683:AL683),"")</f>
        <v/>
      </c>
      <c r="AK683" s="12"/>
      <c r="AL683" s="13"/>
      <c r="AM683" s="4" t="str">
        <f t="shared" ref="AM683:AM688" si="750">IFERROR(AVERAGE(AN683:AO683),"")</f>
        <v/>
      </c>
      <c r="AN683" s="12"/>
      <c r="AO683" s="13"/>
      <c r="AP683" s="4" t="str">
        <f t="shared" ref="AP683:AP688" si="751">IFERROR(AVERAGE(AQ683:AR683),"")</f>
        <v/>
      </c>
      <c r="AQ683" s="12"/>
      <c r="AR683" s="13"/>
      <c r="AS683" s="4" t="str">
        <f t="shared" ref="AS683:AS688" si="752">IFERROR(AVERAGE(AT683:AU683),"")</f>
        <v/>
      </c>
      <c r="AT683" s="12"/>
      <c r="AU683" s="13"/>
      <c r="AV683" s="4" t="str">
        <f t="shared" ref="AV683:AV688" si="753">IFERROR(AVERAGE(AW683:AX683),"")</f>
        <v/>
      </c>
      <c r="AW683" s="12"/>
      <c r="AX683" s="13"/>
      <c r="AY683" s="4" t="str">
        <f t="shared" ref="AY683:AY688" si="754">IFERROR(AVERAGE(AZ683:BA683),"")</f>
        <v/>
      </c>
      <c r="AZ683" s="12"/>
      <c r="BA683" s="13"/>
      <c r="BB683" s="4" t="str">
        <f t="shared" ref="BB683:BB688" si="755">IFERROR(AVERAGE(BC683:BD683),"")</f>
        <v/>
      </c>
      <c r="BC683" s="12"/>
      <c r="BD683" s="13"/>
      <c r="BE683" s="4" t="str">
        <f t="shared" ref="BE683:BE688" si="756">IFERROR(AVERAGE(BF683:BG683),"")</f>
        <v/>
      </c>
      <c r="BF683" s="12"/>
      <c r="BG683" s="13"/>
      <c r="BH683" s="4" t="str">
        <f t="shared" ref="BH683:BH688" si="757">IFERROR(AVERAGE(BI683:BJ683),"")</f>
        <v/>
      </c>
      <c r="BI683" s="12"/>
      <c r="BJ683" s="13"/>
      <c r="BK683" s="4" t="str">
        <f t="shared" ref="BK683:BK688" si="758">IFERROR(AVERAGE(BL683:BM683),"")</f>
        <v/>
      </c>
      <c r="BL683" s="12"/>
      <c r="BM683" s="13"/>
      <c r="BN683" s="4" t="str">
        <f t="shared" ref="BN683:BN688" si="759">IFERROR(AVERAGE(BO683:BP683),"")</f>
        <v/>
      </c>
      <c r="BO683" s="12"/>
      <c r="BP683" s="13"/>
      <c r="BQ683" s="4" t="str">
        <f t="shared" ref="BQ683:BQ688" si="760">IFERROR(AVERAGE(BR683:BS683),"")</f>
        <v/>
      </c>
      <c r="BR683" s="12"/>
      <c r="BS683" s="13"/>
      <c r="BT683" s="4" t="str">
        <f t="shared" ref="BT683:BT688" si="761">IFERROR(AVERAGE(BU683:BV683),"")</f>
        <v/>
      </c>
      <c r="BU683" s="12"/>
      <c r="BV683" s="13"/>
    </row>
    <row r="684" spans="1:77" hidden="1" outlineLevel="1">
      <c r="B684" t="str">
        <f t="shared" si="738"/>
        <v>zakeri2015electrical</v>
      </c>
      <c r="C684" t="s">
        <v>13</v>
      </c>
      <c r="D684">
        <f t="shared" ref="D684:E688" si="762">D683</f>
        <v>2015</v>
      </c>
      <c r="E684" t="str">
        <f t="shared" si="762"/>
        <v>EUR</v>
      </c>
      <c r="F684" s="4" t="str">
        <f t="shared" si="739"/>
        <v/>
      </c>
      <c r="G684" s="12"/>
      <c r="H684" s="13"/>
      <c r="I684" s="4" t="str">
        <f t="shared" si="740"/>
        <v/>
      </c>
      <c r="J684" s="12"/>
      <c r="K684" s="13"/>
      <c r="L684" s="4" t="str">
        <f t="shared" si="741"/>
        <v/>
      </c>
      <c r="M684" s="12"/>
      <c r="N684" s="13"/>
      <c r="O684" s="4" t="str">
        <f t="shared" si="742"/>
        <v/>
      </c>
      <c r="P684" s="12"/>
      <c r="Q684" s="13"/>
      <c r="R684" s="4" t="str">
        <f t="shared" si="743"/>
        <v/>
      </c>
      <c r="S684" s="12"/>
      <c r="T684" s="13"/>
      <c r="U684" s="4" t="str">
        <f t="shared" si="744"/>
        <v/>
      </c>
      <c r="V684" s="12"/>
      <c r="W684" s="13"/>
      <c r="X684" s="4" t="str">
        <f t="shared" si="745"/>
        <v/>
      </c>
      <c r="Y684" s="12"/>
      <c r="Z684" s="13"/>
      <c r="AA684" s="4" t="str">
        <f t="shared" si="746"/>
        <v/>
      </c>
      <c r="AB684" s="12"/>
      <c r="AC684" s="13"/>
      <c r="AD684" s="4" t="str">
        <f t="shared" si="747"/>
        <v/>
      </c>
      <c r="AE684" s="12"/>
      <c r="AF684" s="13"/>
      <c r="AG684" s="4" t="str">
        <f t="shared" si="748"/>
        <v/>
      </c>
      <c r="AH684" s="12"/>
      <c r="AI684" s="13"/>
      <c r="AJ684" s="4" t="str">
        <f t="shared" si="749"/>
        <v/>
      </c>
      <c r="AK684" s="12"/>
      <c r="AL684" s="13"/>
      <c r="AM684" s="4" t="str">
        <f t="shared" si="750"/>
        <v/>
      </c>
      <c r="AN684" s="12"/>
      <c r="AO684" s="13"/>
      <c r="AP684" s="4" t="str">
        <f t="shared" si="751"/>
        <v/>
      </c>
      <c r="AQ684" s="12"/>
      <c r="AR684" s="13"/>
      <c r="AS684" s="4" t="str">
        <f t="shared" si="752"/>
        <v/>
      </c>
      <c r="AT684" s="12"/>
      <c r="AU684" s="13"/>
      <c r="AV684" s="4" t="str">
        <f t="shared" si="753"/>
        <v/>
      </c>
      <c r="AW684" s="12"/>
      <c r="AX684" s="13"/>
      <c r="AY684" s="4" t="str">
        <f t="shared" si="754"/>
        <v/>
      </c>
      <c r="AZ684" s="12"/>
      <c r="BA684" s="13"/>
      <c r="BB684" s="4" t="str">
        <f t="shared" si="755"/>
        <v/>
      </c>
      <c r="BC684" s="12"/>
      <c r="BD684" s="13"/>
      <c r="BE684" s="4" t="str">
        <f t="shared" si="756"/>
        <v/>
      </c>
      <c r="BF684" s="12"/>
      <c r="BG684" s="13"/>
      <c r="BH684" s="4" t="str">
        <f t="shared" si="757"/>
        <v/>
      </c>
      <c r="BI684" s="12"/>
      <c r="BJ684" s="13"/>
      <c r="BK684" s="4" t="str">
        <f t="shared" si="758"/>
        <v/>
      </c>
      <c r="BL684" s="12"/>
      <c r="BM684" s="13"/>
      <c r="BN684" s="4" t="str">
        <f t="shared" si="759"/>
        <v/>
      </c>
      <c r="BO684" s="12"/>
      <c r="BP684" s="13"/>
      <c r="BQ684" s="4" t="str">
        <f t="shared" si="760"/>
        <v/>
      </c>
      <c r="BR684" s="12"/>
      <c r="BS684" s="13"/>
      <c r="BT684" s="4" t="str">
        <f t="shared" si="761"/>
        <v/>
      </c>
      <c r="BU684" s="12"/>
      <c r="BV684" s="13"/>
    </row>
    <row r="685" spans="1:77" hidden="1" outlineLevel="1">
      <c r="B685" t="str">
        <f t="shared" si="738"/>
        <v>zakeri2015electrical</v>
      </c>
      <c r="C685" t="s">
        <v>14</v>
      </c>
      <c r="D685">
        <f t="shared" si="762"/>
        <v>2015</v>
      </c>
      <c r="E685" t="str">
        <f t="shared" si="762"/>
        <v>EUR</v>
      </c>
      <c r="F685" s="4" t="str">
        <f t="shared" si="739"/>
        <v/>
      </c>
      <c r="G685" s="12"/>
      <c r="H685" s="13"/>
      <c r="I685" s="4" t="str">
        <f t="shared" si="740"/>
        <v/>
      </c>
      <c r="J685" s="12"/>
      <c r="K685" s="13"/>
      <c r="L685" s="4" t="str">
        <f t="shared" si="741"/>
        <v/>
      </c>
      <c r="M685" s="12"/>
      <c r="N685" s="13"/>
      <c r="O685" s="4" t="str">
        <f t="shared" si="742"/>
        <v/>
      </c>
      <c r="P685" s="12"/>
      <c r="Q685" s="13"/>
      <c r="R685" s="4" t="str">
        <f t="shared" si="743"/>
        <v/>
      </c>
      <c r="S685" s="12"/>
      <c r="T685" s="13"/>
      <c r="U685" s="4" t="str">
        <f t="shared" si="744"/>
        <v/>
      </c>
      <c r="V685" s="12"/>
      <c r="W685" s="13"/>
      <c r="X685" s="4" t="str">
        <f t="shared" si="745"/>
        <v/>
      </c>
      <c r="Y685" s="12"/>
      <c r="Z685" s="13"/>
      <c r="AA685" s="4" t="str">
        <f t="shared" si="746"/>
        <v/>
      </c>
      <c r="AB685" s="12"/>
      <c r="AC685" s="13"/>
      <c r="AD685" s="4" t="str">
        <f t="shared" si="747"/>
        <v/>
      </c>
      <c r="AE685" s="12"/>
      <c r="AF685" s="13"/>
      <c r="AG685" s="4" t="str">
        <f t="shared" si="748"/>
        <v/>
      </c>
      <c r="AH685" s="12"/>
      <c r="AI685" s="13"/>
      <c r="AJ685" s="4" t="str">
        <f t="shared" si="749"/>
        <v/>
      </c>
      <c r="AK685" s="12"/>
      <c r="AL685" s="13"/>
      <c r="AM685" s="4" t="str">
        <f t="shared" si="750"/>
        <v/>
      </c>
      <c r="AN685" s="12"/>
      <c r="AO685" s="13"/>
      <c r="AP685" s="4" t="str">
        <f t="shared" si="751"/>
        <v/>
      </c>
      <c r="AQ685" s="12"/>
      <c r="AR685" s="13"/>
      <c r="AS685" s="4" t="str">
        <f t="shared" si="752"/>
        <v/>
      </c>
      <c r="AT685" s="12"/>
      <c r="AU685" s="13"/>
      <c r="AV685" s="4" t="str">
        <f t="shared" si="753"/>
        <v/>
      </c>
      <c r="AW685" s="12"/>
      <c r="AX685" s="13"/>
      <c r="AY685" s="4" t="str">
        <f t="shared" si="754"/>
        <v/>
      </c>
      <c r="AZ685" s="12"/>
      <c r="BA685" s="13"/>
      <c r="BB685" s="4" t="str">
        <f t="shared" si="755"/>
        <v/>
      </c>
      <c r="BC685" s="12"/>
      <c r="BD685" s="13"/>
      <c r="BE685" s="4" t="str">
        <f t="shared" si="756"/>
        <v/>
      </c>
      <c r="BF685" s="12"/>
      <c r="BG685" s="13"/>
      <c r="BH685" s="4" t="str">
        <f t="shared" si="757"/>
        <v/>
      </c>
      <c r="BI685" s="12"/>
      <c r="BJ685" s="13"/>
      <c r="BK685" s="4" t="str">
        <f t="shared" si="758"/>
        <v/>
      </c>
      <c r="BL685" s="12"/>
      <c r="BM685" s="13"/>
      <c r="BN685" s="4" t="str">
        <f t="shared" si="759"/>
        <v/>
      </c>
      <c r="BO685" s="12"/>
      <c r="BP685" s="13"/>
      <c r="BQ685" s="4" t="str">
        <f t="shared" si="760"/>
        <v/>
      </c>
      <c r="BR685" s="12"/>
      <c r="BS685" s="13"/>
      <c r="BT685" s="4" t="str">
        <f t="shared" si="761"/>
        <v/>
      </c>
      <c r="BU685" s="12"/>
      <c r="BV685" s="13"/>
    </row>
    <row r="686" spans="1:77" hidden="1" outlineLevel="1">
      <c r="B686" t="str">
        <f t="shared" si="738"/>
        <v>zakeri2015electrical</v>
      </c>
      <c r="C686" t="s">
        <v>11</v>
      </c>
      <c r="D686">
        <f t="shared" si="762"/>
        <v>2015</v>
      </c>
      <c r="E686" t="str">
        <f t="shared" si="762"/>
        <v>EUR</v>
      </c>
      <c r="F686" s="4" t="str">
        <f t="shared" si="739"/>
        <v/>
      </c>
      <c r="G686" s="12"/>
      <c r="H686" s="13"/>
      <c r="I686" s="4" t="str">
        <f t="shared" si="740"/>
        <v/>
      </c>
      <c r="J686" s="12"/>
      <c r="K686" s="13"/>
      <c r="L686" s="4" t="str">
        <f t="shared" si="741"/>
        <v/>
      </c>
      <c r="M686" s="12"/>
      <c r="N686" s="13"/>
      <c r="O686" s="4" t="str">
        <f t="shared" si="742"/>
        <v/>
      </c>
      <c r="P686" s="12"/>
      <c r="Q686" s="13"/>
      <c r="R686" s="4" t="str">
        <f t="shared" si="743"/>
        <v/>
      </c>
      <c r="S686" s="12"/>
      <c r="T686" s="13"/>
      <c r="U686" s="4" t="str">
        <f t="shared" si="744"/>
        <v/>
      </c>
      <c r="V686" s="12"/>
      <c r="W686" s="13"/>
      <c r="X686" s="4" t="str">
        <f t="shared" si="745"/>
        <v/>
      </c>
      <c r="Y686" s="12"/>
      <c r="Z686" s="13"/>
      <c r="AA686" s="4" t="str">
        <f t="shared" si="746"/>
        <v/>
      </c>
      <c r="AB686" s="12"/>
      <c r="AC686" s="13"/>
      <c r="AD686" s="4" t="str">
        <f t="shared" si="747"/>
        <v/>
      </c>
      <c r="AE686" s="12"/>
      <c r="AF686" s="13"/>
      <c r="AG686" s="4" t="str">
        <f t="shared" si="748"/>
        <v/>
      </c>
      <c r="AH686" s="12"/>
      <c r="AI686" s="13"/>
      <c r="AJ686" s="4" t="str">
        <f t="shared" si="749"/>
        <v/>
      </c>
      <c r="AK686" s="12"/>
      <c r="AL686" s="13"/>
      <c r="AM686" s="4" t="str">
        <f t="shared" si="750"/>
        <v/>
      </c>
      <c r="AN686" s="12"/>
      <c r="AO686" s="13"/>
      <c r="AP686" s="4" t="str">
        <f t="shared" si="751"/>
        <v/>
      </c>
      <c r="AQ686" s="12"/>
      <c r="AR686" s="13"/>
      <c r="AS686" s="4" t="str">
        <f t="shared" si="752"/>
        <v/>
      </c>
      <c r="AT686" s="12"/>
      <c r="AU686" s="13"/>
      <c r="AV686" s="4" t="str">
        <f t="shared" si="753"/>
        <v/>
      </c>
      <c r="AW686" s="12"/>
      <c r="AX686" s="13"/>
      <c r="AY686" s="4" t="str">
        <f t="shared" si="754"/>
        <v/>
      </c>
      <c r="AZ686" s="12"/>
      <c r="BA686" s="13"/>
      <c r="BB686" s="4" t="str">
        <f t="shared" si="755"/>
        <v/>
      </c>
      <c r="BC686" s="12"/>
      <c r="BD686" s="13"/>
      <c r="BE686" s="4" t="str">
        <f t="shared" si="756"/>
        <v/>
      </c>
      <c r="BF686" s="12"/>
      <c r="BG686" s="13"/>
      <c r="BH686" s="4" t="str">
        <f t="shared" si="757"/>
        <v/>
      </c>
      <c r="BI686" s="12"/>
      <c r="BJ686" s="13"/>
      <c r="BK686" s="4" t="str">
        <f t="shared" si="758"/>
        <v/>
      </c>
      <c r="BL686" s="12"/>
      <c r="BM686" s="13"/>
      <c r="BN686" s="4" t="str">
        <f t="shared" si="759"/>
        <v/>
      </c>
      <c r="BO686" s="12"/>
      <c r="BP686" s="13"/>
      <c r="BQ686" s="4" t="str">
        <f t="shared" si="760"/>
        <v/>
      </c>
      <c r="BR686" s="12"/>
      <c r="BS686" s="13"/>
      <c r="BT686" s="4" t="str">
        <f t="shared" si="761"/>
        <v/>
      </c>
      <c r="BU686" s="12"/>
      <c r="BV686" s="13"/>
    </row>
    <row r="687" spans="1:77" hidden="1" outlineLevel="1">
      <c r="B687" t="str">
        <f t="shared" si="738"/>
        <v>zakeri2015electrical</v>
      </c>
      <c r="C687" t="s">
        <v>15</v>
      </c>
      <c r="D687">
        <f t="shared" si="762"/>
        <v>2015</v>
      </c>
      <c r="E687" t="str">
        <f t="shared" si="762"/>
        <v>EUR</v>
      </c>
      <c r="F687" s="4" t="str">
        <f t="shared" si="739"/>
        <v/>
      </c>
      <c r="G687" s="12"/>
      <c r="H687" s="13"/>
      <c r="I687" s="4" t="str">
        <f t="shared" si="740"/>
        <v/>
      </c>
      <c r="J687" s="12"/>
      <c r="K687" s="13"/>
      <c r="L687" s="4" t="str">
        <f t="shared" si="741"/>
        <v/>
      </c>
      <c r="M687" s="12"/>
      <c r="N687" s="13"/>
      <c r="O687" s="4" t="str">
        <f t="shared" si="742"/>
        <v/>
      </c>
      <c r="P687" s="12"/>
      <c r="Q687" s="13"/>
      <c r="R687" s="4" t="str">
        <f t="shared" si="743"/>
        <v/>
      </c>
      <c r="S687" s="12"/>
      <c r="T687" s="13"/>
      <c r="U687" s="4" t="str">
        <f t="shared" si="744"/>
        <v/>
      </c>
      <c r="V687" s="12"/>
      <c r="W687" s="13"/>
      <c r="X687" s="4" t="str">
        <f t="shared" si="745"/>
        <v/>
      </c>
      <c r="Y687" s="12"/>
      <c r="Z687" s="13"/>
      <c r="AA687" s="4" t="str">
        <f t="shared" si="746"/>
        <v/>
      </c>
      <c r="AB687" s="12"/>
      <c r="AC687" s="13"/>
      <c r="AD687" s="4" t="str">
        <f t="shared" si="747"/>
        <v/>
      </c>
      <c r="AE687" s="12"/>
      <c r="AF687" s="13"/>
      <c r="AG687" s="4" t="str">
        <f t="shared" si="748"/>
        <v/>
      </c>
      <c r="AH687" s="12"/>
      <c r="AI687" s="13"/>
      <c r="AJ687" s="4" t="str">
        <f t="shared" si="749"/>
        <v/>
      </c>
      <c r="AK687" s="12"/>
      <c r="AL687" s="13"/>
      <c r="AM687" s="4" t="str">
        <f t="shared" si="750"/>
        <v/>
      </c>
      <c r="AN687" s="12"/>
      <c r="AO687" s="13"/>
      <c r="AP687" s="4" t="str">
        <f t="shared" si="751"/>
        <v/>
      </c>
      <c r="AQ687" s="12"/>
      <c r="AR687" s="13"/>
      <c r="AS687" s="4" t="str">
        <f t="shared" si="752"/>
        <v/>
      </c>
      <c r="AT687" s="12"/>
      <c r="AU687" s="13"/>
      <c r="AV687" s="4" t="str">
        <f t="shared" si="753"/>
        <v/>
      </c>
      <c r="AW687" s="12"/>
      <c r="AX687" s="13"/>
      <c r="AY687" s="4" t="str">
        <f t="shared" si="754"/>
        <v/>
      </c>
      <c r="AZ687" s="12"/>
      <c r="BA687" s="13"/>
      <c r="BB687" s="4" t="str">
        <f t="shared" si="755"/>
        <v/>
      </c>
      <c r="BC687" s="12"/>
      <c r="BD687" s="13"/>
      <c r="BE687" s="4" t="str">
        <f t="shared" si="756"/>
        <v/>
      </c>
      <c r="BF687" s="12"/>
      <c r="BG687" s="13"/>
      <c r="BH687" s="4" t="str">
        <f t="shared" si="757"/>
        <v/>
      </c>
      <c r="BI687" s="12"/>
      <c r="BJ687" s="13"/>
      <c r="BK687" s="4" t="str">
        <f t="shared" si="758"/>
        <v/>
      </c>
      <c r="BL687" s="12"/>
      <c r="BM687" s="13"/>
      <c r="BN687" s="4" t="str">
        <f t="shared" si="759"/>
        <v/>
      </c>
      <c r="BO687" s="12"/>
      <c r="BP687" s="13"/>
      <c r="BQ687" s="4" t="str">
        <f t="shared" si="760"/>
        <v/>
      </c>
      <c r="BR687" s="12"/>
      <c r="BS687" s="13"/>
      <c r="BT687" s="4" t="str">
        <f t="shared" si="761"/>
        <v/>
      </c>
      <c r="BU687" s="12"/>
      <c r="BV687" s="13"/>
    </row>
    <row r="688" spans="1:77" hidden="1" outlineLevel="1">
      <c r="B688" t="str">
        <f t="shared" si="738"/>
        <v>zakeri2015electrical</v>
      </c>
      <c r="C688" t="s">
        <v>16</v>
      </c>
      <c r="D688">
        <f t="shared" si="762"/>
        <v>2015</v>
      </c>
      <c r="E688" t="str">
        <f t="shared" si="762"/>
        <v>EUR</v>
      </c>
      <c r="F688" s="4" t="str">
        <f t="shared" si="739"/>
        <v/>
      </c>
      <c r="G688" s="12"/>
      <c r="H688" s="13"/>
      <c r="I688" s="4" t="str">
        <f t="shared" si="740"/>
        <v/>
      </c>
      <c r="J688" s="12"/>
      <c r="K688" s="13"/>
      <c r="L688" s="4" t="str">
        <f t="shared" si="741"/>
        <v/>
      </c>
      <c r="M688" s="12"/>
      <c r="N688" s="13"/>
      <c r="O688" s="4" t="str">
        <f t="shared" si="742"/>
        <v/>
      </c>
      <c r="P688" s="12"/>
      <c r="Q688" s="13"/>
      <c r="R688" s="4" t="str">
        <f t="shared" si="743"/>
        <v/>
      </c>
      <c r="S688" s="12"/>
      <c r="T688" s="13"/>
      <c r="U688" s="4" t="str">
        <f t="shared" si="744"/>
        <v/>
      </c>
      <c r="V688" s="12"/>
      <c r="W688" s="13"/>
      <c r="X688" s="4" t="str">
        <f t="shared" si="745"/>
        <v/>
      </c>
      <c r="Y688" s="12"/>
      <c r="Z688" s="13"/>
      <c r="AA688" s="4" t="str">
        <f t="shared" si="746"/>
        <v/>
      </c>
      <c r="AB688" s="12"/>
      <c r="AC688" s="13"/>
      <c r="AD688" s="4" t="str">
        <f t="shared" si="747"/>
        <v/>
      </c>
      <c r="AE688" s="12"/>
      <c r="AF688" s="13"/>
      <c r="AG688" s="4" t="str">
        <f t="shared" si="748"/>
        <v/>
      </c>
      <c r="AH688" s="12"/>
      <c r="AI688" s="13"/>
      <c r="AJ688" s="4" t="str">
        <f t="shared" si="749"/>
        <v/>
      </c>
      <c r="AK688" s="12"/>
      <c r="AL688" s="13"/>
      <c r="AM688" s="4" t="str">
        <f t="shared" si="750"/>
        <v/>
      </c>
      <c r="AN688" s="12"/>
      <c r="AO688" s="13"/>
      <c r="AP688" s="4" t="str">
        <f t="shared" si="751"/>
        <v/>
      </c>
      <c r="AQ688" s="12"/>
      <c r="AR688" s="13"/>
      <c r="AS688" s="4" t="str">
        <f t="shared" si="752"/>
        <v/>
      </c>
      <c r="AT688" s="12"/>
      <c r="AU688" s="13"/>
      <c r="AV688" s="4" t="str">
        <f t="shared" si="753"/>
        <v/>
      </c>
      <c r="AW688" s="12"/>
      <c r="AX688" s="13"/>
      <c r="AY688" s="4" t="str">
        <f t="shared" si="754"/>
        <v/>
      </c>
      <c r="AZ688" s="12"/>
      <c r="BA688" s="13"/>
      <c r="BB688" s="4" t="str">
        <f t="shared" si="755"/>
        <v/>
      </c>
      <c r="BC688" s="12"/>
      <c r="BD688" s="13"/>
      <c r="BE688" s="4" t="str">
        <f t="shared" si="756"/>
        <v/>
      </c>
      <c r="BF688" s="12"/>
      <c r="BG688" s="13"/>
      <c r="BH688" s="4" t="str">
        <f t="shared" si="757"/>
        <v/>
      </c>
      <c r="BI688" s="12"/>
      <c r="BJ688" s="13"/>
      <c r="BK688" s="4" t="str">
        <f t="shared" si="758"/>
        <v/>
      </c>
      <c r="BL688" s="12"/>
      <c r="BM688" s="13"/>
      <c r="BN688" s="4" t="str">
        <f t="shared" si="759"/>
        <v/>
      </c>
      <c r="BO688" s="12"/>
      <c r="BP688" s="13"/>
      <c r="BQ688" s="4" t="str">
        <f t="shared" si="760"/>
        <v/>
      </c>
      <c r="BR688" s="12"/>
      <c r="BS688" s="13"/>
      <c r="BT688" s="4" t="str">
        <f t="shared" si="761"/>
        <v/>
      </c>
      <c r="BU688" s="12"/>
      <c r="BV688" s="13"/>
    </row>
    <row r="689" spans="1:77" collapsed="1">
      <c r="B689" t="s">
        <v>69</v>
      </c>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row>
    <row r="690" spans="1:77">
      <c r="B690" t="str">
        <f>B688</f>
        <v>zakeri2015electrical</v>
      </c>
      <c r="C690" t="s">
        <v>19</v>
      </c>
      <c r="D690">
        <f>D688</f>
        <v>2015</v>
      </c>
      <c r="E690" t="str">
        <f>E677</f>
        <v>EUR/kW</v>
      </c>
      <c r="F690" s="4" t="str">
        <f>IFERROR(AVERAGE(G690:H690),"")</f>
        <v/>
      </c>
      <c r="G690" s="12"/>
      <c r="H690" s="13"/>
      <c r="I690" s="4" t="str">
        <f>IFERROR(AVERAGE(J690:K690),"")</f>
        <v/>
      </c>
      <c r="J690" s="12"/>
      <c r="K690" s="13"/>
      <c r="L690" s="4" t="str">
        <f>IFERROR(AVERAGE(M690:N690),"")</f>
        <v/>
      </c>
      <c r="M690" s="12"/>
      <c r="N690" s="13"/>
      <c r="O690" s="4" t="str">
        <f>IFERROR(AVERAGE(P690:Q690),"")</f>
        <v/>
      </c>
      <c r="P690" s="12"/>
      <c r="Q690" s="13"/>
      <c r="R690" s="4" t="str">
        <f>IFERROR(AVERAGE(S690:T690),"")</f>
        <v/>
      </c>
      <c r="S690" s="12"/>
      <c r="T690" s="13"/>
      <c r="U690" s="4" t="str">
        <f>IFERROR(AVERAGE(V690:W690),"")</f>
        <v/>
      </c>
      <c r="V690" s="12"/>
      <c r="W690" s="13"/>
      <c r="X690" s="4" t="str">
        <f>IFERROR(AVERAGE(Y690:Z690),"")</f>
        <v/>
      </c>
      <c r="Y690" s="12"/>
      <c r="Z690" s="13"/>
      <c r="AA690" s="4" t="str">
        <f>IFERROR(AVERAGE(AB690:AC690),"")</f>
        <v/>
      </c>
      <c r="AB690" s="12"/>
      <c r="AC690" s="13"/>
      <c r="AD690" s="4" t="str">
        <f>IFERROR(AVERAGE(AE690:AF690),"")</f>
        <v/>
      </c>
      <c r="AE690" s="12"/>
      <c r="AF690" s="13"/>
      <c r="AG690" s="4" t="str">
        <f>IFERROR(AVERAGE(AH690:AI690),"")</f>
        <v/>
      </c>
      <c r="AH690" s="12"/>
      <c r="AI690" s="13"/>
      <c r="AJ690" s="4" t="str">
        <f>IFERROR(AVERAGE(AK690:AL690),"")</f>
        <v/>
      </c>
      <c r="AK690" s="12"/>
      <c r="AL690" s="13"/>
      <c r="AM690" s="4" t="str">
        <f>IFERROR(AVERAGE(AN690:AO690),"")</f>
        <v/>
      </c>
      <c r="AN690" s="12"/>
      <c r="AO690" s="13"/>
      <c r="AP690" s="4" t="str">
        <f>IFERROR(AVERAGE(AQ690:AR690),"")</f>
        <v/>
      </c>
      <c r="AQ690" s="12"/>
      <c r="AR690" s="13"/>
      <c r="AS690" s="4" t="str">
        <f>IFERROR(AVERAGE(AT690:AU690),"")</f>
        <v/>
      </c>
      <c r="AT690" s="12"/>
      <c r="AU690" s="13"/>
      <c r="AV690" s="4" t="str">
        <f>IFERROR(AVERAGE(AW690:AX690),"")</f>
        <v/>
      </c>
      <c r="AW690" s="12"/>
      <c r="AX690" s="13"/>
      <c r="AY690" s="4" t="str">
        <f>IFERROR(AVERAGE(AZ690:BA690),"")</f>
        <v/>
      </c>
      <c r="AZ690" s="12"/>
      <c r="BA690" s="13"/>
      <c r="BB690" s="4" t="str">
        <f>IFERROR(AVERAGE(BC690:BD690),"")</f>
        <v/>
      </c>
      <c r="BC690" s="12"/>
      <c r="BD690" s="13"/>
      <c r="BE690" s="4" t="str">
        <f>IFERROR(AVERAGE(BF690:BG690),"")</f>
        <v/>
      </c>
      <c r="BF690" s="12"/>
      <c r="BG690" s="13"/>
      <c r="BH690" s="4" t="str">
        <f>IFERROR(AVERAGE(BI690:BJ690),"")</f>
        <v/>
      </c>
      <c r="BI690" s="12"/>
      <c r="BJ690" s="13"/>
      <c r="BK690" s="4" t="str">
        <f>IFERROR(AVERAGE(BL690:BM690),"")</f>
        <v/>
      </c>
      <c r="BL690" s="12"/>
      <c r="BM690" s="13"/>
      <c r="BN690" s="4" t="str">
        <f>IFERROR(AVERAGE(BO690:BP690),"")</f>
        <v/>
      </c>
      <c r="BO690" s="12"/>
      <c r="BP690" s="13"/>
      <c r="BQ690" s="4" t="str">
        <f>IFERROR(AVERAGE(BR690:BS690),"")</f>
        <v/>
      </c>
      <c r="BR690" s="12"/>
      <c r="BS690" s="13"/>
      <c r="BT690" s="4" t="str">
        <f>IFERROR(AVERAGE(BU690:BV690),"")</f>
        <v/>
      </c>
      <c r="BU690" s="12"/>
      <c r="BV690" s="13"/>
    </row>
    <row r="691" spans="1:77">
      <c r="B691" t="s">
        <v>69</v>
      </c>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row>
    <row r="692" spans="1:77">
      <c r="B692" t="str">
        <f>B690</f>
        <v>zakeri2015electrical</v>
      </c>
      <c r="C692" t="s">
        <v>48</v>
      </c>
      <c r="D692">
        <f>D690</f>
        <v>2015</v>
      </c>
      <c r="E692" t="s">
        <v>22</v>
      </c>
      <c r="F692" s="22" t="str">
        <f>IFERROR(AVERAGE(G692:H692),"")</f>
        <v/>
      </c>
      <c r="G692" s="23"/>
      <c r="H692" s="24"/>
      <c r="I692" s="22" t="str">
        <f>IFERROR(AVERAGE(J692:K692),"")</f>
        <v/>
      </c>
      <c r="J692" s="23"/>
      <c r="K692" s="24"/>
      <c r="L692" s="22" t="str">
        <f>IFERROR(AVERAGE(M692:N692),"")</f>
        <v/>
      </c>
      <c r="M692" s="23"/>
      <c r="N692" s="24"/>
      <c r="O692" s="22" t="str">
        <f>IFERROR(AVERAGE(P692:Q692),"")</f>
        <v/>
      </c>
      <c r="P692" s="23"/>
      <c r="Q692" s="24"/>
      <c r="R692" s="22" t="str">
        <f>IFERROR(AVERAGE(S692:T692),"")</f>
        <v/>
      </c>
      <c r="S692" s="23"/>
      <c r="T692" s="24"/>
      <c r="U692" s="22" t="str">
        <f>IFERROR(AVERAGE(V692:W692),"")</f>
        <v/>
      </c>
      <c r="V692" s="23"/>
      <c r="W692" s="24"/>
      <c r="X692" s="22" t="str">
        <f>IFERROR(AVERAGE(Y692:Z692),"")</f>
        <v/>
      </c>
      <c r="Y692" s="23"/>
      <c r="Z692" s="24"/>
      <c r="AA692" s="22" t="str">
        <f>IFERROR(AVERAGE(AB692:AC692),"")</f>
        <v/>
      </c>
      <c r="AB692" s="23"/>
      <c r="AC692" s="24"/>
      <c r="AD692" s="22" t="str">
        <f>IFERROR(AVERAGE(AE692:AF692),"")</f>
        <v/>
      </c>
      <c r="AE692" s="23"/>
      <c r="AF692" s="24"/>
      <c r="AG692" s="22" t="str">
        <f>IFERROR(AVERAGE(AH692:AI692),"")</f>
        <v/>
      </c>
      <c r="AH692" s="23"/>
      <c r="AI692" s="24"/>
      <c r="AJ692" s="22" t="str">
        <f>IFERROR(AVERAGE(AK692:AL692),"")</f>
        <v/>
      </c>
      <c r="AK692" s="23"/>
      <c r="AL692" s="24"/>
      <c r="AM692" s="22" t="str">
        <f>IFERROR(AVERAGE(AN692:AO692),"")</f>
        <v/>
      </c>
      <c r="AN692" s="23"/>
      <c r="AO692" s="24"/>
      <c r="AP692" s="22" t="str">
        <f>IFERROR(AVERAGE(AQ692:AR692),"")</f>
        <v/>
      </c>
      <c r="AQ692" s="23"/>
      <c r="AR692" s="24"/>
      <c r="AS692" s="22" t="str">
        <f>IFERROR(AVERAGE(AT692:AU692),"")</f>
        <v/>
      </c>
      <c r="AT692" s="23"/>
      <c r="AU692" s="24"/>
      <c r="AV692" s="22" t="str">
        <f>IFERROR(AVERAGE(AW692:AX692),"")</f>
        <v/>
      </c>
      <c r="AW692" s="23"/>
      <c r="AX692" s="24"/>
      <c r="AY692" s="22">
        <f>IFERROR(AVERAGE(AZ692:BA692),"")</f>
        <v>0.02</v>
      </c>
      <c r="AZ692" s="23">
        <v>0.01</v>
      </c>
      <c r="BA692" s="24">
        <v>0.03</v>
      </c>
      <c r="BB692" s="22" t="str">
        <f>IFERROR(AVERAGE(BC692:BD692),"")</f>
        <v/>
      </c>
      <c r="BC692" s="23"/>
      <c r="BD692" s="24"/>
      <c r="BE692" s="22" t="str">
        <f>IFERROR(AVERAGE(BF692:BG692),"")</f>
        <v/>
      </c>
      <c r="BF692" s="23"/>
      <c r="BG692" s="24"/>
      <c r="BH692" s="22" t="str">
        <f>IFERROR(AVERAGE(BI692:BJ692),"")</f>
        <v/>
      </c>
      <c r="BI692" s="23"/>
      <c r="BJ692" s="24"/>
      <c r="BK692" s="22" t="str">
        <f>IFERROR(AVERAGE(BL692:BM692),"")</f>
        <v/>
      </c>
      <c r="BL692" s="23"/>
      <c r="BM692" s="24"/>
      <c r="BN692" s="22" t="str">
        <f>IFERROR(AVERAGE(BO692:BP692),"")</f>
        <v/>
      </c>
      <c r="BO692" s="23"/>
      <c r="BP692" s="24"/>
      <c r="BQ692" s="22" t="str">
        <f>IFERROR(AVERAGE(BR692:BS692),"")</f>
        <v/>
      </c>
      <c r="BR692" s="23"/>
      <c r="BS692" s="24"/>
      <c r="BT692" s="22" t="str">
        <f>IFERROR(AVERAGE(BU692:BV692),"")</f>
        <v/>
      </c>
      <c r="BU692" s="23"/>
      <c r="BV692" s="24"/>
      <c r="BY692" s="2" t="s">
        <v>224</v>
      </c>
    </row>
    <row r="693" spans="1:77">
      <c r="B693" t="str">
        <f>B692</f>
        <v>zakeri2015electrical</v>
      </c>
      <c r="C693" t="s">
        <v>49</v>
      </c>
      <c r="D693">
        <f>D692</f>
        <v>2015</v>
      </c>
      <c r="E693" t="s">
        <v>22</v>
      </c>
      <c r="F693" s="22" t="str">
        <f>IFERROR(AVERAGE(G693:H693),"")</f>
        <v/>
      </c>
      <c r="G693" s="23"/>
      <c r="H693" s="24"/>
      <c r="I693" s="22" t="str">
        <f>IFERROR(AVERAGE(J693:K693),"")</f>
        <v/>
      </c>
      <c r="J693" s="23"/>
      <c r="K693" s="24"/>
      <c r="L693" s="22" t="str">
        <f>IFERROR(AVERAGE(M693:N693),"")</f>
        <v/>
      </c>
      <c r="M693" s="23"/>
      <c r="N693" s="24"/>
      <c r="O693" s="22" t="str">
        <f>IFERROR(AVERAGE(P693:Q693),"")</f>
        <v/>
      </c>
      <c r="P693" s="23"/>
      <c r="Q693" s="24"/>
      <c r="R693" s="22" t="str">
        <f>IFERROR(AVERAGE(S693:T693),"")</f>
        <v/>
      </c>
      <c r="S693" s="23"/>
      <c r="T693" s="24"/>
      <c r="U693" s="22" t="str">
        <f>IFERROR(AVERAGE(V693:W693),"")</f>
        <v/>
      </c>
      <c r="V693" s="23"/>
      <c r="W693" s="24"/>
      <c r="X693" s="22" t="str">
        <f>IFERROR(AVERAGE(Y693:Z693),"")</f>
        <v/>
      </c>
      <c r="Y693" s="23"/>
      <c r="Z693" s="24"/>
      <c r="AA693" s="22" t="str">
        <f>IFERROR(AVERAGE(AB693:AC693),"")</f>
        <v/>
      </c>
      <c r="AB693" s="23"/>
      <c r="AC693" s="24"/>
      <c r="AD693" s="22" t="str">
        <f>IFERROR(AVERAGE(AE693:AF693),"")</f>
        <v/>
      </c>
      <c r="AE693" s="23"/>
      <c r="AF693" s="24"/>
      <c r="AG693" s="22" t="str">
        <f>IFERROR(AVERAGE(AH693:AI693),"")</f>
        <v/>
      </c>
      <c r="AH693" s="23"/>
      <c r="AI693" s="24"/>
      <c r="AJ693" s="22" t="str">
        <f>IFERROR(AVERAGE(AK693:AL693),"")</f>
        <v/>
      </c>
      <c r="AK693" s="23"/>
      <c r="AL693" s="24"/>
      <c r="AM693" s="22" t="str">
        <f>IFERROR(AVERAGE(AN693:AO693),"")</f>
        <v/>
      </c>
      <c r="AN693" s="23"/>
      <c r="AO693" s="24"/>
      <c r="AP693" s="22" t="str">
        <f>IFERROR(AVERAGE(AQ693:AR693),"")</f>
        <v/>
      </c>
      <c r="AQ693" s="23"/>
      <c r="AR693" s="24"/>
      <c r="AS693" s="22" t="str">
        <f>IFERROR(AVERAGE(AT693:AU693),"")</f>
        <v/>
      </c>
      <c r="AT693" s="23"/>
      <c r="AU693" s="24"/>
      <c r="AV693" s="22" t="str">
        <f>IFERROR(AVERAGE(AW693:AX693),"")</f>
        <v/>
      </c>
      <c r="AW693" s="23"/>
      <c r="AX693" s="24"/>
      <c r="AY693" s="22" t="str">
        <f>IFERROR(AVERAGE(AZ693:BA693),"")</f>
        <v/>
      </c>
      <c r="AZ693" s="23"/>
      <c r="BA693" s="24"/>
      <c r="BB693" s="22" t="str">
        <f>IFERROR(AVERAGE(BC693:BD693),"")</f>
        <v/>
      </c>
      <c r="BC693" s="23"/>
      <c r="BD693" s="24"/>
      <c r="BE693" s="22" t="str">
        <f>IFERROR(AVERAGE(BF693:BG693),"")</f>
        <v/>
      </c>
      <c r="BF693" s="23"/>
      <c r="BG693" s="24"/>
      <c r="BH693" s="22" t="str">
        <f>IFERROR(AVERAGE(BI693:BJ693),"")</f>
        <v/>
      </c>
      <c r="BI693" s="23"/>
      <c r="BJ693" s="24"/>
      <c r="BK693" s="22" t="str">
        <f>IFERROR(AVERAGE(BL693:BM693),"")</f>
        <v/>
      </c>
      <c r="BL693" s="23"/>
      <c r="BM693" s="24"/>
      <c r="BN693" s="22" t="str">
        <f>IFERROR(AVERAGE(BO693:BP693),"")</f>
        <v/>
      </c>
      <c r="BO693" s="23"/>
      <c r="BP693" s="24"/>
      <c r="BQ693" s="22" t="str">
        <f>IFERROR(AVERAGE(BR693:BS693),"")</f>
        <v/>
      </c>
      <c r="BR693" s="23"/>
      <c r="BS693" s="24"/>
      <c r="BT693" s="22" t="str">
        <f>IFERROR(AVERAGE(BU693:BV693),"")</f>
        <v/>
      </c>
      <c r="BU693" s="23"/>
      <c r="BV693" s="24"/>
    </row>
    <row r="694" spans="1:77">
      <c r="B694" t="s">
        <v>69</v>
      </c>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row>
    <row r="695" spans="1:77">
      <c r="B695" t="str">
        <f>B690</f>
        <v>zakeri2015electrical</v>
      </c>
      <c r="C695" t="s">
        <v>23</v>
      </c>
      <c r="D695">
        <f>D690</f>
        <v>2015</v>
      </c>
      <c r="E695" t="s">
        <v>20</v>
      </c>
      <c r="F695" s="4" t="str">
        <f>IFERROR(AVERAGE(G695:H695),"")</f>
        <v/>
      </c>
      <c r="G695" s="12"/>
      <c r="H695" s="13"/>
      <c r="I695" s="4" t="str">
        <f>IFERROR(AVERAGE(J695:K695),"")</f>
        <v/>
      </c>
      <c r="J695" s="12"/>
      <c r="K695" s="13"/>
      <c r="L695" s="4" t="str">
        <f>IFERROR(AVERAGE(M695:N695),"")</f>
        <v/>
      </c>
      <c r="M695" s="12"/>
      <c r="N695" s="13"/>
      <c r="O695" s="4" t="str">
        <f>IFERROR(AVERAGE(P695:Q695),"")</f>
        <v/>
      </c>
      <c r="P695" s="12"/>
      <c r="Q695" s="13"/>
      <c r="R695" s="4" t="str">
        <f>IFERROR(AVERAGE(S695:T695),"")</f>
        <v/>
      </c>
      <c r="S695" s="12"/>
      <c r="T695" s="13"/>
      <c r="U695" s="4" t="str">
        <f>IFERROR(AVERAGE(V695:W695),"")</f>
        <v/>
      </c>
      <c r="V695" s="12"/>
      <c r="W695" s="13"/>
      <c r="X695" s="4" t="str">
        <f>IFERROR(AVERAGE(Y695:Z695),"")</f>
        <v/>
      </c>
      <c r="Y695" s="12"/>
      <c r="Z695" s="13"/>
      <c r="AA695" s="4" t="str">
        <f>IFERROR(AVERAGE(AB695:AC695),"")</f>
        <v/>
      </c>
      <c r="AB695" s="12"/>
      <c r="AC695" s="13"/>
      <c r="AD695" s="4" t="str">
        <f>IFERROR(AVERAGE(AE695:AF695),"")</f>
        <v/>
      </c>
      <c r="AE695" s="12"/>
      <c r="AF695" s="13"/>
      <c r="AG695" s="4" t="str">
        <f>IFERROR(AVERAGE(AH695:AI695),"")</f>
        <v/>
      </c>
      <c r="AH695" s="12"/>
      <c r="AI695" s="13"/>
      <c r="AJ695" s="4" t="str">
        <f>IFERROR(AVERAGE(AK695:AL695),"")</f>
        <v/>
      </c>
      <c r="AK695" s="12"/>
      <c r="AL695" s="13"/>
      <c r="AM695" s="4" t="str">
        <f>IFERROR(AVERAGE(AN695:AO695),"")</f>
        <v/>
      </c>
      <c r="AN695" s="12"/>
      <c r="AO695" s="13"/>
      <c r="AP695" s="4" t="str">
        <f>IFERROR(AVERAGE(AQ695:AR695),"")</f>
        <v/>
      </c>
      <c r="AQ695" s="12"/>
      <c r="AR695" s="13"/>
      <c r="AS695" s="4" t="str">
        <f>IFERROR(AVERAGE(AT695:AU695),"")</f>
        <v/>
      </c>
      <c r="AT695" s="12"/>
      <c r="AU695" s="13"/>
      <c r="AV695" s="4" t="str">
        <f>IFERROR(AVERAGE(AW695:AX695),"")</f>
        <v/>
      </c>
      <c r="AW695" s="12"/>
      <c r="AX695" s="13"/>
      <c r="AY695" s="4" t="str">
        <f>IFERROR(AVERAGE(AZ695:BA695),"")</f>
        <v/>
      </c>
      <c r="AZ695" s="12"/>
      <c r="BA695" s="13"/>
      <c r="BB695" s="4" t="str">
        <f>IFERROR(AVERAGE(BC695:BD695),"")</f>
        <v/>
      </c>
      <c r="BC695" s="12"/>
      <c r="BD695" s="13"/>
      <c r="BE695" s="4" t="str">
        <f>IFERROR(AVERAGE(BF695:BG695),"")</f>
        <v/>
      </c>
      <c r="BF695" s="12"/>
      <c r="BG695" s="13"/>
      <c r="BH695" s="4" t="str">
        <f>IFERROR(AVERAGE(BI695:BJ695),"")</f>
        <v/>
      </c>
      <c r="BI695" s="12"/>
      <c r="BJ695" s="13"/>
      <c r="BK695" s="4" t="str">
        <f>IFERROR(AVERAGE(BL695:BM695),"")</f>
        <v/>
      </c>
      <c r="BL695" s="12"/>
      <c r="BM695" s="13"/>
      <c r="BN695" s="4" t="str">
        <f>IFERROR(AVERAGE(BO695:BP695),"")</f>
        <v/>
      </c>
      <c r="BO695" s="12"/>
      <c r="BP695" s="13"/>
      <c r="BQ695" s="4" t="str">
        <f>IFERROR(AVERAGE(BR695:BS695),"")</f>
        <v/>
      </c>
      <c r="BR695" s="12"/>
      <c r="BS695" s="13"/>
      <c r="BT695" s="4" t="str">
        <f>IFERROR(AVERAGE(BU695:BV695),"")</f>
        <v/>
      </c>
      <c r="BU695" s="12"/>
      <c r="BV695" s="13"/>
    </row>
    <row r="696" spans="1:77">
      <c r="B696" t="str">
        <f>B695</f>
        <v>zakeri2015electrical</v>
      </c>
      <c r="C696" t="s">
        <v>42</v>
      </c>
      <c r="D696">
        <f>D695</f>
        <v>2015</v>
      </c>
      <c r="E696" t="s">
        <v>43</v>
      </c>
      <c r="F696" s="4" t="str">
        <f>IFERROR(AVERAGE(G696:H696),"")</f>
        <v/>
      </c>
      <c r="G696" s="12"/>
      <c r="H696" s="13"/>
      <c r="I696" s="4" t="str">
        <f>IFERROR(AVERAGE(J696:K696),"")</f>
        <v/>
      </c>
      <c r="J696" s="12"/>
      <c r="K696" s="13"/>
      <c r="L696" s="4" t="str">
        <f>IFERROR(AVERAGE(M696:N696),"")</f>
        <v/>
      </c>
      <c r="M696" s="12"/>
      <c r="N696" s="13"/>
      <c r="O696" s="4" t="str">
        <f>IFERROR(AVERAGE(P696:Q696),"")</f>
        <v/>
      </c>
      <c r="P696" s="12"/>
      <c r="Q696" s="13"/>
      <c r="R696" s="4" t="str">
        <f>IFERROR(AVERAGE(S696:T696),"")</f>
        <v/>
      </c>
      <c r="S696" s="12"/>
      <c r="T696" s="13"/>
      <c r="U696" s="4" t="str">
        <f>IFERROR(AVERAGE(V696:W696),"")</f>
        <v/>
      </c>
      <c r="V696" s="12"/>
      <c r="W696" s="13"/>
      <c r="X696" s="4" t="str">
        <f>IFERROR(AVERAGE(Y696:Z696),"")</f>
        <v/>
      </c>
      <c r="Y696" s="12"/>
      <c r="Z696" s="13"/>
      <c r="AA696" s="4" t="str">
        <f>IFERROR(AVERAGE(AB696:AC696),"")</f>
        <v/>
      </c>
      <c r="AB696" s="12"/>
      <c r="AC696" s="13"/>
      <c r="AD696" s="4" t="str">
        <f>IFERROR(AVERAGE(AE696:AF696),"")</f>
        <v/>
      </c>
      <c r="AE696" s="12"/>
      <c r="AF696" s="13"/>
      <c r="AG696" s="4" t="str">
        <f>IFERROR(AVERAGE(AH696:AI696),"")</f>
        <v/>
      </c>
      <c r="AH696" s="12"/>
      <c r="AI696" s="13"/>
      <c r="AJ696" s="4" t="str">
        <f>IFERROR(AVERAGE(AK696:AL696),"")</f>
        <v/>
      </c>
      <c r="AK696" s="12"/>
      <c r="AL696" s="13"/>
      <c r="AM696" s="4" t="str">
        <f>IFERROR(AVERAGE(AN696:AO696),"")</f>
        <v/>
      </c>
      <c r="AN696" s="12"/>
      <c r="AO696" s="13"/>
      <c r="AP696" s="4" t="str">
        <f>IFERROR(AVERAGE(AQ696:AR696),"")</f>
        <v/>
      </c>
      <c r="AQ696" s="12"/>
      <c r="AR696" s="13"/>
      <c r="AS696" s="4" t="str">
        <f>IFERROR(AVERAGE(AT696:AU696),"")</f>
        <v/>
      </c>
      <c r="AT696" s="12"/>
      <c r="AU696" s="13"/>
      <c r="AV696" s="4" t="str">
        <f>IFERROR(AVERAGE(AW696:AX696),"")</f>
        <v/>
      </c>
      <c r="AW696" s="12"/>
      <c r="AX696" s="13"/>
      <c r="AY696" s="4" t="str">
        <f>IFERROR(AVERAGE(AZ696:BA696),"")</f>
        <v/>
      </c>
      <c r="AZ696" s="12"/>
      <c r="BA696" s="13"/>
      <c r="BB696" s="4" t="str">
        <f>IFERROR(AVERAGE(BC696:BD696),"")</f>
        <v/>
      </c>
      <c r="BC696" s="12"/>
      <c r="BD696" s="13"/>
      <c r="BE696" s="4" t="str">
        <f>IFERROR(AVERAGE(BF696:BG696),"")</f>
        <v/>
      </c>
      <c r="BF696" s="12"/>
      <c r="BG696" s="13"/>
      <c r="BH696" s="4" t="str">
        <f>IFERROR(AVERAGE(BI696:BJ696),"")</f>
        <v/>
      </c>
      <c r="BI696" s="12"/>
      <c r="BJ696" s="13"/>
      <c r="BK696" s="4" t="str">
        <f>IFERROR(AVERAGE(BL696:BM696),"")</f>
        <v/>
      </c>
      <c r="BL696" s="12"/>
      <c r="BM696" s="13"/>
      <c r="BN696" s="4" t="str">
        <f>IFERROR(AVERAGE(BO696:BP696),"")</f>
        <v/>
      </c>
      <c r="BO696" s="12"/>
      <c r="BP696" s="13"/>
      <c r="BQ696" s="4" t="str">
        <f>IFERROR(AVERAGE(BR696:BS696),"")</f>
        <v/>
      </c>
      <c r="BR696" s="12"/>
      <c r="BS696" s="13"/>
      <c r="BT696" s="4" t="str">
        <f>IFERROR(AVERAGE(BU696:BV696),"")</f>
        <v/>
      </c>
      <c r="BU696" s="12"/>
      <c r="BV696" s="13"/>
    </row>
    <row r="697" spans="1:77">
      <c r="B697" t="str">
        <f>B696</f>
        <v>zakeri2015electrical</v>
      </c>
      <c r="C697" t="s">
        <v>21</v>
      </c>
      <c r="D697">
        <f>D696</f>
        <v>2015</v>
      </c>
      <c r="E697" t="s">
        <v>22</v>
      </c>
      <c r="F697" s="22" t="str">
        <f>IFERROR(AVERAGE(G697:H697),"")</f>
        <v/>
      </c>
      <c r="G697" s="23"/>
      <c r="H697" s="24"/>
      <c r="I697" s="22" t="str">
        <f>IFERROR(AVERAGE(J697:K697),"")</f>
        <v/>
      </c>
      <c r="J697" s="23"/>
      <c r="K697" s="24"/>
      <c r="L697" s="22" t="str">
        <f>IFERROR(AVERAGE(M697:N697),"")</f>
        <v/>
      </c>
      <c r="M697" s="23"/>
      <c r="N697" s="24"/>
      <c r="O697" s="22" t="str">
        <f>IFERROR(AVERAGE(P697:Q697),"")</f>
        <v/>
      </c>
      <c r="P697" s="23"/>
      <c r="Q697" s="24"/>
      <c r="R697" s="22" t="str">
        <f>IFERROR(AVERAGE(S697:T697),"")</f>
        <v/>
      </c>
      <c r="S697" s="23"/>
      <c r="T697" s="24"/>
      <c r="U697" s="22" t="str">
        <f>IFERROR(AVERAGE(V697:W697),"")</f>
        <v/>
      </c>
      <c r="V697" s="23"/>
      <c r="W697" s="24"/>
      <c r="X697" s="22" t="str">
        <f>IFERROR(AVERAGE(Y697:Z697),"")</f>
        <v/>
      </c>
      <c r="Y697" s="23"/>
      <c r="Z697" s="24"/>
      <c r="AA697" s="22" t="str">
        <f>IFERROR(AVERAGE(AB697:AC697),"")</f>
        <v/>
      </c>
      <c r="AB697" s="23"/>
      <c r="AC697" s="24"/>
      <c r="AD697" s="22" t="str">
        <f>IFERROR(AVERAGE(AE697:AF697),"")</f>
        <v/>
      </c>
      <c r="AE697" s="23"/>
      <c r="AF697" s="24"/>
      <c r="AG697" s="22" t="str">
        <f>IFERROR(AVERAGE(AH697:AI697),"")</f>
        <v/>
      </c>
      <c r="AH697" s="23"/>
      <c r="AI697" s="24"/>
      <c r="AJ697" s="22" t="str">
        <f>IFERROR(AVERAGE(AK697:AL697),"")</f>
        <v/>
      </c>
      <c r="AK697" s="23"/>
      <c r="AL697" s="24"/>
      <c r="AM697" s="22" t="str">
        <f>IFERROR(AVERAGE(AN697:AO697),"")</f>
        <v/>
      </c>
      <c r="AN697" s="23"/>
      <c r="AO697" s="24"/>
      <c r="AP697" s="22" t="str">
        <f>IFERROR(AVERAGE(AQ697:AR697),"")</f>
        <v/>
      </c>
      <c r="AQ697" s="23"/>
      <c r="AR697" s="24"/>
      <c r="AS697" s="22" t="str">
        <f>IFERROR(AVERAGE(AT697:AU697),"")</f>
        <v/>
      </c>
      <c r="AT697" s="23"/>
      <c r="AU697" s="24"/>
      <c r="AV697" s="22" t="str">
        <f>IFERROR(AVERAGE(AW697:AX697),"")</f>
        <v/>
      </c>
      <c r="AW697" s="23"/>
      <c r="AX697" s="24"/>
      <c r="AY697" s="22">
        <f>IFERROR(AVERAGE(AZ697:BA697),"")</f>
        <v>0.65500000000000003</v>
      </c>
      <c r="AZ697" s="23">
        <v>0.43</v>
      </c>
      <c r="BA697" s="24">
        <v>0.88</v>
      </c>
      <c r="BB697" s="22" t="str">
        <f>IFERROR(AVERAGE(BC697:BD697),"")</f>
        <v/>
      </c>
      <c r="BC697" s="23"/>
      <c r="BD697" s="24"/>
      <c r="BE697" s="22" t="str">
        <f>IFERROR(AVERAGE(BF697:BG697),"")</f>
        <v/>
      </c>
      <c r="BF697" s="23"/>
      <c r="BG697" s="24"/>
      <c r="BH697" s="22" t="str">
        <f>IFERROR(AVERAGE(BI697:BJ697),"")</f>
        <v/>
      </c>
      <c r="BI697" s="23"/>
      <c r="BJ697" s="24"/>
      <c r="BK697" s="22" t="str">
        <f>IFERROR(AVERAGE(BL697:BM697),"")</f>
        <v/>
      </c>
      <c r="BL697" s="23"/>
      <c r="BM697" s="24"/>
      <c r="BN697" s="22" t="str">
        <f>IFERROR(AVERAGE(BO697:BP697),"")</f>
        <v/>
      </c>
      <c r="BO697" s="23"/>
      <c r="BP697" s="24"/>
      <c r="BQ697" s="22" t="str">
        <f>IFERROR(AVERAGE(BR697:BS697),"")</f>
        <v/>
      </c>
      <c r="BR697" s="23"/>
      <c r="BS697" s="24"/>
      <c r="BT697" s="22" t="str">
        <f>IFERROR(AVERAGE(BU697:BV697),"")</f>
        <v/>
      </c>
      <c r="BU697" s="23"/>
      <c r="BV697" s="24"/>
      <c r="BY697" s="2" t="s">
        <v>224</v>
      </c>
    </row>
    <row r="698" spans="1:77">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row>
    <row r="700" spans="1:77">
      <c r="A700" s="5">
        <f>MATCH(B700,Sources[Citekey],0)</f>
        <v>109</v>
      </c>
      <c r="B700" s="6" t="s">
        <v>248</v>
      </c>
      <c r="C700" s="1"/>
      <c r="D700" s="1">
        <f>VLOOKUP(B700,Sources[],2,FALSE)</f>
        <v>2016</v>
      </c>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row>
    <row r="701" spans="1:77">
      <c r="B701" t="str">
        <f>B700</f>
        <v>ChemCoast2016fahrplan</v>
      </c>
      <c r="C701" t="s">
        <v>3</v>
      </c>
      <c r="D701">
        <f>D700</f>
        <v>2016</v>
      </c>
      <c r="E701" s="25" t="s">
        <v>6</v>
      </c>
      <c r="F701" s="4" t="str">
        <f>IFERROR(AVERAGE(G701:H701),"")</f>
        <v/>
      </c>
      <c r="G701" s="12"/>
      <c r="H701" s="13"/>
      <c r="I701" s="4" t="str">
        <f>IFERROR(AVERAGE(J701:K701),"")</f>
        <v/>
      </c>
      <c r="J701" s="12"/>
      <c r="K701" s="13"/>
      <c r="L701" s="4" t="str">
        <f>IFERROR(AVERAGE(M701:N701),"")</f>
        <v/>
      </c>
      <c r="M701" s="12"/>
      <c r="N701" s="13"/>
      <c r="O701" s="4" t="str">
        <f>IFERROR(AVERAGE(P701:Q701),"")</f>
        <v/>
      </c>
      <c r="P701" s="12"/>
      <c r="Q701" s="13"/>
      <c r="R701" s="4" t="str">
        <f>IFERROR(AVERAGE(S701:T701),"")</f>
        <v/>
      </c>
      <c r="S701" s="12"/>
      <c r="T701" s="13"/>
      <c r="U701" s="4" t="str">
        <f>IFERROR(AVERAGE(V701:W701),"")</f>
        <v/>
      </c>
      <c r="V701" s="12"/>
      <c r="W701" s="13"/>
      <c r="X701" s="4" t="str">
        <f>IFERROR(AVERAGE(Y701:Z701),"")</f>
        <v/>
      </c>
      <c r="Y701" s="12"/>
      <c r="Z701" s="13"/>
      <c r="AA701" s="4" t="str">
        <f>IFERROR(AVERAGE(AB701:AC701),"")</f>
        <v/>
      </c>
      <c r="AB701" s="12"/>
      <c r="AC701" s="13"/>
      <c r="AD701" s="4" t="str">
        <f>IFERROR(AVERAGE(AE701:AF701),"")</f>
        <v/>
      </c>
      <c r="AE701" s="12"/>
      <c r="AF701" s="13"/>
      <c r="AG701" s="4" t="str">
        <f>IFERROR(AVERAGE(AH701:AI701),"")</f>
        <v/>
      </c>
      <c r="AH701" s="12"/>
      <c r="AI701" s="13"/>
      <c r="AJ701" s="4" t="str">
        <f>IFERROR(AVERAGE(AK701:AL701),"")</f>
        <v/>
      </c>
      <c r="AK701" s="12"/>
      <c r="AL701" s="13"/>
      <c r="AM701" s="4" t="str">
        <f>IFERROR(AVERAGE(AN701:AO701),"")</f>
        <v/>
      </c>
      <c r="AN701" s="12"/>
      <c r="AO701" s="13"/>
      <c r="AP701" s="4" t="str">
        <f>IFERROR(AVERAGE(AQ701:AR701),"")</f>
        <v/>
      </c>
      <c r="AQ701" s="12"/>
      <c r="AR701" s="13"/>
      <c r="AS701" s="4" t="str">
        <f>IFERROR(AVERAGE(AT701:AU701),"")</f>
        <v/>
      </c>
      <c r="AT701" s="12"/>
      <c r="AU701" s="13"/>
      <c r="AV701" s="4" t="str">
        <f>IFERROR(AVERAGE(AW701:AX701),"")</f>
        <v/>
      </c>
      <c r="AW701" s="12"/>
      <c r="AX701" s="13"/>
      <c r="AY701" s="4" t="str">
        <f>IFERROR(AVERAGE(AZ701:BA701),"")</f>
        <v/>
      </c>
      <c r="AZ701" s="12"/>
      <c r="BA701" s="13"/>
      <c r="BB701" s="4">
        <f>IFERROR(AVERAGE(BC701:BD701),"")</f>
        <v>800</v>
      </c>
      <c r="BC701" s="12">
        <v>800</v>
      </c>
      <c r="BD701" s="13">
        <v>800</v>
      </c>
      <c r="BE701" s="4" t="str">
        <f>IFERROR(AVERAGE(BF701:BG701),"")</f>
        <v/>
      </c>
      <c r="BF701" s="12"/>
      <c r="BG701" s="13"/>
      <c r="BH701" s="4" t="str">
        <f>IFERROR(AVERAGE(BI701:BJ701),"")</f>
        <v/>
      </c>
      <c r="BI701" s="12"/>
      <c r="BJ701" s="13"/>
      <c r="BK701" s="4" t="str">
        <f>IFERROR(AVERAGE(BL701:BM701),"")</f>
        <v/>
      </c>
      <c r="BL701" s="12"/>
      <c r="BM701" s="13"/>
      <c r="BN701" s="4" t="str">
        <f>IFERROR(AVERAGE(BO701:BP701),"")</f>
        <v/>
      </c>
      <c r="BO701" s="12"/>
      <c r="BP701" s="13"/>
      <c r="BQ701" s="4">
        <f>IFERROR(AVERAGE(BR701:BS701),"")</f>
        <v>600</v>
      </c>
      <c r="BR701" s="12">
        <v>600</v>
      </c>
      <c r="BS701" s="13">
        <v>600</v>
      </c>
      <c r="BT701" s="4" t="str">
        <f>IFERROR(AVERAGE(BU701:BV701),"")</f>
        <v/>
      </c>
      <c r="BU701" s="12"/>
      <c r="BV701" s="13"/>
      <c r="BX701" s="2"/>
      <c r="BY701" t="s">
        <v>249</v>
      </c>
    </row>
    <row r="702" spans="1:77">
      <c r="B702" t="str">
        <f>B701</f>
        <v>ChemCoast2016fahrplan</v>
      </c>
      <c r="C702" t="s">
        <v>4</v>
      </c>
      <c r="D702">
        <f>D701</f>
        <v>2016</v>
      </c>
      <c r="E702" t="str">
        <f>E701</f>
        <v>EUR/kW</v>
      </c>
      <c r="F702" s="4" t="str">
        <f>IFERROR(AVERAGE(G702:H702),"")</f>
        <v/>
      </c>
      <c r="G702" s="14"/>
      <c r="H702" s="15"/>
      <c r="I702" s="4" t="str">
        <f>IFERROR(AVERAGE(J702:K702),"")</f>
        <v/>
      </c>
      <c r="J702" s="14"/>
      <c r="K702" s="15"/>
      <c r="L702" s="4" t="str">
        <f>IFERROR(AVERAGE(M702:N702),"")</f>
        <v/>
      </c>
      <c r="M702" s="14"/>
      <c r="N702" s="15"/>
      <c r="O702" s="4" t="str">
        <f>IFERROR(AVERAGE(P702:Q702),"")</f>
        <v/>
      </c>
      <c r="P702" s="14"/>
      <c r="Q702" s="15"/>
      <c r="R702" s="4" t="str">
        <f>IFERROR(AVERAGE(S702:T702),"")</f>
        <v/>
      </c>
      <c r="S702" s="14"/>
      <c r="T702" s="15"/>
      <c r="U702" s="4" t="str">
        <f>IFERROR(AVERAGE(V702:W702),"")</f>
        <v/>
      </c>
      <c r="V702" s="14"/>
      <c r="W702" s="15"/>
      <c r="X702" s="4" t="str">
        <f>IFERROR(AVERAGE(Y702:Z702),"")</f>
        <v/>
      </c>
      <c r="Y702" s="14"/>
      <c r="Z702" s="15"/>
      <c r="AA702" s="4" t="str">
        <f>IFERROR(AVERAGE(AB702:AC702),"")</f>
        <v/>
      </c>
      <c r="AB702" s="14"/>
      <c r="AC702" s="15"/>
      <c r="AD702" s="4" t="str">
        <f>IFERROR(AVERAGE(AE702:AF702),"")</f>
        <v/>
      </c>
      <c r="AE702" s="14"/>
      <c r="AF702" s="15"/>
      <c r="AG702" s="4" t="str">
        <f>IFERROR(AVERAGE(AH702:AI702),"")</f>
        <v/>
      </c>
      <c r="AH702" s="14"/>
      <c r="AI702" s="15"/>
      <c r="AJ702" s="4" t="str">
        <f>IFERROR(AVERAGE(AK702:AL702),"")</f>
        <v/>
      </c>
      <c r="AK702" s="14"/>
      <c r="AL702" s="15"/>
      <c r="AM702" s="4" t="str">
        <f>IFERROR(AVERAGE(AN702:AO702),"")</f>
        <v/>
      </c>
      <c r="AN702" s="14"/>
      <c r="AO702" s="15"/>
      <c r="AP702" s="4" t="str">
        <f>IFERROR(AVERAGE(AQ702:AR702),"")</f>
        <v/>
      </c>
      <c r="AQ702" s="14"/>
      <c r="AR702" s="15"/>
      <c r="AS702" s="4" t="str">
        <f>IFERROR(AVERAGE(AT702:AU702),"")</f>
        <v/>
      </c>
      <c r="AT702" s="14"/>
      <c r="AU702" s="15"/>
      <c r="AV702" s="4" t="str">
        <f>IFERROR(AVERAGE(AW702:AX702),"")</f>
        <v/>
      </c>
      <c r="AW702" s="14"/>
      <c r="AX702" s="15"/>
      <c r="AY702" s="4" t="str">
        <f>IFERROR(AVERAGE(AZ702:BA702),"")</f>
        <v/>
      </c>
      <c r="AZ702" s="14"/>
      <c r="BA702" s="15"/>
      <c r="BB702" s="4" t="str">
        <f>IFERROR(AVERAGE(BC702:BD702),"")</f>
        <v/>
      </c>
      <c r="BC702" s="14"/>
      <c r="BD702" s="15"/>
      <c r="BE702" s="4" t="str">
        <f>IFERROR(AVERAGE(BF702:BG702),"")</f>
        <v/>
      </c>
      <c r="BF702" s="14"/>
      <c r="BG702" s="15"/>
      <c r="BH702" s="4" t="str">
        <f>IFERROR(AVERAGE(BI702:BJ702),"")</f>
        <v/>
      </c>
      <c r="BI702" s="14"/>
      <c r="BJ702" s="15"/>
      <c r="BK702" s="4" t="str">
        <f>IFERROR(AVERAGE(BL702:BM702),"")</f>
        <v/>
      </c>
      <c r="BL702" s="14"/>
      <c r="BM702" s="15"/>
      <c r="BN702" s="4" t="str">
        <f>IFERROR(AVERAGE(BO702:BP702),"")</f>
        <v/>
      </c>
      <c r="BO702" s="14"/>
      <c r="BP702" s="15"/>
      <c r="BQ702" s="4" t="str">
        <f>IFERROR(AVERAGE(BR702:BS702),"")</f>
        <v/>
      </c>
      <c r="BR702" s="14"/>
      <c r="BS702" s="15"/>
      <c r="BT702" s="4" t="str">
        <f>IFERROR(AVERAGE(BU702:BV702),"")</f>
        <v/>
      </c>
      <c r="BU702" s="14"/>
      <c r="BV702" s="15"/>
      <c r="BX702" s="2"/>
      <c r="BY702" s="2"/>
    </row>
    <row r="703" spans="1:77">
      <c r="B703" t="str">
        <f>B702</f>
        <v>ChemCoast2016fahrplan</v>
      </c>
      <c r="C703" t="s">
        <v>5</v>
      </c>
      <c r="D703">
        <f>D702</f>
        <v>2016</v>
      </c>
      <c r="E703" t="str">
        <f>E702</f>
        <v>EUR/kW</v>
      </c>
      <c r="F703" s="4" t="str">
        <f>IFERROR(AVERAGE(G703:H703),"")</f>
        <v/>
      </c>
      <c r="G703" s="16"/>
      <c r="H703" s="17"/>
      <c r="I703" s="4" t="str">
        <f>IFERROR(AVERAGE(J703:K703),"")</f>
        <v/>
      </c>
      <c r="J703" s="16"/>
      <c r="K703" s="17"/>
      <c r="L703" s="4" t="str">
        <f>IFERROR(AVERAGE(M703:N703),"")</f>
        <v/>
      </c>
      <c r="M703" s="16"/>
      <c r="N703" s="17"/>
      <c r="O703" s="4" t="str">
        <f>IFERROR(AVERAGE(P703:Q703),"")</f>
        <v/>
      </c>
      <c r="P703" s="16"/>
      <c r="Q703" s="17"/>
      <c r="R703" s="4" t="str">
        <f>IFERROR(AVERAGE(S703:T703),"")</f>
        <v/>
      </c>
      <c r="S703" s="16"/>
      <c r="T703" s="17"/>
      <c r="U703" s="4" t="str">
        <f>IFERROR(AVERAGE(V703:W703),"")</f>
        <v/>
      </c>
      <c r="V703" s="16"/>
      <c r="W703" s="17"/>
      <c r="X703" s="4" t="str">
        <f>IFERROR(AVERAGE(Y703:Z703),"")</f>
        <v/>
      </c>
      <c r="Y703" s="16"/>
      <c r="Z703" s="17"/>
      <c r="AA703" s="4" t="str">
        <f>IFERROR(AVERAGE(AB703:AC703),"")</f>
        <v/>
      </c>
      <c r="AB703" s="16"/>
      <c r="AC703" s="17"/>
      <c r="AD703" s="4" t="str">
        <f>IFERROR(AVERAGE(AE703:AF703),"")</f>
        <v/>
      </c>
      <c r="AE703" s="16"/>
      <c r="AF703" s="17"/>
      <c r="AG703" s="4" t="str">
        <f>IFERROR(AVERAGE(AH703:AI703),"")</f>
        <v/>
      </c>
      <c r="AH703" s="16"/>
      <c r="AI703" s="17"/>
      <c r="AJ703" s="4" t="str">
        <f>IFERROR(AVERAGE(AK703:AL703),"")</f>
        <v/>
      </c>
      <c r="AK703" s="16"/>
      <c r="AL703" s="17"/>
      <c r="AM703" s="4" t="str">
        <f>IFERROR(AVERAGE(AN703:AO703),"")</f>
        <v/>
      </c>
      <c r="AN703" s="16"/>
      <c r="AO703" s="17"/>
      <c r="AP703" s="4" t="str">
        <f>IFERROR(AVERAGE(AQ703:AR703),"")</f>
        <v/>
      </c>
      <c r="AQ703" s="16"/>
      <c r="AR703" s="17"/>
      <c r="AS703" s="4" t="str">
        <f>IFERROR(AVERAGE(AT703:AU703),"")</f>
        <v/>
      </c>
      <c r="AT703" s="16"/>
      <c r="AU703" s="17"/>
      <c r="AV703" s="4" t="str">
        <f>IFERROR(AVERAGE(AW703:AX703),"")</f>
        <v/>
      </c>
      <c r="AW703" s="16"/>
      <c r="AX703" s="17"/>
      <c r="AY703" s="4" t="str">
        <f>IFERROR(AVERAGE(AZ703:BA703),"")</f>
        <v/>
      </c>
      <c r="AZ703" s="16"/>
      <c r="BA703" s="17"/>
      <c r="BB703" s="4" t="str">
        <f>IFERROR(AVERAGE(BC703:BD703),"")</f>
        <v/>
      </c>
      <c r="BC703" s="16"/>
      <c r="BD703" s="17"/>
      <c r="BE703" s="4" t="str">
        <f>IFERROR(AVERAGE(BF703:BG703),"")</f>
        <v/>
      </c>
      <c r="BF703" s="16"/>
      <c r="BG703" s="17"/>
      <c r="BH703" s="4" t="str">
        <f>IFERROR(AVERAGE(BI703:BJ703),"")</f>
        <v/>
      </c>
      <c r="BI703" s="16"/>
      <c r="BJ703" s="17"/>
      <c r="BK703" s="4" t="str">
        <f>IFERROR(AVERAGE(BL703:BM703),"")</f>
        <v/>
      </c>
      <c r="BL703" s="16"/>
      <c r="BM703" s="17"/>
      <c r="BN703" s="4" t="str">
        <f>IFERROR(AVERAGE(BO703:BP703),"")</f>
        <v/>
      </c>
      <c r="BO703" s="16"/>
      <c r="BP703" s="17"/>
      <c r="BQ703" s="4" t="str">
        <f>IFERROR(AVERAGE(BR703:BS703),"")</f>
        <v/>
      </c>
      <c r="BR703" s="16"/>
      <c r="BS703" s="17"/>
      <c r="BT703" s="4" t="str">
        <f>IFERROR(AVERAGE(BU703:BV703),"")</f>
        <v/>
      </c>
      <c r="BU703" s="16"/>
      <c r="BV703" s="17"/>
    </row>
    <row r="704" spans="1:77">
      <c r="B704" t="s">
        <v>69</v>
      </c>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row>
    <row r="705" spans="1:77" s="1" customFormat="1">
      <c r="A705" s="55"/>
      <c r="B705" s="1" t="str">
        <f>B703</f>
        <v>ChemCoast2016fahrplan</v>
      </c>
      <c r="C705" s="1" t="s">
        <v>10</v>
      </c>
      <c r="D705" s="1">
        <f>D700</f>
        <v>2016</v>
      </c>
      <c r="E705" s="1" t="str">
        <f>E701</f>
        <v>EUR/kW</v>
      </c>
      <c r="F705" s="10">
        <f t="shared" ref="F705:BJ705" si="763">IFERROR(SUM(F707:F712)/F706,0)</f>
        <v>0</v>
      </c>
      <c r="G705" s="10">
        <f t="shared" si="763"/>
        <v>0</v>
      </c>
      <c r="H705" s="10">
        <f t="shared" si="763"/>
        <v>0</v>
      </c>
      <c r="I705" s="10">
        <f t="shared" si="763"/>
        <v>0</v>
      </c>
      <c r="J705" s="10">
        <f t="shared" si="763"/>
        <v>0</v>
      </c>
      <c r="K705" s="10">
        <f t="shared" si="763"/>
        <v>0</v>
      </c>
      <c r="L705" s="10">
        <f t="shared" si="763"/>
        <v>0</v>
      </c>
      <c r="M705" s="10">
        <f t="shared" si="763"/>
        <v>0</v>
      </c>
      <c r="N705" s="10">
        <f t="shared" si="763"/>
        <v>0</v>
      </c>
      <c r="O705" s="10">
        <f t="shared" si="763"/>
        <v>0</v>
      </c>
      <c r="P705" s="10">
        <f t="shared" si="763"/>
        <v>0</v>
      </c>
      <c r="Q705" s="10">
        <f t="shared" si="763"/>
        <v>0</v>
      </c>
      <c r="R705" s="10">
        <f t="shared" si="763"/>
        <v>0</v>
      </c>
      <c r="S705" s="10">
        <f t="shared" si="763"/>
        <v>0</v>
      </c>
      <c r="T705" s="10">
        <f t="shared" si="763"/>
        <v>0</v>
      </c>
      <c r="U705" s="10">
        <f t="shared" si="763"/>
        <v>0</v>
      </c>
      <c r="V705" s="10">
        <f t="shared" si="763"/>
        <v>0</v>
      </c>
      <c r="W705" s="10">
        <f t="shared" si="763"/>
        <v>0</v>
      </c>
      <c r="X705" s="10">
        <f t="shared" si="763"/>
        <v>0</v>
      </c>
      <c r="Y705" s="10">
        <f t="shared" si="763"/>
        <v>0</v>
      </c>
      <c r="Z705" s="10">
        <f t="shared" si="763"/>
        <v>0</v>
      </c>
      <c r="AA705" s="10">
        <f t="shared" si="763"/>
        <v>0</v>
      </c>
      <c r="AB705" s="10">
        <f t="shared" si="763"/>
        <v>0</v>
      </c>
      <c r="AC705" s="10">
        <f t="shared" si="763"/>
        <v>0</v>
      </c>
      <c r="AD705" s="10">
        <f t="shared" si="763"/>
        <v>0</v>
      </c>
      <c r="AE705" s="10">
        <f t="shared" si="763"/>
        <v>0</v>
      </c>
      <c r="AF705" s="10">
        <f t="shared" si="763"/>
        <v>0</v>
      </c>
      <c r="AG705" s="10">
        <f t="shared" si="763"/>
        <v>0</v>
      </c>
      <c r="AH705" s="10">
        <f t="shared" si="763"/>
        <v>0</v>
      </c>
      <c r="AI705" s="10">
        <f t="shared" si="763"/>
        <v>0</v>
      </c>
      <c r="AJ705" s="10">
        <f t="shared" si="763"/>
        <v>0</v>
      </c>
      <c r="AK705" s="10">
        <f t="shared" si="763"/>
        <v>0</v>
      </c>
      <c r="AL705" s="10">
        <f t="shared" si="763"/>
        <v>0</v>
      </c>
      <c r="AM705" s="10">
        <f t="shared" si="763"/>
        <v>0</v>
      </c>
      <c r="AN705" s="10">
        <f t="shared" si="763"/>
        <v>0</v>
      </c>
      <c r="AO705" s="10">
        <f t="shared" si="763"/>
        <v>0</v>
      </c>
      <c r="AP705" s="10">
        <f t="shared" si="763"/>
        <v>0</v>
      </c>
      <c r="AQ705" s="10">
        <f t="shared" si="763"/>
        <v>0</v>
      </c>
      <c r="AR705" s="10">
        <f t="shared" si="763"/>
        <v>0</v>
      </c>
      <c r="AS705" s="10">
        <f t="shared" si="763"/>
        <v>0</v>
      </c>
      <c r="AT705" s="10">
        <f t="shared" si="763"/>
        <v>0</v>
      </c>
      <c r="AU705" s="10">
        <f t="shared" si="763"/>
        <v>0</v>
      </c>
      <c r="AV705" s="10">
        <f t="shared" si="763"/>
        <v>0</v>
      </c>
      <c r="AW705" s="10">
        <f t="shared" si="763"/>
        <v>0</v>
      </c>
      <c r="AX705" s="10">
        <f t="shared" si="763"/>
        <v>0</v>
      </c>
      <c r="AY705" s="10">
        <f t="shared" si="763"/>
        <v>0</v>
      </c>
      <c r="AZ705" s="10">
        <f t="shared" si="763"/>
        <v>0</v>
      </c>
      <c r="BA705" s="10">
        <f t="shared" si="763"/>
        <v>0</v>
      </c>
      <c r="BB705" s="10">
        <f t="shared" si="763"/>
        <v>0</v>
      </c>
      <c r="BC705" s="10">
        <f t="shared" si="763"/>
        <v>0</v>
      </c>
      <c r="BD705" s="10">
        <f t="shared" si="763"/>
        <v>0</v>
      </c>
      <c r="BE705" s="10">
        <f t="shared" si="763"/>
        <v>0</v>
      </c>
      <c r="BF705" s="10">
        <f t="shared" si="763"/>
        <v>0</v>
      </c>
      <c r="BG705" s="10">
        <f t="shared" si="763"/>
        <v>0</v>
      </c>
      <c r="BH705" s="10">
        <f t="shared" si="763"/>
        <v>0</v>
      </c>
      <c r="BI705" s="10">
        <f t="shared" si="763"/>
        <v>0</v>
      </c>
      <c r="BJ705" s="10">
        <f t="shared" si="763"/>
        <v>0</v>
      </c>
      <c r="BK705" s="10">
        <f t="shared" ref="BK705:BV705" si="764">IFERROR(SUM(BK707:BK712)/BK706,0)</f>
        <v>0</v>
      </c>
      <c r="BL705" s="10">
        <f t="shared" si="764"/>
        <v>0</v>
      </c>
      <c r="BM705" s="10">
        <f t="shared" si="764"/>
        <v>0</v>
      </c>
      <c r="BN705" s="10">
        <f t="shared" si="764"/>
        <v>0</v>
      </c>
      <c r="BO705" s="10">
        <f t="shared" si="764"/>
        <v>0</v>
      </c>
      <c r="BP705" s="10">
        <f t="shared" si="764"/>
        <v>0</v>
      </c>
      <c r="BQ705" s="10">
        <f t="shared" si="764"/>
        <v>0</v>
      </c>
      <c r="BR705" s="10">
        <f t="shared" si="764"/>
        <v>0</v>
      </c>
      <c r="BS705" s="10">
        <f t="shared" si="764"/>
        <v>0</v>
      </c>
      <c r="BT705" s="10">
        <f t="shared" si="764"/>
        <v>0</v>
      </c>
      <c r="BU705" s="10">
        <f t="shared" si="764"/>
        <v>0</v>
      </c>
      <c r="BV705" s="10">
        <f t="shared" si="764"/>
        <v>0</v>
      </c>
    </row>
    <row r="706" spans="1:77" hidden="1" outlineLevel="1">
      <c r="B706" t="str">
        <f>B705</f>
        <v>ChemCoast2016fahrplan</v>
      </c>
      <c r="C706" t="s">
        <v>17</v>
      </c>
      <c r="D706">
        <f>D705</f>
        <v>2016</v>
      </c>
      <c r="E706" t="s">
        <v>18</v>
      </c>
      <c r="F706" s="4" t="str">
        <f>IFERROR(AVERAGE(G706:H706),"")</f>
        <v/>
      </c>
      <c r="G706" s="12"/>
      <c r="H706" s="13"/>
      <c r="I706" s="4" t="str">
        <f>IFERROR(AVERAGE(J706:K706),"")</f>
        <v/>
      </c>
      <c r="J706" s="12"/>
      <c r="K706" s="13"/>
      <c r="L706" s="4" t="str">
        <f>IFERROR(AVERAGE(M706:N706),"")</f>
        <v/>
      </c>
      <c r="M706" s="12"/>
      <c r="N706" s="13"/>
      <c r="O706" s="4" t="str">
        <f>IFERROR(AVERAGE(P706:Q706),"")</f>
        <v/>
      </c>
      <c r="P706" s="12"/>
      <c r="Q706" s="13"/>
      <c r="R706" s="4" t="str">
        <f>IFERROR(AVERAGE(S706:T706),"")</f>
        <v/>
      </c>
      <c r="S706" s="12"/>
      <c r="T706" s="13"/>
      <c r="U706" s="4" t="str">
        <f>IFERROR(AVERAGE(V706:W706),"")</f>
        <v/>
      </c>
      <c r="V706" s="12"/>
      <c r="W706" s="13"/>
      <c r="X706" s="4" t="str">
        <f>IFERROR(AVERAGE(Y706:Z706),"")</f>
        <v/>
      </c>
      <c r="Y706" s="12"/>
      <c r="Z706" s="13"/>
      <c r="AA706" s="4" t="str">
        <f>IFERROR(AVERAGE(AB706:AC706),"")</f>
        <v/>
      </c>
      <c r="AB706" s="12"/>
      <c r="AC706" s="13"/>
      <c r="AD706" s="4" t="str">
        <f>IFERROR(AVERAGE(AE706:AF706),"")</f>
        <v/>
      </c>
      <c r="AE706" s="12"/>
      <c r="AF706" s="13"/>
      <c r="AG706" s="4" t="str">
        <f>IFERROR(AVERAGE(AH706:AI706),"")</f>
        <v/>
      </c>
      <c r="AH706" s="12"/>
      <c r="AI706" s="13"/>
      <c r="AJ706" s="4" t="str">
        <f>IFERROR(AVERAGE(AK706:AL706),"")</f>
        <v/>
      </c>
      <c r="AK706" s="12"/>
      <c r="AL706" s="13"/>
      <c r="AM706" s="4" t="str">
        <f>IFERROR(AVERAGE(AN706:AO706),"")</f>
        <v/>
      </c>
      <c r="AN706" s="12"/>
      <c r="AO706" s="13"/>
      <c r="AP706" s="4" t="str">
        <f>IFERROR(AVERAGE(AQ706:AR706),"")</f>
        <v/>
      </c>
      <c r="AQ706" s="12"/>
      <c r="AR706" s="13"/>
      <c r="AS706" s="4" t="str">
        <f>IFERROR(AVERAGE(AT706:AU706),"")</f>
        <v/>
      </c>
      <c r="AT706" s="12"/>
      <c r="AU706" s="13"/>
      <c r="AV706" s="4" t="str">
        <f>IFERROR(AVERAGE(AW706:AX706),"")</f>
        <v/>
      </c>
      <c r="AW706" s="12"/>
      <c r="AX706" s="13"/>
      <c r="AY706" s="4" t="str">
        <f>IFERROR(AVERAGE(AZ706:BA706),"")</f>
        <v/>
      </c>
      <c r="AZ706" s="12"/>
      <c r="BA706" s="13"/>
      <c r="BB706" s="4" t="str">
        <f>IFERROR(AVERAGE(BC706:BD706),"")</f>
        <v/>
      </c>
      <c r="BC706" s="12"/>
      <c r="BD706" s="13"/>
      <c r="BE706" s="4" t="str">
        <f>IFERROR(AVERAGE(BF706:BG706),"")</f>
        <v/>
      </c>
      <c r="BF706" s="12"/>
      <c r="BG706" s="13"/>
      <c r="BH706" s="4" t="str">
        <f>IFERROR(AVERAGE(BI706:BJ706),"")</f>
        <v/>
      </c>
      <c r="BI706" s="12"/>
      <c r="BJ706" s="13"/>
      <c r="BK706" s="4" t="str">
        <f>IFERROR(AVERAGE(BL706:BM706),"")</f>
        <v/>
      </c>
      <c r="BL706" s="12"/>
      <c r="BM706" s="13"/>
      <c r="BN706" s="4" t="str">
        <f>IFERROR(AVERAGE(BO706:BP706),"")</f>
        <v/>
      </c>
      <c r="BO706" s="12"/>
      <c r="BP706" s="13"/>
      <c r="BQ706" s="4" t="str">
        <f>IFERROR(AVERAGE(BR706:BS706),"")</f>
        <v/>
      </c>
      <c r="BR706" s="12"/>
      <c r="BS706" s="13"/>
      <c r="BT706" s="4" t="str">
        <f>IFERROR(AVERAGE(BU706:BV706),"")</f>
        <v/>
      </c>
      <c r="BU706" s="12"/>
      <c r="BV706" s="13"/>
    </row>
    <row r="707" spans="1:77" hidden="1" outlineLevel="1">
      <c r="B707" t="str">
        <f t="shared" ref="B707:B712" si="765">B706</f>
        <v>ChemCoast2016fahrplan</v>
      </c>
      <c r="C707" t="s">
        <v>12</v>
      </c>
      <c r="D707">
        <f>D705</f>
        <v>2016</v>
      </c>
      <c r="E707" t="str">
        <f>LEFT(E705,3)</f>
        <v>EUR</v>
      </c>
      <c r="F707" s="4" t="str">
        <f t="shared" ref="F707:F712" si="766">IFERROR(AVERAGE(G707:H707),"")</f>
        <v/>
      </c>
      <c r="G707" s="12"/>
      <c r="H707" s="13"/>
      <c r="I707" s="4" t="str">
        <f t="shared" ref="I707:I712" si="767">IFERROR(AVERAGE(J707:K707),"")</f>
        <v/>
      </c>
      <c r="J707" s="12"/>
      <c r="K707" s="13"/>
      <c r="L707" s="4" t="str">
        <f t="shared" ref="L707:L712" si="768">IFERROR(AVERAGE(M707:N707),"")</f>
        <v/>
      </c>
      <c r="M707" s="12"/>
      <c r="N707" s="13"/>
      <c r="O707" s="4" t="str">
        <f t="shared" ref="O707:O712" si="769">IFERROR(AVERAGE(P707:Q707),"")</f>
        <v/>
      </c>
      <c r="P707" s="12"/>
      <c r="Q707" s="13"/>
      <c r="R707" s="4" t="str">
        <f t="shared" ref="R707:R712" si="770">IFERROR(AVERAGE(S707:T707),"")</f>
        <v/>
      </c>
      <c r="S707" s="12"/>
      <c r="T707" s="13"/>
      <c r="U707" s="4" t="str">
        <f t="shared" ref="U707:U712" si="771">IFERROR(AVERAGE(V707:W707),"")</f>
        <v/>
      </c>
      <c r="V707" s="12"/>
      <c r="W707" s="13"/>
      <c r="X707" s="4" t="str">
        <f t="shared" ref="X707:X712" si="772">IFERROR(AVERAGE(Y707:Z707),"")</f>
        <v/>
      </c>
      <c r="Y707" s="12"/>
      <c r="Z707" s="13"/>
      <c r="AA707" s="4" t="str">
        <f t="shared" ref="AA707:AA712" si="773">IFERROR(AVERAGE(AB707:AC707),"")</f>
        <v/>
      </c>
      <c r="AB707" s="12"/>
      <c r="AC707" s="13"/>
      <c r="AD707" s="4" t="str">
        <f t="shared" ref="AD707:AD712" si="774">IFERROR(AVERAGE(AE707:AF707),"")</f>
        <v/>
      </c>
      <c r="AE707" s="12"/>
      <c r="AF707" s="13"/>
      <c r="AG707" s="4" t="str">
        <f t="shared" ref="AG707:AG712" si="775">IFERROR(AVERAGE(AH707:AI707),"")</f>
        <v/>
      </c>
      <c r="AH707" s="12"/>
      <c r="AI707" s="13"/>
      <c r="AJ707" s="4" t="str">
        <f t="shared" ref="AJ707:AJ712" si="776">IFERROR(AVERAGE(AK707:AL707),"")</f>
        <v/>
      </c>
      <c r="AK707" s="12"/>
      <c r="AL707" s="13"/>
      <c r="AM707" s="4" t="str">
        <f t="shared" ref="AM707:AM712" si="777">IFERROR(AVERAGE(AN707:AO707),"")</f>
        <v/>
      </c>
      <c r="AN707" s="12"/>
      <c r="AO707" s="13"/>
      <c r="AP707" s="4" t="str">
        <f t="shared" ref="AP707:AP712" si="778">IFERROR(AVERAGE(AQ707:AR707),"")</f>
        <v/>
      </c>
      <c r="AQ707" s="12"/>
      <c r="AR707" s="13"/>
      <c r="AS707" s="4" t="str">
        <f t="shared" ref="AS707:AS712" si="779">IFERROR(AVERAGE(AT707:AU707),"")</f>
        <v/>
      </c>
      <c r="AT707" s="12"/>
      <c r="AU707" s="13"/>
      <c r="AV707" s="4" t="str">
        <f t="shared" ref="AV707:AV712" si="780">IFERROR(AVERAGE(AW707:AX707),"")</f>
        <v/>
      </c>
      <c r="AW707" s="12"/>
      <c r="AX707" s="13"/>
      <c r="AY707" s="4" t="str">
        <f t="shared" ref="AY707:AY712" si="781">IFERROR(AVERAGE(AZ707:BA707),"")</f>
        <v/>
      </c>
      <c r="AZ707" s="12"/>
      <c r="BA707" s="13"/>
      <c r="BB707" s="4" t="str">
        <f t="shared" ref="BB707:BB712" si="782">IFERROR(AVERAGE(BC707:BD707),"")</f>
        <v/>
      </c>
      <c r="BC707" s="12"/>
      <c r="BD707" s="13"/>
      <c r="BE707" s="4" t="str">
        <f t="shared" ref="BE707:BE712" si="783">IFERROR(AVERAGE(BF707:BG707),"")</f>
        <v/>
      </c>
      <c r="BF707" s="12"/>
      <c r="BG707" s="13"/>
      <c r="BH707" s="4" t="str">
        <f t="shared" ref="BH707:BH712" si="784">IFERROR(AVERAGE(BI707:BJ707),"")</f>
        <v/>
      </c>
      <c r="BI707" s="12"/>
      <c r="BJ707" s="13"/>
      <c r="BK707" s="4" t="str">
        <f t="shared" ref="BK707:BK712" si="785">IFERROR(AVERAGE(BL707:BM707),"")</f>
        <v/>
      </c>
      <c r="BL707" s="12"/>
      <c r="BM707" s="13"/>
      <c r="BN707" s="4" t="str">
        <f t="shared" ref="BN707:BN712" si="786">IFERROR(AVERAGE(BO707:BP707),"")</f>
        <v/>
      </c>
      <c r="BO707" s="12"/>
      <c r="BP707" s="13"/>
      <c r="BQ707" s="4" t="str">
        <f t="shared" ref="BQ707:BQ712" si="787">IFERROR(AVERAGE(BR707:BS707),"")</f>
        <v/>
      </c>
      <c r="BR707" s="12"/>
      <c r="BS707" s="13"/>
      <c r="BT707" s="4" t="str">
        <f t="shared" ref="BT707:BT712" si="788">IFERROR(AVERAGE(BU707:BV707),"")</f>
        <v/>
      </c>
      <c r="BU707" s="12"/>
      <c r="BV707" s="13"/>
    </row>
    <row r="708" spans="1:77" hidden="1" outlineLevel="1">
      <c r="B708" t="str">
        <f t="shared" si="765"/>
        <v>ChemCoast2016fahrplan</v>
      </c>
      <c r="C708" t="s">
        <v>13</v>
      </c>
      <c r="D708">
        <f t="shared" ref="D708:E712" si="789">D707</f>
        <v>2016</v>
      </c>
      <c r="E708" t="str">
        <f t="shared" si="789"/>
        <v>EUR</v>
      </c>
      <c r="F708" s="4" t="str">
        <f t="shared" si="766"/>
        <v/>
      </c>
      <c r="G708" s="12"/>
      <c r="H708" s="13"/>
      <c r="I708" s="4" t="str">
        <f t="shared" si="767"/>
        <v/>
      </c>
      <c r="J708" s="12"/>
      <c r="K708" s="13"/>
      <c r="L708" s="4" t="str">
        <f t="shared" si="768"/>
        <v/>
      </c>
      <c r="M708" s="12"/>
      <c r="N708" s="13"/>
      <c r="O708" s="4" t="str">
        <f t="shared" si="769"/>
        <v/>
      </c>
      <c r="P708" s="12"/>
      <c r="Q708" s="13"/>
      <c r="R708" s="4" t="str">
        <f t="shared" si="770"/>
        <v/>
      </c>
      <c r="S708" s="12"/>
      <c r="T708" s="13"/>
      <c r="U708" s="4" t="str">
        <f t="shared" si="771"/>
        <v/>
      </c>
      <c r="V708" s="12"/>
      <c r="W708" s="13"/>
      <c r="X708" s="4" t="str">
        <f t="shared" si="772"/>
        <v/>
      </c>
      <c r="Y708" s="12"/>
      <c r="Z708" s="13"/>
      <c r="AA708" s="4" t="str">
        <f t="shared" si="773"/>
        <v/>
      </c>
      <c r="AB708" s="12"/>
      <c r="AC708" s="13"/>
      <c r="AD708" s="4" t="str">
        <f t="shared" si="774"/>
        <v/>
      </c>
      <c r="AE708" s="12"/>
      <c r="AF708" s="13"/>
      <c r="AG708" s="4" t="str">
        <f t="shared" si="775"/>
        <v/>
      </c>
      <c r="AH708" s="12"/>
      <c r="AI708" s="13"/>
      <c r="AJ708" s="4" t="str">
        <f t="shared" si="776"/>
        <v/>
      </c>
      <c r="AK708" s="12"/>
      <c r="AL708" s="13"/>
      <c r="AM708" s="4" t="str">
        <f t="shared" si="777"/>
        <v/>
      </c>
      <c r="AN708" s="12"/>
      <c r="AO708" s="13"/>
      <c r="AP708" s="4" t="str">
        <f t="shared" si="778"/>
        <v/>
      </c>
      <c r="AQ708" s="12"/>
      <c r="AR708" s="13"/>
      <c r="AS708" s="4" t="str">
        <f t="shared" si="779"/>
        <v/>
      </c>
      <c r="AT708" s="12"/>
      <c r="AU708" s="13"/>
      <c r="AV708" s="4" t="str">
        <f t="shared" si="780"/>
        <v/>
      </c>
      <c r="AW708" s="12"/>
      <c r="AX708" s="13"/>
      <c r="AY708" s="4" t="str">
        <f t="shared" si="781"/>
        <v/>
      </c>
      <c r="AZ708" s="12"/>
      <c r="BA708" s="13"/>
      <c r="BB708" s="4" t="str">
        <f t="shared" si="782"/>
        <v/>
      </c>
      <c r="BC708" s="12"/>
      <c r="BD708" s="13"/>
      <c r="BE708" s="4" t="str">
        <f t="shared" si="783"/>
        <v/>
      </c>
      <c r="BF708" s="12"/>
      <c r="BG708" s="13"/>
      <c r="BH708" s="4" t="str">
        <f t="shared" si="784"/>
        <v/>
      </c>
      <c r="BI708" s="12"/>
      <c r="BJ708" s="13"/>
      <c r="BK708" s="4" t="str">
        <f t="shared" si="785"/>
        <v/>
      </c>
      <c r="BL708" s="12"/>
      <c r="BM708" s="13"/>
      <c r="BN708" s="4" t="str">
        <f t="shared" si="786"/>
        <v/>
      </c>
      <c r="BO708" s="12"/>
      <c r="BP708" s="13"/>
      <c r="BQ708" s="4" t="str">
        <f t="shared" si="787"/>
        <v/>
      </c>
      <c r="BR708" s="12"/>
      <c r="BS708" s="13"/>
      <c r="BT708" s="4" t="str">
        <f t="shared" si="788"/>
        <v/>
      </c>
      <c r="BU708" s="12"/>
      <c r="BV708" s="13"/>
    </row>
    <row r="709" spans="1:77" hidden="1" outlineLevel="1">
      <c r="B709" t="str">
        <f t="shared" si="765"/>
        <v>ChemCoast2016fahrplan</v>
      </c>
      <c r="C709" t="s">
        <v>14</v>
      </c>
      <c r="D709">
        <f t="shared" si="789"/>
        <v>2016</v>
      </c>
      <c r="E709" t="str">
        <f t="shared" si="789"/>
        <v>EUR</v>
      </c>
      <c r="F709" s="4" t="str">
        <f t="shared" si="766"/>
        <v/>
      </c>
      <c r="G709" s="12"/>
      <c r="H709" s="13"/>
      <c r="I709" s="4" t="str">
        <f t="shared" si="767"/>
        <v/>
      </c>
      <c r="J709" s="12"/>
      <c r="K709" s="13"/>
      <c r="L709" s="4" t="str">
        <f t="shared" si="768"/>
        <v/>
      </c>
      <c r="M709" s="12"/>
      <c r="N709" s="13"/>
      <c r="O709" s="4" t="str">
        <f t="shared" si="769"/>
        <v/>
      </c>
      <c r="P709" s="12"/>
      <c r="Q709" s="13"/>
      <c r="R709" s="4" t="str">
        <f t="shared" si="770"/>
        <v/>
      </c>
      <c r="S709" s="12"/>
      <c r="T709" s="13"/>
      <c r="U709" s="4" t="str">
        <f t="shared" si="771"/>
        <v/>
      </c>
      <c r="V709" s="12"/>
      <c r="W709" s="13"/>
      <c r="X709" s="4" t="str">
        <f t="shared" si="772"/>
        <v/>
      </c>
      <c r="Y709" s="12"/>
      <c r="Z709" s="13"/>
      <c r="AA709" s="4" t="str">
        <f t="shared" si="773"/>
        <v/>
      </c>
      <c r="AB709" s="12"/>
      <c r="AC709" s="13"/>
      <c r="AD709" s="4" t="str">
        <f t="shared" si="774"/>
        <v/>
      </c>
      <c r="AE709" s="12"/>
      <c r="AF709" s="13"/>
      <c r="AG709" s="4" t="str">
        <f t="shared" si="775"/>
        <v/>
      </c>
      <c r="AH709" s="12"/>
      <c r="AI709" s="13"/>
      <c r="AJ709" s="4" t="str">
        <f t="shared" si="776"/>
        <v/>
      </c>
      <c r="AK709" s="12"/>
      <c r="AL709" s="13"/>
      <c r="AM709" s="4" t="str">
        <f t="shared" si="777"/>
        <v/>
      </c>
      <c r="AN709" s="12"/>
      <c r="AO709" s="13"/>
      <c r="AP709" s="4" t="str">
        <f t="shared" si="778"/>
        <v/>
      </c>
      <c r="AQ709" s="12"/>
      <c r="AR709" s="13"/>
      <c r="AS709" s="4" t="str">
        <f t="shared" si="779"/>
        <v/>
      </c>
      <c r="AT709" s="12"/>
      <c r="AU709" s="13"/>
      <c r="AV709" s="4" t="str">
        <f t="shared" si="780"/>
        <v/>
      </c>
      <c r="AW709" s="12"/>
      <c r="AX709" s="13"/>
      <c r="AY709" s="4" t="str">
        <f t="shared" si="781"/>
        <v/>
      </c>
      <c r="AZ709" s="12"/>
      <c r="BA709" s="13"/>
      <c r="BB709" s="4" t="str">
        <f t="shared" si="782"/>
        <v/>
      </c>
      <c r="BC709" s="12"/>
      <c r="BD709" s="13"/>
      <c r="BE709" s="4" t="str">
        <f t="shared" si="783"/>
        <v/>
      </c>
      <c r="BF709" s="12"/>
      <c r="BG709" s="13"/>
      <c r="BH709" s="4" t="str">
        <f t="shared" si="784"/>
        <v/>
      </c>
      <c r="BI709" s="12"/>
      <c r="BJ709" s="13"/>
      <c r="BK709" s="4" t="str">
        <f t="shared" si="785"/>
        <v/>
      </c>
      <c r="BL709" s="12"/>
      <c r="BM709" s="13"/>
      <c r="BN709" s="4" t="str">
        <f t="shared" si="786"/>
        <v/>
      </c>
      <c r="BO709" s="12"/>
      <c r="BP709" s="13"/>
      <c r="BQ709" s="4" t="str">
        <f t="shared" si="787"/>
        <v/>
      </c>
      <c r="BR709" s="12"/>
      <c r="BS709" s="13"/>
      <c r="BT709" s="4" t="str">
        <f t="shared" si="788"/>
        <v/>
      </c>
      <c r="BU709" s="12"/>
      <c r="BV709" s="13"/>
    </row>
    <row r="710" spans="1:77" hidden="1" outlineLevel="1">
      <c r="B710" t="str">
        <f t="shared" si="765"/>
        <v>ChemCoast2016fahrplan</v>
      </c>
      <c r="C710" t="s">
        <v>11</v>
      </c>
      <c r="D710">
        <f t="shared" si="789"/>
        <v>2016</v>
      </c>
      <c r="E710" t="str">
        <f t="shared" si="789"/>
        <v>EUR</v>
      </c>
      <c r="F710" s="4" t="str">
        <f t="shared" si="766"/>
        <v/>
      </c>
      <c r="G710" s="12"/>
      <c r="H710" s="13"/>
      <c r="I710" s="4" t="str">
        <f t="shared" si="767"/>
        <v/>
      </c>
      <c r="J710" s="12"/>
      <c r="K710" s="13"/>
      <c r="L710" s="4" t="str">
        <f t="shared" si="768"/>
        <v/>
      </c>
      <c r="M710" s="12"/>
      <c r="N710" s="13"/>
      <c r="O710" s="4" t="str">
        <f t="shared" si="769"/>
        <v/>
      </c>
      <c r="P710" s="12"/>
      <c r="Q710" s="13"/>
      <c r="R710" s="4" t="str">
        <f t="shared" si="770"/>
        <v/>
      </c>
      <c r="S710" s="12"/>
      <c r="T710" s="13"/>
      <c r="U710" s="4" t="str">
        <f t="shared" si="771"/>
        <v/>
      </c>
      <c r="V710" s="12"/>
      <c r="W710" s="13"/>
      <c r="X710" s="4" t="str">
        <f t="shared" si="772"/>
        <v/>
      </c>
      <c r="Y710" s="12"/>
      <c r="Z710" s="13"/>
      <c r="AA710" s="4" t="str">
        <f t="shared" si="773"/>
        <v/>
      </c>
      <c r="AB710" s="12"/>
      <c r="AC710" s="13"/>
      <c r="AD710" s="4" t="str">
        <f t="shared" si="774"/>
        <v/>
      </c>
      <c r="AE710" s="12"/>
      <c r="AF710" s="13"/>
      <c r="AG710" s="4" t="str">
        <f t="shared" si="775"/>
        <v/>
      </c>
      <c r="AH710" s="12"/>
      <c r="AI710" s="13"/>
      <c r="AJ710" s="4" t="str">
        <f t="shared" si="776"/>
        <v/>
      </c>
      <c r="AK710" s="12"/>
      <c r="AL710" s="13"/>
      <c r="AM710" s="4" t="str">
        <f t="shared" si="777"/>
        <v/>
      </c>
      <c r="AN710" s="12"/>
      <c r="AO710" s="13"/>
      <c r="AP710" s="4" t="str">
        <f t="shared" si="778"/>
        <v/>
      </c>
      <c r="AQ710" s="12"/>
      <c r="AR710" s="13"/>
      <c r="AS710" s="4" t="str">
        <f t="shared" si="779"/>
        <v/>
      </c>
      <c r="AT710" s="12"/>
      <c r="AU710" s="13"/>
      <c r="AV710" s="4" t="str">
        <f t="shared" si="780"/>
        <v/>
      </c>
      <c r="AW710" s="12"/>
      <c r="AX710" s="13"/>
      <c r="AY710" s="4" t="str">
        <f t="shared" si="781"/>
        <v/>
      </c>
      <c r="AZ710" s="12"/>
      <c r="BA710" s="13"/>
      <c r="BB710" s="4" t="str">
        <f t="shared" si="782"/>
        <v/>
      </c>
      <c r="BC710" s="12"/>
      <c r="BD710" s="13"/>
      <c r="BE710" s="4" t="str">
        <f t="shared" si="783"/>
        <v/>
      </c>
      <c r="BF710" s="12"/>
      <c r="BG710" s="13"/>
      <c r="BH710" s="4" t="str">
        <f t="shared" si="784"/>
        <v/>
      </c>
      <c r="BI710" s="12"/>
      <c r="BJ710" s="13"/>
      <c r="BK710" s="4" t="str">
        <f t="shared" si="785"/>
        <v/>
      </c>
      <c r="BL710" s="12"/>
      <c r="BM710" s="13"/>
      <c r="BN710" s="4" t="str">
        <f t="shared" si="786"/>
        <v/>
      </c>
      <c r="BO710" s="12"/>
      <c r="BP710" s="13"/>
      <c r="BQ710" s="4" t="str">
        <f t="shared" si="787"/>
        <v/>
      </c>
      <c r="BR710" s="12"/>
      <c r="BS710" s="13"/>
      <c r="BT710" s="4" t="str">
        <f t="shared" si="788"/>
        <v/>
      </c>
      <c r="BU710" s="12"/>
      <c r="BV710" s="13"/>
    </row>
    <row r="711" spans="1:77" hidden="1" outlineLevel="1">
      <c r="B711" t="str">
        <f t="shared" si="765"/>
        <v>ChemCoast2016fahrplan</v>
      </c>
      <c r="C711" t="s">
        <v>15</v>
      </c>
      <c r="D711">
        <f t="shared" si="789"/>
        <v>2016</v>
      </c>
      <c r="E711" t="str">
        <f t="shared" si="789"/>
        <v>EUR</v>
      </c>
      <c r="F711" s="4" t="str">
        <f t="shared" si="766"/>
        <v/>
      </c>
      <c r="G711" s="12"/>
      <c r="H711" s="13"/>
      <c r="I711" s="4" t="str">
        <f t="shared" si="767"/>
        <v/>
      </c>
      <c r="J711" s="12"/>
      <c r="K711" s="13"/>
      <c r="L711" s="4" t="str">
        <f t="shared" si="768"/>
        <v/>
      </c>
      <c r="M711" s="12"/>
      <c r="N711" s="13"/>
      <c r="O711" s="4" t="str">
        <f t="shared" si="769"/>
        <v/>
      </c>
      <c r="P711" s="12"/>
      <c r="Q711" s="13"/>
      <c r="R711" s="4" t="str">
        <f t="shared" si="770"/>
        <v/>
      </c>
      <c r="S711" s="12"/>
      <c r="T711" s="13"/>
      <c r="U711" s="4" t="str">
        <f t="shared" si="771"/>
        <v/>
      </c>
      <c r="V711" s="12"/>
      <c r="W711" s="13"/>
      <c r="X711" s="4" t="str">
        <f t="shared" si="772"/>
        <v/>
      </c>
      <c r="Y711" s="12"/>
      <c r="Z711" s="13"/>
      <c r="AA711" s="4" t="str">
        <f t="shared" si="773"/>
        <v/>
      </c>
      <c r="AB711" s="12"/>
      <c r="AC711" s="13"/>
      <c r="AD711" s="4" t="str">
        <f t="shared" si="774"/>
        <v/>
      </c>
      <c r="AE711" s="12"/>
      <c r="AF711" s="13"/>
      <c r="AG711" s="4" t="str">
        <f t="shared" si="775"/>
        <v/>
      </c>
      <c r="AH711" s="12"/>
      <c r="AI711" s="13"/>
      <c r="AJ711" s="4" t="str">
        <f t="shared" si="776"/>
        <v/>
      </c>
      <c r="AK711" s="12"/>
      <c r="AL711" s="13"/>
      <c r="AM711" s="4" t="str">
        <f t="shared" si="777"/>
        <v/>
      </c>
      <c r="AN711" s="12"/>
      <c r="AO711" s="13"/>
      <c r="AP711" s="4" t="str">
        <f t="shared" si="778"/>
        <v/>
      </c>
      <c r="AQ711" s="12"/>
      <c r="AR711" s="13"/>
      <c r="AS711" s="4" t="str">
        <f t="shared" si="779"/>
        <v/>
      </c>
      <c r="AT711" s="12"/>
      <c r="AU711" s="13"/>
      <c r="AV711" s="4" t="str">
        <f t="shared" si="780"/>
        <v/>
      </c>
      <c r="AW711" s="12"/>
      <c r="AX711" s="13"/>
      <c r="AY711" s="4" t="str">
        <f t="shared" si="781"/>
        <v/>
      </c>
      <c r="AZ711" s="12"/>
      <c r="BA711" s="13"/>
      <c r="BB711" s="4" t="str">
        <f t="shared" si="782"/>
        <v/>
      </c>
      <c r="BC711" s="12"/>
      <c r="BD711" s="13"/>
      <c r="BE711" s="4" t="str">
        <f t="shared" si="783"/>
        <v/>
      </c>
      <c r="BF711" s="12"/>
      <c r="BG711" s="13"/>
      <c r="BH711" s="4" t="str">
        <f t="shared" si="784"/>
        <v/>
      </c>
      <c r="BI711" s="12"/>
      <c r="BJ711" s="13"/>
      <c r="BK711" s="4" t="str">
        <f t="shared" si="785"/>
        <v/>
      </c>
      <c r="BL711" s="12"/>
      <c r="BM711" s="13"/>
      <c r="BN711" s="4" t="str">
        <f t="shared" si="786"/>
        <v/>
      </c>
      <c r="BO711" s="12"/>
      <c r="BP711" s="13"/>
      <c r="BQ711" s="4" t="str">
        <f t="shared" si="787"/>
        <v/>
      </c>
      <c r="BR711" s="12"/>
      <c r="BS711" s="13"/>
      <c r="BT711" s="4" t="str">
        <f t="shared" si="788"/>
        <v/>
      </c>
      <c r="BU711" s="12"/>
      <c r="BV711" s="13"/>
    </row>
    <row r="712" spans="1:77" hidden="1" outlineLevel="1">
      <c r="B712" t="str">
        <f t="shared" si="765"/>
        <v>ChemCoast2016fahrplan</v>
      </c>
      <c r="C712" t="s">
        <v>16</v>
      </c>
      <c r="D712">
        <f t="shared" si="789"/>
        <v>2016</v>
      </c>
      <c r="E712" t="str">
        <f t="shared" si="789"/>
        <v>EUR</v>
      </c>
      <c r="F712" s="4" t="str">
        <f t="shared" si="766"/>
        <v/>
      </c>
      <c r="G712" s="12"/>
      <c r="H712" s="13"/>
      <c r="I712" s="4" t="str">
        <f t="shared" si="767"/>
        <v/>
      </c>
      <c r="J712" s="12"/>
      <c r="K712" s="13"/>
      <c r="L712" s="4" t="str">
        <f t="shared" si="768"/>
        <v/>
      </c>
      <c r="M712" s="12"/>
      <c r="N712" s="13"/>
      <c r="O712" s="4" t="str">
        <f t="shared" si="769"/>
        <v/>
      </c>
      <c r="P712" s="12"/>
      <c r="Q712" s="13"/>
      <c r="R712" s="4" t="str">
        <f t="shared" si="770"/>
        <v/>
      </c>
      <c r="S712" s="12"/>
      <c r="T712" s="13"/>
      <c r="U712" s="4" t="str">
        <f t="shared" si="771"/>
        <v/>
      </c>
      <c r="V712" s="12"/>
      <c r="W712" s="13"/>
      <c r="X712" s="4" t="str">
        <f t="shared" si="772"/>
        <v/>
      </c>
      <c r="Y712" s="12"/>
      <c r="Z712" s="13"/>
      <c r="AA712" s="4" t="str">
        <f t="shared" si="773"/>
        <v/>
      </c>
      <c r="AB712" s="12"/>
      <c r="AC712" s="13"/>
      <c r="AD712" s="4" t="str">
        <f t="shared" si="774"/>
        <v/>
      </c>
      <c r="AE712" s="12"/>
      <c r="AF712" s="13"/>
      <c r="AG712" s="4" t="str">
        <f t="shared" si="775"/>
        <v/>
      </c>
      <c r="AH712" s="12"/>
      <c r="AI712" s="13"/>
      <c r="AJ712" s="4" t="str">
        <f t="shared" si="776"/>
        <v/>
      </c>
      <c r="AK712" s="12"/>
      <c r="AL712" s="13"/>
      <c r="AM712" s="4" t="str">
        <f t="shared" si="777"/>
        <v/>
      </c>
      <c r="AN712" s="12"/>
      <c r="AO712" s="13"/>
      <c r="AP712" s="4" t="str">
        <f t="shared" si="778"/>
        <v/>
      </c>
      <c r="AQ712" s="12"/>
      <c r="AR712" s="13"/>
      <c r="AS712" s="4" t="str">
        <f t="shared" si="779"/>
        <v/>
      </c>
      <c r="AT712" s="12"/>
      <c r="AU712" s="13"/>
      <c r="AV712" s="4" t="str">
        <f t="shared" si="780"/>
        <v/>
      </c>
      <c r="AW712" s="12"/>
      <c r="AX712" s="13"/>
      <c r="AY712" s="4" t="str">
        <f t="shared" si="781"/>
        <v/>
      </c>
      <c r="AZ712" s="12"/>
      <c r="BA712" s="13"/>
      <c r="BB712" s="4" t="str">
        <f t="shared" si="782"/>
        <v/>
      </c>
      <c r="BC712" s="12"/>
      <c r="BD712" s="13"/>
      <c r="BE712" s="4" t="str">
        <f t="shared" si="783"/>
        <v/>
      </c>
      <c r="BF712" s="12"/>
      <c r="BG712" s="13"/>
      <c r="BH712" s="4" t="str">
        <f t="shared" si="784"/>
        <v/>
      </c>
      <c r="BI712" s="12"/>
      <c r="BJ712" s="13"/>
      <c r="BK712" s="4" t="str">
        <f t="shared" si="785"/>
        <v/>
      </c>
      <c r="BL712" s="12"/>
      <c r="BM712" s="13"/>
      <c r="BN712" s="4" t="str">
        <f t="shared" si="786"/>
        <v/>
      </c>
      <c r="BO712" s="12"/>
      <c r="BP712" s="13"/>
      <c r="BQ712" s="4" t="str">
        <f t="shared" si="787"/>
        <v/>
      </c>
      <c r="BR712" s="12"/>
      <c r="BS712" s="13"/>
      <c r="BT712" s="4" t="str">
        <f t="shared" si="788"/>
        <v/>
      </c>
      <c r="BU712" s="12"/>
      <c r="BV712" s="13"/>
    </row>
    <row r="713" spans="1:77" collapsed="1">
      <c r="B713" t="s">
        <v>69</v>
      </c>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row>
    <row r="714" spans="1:77">
      <c r="B714" t="str">
        <f>B712</f>
        <v>ChemCoast2016fahrplan</v>
      </c>
      <c r="C714" t="s">
        <v>19</v>
      </c>
      <c r="D714">
        <f>D712</f>
        <v>2016</v>
      </c>
      <c r="E714" t="str">
        <f>E701</f>
        <v>EUR/kW</v>
      </c>
      <c r="F714" s="4" t="str">
        <f>IFERROR(AVERAGE(G714:H714),"")</f>
        <v/>
      </c>
      <c r="G714" s="12"/>
      <c r="H714" s="13"/>
      <c r="I714" s="4" t="str">
        <f>IFERROR(AVERAGE(J714:K714),"")</f>
        <v/>
      </c>
      <c r="J714" s="12"/>
      <c r="K714" s="13"/>
      <c r="L714" s="4" t="str">
        <f>IFERROR(AVERAGE(M714:N714),"")</f>
        <v/>
      </c>
      <c r="M714" s="12"/>
      <c r="N714" s="13"/>
      <c r="O714" s="4" t="str">
        <f>IFERROR(AVERAGE(P714:Q714),"")</f>
        <v/>
      </c>
      <c r="P714" s="12"/>
      <c r="Q714" s="13"/>
      <c r="R714" s="4" t="str">
        <f>IFERROR(AVERAGE(S714:T714),"")</f>
        <v/>
      </c>
      <c r="S714" s="12"/>
      <c r="T714" s="13"/>
      <c r="U714" s="4" t="str">
        <f>IFERROR(AVERAGE(V714:W714),"")</f>
        <v/>
      </c>
      <c r="V714" s="12"/>
      <c r="W714" s="13"/>
      <c r="X714" s="4" t="str">
        <f>IFERROR(AVERAGE(Y714:Z714),"")</f>
        <v/>
      </c>
      <c r="Y714" s="12"/>
      <c r="Z714" s="13"/>
      <c r="AA714" s="4" t="str">
        <f>IFERROR(AVERAGE(AB714:AC714),"")</f>
        <v/>
      </c>
      <c r="AB714" s="12"/>
      <c r="AC714" s="13"/>
      <c r="AD714" s="4" t="str">
        <f>IFERROR(AVERAGE(AE714:AF714),"")</f>
        <v/>
      </c>
      <c r="AE714" s="12"/>
      <c r="AF714" s="13"/>
      <c r="AG714" s="4" t="str">
        <f>IFERROR(AVERAGE(AH714:AI714),"")</f>
        <v/>
      </c>
      <c r="AH714" s="12"/>
      <c r="AI714" s="13"/>
      <c r="AJ714" s="4" t="str">
        <f>IFERROR(AVERAGE(AK714:AL714),"")</f>
        <v/>
      </c>
      <c r="AK714" s="12"/>
      <c r="AL714" s="13"/>
      <c r="AM714" s="4" t="str">
        <f>IFERROR(AVERAGE(AN714:AO714),"")</f>
        <v/>
      </c>
      <c r="AN714" s="12"/>
      <c r="AO714" s="13"/>
      <c r="AP714" s="4" t="str">
        <f>IFERROR(AVERAGE(AQ714:AR714),"")</f>
        <v/>
      </c>
      <c r="AQ714" s="12"/>
      <c r="AR714" s="13"/>
      <c r="AS714" s="4" t="str">
        <f>IFERROR(AVERAGE(AT714:AU714),"")</f>
        <v/>
      </c>
      <c r="AT714" s="12"/>
      <c r="AU714" s="13"/>
      <c r="AV714" s="4" t="str">
        <f>IFERROR(AVERAGE(AW714:AX714),"")</f>
        <v/>
      </c>
      <c r="AW714" s="12"/>
      <c r="AX714" s="13"/>
      <c r="AY714" s="4" t="str">
        <f>IFERROR(AVERAGE(AZ714:BA714),"")</f>
        <v/>
      </c>
      <c r="AZ714" s="12"/>
      <c r="BA714" s="13"/>
      <c r="BB714" s="4" t="str">
        <f>IFERROR(AVERAGE(BC714:BD714),"")</f>
        <v/>
      </c>
      <c r="BC714" s="12"/>
      <c r="BD714" s="13"/>
      <c r="BE714" s="4" t="str">
        <f>IFERROR(AVERAGE(BF714:BG714),"")</f>
        <v/>
      </c>
      <c r="BF714" s="12"/>
      <c r="BG714" s="13"/>
      <c r="BH714" s="4" t="str">
        <f>IFERROR(AVERAGE(BI714:BJ714),"")</f>
        <v/>
      </c>
      <c r="BI714" s="12"/>
      <c r="BJ714" s="13"/>
      <c r="BK714" s="4" t="str">
        <f>IFERROR(AVERAGE(BL714:BM714),"")</f>
        <v/>
      </c>
      <c r="BL714" s="12"/>
      <c r="BM714" s="13"/>
      <c r="BN714" s="4" t="str">
        <f>IFERROR(AVERAGE(BO714:BP714),"")</f>
        <v/>
      </c>
      <c r="BO714" s="12"/>
      <c r="BP714" s="13"/>
      <c r="BQ714" s="4" t="str">
        <f>IFERROR(AVERAGE(BR714:BS714),"")</f>
        <v/>
      </c>
      <c r="BR714" s="12"/>
      <c r="BS714" s="13"/>
      <c r="BT714" s="4" t="str">
        <f>IFERROR(AVERAGE(BU714:BV714),"")</f>
        <v/>
      </c>
      <c r="BU714" s="12"/>
      <c r="BV714" s="13"/>
    </row>
    <row r="715" spans="1:77">
      <c r="B715" t="s">
        <v>69</v>
      </c>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row>
    <row r="716" spans="1:77">
      <c r="B716" t="str">
        <f>B714</f>
        <v>ChemCoast2016fahrplan</v>
      </c>
      <c r="C716" t="s">
        <v>48</v>
      </c>
      <c r="D716">
        <f>D714</f>
        <v>2016</v>
      </c>
      <c r="E716" t="s">
        <v>22</v>
      </c>
      <c r="F716" s="22" t="str">
        <f>IFERROR(AVERAGE(G716:H716),"")</f>
        <v/>
      </c>
      <c r="G716" s="23"/>
      <c r="H716" s="24"/>
      <c r="I716" s="22" t="str">
        <f>IFERROR(AVERAGE(J716:K716),"")</f>
        <v/>
      </c>
      <c r="J716" s="23"/>
      <c r="K716" s="24"/>
      <c r="L716" s="22" t="str">
        <f>IFERROR(AVERAGE(M716:N716),"")</f>
        <v/>
      </c>
      <c r="M716" s="23"/>
      <c r="N716" s="24"/>
      <c r="O716" s="22" t="str">
        <f>IFERROR(AVERAGE(P716:Q716),"")</f>
        <v/>
      </c>
      <c r="P716" s="23"/>
      <c r="Q716" s="24"/>
      <c r="R716" s="22" t="str">
        <f>IFERROR(AVERAGE(S716:T716),"")</f>
        <v/>
      </c>
      <c r="S716" s="23"/>
      <c r="T716" s="24"/>
      <c r="U716" s="22" t="str">
        <f>IFERROR(AVERAGE(V716:W716),"")</f>
        <v/>
      </c>
      <c r="V716" s="23"/>
      <c r="W716" s="24"/>
      <c r="X716" s="22" t="str">
        <f>IFERROR(AVERAGE(Y716:Z716),"")</f>
        <v/>
      </c>
      <c r="Y716" s="23"/>
      <c r="Z716" s="24"/>
      <c r="AA716" s="22" t="str">
        <f>IFERROR(AVERAGE(AB716:AC716),"")</f>
        <v/>
      </c>
      <c r="AB716" s="23"/>
      <c r="AC716" s="24"/>
      <c r="AD716" s="22" t="str">
        <f>IFERROR(AVERAGE(AE716:AF716),"")</f>
        <v/>
      </c>
      <c r="AE716" s="23"/>
      <c r="AF716" s="24"/>
      <c r="AG716" s="22" t="str">
        <f>IFERROR(AVERAGE(AH716:AI716),"")</f>
        <v/>
      </c>
      <c r="AH716" s="23"/>
      <c r="AI716" s="24"/>
      <c r="AJ716" s="22" t="str">
        <f>IFERROR(AVERAGE(AK716:AL716),"")</f>
        <v/>
      </c>
      <c r="AK716" s="23"/>
      <c r="AL716" s="24"/>
      <c r="AM716" s="22" t="str">
        <f>IFERROR(AVERAGE(AN716:AO716),"")</f>
        <v/>
      </c>
      <c r="AN716" s="23"/>
      <c r="AO716" s="24"/>
      <c r="AP716" s="22" t="str">
        <f>IFERROR(AVERAGE(AQ716:AR716),"")</f>
        <v/>
      </c>
      <c r="AQ716" s="23"/>
      <c r="AR716" s="24"/>
      <c r="AS716" s="22" t="str">
        <f>IFERROR(AVERAGE(AT716:AU716),"")</f>
        <v/>
      </c>
      <c r="AT716" s="23"/>
      <c r="AU716" s="24"/>
      <c r="AV716" s="22" t="str">
        <f>IFERROR(AVERAGE(AW716:AX716),"")</f>
        <v/>
      </c>
      <c r="AW716" s="23"/>
      <c r="AX716" s="24"/>
      <c r="AY716" s="22" t="str">
        <f>IFERROR(AVERAGE(AZ716:BA716),"")</f>
        <v/>
      </c>
      <c r="AZ716" s="23"/>
      <c r="BA716" s="24"/>
      <c r="BB716" s="22">
        <f>IFERROR(AVERAGE(BC716:BD716),"")</f>
        <v>4.4999999999999998E-2</v>
      </c>
      <c r="BC716" s="23">
        <v>0.04</v>
      </c>
      <c r="BD716" s="24">
        <v>0.05</v>
      </c>
      <c r="BE716" s="22" t="str">
        <f>IFERROR(AVERAGE(BF716:BG716),"")</f>
        <v/>
      </c>
      <c r="BF716" s="23"/>
      <c r="BG716" s="24"/>
      <c r="BH716" s="22" t="str">
        <f>IFERROR(AVERAGE(BI716:BJ716),"")</f>
        <v/>
      </c>
      <c r="BI716" s="23"/>
      <c r="BJ716" s="24"/>
      <c r="BK716" s="22" t="str">
        <f>IFERROR(AVERAGE(BL716:BM716),"")</f>
        <v/>
      </c>
      <c r="BL716" s="23"/>
      <c r="BM716" s="24"/>
      <c r="BN716" s="22" t="str">
        <f>IFERROR(AVERAGE(BO716:BP716),"")</f>
        <v/>
      </c>
      <c r="BO716" s="23"/>
      <c r="BP716" s="24"/>
      <c r="BQ716" s="22">
        <f>IFERROR(AVERAGE(BR716:BS716),"")</f>
        <v>4.4999999999999998E-2</v>
      </c>
      <c r="BR716" s="23">
        <v>0.04</v>
      </c>
      <c r="BS716" s="24">
        <v>0.05</v>
      </c>
      <c r="BT716" s="22" t="str">
        <f>IFERROR(AVERAGE(BU716:BV716),"")</f>
        <v/>
      </c>
      <c r="BU716" s="23"/>
      <c r="BV716" s="24"/>
      <c r="BY716" t="s">
        <v>249</v>
      </c>
    </row>
    <row r="717" spans="1:77">
      <c r="B717" t="str">
        <f>B716</f>
        <v>ChemCoast2016fahrplan</v>
      </c>
      <c r="C717" t="s">
        <v>49</v>
      </c>
      <c r="D717">
        <f>D716</f>
        <v>2016</v>
      </c>
      <c r="E717" t="s">
        <v>22</v>
      </c>
      <c r="F717" s="22" t="str">
        <f>IFERROR(AVERAGE(G717:H717),"")</f>
        <v/>
      </c>
      <c r="G717" s="23"/>
      <c r="H717" s="24"/>
      <c r="I717" s="22" t="str">
        <f>IFERROR(AVERAGE(J717:K717),"")</f>
        <v/>
      </c>
      <c r="J717" s="23"/>
      <c r="K717" s="24"/>
      <c r="L717" s="22" t="str">
        <f>IFERROR(AVERAGE(M717:N717),"")</f>
        <v/>
      </c>
      <c r="M717" s="23"/>
      <c r="N717" s="24"/>
      <c r="O717" s="22" t="str">
        <f>IFERROR(AVERAGE(P717:Q717),"")</f>
        <v/>
      </c>
      <c r="P717" s="23"/>
      <c r="Q717" s="24"/>
      <c r="R717" s="22" t="str">
        <f>IFERROR(AVERAGE(S717:T717),"")</f>
        <v/>
      </c>
      <c r="S717" s="23"/>
      <c r="T717" s="24"/>
      <c r="U717" s="22" t="str">
        <f>IFERROR(AVERAGE(V717:W717),"")</f>
        <v/>
      </c>
      <c r="V717" s="23"/>
      <c r="W717" s="24"/>
      <c r="X717" s="22" t="str">
        <f>IFERROR(AVERAGE(Y717:Z717),"")</f>
        <v/>
      </c>
      <c r="Y717" s="23"/>
      <c r="Z717" s="24"/>
      <c r="AA717" s="22" t="str">
        <f>IFERROR(AVERAGE(AB717:AC717),"")</f>
        <v/>
      </c>
      <c r="AB717" s="23"/>
      <c r="AC717" s="24"/>
      <c r="AD717" s="22" t="str">
        <f>IFERROR(AVERAGE(AE717:AF717),"")</f>
        <v/>
      </c>
      <c r="AE717" s="23"/>
      <c r="AF717" s="24"/>
      <c r="AG717" s="22" t="str">
        <f>IFERROR(AVERAGE(AH717:AI717),"")</f>
        <v/>
      </c>
      <c r="AH717" s="23"/>
      <c r="AI717" s="24"/>
      <c r="AJ717" s="22" t="str">
        <f>IFERROR(AVERAGE(AK717:AL717),"")</f>
        <v/>
      </c>
      <c r="AK717" s="23"/>
      <c r="AL717" s="24"/>
      <c r="AM717" s="22" t="str">
        <f>IFERROR(AVERAGE(AN717:AO717),"")</f>
        <v/>
      </c>
      <c r="AN717" s="23"/>
      <c r="AO717" s="24"/>
      <c r="AP717" s="22" t="str">
        <f>IFERROR(AVERAGE(AQ717:AR717),"")</f>
        <v/>
      </c>
      <c r="AQ717" s="23"/>
      <c r="AR717" s="24"/>
      <c r="AS717" s="22" t="str">
        <f>IFERROR(AVERAGE(AT717:AU717),"")</f>
        <v/>
      </c>
      <c r="AT717" s="23"/>
      <c r="AU717" s="24"/>
      <c r="AV717" s="22" t="str">
        <f>IFERROR(AVERAGE(AW717:AX717),"")</f>
        <v/>
      </c>
      <c r="AW717" s="23"/>
      <c r="AX717" s="24"/>
      <c r="AY717" s="22" t="str">
        <f>IFERROR(AVERAGE(AZ717:BA717),"")</f>
        <v/>
      </c>
      <c r="AZ717" s="23"/>
      <c r="BA717" s="24"/>
      <c r="BB717" s="22" t="str">
        <f>IFERROR(AVERAGE(BC717:BD717),"")</f>
        <v/>
      </c>
      <c r="BC717" s="23"/>
      <c r="BD717" s="24"/>
      <c r="BE717" s="22" t="str">
        <f>IFERROR(AVERAGE(BF717:BG717),"")</f>
        <v/>
      </c>
      <c r="BF717" s="23"/>
      <c r="BG717" s="24"/>
      <c r="BH717" s="22" t="str">
        <f>IFERROR(AVERAGE(BI717:BJ717),"")</f>
        <v/>
      </c>
      <c r="BI717" s="23"/>
      <c r="BJ717" s="24"/>
      <c r="BK717" s="22" t="str">
        <f>IFERROR(AVERAGE(BL717:BM717),"")</f>
        <v/>
      </c>
      <c r="BL717" s="23"/>
      <c r="BM717" s="24"/>
      <c r="BN717" s="22" t="str">
        <f>IFERROR(AVERAGE(BO717:BP717),"")</f>
        <v/>
      </c>
      <c r="BO717" s="23"/>
      <c r="BP717" s="24"/>
      <c r="BQ717" s="22" t="str">
        <f>IFERROR(AVERAGE(BR717:BS717),"")</f>
        <v/>
      </c>
      <c r="BR717" s="23"/>
      <c r="BS717" s="24"/>
      <c r="BT717" s="22" t="str">
        <f>IFERROR(AVERAGE(BU717:BV717),"")</f>
        <v/>
      </c>
      <c r="BU717" s="23"/>
      <c r="BV717" s="24"/>
    </row>
    <row r="718" spans="1:77">
      <c r="B718" t="s">
        <v>69</v>
      </c>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row>
    <row r="719" spans="1:77">
      <c r="B719" t="str">
        <f>B714</f>
        <v>ChemCoast2016fahrplan</v>
      </c>
      <c r="C719" t="s">
        <v>23</v>
      </c>
      <c r="D719">
        <f>D714</f>
        <v>2016</v>
      </c>
      <c r="E719" t="s">
        <v>20</v>
      </c>
      <c r="F719" s="4" t="str">
        <f>IFERROR(AVERAGE(G719:H719),"")</f>
        <v/>
      </c>
      <c r="G719" s="12"/>
      <c r="H719" s="13"/>
      <c r="I719" s="4" t="str">
        <f>IFERROR(AVERAGE(J719:K719),"")</f>
        <v/>
      </c>
      <c r="J719" s="12"/>
      <c r="K719" s="13"/>
      <c r="L719" s="4" t="str">
        <f>IFERROR(AVERAGE(M719:N719),"")</f>
        <v/>
      </c>
      <c r="M719" s="12"/>
      <c r="N719" s="13"/>
      <c r="O719" s="4" t="str">
        <f>IFERROR(AVERAGE(P719:Q719),"")</f>
        <v/>
      </c>
      <c r="P719" s="12"/>
      <c r="Q719" s="13"/>
      <c r="R719" s="4" t="str">
        <f>IFERROR(AVERAGE(S719:T719),"")</f>
        <v/>
      </c>
      <c r="S719" s="12"/>
      <c r="T719" s="13"/>
      <c r="U719" s="4" t="str">
        <f>IFERROR(AVERAGE(V719:W719),"")</f>
        <v/>
      </c>
      <c r="V719" s="12"/>
      <c r="W719" s="13"/>
      <c r="X719" s="4" t="str">
        <f>IFERROR(AVERAGE(Y719:Z719),"")</f>
        <v/>
      </c>
      <c r="Y719" s="12"/>
      <c r="Z719" s="13"/>
      <c r="AA719" s="4" t="str">
        <f>IFERROR(AVERAGE(AB719:AC719),"")</f>
        <v/>
      </c>
      <c r="AB719" s="12"/>
      <c r="AC719" s="13"/>
      <c r="AD719" s="4" t="str">
        <f>IFERROR(AVERAGE(AE719:AF719),"")</f>
        <v/>
      </c>
      <c r="AE719" s="12"/>
      <c r="AF719" s="13"/>
      <c r="AG719" s="4" t="str">
        <f>IFERROR(AVERAGE(AH719:AI719),"")</f>
        <v/>
      </c>
      <c r="AH719" s="12"/>
      <c r="AI719" s="13"/>
      <c r="AJ719" s="4" t="str">
        <f>IFERROR(AVERAGE(AK719:AL719),"")</f>
        <v/>
      </c>
      <c r="AK719" s="12"/>
      <c r="AL719" s="13"/>
      <c r="AM719" s="4" t="str">
        <f>IFERROR(AVERAGE(AN719:AO719),"")</f>
        <v/>
      </c>
      <c r="AN719" s="12"/>
      <c r="AO719" s="13"/>
      <c r="AP719" s="4" t="str">
        <f>IFERROR(AVERAGE(AQ719:AR719),"")</f>
        <v/>
      </c>
      <c r="AQ719" s="12"/>
      <c r="AR719" s="13"/>
      <c r="AS719" s="4" t="str">
        <f>IFERROR(AVERAGE(AT719:AU719),"")</f>
        <v/>
      </c>
      <c r="AT719" s="12"/>
      <c r="AU719" s="13"/>
      <c r="AV719" s="4" t="str">
        <f>IFERROR(AVERAGE(AW719:AX719),"")</f>
        <v/>
      </c>
      <c r="AW719" s="12"/>
      <c r="AX719" s="13"/>
      <c r="AY719" s="4" t="str">
        <f>IFERROR(AVERAGE(AZ719:BA719),"")</f>
        <v/>
      </c>
      <c r="AZ719" s="12"/>
      <c r="BA719" s="13"/>
      <c r="BB719" s="4" t="str">
        <f>IFERROR(AVERAGE(BC719:BD719),"")</f>
        <v/>
      </c>
      <c r="BC719" s="12"/>
      <c r="BD719" s="13"/>
      <c r="BE719" s="4" t="str">
        <f>IFERROR(AVERAGE(BF719:BG719),"")</f>
        <v/>
      </c>
      <c r="BF719" s="12"/>
      <c r="BG719" s="13"/>
      <c r="BH719" s="4" t="str">
        <f>IFERROR(AVERAGE(BI719:BJ719),"")</f>
        <v/>
      </c>
      <c r="BI719" s="12"/>
      <c r="BJ719" s="13"/>
      <c r="BK719" s="4" t="str">
        <f>IFERROR(AVERAGE(BL719:BM719),"")</f>
        <v/>
      </c>
      <c r="BL719" s="12"/>
      <c r="BM719" s="13"/>
      <c r="BN719" s="4" t="str">
        <f>IFERROR(AVERAGE(BO719:BP719),"")</f>
        <v/>
      </c>
      <c r="BO719" s="12"/>
      <c r="BP719" s="13"/>
      <c r="BQ719" s="4" t="str">
        <f>IFERROR(AVERAGE(BR719:BS719),"")</f>
        <v/>
      </c>
      <c r="BR719" s="12"/>
      <c r="BS719" s="13"/>
      <c r="BT719" s="4" t="str">
        <f>IFERROR(AVERAGE(BU719:BV719),"")</f>
        <v/>
      </c>
      <c r="BU719" s="12"/>
      <c r="BV719" s="13"/>
    </row>
    <row r="720" spans="1:77">
      <c r="B720" t="str">
        <f>B719</f>
        <v>ChemCoast2016fahrplan</v>
      </c>
      <c r="C720" t="s">
        <v>42</v>
      </c>
      <c r="D720">
        <f>D719</f>
        <v>2016</v>
      </c>
      <c r="E720" t="s">
        <v>43</v>
      </c>
      <c r="F720" s="4" t="str">
        <f>IFERROR(AVERAGE(G720:H720),"")</f>
        <v/>
      </c>
      <c r="G720" s="12"/>
      <c r="H720" s="13"/>
      <c r="I720" s="4" t="str">
        <f>IFERROR(AVERAGE(J720:K720),"")</f>
        <v/>
      </c>
      <c r="J720" s="12"/>
      <c r="K720" s="13"/>
      <c r="L720" s="4" t="str">
        <f>IFERROR(AVERAGE(M720:N720),"")</f>
        <v/>
      </c>
      <c r="M720" s="12"/>
      <c r="N720" s="13"/>
      <c r="O720" s="4" t="str">
        <f>IFERROR(AVERAGE(P720:Q720),"")</f>
        <v/>
      </c>
      <c r="P720" s="12"/>
      <c r="Q720" s="13"/>
      <c r="R720" s="4" t="str">
        <f>IFERROR(AVERAGE(S720:T720),"")</f>
        <v/>
      </c>
      <c r="S720" s="12"/>
      <c r="T720" s="13"/>
      <c r="U720" s="4" t="str">
        <f>IFERROR(AVERAGE(V720:W720),"")</f>
        <v/>
      </c>
      <c r="V720" s="12"/>
      <c r="W720" s="13"/>
      <c r="X720" s="4" t="str">
        <f>IFERROR(AVERAGE(Y720:Z720),"")</f>
        <v/>
      </c>
      <c r="Y720" s="12"/>
      <c r="Z720" s="13"/>
      <c r="AA720" s="4" t="str">
        <f>IFERROR(AVERAGE(AB720:AC720),"")</f>
        <v/>
      </c>
      <c r="AB720" s="12"/>
      <c r="AC720" s="13"/>
      <c r="AD720" s="4" t="str">
        <f>IFERROR(AVERAGE(AE720:AF720),"")</f>
        <v/>
      </c>
      <c r="AE720" s="12"/>
      <c r="AF720" s="13"/>
      <c r="AG720" s="4" t="str">
        <f>IFERROR(AVERAGE(AH720:AI720),"")</f>
        <v/>
      </c>
      <c r="AH720" s="12"/>
      <c r="AI720" s="13"/>
      <c r="AJ720" s="4" t="str">
        <f>IFERROR(AVERAGE(AK720:AL720),"")</f>
        <v/>
      </c>
      <c r="AK720" s="12"/>
      <c r="AL720" s="13"/>
      <c r="AM720" s="4" t="str">
        <f>IFERROR(AVERAGE(AN720:AO720),"")</f>
        <v/>
      </c>
      <c r="AN720" s="12"/>
      <c r="AO720" s="13"/>
      <c r="AP720" s="4" t="str">
        <f>IFERROR(AVERAGE(AQ720:AR720),"")</f>
        <v/>
      </c>
      <c r="AQ720" s="12"/>
      <c r="AR720" s="13"/>
      <c r="AS720" s="4" t="str">
        <f>IFERROR(AVERAGE(AT720:AU720),"")</f>
        <v/>
      </c>
      <c r="AT720" s="12"/>
      <c r="AU720" s="13"/>
      <c r="AV720" s="4" t="str">
        <f>IFERROR(AVERAGE(AW720:AX720),"")</f>
        <v/>
      </c>
      <c r="AW720" s="12"/>
      <c r="AX720" s="13"/>
      <c r="AY720" s="4" t="str">
        <f>IFERROR(AVERAGE(AZ720:BA720),"")</f>
        <v/>
      </c>
      <c r="AZ720" s="12"/>
      <c r="BA720" s="13"/>
      <c r="BB720" s="4" t="str">
        <f>IFERROR(AVERAGE(BC720:BD720),"")</f>
        <v/>
      </c>
      <c r="BC720" s="12"/>
      <c r="BD720" s="13"/>
      <c r="BE720" s="4" t="str">
        <f>IFERROR(AVERAGE(BF720:BG720),"")</f>
        <v/>
      </c>
      <c r="BF720" s="12"/>
      <c r="BG720" s="13"/>
      <c r="BH720" s="4" t="str">
        <f>IFERROR(AVERAGE(BI720:BJ720),"")</f>
        <v/>
      </c>
      <c r="BI720" s="12"/>
      <c r="BJ720" s="13"/>
      <c r="BK720" s="4" t="str">
        <f>IFERROR(AVERAGE(BL720:BM720),"")</f>
        <v/>
      </c>
      <c r="BL720" s="12"/>
      <c r="BM720" s="13"/>
      <c r="BN720" s="4" t="str">
        <f>IFERROR(AVERAGE(BO720:BP720),"")</f>
        <v/>
      </c>
      <c r="BO720" s="12"/>
      <c r="BP720" s="13"/>
      <c r="BQ720" s="4" t="str">
        <f>IFERROR(AVERAGE(BR720:BS720),"")</f>
        <v/>
      </c>
      <c r="BR720" s="12"/>
      <c r="BS720" s="13"/>
      <c r="BT720" s="4" t="str">
        <f>IFERROR(AVERAGE(BU720:BV720),"")</f>
        <v/>
      </c>
      <c r="BU720" s="12"/>
      <c r="BV720" s="13"/>
    </row>
    <row r="721" spans="1:77">
      <c r="B721" t="str">
        <f>B720</f>
        <v>ChemCoast2016fahrplan</v>
      </c>
      <c r="C721" t="s">
        <v>21</v>
      </c>
      <c r="D721">
        <f>D720</f>
        <v>2016</v>
      </c>
      <c r="E721" t="s">
        <v>22</v>
      </c>
      <c r="F721" s="22" t="str">
        <f>IFERROR(AVERAGE(G721:H721),"")</f>
        <v/>
      </c>
      <c r="G721" s="23"/>
      <c r="H721" s="24"/>
      <c r="I721" s="22" t="str">
        <f>IFERROR(AVERAGE(J721:K721),"")</f>
        <v/>
      </c>
      <c r="J721" s="23"/>
      <c r="K721" s="24"/>
      <c r="L721" s="22" t="str">
        <f>IFERROR(AVERAGE(M721:N721),"")</f>
        <v/>
      </c>
      <c r="M721" s="23"/>
      <c r="N721" s="24"/>
      <c r="O721" s="22" t="str">
        <f>IFERROR(AVERAGE(P721:Q721),"")</f>
        <v/>
      </c>
      <c r="P721" s="23"/>
      <c r="Q721" s="24"/>
      <c r="R721" s="22" t="str">
        <f>IFERROR(AVERAGE(S721:T721),"")</f>
        <v/>
      </c>
      <c r="S721" s="23"/>
      <c r="T721" s="24"/>
      <c r="U721" s="22" t="str">
        <f>IFERROR(AVERAGE(V721:W721),"")</f>
        <v/>
      </c>
      <c r="V721" s="23"/>
      <c r="W721" s="24"/>
      <c r="X721" s="22" t="str">
        <f>IFERROR(AVERAGE(Y721:Z721),"")</f>
        <v/>
      </c>
      <c r="Y721" s="23"/>
      <c r="Z721" s="24"/>
      <c r="AA721" s="22" t="str">
        <f>IFERROR(AVERAGE(AB721:AC721),"")</f>
        <v/>
      </c>
      <c r="AB721" s="23"/>
      <c r="AC721" s="24"/>
      <c r="AD721" s="22" t="str">
        <f>IFERROR(AVERAGE(AE721:AF721),"")</f>
        <v/>
      </c>
      <c r="AE721" s="23"/>
      <c r="AF721" s="24"/>
      <c r="AG721" s="22" t="str">
        <f>IFERROR(AVERAGE(AH721:AI721),"")</f>
        <v/>
      </c>
      <c r="AH721" s="23"/>
      <c r="AI721" s="24"/>
      <c r="AJ721" s="22" t="str">
        <f>IFERROR(AVERAGE(AK721:AL721),"")</f>
        <v/>
      </c>
      <c r="AK721" s="23"/>
      <c r="AL721" s="24"/>
      <c r="AM721" s="22" t="str">
        <f>IFERROR(AVERAGE(AN721:AO721),"")</f>
        <v/>
      </c>
      <c r="AN721" s="23"/>
      <c r="AO721" s="24"/>
      <c r="AP721" s="22" t="str">
        <f>IFERROR(AVERAGE(AQ721:AR721),"")</f>
        <v/>
      </c>
      <c r="AQ721" s="23"/>
      <c r="AR721" s="24"/>
      <c r="AS721" s="22" t="str">
        <f>IFERROR(AVERAGE(AT721:AU721),"")</f>
        <v/>
      </c>
      <c r="AT721" s="23"/>
      <c r="AU721" s="24"/>
      <c r="AV721" s="22" t="str">
        <f>IFERROR(AVERAGE(AW721:AX721),"")</f>
        <v/>
      </c>
      <c r="AW721" s="23"/>
      <c r="AX721" s="24"/>
      <c r="AY721" s="22" t="str">
        <f>IFERROR(AVERAGE(AZ721:BA721),"")</f>
        <v/>
      </c>
      <c r="AZ721" s="23"/>
      <c r="BA721" s="24"/>
      <c r="BB721" s="22" t="str">
        <f>IFERROR(AVERAGE(BC721:BD721),"")</f>
        <v/>
      </c>
      <c r="BC721" s="23"/>
      <c r="BD721" s="24"/>
      <c r="BE721" s="22" t="str">
        <f>IFERROR(AVERAGE(BF721:BG721),"")</f>
        <v/>
      </c>
      <c r="BF721" s="23"/>
      <c r="BG721" s="24"/>
      <c r="BH721" s="22" t="str">
        <f>IFERROR(AVERAGE(BI721:BJ721),"")</f>
        <v/>
      </c>
      <c r="BI721" s="23"/>
      <c r="BJ721" s="24"/>
      <c r="BK721" s="22" t="str">
        <f>IFERROR(AVERAGE(BL721:BM721),"")</f>
        <v/>
      </c>
      <c r="BL721" s="23"/>
      <c r="BM721" s="24"/>
      <c r="BN721" s="22" t="str">
        <f>IFERROR(AVERAGE(BO721:BP721),"")</f>
        <v/>
      </c>
      <c r="BO721" s="23"/>
      <c r="BP721" s="24"/>
      <c r="BQ721" s="22" t="str">
        <f>IFERROR(AVERAGE(BR721:BS721),"")</f>
        <v/>
      </c>
      <c r="BR721" s="23"/>
      <c r="BS721" s="24"/>
      <c r="BT721" s="22" t="str">
        <f>IFERROR(AVERAGE(BU721:BV721),"")</f>
        <v/>
      </c>
      <c r="BU721" s="23"/>
      <c r="BV721" s="24"/>
    </row>
    <row r="722" spans="1:77">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row>
    <row r="724" spans="1:77">
      <c r="A724" s="5">
        <f>MATCH(B724,Sources[Citekey],0)</f>
        <v>106</v>
      </c>
      <c r="B724" s="6" t="s">
        <v>26</v>
      </c>
      <c r="C724" s="1"/>
      <c r="D724" s="1">
        <f>VLOOKUP(B724,Sources[],2,FALSE)</f>
        <v>2014</v>
      </c>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row>
    <row r="725" spans="1:77">
      <c r="B725" t="str">
        <f>B724</f>
        <v>bertuccioli2014development</v>
      </c>
      <c r="C725" t="s">
        <v>3</v>
      </c>
      <c r="D725">
        <f>D724</f>
        <v>2014</v>
      </c>
      <c r="E725" s="25" t="s">
        <v>6</v>
      </c>
      <c r="F725" s="4" t="str">
        <f>IFERROR(AVERAGE(G725:H725),"")</f>
        <v/>
      </c>
      <c r="G725" s="12"/>
      <c r="H725" s="13"/>
      <c r="I725" s="4" t="str">
        <f>IFERROR(AVERAGE(J725:K725),"")</f>
        <v/>
      </c>
      <c r="J725" s="12"/>
      <c r="K725" s="13"/>
      <c r="L725" s="4" t="str">
        <f>IFERROR(AVERAGE(M725:N725),"")</f>
        <v/>
      </c>
      <c r="M725" s="12"/>
      <c r="N725" s="13"/>
      <c r="O725" s="4" t="str">
        <f>IFERROR(AVERAGE(P725:Q725),"")</f>
        <v/>
      </c>
      <c r="P725" s="12"/>
      <c r="Q725" s="13"/>
      <c r="R725" s="4" t="str">
        <f>IFERROR(AVERAGE(S725:T725),"")</f>
        <v/>
      </c>
      <c r="S725" s="12"/>
      <c r="T725" s="13"/>
      <c r="U725" s="4" t="str">
        <f>IFERROR(AVERAGE(V725:W725),"")</f>
        <v/>
      </c>
      <c r="V725" s="12"/>
      <c r="W725" s="13"/>
      <c r="X725" s="4" t="str">
        <f>IFERROR(AVERAGE(Y725:Z725),"")</f>
        <v/>
      </c>
      <c r="Y725" s="12"/>
      <c r="Z725" s="13"/>
      <c r="AA725" s="4" t="str">
        <f>IFERROR(AVERAGE(AB725:AC725),"")</f>
        <v/>
      </c>
      <c r="AB725" s="12"/>
      <c r="AC725" s="13"/>
      <c r="AD725" s="4" t="str">
        <f>IFERROR(AVERAGE(AE725:AF725),"")</f>
        <v/>
      </c>
      <c r="AE725" s="12"/>
      <c r="AF725" s="13"/>
      <c r="AG725" s="4" t="str">
        <f>IFERROR(AVERAGE(AH725:AI725),"")</f>
        <v/>
      </c>
      <c r="AH725" s="12"/>
      <c r="AI725" s="13"/>
      <c r="AJ725" s="4" t="str">
        <f>IFERROR(AVERAGE(AK725:AL725),"")</f>
        <v/>
      </c>
      <c r="AK725" s="12"/>
      <c r="AL725" s="13"/>
      <c r="AM725" s="4" t="str">
        <f>IFERROR(AVERAGE(AN725:AO725),"")</f>
        <v/>
      </c>
      <c r="AN725" s="12"/>
      <c r="AO725" s="13"/>
      <c r="AP725" s="4" t="str">
        <f>IFERROR(AVERAGE(AQ725:AR725),"")</f>
        <v/>
      </c>
      <c r="AQ725" s="12"/>
      <c r="AR725" s="13"/>
      <c r="AS725" s="4" t="str">
        <f>IFERROR(AVERAGE(AT725:AU725),"")</f>
        <v/>
      </c>
      <c r="AT725" s="12"/>
      <c r="AU725" s="13"/>
      <c r="AV725" s="4">
        <f>IFERROR(AVERAGE(AW725:AX725),"")</f>
        <v>1100</v>
      </c>
      <c r="AW725" s="12">
        <v>1000</v>
      </c>
      <c r="AX725" s="13">
        <v>1200</v>
      </c>
      <c r="AY725" s="4">
        <f>IFERROR(AVERAGE(AZ725:BA725),"")</f>
        <v>930</v>
      </c>
      <c r="AZ725" s="12">
        <v>760</v>
      </c>
      <c r="BA725" s="13">
        <v>1100</v>
      </c>
      <c r="BB725" s="4" t="str">
        <f>IFERROR(AVERAGE(BC725:BD725),"")</f>
        <v/>
      </c>
      <c r="BC725" s="12"/>
      <c r="BD725" s="13"/>
      <c r="BE725" s="4" t="str">
        <f>IFERROR(AVERAGE(BF725:BG725),"")</f>
        <v/>
      </c>
      <c r="BF725" s="12"/>
      <c r="BG725" s="13"/>
      <c r="BH725" s="4" t="str">
        <f>IFERROR(AVERAGE(BI725:BJ725),"")</f>
        <v/>
      </c>
      <c r="BI725" s="12"/>
      <c r="BJ725" s="13"/>
      <c r="BK725" s="4" t="str">
        <f>IFERROR(AVERAGE(BL725:BM725),"")</f>
        <v/>
      </c>
      <c r="BL725" s="12"/>
      <c r="BM725" s="13"/>
      <c r="BN725" s="4">
        <f>IFERROR(AVERAGE(BO725:BP725),"")</f>
        <v>635</v>
      </c>
      <c r="BO725" s="12">
        <v>370</v>
      </c>
      <c r="BP725" s="13">
        <v>900</v>
      </c>
      <c r="BQ725" s="4">
        <f>IFERROR(AVERAGE(BR725:BS725),"")</f>
        <v>610</v>
      </c>
      <c r="BR725" s="12">
        <v>370</v>
      </c>
      <c r="BS725" s="13">
        <v>850</v>
      </c>
      <c r="BT725" s="4">
        <f>IFERROR(AVERAGE(BU725:BV725),"")</f>
        <v>585</v>
      </c>
      <c r="BU725" s="12">
        <v>370</v>
      </c>
      <c r="BV725" s="13">
        <v>800</v>
      </c>
      <c r="BX725" s="2" t="s">
        <v>8</v>
      </c>
      <c r="BY725" s="2" t="s">
        <v>251</v>
      </c>
    </row>
    <row r="726" spans="1:77">
      <c r="B726" t="str">
        <f>B725</f>
        <v>bertuccioli2014development</v>
      </c>
      <c r="C726" t="s">
        <v>4</v>
      </c>
      <c r="D726">
        <f>D725</f>
        <v>2014</v>
      </c>
      <c r="E726" t="str">
        <f>E725</f>
        <v>EUR/kW</v>
      </c>
      <c r="F726" s="4" t="str">
        <f>IFERROR(AVERAGE(G726:H726),"")</f>
        <v/>
      </c>
      <c r="G726" s="14"/>
      <c r="H726" s="15"/>
      <c r="I726" s="4" t="str">
        <f>IFERROR(AVERAGE(J726:K726),"")</f>
        <v/>
      </c>
      <c r="J726" s="14"/>
      <c r="K726" s="15"/>
      <c r="L726" s="4" t="str">
        <f>IFERROR(AVERAGE(M726:N726),"")</f>
        <v/>
      </c>
      <c r="M726" s="14"/>
      <c r="N726" s="15"/>
      <c r="O726" s="4" t="str">
        <f>IFERROR(AVERAGE(P726:Q726),"")</f>
        <v/>
      </c>
      <c r="P726" s="14"/>
      <c r="Q726" s="15"/>
      <c r="R726" s="4" t="str">
        <f>IFERROR(AVERAGE(S726:T726),"")</f>
        <v/>
      </c>
      <c r="S726" s="14"/>
      <c r="T726" s="15"/>
      <c r="U726" s="4" t="str">
        <f>IFERROR(AVERAGE(V726:W726),"")</f>
        <v/>
      </c>
      <c r="V726" s="14"/>
      <c r="W726" s="15"/>
      <c r="X726" s="4" t="str">
        <f>IFERROR(AVERAGE(Y726:Z726),"")</f>
        <v/>
      </c>
      <c r="Y726" s="14"/>
      <c r="Z726" s="15"/>
      <c r="AA726" s="4" t="str">
        <f>IFERROR(AVERAGE(AB726:AC726),"")</f>
        <v/>
      </c>
      <c r="AB726" s="14"/>
      <c r="AC726" s="15"/>
      <c r="AD726" s="4" t="str">
        <f>IFERROR(AVERAGE(AE726:AF726),"")</f>
        <v/>
      </c>
      <c r="AE726" s="14"/>
      <c r="AF726" s="15"/>
      <c r="AG726" s="4" t="str">
        <f>IFERROR(AVERAGE(AH726:AI726),"")</f>
        <v/>
      </c>
      <c r="AH726" s="14"/>
      <c r="AI726" s="15"/>
      <c r="AJ726" s="4" t="str">
        <f>IFERROR(AVERAGE(AK726:AL726),"")</f>
        <v/>
      </c>
      <c r="AK726" s="14"/>
      <c r="AL726" s="15"/>
      <c r="AM726" s="4" t="str">
        <f>IFERROR(AVERAGE(AN726:AO726),"")</f>
        <v/>
      </c>
      <c r="AN726" s="14"/>
      <c r="AO726" s="15"/>
      <c r="AP726" s="4" t="str">
        <f>IFERROR(AVERAGE(AQ726:AR726),"")</f>
        <v/>
      </c>
      <c r="AQ726" s="14"/>
      <c r="AR726" s="15"/>
      <c r="AS726" s="4" t="str">
        <f>IFERROR(AVERAGE(AT726:AU726),"")</f>
        <v/>
      </c>
      <c r="AT726" s="14"/>
      <c r="AU726" s="15"/>
      <c r="AV726" s="4">
        <f>IFERROR(AVERAGE(AW726:AX726),"")</f>
        <v>2090</v>
      </c>
      <c r="AW726" s="14">
        <v>1860</v>
      </c>
      <c r="AX726" s="15">
        <v>2320</v>
      </c>
      <c r="AY726" s="4">
        <f>IFERROR(AVERAGE(AZ726:BA726),"")</f>
        <v>1570</v>
      </c>
      <c r="AZ726" s="14">
        <v>1200</v>
      </c>
      <c r="BA726" s="15">
        <v>1940</v>
      </c>
      <c r="BB726" s="4" t="str">
        <f>IFERROR(AVERAGE(BC726:BD726),"")</f>
        <v/>
      </c>
      <c r="BC726" s="14"/>
      <c r="BD726" s="15"/>
      <c r="BE726" s="4" t="str">
        <f>IFERROR(AVERAGE(BF726:BG726),"")</f>
        <v/>
      </c>
      <c r="BF726" s="14"/>
      <c r="BG726" s="15"/>
      <c r="BH726" s="4" t="str">
        <f>IFERROR(AVERAGE(BI726:BJ726),"")</f>
        <v/>
      </c>
      <c r="BI726" s="14"/>
      <c r="BJ726" s="15"/>
      <c r="BK726" s="4" t="str">
        <f>IFERROR(AVERAGE(BL726:BM726),"")</f>
        <v/>
      </c>
      <c r="BL726" s="14"/>
      <c r="BM726" s="15"/>
      <c r="BN726" s="4">
        <f>IFERROR(AVERAGE(BO726:BP726),"")</f>
        <v>1000</v>
      </c>
      <c r="BO726" s="14">
        <v>700</v>
      </c>
      <c r="BP726" s="15">
        <v>1300</v>
      </c>
      <c r="BQ726" s="4">
        <f>IFERROR(AVERAGE(BR726:BS726),"")</f>
        <v>875</v>
      </c>
      <c r="BR726" s="14">
        <v>480</v>
      </c>
      <c r="BS726" s="15">
        <v>1270</v>
      </c>
      <c r="BT726" s="4">
        <f>IFERROR(AVERAGE(BU726:BV726),"")</f>
        <v>760</v>
      </c>
      <c r="BU726" s="14">
        <v>250</v>
      </c>
      <c r="BV726" s="15">
        <v>1270</v>
      </c>
      <c r="BX726" s="2" t="s">
        <v>8</v>
      </c>
      <c r="BY726" s="2" t="s">
        <v>251</v>
      </c>
    </row>
    <row r="727" spans="1:77">
      <c r="B727" t="str">
        <f>B726</f>
        <v>bertuccioli2014development</v>
      </c>
      <c r="C727" t="s">
        <v>5</v>
      </c>
      <c r="D727">
        <f>D726</f>
        <v>2014</v>
      </c>
      <c r="E727" t="str">
        <f>E726</f>
        <v>EUR/kW</v>
      </c>
      <c r="F727" s="4" t="str">
        <f>IFERROR(AVERAGE(G727:H727),"")</f>
        <v/>
      </c>
      <c r="G727" s="16"/>
      <c r="H727" s="17"/>
      <c r="I727" s="4" t="str">
        <f>IFERROR(AVERAGE(J727:K727),"")</f>
        <v/>
      </c>
      <c r="J727" s="16"/>
      <c r="K727" s="17"/>
      <c r="L727" s="4" t="str">
        <f>IFERROR(AVERAGE(M727:N727),"")</f>
        <v/>
      </c>
      <c r="M727" s="16"/>
      <c r="N727" s="17"/>
      <c r="O727" s="4" t="str">
        <f>IFERROR(AVERAGE(P727:Q727),"")</f>
        <v/>
      </c>
      <c r="P727" s="16"/>
      <c r="Q727" s="17"/>
      <c r="R727" s="4" t="str">
        <f>IFERROR(AVERAGE(S727:T727),"")</f>
        <v/>
      </c>
      <c r="S727" s="16"/>
      <c r="T727" s="17"/>
      <c r="U727" s="4" t="str">
        <f>IFERROR(AVERAGE(V727:W727),"")</f>
        <v/>
      </c>
      <c r="V727" s="16"/>
      <c r="W727" s="17"/>
      <c r="X727" s="4" t="str">
        <f>IFERROR(AVERAGE(Y727:Z727),"")</f>
        <v/>
      </c>
      <c r="Y727" s="16"/>
      <c r="Z727" s="17"/>
      <c r="AA727" s="4" t="str">
        <f>IFERROR(AVERAGE(AB727:AC727),"")</f>
        <v/>
      </c>
      <c r="AB727" s="16"/>
      <c r="AC727" s="17"/>
      <c r="AD727" s="4" t="str">
        <f>IFERROR(AVERAGE(AE727:AF727),"")</f>
        <v/>
      </c>
      <c r="AE727" s="16"/>
      <c r="AF727" s="17"/>
      <c r="AG727" s="4" t="str">
        <f>IFERROR(AVERAGE(AH727:AI727),"")</f>
        <v/>
      </c>
      <c r="AH727" s="16"/>
      <c r="AI727" s="17"/>
      <c r="AJ727" s="4" t="str">
        <f>IFERROR(AVERAGE(AK727:AL727),"")</f>
        <v/>
      </c>
      <c r="AK727" s="16"/>
      <c r="AL727" s="17"/>
      <c r="AM727" s="4" t="str">
        <f>IFERROR(AVERAGE(AN727:AO727),"")</f>
        <v/>
      </c>
      <c r="AN727" s="16"/>
      <c r="AO727" s="17"/>
      <c r="AP727" s="4" t="str">
        <f>IFERROR(AVERAGE(AQ727:AR727),"")</f>
        <v/>
      </c>
      <c r="AQ727" s="16"/>
      <c r="AR727" s="17"/>
      <c r="AS727" s="4" t="str">
        <f>IFERROR(AVERAGE(AT727:AU727),"")</f>
        <v/>
      </c>
      <c r="AT727" s="16"/>
      <c r="AU727" s="17"/>
      <c r="AV727" s="4" t="str">
        <f>IFERROR(AVERAGE(AW727:AX727),"")</f>
        <v/>
      </c>
      <c r="AW727" s="16"/>
      <c r="AX727" s="17"/>
      <c r="AY727" s="4" t="str">
        <f>IFERROR(AVERAGE(AZ727:BA727),"")</f>
        <v/>
      </c>
      <c r="AZ727" s="16"/>
      <c r="BA727" s="17"/>
      <c r="BB727" s="4" t="str">
        <f>IFERROR(AVERAGE(BC727:BD727),"")</f>
        <v/>
      </c>
      <c r="BC727" s="16"/>
      <c r="BD727" s="17"/>
      <c r="BE727" s="4" t="str">
        <f>IFERROR(AVERAGE(BF727:BG727),"")</f>
        <v/>
      </c>
      <c r="BF727" s="16"/>
      <c r="BG727" s="17"/>
      <c r="BH727" s="4">
        <f>IFERROR(AVERAGE(BI727:BJ727),"")</f>
        <v>2000</v>
      </c>
      <c r="BI727" s="16">
        <v>2000</v>
      </c>
      <c r="BJ727" s="17">
        <v>2000</v>
      </c>
      <c r="BK727" s="4" t="str">
        <f>IFERROR(AVERAGE(BL727:BM727),"")</f>
        <v/>
      </c>
      <c r="BL727" s="16"/>
      <c r="BM727" s="17"/>
      <c r="BN727" s="4" t="str">
        <f>IFERROR(AVERAGE(BO727:BP727),"")</f>
        <v/>
      </c>
      <c r="BO727" s="16"/>
      <c r="BP727" s="17"/>
      <c r="BQ727" s="4" t="str">
        <f>IFERROR(AVERAGE(BR727:BS727),"")</f>
        <v/>
      </c>
      <c r="BR727" s="16"/>
      <c r="BS727" s="17"/>
      <c r="BT727" s="4">
        <f>IFERROR(AVERAGE(BU727:BV727),"")</f>
        <v>650</v>
      </c>
      <c r="BU727" s="16">
        <v>300</v>
      </c>
      <c r="BV727" s="17">
        <v>1000</v>
      </c>
      <c r="BX727" s="2" t="s">
        <v>8</v>
      </c>
      <c r="BY727" s="2" t="s">
        <v>244</v>
      </c>
    </row>
    <row r="728" spans="1:77">
      <c r="B728" t="s">
        <v>69</v>
      </c>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row>
    <row r="729" spans="1:77" s="1" customFormat="1">
      <c r="A729" s="55"/>
      <c r="B729" s="1" t="str">
        <f>B727</f>
        <v>bertuccioli2014development</v>
      </c>
      <c r="C729" s="1" t="s">
        <v>10</v>
      </c>
      <c r="D729" s="1">
        <f>D724</f>
        <v>2014</v>
      </c>
      <c r="E729" s="1" t="str">
        <f>E725</f>
        <v>EUR/kW</v>
      </c>
      <c r="F729" s="10">
        <f t="shared" ref="F729:BJ729" si="790">IFERROR(SUM(F731:F736)/F730,0)</f>
        <v>0</v>
      </c>
      <c r="G729" s="10">
        <f t="shared" si="790"/>
        <v>0</v>
      </c>
      <c r="H729" s="10">
        <f t="shared" si="790"/>
        <v>0</v>
      </c>
      <c r="I729" s="10">
        <f t="shared" si="790"/>
        <v>0</v>
      </c>
      <c r="J729" s="10">
        <f t="shared" si="790"/>
        <v>0</v>
      </c>
      <c r="K729" s="10">
        <f t="shared" si="790"/>
        <v>0</v>
      </c>
      <c r="L729" s="10">
        <f t="shared" si="790"/>
        <v>0</v>
      </c>
      <c r="M729" s="10">
        <f t="shared" si="790"/>
        <v>0</v>
      </c>
      <c r="N729" s="10">
        <f t="shared" si="790"/>
        <v>0</v>
      </c>
      <c r="O729" s="10">
        <f t="shared" si="790"/>
        <v>0</v>
      </c>
      <c r="P729" s="10">
        <f t="shared" si="790"/>
        <v>0</v>
      </c>
      <c r="Q729" s="10">
        <f t="shared" si="790"/>
        <v>0</v>
      </c>
      <c r="R729" s="10">
        <f t="shared" si="790"/>
        <v>0</v>
      </c>
      <c r="S729" s="10">
        <f t="shared" si="790"/>
        <v>0</v>
      </c>
      <c r="T729" s="10">
        <f t="shared" si="790"/>
        <v>0</v>
      </c>
      <c r="U729" s="10">
        <f t="shared" si="790"/>
        <v>0</v>
      </c>
      <c r="V729" s="10">
        <f t="shared" si="790"/>
        <v>0</v>
      </c>
      <c r="W729" s="10">
        <f t="shared" si="790"/>
        <v>0</v>
      </c>
      <c r="X729" s="10">
        <f t="shared" si="790"/>
        <v>0</v>
      </c>
      <c r="Y729" s="10">
        <f t="shared" si="790"/>
        <v>0</v>
      </c>
      <c r="Z729" s="10">
        <f t="shared" si="790"/>
        <v>0</v>
      </c>
      <c r="AA729" s="10">
        <f t="shared" si="790"/>
        <v>0</v>
      </c>
      <c r="AB729" s="10">
        <f t="shared" si="790"/>
        <v>0</v>
      </c>
      <c r="AC729" s="10">
        <f t="shared" si="790"/>
        <v>0</v>
      </c>
      <c r="AD729" s="10">
        <f t="shared" si="790"/>
        <v>0</v>
      </c>
      <c r="AE729" s="10">
        <f t="shared" si="790"/>
        <v>0</v>
      </c>
      <c r="AF729" s="10">
        <f t="shared" si="790"/>
        <v>0</v>
      </c>
      <c r="AG729" s="10">
        <f t="shared" si="790"/>
        <v>0</v>
      </c>
      <c r="AH729" s="10">
        <f t="shared" si="790"/>
        <v>0</v>
      </c>
      <c r="AI729" s="10">
        <f t="shared" si="790"/>
        <v>0</v>
      </c>
      <c r="AJ729" s="10">
        <f t="shared" si="790"/>
        <v>0</v>
      </c>
      <c r="AK729" s="10">
        <f t="shared" si="790"/>
        <v>0</v>
      </c>
      <c r="AL729" s="10">
        <f t="shared" si="790"/>
        <v>0</v>
      </c>
      <c r="AM729" s="10">
        <f t="shared" si="790"/>
        <v>0</v>
      </c>
      <c r="AN729" s="10">
        <f t="shared" si="790"/>
        <v>0</v>
      </c>
      <c r="AO729" s="10">
        <f t="shared" si="790"/>
        <v>0</v>
      </c>
      <c r="AP729" s="10">
        <f t="shared" si="790"/>
        <v>0</v>
      </c>
      <c r="AQ729" s="10">
        <f t="shared" si="790"/>
        <v>0</v>
      </c>
      <c r="AR729" s="10">
        <f t="shared" si="790"/>
        <v>0</v>
      </c>
      <c r="AS729" s="10">
        <f t="shared" si="790"/>
        <v>0</v>
      </c>
      <c r="AT729" s="10">
        <f t="shared" si="790"/>
        <v>0</v>
      </c>
      <c r="AU729" s="10">
        <f t="shared" si="790"/>
        <v>0</v>
      </c>
      <c r="AV729" s="10">
        <f t="shared" si="790"/>
        <v>0</v>
      </c>
      <c r="AW729" s="10">
        <f t="shared" si="790"/>
        <v>0</v>
      </c>
      <c r="AX729" s="10">
        <f t="shared" si="790"/>
        <v>0</v>
      </c>
      <c r="AY729" s="10">
        <f t="shared" si="790"/>
        <v>0</v>
      </c>
      <c r="AZ729" s="10">
        <f t="shared" si="790"/>
        <v>0</v>
      </c>
      <c r="BA729" s="10">
        <f t="shared" si="790"/>
        <v>0</v>
      </c>
      <c r="BB729" s="10">
        <f t="shared" si="790"/>
        <v>0</v>
      </c>
      <c r="BC729" s="10">
        <f t="shared" si="790"/>
        <v>0</v>
      </c>
      <c r="BD729" s="10">
        <f t="shared" si="790"/>
        <v>0</v>
      </c>
      <c r="BE729" s="10">
        <f t="shared" si="790"/>
        <v>0</v>
      </c>
      <c r="BF729" s="10">
        <f t="shared" si="790"/>
        <v>0</v>
      </c>
      <c r="BG729" s="10">
        <f t="shared" si="790"/>
        <v>0</v>
      </c>
      <c r="BH729" s="10">
        <f t="shared" si="790"/>
        <v>0</v>
      </c>
      <c r="BI729" s="10">
        <f t="shared" si="790"/>
        <v>0</v>
      </c>
      <c r="BJ729" s="10">
        <f t="shared" si="790"/>
        <v>0</v>
      </c>
      <c r="BK729" s="10">
        <f t="shared" ref="BK729:BV729" si="791">IFERROR(SUM(BK731:BK736)/BK730,0)</f>
        <v>0</v>
      </c>
      <c r="BL729" s="10">
        <f t="shared" si="791"/>
        <v>0</v>
      </c>
      <c r="BM729" s="10">
        <f t="shared" si="791"/>
        <v>0</v>
      </c>
      <c r="BN729" s="10">
        <f t="shared" si="791"/>
        <v>0</v>
      </c>
      <c r="BO729" s="10">
        <f t="shared" si="791"/>
        <v>0</v>
      </c>
      <c r="BP729" s="10">
        <f t="shared" si="791"/>
        <v>0</v>
      </c>
      <c r="BQ729" s="10">
        <f t="shared" si="791"/>
        <v>0</v>
      </c>
      <c r="BR729" s="10">
        <f t="shared" si="791"/>
        <v>0</v>
      </c>
      <c r="BS729" s="10">
        <f t="shared" si="791"/>
        <v>0</v>
      </c>
      <c r="BT729" s="10">
        <f t="shared" si="791"/>
        <v>0</v>
      </c>
      <c r="BU729" s="10">
        <f t="shared" si="791"/>
        <v>0</v>
      </c>
      <c r="BV729" s="10">
        <f t="shared" si="791"/>
        <v>0</v>
      </c>
    </row>
    <row r="730" spans="1:77" hidden="1" outlineLevel="1">
      <c r="B730" t="str">
        <f>B729</f>
        <v>bertuccioli2014development</v>
      </c>
      <c r="C730" t="s">
        <v>17</v>
      </c>
      <c r="D730">
        <f>D729</f>
        <v>2014</v>
      </c>
      <c r="E730" t="s">
        <v>18</v>
      </c>
      <c r="F730" s="4" t="str">
        <f>IFERROR(AVERAGE(G730:H730),"")</f>
        <v/>
      </c>
      <c r="G730" s="12"/>
      <c r="H730" s="13"/>
      <c r="I730" s="4" t="str">
        <f>IFERROR(AVERAGE(J730:K730),"")</f>
        <v/>
      </c>
      <c r="J730" s="12"/>
      <c r="K730" s="13"/>
      <c r="L730" s="4" t="str">
        <f>IFERROR(AVERAGE(M730:N730),"")</f>
        <v/>
      </c>
      <c r="M730" s="12"/>
      <c r="N730" s="13"/>
      <c r="O730" s="4" t="str">
        <f>IFERROR(AVERAGE(P730:Q730),"")</f>
        <v/>
      </c>
      <c r="P730" s="12"/>
      <c r="Q730" s="13"/>
      <c r="R730" s="4" t="str">
        <f>IFERROR(AVERAGE(S730:T730),"")</f>
        <v/>
      </c>
      <c r="S730" s="12"/>
      <c r="T730" s="13"/>
      <c r="U730" s="4" t="str">
        <f>IFERROR(AVERAGE(V730:W730),"")</f>
        <v/>
      </c>
      <c r="V730" s="12"/>
      <c r="W730" s="13"/>
      <c r="X730" s="4" t="str">
        <f>IFERROR(AVERAGE(Y730:Z730),"")</f>
        <v/>
      </c>
      <c r="Y730" s="12"/>
      <c r="Z730" s="13"/>
      <c r="AA730" s="4" t="str">
        <f>IFERROR(AVERAGE(AB730:AC730),"")</f>
        <v/>
      </c>
      <c r="AB730" s="12"/>
      <c r="AC730" s="13"/>
      <c r="AD730" s="4" t="str">
        <f>IFERROR(AVERAGE(AE730:AF730),"")</f>
        <v/>
      </c>
      <c r="AE730" s="12"/>
      <c r="AF730" s="13"/>
      <c r="AG730" s="4" t="str">
        <f>IFERROR(AVERAGE(AH730:AI730),"")</f>
        <v/>
      </c>
      <c r="AH730" s="12"/>
      <c r="AI730" s="13"/>
      <c r="AJ730" s="4" t="str">
        <f>IFERROR(AVERAGE(AK730:AL730),"")</f>
        <v/>
      </c>
      <c r="AK730" s="12"/>
      <c r="AL730" s="13"/>
      <c r="AM730" s="4" t="str">
        <f>IFERROR(AVERAGE(AN730:AO730),"")</f>
        <v/>
      </c>
      <c r="AN730" s="12"/>
      <c r="AO730" s="13"/>
      <c r="AP730" s="4" t="str">
        <f>IFERROR(AVERAGE(AQ730:AR730),"")</f>
        <v/>
      </c>
      <c r="AQ730" s="12"/>
      <c r="AR730" s="13"/>
      <c r="AS730" s="4" t="str">
        <f>IFERROR(AVERAGE(AT730:AU730),"")</f>
        <v/>
      </c>
      <c r="AT730" s="12"/>
      <c r="AU730" s="13"/>
      <c r="AV730" s="4" t="str">
        <f>IFERROR(AVERAGE(AW730:AX730),"")</f>
        <v/>
      </c>
      <c r="AW730" s="12"/>
      <c r="AX730" s="13"/>
      <c r="AY730" s="4" t="str">
        <f>IFERROR(AVERAGE(AZ730:BA730),"")</f>
        <v/>
      </c>
      <c r="AZ730" s="12"/>
      <c r="BA730" s="13"/>
      <c r="BB730" s="4" t="str">
        <f>IFERROR(AVERAGE(BC730:BD730),"")</f>
        <v/>
      </c>
      <c r="BC730" s="12"/>
      <c r="BD730" s="13"/>
      <c r="BE730" s="4" t="str">
        <f>IFERROR(AVERAGE(BF730:BG730),"")</f>
        <v/>
      </c>
      <c r="BF730" s="12"/>
      <c r="BG730" s="13"/>
      <c r="BH730" s="4" t="str">
        <f>IFERROR(AVERAGE(BI730:BJ730),"")</f>
        <v/>
      </c>
      <c r="BI730" s="12"/>
      <c r="BJ730" s="13"/>
      <c r="BK730" s="4" t="str">
        <f>IFERROR(AVERAGE(BL730:BM730),"")</f>
        <v/>
      </c>
      <c r="BL730" s="12"/>
      <c r="BM730" s="13"/>
      <c r="BN730" s="4" t="str">
        <f>IFERROR(AVERAGE(BO730:BP730),"")</f>
        <v/>
      </c>
      <c r="BO730" s="12"/>
      <c r="BP730" s="13"/>
      <c r="BQ730" s="4" t="str">
        <f>IFERROR(AVERAGE(BR730:BS730),"")</f>
        <v/>
      </c>
      <c r="BR730" s="12"/>
      <c r="BS730" s="13"/>
      <c r="BT730" s="4" t="str">
        <f>IFERROR(AVERAGE(BU730:BV730),"")</f>
        <v/>
      </c>
      <c r="BU730" s="12"/>
      <c r="BV730" s="13"/>
    </row>
    <row r="731" spans="1:77" hidden="1" outlineLevel="1">
      <c r="B731" t="str">
        <f t="shared" ref="B731:B736" si="792">B730</f>
        <v>bertuccioli2014development</v>
      </c>
      <c r="C731" t="s">
        <v>12</v>
      </c>
      <c r="D731">
        <f>D729</f>
        <v>2014</v>
      </c>
      <c r="E731" t="str">
        <f>LEFT(E729,3)</f>
        <v>EUR</v>
      </c>
      <c r="F731" s="4" t="str">
        <f t="shared" ref="F731:F736" si="793">IFERROR(AVERAGE(G731:H731),"")</f>
        <v/>
      </c>
      <c r="G731" s="12"/>
      <c r="H731" s="13"/>
      <c r="I731" s="4" t="str">
        <f t="shared" ref="I731:I736" si="794">IFERROR(AVERAGE(J731:K731),"")</f>
        <v/>
      </c>
      <c r="J731" s="12"/>
      <c r="K731" s="13"/>
      <c r="L731" s="4" t="str">
        <f t="shared" ref="L731:L736" si="795">IFERROR(AVERAGE(M731:N731),"")</f>
        <v/>
      </c>
      <c r="M731" s="12"/>
      <c r="N731" s="13"/>
      <c r="O731" s="4" t="str">
        <f t="shared" ref="O731:O736" si="796">IFERROR(AVERAGE(P731:Q731),"")</f>
        <v/>
      </c>
      <c r="P731" s="12"/>
      <c r="Q731" s="13"/>
      <c r="R731" s="4" t="str">
        <f t="shared" ref="R731:R736" si="797">IFERROR(AVERAGE(S731:T731),"")</f>
        <v/>
      </c>
      <c r="S731" s="12"/>
      <c r="T731" s="13"/>
      <c r="U731" s="4" t="str">
        <f t="shared" ref="U731:U736" si="798">IFERROR(AVERAGE(V731:W731),"")</f>
        <v/>
      </c>
      <c r="V731" s="12"/>
      <c r="W731" s="13"/>
      <c r="X731" s="4" t="str">
        <f t="shared" ref="X731:X736" si="799">IFERROR(AVERAGE(Y731:Z731),"")</f>
        <v/>
      </c>
      <c r="Y731" s="12"/>
      <c r="Z731" s="13"/>
      <c r="AA731" s="4" t="str">
        <f t="shared" ref="AA731:AA736" si="800">IFERROR(AVERAGE(AB731:AC731),"")</f>
        <v/>
      </c>
      <c r="AB731" s="12"/>
      <c r="AC731" s="13"/>
      <c r="AD731" s="4" t="str">
        <f t="shared" ref="AD731:AD736" si="801">IFERROR(AVERAGE(AE731:AF731),"")</f>
        <v/>
      </c>
      <c r="AE731" s="12"/>
      <c r="AF731" s="13"/>
      <c r="AG731" s="4" t="str">
        <f t="shared" ref="AG731:AG736" si="802">IFERROR(AVERAGE(AH731:AI731),"")</f>
        <v/>
      </c>
      <c r="AH731" s="12"/>
      <c r="AI731" s="13"/>
      <c r="AJ731" s="4" t="str">
        <f t="shared" ref="AJ731:AJ736" si="803">IFERROR(AVERAGE(AK731:AL731),"")</f>
        <v/>
      </c>
      <c r="AK731" s="12"/>
      <c r="AL731" s="13"/>
      <c r="AM731" s="4" t="str">
        <f t="shared" ref="AM731:AM736" si="804">IFERROR(AVERAGE(AN731:AO731),"")</f>
        <v/>
      </c>
      <c r="AN731" s="12"/>
      <c r="AO731" s="13"/>
      <c r="AP731" s="4" t="str">
        <f t="shared" ref="AP731:AP736" si="805">IFERROR(AVERAGE(AQ731:AR731),"")</f>
        <v/>
      </c>
      <c r="AQ731" s="12"/>
      <c r="AR731" s="13"/>
      <c r="AS731" s="4" t="str">
        <f t="shared" ref="AS731:AS736" si="806">IFERROR(AVERAGE(AT731:AU731),"")</f>
        <v/>
      </c>
      <c r="AT731" s="12"/>
      <c r="AU731" s="13"/>
      <c r="AV731" s="4" t="str">
        <f t="shared" ref="AV731:AV736" si="807">IFERROR(AVERAGE(AW731:AX731),"")</f>
        <v/>
      </c>
      <c r="AW731" s="12"/>
      <c r="AX731" s="13"/>
      <c r="AY731" s="4" t="str">
        <f t="shared" ref="AY731:AY736" si="808">IFERROR(AVERAGE(AZ731:BA731),"")</f>
        <v/>
      </c>
      <c r="AZ731" s="12"/>
      <c r="BA731" s="13"/>
      <c r="BB731" s="4" t="str">
        <f t="shared" ref="BB731:BB736" si="809">IFERROR(AVERAGE(BC731:BD731),"")</f>
        <v/>
      </c>
      <c r="BC731" s="12"/>
      <c r="BD731" s="13"/>
      <c r="BE731" s="4" t="str">
        <f t="shared" ref="BE731:BE736" si="810">IFERROR(AVERAGE(BF731:BG731),"")</f>
        <v/>
      </c>
      <c r="BF731" s="12"/>
      <c r="BG731" s="13"/>
      <c r="BH731" s="4" t="str">
        <f t="shared" ref="BH731:BH736" si="811">IFERROR(AVERAGE(BI731:BJ731),"")</f>
        <v/>
      </c>
      <c r="BI731" s="12"/>
      <c r="BJ731" s="13"/>
      <c r="BK731" s="4" t="str">
        <f t="shared" ref="BK731:BK736" si="812">IFERROR(AVERAGE(BL731:BM731),"")</f>
        <v/>
      </c>
      <c r="BL731" s="12"/>
      <c r="BM731" s="13"/>
      <c r="BN731" s="4" t="str">
        <f t="shared" ref="BN731:BN736" si="813">IFERROR(AVERAGE(BO731:BP731),"")</f>
        <v/>
      </c>
      <c r="BO731" s="12"/>
      <c r="BP731" s="13"/>
      <c r="BQ731" s="4" t="str">
        <f t="shared" ref="BQ731:BQ736" si="814">IFERROR(AVERAGE(BR731:BS731),"")</f>
        <v/>
      </c>
      <c r="BR731" s="12"/>
      <c r="BS731" s="13"/>
      <c r="BT731" s="4" t="str">
        <f t="shared" ref="BT731:BT736" si="815">IFERROR(AVERAGE(BU731:BV731),"")</f>
        <v/>
      </c>
      <c r="BU731" s="12"/>
      <c r="BV731" s="13"/>
    </row>
    <row r="732" spans="1:77" hidden="1" outlineLevel="1">
      <c r="B732" t="str">
        <f t="shared" si="792"/>
        <v>bertuccioli2014development</v>
      </c>
      <c r="C732" t="s">
        <v>13</v>
      </c>
      <c r="D732">
        <f t="shared" ref="D732:E736" si="816">D731</f>
        <v>2014</v>
      </c>
      <c r="E732" t="str">
        <f t="shared" si="816"/>
        <v>EUR</v>
      </c>
      <c r="F732" s="4" t="str">
        <f t="shared" si="793"/>
        <v/>
      </c>
      <c r="G732" s="12"/>
      <c r="H732" s="13"/>
      <c r="I732" s="4" t="str">
        <f t="shared" si="794"/>
        <v/>
      </c>
      <c r="J732" s="12"/>
      <c r="K732" s="13"/>
      <c r="L732" s="4" t="str">
        <f t="shared" si="795"/>
        <v/>
      </c>
      <c r="M732" s="12"/>
      <c r="N732" s="13"/>
      <c r="O732" s="4" t="str">
        <f t="shared" si="796"/>
        <v/>
      </c>
      <c r="P732" s="12"/>
      <c r="Q732" s="13"/>
      <c r="R732" s="4" t="str">
        <f t="shared" si="797"/>
        <v/>
      </c>
      <c r="S732" s="12"/>
      <c r="T732" s="13"/>
      <c r="U732" s="4" t="str">
        <f t="shared" si="798"/>
        <v/>
      </c>
      <c r="V732" s="12"/>
      <c r="W732" s="13"/>
      <c r="X732" s="4" t="str">
        <f t="shared" si="799"/>
        <v/>
      </c>
      <c r="Y732" s="12"/>
      <c r="Z732" s="13"/>
      <c r="AA732" s="4" t="str">
        <f t="shared" si="800"/>
        <v/>
      </c>
      <c r="AB732" s="12"/>
      <c r="AC732" s="13"/>
      <c r="AD732" s="4" t="str">
        <f t="shared" si="801"/>
        <v/>
      </c>
      <c r="AE732" s="12"/>
      <c r="AF732" s="13"/>
      <c r="AG732" s="4" t="str">
        <f t="shared" si="802"/>
        <v/>
      </c>
      <c r="AH732" s="12"/>
      <c r="AI732" s="13"/>
      <c r="AJ732" s="4" t="str">
        <f t="shared" si="803"/>
        <v/>
      </c>
      <c r="AK732" s="12"/>
      <c r="AL732" s="13"/>
      <c r="AM732" s="4" t="str">
        <f t="shared" si="804"/>
        <v/>
      </c>
      <c r="AN732" s="12"/>
      <c r="AO732" s="13"/>
      <c r="AP732" s="4" t="str">
        <f t="shared" si="805"/>
        <v/>
      </c>
      <c r="AQ732" s="12"/>
      <c r="AR732" s="13"/>
      <c r="AS732" s="4" t="str">
        <f t="shared" si="806"/>
        <v/>
      </c>
      <c r="AT732" s="12"/>
      <c r="AU732" s="13"/>
      <c r="AV732" s="4" t="str">
        <f t="shared" si="807"/>
        <v/>
      </c>
      <c r="AW732" s="12"/>
      <c r="AX732" s="13"/>
      <c r="AY732" s="4" t="str">
        <f t="shared" si="808"/>
        <v/>
      </c>
      <c r="AZ732" s="12"/>
      <c r="BA732" s="13"/>
      <c r="BB732" s="4" t="str">
        <f t="shared" si="809"/>
        <v/>
      </c>
      <c r="BC732" s="12"/>
      <c r="BD732" s="13"/>
      <c r="BE732" s="4" t="str">
        <f t="shared" si="810"/>
        <v/>
      </c>
      <c r="BF732" s="12"/>
      <c r="BG732" s="13"/>
      <c r="BH732" s="4" t="str">
        <f t="shared" si="811"/>
        <v/>
      </c>
      <c r="BI732" s="12"/>
      <c r="BJ732" s="13"/>
      <c r="BK732" s="4" t="str">
        <f t="shared" si="812"/>
        <v/>
      </c>
      <c r="BL732" s="12"/>
      <c r="BM732" s="13"/>
      <c r="BN732" s="4" t="str">
        <f t="shared" si="813"/>
        <v/>
      </c>
      <c r="BO732" s="12"/>
      <c r="BP732" s="13"/>
      <c r="BQ732" s="4" t="str">
        <f t="shared" si="814"/>
        <v/>
      </c>
      <c r="BR732" s="12"/>
      <c r="BS732" s="13"/>
      <c r="BT732" s="4" t="str">
        <f t="shared" si="815"/>
        <v/>
      </c>
      <c r="BU732" s="12"/>
      <c r="BV732" s="13"/>
    </row>
    <row r="733" spans="1:77" hidden="1" outlineLevel="1">
      <c r="B733" t="str">
        <f t="shared" si="792"/>
        <v>bertuccioli2014development</v>
      </c>
      <c r="C733" t="s">
        <v>14</v>
      </c>
      <c r="D733">
        <f t="shared" si="816"/>
        <v>2014</v>
      </c>
      <c r="E733" t="str">
        <f t="shared" si="816"/>
        <v>EUR</v>
      </c>
      <c r="F733" s="4" t="str">
        <f t="shared" si="793"/>
        <v/>
      </c>
      <c r="G733" s="12"/>
      <c r="H733" s="13"/>
      <c r="I733" s="4" t="str">
        <f t="shared" si="794"/>
        <v/>
      </c>
      <c r="J733" s="12"/>
      <c r="K733" s="13"/>
      <c r="L733" s="4" t="str">
        <f t="shared" si="795"/>
        <v/>
      </c>
      <c r="M733" s="12"/>
      <c r="N733" s="13"/>
      <c r="O733" s="4" t="str">
        <f t="shared" si="796"/>
        <v/>
      </c>
      <c r="P733" s="12"/>
      <c r="Q733" s="13"/>
      <c r="R733" s="4" t="str">
        <f t="shared" si="797"/>
        <v/>
      </c>
      <c r="S733" s="12"/>
      <c r="T733" s="13"/>
      <c r="U733" s="4" t="str">
        <f t="shared" si="798"/>
        <v/>
      </c>
      <c r="V733" s="12"/>
      <c r="W733" s="13"/>
      <c r="X733" s="4" t="str">
        <f t="shared" si="799"/>
        <v/>
      </c>
      <c r="Y733" s="12"/>
      <c r="Z733" s="13"/>
      <c r="AA733" s="4" t="str">
        <f t="shared" si="800"/>
        <v/>
      </c>
      <c r="AB733" s="12"/>
      <c r="AC733" s="13"/>
      <c r="AD733" s="4" t="str">
        <f t="shared" si="801"/>
        <v/>
      </c>
      <c r="AE733" s="12"/>
      <c r="AF733" s="13"/>
      <c r="AG733" s="4" t="str">
        <f t="shared" si="802"/>
        <v/>
      </c>
      <c r="AH733" s="12"/>
      <c r="AI733" s="13"/>
      <c r="AJ733" s="4" t="str">
        <f t="shared" si="803"/>
        <v/>
      </c>
      <c r="AK733" s="12"/>
      <c r="AL733" s="13"/>
      <c r="AM733" s="4" t="str">
        <f t="shared" si="804"/>
        <v/>
      </c>
      <c r="AN733" s="12"/>
      <c r="AO733" s="13"/>
      <c r="AP733" s="4" t="str">
        <f t="shared" si="805"/>
        <v/>
      </c>
      <c r="AQ733" s="12"/>
      <c r="AR733" s="13"/>
      <c r="AS733" s="4" t="str">
        <f t="shared" si="806"/>
        <v/>
      </c>
      <c r="AT733" s="12"/>
      <c r="AU733" s="13"/>
      <c r="AV733" s="4" t="str">
        <f t="shared" si="807"/>
        <v/>
      </c>
      <c r="AW733" s="12"/>
      <c r="AX733" s="13"/>
      <c r="AY733" s="4" t="str">
        <f t="shared" si="808"/>
        <v/>
      </c>
      <c r="AZ733" s="12"/>
      <c r="BA733" s="13"/>
      <c r="BB733" s="4" t="str">
        <f t="shared" si="809"/>
        <v/>
      </c>
      <c r="BC733" s="12"/>
      <c r="BD733" s="13"/>
      <c r="BE733" s="4" t="str">
        <f t="shared" si="810"/>
        <v/>
      </c>
      <c r="BF733" s="12"/>
      <c r="BG733" s="13"/>
      <c r="BH733" s="4" t="str">
        <f t="shared" si="811"/>
        <v/>
      </c>
      <c r="BI733" s="12"/>
      <c r="BJ733" s="13"/>
      <c r="BK733" s="4" t="str">
        <f t="shared" si="812"/>
        <v/>
      </c>
      <c r="BL733" s="12"/>
      <c r="BM733" s="13"/>
      <c r="BN733" s="4" t="str">
        <f t="shared" si="813"/>
        <v/>
      </c>
      <c r="BO733" s="12"/>
      <c r="BP733" s="13"/>
      <c r="BQ733" s="4" t="str">
        <f t="shared" si="814"/>
        <v/>
      </c>
      <c r="BR733" s="12"/>
      <c r="BS733" s="13"/>
      <c r="BT733" s="4" t="str">
        <f t="shared" si="815"/>
        <v/>
      </c>
      <c r="BU733" s="12"/>
      <c r="BV733" s="13"/>
    </row>
    <row r="734" spans="1:77" hidden="1" outlineLevel="1">
      <c r="B734" t="str">
        <f t="shared" si="792"/>
        <v>bertuccioli2014development</v>
      </c>
      <c r="C734" t="s">
        <v>11</v>
      </c>
      <c r="D734">
        <f t="shared" si="816"/>
        <v>2014</v>
      </c>
      <c r="E734" t="str">
        <f t="shared" si="816"/>
        <v>EUR</v>
      </c>
      <c r="F734" s="4" t="str">
        <f t="shared" si="793"/>
        <v/>
      </c>
      <c r="G734" s="12"/>
      <c r="H734" s="13"/>
      <c r="I734" s="4" t="str">
        <f t="shared" si="794"/>
        <v/>
      </c>
      <c r="J734" s="12"/>
      <c r="K734" s="13"/>
      <c r="L734" s="4" t="str">
        <f t="shared" si="795"/>
        <v/>
      </c>
      <c r="M734" s="12"/>
      <c r="N734" s="13"/>
      <c r="O734" s="4" t="str">
        <f t="shared" si="796"/>
        <v/>
      </c>
      <c r="P734" s="12"/>
      <c r="Q734" s="13"/>
      <c r="R734" s="4" t="str">
        <f t="shared" si="797"/>
        <v/>
      </c>
      <c r="S734" s="12"/>
      <c r="T734" s="13"/>
      <c r="U734" s="4" t="str">
        <f t="shared" si="798"/>
        <v/>
      </c>
      <c r="V734" s="12"/>
      <c r="W734" s="13"/>
      <c r="X734" s="4" t="str">
        <f t="shared" si="799"/>
        <v/>
      </c>
      <c r="Y734" s="12"/>
      <c r="Z734" s="13"/>
      <c r="AA734" s="4" t="str">
        <f t="shared" si="800"/>
        <v/>
      </c>
      <c r="AB734" s="12"/>
      <c r="AC734" s="13"/>
      <c r="AD734" s="4" t="str">
        <f t="shared" si="801"/>
        <v/>
      </c>
      <c r="AE734" s="12"/>
      <c r="AF734" s="13"/>
      <c r="AG734" s="4" t="str">
        <f t="shared" si="802"/>
        <v/>
      </c>
      <c r="AH734" s="12"/>
      <c r="AI734" s="13"/>
      <c r="AJ734" s="4" t="str">
        <f t="shared" si="803"/>
        <v/>
      </c>
      <c r="AK734" s="12"/>
      <c r="AL734" s="13"/>
      <c r="AM734" s="4" t="str">
        <f t="shared" si="804"/>
        <v/>
      </c>
      <c r="AN734" s="12"/>
      <c r="AO734" s="13"/>
      <c r="AP734" s="4" t="str">
        <f t="shared" si="805"/>
        <v/>
      </c>
      <c r="AQ734" s="12"/>
      <c r="AR734" s="13"/>
      <c r="AS734" s="4" t="str">
        <f t="shared" si="806"/>
        <v/>
      </c>
      <c r="AT734" s="12"/>
      <c r="AU734" s="13"/>
      <c r="AV734" s="4" t="str">
        <f t="shared" si="807"/>
        <v/>
      </c>
      <c r="AW734" s="12"/>
      <c r="AX734" s="13"/>
      <c r="AY734" s="4" t="str">
        <f t="shared" si="808"/>
        <v/>
      </c>
      <c r="AZ734" s="12"/>
      <c r="BA734" s="13"/>
      <c r="BB734" s="4" t="str">
        <f t="shared" si="809"/>
        <v/>
      </c>
      <c r="BC734" s="12"/>
      <c r="BD734" s="13"/>
      <c r="BE734" s="4" t="str">
        <f t="shared" si="810"/>
        <v/>
      </c>
      <c r="BF734" s="12"/>
      <c r="BG734" s="13"/>
      <c r="BH734" s="4" t="str">
        <f t="shared" si="811"/>
        <v/>
      </c>
      <c r="BI734" s="12"/>
      <c r="BJ734" s="13"/>
      <c r="BK734" s="4" t="str">
        <f t="shared" si="812"/>
        <v/>
      </c>
      <c r="BL734" s="12"/>
      <c r="BM734" s="13"/>
      <c r="BN734" s="4" t="str">
        <f t="shared" si="813"/>
        <v/>
      </c>
      <c r="BO734" s="12"/>
      <c r="BP734" s="13"/>
      <c r="BQ734" s="4" t="str">
        <f t="shared" si="814"/>
        <v/>
      </c>
      <c r="BR734" s="12"/>
      <c r="BS734" s="13"/>
      <c r="BT734" s="4" t="str">
        <f t="shared" si="815"/>
        <v/>
      </c>
      <c r="BU734" s="12"/>
      <c r="BV734" s="13"/>
    </row>
    <row r="735" spans="1:77" hidden="1" outlineLevel="1">
      <c r="B735" t="str">
        <f t="shared" si="792"/>
        <v>bertuccioli2014development</v>
      </c>
      <c r="C735" t="s">
        <v>15</v>
      </c>
      <c r="D735">
        <f t="shared" si="816"/>
        <v>2014</v>
      </c>
      <c r="E735" t="str">
        <f t="shared" si="816"/>
        <v>EUR</v>
      </c>
      <c r="F735" s="4" t="str">
        <f t="shared" si="793"/>
        <v/>
      </c>
      <c r="G735" s="12"/>
      <c r="H735" s="13"/>
      <c r="I735" s="4" t="str">
        <f t="shared" si="794"/>
        <v/>
      </c>
      <c r="J735" s="12"/>
      <c r="K735" s="13"/>
      <c r="L735" s="4" t="str">
        <f t="shared" si="795"/>
        <v/>
      </c>
      <c r="M735" s="12"/>
      <c r="N735" s="13"/>
      <c r="O735" s="4" t="str">
        <f t="shared" si="796"/>
        <v/>
      </c>
      <c r="P735" s="12"/>
      <c r="Q735" s="13"/>
      <c r="R735" s="4" t="str">
        <f t="shared" si="797"/>
        <v/>
      </c>
      <c r="S735" s="12"/>
      <c r="T735" s="13"/>
      <c r="U735" s="4" t="str">
        <f t="shared" si="798"/>
        <v/>
      </c>
      <c r="V735" s="12"/>
      <c r="W735" s="13"/>
      <c r="X735" s="4" t="str">
        <f t="shared" si="799"/>
        <v/>
      </c>
      <c r="Y735" s="12"/>
      <c r="Z735" s="13"/>
      <c r="AA735" s="4" t="str">
        <f t="shared" si="800"/>
        <v/>
      </c>
      <c r="AB735" s="12"/>
      <c r="AC735" s="13"/>
      <c r="AD735" s="4" t="str">
        <f t="shared" si="801"/>
        <v/>
      </c>
      <c r="AE735" s="12"/>
      <c r="AF735" s="13"/>
      <c r="AG735" s="4" t="str">
        <f t="shared" si="802"/>
        <v/>
      </c>
      <c r="AH735" s="12"/>
      <c r="AI735" s="13"/>
      <c r="AJ735" s="4" t="str">
        <f t="shared" si="803"/>
        <v/>
      </c>
      <c r="AK735" s="12"/>
      <c r="AL735" s="13"/>
      <c r="AM735" s="4" t="str">
        <f t="shared" si="804"/>
        <v/>
      </c>
      <c r="AN735" s="12"/>
      <c r="AO735" s="13"/>
      <c r="AP735" s="4" t="str">
        <f t="shared" si="805"/>
        <v/>
      </c>
      <c r="AQ735" s="12"/>
      <c r="AR735" s="13"/>
      <c r="AS735" s="4" t="str">
        <f t="shared" si="806"/>
        <v/>
      </c>
      <c r="AT735" s="12"/>
      <c r="AU735" s="13"/>
      <c r="AV735" s="4" t="str">
        <f t="shared" si="807"/>
        <v/>
      </c>
      <c r="AW735" s="12"/>
      <c r="AX735" s="13"/>
      <c r="AY735" s="4" t="str">
        <f t="shared" si="808"/>
        <v/>
      </c>
      <c r="AZ735" s="12"/>
      <c r="BA735" s="13"/>
      <c r="BB735" s="4" t="str">
        <f t="shared" si="809"/>
        <v/>
      </c>
      <c r="BC735" s="12"/>
      <c r="BD735" s="13"/>
      <c r="BE735" s="4" t="str">
        <f t="shared" si="810"/>
        <v/>
      </c>
      <c r="BF735" s="12"/>
      <c r="BG735" s="13"/>
      <c r="BH735" s="4" t="str">
        <f t="shared" si="811"/>
        <v/>
      </c>
      <c r="BI735" s="12"/>
      <c r="BJ735" s="13"/>
      <c r="BK735" s="4" t="str">
        <f t="shared" si="812"/>
        <v/>
      </c>
      <c r="BL735" s="12"/>
      <c r="BM735" s="13"/>
      <c r="BN735" s="4" t="str">
        <f t="shared" si="813"/>
        <v/>
      </c>
      <c r="BO735" s="12"/>
      <c r="BP735" s="13"/>
      <c r="BQ735" s="4" t="str">
        <f t="shared" si="814"/>
        <v/>
      </c>
      <c r="BR735" s="12"/>
      <c r="BS735" s="13"/>
      <c r="BT735" s="4" t="str">
        <f t="shared" si="815"/>
        <v/>
      </c>
      <c r="BU735" s="12"/>
      <c r="BV735" s="13"/>
    </row>
    <row r="736" spans="1:77" hidden="1" outlineLevel="1">
      <c r="B736" t="str">
        <f t="shared" si="792"/>
        <v>bertuccioli2014development</v>
      </c>
      <c r="C736" t="s">
        <v>16</v>
      </c>
      <c r="D736">
        <f t="shared" si="816"/>
        <v>2014</v>
      </c>
      <c r="E736" t="str">
        <f t="shared" si="816"/>
        <v>EUR</v>
      </c>
      <c r="F736" s="4" t="str">
        <f t="shared" si="793"/>
        <v/>
      </c>
      <c r="G736" s="12"/>
      <c r="H736" s="13"/>
      <c r="I736" s="4" t="str">
        <f t="shared" si="794"/>
        <v/>
      </c>
      <c r="J736" s="12"/>
      <c r="K736" s="13"/>
      <c r="L736" s="4" t="str">
        <f t="shared" si="795"/>
        <v/>
      </c>
      <c r="M736" s="12"/>
      <c r="N736" s="13"/>
      <c r="O736" s="4" t="str">
        <f t="shared" si="796"/>
        <v/>
      </c>
      <c r="P736" s="12"/>
      <c r="Q736" s="13"/>
      <c r="R736" s="4" t="str">
        <f t="shared" si="797"/>
        <v/>
      </c>
      <c r="S736" s="12"/>
      <c r="T736" s="13"/>
      <c r="U736" s="4" t="str">
        <f t="shared" si="798"/>
        <v/>
      </c>
      <c r="V736" s="12"/>
      <c r="W736" s="13"/>
      <c r="X736" s="4" t="str">
        <f t="shared" si="799"/>
        <v/>
      </c>
      <c r="Y736" s="12"/>
      <c r="Z736" s="13"/>
      <c r="AA736" s="4" t="str">
        <f t="shared" si="800"/>
        <v/>
      </c>
      <c r="AB736" s="12"/>
      <c r="AC736" s="13"/>
      <c r="AD736" s="4" t="str">
        <f t="shared" si="801"/>
        <v/>
      </c>
      <c r="AE736" s="12"/>
      <c r="AF736" s="13"/>
      <c r="AG736" s="4" t="str">
        <f t="shared" si="802"/>
        <v/>
      </c>
      <c r="AH736" s="12"/>
      <c r="AI736" s="13"/>
      <c r="AJ736" s="4" t="str">
        <f t="shared" si="803"/>
        <v/>
      </c>
      <c r="AK736" s="12"/>
      <c r="AL736" s="13"/>
      <c r="AM736" s="4" t="str">
        <f t="shared" si="804"/>
        <v/>
      </c>
      <c r="AN736" s="12"/>
      <c r="AO736" s="13"/>
      <c r="AP736" s="4" t="str">
        <f t="shared" si="805"/>
        <v/>
      </c>
      <c r="AQ736" s="12"/>
      <c r="AR736" s="13"/>
      <c r="AS736" s="4" t="str">
        <f t="shared" si="806"/>
        <v/>
      </c>
      <c r="AT736" s="12"/>
      <c r="AU736" s="13"/>
      <c r="AV736" s="4" t="str">
        <f t="shared" si="807"/>
        <v/>
      </c>
      <c r="AW736" s="12"/>
      <c r="AX736" s="13"/>
      <c r="AY736" s="4" t="str">
        <f t="shared" si="808"/>
        <v/>
      </c>
      <c r="AZ736" s="12"/>
      <c r="BA736" s="13"/>
      <c r="BB736" s="4" t="str">
        <f t="shared" si="809"/>
        <v/>
      </c>
      <c r="BC736" s="12"/>
      <c r="BD736" s="13"/>
      <c r="BE736" s="4" t="str">
        <f t="shared" si="810"/>
        <v/>
      </c>
      <c r="BF736" s="12"/>
      <c r="BG736" s="13"/>
      <c r="BH736" s="4" t="str">
        <f t="shared" si="811"/>
        <v/>
      </c>
      <c r="BI736" s="12"/>
      <c r="BJ736" s="13"/>
      <c r="BK736" s="4" t="str">
        <f t="shared" si="812"/>
        <v/>
      </c>
      <c r="BL736" s="12"/>
      <c r="BM736" s="13"/>
      <c r="BN736" s="4" t="str">
        <f t="shared" si="813"/>
        <v/>
      </c>
      <c r="BO736" s="12"/>
      <c r="BP736" s="13"/>
      <c r="BQ736" s="4" t="str">
        <f t="shared" si="814"/>
        <v/>
      </c>
      <c r="BR736" s="12"/>
      <c r="BS736" s="13"/>
      <c r="BT736" s="4" t="str">
        <f t="shared" si="815"/>
        <v/>
      </c>
      <c r="BU736" s="12"/>
      <c r="BV736" s="13"/>
    </row>
    <row r="737" spans="1:77" collapsed="1">
      <c r="B737" t="s">
        <v>69</v>
      </c>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Y737" s="2" t="s">
        <v>244</v>
      </c>
    </row>
    <row r="738" spans="1:77">
      <c r="B738" t="str">
        <f>B736</f>
        <v>bertuccioli2014development</v>
      </c>
      <c r="C738" t="s">
        <v>19</v>
      </c>
      <c r="D738">
        <f>D736</f>
        <v>2014</v>
      </c>
      <c r="E738" t="str">
        <f>E725</f>
        <v>EUR/kW</v>
      </c>
      <c r="F738" s="4" t="str">
        <f>IFERROR(AVERAGE(G738:H738),"")</f>
        <v/>
      </c>
      <c r="G738" s="12"/>
      <c r="H738" s="13"/>
      <c r="I738" s="4" t="str">
        <f>IFERROR(AVERAGE(J738:K738),"")</f>
        <v/>
      </c>
      <c r="J738" s="12"/>
      <c r="K738" s="13"/>
      <c r="L738" s="4" t="str">
        <f>IFERROR(AVERAGE(M738:N738),"")</f>
        <v/>
      </c>
      <c r="M738" s="12"/>
      <c r="N738" s="13"/>
      <c r="O738" s="4" t="str">
        <f>IFERROR(AVERAGE(P738:Q738),"")</f>
        <v/>
      </c>
      <c r="P738" s="12"/>
      <c r="Q738" s="13"/>
      <c r="R738" s="4" t="str">
        <f>IFERROR(AVERAGE(S738:T738),"")</f>
        <v/>
      </c>
      <c r="S738" s="12"/>
      <c r="T738" s="13"/>
      <c r="U738" s="4" t="str">
        <f>IFERROR(AVERAGE(V738:W738),"")</f>
        <v/>
      </c>
      <c r="V738" s="12"/>
      <c r="W738" s="13"/>
      <c r="X738" s="4" t="str">
        <f>IFERROR(AVERAGE(Y738:Z738),"")</f>
        <v/>
      </c>
      <c r="Y738" s="12"/>
      <c r="Z738" s="13"/>
      <c r="AA738" s="4" t="str">
        <f>IFERROR(AVERAGE(AB738:AC738),"")</f>
        <v/>
      </c>
      <c r="AB738" s="12"/>
      <c r="AC738" s="13"/>
      <c r="AD738" s="4" t="str">
        <f>IFERROR(AVERAGE(AE738:AF738),"")</f>
        <v/>
      </c>
      <c r="AE738" s="12"/>
      <c r="AF738" s="13"/>
      <c r="AG738" s="4" t="str">
        <f>IFERROR(AVERAGE(AH738:AI738),"")</f>
        <v/>
      </c>
      <c r="AH738" s="12"/>
      <c r="AI738" s="13"/>
      <c r="AJ738" s="4" t="str">
        <f>IFERROR(AVERAGE(AK738:AL738),"")</f>
        <v/>
      </c>
      <c r="AK738" s="12"/>
      <c r="AL738" s="13"/>
      <c r="AM738" s="4" t="str">
        <f>IFERROR(AVERAGE(AN738:AO738),"")</f>
        <v/>
      </c>
      <c r="AN738" s="12"/>
      <c r="AO738" s="13"/>
      <c r="AP738" s="4" t="str">
        <f>IFERROR(AVERAGE(AQ738:AR738),"")</f>
        <v/>
      </c>
      <c r="AQ738" s="12"/>
      <c r="AR738" s="13"/>
      <c r="AS738" s="4" t="str">
        <f>IFERROR(AVERAGE(AT738:AU738),"")</f>
        <v/>
      </c>
      <c r="AT738" s="12"/>
      <c r="AU738" s="13"/>
      <c r="AV738" s="4" t="str">
        <f>IFERROR(AVERAGE(AW738:AX738),"")</f>
        <v/>
      </c>
      <c r="AW738" s="12"/>
      <c r="AX738" s="13"/>
      <c r="AY738" s="4" t="str">
        <f>IFERROR(AVERAGE(AZ738:BA738),"")</f>
        <v/>
      </c>
      <c r="AZ738" s="12"/>
      <c r="BA738" s="13"/>
      <c r="BB738" s="4" t="str">
        <f>IFERROR(AVERAGE(BC738:BD738),"")</f>
        <v/>
      </c>
      <c r="BC738" s="12"/>
      <c r="BD738" s="13"/>
      <c r="BE738" s="4" t="str">
        <f>IFERROR(AVERAGE(BF738:BG738),"")</f>
        <v/>
      </c>
      <c r="BF738" s="12"/>
      <c r="BG738" s="13"/>
      <c r="BH738" s="4" t="str">
        <f>IFERROR(AVERAGE(BI738:BJ738),"")</f>
        <v/>
      </c>
      <c r="BI738" s="12"/>
      <c r="BJ738" s="13"/>
      <c r="BK738" s="4" t="str">
        <f>IFERROR(AVERAGE(BL738:BM738),"")</f>
        <v/>
      </c>
      <c r="BL738" s="12"/>
      <c r="BM738" s="13"/>
      <c r="BN738" s="4" t="str">
        <f>IFERROR(AVERAGE(BO738:BP738),"")</f>
        <v/>
      </c>
      <c r="BO738" s="12"/>
      <c r="BP738" s="13"/>
      <c r="BQ738" s="4" t="str">
        <f>IFERROR(AVERAGE(BR738:BS738),"")</f>
        <v/>
      </c>
      <c r="BR738" s="12"/>
      <c r="BS738" s="13"/>
      <c r="BT738" s="4" t="str">
        <f>IFERROR(AVERAGE(BU738:BV738),"")</f>
        <v/>
      </c>
      <c r="BU738" s="12"/>
      <c r="BV738" s="13"/>
    </row>
    <row r="739" spans="1:77">
      <c r="B739" t="s">
        <v>69</v>
      </c>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Y739" s="2"/>
    </row>
    <row r="740" spans="1:77">
      <c r="B740" t="str">
        <f>B738</f>
        <v>bertuccioli2014development</v>
      </c>
      <c r="C740" t="s">
        <v>48</v>
      </c>
      <c r="D740">
        <f>D738</f>
        <v>2014</v>
      </c>
      <c r="E740" t="s">
        <v>22</v>
      </c>
      <c r="F740" s="22" t="str">
        <f>IFERROR(AVERAGE(G740:H740),"")</f>
        <v/>
      </c>
      <c r="G740" s="23"/>
      <c r="H740" s="24"/>
      <c r="I740" s="22" t="str">
        <f>IFERROR(AVERAGE(J740:K740),"")</f>
        <v/>
      </c>
      <c r="J740" s="23"/>
      <c r="K740" s="24"/>
      <c r="L740" s="22" t="str">
        <f>IFERROR(AVERAGE(M740:N740),"")</f>
        <v/>
      </c>
      <c r="M740" s="23"/>
      <c r="N740" s="24"/>
      <c r="O740" s="22" t="str">
        <f>IFERROR(AVERAGE(P740:Q740),"")</f>
        <v/>
      </c>
      <c r="P740" s="23"/>
      <c r="Q740" s="24"/>
      <c r="R740" s="22" t="str">
        <f>IFERROR(AVERAGE(S740:T740),"")</f>
        <v/>
      </c>
      <c r="S740" s="23"/>
      <c r="T740" s="24"/>
      <c r="U740" s="22" t="str">
        <f>IFERROR(AVERAGE(V740:W740),"")</f>
        <v/>
      </c>
      <c r="V740" s="23"/>
      <c r="W740" s="24"/>
      <c r="X740" s="22" t="str">
        <f>IFERROR(AVERAGE(Y740:Z740),"")</f>
        <v/>
      </c>
      <c r="Y740" s="23"/>
      <c r="Z740" s="24"/>
      <c r="AA740" s="22" t="str">
        <f>IFERROR(AVERAGE(AB740:AC740),"")</f>
        <v/>
      </c>
      <c r="AB740" s="23"/>
      <c r="AC740" s="24"/>
      <c r="AD740" s="22" t="str">
        <f>IFERROR(AVERAGE(AE740:AF740),"")</f>
        <v/>
      </c>
      <c r="AE740" s="23"/>
      <c r="AF740" s="24"/>
      <c r="AG740" s="22" t="str">
        <f>IFERROR(AVERAGE(AH740:AI740),"")</f>
        <v/>
      </c>
      <c r="AH740" s="23"/>
      <c r="AI740" s="24"/>
      <c r="AJ740" s="22" t="str">
        <f>IFERROR(AVERAGE(AK740:AL740),"")</f>
        <v/>
      </c>
      <c r="AK740" s="23"/>
      <c r="AL740" s="24"/>
      <c r="AM740" s="22" t="str">
        <f>IFERROR(AVERAGE(AN740:AO740),"")</f>
        <v/>
      </c>
      <c r="AN740" s="23"/>
      <c r="AO740" s="24"/>
      <c r="AP740" s="22" t="str">
        <f>IFERROR(AVERAGE(AQ740:AR740),"")</f>
        <v/>
      </c>
      <c r="AQ740" s="23"/>
      <c r="AR740" s="24"/>
      <c r="AS740" s="22" t="str">
        <f>IFERROR(AVERAGE(AT740:AU740),"")</f>
        <v/>
      </c>
      <c r="AT740" s="23"/>
      <c r="AU740" s="24"/>
      <c r="AV740" s="22">
        <f>IFERROR(AVERAGE(AW740:AX740),"")</f>
        <v>3.5000000000000003E-2</v>
      </c>
      <c r="AW740" s="23">
        <v>0.02</v>
      </c>
      <c r="AX740" s="24">
        <v>0.05</v>
      </c>
      <c r="AY740" s="22">
        <f>IFERROR(AVERAGE(AZ740:BA740),"")</f>
        <v>3.5000000000000003E-2</v>
      </c>
      <c r="AZ740" s="23">
        <v>0.02</v>
      </c>
      <c r="BA740" s="24">
        <v>0.05</v>
      </c>
      <c r="BB740" s="22" t="str">
        <f>IFERROR(AVERAGE(BC740:BD740),"")</f>
        <v/>
      </c>
      <c r="BC740" s="23"/>
      <c r="BD740" s="24"/>
      <c r="BE740" s="22" t="str">
        <f>IFERROR(AVERAGE(BF740:BG740),"")</f>
        <v/>
      </c>
      <c r="BF740" s="23"/>
      <c r="BG740" s="24"/>
      <c r="BH740" s="22">
        <f>IFERROR(AVERAGE(BI740:BJ740),"")</f>
        <v>3.5000000000000003E-2</v>
      </c>
      <c r="BI740" s="23">
        <v>0.02</v>
      </c>
      <c r="BJ740" s="24">
        <v>0.05</v>
      </c>
      <c r="BK740" s="22" t="str">
        <f>IFERROR(AVERAGE(BL740:BM740),"")</f>
        <v/>
      </c>
      <c r="BL740" s="23"/>
      <c r="BM740" s="24"/>
      <c r="BN740" s="22">
        <f>IFERROR(AVERAGE(BO740:BP740),"")</f>
        <v>3.5000000000000003E-2</v>
      </c>
      <c r="BO740" s="23">
        <v>0.02</v>
      </c>
      <c r="BP740" s="24">
        <v>0.05</v>
      </c>
      <c r="BQ740" s="22">
        <f>IFERROR(AVERAGE(BR740:BS740),"")</f>
        <v>3.5000000000000003E-2</v>
      </c>
      <c r="BR740" s="23">
        <v>0.02</v>
      </c>
      <c r="BS740" s="24">
        <v>0.05</v>
      </c>
      <c r="BT740" s="22">
        <f>IFERROR(AVERAGE(BU740:BV740),"")</f>
        <v>3.5000000000000003E-2</v>
      </c>
      <c r="BU740" s="23">
        <v>0.02</v>
      </c>
      <c r="BV740" s="24">
        <v>0.05</v>
      </c>
      <c r="BY740" t="s">
        <v>252</v>
      </c>
    </row>
    <row r="741" spans="1:77">
      <c r="B741" t="str">
        <f>B740</f>
        <v>bertuccioli2014development</v>
      </c>
      <c r="C741" t="s">
        <v>49</v>
      </c>
      <c r="D741">
        <f>D740</f>
        <v>2014</v>
      </c>
      <c r="E741" t="s">
        <v>22</v>
      </c>
      <c r="F741" s="22" t="str">
        <f>IFERROR(AVERAGE(G741:H741),"")</f>
        <v/>
      </c>
      <c r="G741" s="23"/>
      <c r="H741" s="24"/>
      <c r="I741" s="22" t="str">
        <f>IFERROR(AVERAGE(J741:K741),"")</f>
        <v/>
      </c>
      <c r="J741" s="23"/>
      <c r="K741" s="24"/>
      <c r="L741" s="22" t="str">
        <f>IFERROR(AVERAGE(M741:N741),"")</f>
        <v/>
      </c>
      <c r="M741" s="23"/>
      <c r="N741" s="24"/>
      <c r="O741" s="22" t="str">
        <f>IFERROR(AVERAGE(P741:Q741),"")</f>
        <v/>
      </c>
      <c r="P741" s="23"/>
      <c r="Q741" s="24"/>
      <c r="R741" s="22" t="str">
        <f>IFERROR(AVERAGE(S741:T741),"")</f>
        <v/>
      </c>
      <c r="S741" s="23"/>
      <c r="T741" s="24"/>
      <c r="U741" s="22" t="str">
        <f>IFERROR(AVERAGE(V741:W741),"")</f>
        <v/>
      </c>
      <c r="V741" s="23"/>
      <c r="W741" s="24"/>
      <c r="X741" s="22" t="str">
        <f>IFERROR(AVERAGE(Y741:Z741),"")</f>
        <v/>
      </c>
      <c r="Y741" s="23"/>
      <c r="Z741" s="24"/>
      <c r="AA741" s="22" t="str">
        <f>IFERROR(AVERAGE(AB741:AC741),"")</f>
        <v/>
      </c>
      <c r="AB741" s="23"/>
      <c r="AC741" s="24"/>
      <c r="AD741" s="22" t="str">
        <f>IFERROR(AVERAGE(AE741:AF741),"")</f>
        <v/>
      </c>
      <c r="AE741" s="23"/>
      <c r="AF741" s="24"/>
      <c r="AG741" s="22" t="str">
        <f>IFERROR(AVERAGE(AH741:AI741),"")</f>
        <v/>
      </c>
      <c r="AH741" s="23"/>
      <c r="AI741" s="24"/>
      <c r="AJ741" s="22" t="str">
        <f>IFERROR(AVERAGE(AK741:AL741),"")</f>
        <v/>
      </c>
      <c r="AK741" s="23"/>
      <c r="AL741" s="24"/>
      <c r="AM741" s="22" t="str">
        <f>IFERROR(AVERAGE(AN741:AO741),"")</f>
        <v/>
      </c>
      <c r="AN741" s="23"/>
      <c r="AO741" s="24"/>
      <c r="AP741" s="22" t="str">
        <f>IFERROR(AVERAGE(AQ741:AR741),"")</f>
        <v/>
      </c>
      <c r="AQ741" s="23"/>
      <c r="AR741" s="24"/>
      <c r="AS741" s="22" t="str">
        <f>IFERROR(AVERAGE(AT741:AU741),"")</f>
        <v/>
      </c>
      <c r="AT741" s="23"/>
      <c r="AU741" s="24"/>
      <c r="AV741" s="22" t="str">
        <f>IFERROR(AVERAGE(AW741:AX741),"")</f>
        <v/>
      </c>
      <c r="AW741" s="23"/>
      <c r="AX741" s="24"/>
      <c r="AY741" s="22" t="str">
        <f>IFERROR(AVERAGE(AZ741:BA741),"")</f>
        <v/>
      </c>
      <c r="AZ741" s="23"/>
      <c r="BA741" s="24"/>
      <c r="BB741" s="22" t="str">
        <f>IFERROR(AVERAGE(BC741:BD741),"")</f>
        <v/>
      </c>
      <c r="BC741" s="23"/>
      <c r="BD741" s="24"/>
      <c r="BE741" s="22" t="str">
        <f>IFERROR(AVERAGE(BF741:BG741),"")</f>
        <v/>
      </c>
      <c r="BF741" s="23"/>
      <c r="BG741" s="24"/>
      <c r="BH741" s="22" t="str">
        <f>IFERROR(AVERAGE(BI741:BJ741),"")</f>
        <v/>
      </c>
      <c r="BI741" s="23"/>
      <c r="BJ741" s="24"/>
      <c r="BK741" s="22" t="str">
        <f>IFERROR(AVERAGE(BL741:BM741),"")</f>
        <v/>
      </c>
      <c r="BL741" s="23"/>
      <c r="BM741" s="24"/>
      <c r="BN741" s="22" t="str">
        <f>IFERROR(AVERAGE(BO741:BP741),"")</f>
        <v/>
      </c>
      <c r="BO741" s="23"/>
      <c r="BP741" s="24"/>
      <c r="BQ741" s="22" t="str">
        <f>IFERROR(AVERAGE(BR741:BS741),"")</f>
        <v/>
      </c>
      <c r="BR741" s="23"/>
      <c r="BS741" s="24"/>
      <c r="BT741" s="22" t="str">
        <f>IFERROR(AVERAGE(BU741:BV741),"")</f>
        <v/>
      </c>
      <c r="BU741" s="23"/>
      <c r="BV741" s="24"/>
    </row>
    <row r="742" spans="1:77">
      <c r="B742" t="s">
        <v>69</v>
      </c>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row>
    <row r="743" spans="1:77">
      <c r="B743" t="str">
        <f>B738</f>
        <v>bertuccioli2014development</v>
      </c>
      <c r="C743" t="s">
        <v>23</v>
      </c>
      <c r="D743">
        <f>D738</f>
        <v>2014</v>
      </c>
      <c r="E743" t="s">
        <v>20</v>
      </c>
      <c r="F743" s="4" t="str">
        <f>IFERROR(AVERAGE(G743:H743),"")</f>
        <v/>
      </c>
      <c r="G743" s="12"/>
      <c r="H743" s="13"/>
      <c r="I743" s="4" t="str">
        <f>IFERROR(AVERAGE(J743:K743),"")</f>
        <v/>
      </c>
      <c r="J743" s="12"/>
      <c r="K743" s="13"/>
      <c r="L743" s="4" t="str">
        <f>IFERROR(AVERAGE(M743:N743),"")</f>
        <v/>
      </c>
      <c r="M743" s="12"/>
      <c r="N743" s="13"/>
      <c r="O743" s="4" t="str">
        <f>IFERROR(AVERAGE(P743:Q743),"")</f>
        <v/>
      </c>
      <c r="P743" s="12"/>
      <c r="Q743" s="13"/>
      <c r="R743" s="4" t="str">
        <f>IFERROR(AVERAGE(S743:T743),"")</f>
        <v/>
      </c>
      <c r="S743" s="12"/>
      <c r="T743" s="13"/>
      <c r="U743" s="4" t="str">
        <f>IFERROR(AVERAGE(V743:W743),"")</f>
        <v/>
      </c>
      <c r="V743" s="12"/>
      <c r="W743" s="13"/>
      <c r="X743" s="4" t="str">
        <f>IFERROR(AVERAGE(Y743:Z743),"")</f>
        <v/>
      </c>
      <c r="Y743" s="12"/>
      <c r="Z743" s="13"/>
      <c r="AA743" s="4" t="str">
        <f>IFERROR(AVERAGE(AB743:AC743),"")</f>
        <v/>
      </c>
      <c r="AB743" s="12"/>
      <c r="AC743" s="13"/>
      <c r="AD743" s="4" t="str">
        <f>IFERROR(AVERAGE(AE743:AF743),"")</f>
        <v/>
      </c>
      <c r="AE743" s="12"/>
      <c r="AF743" s="13"/>
      <c r="AG743" s="4" t="str">
        <f>IFERROR(AVERAGE(AH743:AI743),"")</f>
        <v/>
      </c>
      <c r="AH743" s="12"/>
      <c r="AI743" s="13"/>
      <c r="AJ743" s="4" t="str">
        <f>IFERROR(AVERAGE(AK743:AL743),"")</f>
        <v/>
      </c>
      <c r="AK743" s="12"/>
      <c r="AL743" s="13"/>
      <c r="AM743" s="4" t="str">
        <f>IFERROR(AVERAGE(AN743:AO743),"")</f>
        <v/>
      </c>
      <c r="AN743" s="12"/>
      <c r="AO743" s="13"/>
      <c r="AP743" s="4" t="str">
        <f>IFERROR(AVERAGE(AQ743:AR743),"")</f>
        <v/>
      </c>
      <c r="AQ743" s="12"/>
      <c r="AR743" s="13"/>
      <c r="AS743" s="4" t="str">
        <f>IFERROR(AVERAGE(AT743:AU743),"")</f>
        <v/>
      </c>
      <c r="AT743" s="12"/>
      <c r="AU743" s="13"/>
      <c r="AV743" s="4" t="str">
        <f>IFERROR(AVERAGE(AW743:AX743),"")</f>
        <v/>
      </c>
      <c r="AW743" s="12"/>
      <c r="AX743" s="13"/>
      <c r="AY743" s="45">
        <f>IFERROR(AVERAGE(AZ743:BA743),"")</f>
        <v>1.7857142857142856E-2</v>
      </c>
      <c r="AZ743" s="44">
        <f>1/56</f>
        <v>1.7857142857142856E-2</v>
      </c>
      <c r="BA743" s="44">
        <f>1/56</f>
        <v>1.7857142857142856E-2</v>
      </c>
      <c r="BB743" s="4" t="str">
        <f>IFERROR(AVERAGE(BC743:BD743),"")</f>
        <v/>
      </c>
      <c r="BC743" s="12"/>
      <c r="BD743" s="13"/>
      <c r="BE743" s="4" t="str">
        <f>IFERROR(AVERAGE(BF743:BG743),"")</f>
        <v/>
      </c>
      <c r="BF743" s="12"/>
      <c r="BG743" s="13"/>
      <c r="BH743" s="4" t="str">
        <f>IFERROR(AVERAGE(BI743:BJ743),"")</f>
        <v/>
      </c>
      <c r="BI743" s="12"/>
      <c r="BJ743" s="13"/>
      <c r="BK743" s="4" t="str">
        <f>IFERROR(AVERAGE(BL743:BM743),"")</f>
        <v/>
      </c>
      <c r="BL743" s="12"/>
      <c r="BM743" s="13"/>
      <c r="BN743" s="45">
        <f>IFERROR(AVERAGE(BO743:BP743),"")</f>
        <v>1.9230769230769232E-2</v>
      </c>
      <c r="BO743" s="44">
        <f>1/52</f>
        <v>1.9230769230769232E-2</v>
      </c>
      <c r="BP743" s="44">
        <f>1/52</f>
        <v>1.9230769230769232E-2</v>
      </c>
      <c r="BQ743" s="45">
        <f>IFERROR(AVERAGE(BR743:BS743),"")</f>
        <v>1.9607843137254902E-2</v>
      </c>
      <c r="BR743" s="44">
        <f>1/51</f>
        <v>1.9607843137254902E-2</v>
      </c>
      <c r="BS743" s="44">
        <f>1/51</f>
        <v>1.9607843137254902E-2</v>
      </c>
      <c r="BT743" s="45">
        <f>IFERROR(AVERAGE(BU743:BV743),"")</f>
        <v>0.02</v>
      </c>
      <c r="BU743" s="44">
        <f>1/50</f>
        <v>0.02</v>
      </c>
      <c r="BV743" s="44">
        <f>1/50</f>
        <v>0.02</v>
      </c>
      <c r="BY743" t="s">
        <v>253</v>
      </c>
    </row>
    <row r="744" spans="1:77">
      <c r="B744" t="str">
        <f>B743</f>
        <v>bertuccioli2014development</v>
      </c>
      <c r="C744" t="s">
        <v>42</v>
      </c>
      <c r="D744">
        <f>D743</f>
        <v>2014</v>
      </c>
      <c r="E744" t="s">
        <v>43</v>
      </c>
      <c r="F744" s="4" t="str">
        <f>IFERROR(AVERAGE(G744:H744),"")</f>
        <v/>
      </c>
      <c r="G744" s="12"/>
      <c r="H744" s="13"/>
      <c r="I744" s="4" t="str">
        <f>IFERROR(AVERAGE(J744:K744),"")</f>
        <v/>
      </c>
      <c r="J744" s="12"/>
      <c r="K744" s="13"/>
      <c r="L744" s="4" t="str">
        <f>IFERROR(AVERAGE(M744:N744),"")</f>
        <v/>
      </c>
      <c r="M744" s="12"/>
      <c r="N744" s="13"/>
      <c r="O744" s="4" t="str">
        <f>IFERROR(AVERAGE(P744:Q744),"")</f>
        <v/>
      </c>
      <c r="P744" s="12"/>
      <c r="Q744" s="13"/>
      <c r="R744" s="4" t="str">
        <f>IFERROR(AVERAGE(S744:T744),"")</f>
        <v/>
      </c>
      <c r="S744" s="12"/>
      <c r="T744" s="13"/>
      <c r="U744" s="4" t="str">
        <f>IFERROR(AVERAGE(V744:W744),"")</f>
        <v/>
      </c>
      <c r="V744" s="12"/>
      <c r="W744" s="13"/>
      <c r="X744" s="4" t="str">
        <f>IFERROR(AVERAGE(Y744:Z744),"")</f>
        <v/>
      </c>
      <c r="Y744" s="12"/>
      <c r="Z744" s="13"/>
      <c r="AA744" s="4" t="str">
        <f>IFERROR(AVERAGE(AB744:AC744),"")</f>
        <v/>
      </c>
      <c r="AB744" s="12"/>
      <c r="AC744" s="13"/>
      <c r="AD744" s="4" t="str">
        <f>IFERROR(AVERAGE(AE744:AF744),"")</f>
        <v/>
      </c>
      <c r="AE744" s="12"/>
      <c r="AF744" s="13"/>
      <c r="AG744" s="4" t="str">
        <f>IFERROR(AVERAGE(AH744:AI744),"")</f>
        <v/>
      </c>
      <c r="AH744" s="12"/>
      <c r="AI744" s="13"/>
      <c r="AJ744" s="4" t="str">
        <f>IFERROR(AVERAGE(AK744:AL744),"")</f>
        <v/>
      </c>
      <c r="AK744" s="12"/>
      <c r="AL744" s="13"/>
      <c r="AM744" s="4" t="str">
        <f>IFERROR(AVERAGE(AN744:AO744),"")</f>
        <v/>
      </c>
      <c r="AN744" s="12"/>
      <c r="AO744" s="13"/>
      <c r="AP744" s="4" t="str">
        <f>IFERROR(AVERAGE(AQ744:AR744),"")</f>
        <v/>
      </c>
      <c r="AQ744" s="12"/>
      <c r="AR744" s="13"/>
      <c r="AS744" s="4" t="str">
        <f>IFERROR(AVERAGE(AT744:AU744),"")</f>
        <v/>
      </c>
      <c r="AT744" s="12"/>
      <c r="AU744" s="13"/>
      <c r="AV744" s="4" t="str">
        <f>IFERROR(AVERAGE(AW744:AX744),"")</f>
        <v/>
      </c>
      <c r="AW744" s="12"/>
      <c r="AX744" s="13"/>
      <c r="AY744" s="4" t="str">
        <f>IFERROR(AVERAGE(AZ744:BA744),"")</f>
        <v/>
      </c>
      <c r="AZ744" s="12"/>
      <c r="BA744" s="13"/>
      <c r="BB744" s="4" t="str">
        <f>IFERROR(AVERAGE(BC744:BD744),"")</f>
        <v/>
      </c>
      <c r="BC744" s="12"/>
      <c r="BD744" s="13"/>
      <c r="BE744" s="4" t="str">
        <f>IFERROR(AVERAGE(BF744:BG744),"")</f>
        <v/>
      </c>
      <c r="BF744" s="12"/>
      <c r="BG744" s="13"/>
      <c r="BH744" s="4" t="str">
        <f>IFERROR(AVERAGE(BI744:BJ744),"")</f>
        <v/>
      </c>
      <c r="BI744" s="12"/>
      <c r="BJ744" s="13"/>
      <c r="BK744" s="4" t="str">
        <f>IFERROR(AVERAGE(BL744:BM744),"")</f>
        <v/>
      </c>
      <c r="BL744" s="12"/>
      <c r="BM744" s="13"/>
      <c r="BN744" s="4" t="str">
        <f>IFERROR(AVERAGE(BO744:BP744),"")</f>
        <v/>
      </c>
      <c r="BO744" s="12"/>
      <c r="BP744" s="13"/>
      <c r="BQ744" s="4" t="str">
        <f>IFERROR(AVERAGE(BR744:BS744),"")</f>
        <v/>
      </c>
      <c r="BR744" s="12"/>
      <c r="BS744" s="13"/>
      <c r="BT744" s="4" t="str">
        <f>IFERROR(AVERAGE(BU744:BV744),"")</f>
        <v/>
      </c>
      <c r="BU744" s="12"/>
      <c r="BV744" s="13"/>
    </row>
    <row r="745" spans="1:77">
      <c r="B745" t="str">
        <f>B744</f>
        <v>bertuccioli2014development</v>
      </c>
      <c r="C745" t="s">
        <v>21</v>
      </c>
      <c r="D745">
        <f>D744</f>
        <v>2014</v>
      </c>
      <c r="E745" t="s">
        <v>22</v>
      </c>
      <c r="F745" s="22" t="str">
        <f>IFERROR(AVERAGE(G745:H745),"")</f>
        <v/>
      </c>
      <c r="G745" s="23"/>
      <c r="H745" s="24"/>
      <c r="I745" s="22" t="str">
        <f>IFERROR(AVERAGE(J745:K745),"")</f>
        <v/>
      </c>
      <c r="J745" s="23"/>
      <c r="K745" s="24"/>
      <c r="L745" s="22" t="str">
        <f>IFERROR(AVERAGE(M745:N745),"")</f>
        <v/>
      </c>
      <c r="M745" s="23"/>
      <c r="N745" s="24"/>
      <c r="O745" s="22" t="str">
        <f>IFERROR(AVERAGE(P745:Q745),"")</f>
        <v/>
      </c>
      <c r="P745" s="23"/>
      <c r="Q745" s="24"/>
      <c r="R745" s="22" t="str">
        <f>IFERROR(AVERAGE(S745:T745),"")</f>
        <v/>
      </c>
      <c r="S745" s="23"/>
      <c r="T745" s="24"/>
      <c r="U745" s="22" t="str">
        <f>IFERROR(AVERAGE(V745:W745),"")</f>
        <v/>
      </c>
      <c r="V745" s="23"/>
      <c r="W745" s="24"/>
      <c r="X745" s="22" t="str">
        <f>IFERROR(AVERAGE(Y745:Z745),"")</f>
        <v/>
      </c>
      <c r="Y745" s="23"/>
      <c r="Z745" s="24"/>
      <c r="AA745" s="22" t="str">
        <f>IFERROR(AVERAGE(AB745:AC745),"")</f>
        <v/>
      </c>
      <c r="AB745" s="23"/>
      <c r="AC745" s="24"/>
      <c r="AD745" s="22" t="str">
        <f>IFERROR(AVERAGE(AE745:AF745),"")</f>
        <v/>
      </c>
      <c r="AE745" s="23"/>
      <c r="AF745" s="24"/>
      <c r="AG745" s="22" t="str">
        <f>IFERROR(AVERAGE(AH745:AI745),"")</f>
        <v/>
      </c>
      <c r="AH745" s="23"/>
      <c r="AI745" s="24"/>
      <c r="AJ745" s="22" t="str">
        <f>IFERROR(AVERAGE(AK745:AL745),"")</f>
        <v/>
      </c>
      <c r="AK745" s="23"/>
      <c r="AL745" s="24"/>
      <c r="AM745" s="22" t="str">
        <f>IFERROR(AVERAGE(AN745:AO745),"")</f>
        <v/>
      </c>
      <c r="AN745" s="23"/>
      <c r="AO745" s="24"/>
      <c r="AP745" s="22" t="str">
        <f>IFERROR(AVERAGE(AQ745:AR745),"")</f>
        <v/>
      </c>
      <c r="AQ745" s="23"/>
      <c r="AR745" s="24"/>
      <c r="AS745" s="22" t="str">
        <f>IFERROR(AVERAGE(AT745:AU745),"")</f>
        <v/>
      </c>
      <c r="AT745" s="23"/>
      <c r="AU745" s="24"/>
      <c r="AV745" s="22">
        <f>IFERROR(AVERAGE(AW745:AX745),"")</f>
        <v>0.58499999999999996</v>
      </c>
      <c r="AW745" s="23">
        <v>0.52</v>
      </c>
      <c r="AX745" s="24">
        <v>0.65</v>
      </c>
      <c r="AY745" s="22" t="str">
        <f>IFERROR(AVERAGE(AZ745:BA745),"")</f>
        <v/>
      </c>
      <c r="AZ745" s="23"/>
      <c r="BA745" s="24"/>
      <c r="BB745" s="22" t="str">
        <f>IFERROR(AVERAGE(BC745:BD745),"")</f>
        <v/>
      </c>
      <c r="BC745" s="23"/>
      <c r="BD745" s="24"/>
      <c r="BE745" s="22" t="str">
        <f>IFERROR(AVERAGE(BF745:BG745),"")</f>
        <v/>
      </c>
      <c r="BF745" s="23"/>
      <c r="BG745" s="24"/>
      <c r="BH745" s="22" t="str">
        <f>IFERROR(AVERAGE(BI745:BJ745),"")</f>
        <v/>
      </c>
      <c r="BI745" s="23"/>
      <c r="BJ745" s="24"/>
      <c r="BK745" s="22" t="str">
        <f>IFERROR(AVERAGE(BL745:BM745),"")</f>
        <v/>
      </c>
      <c r="BL745" s="23"/>
      <c r="BM745" s="24"/>
      <c r="BN745" s="22" t="str">
        <f>IFERROR(AVERAGE(BO745:BP745),"")</f>
        <v/>
      </c>
      <c r="BO745" s="23"/>
      <c r="BP745" s="24"/>
      <c r="BQ745" s="22" t="str">
        <f>IFERROR(AVERAGE(BR745:BS745),"")</f>
        <v/>
      </c>
      <c r="BR745" s="23"/>
      <c r="BS745" s="24"/>
      <c r="BT745" s="22" t="str">
        <f>IFERROR(AVERAGE(BU745:BV745),"")</f>
        <v/>
      </c>
      <c r="BU745" s="23"/>
      <c r="BV745" s="24"/>
    </row>
    <row r="746" spans="1:77">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row>
    <row r="748" spans="1:77">
      <c r="A748" s="5">
        <f>MATCH(B748,Sources[Citekey],0)</f>
        <v>111</v>
      </c>
      <c r="B748" s="6" t="s">
        <v>256</v>
      </c>
      <c r="C748" s="1"/>
      <c r="D748" s="1">
        <f>VLOOKUP(B748,Sources[],2,FALSE)</f>
        <v>2015</v>
      </c>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row>
    <row r="749" spans="1:77">
      <c r="B749" t="str">
        <f>B748</f>
        <v>dena2015power</v>
      </c>
      <c r="C749" t="s">
        <v>3</v>
      </c>
      <c r="D749">
        <f>D748</f>
        <v>2015</v>
      </c>
      <c r="E749" s="25" t="s">
        <v>6</v>
      </c>
      <c r="F749" s="4" t="str">
        <f>IFERROR(AVERAGE(G749:H749),"")</f>
        <v/>
      </c>
      <c r="G749" s="12"/>
      <c r="H749" s="13"/>
      <c r="I749" s="4" t="str">
        <f>IFERROR(AVERAGE(J749:K749),"")</f>
        <v/>
      </c>
      <c r="J749" s="12"/>
      <c r="K749" s="13"/>
      <c r="L749" s="4" t="str">
        <f>IFERROR(AVERAGE(M749:N749),"")</f>
        <v/>
      </c>
      <c r="M749" s="12"/>
      <c r="N749" s="13"/>
      <c r="O749" s="4" t="str">
        <f>IFERROR(AVERAGE(P749:Q749),"")</f>
        <v/>
      </c>
      <c r="P749" s="12"/>
      <c r="Q749" s="13"/>
      <c r="R749" s="4" t="str">
        <f>IFERROR(AVERAGE(S749:T749),"")</f>
        <v/>
      </c>
      <c r="S749" s="12"/>
      <c r="T749" s="13"/>
      <c r="U749" s="4" t="str">
        <f>IFERROR(AVERAGE(V749:W749),"")</f>
        <v/>
      </c>
      <c r="V749" s="12"/>
      <c r="W749" s="13"/>
      <c r="X749" s="4" t="str">
        <f>IFERROR(AVERAGE(Y749:Z749),"")</f>
        <v/>
      </c>
      <c r="Y749" s="12"/>
      <c r="Z749" s="13"/>
      <c r="AA749" s="4" t="str">
        <f>IFERROR(AVERAGE(AB749:AC749),"")</f>
        <v/>
      </c>
      <c r="AB749" s="12"/>
      <c r="AC749" s="13"/>
      <c r="AD749" s="4" t="str">
        <f>IFERROR(AVERAGE(AE749:AF749),"")</f>
        <v/>
      </c>
      <c r="AE749" s="12"/>
      <c r="AF749" s="13"/>
      <c r="AG749" s="4" t="str">
        <f>IFERROR(AVERAGE(AH749:AI749),"")</f>
        <v/>
      </c>
      <c r="AH749" s="12"/>
      <c r="AI749" s="13"/>
      <c r="AJ749" s="4" t="str">
        <f>IFERROR(AVERAGE(AK749:AL749),"")</f>
        <v/>
      </c>
      <c r="AK749" s="12"/>
      <c r="AL749" s="13"/>
      <c r="AM749" s="4" t="str">
        <f>IFERROR(AVERAGE(AN749:AO749),"")</f>
        <v/>
      </c>
      <c r="AN749" s="12"/>
      <c r="AO749" s="13"/>
      <c r="AP749" s="4" t="str">
        <f>IFERROR(AVERAGE(AQ749:AR749),"")</f>
        <v/>
      </c>
      <c r="AQ749" s="12"/>
      <c r="AR749" s="13"/>
      <c r="AS749" s="4" t="str">
        <f>IFERROR(AVERAGE(AT749:AU749),"")</f>
        <v/>
      </c>
      <c r="AT749" s="12"/>
      <c r="AU749" s="13"/>
      <c r="AV749" s="4" t="str">
        <f>IFERROR(AVERAGE(AW749:AX749),"")</f>
        <v/>
      </c>
      <c r="AW749" s="12"/>
      <c r="AX749" s="13"/>
      <c r="AY749" s="4">
        <f>IFERROR(AVERAGE(AZ749:BA749),"")</f>
        <v>1150</v>
      </c>
      <c r="AZ749" s="12">
        <v>800</v>
      </c>
      <c r="BA749" s="13">
        <v>1500</v>
      </c>
      <c r="BB749" s="4" t="str">
        <f>IFERROR(AVERAGE(BC749:BD749),"")</f>
        <v/>
      </c>
      <c r="BC749" s="12"/>
      <c r="BD749" s="13"/>
      <c r="BE749" s="4" t="str">
        <f>IFERROR(AVERAGE(BF749:BG749),"")</f>
        <v/>
      </c>
      <c r="BF749" s="12"/>
      <c r="BG749" s="13"/>
      <c r="BH749" s="4" t="str">
        <f>IFERROR(AVERAGE(BI749:BJ749),"")</f>
        <v/>
      </c>
      <c r="BI749" s="12"/>
      <c r="BJ749" s="13"/>
      <c r="BK749" s="4" t="str">
        <f>IFERROR(AVERAGE(BL749:BM749),"")</f>
        <v/>
      </c>
      <c r="BL749" s="12"/>
      <c r="BM749" s="13"/>
      <c r="BN749" s="4" t="str">
        <f>IFERROR(AVERAGE(BO749:BP749),"")</f>
        <v/>
      </c>
      <c r="BO749" s="12"/>
      <c r="BP749" s="13"/>
      <c r="BQ749" s="4">
        <f>IFERROR(AVERAGE(BR749:BS749),"")</f>
        <v>500</v>
      </c>
      <c r="BR749" s="12">
        <v>500</v>
      </c>
      <c r="BS749" s="13">
        <v>500</v>
      </c>
      <c r="BT749" s="4" t="str">
        <f>IFERROR(AVERAGE(BU749:BV749),"")</f>
        <v/>
      </c>
      <c r="BU749" s="12"/>
      <c r="BV749" s="13"/>
      <c r="BX749" s="2"/>
      <c r="BY749" s="2" t="s">
        <v>257</v>
      </c>
    </row>
    <row r="750" spans="1:77">
      <c r="B750" t="str">
        <f>B749</f>
        <v>dena2015power</v>
      </c>
      <c r="C750" t="s">
        <v>4</v>
      </c>
      <c r="D750">
        <f>D749</f>
        <v>2015</v>
      </c>
      <c r="E750" t="str">
        <f>E749</f>
        <v>EUR/kW</v>
      </c>
      <c r="F750" s="4" t="str">
        <f>IFERROR(AVERAGE(G750:H750),"")</f>
        <v/>
      </c>
      <c r="G750" s="14"/>
      <c r="H750" s="15"/>
      <c r="I750" s="4" t="str">
        <f>IFERROR(AVERAGE(J750:K750),"")</f>
        <v/>
      </c>
      <c r="J750" s="14"/>
      <c r="K750" s="15"/>
      <c r="L750" s="4" t="str">
        <f>IFERROR(AVERAGE(M750:N750),"")</f>
        <v/>
      </c>
      <c r="M750" s="14"/>
      <c r="N750" s="15"/>
      <c r="O750" s="4" t="str">
        <f>IFERROR(AVERAGE(P750:Q750),"")</f>
        <v/>
      </c>
      <c r="P750" s="14"/>
      <c r="Q750" s="15"/>
      <c r="R750" s="4" t="str">
        <f>IFERROR(AVERAGE(S750:T750),"")</f>
        <v/>
      </c>
      <c r="S750" s="14"/>
      <c r="T750" s="15"/>
      <c r="U750" s="4" t="str">
        <f>IFERROR(AVERAGE(V750:W750),"")</f>
        <v/>
      </c>
      <c r="V750" s="14"/>
      <c r="W750" s="15"/>
      <c r="X750" s="4" t="str">
        <f>IFERROR(AVERAGE(Y750:Z750),"")</f>
        <v/>
      </c>
      <c r="Y750" s="14"/>
      <c r="Z750" s="15"/>
      <c r="AA750" s="4" t="str">
        <f>IFERROR(AVERAGE(AB750:AC750),"")</f>
        <v/>
      </c>
      <c r="AB750" s="14"/>
      <c r="AC750" s="15"/>
      <c r="AD750" s="4" t="str">
        <f>IFERROR(AVERAGE(AE750:AF750),"")</f>
        <v/>
      </c>
      <c r="AE750" s="14"/>
      <c r="AF750" s="15"/>
      <c r="AG750" s="4" t="str">
        <f>IFERROR(AVERAGE(AH750:AI750),"")</f>
        <v/>
      </c>
      <c r="AH750" s="14"/>
      <c r="AI750" s="15"/>
      <c r="AJ750" s="4" t="str">
        <f>IFERROR(AVERAGE(AK750:AL750),"")</f>
        <v/>
      </c>
      <c r="AK750" s="14"/>
      <c r="AL750" s="15"/>
      <c r="AM750" s="4" t="str">
        <f>IFERROR(AVERAGE(AN750:AO750),"")</f>
        <v/>
      </c>
      <c r="AN750" s="14"/>
      <c r="AO750" s="15"/>
      <c r="AP750" s="4" t="str">
        <f>IFERROR(AVERAGE(AQ750:AR750),"")</f>
        <v/>
      </c>
      <c r="AQ750" s="14"/>
      <c r="AR750" s="15"/>
      <c r="AS750" s="4" t="str">
        <f>IFERROR(AVERAGE(AT750:AU750),"")</f>
        <v/>
      </c>
      <c r="AT750" s="14"/>
      <c r="AU750" s="15"/>
      <c r="AV750" s="4" t="str">
        <f>IFERROR(AVERAGE(AW750:AX750),"")</f>
        <v/>
      </c>
      <c r="AW750" s="14"/>
      <c r="AX750" s="15"/>
      <c r="AY750" s="4">
        <f>IFERROR(AVERAGE(AZ750:BA750),"")</f>
        <v>2000</v>
      </c>
      <c r="AZ750" s="14">
        <v>2000</v>
      </c>
      <c r="BA750" s="15">
        <v>2000</v>
      </c>
      <c r="BB750" s="4" t="str">
        <f>IFERROR(AVERAGE(BC750:BD750),"")</f>
        <v/>
      </c>
      <c r="BC750" s="14"/>
      <c r="BD750" s="15"/>
      <c r="BE750" s="4" t="str">
        <f>IFERROR(AVERAGE(BF750:BG750),"")</f>
        <v/>
      </c>
      <c r="BF750" s="14"/>
      <c r="BG750" s="15"/>
      <c r="BH750" s="4" t="str">
        <f>IFERROR(AVERAGE(BI750:BJ750),"")</f>
        <v/>
      </c>
      <c r="BI750" s="14"/>
      <c r="BJ750" s="15"/>
      <c r="BK750" s="4" t="str">
        <f>IFERROR(AVERAGE(BL750:BM750),"")</f>
        <v/>
      </c>
      <c r="BL750" s="14"/>
      <c r="BM750" s="15"/>
      <c r="BN750" s="4" t="str">
        <f>IFERROR(AVERAGE(BO750:BP750),"")</f>
        <v/>
      </c>
      <c r="BO750" s="14"/>
      <c r="BP750" s="15"/>
      <c r="BQ750" s="4" t="str">
        <f>IFERROR(AVERAGE(BR750:BS750),"")</f>
        <v/>
      </c>
      <c r="BR750" s="14"/>
      <c r="BS750" s="15"/>
      <c r="BT750" s="4" t="str">
        <f>IFERROR(AVERAGE(BU750:BV750),"")</f>
        <v/>
      </c>
      <c r="BU750" s="14"/>
      <c r="BV750" s="15"/>
      <c r="BX750" s="2"/>
      <c r="BY750" s="2" t="s">
        <v>257</v>
      </c>
    </row>
    <row r="751" spans="1:77">
      <c r="B751" t="str">
        <f>B750</f>
        <v>dena2015power</v>
      </c>
      <c r="C751" t="s">
        <v>5</v>
      </c>
      <c r="D751">
        <f>D750</f>
        <v>2015</v>
      </c>
      <c r="E751" t="str">
        <f>E750</f>
        <v>EUR/kW</v>
      </c>
      <c r="F751" s="4" t="str">
        <f>IFERROR(AVERAGE(G751:H751),"")</f>
        <v/>
      </c>
      <c r="G751" s="16"/>
      <c r="H751" s="17"/>
      <c r="I751" s="4" t="str">
        <f>IFERROR(AVERAGE(J751:K751),"")</f>
        <v/>
      </c>
      <c r="J751" s="16"/>
      <c r="K751" s="17"/>
      <c r="L751" s="4" t="str">
        <f>IFERROR(AVERAGE(M751:N751),"")</f>
        <v/>
      </c>
      <c r="M751" s="16"/>
      <c r="N751" s="17"/>
      <c r="O751" s="4" t="str">
        <f>IFERROR(AVERAGE(P751:Q751),"")</f>
        <v/>
      </c>
      <c r="P751" s="16"/>
      <c r="Q751" s="17"/>
      <c r="R751" s="4" t="str">
        <f>IFERROR(AVERAGE(S751:T751),"")</f>
        <v/>
      </c>
      <c r="S751" s="16"/>
      <c r="T751" s="17"/>
      <c r="U751" s="4" t="str">
        <f>IFERROR(AVERAGE(V751:W751),"")</f>
        <v/>
      </c>
      <c r="V751" s="16"/>
      <c r="W751" s="17"/>
      <c r="X751" s="4" t="str">
        <f>IFERROR(AVERAGE(Y751:Z751),"")</f>
        <v/>
      </c>
      <c r="Y751" s="16"/>
      <c r="Z751" s="17"/>
      <c r="AA751" s="4" t="str">
        <f>IFERROR(AVERAGE(AB751:AC751),"")</f>
        <v/>
      </c>
      <c r="AB751" s="16"/>
      <c r="AC751" s="17"/>
      <c r="AD751" s="4" t="str">
        <f>IFERROR(AVERAGE(AE751:AF751),"")</f>
        <v/>
      </c>
      <c r="AE751" s="16"/>
      <c r="AF751" s="17"/>
      <c r="AG751" s="4" t="str">
        <f>IFERROR(AVERAGE(AH751:AI751),"")</f>
        <v/>
      </c>
      <c r="AH751" s="16"/>
      <c r="AI751" s="17"/>
      <c r="AJ751" s="4" t="str">
        <f>IFERROR(AVERAGE(AK751:AL751),"")</f>
        <v/>
      </c>
      <c r="AK751" s="16"/>
      <c r="AL751" s="17"/>
      <c r="AM751" s="4" t="str">
        <f>IFERROR(AVERAGE(AN751:AO751),"")</f>
        <v/>
      </c>
      <c r="AN751" s="16"/>
      <c r="AO751" s="17"/>
      <c r="AP751" s="4" t="str">
        <f>IFERROR(AVERAGE(AQ751:AR751),"")</f>
        <v/>
      </c>
      <c r="AQ751" s="16"/>
      <c r="AR751" s="17"/>
      <c r="AS751" s="4" t="str">
        <f>IFERROR(AVERAGE(AT751:AU751),"")</f>
        <v/>
      </c>
      <c r="AT751" s="16"/>
      <c r="AU751" s="17"/>
      <c r="AV751" s="4" t="str">
        <f>IFERROR(AVERAGE(AW751:AX751),"")</f>
        <v/>
      </c>
      <c r="AW751" s="16"/>
      <c r="AX751" s="17"/>
      <c r="AY751" s="4" t="str">
        <f>IFERROR(AVERAGE(AZ751:BA751),"")</f>
        <v/>
      </c>
      <c r="AZ751" s="16"/>
      <c r="BA751" s="17"/>
      <c r="BB751" s="4" t="str">
        <f>IFERROR(AVERAGE(BC751:BD751),"")</f>
        <v/>
      </c>
      <c r="BC751" s="16"/>
      <c r="BD751" s="17"/>
      <c r="BE751" s="4" t="str">
        <f>IFERROR(AVERAGE(BF751:BG751),"")</f>
        <v/>
      </c>
      <c r="BF751" s="16"/>
      <c r="BG751" s="17"/>
      <c r="BH751" s="4" t="str">
        <f>IFERROR(AVERAGE(BI751:BJ751),"")</f>
        <v/>
      </c>
      <c r="BI751" s="16"/>
      <c r="BJ751" s="17"/>
      <c r="BK751" s="4" t="str">
        <f>IFERROR(AVERAGE(BL751:BM751),"")</f>
        <v/>
      </c>
      <c r="BL751" s="16"/>
      <c r="BM751" s="17"/>
      <c r="BN751" s="4" t="str">
        <f>IFERROR(AVERAGE(BO751:BP751),"")</f>
        <v/>
      </c>
      <c r="BO751" s="16"/>
      <c r="BP751" s="17"/>
      <c r="BQ751" s="4" t="str">
        <f>IFERROR(AVERAGE(BR751:BS751),"")</f>
        <v/>
      </c>
      <c r="BR751" s="16"/>
      <c r="BS751" s="17"/>
      <c r="BT751" s="4" t="str">
        <f>IFERROR(AVERAGE(BU751:BV751),"")</f>
        <v/>
      </c>
      <c r="BU751" s="16"/>
      <c r="BV751" s="17"/>
    </row>
    <row r="752" spans="1:77">
      <c r="B752" t="s">
        <v>69</v>
      </c>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row>
    <row r="753" spans="1:74" s="1" customFormat="1">
      <c r="A753" s="55"/>
      <c r="B753" s="1" t="str">
        <f>B751</f>
        <v>dena2015power</v>
      </c>
      <c r="C753" s="1" t="s">
        <v>10</v>
      </c>
      <c r="D753" s="1">
        <f>D748</f>
        <v>2015</v>
      </c>
      <c r="E753" s="1" t="str">
        <f>E749</f>
        <v>EUR/kW</v>
      </c>
      <c r="F753" s="10">
        <f t="shared" ref="F753:BJ753" si="817">IFERROR(SUM(F755:F760)/F754,0)</f>
        <v>0</v>
      </c>
      <c r="G753" s="10">
        <f t="shared" si="817"/>
        <v>0</v>
      </c>
      <c r="H753" s="10">
        <f t="shared" si="817"/>
        <v>0</v>
      </c>
      <c r="I753" s="10">
        <f t="shared" si="817"/>
        <v>0</v>
      </c>
      <c r="J753" s="10">
        <f t="shared" si="817"/>
        <v>0</v>
      </c>
      <c r="K753" s="10">
        <f t="shared" si="817"/>
        <v>0</v>
      </c>
      <c r="L753" s="10">
        <f t="shared" si="817"/>
        <v>0</v>
      </c>
      <c r="M753" s="10">
        <f t="shared" si="817"/>
        <v>0</v>
      </c>
      <c r="N753" s="10">
        <f t="shared" si="817"/>
        <v>0</v>
      </c>
      <c r="O753" s="10">
        <f t="shared" si="817"/>
        <v>0</v>
      </c>
      <c r="P753" s="10">
        <f t="shared" si="817"/>
        <v>0</v>
      </c>
      <c r="Q753" s="10">
        <f t="shared" si="817"/>
        <v>0</v>
      </c>
      <c r="R753" s="10">
        <f t="shared" si="817"/>
        <v>0</v>
      </c>
      <c r="S753" s="10">
        <f t="shared" si="817"/>
        <v>0</v>
      </c>
      <c r="T753" s="10">
        <f t="shared" si="817"/>
        <v>0</v>
      </c>
      <c r="U753" s="10">
        <f t="shared" si="817"/>
        <v>0</v>
      </c>
      <c r="V753" s="10">
        <f t="shared" si="817"/>
        <v>0</v>
      </c>
      <c r="W753" s="10">
        <f t="shared" si="817"/>
        <v>0</v>
      </c>
      <c r="X753" s="10">
        <f t="shared" si="817"/>
        <v>0</v>
      </c>
      <c r="Y753" s="10">
        <f t="shared" si="817"/>
        <v>0</v>
      </c>
      <c r="Z753" s="10">
        <f t="shared" si="817"/>
        <v>0</v>
      </c>
      <c r="AA753" s="10">
        <f t="shared" si="817"/>
        <v>0</v>
      </c>
      <c r="AB753" s="10">
        <f t="shared" si="817"/>
        <v>0</v>
      </c>
      <c r="AC753" s="10">
        <f t="shared" si="817"/>
        <v>0</v>
      </c>
      <c r="AD753" s="10">
        <f t="shared" si="817"/>
        <v>0</v>
      </c>
      <c r="AE753" s="10">
        <f t="shared" si="817"/>
        <v>0</v>
      </c>
      <c r="AF753" s="10">
        <f t="shared" si="817"/>
        <v>0</v>
      </c>
      <c r="AG753" s="10">
        <f t="shared" si="817"/>
        <v>0</v>
      </c>
      <c r="AH753" s="10">
        <f t="shared" si="817"/>
        <v>0</v>
      </c>
      <c r="AI753" s="10">
        <f t="shared" si="817"/>
        <v>0</v>
      </c>
      <c r="AJ753" s="10">
        <f t="shared" si="817"/>
        <v>0</v>
      </c>
      <c r="AK753" s="10">
        <f t="shared" si="817"/>
        <v>0</v>
      </c>
      <c r="AL753" s="10">
        <f t="shared" si="817"/>
        <v>0</v>
      </c>
      <c r="AM753" s="10">
        <f t="shared" si="817"/>
        <v>0</v>
      </c>
      <c r="AN753" s="10">
        <f t="shared" si="817"/>
        <v>0</v>
      </c>
      <c r="AO753" s="10">
        <f t="shared" si="817"/>
        <v>0</v>
      </c>
      <c r="AP753" s="10">
        <f t="shared" si="817"/>
        <v>0</v>
      </c>
      <c r="AQ753" s="10">
        <f t="shared" si="817"/>
        <v>0</v>
      </c>
      <c r="AR753" s="10">
        <f t="shared" si="817"/>
        <v>0</v>
      </c>
      <c r="AS753" s="10">
        <f t="shared" si="817"/>
        <v>0</v>
      </c>
      <c r="AT753" s="10">
        <f t="shared" si="817"/>
        <v>0</v>
      </c>
      <c r="AU753" s="10">
        <f t="shared" si="817"/>
        <v>0</v>
      </c>
      <c r="AV753" s="10">
        <f t="shared" si="817"/>
        <v>0</v>
      </c>
      <c r="AW753" s="10">
        <f t="shared" si="817"/>
        <v>0</v>
      </c>
      <c r="AX753" s="10">
        <f t="shared" si="817"/>
        <v>0</v>
      </c>
      <c r="AY753" s="10">
        <f t="shared" si="817"/>
        <v>0</v>
      </c>
      <c r="AZ753" s="10">
        <f t="shared" si="817"/>
        <v>0</v>
      </c>
      <c r="BA753" s="10">
        <f t="shared" si="817"/>
        <v>0</v>
      </c>
      <c r="BB753" s="10">
        <f t="shared" si="817"/>
        <v>0</v>
      </c>
      <c r="BC753" s="10">
        <f t="shared" si="817"/>
        <v>0</v>
      </c>
      <c r="BD753" s="10">
        <f t="shared" si="817"/>
        <v>0</v>
      </c>
      <c r="BE753" s="10">
        <f t="shared" si="817"/>
        <v>0</v>
      </c>
      <c r="BF753" s="10">
        <f t="shared" si="817"/>
        <v>0</v>
      </c>
      <c r="BG753" s="10">
        <f t="shared" si="817"/>
        <v>0</v>
      </c>
      <c r="BH753" s="10">
        <f t="shared" si="817"/>
        <v>0</v>
      </c>
      <c r="BI753" s="10">
        <f t="shared" si="817"/>
        <v>0</v>
      </c>
      <c r="BJ753" s="10">
        <f t="shared" si="817"/>
        <v>0</v>
      </c>
      <c r="BK753" s="10">
        <f t="shared" ref="BK753:BV753" si="818">IFERROR(SUM(BK755:BK760)/BK754,0)</f>
        <v>0</v>
      </c>
      <c r="BL753" s="10">
        <f t="shared" si="818"/>
        <v>0</v>
      </c>
      <c r="BM753" s="10">
        <f t="shared" si="818"/>
        <v>0</v>
      </c>
      <c r="BN753" s="10">
        <f t="shared" si="818"/>
        <v>0</v>
      </c>
      <c r="BO753" s="10">
        <f t="shared" si="818"/>
        <v>0</v>
      </c>
      <c r="BP753" s="10">
        <f t="shared" si="818"/>
        <v>0</v>
      </c>
      <c r="BQ753" s="10">
        <f t="shared" si="818"/>
        <v>0</v>
      </c>
      <c r="BR753" s="10">
        <f t="shared" si="818"/>
        <v>0</v>
      </c>
      <c r="BS753" s="10">
        <f t="shared" si="818"/>
        <v>0</v>
      </c>
      <c r="BT753" s="10">
        <f t="shared" si="818"/>
        <v>0</v>
      </c>
      <c r="BU753" s="10">
        <f t="shared" si="818"/>
        <v>0</v>
      </c>
      <c r="BV753" s="10">
        <f t="shared" si="818"/>
        <v>0</v>
      </c>
    </row>
    <row r="754" spans="1:74" hidden="1" outlineLevel="1">
      <c r="B754" t="str">
        <f>B753</f>
        <v>dena2015power</v>
      </c>
      <c r="C754" t="s">
        <v>17</v>
      </c>
      <c r="D754">
        <f>D753</f>
        <v>2015</v>
      </c>
      <c r="E754" t="s">
        <v>18</v>
      </c>
      <c r="F754" s="4" t="str">
        <f>IFERROR(AVERAGE(G754:H754),"")</f>
        <v/>
      </c>
      <c r="G754" s="12"/>
      <c r="H754" s="13"/>
      <c r="I754" s="4" t="str">
        <f>IFERROR(AVERAGE(J754:K754),"")</f>
        <v/>
      </c>
      <c r="J754" s="12"/>
      <c r="K754" s="13"/>
      <c r="L754" s="4" t="str">
        <f>IFERROR(AVERAGE(M754:N754),"")</f>
        <v/>
      </c>
      <c r="M754" s="12"/>
      <c r="N754" s="13"/>
      <c r="O754" s="4" t="str">
        <f>IFERROR(AVERAGE(P754:Q754),"")</f>
        <v/>
      </c>
      <c r="P754" s="12"/>
      <c r="Q754" s="13"/>
      <c r="R754" s="4" t="str">
        <f>IFERROR(AVERAGE(S754:T754),"")</f>
        <v/>
      </c>
      <c r="S754" s="12"/>
      <c r="T754" s="13"/>
      <c r="U754" s="4" t="str">
        <f>IFERROR(AVERAGE(V754:W754),"")</f>
        <v/>
      </c>
      <c r="V754" s="12"/>
      <c r="W754" s="13"/>
      <c r="X754" s="4" t="str">
        <f>IFERROR(AVERAGE(Y754:Z754),"")</f>
        <v/>
      </c>
      <c r="Y754" s="12"/>
      <c r="Z754" s="13"/>
      <c r="AA754" s="4" t="str">
        <f>IFERROR(AVERAGE(AB754:AC754),"")</f>
        <v/>
      </c>
      <c r="AB754" s="12"/>
      <c r="AC754" s="13"/>
      <c r="AD754" s="4" t="str">
        <f>IFERROR(AVERAGE(AE754:AF754),"")</f>
        <v/>
      </c>
      <c r="AE754" s="12"/>
      <c r="AF754" s="13"/>
      <c r="AG754" s="4" t="str">
        <f>IFERROR(AVERAGE(AH754:AI754),"")</f>
        <v/>
      </c>
      <c r="AH754" s="12"/>
      <c r="AI754" s="13"/>
      <c r="AJ754" s="4" t="str">
        <f>IFERROR(AVERAGE(AK754:AL754),"")</f>
        <v/>
      </c>
      <c r="AK754" s="12"/>
      <c r="AL754" s="13"/>
      <c r="AM754" s="4" t="str">
        <f>IFERROR(AVERAGE(AN754:AO754),"")</f>
        <v/>
      </c>
      <c r="AN754" s="12"/>
      <c r="AO754" s="13"/>
      <c r="AP754" s="4" t="str">
        <f>IFERROR(AVERAGE(AQ754:AR754),"")</f>
        <v/>
      </c>
      <c r="AQ754" s="12"/>
      <c r="AR754" s="13"/>
      <c r="AS754" s="4" t="str">
        <f>IFERROR(AVERAGE(AT754:AU754),"")</f>
        <v/>
      </c>
      <c r="AT754" s="12"/>
      <c r="AU754" s="13"/>
      <c r="AV754" s="4" t="str">
        <f>IFERROR(AVERAGE(AW754:AX754),"")</f>
        <v/>
      </c>
      <c r="AW754" s="12"/>
      <c r="AX754" s="13"/>
      <c r="AY754" s="4" t="str">
        <f>IFERROR(AVERAGE(AZ754:BA754),"")</f>
        <v/>
      </c>
      <c r="AZ754" s="12"/>
      <c r="BA754" s="13"/>
      <c r="BB754" s="4" t="str">
        <f>IFERROR(AVERAGE(BC754:BD754),"")</f>
        <v/>
      </c>
      <c r="BC754" s="12"/>
      <c r="BD754" s="13"/>
      <c r="BE754" s="4" t="str">
        <f>IFERROR(AVERAGE(BF754:BG754),"")</f>
        <v/>
      </c>
      <c r="BF754" s="12"/>
      <c r="BG754" s="13"/>
      <c r="BH754" s="4" t="str">
        <f>IFERROR(AVERAGE(BI754:BJ754),"")</f>
        <v/>
      </c>
      <c r="BI754" s="12"/>
      <c r="BJ754" s="13"/>
      <c r="BK754" s="4" t="str">
        <f>IFERROR(AVERAGE(BL754:BM754),"")</f>
        <v/>
      </c>
      <c r="BL754" s="12"/>
      <c r="BM754" s="13"/>
      <c r="BN754" s="4" t="str">
        <f>IFERROR(AVERAGE(BO754:BP754),"")</f>
        <v/>
      </c>
      <c r="BO754" s="12"/>
      <c r="BP754" s="13"/>
      <c r="BQ754" s="4" t="str">
        <f>IFERROR(AVERAGE(BR754:BS754),"")</f>
        <v/>
      </c>
      <c r="BR754" s="12"/>
      <c r="BS754" s="13"/>
      <c r="BT754" s="4" t="str">
        <f>IFERROR(AVERAGE(BU754:BV754),"")</f>
        <v/>
      </c>
      <c r="BU754" s="12"/>
      <c r="BV754" s="13"/>
    </row>
    <row r="755" spans="1:74" hidden="1" outlineLevel="1">
      <c r="B755" t="str">
        <f t="shared" ref="B755:B760" si="819">B754</f>
        <v>dena2015power</v>
      </c>
      <c r="C755" t="s">
        <v>12</v>
      </c>
      <c r="D755">
        <f>D753</f>
        <v>2015</v>
      </c>
      <c r="E755" t="str">
        <f>LEFT(E753,3)</f>
        <v>EUR</v>
      </c>
      <c r="F755" s="4" t="str">
        <f t="shared" ref="F755:F760" si="820">IFERROR(AVERAGE(G755:H755),"")</f>
        <v/>
      </c>
      <c r="G755" s="12"/>
      <c r="H755" s="13"/>
      <c r="I755" s="4" t="str">
        <f t="shared" ref="I755:I760" si="821">IFERROR(AVERAGE(J755:K755),"")</f>
        <v/>
      </c>
      <c r="J755" s="12"/>
      <c r="K755" s="13"/>
      <c r="L755" s="4" t="str">
        <f t="shared" ref="L755:L760" si="822">IFERROR(AVERAGE(M755:N755),"")</f>
        <v/>
      </c>
      <c r="M755" s="12"/>
      <c r="N755" s="13"/>
      <c r="O755" s="4" t="str">
        <f t="shared" ref="O755:O760" si="823">IFERROR(AVERAGE(P755:Q755),"")</f>
        <v/>
      </c>
      <c r="P755" s="12"/>
      <c r="Q755" s="13"/>
      <c r="R755" s="4" t="str">
        <f t="shared" ref="R755:R760" si="824">IFERROR(AVERAGE(S755:T755),"")</f>
        <v/>
      </c>
      <c r="S755" s="12"/>
      <c r="T755" s="13"/>
      <c r="U755" s="4" t="str">
        <f t="shared" ref="U755:U760" si="825">IFERROR(AVERAGE(V755:W755),"")</f>
        <v/>
      </c>
      <c r="V755" s="12"/>
      <c r="W755" s="13"/>
      <c r="X755" s="4" t="str">
        <f t="shared" ref="X755:X760" si="826">IFERROR(AVERAGE(Y755:Z755),"")</f>
        <v/>
      </c>
      <c r="Y755" s="12"/>
      <c r="Z755" s="13"/>
      <c r="AA755" s="4" t="str">
        <f t="shared" ref="AA755:AA760" si="827">IFERROR(AVERAGE(AB755:AC755),"")</f>
        <v/>
      </c>
      <c r="AB755" s="12"/>
      <c r="AC755" s="13"/>
      <c r="AD755" s="4" t="str">
        <f t="shared" ref="AD755:AD760" si="828">IFERROR(AVERAGE(AE755:AF755),"")</f>
        <v/>
      </c>
      <c r="AE755" s="12"/>
      <c r="AF755" s="13"/>
      <c r="AG755" s="4" t="str">
        <f t="shared" ref="AG755:AG760" si="829">IFERROR(AVERAGE(AH755:AI755),"")</f>
        <v/>
      </c>
      <c r="AH755" s="12"/>
      <c r="AI755" s="13"/>
      <c r="AJ755" s="4" t="str">
        <f t="shared" ref="AJ755:AJ760" si="830">IFERROR(AVERAGE(AK755:AL755),"")</f>
        <v/>
      </c>
      <c r="AK755" s="12"/>
      <c r="AL755" s="13"/>
      <c r="AM755" s="4" t="str">
        <f t="shared" ref="AM755:AM760" si="831">IFERROR(AVERAGE(AN755:AO755),"")</f>
        <v/>
      </c>
      <c r="AN755" s="12"/>
      <c r="AO755" s="13"/>
      <c r="AP755" s="4" t="str">
        <f t="shared" ref="AP755:AP760" si="832">IFERROR(AVERAGE(AQ755:AR755),"")</f>
        <v/>
      </c>
      <c r="AQ755" s="12"/>
      <c r="AR755" s="13"/>
      <c r="AS755" s="4" t="str">
        <f t="shared" ref="AS755:AS760" si="833">IFERROR(AVERAGE(AT755:AU755),"")</f>
        <v/>
      </c>
      <c r="AT755" s="12"/>
      <c r="AU755" s="13"/>
      <c r="AV755" s="4" t="str">
        <f t="shared" ref="AV755:AV760" si="834">IFERROR(AVERAGE(AW755:AX755),"")</f>
        <v/>
      </c>
      <c r="AW755" s="12"/>
      <c r="AX755" s="13"/>
      <c r="AY755" s="4" t="str">
        <f t="shared" ref="AY755:AY760" si="835">IFERROR(AVERAGE(AZ755:BA755),"")</f>
        <v/>
      </c>
      <c r="AZ755" s="12"/>
      <c r="BA755" s="13"/>
      <c r="BB755" s="4" t="str">
        <f t="shared" ref="BB755:BB760" si="836">IFERROR(AVERAGE(BC755:BD755),"")</f>
        <v/>
      </c>
      <c r="BC755" s="12"/>
      <c r="BD755" s="13"/>
      <c r="BE755" s="4" t="str">
        <f t="shared" ref="BE755:BE760" si="837">IFERROR(AVERAGE(BF755:BG755),"")</f>
        <v/>
      </c>
      <c r="BF755" s="12"/>
      <c r="BG755" s="13"/>
      <c r="BH755" s="4" t="str">
        <f t="shared" ref="BH755:BH760" si="838">IFERROR(AVERAGE(BI755:BJ755),"")</f>
        <v/>
      </c>
      <c r="BI755" s="12"/>
      <c r="BJ755" s="13"/>
      <c r="BK755" s="4" t="str">
        <f t="shared" ref="BK755:BK760" si="839">IFERROR(AVERAGE(BL755:BM755),"")</f>
        <v/>
      </c>
      <c r="BL755" s="12"/>
      <c r="BM755" s="13"/>
      <c r="BN755" s="4" t="str">
        <f t="shared" ref="BN755:BN760" si="840">IFERROR(AVERAGE(BO755:BP755),"")</f>
        <v/>
      </c>
      <c r="BO755" s="12"/>
      <c r="BP755" s="13"/>
      <c r="BQ755" s="4" t="str">
        <f t="shared" ref="BQ755:BQ760" si="841">IFERROR(AVERAGE(BR755:BS755),"")</f>
        <v/>
      </c>
      <c r="BR755" s="12"/>
      <c r="BS755" s="13"/>
      <c r="BT755" s="4" t="str">
        <f t="shared" ref="BT755:BT760" si="842">IFERROR(AVERAGE(BU755:BV755),"")</f>
        <v/>
      </c>
      <c r="BU755" s="12"/>
      <c r="BV755" s="13"/>
    </row>
    <row r="756" spans="1:74" hidden="1" outlineLevel="1">
      <c r="B756" t="str">
        <f t="shared" si="819"/>
        <v>dena2015power</v>
      </c>
      <c r="C756" t="s">
        <v>13</v>
      </c>
      <c r="D756">
        <f t="shared" ref="D756:E760" si="843">D755</f>
        <v>2015</v>
      </c>
      <c r="E756" t="str">
        <f t="shared" si="843"/>
        <v>EUR</v>
      </c>
      <c r="F756" s="4" t="str">
        <f t="shared" si="820"/>
        <v/>
      </c>
      <c r="G756" s="12"/>
      <c r="H756" s="13"/>
      <c r="I756" s="4" t="str">
        <f t="shared" si="821"/>
        <v/>
      </c>
      <c r="J756" s="12"/>
      <c r="K756" s="13"/>
      <c r="L756" s="4" t="str">
        <f t="shared" si="822"/>
        <v/>
      </c>
      <c r="M756" s="12"/>
      <c r="N756" s="13"/>
      <c r="O756" s="4" t="str">
        <f t="shared" si="823"/>
        <v/>
      </c>
      <c r="P756" s="12"/>
      <c r="Q756" s="13"/>
      <c r="R756" s="4" t="str">
        <f t="shared" si="824"/>
        <v/>
      </c>
      <c r="S756" s="12"/>
      <c r="T756" s="13"/>
      <c r="U756" s="4" t="str">
        <f t="shared" si="825"/>
        <v/>
      </c>
      <c r="V756" s="12"/>
      <c r="W756" s="13"/>
      <c r="X756" s="4" t="str">
        <f t="shared" si="826"/>
        <v/>
      </c>
      <c r="Y756" s="12"/>
      <c r="Z756" s="13"/>
      <c r="AA756" s="4" t="str">
        <f t="shared" si="827"/>
        <v/>
      </c>
      <c r="AB756" s="12"/>
      <c r="AC756" s="13"/>
      <c r="AD756" s="4" t="str">
        <f t="shared" si="828"/>
        <v/>
      </c>
      <c r="AE756" s="12"/>
      <c r="AF756" s="13"/>
      <c r="AG756" s="4" t="str">
        <f t="shared" si="829"/>
        <v/>
      </c>
      <c r="AH756" s="12"/>
      <c r="AI756" s="13"/>
      <c r="AJ756" s="4" t="str">
        <f t="shared" si="830"/>
        <v/>
      </c>
      <c r="AK756" s="12"/>
      <c r="AL756" s="13"/>
      <c r="AM756" s="4" t="str">
        <f t="shared" si="831"/>
        <v/>
      </c>
      <c r="AN756" s="12"/>
      <c r="AO756" s="13"/>
      <c r="AP756" s="4" t="str">
        <f t="shared" si="832"/>
        <v/>
      </c>
      <c r="AQ756" s="12"/>
      <c r="AR756" s="13"/>
      <c r="AS756" s="4" t="str">
        <f t="shared" si="833"/>
        <v/>
      </c>
      <c r="AT756" s="12"/>
      <c r="AU756" s="13"/>
      <c r="AV756" s="4" t="str">
        <f t="shared" si="834"/>
        <v/>
      </c>
      <c r="AW756" s="12"/>
      <c r="AX756" s="13"/>
      <c r="AY756" s="4" t="str">
        <f t="shared" si="835"/>
        <v/>
      </c>
      <c r="AZ756" s="12"/>
      <c r="BA756" s="13"/>
      <c r="BB756" s="4" t="str">
        <f t="shared" si="836"/>
        <v/>
      </c>
      <c r="BC756" s="12"/>
      <c r="BD756" s="13"/>
      <c r="BE756" s="4" t="str">
        <f t="shared" si="837"/>
        <v/>
      </c>
      <c r="BF756" s="12"/>
      <c r="BG756" s="13"/>
      <c r="BH756" s="4" t="str">
        <f t="shared" si="838"/>
        <v/>
      </c>
      <c r="BI756" s="12"/>
      <c r="BJ756" s="13"/>
      <c r="BK756" s="4" t="str">
        <f t="shared" si="839"/>
        <v/>
      </c>
      <c r="BL756" s="12"/>
      <c r="BM756" s="13"/>
      <c r="BN756" s="4" t="str">
        <f t="shared" si="840"/>
        <v/>
      </c>
      <c r="BO756" s="12"/>
      <c r="BP756" s="13"/>
      <c r="BQ756" s="4" t="str">
        <f t="shared" si="841"/>
        <v/>
      </c>
      <c r="BR756" s="12"/>
      <c r="BS756" s="13"/>
      <c r="BT756" s="4" t="str">
        <f t="shared" si="842"/>
        <v/>
      </c>
      <c r="BU756" s="12"/>
      <c r="BV756" s="13"/>
    </row>
    <row r="757" spans="1:74" hidden="1" outlineLevel="1">
      <c r="B757" t="str">
        <f t="shared" si="819"/>
        <v>dena2015power</v>
      </c>
      <c r="C757" t="s">
        <v>14</v>
      </c>
      <c r="D757">
        <f t="shared" si="843"/>
        <v>2015</v>
      </c>
      <c r="E757" t="str">
        <f t="shared" si="843"/>
        <v>EUR</v>
      </c>
      <c r="F757" s="4" t="str">
        <f t="shared" si="820"/>
        <v/>
      </c>
      <c r="G757" s="12"/>
      <c r="H757" s="13"/>
      <c r="I757" s="4" t="str">
        <f t="shared" si="821"/>
        <v/>
      </c>
      <c r="J757" s="12"/>
      <c r="K757" s="13"/>
      <c r="L757" s="4" t="str">
        <f t="shared" si="822"/>
        <v/>
      </c>
      <c r="M757" s="12"/>
      <c r="N757" s="13"/>
      <c r="O757" s="4" t="str">
        <f t="shared" si="823"/>
        <v/>
      </c>
      <c r="P757" s="12"/>
      <c r="Q757" s="13"/>
      <c r="R757" s="4" t="str">
        <f t="shared" si="824"/>
        <v/>
      </c>
      <c r="S757" s="12"/>
      <c r="T757" s="13"/>
      <c r="U757" s="4" t="str">
        <f t="shared" si="825"/>
        <v/>
      </c>
      <c r="V757" s="12"/>
      <c r="W757" s="13"/>
      <c r="X757" s="4" t="str">
        <f t="shared" si="826"/>
        <v/>
      </c>
      <c r="Y757" s="12"/>
      <c r="Z757" s="13"/>
      <c r="AA757" s="4" t="str">
        <f t="shared" si="827"/>
        <v/>
      </c>
      <c r="AB757" s="12"/>
      <c r="AC757" s="13"/>
      <c r="AD757" s="4" t="str">
        <f t="shared" si="828"/>
        <v/>
      </c>
      <c r="AE757" s="12"/>
      <c r="AF757" s="13"/>
      <c r="AG757" s="4" t="str">
        <f t="shared" si="829"/>
        <v/>
      </c>
      <c r="AH757" s="12"/>
      <c r="AI757" s="13"/>
      <c r="AJ757" s="4" t="str">
        <f t="shared" si="830"/>
        <v/>
      </c>
      <c r="AK757" s="12"/>
      <c r="AL757" s="13"/>
      <c r="AM757" s="4" t="str">
        <f t="shared" si="831"/>
        <v/>
      </c>
      <c r="AN757" s="12"/>
      <c r="AO757" s="13"/>
      <c r="AP757" s="4" t="str">
        <f t="shared" si="832"/>
        <v/>
      </c>
      <c r="AQ757" s="12"/>
      <c r="AR757" s="13"/>
      <c r="AS757" s="4" t="str">
        <f t="shared" si="833"/>
        <v/>
      </c>
      <c r="AT757" s="12"/>
      <c r="AU757" s="13"/>
      <c r="AV757" s="4" t="str">
        <f t="shared" si="834"/>
        <v/>
      </c>
      <c r="AW757" s="12"/>
      <c r="AX757" s="13"/>
      <c r="AY757" s="4" t="str">
        <f t="shared" si="835"/>
        <v/>
      </c>
      <c r="AZ757" s="12"/>
      <c r="BA757" s="13"/>
      <c r="BB757" s="4" t="str">
        <f t="shared" si="836"/>
        <v/>
      </c>
      <c r="BC757" s="12"/>
      <c r="BD757" s="13"/>
      <c r="BE757" s="4" t="str">
        <f t="shared" si="837"/>
        <v/>
      </c>
      <c r="BF757" s="12"/>
      <c r="BG757" s="13"/>
      <c r="BH757" s="4" t="str">
        <f t="shared" si="838"/>
        <v/>
      </c>
      <c r="BI757" s="12"/>
      <c r="BJ757" s="13"/>
      <c r="BK757" s="4" t="str">
        <f t="shared" si="839"/>
        <v/>
      </c>
      <c r="BL757" s="12"/>
      <c r="BM757" s="13"/>
      <c r="BN757" s="4" t="str">
        <f t="shared" si="840"/>
        <v/>
      </c>
      <c r="BO757" s="12"/>
      <c r="BP757" s="13"/>
      <c r="BQ757" s="4" t="str">
        <f t="shared" si="841"/>
        <v/>
      </c>
      <c r="BR757" s="12"/>
      <c r="BS757" s="13"/>
      <c r="BT757" s="4" t="str">
        <f t="shared" si="842"/>
        <v/>
      </c>
      <c r="BU757" s="12"/>
      <c r="BV757" s="13"/>
    </row>
    <row r="758" spans="1:74" hidden="1" outlineLevel="1">
      <c r="B758" t="str">
        <f t="shared" si="819"/>
        <v>dena2015power</v>
      </c>
      <c r="C758" t="s">
        <v>11</v>
      </c>
      <c r="D758">
        <f t="shared" si="843"/>
        <v>2015</v>
      </c>
      <c r="E758" t="str">
        <f t="shared" si="843"/>
        <v>EUR</v>
      </c>
      <c r="F758" s="4" t="str">
        <f t="shared" si="820"/>
        <v/>
      </c>
      <c r="G758" s="12"/>
      <c r="H758" s="13"/>
      <c r="I758" s="4" t="str">
        <f t="shared" si="821"/>
        <v/>
      </c>
      <c r="J758" s="12"/>
      <c r="K758" s="13"/>
      <c r="L758" s="4" t="str">
        <f t="shared" si="822"/>
        <v/>
      </c>
      <c r="M758" s="12"/>
      <c r="N758" s="13"/>
      <c r="O758" s="4" t="str">
        <f t="shared" si="823"/>
        <v/>
      </c>
      <c r="P758" s="12"/>
      <c r="Q758" s="13"/>
      <c r="R758" s="4" t="str">
        <f t="shared" si="824"/>
        <v/>
      </c>
      <c r="S758" s="12"/>
      <c r="T758" s="13"/>
      <c r="U758" s="4" t="str">
        <f t="shared" si="825"/>
        <v/>
      </c>
      <c r="V758" s="12"/>
      <c r="W758" s="13"/>
      <c r="X758" s="4" t="str">
        <f t="shared" si="826"/>
        <v/>
      </c>
      <c r="Y758" s="12"/>
      <c r="Z758" s="13"/>
      <c r="AA758" s="4" t="str">
        <f t="shared" si="827"/>
        <v/>
      </c>
      <c r="AB758" s="12"/>
      <c r="AC758" s="13"/>
      <c r="AD758" s="4" t="str">
        <f t="shared" si="828"/>
        <v/>
      </c>
      <c r="AE758" s="12"/>
      <c r="AF758" s="13"/>
      <c r="AG758" s="4" t="str">
        <f t="shared" si="829"/>
        <v/>
      </c>
      <c r="AH758" s="12"/>
      <c r="AI758" s="13"/>
      <c r="AJ758" s="4" t="str">
        <f t="shared" si="830"/>
        <v/>
      </c>
      <c r="AK758" s="12"/>
      <c r="AL758" s="13"/>
      <c r="AM758" s="4" t="str">
        <f t="shared" si="831"/>
        <v/>
      </c>
      <c r="AN758" s="12"/>
      <c r="AO758" s="13"/>
      <c r="AP758" s="4" t="str">
        <f t="shared" si="832"/>
        <v/>
      </c>
      <c r="AQ758" s="12"/>
      <c r="AR758" s="13"/>
      <c r="AS758" s="4" t="str">
        <f t="shared" si="833"/>
        <v/>
      </c>
      <c r="AT758" s="12"/>
      <c r="AU758" s="13"/>
      <c r="AV758" s="4" t="str">
        <f t="shared" si="834"/>
        <v/>
      </c>
      <c r="AW758" s="12"/>
      <c r="AX758" s="13"/>
      <c r="AY758" s="4" t="str">
        <f t="shared" si="835"/>
        <v/>
      </c>
      <c r="AZ758" s="12"/>
      <c r="BA758" s="13"/>
      <c r="BB758" s="4" t="str">
        <f t="shared" si="836"/>
        <v/>
      </c>
      <c r="BC758" s="12"/>
      <c r="BD758" s="13"/>
      <c r="BE758" s="4" t="str">
        <f t="shared" si="837"/>
        <v/>
      </c>
      <c r="BF758" s="12"/>
      <c r="BG758" s="13"/>
      <c r="BH758" s="4" t="str">
        <f t="shared" si="838"/>
        <v/>
      </c>
      <c r="BI758" s="12"/>
      <c r="BJ758" s="13"/>
      <c r="BK758" s="4" t="str">
        <f t="shared" si="839"/>
        <v/>
      </c>
      <c r="BL758" s="12"/>
      <c r="BM758" s="13"/>
      <c r="BN758" s="4" t="str">
        <f t="shared" si="840"/>
        <v/>
      </c>
      <c r="BO758" s="12"/>
      <c r="BP758" s="13"/>
      <c r="BQ758" s="4" t="str">
        <f t="shared" si="841"/>
        <v/>
      </c>
      <c r="BR758" s="12"/>
      <c r="BS758" s="13"/>
      <c r="BT758" s="4" t="str">
        <f t="shared" si="842"/>
        <v/>
      </c>
      <c r="BU758" s="12"/>
      <c r="BV758" s="13"/>
    </row>
    <row r="759" spans="1:74" hidden="1" outlineLevel="1">
      <c r="B759" t="str">
        <f t="shared" si="819"/>
        <v>dena2015power</v>
      </c>
      <c r="C759" t="s">
        <v>15</v>
      </c>
      <c r="D759">
        <f t="shared" si="843"/>
        <v>2015</v>
      </c>
      <c r="E759" t="str">
        <f t="shared" si="843"/>
        <v>EUR</v>
      </c>
      <c r="F759" s="4" t="str">
        <f t="shared" si="820"/>
        <v/>
      </c>
      <c r="G759" s="12"/>
      <c r="H759" s="13"/>
      <c r="I759" s="4" t="str">
        <f t="shared" si="821"/>
        <v/>
      </c>
      <c r="J759" s="12"/>
      <c r="K759" s="13"/>
      <c r="L759" s="4" t="str">
        <f t="shared" si="822"/>
        <v/>
      </c>
      <c r="M759" s="12"/>
      <c r="N759" s="13"/>
      <c r="O759" s="4" t="str">
        <f t="shared" si="823"/>
        <v/>
      </c>
      <c r="P759" s="12"/>
      <c r="Q759" s="13"/>
      <c r="R759" s="4" t="str">
        <f t="shared" si="824"/>
        <v/>
      </c>
      <c r="S759" s="12"/>
      <c r="T759" s="13"/>
      <c r="U759" s="4" t="str">
        <f t="shared" si="825"/>
        <v/>
      </c>
      <c r="V759" s="12"/>
      <c r="W759" s="13"/>
      <c r="X759" s="4" t="str">
        <f t="shared" si="826"/>
        <v/>
      </c>
      <c r="Y759" s="12"/>
      <c r="Z759" s="13"/>
      <c r="AA759" s="4" t="str">
        <f t="shared" si="827"/>
        <v/>
      </c>
      <c r="AB759" s="12"/>
      <c r="AC759" s="13"/>
      <c r="AD759" s="4" t="str">
        <f t="shared" si="828"/>
        <v/>
      </c>
      <c r="AE759" s="12"/>
      <c r="AF759" s="13"/>
      <c r="AG759" s="4" t="str">
        <f t="shared" si="829"/>
        <v/>
      </c>
      <c r="AH759" s="12"/>
      <c r="AI759" s="13"/>
      <c r="AJ759" s="4" t="str">
        <f t="shared" si="830"/>
        <v/>
      </c>
      <c r="AK759" s="12"/>
      <c r="AL759" s="13"/>
      <c r="AM759" s="4" t="str">
        <f t="shared" si="831"/>
        <v/>
      </c>
      <c r="AN759" s="12"/>
      <c r="AO759" s="13"/>
      <c r="AP759" s="4" t="str">
        <f t="shared" si="832"/>
        <v/>
      </c>
      <c r="AQ759" s="12"/>
      <c r="AR759" s="13"/>
      <c r="AS759" s="4" t="str">
        <f t="shared" si="833"/>
        <v/>
      </c>
      <c r="AT759" s="12"/>
      <c r="AU759" s="13"/>
      <c r="AV759" s="4" t="str">
        <f t="shared" si="834"/>
        <v/>
      </c>
      <c r="AW759" s="12"/>
      <c r="AX759" s="13"/>
      <c r="AY759" s="4" t="str">
        <f t="shared" si="835"/>
        <v/>
      </c>
      <c r="AZ759" s="12"/>
      <c r="BA759" s="13"/>
      <c r="BB759" s="4" t="str">
        <f t="shared" si="836"/>
        <v/>
      </c>
      <c r="BC759" s="12"/>
      <c r="BD759" s="13"/>
      <c r="BE759" s="4" t="str">
        <f t="shared" si="837"/>
        <v/>
      </c>
      <c r="BF759" s="12"/>
      <c r="BG759" s="13"/>
      <c r="BH759" s="4" t="str">
        <f t="shared" si="838"/>
        <v/>
      </c>
      <c r="BI759" s="12"/>
      <c r="BJ759" s="13"/>
      <c r="BK759" s="4" t="str">
        <f t="shared" si="839"/>
        <v/>
      </c>
      <c r="BL759" s="12"/>
      <c r="BM759" s="13"/>
      <c r="BN759" s="4" t="str">
        <f t="shared" si="840"/>
        <v/>
      </c>
      <c r="BO759" s="12"/>
      <c r="BP759" s="13"/>
      <c r="BQ759" s="4" t="str">
        <f t="shared" si="841"/>
        <v/>
      </c>
      <c r="BR759" s="12"/>
      <c r="BS759" s="13"/>
      <c r="BT759" s="4" t="str">
        <f t="shared" si="842"/>
        <v/>
      </c>
      <c r="BU759" s="12"/>
      <c r="BV759" s="13"/>
    </row>
    <row r="760" spans="1:74" hidden="1" outlineLevel="1">
      <c r="B760" t="str">
        <f t="shared" si="819"/>
        <v>dena2015power</v>
      </c>
      <c r="C760" t="s">
        <v>16</v>
      </c>
      <c r="D760">
        <f t="shared" si="843"/>
        <v>2015</v>
      </c>
      <c r="E760" t="str">
        <f t="shared" si="843"/>
        <v>EUR</v>
      </c>
      <c r="F760" s="4" t="str">
        <f t="shared" si="820"/>
        <v/>
      </c>
      <c r="G760" s="12"/>
      <c r="H760" s="13"/>
      <c r="I760" s="4" t="str">
        <f t="shared" si="821"/>
        <v/>
      </c>
      <c r="J760" s="12"/>
      <c r="K760" s="13"/>
      <c r="L760" s="4" t="str">
        <f t="shared" si="822"/>
        <v/>
      </c>
      <c r="M760" s="12"/>
      <c r="N760" s="13"/>
      <c r="O760" s="4" t="str">
        <f t="shared" si="823"/>
        <v/>
      </c>
      <c r="P760" s="12"/>
      <c r="Q760" s="13"/>
      <c r="R760" s="4" t="str">
        <f t="shared" si="824"/>
        <v/>
      </c>
      <c r="S760" s="12"/>
      <c r="T760" s="13"/>
      <c r="U760" s="4" t="str">
        <f t="shared" si="825"/>
        <v/>
      </c>
      <c r="V760" s="12"/>
      <c r="W760" s="13"/>
      <c r="X760" s="4" t="str">
        <f t="shared" si="826"/>
        <v/>
      </c>
      <c r="Y760" s="12"/>
      <c r="Z760" s="13"/>
      <c r="AA760" s="4" t="str">
        <f t="shared" si="827"/>
        <v/>
      </c>
      <c r="AB760" s="12"/>
      <c r="AC760" s="13"/>
      <c r="AD760" s="4" t="str">
        <f t="shared" si="828"/>
        <v/>
      </c>
      <c r="AE760" s="12"/>
      <c r="AF760" s="13"/>
      <c r="AG760" s="4" t="str">
        <f t="shared" si="829"/>
        <v/>
      </c>
      <c r="AH760" s="12"/>
      <c r="AI760" s="13"/>
      <c r="AJ760" s="4" t="str">
        <f t="shared" si="830"/>
        <v/>
      </c>
      <c r="AK760" s="12"/>
      <c r="AL760" s="13"/>
      <c r="AM760" s="4" t="str">
        <f t="shared" si="831"/>
        <v/>
      </c>
      <c r="AN760" s="12"/>
      <c r="AO760" s="13"/>
      <c r="AP760" s="4" t="str">
        <f t="shared" si="832"/>
        <v/>
      </c>
      <c r="AQ760" s="12"/>
      <c r="AR760" s="13"/>
      <c r="AS760" s="4" t="str">
        <f t="shared" si="833"/>
        <v/>
      </c>
      <c r="AT760" s="12"/>
      <c r="AU760" s="13"/>
      <c r="AV760" s="4" t="str">
        <f t="shared" si="834"/>
        <v/>
      </c>
      <c r="AW760" s="12"/>
      <c r="AX760" s="13"/>
      <c r="AY760" s="4" t="str">
        <f t="shared" si="835"/>
        <v/>
      </c>
      <c r="AZ760" s="12"/>
      <c r="BA760" s="13"/>
      <c r="BB760" s="4" t="str">
        <f t="shared" si="836"/>
        <v/>
      </c>
      <c r="BC760" s="12"/>
      <c r="BD760" s="13"/>
      <c r="BE760" s="4" t="str">
        <f t="shared" si="837"/>
        <v/>
      </c>
      <c r="BF760" s="12"/>
      <c r="BG760" s="13"/>
      <c r="BH760" s="4" t="str">
        <f t="shared" si="838"/>
        <v/>
      </c>
      <c r="BI760" s="12"/>
      <c r="BJ760" s="13"/>
      <c r="BK760" s="4" t="str">
        <f t="shared" si="839"/>
        <v/>
      </c>
      <c r="BL760" s="12"/>
      <c r="BM760" s="13"/>
      <c r="BN760" s="4" t="str">
        <f t="shared" si="840"/>
        <v/>
      </c>
      <c r="BO760" s="12"/>
      <c r="BP760" s="13"/>
      <c r="BQ760" s="4" t="str">
        <f t="shared" si="841"/>
        <v/>
      </c>
      <c r="BR760" s="12"/>
      <c r="BS760" s="13"/>
      <c r="BT760" s="4" t="str">
        <f t="shared" si="842"/>
        <v/>
      </c>
      <c r="BU760" s="12"/>
      <c r="BV760" s="13"/>
    </row>
    <row r="761" spans="1:74" collapsed="1">
      <c r="B761" t="s">
        <v>69</v>
      </c>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row>
    <row r="762" spans="1:74">
      <c r="B762" t="str">
        <f>B760</f>
        <v>dena2015power</v>
      </c>
      <c r="C762" t="s">
        <v>19</v>
      </c>
      <c r="D762">
        <f>D760</f>
        <v>2015</v>
      </c>
      <c r="E762" t="str">
        <f>E749</f>
        <v>EUR/kW</v>
      </c>
      <c r="F762" s="4" t="str">
        <f>IFERROR(AVERAGE(G762:H762),"")</f>
        <v/>
      </c>
      <c r="G762" s="12"/>
      <c r="H762" s="13"/>
      <c r="I762" s="4" t="str">
        <f>IFERROR(AVERAGE(J762:K762),"")</f>
        <v/>
      </c>
      <c r="J762" s="12"/>
      <c r="K762" s="13"/>
      <c r="L762" s="4" t="str">
        <f>IFERROR(AVERAGE(M762:N762),"")</f>
        <v/>
      </c>
      <c r="M762" s="12"/>
      <c r="N762" s="13"/>
      <c r="O762" s="4" t="str">
        <f>IFERROR(AVERAGE(P762:Q762),"")</f>
        <v/>
      </c>
      <c r="P762" s="12"/>
      <c r="Q762" s="13"/>
      <c r="R762" s="4" t="str">
        <f>IFERROR(AVERAGE(S762:T762),"")</f>
        <v/>
      </c>
      <c r="S762" s="12"/>
      <c r="T762" s="13"/>
      <c r="U762" s="4" t="str">
        <f>IFERROR(AVERAGE(V762:W762),"")</f>
        <v/>
      </c>
      <c r="V762" s="12"/>
      <c r="W762" s="13"/>
      <c r="X762" s="4" t="str">
        <f>IFERROR(AVERAGE(Y762:Z762),"")</f>
        <v/>
      </c>
      <c r="Y762" s="12"/>
      <c r="Z762" s="13"/>
      <c r="AA762" s="4" t="str">
        <f>IFERROR(AVERAGE(AB762:AC762),"")</f>
        <v/>
      </c>
      <c r="AB762" s="12"/>
      <c r="AC762" s="13"/>
      <c r="AD762" s="4" t="str">
        <f>IFERROR(AVERAGE(AE762:AF762),"")</f>
        <v/>
      </c>
      <c r="AE762" s="12"/>
      <c r="AF762" s="13"/>
      <c r="AG762" s="4" t="str">
        <f>IFERROR(AVERAGE(AH762:AI762),"")</f>
        <v/>
      </c>
      <c r="AH762" s="12"/>
      <c r="AI762" s="13"/>
      <c r="AJ762" s="4" t="str">
        <f>IFERROR(AVERAGE(AK762:AL762),"")</f>
        <v/>
      </c>
      <c r="AK762" s="12"/>
      <c r="AL762" s="13"/>
      <c r="AM762" s="4" t="str">
        <f>IFERROR(AVERAGE(AN762:AO762),"")</f>
        <v/>
      </c>
      <c r="AN762" s="12"/>
      <c r="AO762" s="13"/>
      <c r="AP762" s="4" t="str">
        <f>IFERROR(AVERAGE(AQ762:AR762),"")</f>
        <v/>
      </c>
      <c r="AQ762" s="12"/>
      <c r="AR762" s="13"/>
      <c r="AS762" s="4" t="str">
        <f>IFERROR(AVERAGE(AT762:AU762),"")</f>
        <v/>
      </c>
      <c r="AT762" s="12"/>
      <c r="AU762" s="13"/>
      <c r="AV762" s="4" t="str">
        <f>IFERROR(AVERAGE(AW762:AX762),"")</f>
        <v/>
      </c>
      <c r="AW762" s="12"/>
      <c r="AX762" s="13"/>
      <c r="AY762" s="4" t="str">
        <f>IFERROR(AVERAGE(AZ762:BA762),"")</f>
        <v/>
      </c>
      <c r="AZ762" s="12"/>
      <c r="BA762" s="13"/>
      <c r="BB762" s="4" t="str">
        <f>IFERROR(AVERAGE(BC762:BD762),"")</f>
        <v/>
      </c>
      <c r="BC762" s="12"/>
      <c r="BD762" s="13"/>
      <c r="BE762" s="4" t="str">
        <f>IFERROR(AVERAGE(BF762:BG762),"")</f>
        <v/>
      </c>
      <c r="BF762" s="12"/>
      <c r="BG762" s="13"/>
      <c r="BH762" s="4" t="str">
        <f>IFERROR(AVERAGE(BI762:BJ762),"")</f>
        <v/>
      </c>
      <c r="BI762" s="12"/>
      <c r="BJ762" s="13"/>
      <c r="BK762" s="4" t="str">
        <f>IFERROR(AVERAGE(BL762:BM762),"")</f>
        <v/>
      </c>
      <c r="BL762" s="12"/>
      <c r="BM762" s="13"/>
      <c r="BN762" s="4" t="str">
        <f>IFERROR(AVERAGE(BO762:BP762),"")</f>
        <v/>
      </c>
      <c r="BO762" s="12"/>
      <c r="BP762" s="13"/>
      <c r="BQ762" s="4" t="str">
        <f>IFERROR(AVERAGE(BR762:BS762),"")</f>
        <v/>
      </c>
      <c r="BR762" s="12"/>
      <c r="BS762" s="13"/>
      <c r="BT762" s="4" t="str">
        <f>IFERROR(AVERAGE(BU762:BV762),"")</f>
        <v/>
      </c>
      <c r="BU762" s="12"/>
      <c r="BV762" s="13"/>
    </row>
    <row r="763" spans="1:74">
      <c r="B763" t="s">
        <v>69</v>
      </c>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row>
    <row r="764" spans="1:74">
      <c r="B764" t="str">
        <f>B762</f>
        <v>dena2015power</v>
      </c>
      <c r="C764" t="s">
        <v>48</v>
      </c>
      <c r="D764">
        <f>D762</f>
        <v>2015</v>
      </c>
      <c r="E764" t="s">
        <v>22</v>
      </c>
      <c r="F764" s="22" t="str">
        <f>IFERROR(AVERAGE(G764:H764),"")</f>
        <v/>
      </c>
      <c r="G764" s="23"/>
      <c r="H764" s="24"/>
      <c r="I764" s="22" t="str">
        <f>IFERROR(AVERAGE(J764:K764),"")</f>
        <v/>
      </c>
      <c r="J764" s="23"/>
      <c r="K764" s="24"/>
      <c r="L764" s="22" t="str">
        <f>IFERROR(AVERAGE(M764:N764),"")</f>
        <v/>
      </c>
      <c r="M764" s="23"/>
      <c r="N764" s="24"/>
      <c r="O764" s="22" t="str">
        <f>IFERROR(AVERAGE(P764:Q764),"")</f>
        <v/>
      </c>
      <c r="P764" s="23"/>
      <c r="Q764" s="24"/>
      <c r="R764" s="22" t="str">
        <f>IFERROR(AVERAGE(S764:T764),"")</f>
        <v/>
      </c>
      <c r="S764" s="23"/>
      <c r="T764" s="24"/>
      <c r="U764" s="22" t="str">
        <f>IFERROR(AVERAGE(V764:W764),"")</f>
        <v/>
      </c>
      <c r="V764" s="23"/>
      <c r="W764" s="24"/>
      <c r="X764" s="22" t="str">
        <f>IFERROR(AVERAGE(Y764:Z764),"")</f>
        <v/>
      </c>
      <c r="Y764" s="23"/>
      <c r="Z764" s="24"/>
      <c r="AA764" s="22" t="str">
        <f>IFERROR(AVERAGE(AB764:AC764),"")</f>
        <v/>
      </c>
      <c r="AB764" s="23"/>
      <c r="AC764" s="24"/>
      <c r="AD764" s="22" t="str">
        <f>IFERROR(AVERAGE(AE764:AF764),"")</f>
        <v/>
      </c>
      <c r="AE764" s="23"/>
      <c r="AF764" s="24"/>
      <c r="AG764" s="22" t="str">
        <f>IFERROR(AVERAGE(AH764:AI764),"")</f>
        <v/>
      </c>
      <c r="AH764" s="23"/>
      <c r="AI764" s="24"/>
      <c r="AJ764" s="22" t="str">
        <f>IFERROR(AVERAGE(AK764:AL764),"")</f>
        <v/>
      </c>
      <c r="AK764" s="23"/>
      <c r="AL764" s="24"/>
      <c r="AM764" s="22" t="str">
        <f>IFERROR(AVERAGE(AN764:AO764),"")</f>
        <v/>
      </c>
      <c r="AN764" s="23"/>
      <c r="AO764" s="24"/>
      <c r="AP764" s="22" t="str">
        <f>IFERROR(AVERAGE(AQ764:AR764),"")</f>
        <v/>
      </c>
      <c r="AQ764" s="23"/>
      <c r="AR764" s="24"/>
      <c r="AS764" s="22" t="str">
        <f>IFERROR(AVERAGE(AT764:AU764),"")</f>
        <v/>
      </c>
      <c r="AT764" s="23"/>
      <c r="AU764" s="24"/>
      <c r="AV764" s="22" t="str">
        <f>IFERROR(AVERAGE(AW764:AX764),"")</f>
        <v/>
      </c>
      <c r="AW764" s="23"/>
      <c r="AX764" s="24"/>
      <c r="AY764" s="22" t="str">
        <f>IFERROR(AVERAGE(AZ764:BA764),"")</f>
        <v/>
      </c>
      <c r="AZ764" s="23"/>
      <c r="BA764" s="24"/>
      <c r="BB764" s="22" t="str">
        <f>IFERROR(AVERAGE(BC764:BD764),"")</f>
        <v/>
      </c>
      <c r="BC764" s="23"/>
      <c r="BD764" s="24"/>
      <c r="BE764" s="22" t="str">
        <f>IFERROR(AVERAGE(BF764:BG764),"")</f>
        <v/>
      </c>
      <c r="BF764" s="23"/>
      <c r="BG764" s="24"/>
      <c r="BH764" s="22" t="str">
        <f>IFERROR(AVERAGE(BI764:BJ764),"")</f>
        <v/>
      </c>
      <c r="BI764" s="23"/>
      <c r="BJ764" s="24"/>
      <c r="BK764" s="22" t="str">
        <f>IFERROR(AVERAGE(BL764:BM764),"")</f>
        <v/>
      </c>
      <c r="BL764" s="23"/>
      <c r="BM764" s="24"/>
      <c r="BN764" s="22" t="str">
        <f>IFERROR(AVERAGE(BO764:BP764),"")</f>
        <v/>
      </c>
      <c r="BO764" s="23"/>
      <c r="BP764" s="24"/>
      <c r="BQ764" s="22" t="str">
        <f>IFERROR(AVERAGE(BR764:BS764),"")</f>
        <v/>
      </c>
      <c r="BR764" s="23"/>
      <c r="BS764" s="24"/>
      <c r="BT764" s="22" t="str">
        <f>IFERROR(AVERAGE(BU764:BV764),"")</f>
        <v/>
      </c>
      <c r="BU764" s="23"/>
      <c r="BV764" s="24"/>
    </row>
    <row r="765" spans="1:74">
      <c r="B765" t="str">
        <f>B764</f>
        <v>dena2015power</v>
      </c>
      <c r="C765" t="s">
        <v>49</v>
      </c>
      <c r="D765">
        <f>D764</f>
        <v>2015</v>
      </c>
      <c r="E765" t="s">
        <v>22</v>
      </c>
      <c r="F765" s="22" t="str">
        <f>IFERROR(AVERAGE(G765:H765),"")</f>
        <v/>
      </c>
      <c r="G765" s="23"/>
      <c r="H765" s="24"/>
      <c r="I765" s="22" t="str">
        <f>IFERROR(AVERAGE(J765:K765),"")</f>
        <v/>
      </c>
      <c r="J765" s="23"/>
      <c r="K765" s="24"/>
      <c r="L765" s="22" t="str">
        <f>IFERROR(AVERAGE(M765:N765),"")</f>
        <v/>
      </c>
      <c r="M765" s="23"/>
      <c r="N765" s="24"/>
      <c r="O765" s="22" t="str">
        <f>IFERROR(AVERAGE(P765:Q765),"")</f>
        <v/>
      </c>
      <c r="P765" s="23"/>
      <c r="Q765" s="24"/>
      <c r="R765" s="22" t="str">
        <f>IFERROR(AVERAGE(S765:T765),"")</f>
        <v/>
      </c>
      <c r="S765" s="23"/>
      <c r="T765" s="24"/>
      <c r="U765" s="22" t="str">
        <f>IFERROR(AVERAGE(V765:W765),"")</f>
        <v/>
      </c>
      <c r="V765" s="23"/>
      <c r="W765" s="24"/>
      <c r="X765" s="22" t="str">
        <f>IFERROR(AVERAGE(Y765:Z765),"")</f>
        <v/>
      </c>
      <c r="Y765" s="23"/>
      <c r="Z765" s="24"/>
      <c r="AA765" s="22" t="str">
        <f>IFERROR(AVERAGE(AB765:AC765),"")</f>
        <v/>
      </c>
      <c r="AB765" s="23"/>
      <c r="AC765" s="24"/>
      <c r="AD765" s="22" t="str">
        <f>IFERROR(AVERAGE(AE765:AF765),"")</f>
        <v/>
      </c>
      <c r="AE765" s="23"/>
      <c r="AF765" s="24"/>
      <c r="AG765" s="22" t="str">
        <f>IFERROR(AVERAGE(AH765:AI765),"")</f>
        <v/>
      </c>
      <c r="AH765" s="23"/>
      <c r="AI765" s="24"/>
      <c r="AJ765" s="22" t="str">
        <f>IFERROR(AVERAGE(AK765:AL765),"")</f>
        <v/>
      </c>
      <c r="AK765" s="23"/>
      <c r="AL765" s="24"/>
      <c r="AM765" s="22" t="str">
        <f>IFERROR(AVERAGE(AN765:AO765),"")</f>
        <v/>
      </c>
      <c r="AN765" s="23"/>
      <c r="AO765" s="24"/>
      <c r="AP765" s="22" t="str">
        <f>IFERROR(AVERAGE(AQ765:AR765),"")</f>
        <v/>
      </c>
      <c r="AQ765" s="23"/>
      <c r="AR765" s="24"/>
      <c r="AS765" s="22" t="str">
        <f>IFERROR(AVERAGE(AT765:AU765),"")</f>
        <v/>
      </c>
      <c r="AT765" s="23"/>
      <c r="AU765" s="24"/>
      <c r="AV765" s="22" t="str">
        <f>IFERROR(AVERAGE(AW765:AX765),"")</f>
        <v/>
      </c>
      <c r="AW765" s="23"/>
      <c r="AX765" s="24"/>
      <c r="AY765" s="22" t="str">
        <f>IFERROR(AVERAGE(AZ765:BA765),"")</f>
        <v/>
      </c>
      <c r="AZ765" s="23"/>
      <c r="BA765" s="24"/>
      <c r="BB765" s="22" t="str">
        <f>IFERROR(AVERAGE(BC765:BD765),"")</f>
        <v/>
      </c>
      <c r="BC765" s="23"/>
      <c r="BD765" s="24"/>
      <c r="BE765" s="22" t="str">
        <f>IFERROR(AVERAGE(BF765:BG765),"")</f>
        <v/>
      </c>
      <c r="BF765" s="23"/>
      <c r="BG765" s="24"/>
      <c r="BH765" s="22" t="str">
        <f>IFERROR(AVERAGE(BI765:BJ765),"")</f>
        <v/>
      </c>
      <c r="BI765" s="23"/>
      <c r="BJ765" s="24"/>
      <c r="BK765" s="22" t="str">
        <f>IFERROR(AVERAGE(BL765:BM765),"")</f>
        <v/>
      </c>
      <c r="BL765" s="23"/>
      <c r="BM765" s="24"/>
      <c r="BN765" s="22" t="str">
        <f>IFERROR(AVERAGE(BO765:BP765),"")</f>
        <v/>
      </c>
      <c r="BO765" s="23"/>
      <c r="BP765" s="24"/>
      <c r="BQ765" s="22" t="str">
        <f>IFERROR(AVERAGE(BR765:BS765),"")</f>
        <v/>
      </c>
      <c r="BR765" s="23"/>
      <c r="BS765" s="24"/>
      <c r="BT765" s="22" t="str">
        <f>IFERROR(AVERAGE(BU765:BV765),"")</f>
        <v/>
      </c>
      <c r="BU765" s="23"/>
      <c r="BV765" s="24"/>
    </row>
    <row r="766" spans="1:74">
      <c r="B766" t="s">
        <v>69</v>
      </c>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row>
    <row r="767" spans="1:74">
      <c r="B767" t="str">
        <f>B762</f>
        <v>dena2015power</v>
      </c>
      <c r="C767" t="s">
        <v>23</v>
      </c>
      <c r="D767">
        <f>D762</f>
        <v>2015</v>
      </c>
      <c r="E767" t="s">
        <v>20</v>
      </c>
      <c r="F767" s="4" t="str">
        <f>IFERROR(AVERAGE(G767:H767),"")</f>
        <v/>
      </c>
      <c r="G767" s="12"/>
      <c r="H767" s="13"/>
      <c r="I767" s="4" t="str">
        <f>IFERROR(AVERAGE(J767:K767),"")</f>
        <v/>
      </c>
      <c r="J767" s="12"/>
      <c r="K767" s="13"/>
      <c r="L767" s="4" t="str">
        <f>IFERROR(AVERAGE(M767:N767),"")</f>
        <v/>
      </c>
      <c r="M767" s="12"/>
      <c r="N767" s="13"/>
      <c r="O767" s="4" t="str">
        <f>IFERROR(AVERAGE(P767:Q767),"")</f>
        <v/>
      </c>
      <c r="P767" s="12"/>
      <c r="Q767" s="13"/>
      <c r="R767" s="4" t="str">
        <f>IFERROR(AVERAGE(S767:T767),"")</f>
        <v/>
      </c>
      <c r="S767" s="12"/>
      <c r="T767" s="13"/>
      <c r="U767" s="4" t="str">
        <f>IFERROR(AVERAGE(V767:W767),"")</f>
        <v/>
      </c>
      <c r="V767" s="12"/>
      <c r="W767" s="13"/>
      <c r="X767" s="4" t="str">
        <f>IFERROR(AVERAGE(Y767:Z767),"")</f>
        <v/>
      </c>
      <c r="Y767" s="12"/>
      <c r="Z767" s="13"/>
      <c r="AA767" s="4" t="str">
        <f>IFERROR(AVERAGE(AB767:AC767),"")</f>
        <v/>
      </c>
      <c r="AB767" s="12"/>
      <c r="AC767" s="13"/>
      <c r="AD767" s="4" t="str">
        <f>IFERROR(AVERAGE(AE767:AF767),"")</f>
        <v/>
      </c>
      <c r="AE767" s="12"/>
      <c r="AF767" s="13"/>
      <c r="AG767" s="4" t="str">
        <f>IFERROR(AVERAGE(AH767:AI767),"")</f>
        <v/>
      </c>
      <c r="AH767" s="12"/>
      <c r="AI767" s="13"/>
      <c r="AJ767" s="4" t="str">
        <f>IFERROR(AVERAGE(AK767:AL767),"")</f>
        <v/>
      </c>
      <c r="AK767" s="12"/>
      <c r="AL767" s="13"/>
      <c r="AM767" s="4" t="str">
        <f>IFERROR(AVERAGE(AN767:AO767),"")</f>
        <v/>
      </c>
      <c r="AN767" s="12"/>
      <c r="AO767" s="13"/>
      <c r="AP767" s="4" t="str">
        <f>IFERROR(AVERAGE(AQ767:AR767),"")</f>
        <v/>
      </c>
      <c r="AQ767" s="12"/>
      <c r="AR767" s="13"/>
      <c r="AS767" s="4" t="str">
        <f>IFERROR(AVERAGE(AT767:AU767),"")</f>
        <v/>
      </c>
      <c r="AT767" s="12"/>
      <c r="AU767" s="13"/>
      <c r="AV767" s="4" t="str">
        <f>IFERROR(AVERAGE(AW767:AX767),"")</f>
        <v/>
      </c>
      <c r="AW767" s="12"/>
      <c r="AX767" s="13"/>
      <c r="AY767" s="4" t="str">
        <f>IFERROR(AVERAGE(AZ767:BA767),"")</f>
        <v/>
      </c>
      <c r="AZ767" s="12"/>
      <c r="BA767" s="13"/>
      <c r="BB767" s="4" t="str">
        <f>IFERROR(AVERAGE(BC767:BD767),"")</f>
        <v/>
      </c>
      <c r="BC767" s="12"/>
      <c r="BD767" s="13"/>
      <c r="BE767" s="4" t="str">
        <f>IFERROR(AVERAGE(BF767:BG767),"")</f>
        <v/>
      </c>
      <c r="BF767" s="12"/>
      <c r="BG767" s="13"/>
      <c r="BH767" s="4" t="str">
        <f>IFERROR(AVERAGE(BI767:BJ767),"")</f>
        <v/>
      </c>
      <c r="BI767" s="12"/>
      <c r="BJ767" s="13"/>
      <c r="BK767" s="4" t="str">
        <f>IFERROR(AVERAGE(BL767:BM767),"")</f>
        <v/>
      </c>
      <c r="BL767" s="12"/>
      <c r="BM767" s="13"/>
      <c r="BN767" s="4" t="str">
        <f>IFERROR(AVERAGE(BO767:BP767),"")</f>
        <v/>
      </c>
      <c r="BO767" s="12"/>
      <c r="BP767" s="13"/>
      <c r="BQ767" s="4" t="str">
        <f>IFERROR(AVERAGE(BR767:BS767),"")</f>
        <v/>
      </c>
      <c r="BR767" s="12"/>
      <c r="BS767" s="13"/>
      <c r="BT767" s="4" t="str">
        <f>IFERROR(AVERAGE(BU767:BV767),"")</f>
        <v/>
      </c>
      <c r="BU767" s="12"/>
      <c r="BV767" s="13"/>
    </row>
    <row r="768" spans="1:74">
      <c r="B768" t="str">
        <f>B767</f>
        <v>dena2015power</v>
      </c>
      <c r="C768" t="s">
        <v>42</v>
      </c>
      <c r="D768">
        <f>D767</f>
        <v>2015</v>
      </c>
      <c r="E768" t="s">
        <v>43</v>
      </c>
      <c r="F768" s="4" t="str">
        <f>IFERROR(AVERAGE(G768:H768),"")</f>
        <v/>
      </c>
      <c r="G768" s="12"/>
      <c r="H768" s="13"/>
      <c r="I768" s="4" t="str">
        <f>IFERROR(AVERAGE(J768:K768),"")</f>
        <v/>
      </c>
      <c r="J768" s="12"/>
      <c r="K768" s="13"/>
      <c r="L768" s="4" t="str">
        <f>IFERROR(AVERAGE(M768:N768),"")</f>
        <v/>
      </c>
      <c r="M768" s="12"/>
      <c r="N768" s="13"/>
      <c r="O768" s="4" t="str">
        <f>IFERROR(AVERAGE(P768:Q768),"")</f>
        <v/>
      </c>
      <c r="P768" s="12"/>
      <c r="Q768" s="13"/>
      <c r="R768" s="4" t="str">
        <f>IFERROR(AVERAGE(S768:T768),"")</f>
        <v/>
      </c>
      <c r="S768" s="12"/>
      <c r="T768" s="13"/>
      <c r="U768" s="4" t="str">
        <f>IFERROR(AVERAGE(V768:W768),"")</f>
        <v/>
      </c>
      <c r="V768" s="12"/>
      <c r="W768" s="13"/>
      <c r="X768" s="4" t="str">
        <f>IFERROR(AVERAGE(Y768:Z768),"")</f>
        <v/>
      </c>
      <c r="Y768" s="12"/>
      <c r="Z768" s="13"/>
      <c r="AA768" s="4" t="str">
        <f>IFERROR(AVERAGE(AB768:AC768),"")</f>
        <v/>
      </c>
      <c r="AB768" s="12"/>
      <c r="AC768" s="13"/>
      <c r="AD768" s="4" t="str">
        <f>IFERROR(AVERAGE(AE768:AF768),"")</f>
        <v/>
      </c>
      <c r="AE768" s="12"/>
      <c r="AF768" s="13"/>
      <c r="AG768" s="4" t="str">
        <f>IFERROR(AVERAGE(AH768:AI768),"")</f>
        <v/>
      </c>
      <c r="AH768" s="12"/>
      <c r="AI768" s="13"/>
      <c r="AJ768" s="4" t="str">
        <f>IFERROR(AVERAGE(AK768:AL768),"")</f>
        <v/>
      </c>
      <c r="AK768" s="12"/>
      <c r="AL768" s="13"/>
      <c r="AM768" s="4" t="str">
        <f>IFERROR(AVERAGE(AN768:AO768),"")</f>
        <v/>
      </c>
      <c r="AN768" s="12"/>
      <c r="AO768" s="13"/>
      <c r="AP768" s="4" t="str">
        <f>IFERROR(AVERAGE(AQ768:AR768),"")</f>
        <v/>
      </c>
      <c r="AQ768" s="12"/>
      <c r="AR768" s="13"/>
      <c r="AS768" s="4" t="str">
        <f>IFERROR(AVERAGE(AT768:AU768),"")</f>
        <v/>
      </c>
      <c r="AT768" s="12"/>
      <c r="AU768" s="13"/>
      <c r="AV768" s="4" t="str">
        <f>IFERROR(AVERAGE(AW768:AX768),"")</f>
        <v/>
      </c>
      <c r="AW768" s="12"/>
      <c r="AX768" s="13"/>
      <c r="AY768" s="4" t="str">
        <f>IFERROR(AVERAGE(AZ768:BA768),"")</f>
        <v/>
      </c>
      <c r="AZ768" s="12"/>
      <c r="BA768" s="13"/>
      <c r="BB768" s="4" t="str">
        <f>IFERROR(AVERAGE(BC768:BD768),"")</f>
        <v/>
      </c>
      <c r="BC768" s="12"/>
      <c r="BD768" s="13"/>
      <c r="BE768" s="4" t="str">
        <f>IFERROR(AVERAGE(BF768:BG768),"")</f>
        <v/>
      </c>
      <c r="BF768" s="12"/>
      <c r="BG768" s="13"/>
      <c r="BH768" s="4" t="str">
        <f>IFERROR(AVERAGE(BI768:BJ768),"")</f>
        <v/>
      </c>
      <c r="BI768" s="12"/>
      <c r="BJ768" s="13"/>
      <c r="BK768" s="4" t="str">
        <f>IFERROR(AVERAGE(BL768:BM768),"")</f>
        <v/>
      </c>
      <c r="BL768" s="12"/>
      <c r="BM768" s="13"/>
      <c r="BN768" s="4" t="str">
        <f>IFERROR(AVERAGE(BO768:BP768),"")</f>
        <v/>
      </c>
      <c r="BO768" s="12"/>
      <c r="BP768" s="13"/>
      <c r="BQ768" s="4" t="str">
        <f>IFERROR(AVERAGE(BR768:BS768),"")</f>
        <v/>
      </c>
      <c r="BR768" s="12"/>
      <c r="BS768" s="13"/>
      <c r="BT768" s="4" t="str">
        <f>IFERROR(AVERAGE(BU768:BV768),"")</f>
        <v/>
      </c>
      <c r="BU768" s="12"/>
      <c r="BV768" s="13"/>
    </row>
    <row r="769" spans="1:77">
      <c r="B769" t="str">
        <f>B768</f>
        <v>dena2015power</v>
      </c>
      <c r="C769" t="s">
        <v>21</v>
      </c>
      <c r="D769">
        <f>D768</f>
        <v>2015</v>
      </c>
      <c r="E769" t="s">
        <v>22</v>
      </c>
      <c r="F769" s="22" t="str">
        <f>IFERROR(AVERAGE(G769:H769),"")</f>
        <v/>
      </c>
      <c r="G769" s="23"/>
      <c r="H769" s="24"/>
      <c r="I769" s="22" t="str">
        <f>IFERROR(AVERAGE(J769:K769),"")</f>
        <v/>
      </c>
      <c r="J769" s="23"/>
      <c r="K769" s="24"/>
      <c r="L769" s="22" t="str">
        <f>IFERROR(AVERAGE(M769:N769),"")</f>
        <v/>
      </c>
      <c r="M769" s="23"/>
      <c r="N769" s="24"/>
      <c r="O769" s="22" t="str">
        <f>IFERROR(AVERAGE(P769:Q769),"")</f>
        <v/>
      </c>
      <c r="P769" s="23"/>
      <c r="Q769" s="24"/>
      <c r="R769" s="22" t="str">
        <f>IFERROR(AVERAGE(S769:T769),"")</f>
        <v/>
      </c>
      <c r="S769" s="23"/>
      <c r="T769" s="24"/>
      <c r="U769" s="22" t="str">
        <f>IFERROR(AVERAGE(V769:W769),"")</f>
        <v/>
      </c>
      <c r="V769" s="23"/>
      <c r="W769" s="24"/>
      <c r="X769" s="22" t="str">
        <f>IFERROR(AVERAGE(Y769:Z769),"")</f>
        <v/>
      </c>
      <c r="Y769" s="23"/>
      <c r="Z769" s="24"/>
      <c r="AA769" s="22" t="str">
        <f>IFERROR(AVERAGE(AB769:AC769),"")</f>
        <v/>
      </c>
      <c r="AB769" s="23"/>
      <c r="AC769" s="24"/>
      <c r="AD769" s="22" t="str">
        <f>IFERROR(AVERAGE(AE769:AF769),"")</f>
        <v/>
      </c>
      <c r="AE769" s="23"/>
      <c r="AF769" s="24"/>
      <c r="AG769" s="22" t="str">
        <f>IFERROR(AVERAGE(AH769:AI769),"")</f>
        <v/>
      </c>
      <c r="AH769" s="23"/>
      <c r="AI769" s="24"/>
      <c r="AJ769" s="22" t="str">
        <f>IFERROR(AVERAGE(AK769:AL769),"")</f>
        <v/>
      </c>
      <c r="AK769" s="23"/>
      <c r="AL769" s="24"/>
      <c r="AM769" s="22" t="str">
        <f>IFERROR(AVERAGE(AN769:AO769),"")</f>
        <v/>
      </c>
      <c r="AN769" s="23"/>
      <c r="AO769" s="24"/>
      <c r="AP769" s="22" t="str">
        <f>IFERROR(AVERAGE(AQ769:AR769),"")</f>
        <v/>
      </c>
      <c r="AQ769" s="23"/>
      <c r="AR769" s="24"/>
      <c r="AS769" s="22" t="str">
        <f>IFERROR(AVERAGE(AT769:AU769),"")</f>
        <v/>
      </c>
      <c r="AT769" s="23"/>
      <c r="AU769" s="24"/>
      <c r="AV769" s="22" t="str">
        <f>IFERROR(AVERAGE(AW769:AX769),"")</f>
        <v/>
      </c>
      <c r="AW769" s="23"/>
      <c r="AX769" s="24"/>
      <c r="AY769" s="22">
        <f>IFERROR(AVERAGE(AZ769:BA769),"")</f>
        <v>0.65</v>
      </c>
      <c r="AZ769" s="23">
        <v>0.44</v>
      </c>
      <c r="BA769" s="24">
        <v>0.86</v>
      </c>
      <c r="BB769" s="22" t="str">
        <f>IFERROR(AVERAGE(BC769:BD769),"")</f>
        <v/>
      </c>
      <c r="BC769" s="23"/>
      <c r="BD769" s="24"/>
      <c r="BE769" s="22" t="str">
        <f>IFERROR(AVERAGE(BF769:BG769),"")</f>
        <v/>
      </c>
      <c r="BF769" s="23"/>
      <c r="BG769" s="24"/>
      <c r="BH769" s="22" t="str">
        <f>IFERROR(AVERAGE(BI769:BJ769),"")</f>
        <v/>
      </c>
      <c r="BI769" s="23"/>
      <c r="BJ769" s="24"/>
      <c r="BK769" s="22" t="str">
        <f>IFERROR(AVERAGE(BL769:BM769),"")</f>
        <v/>
      </c>
      <c r="BL769" s="23"/>
      <c r="BM769" s="24"/>
      <c r="BN769" s="22" t="str">
        <f>IFERROR(AVERAGE(BO769:BP769),"")</f>
        <v/>
      </c>
      <c r="BO769" s="23"/>
      <c r="BP769" s="24"/>
      <c r="BQ769" s="22" t="str">
        <f>IFERROR(AVERAGE(BR769:BS769),"")</f>
        <v/>
      </c>
      <c r="BR769" s="23"/>
      <c r="BS769" s="24"/>
      <c r="BT769" s="22" t="str">
        <f>IFERROR(AVERAGE(BU769:BV769),"")</f>
        <v/>
      </c>
      <c r="BU769" s="23"/>
      <c r="BV769" s="24"/>
    </row>
    <row r="770" spans="1:77">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row>
    <row r="772" spans="1:77">
      <c r="A772" s="5">
        <f>MATCH(B772,Sources[Citekey],0)</f>
        <v>112</v>
      </c>
      <c r="B772" s="6" t="s">
        <v>258</v>
      </c>
      <c r="C772" s="1"/>
      <c r="D772" s="1">
        <f>VLOOKUP(B772,Sources[],2,FALSE)</f>
        <v>2016</v>
      </c>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row>
    <row r="773" spans="1:77">
      <c r="B773" t="str">
        <f>B772</f>
        <v>dena2016potentialatlas</v>
      </c>
      <c r="C773" t="s">
        <v>3</v>
      </c>
      <c r="D773">
        <f>D772</f>
        <v>2016</v>
      </c>
      <c r="E773" s="25" t="s">
        <v>6</v>
      </c>
      <c r="F773" s="4" t="str">
        <f>IFERROR(AVERAGE(G773:H773),"")</f>
        <v/>
      </c>
      <c r="G773" s="12"/>
      <c r="H773" s="13"/>
      <c r="I773" s="4" t="str">
        <f>IFERROR(AVERAGE(J773:K773),"")</f>
        <v/>
      </c>
      <c r="J773" s="12"/>
      <c r="K773" s="13"/>
      <c r="L773" s="4" t="str">
        <f>IFERROR(AVERAGE(M773:N773),"")</f>
        <v/>
      </c>
      <c r="M773" s="12"/>
      <c r="N773" s="13"/>
      <c r="O773" s="4" t="str">
        <f>IFERROR(AVERAGE(P773:Q773),"")</f>
        <v/>
      </c>
      <c r="P773" s="12"/>
      <c r="Q773" s="13"/>
      <c r="R773" s="4" t="str">
        <f>IFERROR(AVERAGE(S773:T773),"")</f>
        <v/>
      </c>
      <c r="S773" s="12"/>
      <c r="T773" s="13"/>
      <c r="U773" s="4" t="str">
        <f>IFERROR(AVERAGE(V773:W773),"")</f>
        <v/>
      </c>
      <c r="V773" s="12"/>
      <c r="W773" s="13"/>
      <c r="X773" s="4" t="str">
        <f>IFERROR(AVERAGE(Y773:Z773),"")</f>
        <v/>
      </c>
      <c r="Y773" s="12"/>
      <c r="Z773" s="13"/>
      <c r="AA773" s="4" t="str">
        <f>IFERROR(AVERAGE(AB773:AC773),"")</f>
        <v/>
      </c>
      <c r="AB773" s="12"/>
      <c r="AC773" s="13"/>
      <c r="AD773" s="4" t="str">
        <f>IFERROR(AVERAGE(AE773:AF773),"")</f>
        <v/>
      </c>
      <c r="AE773" s="12"/>
      <c r="AF773" s="13"/>
      <c r="AG773" s="4" t="str">
        <f>IFERROR(AVERAGE(AH773:AI773),"")</f>
        <v/>
      </c>
      <c r="AH773" s="12"/>
      <c r="AI773" s="13"/>
      <c r="AJ773" s="4" t="str">
        <f>IFERROR(AVERAGE(AK773:AL773),"")</f>
        <v/>
      </c>
      <c r="AK773" s="12"/>
      <c r="AL773" s="13"/>
      <c r="AM773" s="4" t="str">
        <f>IFERROR(AVERAGE(AN773:AO773),"")</f>
        <v/>
      </c>
      <c r="AN773" s="12"/>
      <c r="AO773" s="13"/>
      <c r="AP773" s="4" t="str">
        <f>IFERROR(AVERAGE(AQ773:AR773),"")</f>
        <v/>
      </c>
      <c r="AQ773" s="12"/>
      <c r="AR773" s="13"/>
      <c r="AS773" s="4" t="str">
        <f>IFERROR(AVERAGE(AT773:AU773),"")</f>
        <v/>
      </c>
      <c r="AT773" s="12"/>
      <c r="AU773" s="13"/>
      <c r="AV773" s="4" t="str">
        <f>IFERROR(AVERAGE(AW773:AX773),"")</f>
        <v/>
      </c>
      <c r="AW773" s="12"/>
      <c r="AX773" s="13"/>
      <c r="AY773" s="4" t="str">
        <f>IFERROR(AVERAGE(AZ773:BA773),"")</f>
        <v/>
      </c>
      <c r="AZ773" s="12"/>
      <c r="BA773" s="13"/>
      <c r="BB773" s="4">
        <f>IFERROR(AVERAGE(BC773:BD773),"")</f>
        <v>1000</v>
      </c>
      <c r="BC773" s="12">
        <v>1000</v>
      </c>
      <c r="BD773" s="13">
        <v>1000</v>
      </c>
      <c r="BE773" s="4" t="str">
        <f>IFERROR(AVERAGE(BF773:BG773),"")</f>
        <v/>
      </c>
      <c r="BF773" s="12"/>
      <c r="BG773" s="13"/>
      <c r="BH773" s="4" t="str">
        <f>IFERROR(AVERAGE(BI773:BJ773),"")</f>
        <v/>
      </c>
      <c r="BI773" s="12"/>
      <c r="BJ773" s="13"/>
      <c r="BK773" s="4" t="str">
        <f>IFERROR(AVERAGE(BL773:BM773),"")</f>
        <v/>
      </c>
      <c r="BL773" s="12"/>
      <c r="BM773" s="13"/>
      <c r="BN773" s="4" t="str">
        <f>IFERROR(AVERAGE(BO773:BP773),"")</f>
        <v/>
      </c>
      <c r="BO773" s="12"/>
      <c r="BP773" s="13"/>
      <c r="BQ773" s="4" t="str">
        <f>IFERROR(AVERAGE(BR773:BS773),"")</f>
        <v/>
      </c>
      <c r="BR773" s="12"/>
      <c r="BS773" s="13"/>
      <c r="BT773" s="4">
        <f>IFERROR(AVERAGE(BU773:BV773),"")</f>
        <v>700</v>
      </c>
      <c r="BU773" s="12">
        <v>700</v>
      </c>
      <c r="BV773" s="13">
        <v>700</v>
      </c>
      <c r="BX773" s="2"/>
      <c r="BY773" s="2" t="s">
        <v>63</v>
      </c>
    </row>
    <row r="774" spans="1:77">
      <c r="B774" t="str">
        <f>B773</f>
        <v>dena2016potentialatlas</v>
      </c>
      <c r="C774" t="s">
        <v>4</v>
      </c>
      <c r="D774">
        <f>D773</f>
        <v>2016</v>
      </c>
      <c r="E774" t="str">
        <f>E773</f>
        <v>EUR/kW</v>
      </c>
      <c r="F774" s="4" t="str">
        <f>IFERROR(AVERAGE(G774:H774),"")</f>
        <v/>
      </c>
      <c r="G774" s="14"/>
      <c r="H774" s="15"/>
      <c r="I774" s="4" t="str">
        <f>IFERROR(AVERAGE(J774:K774),"")</f>
        <v/>
      </c>
      <c r="J774" s="14"/>
      <c r="K774" s="15"/>
      <c r="L774" s="4" t="str">
        <f>IFERROR(AVERAGE(M774:N774),"")</f>
        <v/>
      </c>
      <c r="M774" s="14"/>
      <c r="N774" s="15"/>
      <c r="O774" s="4" t="str">
        <f>IFERROR(AVERAGE(P774:Q774),"")</f>
        <v/>
      </c>
      <c r="P774" s="14"/>
      <c r="Q774" s="15"/>
      <c r="R774" s="4" t="str">
        <f>IFERROR(AVERAGE(S774:T774),"")</f>
        <v/>
      </c>
      <c r="S774" s="14"/>
      <c r="T774" s="15"/>
      <c r="U774" s="4" t="str">
        <f>IFERROR(AVERAGE(V774:W774),"")</f>
        <v/>
      </c>
      <c r="V774" s="14"/>
      <c r="W774" s="15"/>
      <c r="X774" s="4" t="str">
        <f>IFERROR(AVERAGE(Y774:Z774),"")</f>
        <v/>
      </c>
      <c r="Y774" s="14"/>
      <c r="Z774" s="15"/>
      <c r="AA774" s="4" t="str">
        <f>IFERROR(AVERAGE(AB774:AC774),"")</f>
        <v/>
      </c>
      <c r="AB774" s="14"/>
      <c r="AC774" s="15"/>
      <c r="AD774" s="4" t="str">
        <f>IFERROR(AVERAGE(AE774:AF774),"")</f>
        <v/>
      </c>
      <c r="AE774" s="14"/>
      <c r="AF774" s="15"/>
      <c r="AG774" s="4" t="str">
        <f>IFERROR(AVERAGE(AH774:AI774),"")</f>
        <v/>
      </c>
      <c r="AH774" s="14"/>
      <c r="AI774" s="15"/>
      <c r="AJ774" s="4" t="str">
        <f>IFERROR(AVERAGE(AK774:AL774),"")</f>
        <v/>
      </c>
      <c r="AK774" s="14"/>
      <c r="AL774" s="15"/>
      <c r="AM774" s="4" t="str">
        <f>IFERROR(AVERAGE(AN774:AO774),"")</f>
        <v/>
      </c>
      <c r="AN774" s="14"/>
      <c r="AO774" s="15"/>
      <c r="AP774" s="4" t="str">
        <f>IFERROR(AVERAGE(AQ774:AR774),"")</f>
        <v/>
      </c>
      <c r="AQ774" s="14"/>
      <c r="AR774" s="15"/>
      <c r="AS774" s="4" t="str">
        <f>IFERROR(AVERAGE(AT774:AU774),"")</f>
        <v/>
      </c>
      <c r="AT774" s="14"/>
      <c r="AU774" s="15"/>
      <c r="AV774" s="4" t="str">
        <f>IFERROR(AVERAGE(AW774:AX774),"")</f>
        <v/>
      </c>
      <c r="AW774" s="14"/>
      <c r="AX774" s="15"/>
      <c r="AY774" s="4" t="str">
        <f>IFERROR(AVERAGE(AZ774:BA774),"")</f>
        <v/>
      </c>
      <c r="AZ774" s="14"/>
      <c r="BA774" s="15"/>
      <c r="BB774" s="4">
        <f>IFERROR(AVERAGE(BC774:BD774),"")</f>
        <v>2000</v>
      </c>
      <c r="BC774" s="14">
        <v>2000</v>
      </c>
      <c r="BD774" s="15">
        <v>2000</v>
      </c>
      <c r="BE774" s="4" t="str">
        <f>IFERROR(AVERAGE(BF774:BG774),"")</f>
        <v/>
      </c>
      <c r="BF774" s="14"/>
      <c r="BG774" s="15"/>
      <c r="BH774" s="4" t="str">
        <f>IFERROR(AVERAGE(BI774:BJ774),"")</f>
        <v/>
      </c>
      <c r="BI774" s="14"/>
      <c r="BJ774" s="15"/>
      <c r="BK774" s="4" t="str">
        <f>IFERROR(AVERAGE(BL774:BM774),"")</f>
        <v/>
      </c>
      <c r="BL774" s="14"/>
      <c r="BM774" s="15"/>
      <c r="BN774" s="4" t="str">
        <f>IFERROR(AVERAGE(BO774:BP774),"")</f>
        <v/>
      </c>
      <c r="BO774" s="14"/>
      <c r="BP774" s="15"/>
      <c r="BQ774" s="4" t="str">
        <f>IFERROR(AVERAGE(BR774:BS774),"")</f>
        <v/>
      </c>
      <c r="BR774" s="14"/>
      <c r="BS774" s="15"/>
      <c r="BT774" s="4">
        <f>IFERROR(AVERAGE(BU774:BV774),"")</f>
        <v>700</v>
      </c>
      <c r="BU774" s="14">
        <v>700</v>
      </c>
      <c r="BV774" s="15">
        <v>700</v>
      </c>
      <c r="BX774" s="2"/>
      <c r="BY774" s="2" t="s">
        <v>63</v>
      </c>
    </row>
    <row r="775" spans="1:77">
      <c r="B775" t="str">
        <f>B774</f>
        <v>dena2016potentialatlas</v>
      </c>
      <c r="C775" t="s">
        <v>5</v>
      </c>
      <c r="D775">
        <f>D774</f>
        <v>2016</v>
      </c>
      <c r="E775" t="str">
        <f>E774</f>
        <v>EUR/kW</v>
      </c>
      <c r="F775" s="4" t="str">
        <f>IFERROR(AVERAGE(G775:H775),"")</f>
        <v/>
      </c>
      <c r="G775" s="16"/>
      <c r="H775" s="17"/>
      <c r="I775" s="4" t="str">
        <f>IFERROR(AVERAGE(J775:K775),"")</f>
        <v/>
      </c>
      <c r="J775" s="16"/>
      <c r="K775" s="17"/>
      <c r="L775" s="4" t="str">
        <f>IFERROR(AVERAGE(M775:N775),"")</f>
        <v/>
      </c>
      <c r="M775" s="16"/>
      <c r="N775" s="17"/>
      <c r="O775" s="4" t="str">
        <f>IFERROR(AVERAGE(P775:Q775),"")</f>
        <v/>
      </c>
      <c r="P775" s="16"/>
      <c r="Q775" s="17"/>
      <c r="R775" s="4" t="str">
        <f>IFERROR(AVERAGE(S775:T775),"")</f>
        <v/>
      </c>
      <c r="S775" s="16"/>
      <c r="T775" s="17"/>
      <c r="U775" s="4" t="str">
        <f>IFERROR(AVERAGE(V775:W775),"")</f>
        <v/>
      </c>
      <c r="V775" s="16"/>
      <c r="W775" s="17"/>
      <c r="X775" s="4" t="str">
        <f>IFERROR(AVERAGE(Y775:Z775),"")</f>
        <v/>
      </c>
      <c r="Y775" s="16"/>
      <c r="Z775" s="17"/>
      <c r="AA775" s="4" t="str">
        <f>IFERROR(AVERAGE(AB775:AC775),"")</f>
        <v/>
      </c>
      <c r="AB775" s="16"/>
      <c r="AC775" s="17"/>
      <c r="AD775" s="4" t="str">
        <f>IFERROR(AVERAGE(AE775:AF775),"")</f>
        <v/>
      </c>
      <c r="AE775" s="16"/>
      <c r="AF775" s="17"/>
      <c r="AG775" s="4" t="str">
        <f>IFERROR(AVERAGE(AH775:AI775),"")</f>
        <v/>
      </c>
      <c r="AH775" s="16"/>
      <c r="AI775" s="17"/>
      <c r="AJ775" s="4" t="str">
        <f>IFERROR(AVERAGE(AK775:AL775),"")</f>
        <v/>
      </c>
      <c r="AK775" s="16"/>
      <c r="AL775" s="17"/>
      <c r="AM775" s="4" t="str">
        <f>IFERROR(AVERAGE(AN775:AO775),"")</f>
        <v/>
      </c>
      <c r="AN775" s="16"/>
      <c r="AO775" s="17"/>
      <c r="AP775" s="4" t="str">
        <f>IFERROR(AVERAGE(AQ775:AR775),"")</f>
        <v/>
      </c>
      <c r="AQ775" s="16"/>
      <c r="AR775" s="17"/>
      <c r="AS775" s="4" t="str">
        <f>IFERROR(AVERAGE(AT775:AU775),"")</f>
        <v/>
      </c>
      <c r="AT775" s="16"/>
      <c r="AU775" s="17"/>
      <c r="AV775" s="4" t="str">
        <f>IFERROR(AVERAGE(AW775:AX775),"")</f>
        <v/>
      </c>
      <c r="AW775" s="16"/>
      <c r="AX775" s="17"/>
      <c r="AY775" s="4" t="str">
        <f>IFERROR(AVERAGE(AZ775:BA775),"")</f>
        <v/>
      </c>
      <c r="AZ775" s="16"/>
      <c r="BA775" s="17"/>
      <c r="BB775" s="4" t="str">
        <f>IFERROR(AVERAGE(BC775:BD775),"")</f>
        <v/>
      </c>
      <c r="BC775" s="16"/>
      <c r="BD775" s="17"/>
      <c r="BE775" s="4" t="str">
        <f>IFERROR(AVERAGE(BF775:BG775),"")</f>
        <v/>
      </c>
      <c r="BF775" s="16"/>
      <c r="BG775" s="17"/>
      <c r="BH775" s="4" t="str">
        <f>IFERROR(AVERAGE(BI775:BJ775),"")</f>
        <v/>
      </c>
      <c r="BI775" s="16"/>
      <c r="BJ775" s="17"/>
      <c r="BK775" s="4" t="str">
        <f>IFERROR(AVERAGE(BL775:BM775),"")</f>
        <v/>
      </c>
      <c r="BL775" s="16"/>
      <c r="BM775" s="17"/>
      <c r="BN775" s="4" t="str">
        <f>IFERROR(AVERAGE(BO775:BP775),"")</f>
        <v/>
      </c>
      <c r="BO775" s="16"/>
      <c r="BP775" s="17"/>
      <c r="BQ775" s="4" t="str">
        <f>IFERROR(AVERAGE(BR775:BS775),"")</f>
        <v/>
      </c>
      <c r="BR775" s="16"/>
      <c r="BS775" s="17"/>
      <c r="BT775" s="4" t="str">
        <f>IFERROR(AVERAGE(BU775:BV775),"")</f>
        <v/>
      </c>
      <c r="BU775" s="16"/>
      <c r="BV775" s="17"/>
    </row>
    <row r="776" spans="1:77">
      <c r="B776" t="s">
        <v>69</v>
      </c>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row>
    <row r="777" spans="1:77" s="1" customFormat="1">
      <c r="A777" s="55"/>
      <c r="B777" s="1" t="str">
        <f>B775</f>
        <v>dena2016potentialatlas</v>
      </c>
      <c r="C777" s="1" t="s">
        <v>10</v>
      </c>
      <c r="D777" s="1">
        <f>D772</f>
        <v>2016</v>
      </c>
      <c r="E777" s="1" t="str">
        <f>E773</f>
        <v>EUR/kW</v>
      </c>
      <c r="F777" s="10">
        <f t="shared" ref="F777:BJ777" si="844">IFERROR(SUM(F779:F784)/F778,0)</f>
        <v>0</v>
      </c>
      <c r="G777" s="10">
        <f t="shared" si="844"/>
        <v>0</v>
      </c>
      <c r="H777" s="10">
        <f t="shared" si="844"/>
        <v>0</v>
      </c>
      <c r="I777" s="10">
        <f t="shared" si="844"/>
        <v>0</v>
      </c>
      <c r="J777" s="10">
        <f t="shared" si="844"/>
        <v>0</v>
      </c>
      <c r="K777" s="10">
        <f t="shared" si="844"/>
        <v>0</v>
      </c>
      <c r="L777" s="10">
        <f t="shared" si="844"/>
        <v>0</v>
      </c>
      <c r="M777" s="10">
        <f t="shared" si="844"/>
        <v>0</v>
      </c>
      <c r="N777" s="10">
        <f t="shared" si="844"/>
        <v>0</v>
      </c>
      <c r="O777" s="10">
        <f t="shared" si="844"/>
        <v>0</v>
      </c>
      <c r="P777" s="10">
        <f t="shared" si="844"/>
        <v>0</v>
      </c>
      <c r="Q777" s="10">
        <f t="shared" si="844"/>
        <v>0</v>
      </c>
      <c r="R777" s="10">
        <f t="shared" si="844"/>
        <v>0</v>
      </c>
      <c r="S777" s="10">
        <f t="shared" si="844"/>
        <v>0</v>
      </c>
      <c r="T777" s="10">
        <f t="shared" si="844"/>
        <v>0</v>
      </c>
      <c r="U777" s="10">
        <f t="shared" si="844"/>
        <v>0</v>
      </c>
      <c r="V777" s="10">
        <f t="shared" si="844"/>
        <v>0</v>
      </c>
      <c r="W777" s="10">
        <f t="shared" si="844"/>
        <v>0</v>
      </c>
      <c r="X777" s="10">
        <f t="shared" si="844"/>
        <v>0</v>
      </c>
      <c r="Y777" s="10">
        <f t="shared" si="844"/>
        <v>0</v>
      </c>
      <c r="Z777" s="10">
        <f t="shared" si="844"/>
        <v>0</v>
      </c>
      <c r="AA777" s="10">
        <f t="shared" si="844"/>
        <v>0</v>
      </c>
      <c r="AB777" s="10">
        <f t="shared" si="844"/>
        <v>0</v>
      </c>
      <c r="AC777" s="10">
        <f t="shared" si="844"/>
        <v>0</v>
      </c>
      <c r="AD777" s="10">
        <f t="shared" si="844"/>
        <v>0</v>
      </c>
      <c r="AE777" s="10">
        <f t="shared" si="844"/>
        <v>0</v>
      </c>
      <c r="AF777" s="10">
        <f t="shared" si="844"/>
        <v>0</v>
      </c>
      <c r="AG777" s="10">
        <f t="shared" si="844"/>
        <v>0</v>
      </c>
      <c r="AH777" s="10">
        <f t="shared" si="844"/>
        <v>0</v>
      </c>
      <c r="AI777" s="10">
        <f t="shared" si="844"/>
        <v>0</v>
      </c>
      <c r="AJ777" s="10">
        <f t="shared" si="844"/>
        <v>0</v>
      </c>
      <c r="AK777" s="10">
        <f t="shared" si="844"/>
        <v>0</v>
      </c>
      <c r="AL777" s="10">
        <f t="shared" si="844"/>
        <v>0</v>
      </c>
      <c r="AM777" s="10">
        <f t="shared" si="844"/>
        <v>0</v>
      </c>
      <c r="AN777" s="10">
        <f t="shared" si="844"/>
        <v>0</v>
      </c>
      <c r="AO777" s="10">
        <f t="shared" si="844"/>
        <v>0</v>
      </c>
      <c r="AP777" s="10">
        <f t="shared" si="844"/>
        <v>0</v>
      </c>
      <c r="AQ777" s="10">
        <f t="shared" si="844"/>
        <v>0</v>
      </c>
      <c r="AR777" s="10">
        <f t="shared" si="844"/>
        <v>0</v>
      </c>
      <c r="AS777" s="10">
        <f t="shared" si="844"/>
        <v>0</v>
      </c>
      <c r="AT777" s="10">
        <f t="shared" si="844"/>
        <v>0</v>
      </c>
      <c r="AU777" s="10">
        <f t="shared" si="844"/>
        <v>0</v>
      </c>
      <c r="AV777" s="10">
        <f t="shared" si="844"/>
        <v>0</v>
      </c>
      <c r="AW777" s="10">
        <f t="shared" si="844"/>
        <v>0</v>
      </c>
      <c r="AX777" s="10">
        <f t="shared" si="844"/>
        <v>0</v>
      </c>
      <c r="AY777" s="10">
        <f t="shared" si="844"/>
        <v>0</v>
      </c>
      <c r="AZ777" s="10">
        <f t="shared" si="844"/>
        <v>0</v>
      </c>
      <c r="BA777" s="10">
        <f t="shared" si="844"/>
        <v>0</v>
      </c>
      <c r="BB777" s="10">
        <f t="shared" si="844"/>
        <v>0</v>
      </c>
      <c r="BC777" s="10">
        <f t="shared" si="844"/>
        <v>0</v>
      </c>
      <c r="BD777" s="10">
        <f t="shared" si="844"/>
        <v>0</v>
      </c>
      <c r="BE777" s="10">
        <f t="shared" si="844"/>
        <v>0</v>
      </c>
      <c r="BF777" s="10">
        <f t="shared" si="844"/>
        <v>0</v>
      </c>
      <c r="BG777" s="10">
        <f t="shared" si="844"/>
        <v>0</v>
      </c>
      <c r="BH777" s="10">
        <f t="shared" si="844"/>
        <v>0</v>
      </c>
      <c r="BI777" s="10">
        <f t="shared" si="844"/>
        <v>0</v>
      </c>
      <c r="BJ777" s="10">
        <f t="shared" si="844"/>
        <v>0</v>
      </c>
      <c r="BK777" s="10">
        <f t="shared" ref="BK777:BV777" si="845">IFERROR(SUM(BK779:BK784)/BK778,0)</f>
        <v>0</v>
      </c>
      <c r="BL777" s="10">
        <f t="shared" si="845"/>
        <v>0</v>
      </c>
      <c r="BM777" s="10">
        <f t="shared" si="845"/>
        <v>0</v>
      </c>
      <c r="BN777" s="10">
        <f t="shared" si="845"/>
        <v>0</v>
      </c>
      <c r="BO777" s="10">
        <f t="shared" si="845"/>
        <v>0</v>
      </c>
      <c r="BP777" s="10">
        <f t="shared" si="845"/>
        <v>0</v>
      </c>
      <c r="BQ777" s="10">
        <f t="shared" si="845"/>
        <v>0</v>
      </c>
      <c r="BR777" s="10">
        <f t="shared" si="845"/>
        <v>0</v>
      </c>
      <c r="BS777" s="10">
        <f t="shared" si="845"/>
        <v>0</v>
      </c>
      <c r="BT777" s="10">
        <f t="shared" si="845"/>
        <v>0</v>
      </c>
      <c r="BU777" s="10">
        <f t="shared" si="845"/>
        <v>0</v>
      </c>
      <c r="BV777" s="10">
        <f t="shared" si="845"/>
        <v>0</v>
      </c>
    </row>
    <row r="778" spans="1:77" hidden="1" outlineLevel="1">
      <c r="B778" t="str">
        <f>B777</f>
        <v>dena2016potentialatlas</v>
      </c>
      <c r="C778" t="s">
        <v>17</v>
      </c>
      <c r="D778">
        <f>D777</f>
        <v>2016</v>
      </c>
      <c r="E778" t="s">
        <v>18</v>
      </c>
      <c r="F778" s="4" t="str">
        <f>IFERROR(AVERAGE(G778:H778),"")</f>
        <v/>
      </c>
      <c r="G778" s="12"/>
      <c r="H778" s="13"/>
      <c r="I778" s="4" t="str">
        <f>IFERROR(AVERAGE(J778:K778),"")</f>
        <v/>
      </c>
      <c r="J778" s="12"/>
      <c r="K778" s="13"/>
      <c r="L778" s="4" t="str">
        <f>IFERROR(AVERAGE(M778:N778),"")</f>
        <v/>
      </c>
      <c r="M778" s="12"/>
      <c r="N778" s="13"/>
      <c r="O778" s="4" t="str">
        <f>IFERROR(AVERAGE(P778:Q778),"")</f>
        <v/>
      </c>
      <c r="P778" s="12"/>
      <c r="Q778" s="13"/>
      <c r="R778" s="4" t="str">
        <f>IFERROR(AVERAGE(S778:T778),"")</f>
        <v/>
      </c>
      <c r="S778" s="12"/>
      <c r="T778" s="13"/>
      <c r="U778" s="4" t="str">
        <f>IFERROR(AVERAGE(V778:W778),"")</f>
        <v/>
      </c>
      <c r="V778" s="12"/>
      <c r="W778" s="13"/>
      <c r="X778" s="4" t="str">
        <f>IFERROR(AVERAGE(Y778:Z778),"")</f>
        <v/>
      </c>
      <c r="Y778" s="12"/>
      <c r="Z778" s="13"/>
      <c r="AA778" s="4" t="str">
        <f>IFERROR(AVERAGE(AB778:AC778),"")</f>
        <v/>
      </c>
      <c r="AB778" s="12"/>
      <c r="AC778" s="13"/>
      <c r="AD778" s="4" t="str">
        <f>IFERROR(AVERAGE(AE778:AF778),"")</f>
        <v/>
      </c>
      <c r="AE778" s="12"/>
      <c r="AF778" s="13"/>
      <c r="AG778" s="4" t="str">
        <f>IFERROR(AVERAGE(AH778:AI778),"")</f>
        <v/>
      </c>
      <c r="AH778" s="12"/>
      <c r="AI778" s="13"/>
      <c r="AJ778" s="4" t="str">
        <f>IFERROR(AVERAGE(AK778:AL778),"")</f>
        <v/>
      </c>
      <c r="AK778" s="12"/>
      <c r="AL778" s="13"/>
      <c r="AM778" s="4" t="str">
        <f>IFERROR(AVERAGE(AN778:AO778),"")</f>
        <v/>
      </c>
      <c r="AN778" s="12"/>
      <c r="AO778" s="13"/>
      <c r="AP778" s="4" t="str">
        <f>IFERROR(AVERAGE(AQ778:AR778),"")</f>
        <v/>
      </c>
      <c r="AQ778" s="12"/>
      <c r="AR778" s="13"/>
      <c r="AS778" s="4" t="str">
        <f>IFERROR(AVERAGE(AT778:AU778),"")</f>
        <v/>
      </c>
      <c r="AT778" s="12"/>
      <c r="AU778" s="13"/>
      <c r="AV778" s="4" t="str">
        <f>IFERROR(AVERAGE(AW778:AX778),"")</f>
        <v/>
      </c>
      <c r="AW778" s="12"/>
      <c r="AX778" s="13"/>
      <c r="AY778" s="4" t="str">
        <f>IFERROR(AVERAGE(AZ778:BA778),"")</f>
        <v/>
      </c>
      <c r="AZ778" s="12"/>
      <c r="BA778" s="13"/>
      <c r="BB778" s="4" t="str">
        <f>IFERROR(AVERAGE(BC778:BD778),"")</f>
        <v/>
      </c>
      <c r="BC778" s="12"/>
      <c r="BD778" s="13"/>
      <c r="BE778" s="4" t="str">
        <f>IFERROR(AVERAGE(BF778:BG778),"")</f>
        <v/>
      </c>
      <c r="BF778" s="12"/>
      <c r="BG778" s="13"/>
      <c r="BH778" s="4" t="str">
        <f>IFERROR(AVERAGE(BI778:BJ778),"")</f>
        <v/>
      </c>
      <c r="BI778" s="12"/>
      <c r="BJ778" s="13"/>
      <c r="BK778" s="4" t="str">
        <f>IFERROR(AVERAGE(BL778:BM778),"")</f>
        <v/>
      </c>
      <c r="BL778" s="12"/>
      <c r="BM778" s="13"/>
      <c r="BN778" s="4" t="str">
        <f>IFERROR(AVERAGE(BO778:BP778),"")</f>
        <v/>
      </c>
      <c r="BO778" s="12"/>
      <c r="BP778" s="13"/>
      <c r="BQ778" s="4" t="str">
        <f>IFERROR(AVERAGE(BR778:BS778),"")</f>
        <v/>
      </c>
      <c r="BR778" s="12"/>
      <c r="BS778" s="13"/>
      <c r="BT778" s="4" t="str">
        <f>IFERROR(AVERAGE(BU778:BV778),"")</f>
        <v/>
      </c>
      <c r="BU778" s="12"/>
      <c r="BV778" s="13"/>
    </row>
    <row r="779" spans="1:77" hidden="1" outlineLevel="1">
      <c r="B779" t="str">
        <f t="shared" ref="B779:B784" si="846">B778</f>
        <v>dena2016potentialatlas</v>
      </c>
      <c r="C779" t="s">
        <v>12</v>
      </c>
      <c r="D779">
        <f>D777</f>
        <v>2016</v>
      </c>
      <c r="E779" t="str">
        <f>LEFT(E777,3)</f>
        <v>EUR</v>
      </c>
      <c r="F779" s="4" t="str">
        <f t="shared" ref="F779:F784" si="847">IFERROR(AVERAGE(G779:H779),"")</f>
        <v/>
      </c>
      <c r="G779" s="12"/>
      <c r="H779" s="13"/>
      <c r="I779" s="4" t="str">
        <f t="shared" ref="I779:I784" si="848">IFERROR(AVERAGE(J779:K779),"")</f>
        <v/>
      </c>
      <c r="J779" s="12"/>
      <c r="K779" s="13"/>
      <c r="L779" s="4" t="str">
        <f t="shared" ref="L779:L784" si="849">IFERROR(AVERAGE(M779:N779),"")</f>
        <v/>
      </c>
      <c r="M779" s="12"/>
      <c r="N779" s="13"/>
      <c r="O779" s="4" t="str">
        <f t="shared" ref="O779:O784" si="850">IFERROR(AVERAGE(P779:Q779),"")</f>
        <v/>
      </c>
      <c r="P779" s="12"/>
      <c r="Q779" s="13"/>
      <c r="R779" s="4" t="str">
        <f t="shared" ref="R779:R784" si="851">IFERROR(AVERAGE(S779:T779),"")</f>
        <v/>
      </c>
      <c r="S779" s="12"/>
      <c r="T779" s="13"/>
      <c r="U779" s="4" t="str">
        <f t="shared" ref="U779:U784" si="852">IFERROR(AVERAGE(V779:W779),"")</f>
        <v/>
      </c>
      <c r="V779" s="12"/>
      <c r="W779" s="13"/>
      <c r="X779" s="4" t="str">
        <f t="shared" ref="X779:X784" si="853">IFERROR(AVERAGE(Y779:Z779),"")</f>
        <v/>
      </c>
      <c r="Y779" s="12"/>
      <c r="Z779" s="13"/>
      <c r="AA779" s="4" t="str">
        <f t="shared" ref="AA779:AA784" si="854">IFERROR(AVERAGE(AB779:AC779),"")</f>
        <v/>
      </c>
      <c r="AB779" s="12"/>
      <c r="AC779" s="13"/>
      <c r="AD779" s="4" t="str">
        <f t="shared" ref="AD779:AD784" si="855">IFERROR(AVERAGE(AE779:AF779),"")</f>
        <v/>
      </c>
      <c r="AE779" s="12"/>
      <c r="AF779" s="13"/>
      <c r="AG779" s="4" t="str">
        <f t="shared" ref="AG779:AG784" si="856">IFERROR(AVERAGE(AH779:AI779),"")</f>
        <v/>
      </c>
      <c r="AH779" s="12"/>
      <c r="AI779" s="13"/>
      <c r="AJ779" s="4" t="str">
        <f t="shared" ref="AJ779:AJ784" si="857">IFERROR(AVERAGE(AK779:AL779),"")</f>
        <v/>
      </c>
      <c r="AK779" s="12"/>
      <c r="AL779" s="13"/>
      <c r="AM779" s="4" t="str">
        <f t="shared" ref="AM779:AM784" si="858">IFERROR(AVERAGE(AN779:AO779),"")</f>
        <v/>
      </c>
      <c r="AN779" s="12"/>
      <c r="AO779" s="13"/>
      <c r="AP779" s="4" t="str">
        <f t="shared" ref="AP779:AP784" si="859">IFERROR(AVERAGE(AQ779:AR779),"")</f>
        <v/>
      </c>
      <c r="AQ779" s="12"/>
      <c r="AR779" s="13"/>
      <c r="AS779" s="4" t="str">
        <f t="shared" ref="AS779:AS784" si="860">IFERROR(AVERAGE(AT779:AU779),"")</f>
        <v/>
      </c>
      <c r="AT779" s="12"/>
      <c r="AU779" s="13"/>
      <c r="AV779" s="4" t="str">
        <f t="shared" ref="AV779:AV784" si="861">IFERROR(AVERAGE(AW779:AX779),"")</f>
        <v/>
      </c>
      <c r="AW779" s="12"/>
      <c r="AX779" s="13"/>
      <c r="AY779" s="4" t="str">
        <f t="shared" ref="AY779:AY784" si="862">IFERROR(AVERAGE(AZ779:BA779),"")</f>
        <v/>
      </c>
      <c r="AZ779" s="12"/>
      <c r="BA779" s="13"/>
      <c r="BB779" s="4" t="str">
        <f t="shared" ref="BB779:BB784" si="863">IFERROR(AVERAGE(BC779:BD779),"")</f>
        <v/>
      </c>
      <c r="BC779" s="12"/>
      <c r="BD779" s="13"/>
      <c r="BE779" s="4" t="str">
        <f t="shared" ref="BE779:BE784" si="864">IFERROR(AVERAGE(BF779:BG779),"")</f>
        <v/>
      </c>
      <c r="BF779" s="12"/>
      <c r="BG779" s="13"/>
      <c r="BH779" s="4" t="str">
        <f t="shared" ref="BH779:BH784" si="865">IFERROR(AVERAGE(BI779:BJ779),"")</f>
        <v/>
      </c>
      <c r="BI779" s="12"/>
      <c r="BJ779" s="13"/>
      <c r="BK779" s="4" t="str">
        <f t="shared" ref="BK779:BK784" si="866">IFERROR(AVERAGE(BL779:BM779),"")</f>
        <v/>
      </c>
      <c r="BL779" s="12"/>
      <c r="BM779" s="13"/>
      <c r="BN779" s="4" t="str">
        <f t="shared" ref="BN779:BN784" si="867">IFERROR(AVERAGE(BO779:BP779),"")</f>
        <v/>
      </c>
      <c r="BO779" s="12"/>
      <c r="BP779" s="13"/>
      <c r="BQ779" s="4" t="str">
        <f t="shared" ref="BQ779:BQ784" si="868">IFERROR(AVERAGE(BR779:BS779),"")</f>
        <v/>
      </c>
      <c r="BR779" s="12"/>
      <c r="BS779" s="13"/>
      <c r="BT779" s="4" t="str">
        <f t="shared" ref="BT779:BT784" si="869">IFERROR(AVERAGE(BU779:BV779),"")</f>
        <v/>
      </c>
      <c r="BU779" s="12"/>
      <c r="BV779" s="13"/>
    </row>
    <row r="780" spans="1:77" hidden="1" outlineLevel="1">
      <c r="B780" t="str">
        <f t="shared" si="846"/>
        <v>dena2016potentialatlas</v>
      </c>
      <c r="C780" t="s">
        <v>13</v>
      </c>
      <c r="D780">
        <f t="shared" ref="D780:E784" si="870">D779</f>
        <v>2016</v>
      </c>
      <c r="E780" t="str">
        <f t="shared" si="870"/>
        <v>EUR</v>
      </c>
      <c r="F780" s="4" t="str">
        <f t="shared" si="847"/>
        <v/>
      </c>
      <c r="G780" s="12"/>
      <c r="H780" s="13"/>
      <c r="I780" s="4" t="str">
        <f t="shared" si="848"/>
        <v/>
      </c>
      <c r="J780" s="12"/>
      <c r="K780" s="13"/>
      <c r="L780" s="4" t="str">
        <f t="shared" si="849"/>
        <v/>
      </c>
      <c r="M780" s="12"/>
      <c r="N780" s="13"/>
      <c r="O780" s="4" t="str">
        <f t="shared" si="850"/>
        <v/>
      </c>
      <c r="P780" s="12"/>
      <c r="Q780" s="13"/>
      <c r="R780" s="4" t="str">
        <f t="shared" si="851"/>
        <v/>
      </c>
      <c r="S780" s="12"/>
      <c r="T780" s="13"/>
      <c r="U780" s="4" t="str">
        <f t="shared" si="852"/>
        <v/>
      </c>
      <c r="V780" s="12"/>
      <c r="W780" s="13"/>
      <c r="X780" s="4" t="str">
        <f t="shared" si="853"/>
        <v/>
      </c>
      <c r="Y780" s="12"/>
      <c r="Z780" s="13"/>
      <c r="AA780" s="4" t="str">
        <f t="shared" si="854"/>
        <v/>
      </c>
      <c r="AB780" s="12"/>
      <c r="AC780" s="13"/>
      <c r="AD780" s="4" t="str">
        <f t="shared" si="855"/>
        <v/>
      </c>
      <c r="AE780" s="12"/>
      <c r="AF780" s="13"/>
      <c r="AG780" s="4" t="str">
        <f t="shared" si="856"/>
        <v/>
      </c>
      <c r="AH780" s="12"/>
      <c r="AI780" s="13"/>
      <c r="AJ780" s="4" t="str">
        <f t="shared" si="857"/>
        <v/>
      </c>
      <c r="AK780" s="12"/>
      <c r="AL780" s="13"/>
      <c r="AM780" s="4" t="str">
        <f t="shared" si="858"/>
        <v/>
      </c>
      <c r="AN780" s="12"/>
      <c r="AO780" s="13"/>
      <c r="AP780" s="4" t="str">
        <f t="shared" si="859"/>
        <v/>
      </c>
      <c r="AQ780" s="12"/>
      <c r="AR780" s="13"/>
      <c r="AS780" s="4" t="str">
        <f t="shared" si="860"/>
        <v/>
      </c>
      <c r="AT780" s="12"/>
      <c r="AU780" s="13"/>
      <c r="AV780" s="4" t="str">
        <f t="shared" si="861"/>
        <v/>
      </c>
      <c r="AW780" s="12"/>
      <c r="AX780" s="13"/>
      <c r="AY780" s="4" t="str">
        <f t="shared" si="862"/>
        <v/>
      </c>
      <c r="AZ780" s="12"/>
      <c r="BA780" s="13"/>
      <c r="BB780" s="4" t="str">
        <f t="shared" si="863"/>
        <v/>
      </c>
      <c r="BC780" s="12"/>
      <c r="BD780" s="13"/>
      <c r="BE780" s="4" t="str">
        <f t="shared" si="864"/>
        <v/>
      </c>
      <c r="BF780" s="12"/>
      <c r="BG780" s="13"/>
      <c r="BH780" s="4" t="str">
        <f t="shared" si="865"/>
        <v/>
      </c>
      <c r="BI780" s="12"/>
      <c r="BJ780" s="13"/>
      <c r="BK780" s="4" t="str">
        <f t="shared" si="866"/>
        <v/>
      </c>
      <c r="BL780" s="12"/>
      <c r="BM780" s="13"/>
      <c r="BN780" s="4" t="str">
        <f t="shared" si="867"/>
        <v/>
      </c>
      <c r="BO780" s="12"/>
      <c r="BP780" s="13"/>
      <c r="BQ780" s="4" t="str">
        <f t="shared" si="868"/>
        <v/>
      </c>
      <c r="BR780" s="12"/>
      <c r="BS780" s="13"/>
      <c r="BT780" s="4" t="str">
        <f t="shared" si="869"/>
        <v/>
      </c>
      <c r="BU780" s="12"/>
      <c r="BV780" s="13"/>
    </row>
    <row r="781" spans="1:77" hidden="1" outlineLevel="1">
      <c r="B781" t="str">
        <f t="shared" si="846"/>
        <v>dena2016potentialatlas</v>
      </c>
      <c r="C781" t="s">
        <v>14</v>
      </c>
      <c r="D781">
        <f t="shared" si="870"/>
        <v>2016</v>
      </c>
      <c r="E781" t="str">
        <f t="shared" si="870"/>
        <v>EUR</v>
      </c>
      <c r="F781" s="4" t="str">
        <f t="shared" si="847"/>
        <v/>
      </c>
      <c r="G781" s="12"/>
      <c r="H781" s="13"/>
      <c r="I781" s="4" t="str">
        <f t="shared" si="848"/>
        <v/>
      </c>
      <c r="J781" s="12"/>
      <c r="K781" s="13"/>
      <c r="L781" s="4" t="str">
        <f t="shared" si="849"/>
        <v/>
      </c>
      <c r="M781" s="12"/>
      <c r="N781" s="13"/>
      <c r="O781" s="4" t="str">
        <f t="shared" si="850"/>
        <v/>
      </c>
      <c r="P781" s="12"/>
      <c r="Q781" s="13"/>
      <c r="R781" s="4" t="str">
        <f t="shared" si="851"/>
        <v/>
      </c>
      <c r="S781" s="12"/>
      <c r="T781" s="13"/>
      <c r="U781" s="4" t="str">
        <f t="shared" si="852"/>
        <v/>
      </c>
      <c r="V781" s="12"/>
      <c r="W781" s="13"/>
      <c r="X781" s="4" t="str">
        <f t="shared" si="853"/>
        <v/>
      </c>
      <c r="Y781" s="12"/>
      <c r="Z781" s="13"/>
      <c r="AA781" s="4" t="str">
        <f t="shared" si="854"/>
        <v/>
      </c>
      <c r="AB781" s="12"/>
      <c r="AC781" s="13"/>
      <c r="AD781" s="4" t="str">
        <f t="shared" si="855"/>
        <v/>
      </c>
      <c r="AE781" s="12"/>
      <c r="AF781" s="13"/>
      <c r="AG781" s="4" t="str">
        <f t="shared" si="856"/>
        <v/>
      </c>
      <c r="AH781" s="12"/>
      <c r="AI781" s="13"/>
      <c r="AJ781" s="4" t="str">
        <f t="shared" si="857"/>
        <v/>
      </c>
      <c r="AK781" s="12"/>
      <c r="AL781" s="13"/>
      <c r="AM781" s="4" t="str">
        <f t="shared" si="858"/>
        <v/>
      </c>
      <c r="AN781" s="12"/>
      <c r="AO781" s="13"/>
      <c r="AP781" s="4" t="str">
        <f t="shared" si="859"/>
        <v/>
      </c>
      <c r="AQ781" s="12"/>
      <c r="AR781" s="13"/>
      <c r="AS781" s="4" t="str">
        <f t="shared" si="860"/>
        <v/>
      </c>
      <c r="AT781" s="12"/>
      <c r="AU781" s="13"/>
      <c r="AV781" s="4" t="str">
        <f t="shared" si="861"/>
        <v/>
      </c>
      <c r="AW781" s="12"/>
      <c r="AX781" s="13"/>
      <c r="AY781" s="4" t="str">
        <f t="shared" si="862"/>
        <v/>
      </c>
      <c r="AZ781" s="12"/>
      <c r="BA781" s="13"/>
      <c r="BB781" s="4" t="str">
        <f t="shared" si="863"/>
        <v/>
      </c>
      <c r="BC781" s="12"/>
      <c r="BD781" s="13"/>
      <c r="BE781" s="4" t="str">
        <f t="shared" si="864"/>
        <v/>
      </c>
      <c r="BF781" s="12"/>
      <c r="BG781" s="13"/>
      <c r="BH781" s="4" t="str">
        <f t="shared" si="865"/>
        <v/>
      </c>
      <c r="BI781" s="12"/>
      <c r="BJ781" s="13"/>
      <c r="BK781" s="4" t="str">
        <f t="shared" si="866"/>
        <v/>
      </c>
      <c r="BL781" s="12"/>
      <c r="BM781" s="13"/>
      <c r="BN781" s="4" t="str">
        <f t="shared" si="867"/>
        <v/>
      </c>
      <c r="BO781" s="12"/>
      <c r="BP781" s="13"/>
      <c r="BQ781" s="4" t="str">
        <f t="shared" si="868"/>
        <v/>
      </c>
      <c r="BR781" s="12"/>
      <c r="BS781" s="13"/>
      <c r="BT781" s="4" t="str">
        <f t="shared" si="869"/>
        <v/>
      </c>
      <c r="BU781" s="12"/>
      <c r="BV781" s="13"/>
    </row>
    <row r="782" spans="1:77" hidden="1" outlineLevel="1">
      <c r="B782" t="str">
        <f t="shared" si="846"/>
        <v>dena2016potentialatlas</v>
      </c>
      <c r="C782" t="s">
        <v>11</v>
      </c>
      <c r="D782">
        <f t="shared" si="870"/>
        <v>2016</v>
      </c>
      <c r="E782" t="str">
        <f t="shared" si="870"/>
        <v>EUR</v>
      </c>
      <c r="F782" s="4" t="str">
        <f t="shared" si="847"/>
        <v/>
      </c>
      <c r="G782" s="12"/>
      <c r="H782" s="13"/>
      <c r="I782" s="4" t="str">
        <f t="shared" si="848"/>
        <v/>
      </c>
      <c r="J782" s="12"/>
      <c r="K782" s="13"/>
      <c r="L782" s="4" t="str">
        <f t="shared" si="849"/>
        <v/>
      </c>
      <c r="M782" s="12"/>
      <c r="N782" s="13"/>
      <c r="O782" s="4" t="str">
        <f t="shared" si="850"/>
        <v/>
      </c>
      <c r="P782" s="12"/>
      <c r="Q782" s="13"/>
      <c r="R782" s="4" t="str">
        <f t="shared" si="851"/>
        <v/>
      </c>
      <c r="S782" s="12"/>
      <c r="T782" s="13"/>
      <c r="U782" s="4" t="str">
        <f t="shared" si="852"/>
        <v/>
      </c>
      <c r="V782" s="12"/>
      <c r="W782" s="13"/>
      <c r="X782" s="4" t="str">
        <f t="shared" si="853"/>
        <v/>
      </c>
      <c r="Y782" s="12"/>
      <c r="Z782" s="13"/>
      <c r="AA782" s="4" t="str">
        <f t="shared" si="854"/>
        <v/>
      </c>
      <c r="AB782" s="12"/>
      <c r="AC782" s="13"/>
      <c r="AD782" s="4" t="str">
        <f t="shared" si="855"/>
        <v/>
      </c>
      <c r="AE782" s="12"/>
      <c r="AF782" s="13"/>
      <c r="AG782" s="4" t="str">
        <f t="shared" si="856"/>
        <v/>
      </c>
      <c r="AH782" s="12"/>
      <c r="AI782" s="13"/>
      <c r="AJ782" s="4" t="str">
        <f t="shared" si="857"/>
        <v/>
      </c>
      <c r="AK782" s="12"/>
      <c r="AL782" s="13"/>
      <c r="AM782" s="4" t="str">
        <f t="shared" si="858"/>
        <v/>
      </c>
      <c r="AN782" s="12"/>
      <c r="AO782" s="13"/>
      <c r="AP782" s="4" t="str">
        <f t="shared" si="859"/>
        <v/>
      </c>
      <c r="AQ782" s="12"/>
      <c r="AR782" s="13"/>
      <c r="AS782" s="4" t="str">
        <f t="shared" si="860"/>
        <v/>
      </c>
      <c r="AT782" s="12"/>
      <c r="AU782" s="13"/>
      <c r="AV782" s="4" t="str">
        <f t="shared" si="861"/>
        <v/>
      </c>
      <c r="AW782" s="12"/>
      <c r="AX782" s="13"/>
      <c r="AY782" s="4" t="str">
        <f t="shared" si="862"/>
        <v/>
      </c>
      <c r="AZ782" s="12"/>
      <c r="BA782" s="13"/>
      <c r="BB782" s="4" t="str">
        <f t="shared" si="863"/>
        <v/>
      </c>
      <c r="BC782" s="12"/>
      <c r="BD782" s="13"/>
      <c r="BE782" s="4" t="str">
        <f t="shared" si="864"/>
        <v/>
      </c>
      <c r="BF782" s="12"/>
      <c r="BG782" s="13"/>
      <c r="BH782" s="4" t="str">
        <f t="shared" si="865"/>
        <v/>
      </c>
      <c r="BI782" s="12"/>
      <c r="BJ782" s="13"/>
      <c r="BK782" s="4" t="str">
        <f t="shared" si="866"/>
        <v/>
      </c>
      <c r="BL782" s="12"/>
      <c r="BM782" s="13"/>
      <c r="BN782" s="4" t="str">
        <f t="shared" si="867"/>
        <v/>
      </c>
      <c r="BO782" s="12"/>
      <c r="BP782" s="13"/>
      <c r="BQ782" s="4" t="str">
        <f t="shared" si="868"/>
        <v/>
      </c>
      <c r="BR782" s="12"/>
      <c r="BS782" s="13"/>
      <c r="BT782" s="4" t="str">
        <f t="shared" si="869"/>
        <v/>
      </c>
      <c r="BU782" s="12"/>
      <c r="BV782" s="13"/>
    </row>
    <row r="783" spans="1:77" hidden="1" outlineLevel="1">
      <c r="B783" t="str">
        <f t="shared" si="846"/>
        <v>dena2016potentialatlas</v>
      </c>
      <c r="C783" t="s">
        <v>15</v>
      </c>
      <c r="D783">
        <f t="shared" si="870"/>
        <v>2016</v>
      </c>
      <c r="E783" t="str">
        <f t="shared" si="870"/>
        <v>EUR</v>
      </c>
      <c r="F783" s="4" t="str">
        <f t="shared" si="847"/>
        <v/>
      </c>
      <c r="G783" s="12"/>
      <c r="H783" s="13"/>
      <c r="I783" s="4" t="str">
        <f t="shared" si="848"/>
        <v/>
      </c>
      <c r="J783" s="12"/>
      <c r="K783" s="13"/>
      <c r="L783" s="4" t="str">
        <f t="shared" si="849"/>
        <v/>
      </c>
      <c r="M783" s="12"/>
      <c r="N783" s="13"/>
      <c r="O783" s="4" t="str">
        <f t="shared" si="850"/>
        <v/>
      </c>
      <c r="P783" s="12"/>
      <c r="Q783" s="13"/>
      <c r="R783" s="4" t="str">
        <f t="shared" si="851"/>
        <v/>
      </c>
      <c r="S783" s="12"/>
      <c r="T783" s="13"/>
      <c r="U783" s="4" t="str">
        <f t="shared" si="852"/>
        <v/>
      </c>
      <c r="V783" s="12"/>
      <c r="W783" s="13"/>
      <c r="X783" s="4" t="str">
        <f t="shared" si="853"/>
        <v/>
      </c>
      <c r="Y783" s="12"/>
      <c r="Z783" s="13"/>
      <c r="AA783" s="4" t="str">
        <f t="shared" si="854"/>
        <v/>
      </c>
      <c r="AB783" s="12"/>
      <c r="AC783" s="13"/>
      <c r="AD783" s="4" t="str">
        <f t="shared" si="855"/>
        <v/>
      </c>
      <c r="AE783" s="12"/>
      <c r="AF783" s="13"/>
      <c r="AG783" s="4" t="str">
        <f t="shared" si="856"/>
        <v/>
      </c>
      <c r="AH783" s="12"/>
      <c r="AI783" s="13"/>
      <c r="AJ783" s="4" t="str">
        <f t="shared" si="857"/>
        <v/>
      </c>
      <c r="AK783" s="12"/>
      <c r="AL783" s="13"/>
      <c r="AM783" s="4" t="str">
        <f t="shared" si="858"/>
        <v/>
      </c>
      <c r="AN783" s="12"/>
      <c r="AO783" s="13"/>
      <c r="AP783" s="4" t="str">
        <f t="shared" si="859"/>
        <v/>
      </c>
      <c r="AQ783" s="12"/>
      <c r="AR783" s="13"/>
      <c r="AS783" s="4" t="str">
        <f t="shared" si="860"/>
        <v/>
      </c>
      <c r="AT783" s="12"/>
      <c r="AU783" s="13"/>
      <c r="AV783" s="4" t="str">
        <f t="shared" si="861"/>
        <v/>
      </c>
      <c r="AW783" s="12"/>
      <c r="AX783" s="13"/>
      <c r="AY783" s="4" t="str">
        <f t="shared" si="862"/>
        <v/>
      </c>
      <c r="AZ783" s="12"/>
      <c r="BA783" s="13"/>
      <c r="BB783" s="4" t="str">
        <f t="shared" si="863"/>
        <v/>
      </c>
      <c r="BC783" s="12"/>
      <c r="BD783" s="13"/>
      <c r="BE783" s="4" t="str">
        <f t="shared" si="864"/>
        <v/>
      </c>
      <c r="BF783" s="12"/>
      <c r="BG783" s="13"/>
      <c r="BH783" s="4" t="str">
        <f t="shared" si="865"/>
        <v/>
      </c>
      <c r="BI783" s="12"/>
      <c r="BJ783" s="13"/>
      <c r="BK783" s="4" t="str">
        <f t="shared" si="866"/>
        <v/>
      </c>
      <c r="BL783" s="12"/>
      <c r="BM783" s="13"/>
      <c r="BN783" s="4" t="str">
        <f t="shared" si="867"/>
        <v/>
      </c>
      <c r="BO783" s="12"/>
      <c r="BP783" s="13"/>
      <c r="BQ783" s="4" t="str">
        <f t="shared" si="868"/>
        <v/>
      </c>
      <c r="BR783" s="12"/>
      <c r="BS783" s="13"/>
      <c r="BT783" s="4" t="str">
        <f t="shared" si="869"/>
        <v/>
      </c>
      <c r="BU783" s="12"/>
      <c r="BV783" s="13"/>
    </row>
    <row r="784" spans="1:77" hidden="1" outlineLevel="1">
      <c r="B784" t="str">
        <f t="shared" si="846"/>
        <v>dena2016potentialatlas</v>
      </c>
      <c r="C784" t="s">
        <v>16</v>
      </c>
      <c r="D784">
        <f t="shared" si="870"/>
        <v>2016</v>
      </c>
      <c r="E784" t="str">
        <f t="shared" si="870"/>
        <v>EUR</v>
      </c>
      <c r="F784" s="4" t="str">
        <f t="shared" si="847"/>
        <v/>
      </c>
      <c r="G784" s="12"/>
      <c r="H784" s="13"/>
      <c r="I784" s="4" t="str">
        <f t="shared" si="848"/>
        <v/>
      </c>
      <c r="J784" s="12"/>
      <c r="K784" s="13"/>
      <c r="L784" s="4" t="str">
        <f t="shared" si="849"/>
        <v/>
      </c>
      <c r="M784" s="12"/>
      <c r="N784" s="13"/>
      <c r="O784" s="4" t="str">
        <f t="shared" si="850"/>
        <v/>
      </c>
      <c r="P784" s="12"/>
      <c r="Q784" s="13"/>
      <c r="R784" s="4" t="str">
        <f t="shared" si="851"/>
        <v/>
      </c>
      <c r="S784" s="12"/>
      <c r="T784" s="13"/>
      <c r="U784" s="4" t="str">
        <f t="shared" si="852"/>
        <v/>
      </c>
      <c r="V784" s="12"/>
      <c r="W784" s="13"/>
      <c r="X784" s="4" t="str">
        <f t="shared" si="853"/>
        <v/>
      </c>
      <c r="Y784" s="12"/>
      <c r="Z784" s="13"/>
      <c r="AA784" s="4" t="str">
        <f t="shared" si="854"/>
        <v/>
      </c>
      <c r="AB784" s="12"/>
      <c r="AC784" s="13"/>
      <c r="AD784" s="4" t="str">
        <f t="shared" si="855"/>
        <v/>
      </c>
      <c r="AE784" s="12"/>
      <c r="AF784" s="13"/>
      <c r="AG784" s="4" t="str">
        <f t="shared" si="856"/>
        <v/>
      </c>
      <c r="AH784" s="12"/>
      <c r="AI784" s="13"/>
      <c r="AJ784" s="4" t="str">
        <f t="shared" si="857"/>
        <v/>
      </c>
      <c r="AK784" s="12"/>
      <c r="AL784" s="13"/>
      <c r="AM784" s="4" t="str">
        <f t="shared" si="858"/>
        <v/>
      </c>
      <c r="AN784" s="12"/>
      <c r="AO784" s="13"/>
      <c r="AP784" s="4" t="str">
        <f t="shared" si="859"/>
        <v/>
      </c>
      <c r="AQ784" s="12"/>
      <c r="AR784" s="13"/>
      <c r="AS784" s="4" t="str">
        <f t="shared" si="860"/>
        <v/>
      </c>
      <c r="AT784" s="12"/>
      <c r="AU784" s="13"/>
      <c r="AV784" s="4" t="str">
        <f t="shared" si="861"/>
        <v/>
      </c>
      <c r="AW784" s="12"/>
      <c r="AX784" s="13"/>
      <c r="AY784" s="4" t="str">
        <f t="shared" si="862"/>
        <v/>
      </c>
      <c r="AZ784" s="12"/>
      <c r="BA784" s="13"/>
      <c r="BB784" s="4" t="str">
        <f t="shared" si="863"/>
        <v/>
      </c>
      <c r="BC784" s="12"/>
      <c r="BD784" s="13"/>
      <c r="BE784" s="4" t="str">
        <f t="shared" si="864"/>
        <v/>
      </c>
      <c r="BF784" s="12"/>
      <c r="BG784" s="13"/>
      <c r="BH784" s="4" t="str">
        <f t="shared" si="865"/>
        <v/>
      </c>
      <c r="BI784" s="12"/>
      <c r="BJ784" s="13"/>
      <c r="BK784" s="4" t="str">
        <f t="shared" si="866"/>
        <v/>
      </c>
      <c r="BL784" s="12"/>
      <c r="BM784" s="13"/>
      <c r="BN784" s="4" t="str">
        <f t="shared" si="867"/>
        <v/>
      </c>
      <c r="BO784" s="12"/>
      <c r="BP784" s="13"/>
      <c r="BQ784" s="4" t="str">
        <f t="shared" si="868"/>
        <v/>
      </c>
      <c r="BR784" s="12"/>
      <c r="BS784" s="13"/>
      <c r="BT784" s="4" t="str">
        <f t="shared" si="869"/>
        <v/>
      </c>
      <c r="BU784" s="12"/>
      <c r="BV784" s="13"/>
    </row>
    <row r="785" spans="1:77" collapsed="1">
      <c r="B785" t="s">
        <v>69</v>
      </c>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row>
    <row r="786" spans="1:77">
      <c r="B786" t="str">
        <f>B784</f>
        <v>dena2016potentialatlas</v>
      </c>
      <c r="C786" t="s">
        <v>19</v>
      </c>
      <c r="D786">
        <f>D784</f>
        <v>2016</v>
      </c>
      <c r="E786" t="str">
        <f>E773</f>
        <v>EUR/kW</v>
      </c>
      <c r="F786" s="4" t="str">
        <f>IFERROR(AVERAGE(G786:H786),"")</f>
        <v/>
      </c>
      <c r="G786" s="12"/>
      <c r="H786" s="13"/>
      <c r="I786" s="4" t="str">
        <f>IFERROR(AVERAGE(J786:K786),"")</f>
        <v/>
      </c>
      <c r="J786" s="12"/>
      <c r="K786" s="13"/>
      <c r="L786" s="4" t="str">
        <f>IFERROR(AVERAGE(M786:N786),"")</f>
        <v/>
      </c>
      <c r="M786" s="12"/>
      <c r="N786" s="13"/>
      <c r="O786" s="4" t="str">
        <f>IFERROR(AVERAGE(P786:Q786),"")</f>
        <v/>
      </c>
      <c r="P786" s="12"/>
      <c r="Q786" s="13"/>
      <c r="R786" s="4" t="str">
        <f>IFERROR(AVERAGE(S786:T786),"")</f>
        <v/>
      </c>
      <c r="S786" s="12"/>
      <c r="T786" s="13"/>
      <c r="U786" s="4" t="str">
        <f>IFERROR(AVERAGE(V786:W786),"")</f>
        <v/>
      </c>
      <c r="V786" s="12"/>
      <c r="W786" s="13"/>
      <c r="X786" s="4" t="str">
        <f>IFERROR(AVERAGE(Y786:Z786),"")</f>
        <v/>
      </c>
      <c r="Y786" s="12"/>
      <c r="Z786" s="13"/>
      <c r="AA786" s="4" t="str">
        <f>IFERROR(AVERAGE(AB786:AC786),"")</f>
        <v/>
      </c>
      <c r="AB786" s="12"/>
      <c r="AC786" s="13"/>
      <c r="AD786" s="4" t="str">
        <f>IFERROR(AVERAGE(AE786:AF786),"")</f>
        <v/>
      </c>
      <c r="AE786" s="12"/>
      <c r="AF786" s="13"/>
      <c r="AG786" s="4" t="str">
        <f>IFERROR(AVERAGE(AH786:AI786),"")</f>
        <v/>
      </c>
      <c r="AH786" s="12"/>
      <c r="AI786" s="13"/>
      <c r="AJ786" s="4" t="str">
        <f>IFERROR(AVERAGE(AK786:AL786),"")</f>
        <v/>
      </c>
      <c r="AK786" s="12"/>
      <c r="AL786" s="13"/>
      <c r="AM786" s="4" t="str">
        <f>IFERROR(AVERAGE(AN786:AO786),"")</f>
        <v/>
      </c>
      <c r="AN786" s="12"/>
      <c r="AO786" s="13"/>
      <c r="AP786" s="4" t="str">
        <f>IFERROR(AVERAGE(AQ786:AR786),"")</f>
        <v/>
      </c>
      <c r="AQ786" s="12"/>
      <c r="AR786" s="13"/>
      <c r="AS786" s="4" t="str">
        <f>IFERROR(AVERAGE(AT786:AU786),"")</f>
        <v/>
      </c>
      <c r="AT786" s="12"/>
      <c r="AU786" s="13"/>
      <c r="AV786" s="4" t="str">
        <f>IFERROR(AVERAGE(AW786:AX786),"")</f>
        <v/>
      </c>
      <c r="AW786" s="12"/>
      <c r="AX786" s="13"/>
      <c r="AY786" s="4" t="str">
        <f>IFERROR(AVERAGE(AZ786:BA786),"")</f>
        <v/>
      </c>
      <c r="AZ786" s="12"/>
      <c r="BA786" s="13"/>
      <c r="BB786" s="4" t="str">
        <f>IFERROR(AVERAGE(BC786:BD786),"")</f>
        <v/>
      </c>
      <c r="BC786" s="12"/>
      <c r="BD786" s="13"/>
      <c r="BE786" s="4" t="str">
        <f>IFERROR(AVERAGE(BF786:BG786),"")</f>
        <v/>
      </c>
      <c r="BF786" s="12"/>
      <c r="BG786" s="13"/>
      <c r="BH786" s="4" t="str">
        <f>IFERROR(AVERAGE(BI786:BJ786),"")</f>
        <v/>
      </c>
      <c r="BI786" s="12"/>
      <c r="BJ786" s="13"/>
      <c r="BK786" s="4" t="str">
        <f>IFERROR(AVERAGE(BL786:BM786),"")</f>
        <v/>
      </c>
      <c r="BL786" s="12"/>
      <c r="BM786" s="13"/>
      <c r="BN786" s="4" t="str">
        <f>IFERROR(AVERAGE(BO786:BP786),"")</f>
        <v/>
      </c>
      <c r="BO786" s="12"/>
      <c r="BP786" s="13"/>
      <c r="BQ786" s="4" t="str">
        <f>IFERROR(AVERAGE(BR786:BS786),"")</f>
        <v/>
      </c>
      <c r="BR786" s="12"/>
      <c r="BS786" s="13"/>
      <c r="BT786" s="4" t="str">
        <f>IFERROR(AVERAGE(BU786:BV786),"")</f>
        <v/>
      </c>
      <c r="BU786" s="12"/>
      <c r="BV786" s="13"/>
    </row>
    <row r="787" spans="1:77">
      <c r="B787" t="s">
        <v>69</v>
      </c>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row>
    <row r="788" spans="1:77">
      <c r="B788" t="str">
        <f>B786</f>
        <v>dena2016potentialatlas</v>
      </c>
      <c r="C788" t="s">
        <v>48</v>
      </c>
      <c r="D788">
        <f>D786</f>
        <v>2016</v>
      </c>
      <c r="E788" t="s">
        <v>22</v>
      </c>
      <c r="F788" s="22" t="str">
        <f>IFERROR(AVERAGE(G788:H788),"")</f>
        <v/>
      </c>
      <c r="G788" s="23"/>
      <c r="H788" s="24"/>
      <c r="I788" s="22" t="str">
        <f>IFERROR(AVERAGE(J788:K788),"")</f>
        <v/>
      </c>
      <c r="J788" s="23"/>
      <c r="K788" s="24"/>
      <c r="L788" s="22" t="str">
        <f>IFERROR(AVERAGE(M788:N788),"")</f>
        <v/>
      </c>
      <c r="M788" s="23"/>
      <c r="N788" s="24"/>
      <c r="O788" s="22" t="str">
        <f>IFERROR(AVERAGE(P788:Q788),"")</f>
        <v/>
      </c>
      <c r="P788" s="23"/>
      <c r="Q788" s="24"/>
      <c r="R788" s="22" t="str">
        <f>IFERROR(AVERAGE(S788:T788),"")</f>
        <v/>
      </c>
      <c r="S788" s="23"/>
      <c r="T788" s="24"/>
      <c r="U788" s="22" t="str">
        <f>IFERROR(AVERAGE(V788:W788),"")</f>
        <v/>
      </c>
      <c r="V788" s="23"/>
      <c r="W788" s="24"/>
      <c r="X788" s="22" t="str">
        <f>IFERROR(AVERAGE(Y788:Z788),"")</f>
        <v/>
      </c>
      <c r="Y788" s="23"/>
      <c r="Z788" s="24"/>
      <c r="AA788" s="22" t="str">
        <f>IFERROR(AVERAGE(AB788:AC788),"")</f>
        <v/>
      </c>
      <c r="AB788" s="23"/>
      <c r="AC788" s="24"/>
      <c r="AD788" s="22" t="str">
        <f>IFERROR(AVERAGE(AE788:AF788),"")</f>
        <v/>
      </c>
      <c r="AE788" s="23"/>
      <c r="AF788" s="24"/>
      <c r="AG788" s="22" t="str">
        <f>IFERROR(AVERAGE(AH788:AI788),"")</f>
        <v/>
      </c>
      <c r="AH788" s="23"/>
      <c r="AI788" s="24"/>
      <c r="AJ788" s="22" t="str">
        <f>IFERROR(AVERAGE(AK788:AL788),"")</f>
        <v/>
      </c>
      <c r="AK788" s="23"/>
      <c r="AL788" s="24"/>
      <c r="AM788" s="22" t="str">
        <f>IFERROR(AVERAGE(AN788:AO788),"")</f>
        <v/>
      </c>
      <c r="AN788" s="23"/>
      <c r="AO788" s="24"/>
      <c r="AP788" s="22" t="str">
        <f>IFERROR(AVERAGE(AQ788:AR788),"")</f>
        <v/>
      </c>
      <c r="AQ788" s="23"/>
      <c r="AR788" s="24"/>
      <c r="AS788" s="22" t="str">
        <f>IFERROR(AVERAGE(AT788:AU788),"")</f>
        <v/>
      </c>
      <c r="AT788" s="23"/>
      <c r="AU788" s="24"/>
      <c r="AV788" s="22" t="str">
        <f>IFERROR(AVERAGE(AW788:AX788),"")</f>
        <v/>
      </c>
      <c r="AW788" s="23"/>
      <c r="AX788" s="24"/>
      <c r="AY788" s="22" t="str">
        <f>IFERROR(AVERAGE(AZ788:BA788),"")</f>
        <v/>
      </c>
      <c r="AZ788" s="23"/>
      <c r="BA788" s="24"/>
      <c r="BB788" s="22" t="str">
        <f>IFERROR(AVERAGE(BC788:BD788),"")</f>
        <v/>
      </c>
      <c r="BC788" s="23"/>
      <c r="BD788" s="24"/>
      <c r="BE788" s="22" t="str">
        <f>IFERROR(AVERAGE(BF788:BG788),"")</f>
        <v/>
      </c>
      <c r="BF788" s="23"/>
      <c r="BG788" s="24"/>
      <c r="BH788" s="22" t="str">
        <f>IFERROR(AVERAGE(BI788:BJ788),"")</f>
        <v/>
      </c>
      <c r="BI788" s="23"/>
      <c r="BJ788" s="24"/>
      <c r="BK788" s="22" t="str">
        <f>IFERROR(AVERAGE(BL788:BM788),"")</f>
        <v/>
      </c>
      <c r="BL788" s="23"/>
      <c r="BM788" s="24"/>
      <c r="BN788" s="22" t="str">
        <f>IFERROR(AVERAGE(BO788:BP788),"")</f>
        <v/>
      </c>
      <c r="BO788" s="23"/>
      <c r="BP788" s="24"/>
      <c r="BQ788" s="22" t="str">
        <f>IFERROR(AVERAGE(BR788:BS788),"")</f>
        <v/>
      </c>
      <c r="BR788" s="23"/>
      <c r="BS788" s="24"/>
      <c r="BT788" s="22" t="str">
        <f>IFERROR(AVERAGE(BU788:BV788),"")</f>
        <v/>
      </c>
      <c r="BU788" s="23"/>
      <c r="BV788" s="24"/>
    </row>
    <row r="789" spans="1:77">
      <c r="B789" t="str">
        <f>B788</f>
        <v>dena2016potentialatlas</v>
      </c>
      <c r="C789" t="s">
        <v>49</v>
      </c>
      <c r="D789">
        <f>D788</f>
        <v>2016</v>
      </c>
      <c r="E789" t="s">
        <v>22</v>
      </c>
      <c r="F789" s="22" t="str">
        <f>IFERROR(AVERAGE(G789:H789),"")</f>
        <v/>
      </c>
      <c r="G789" s="23"/>
      <c r="H789" s="24"/>
      <c r="I789" s="22" t="str">
        <f>IFERROR(AVERAGE(J789:K789),"")</f>
        <v/>
      </c>
      <c r="J789" s="23"/>
      <c r="K789" s="24"/>
      <c r="L789" s="22" t="str">
        <f>IFERROR(AVERAGE(M789:N789),"")</f>
        <v/>
      </c>
      <c r="M789" s="23"/>
      <c r="N789" s="24"/>
      <c r="O789" s="22" t="str">
        <f>IFERROR(AVERAGE(P789:Q789),"")</f>
        <v/>
      </c>
      <c r="P789" s="23"/>
      <c r="Q789" s="24"/>
      <c r="R789" s="22" t="str">
        <f>IFERROR(AVERAGE(S789:T789),"")</f>
        <v/>
      </c>
      <c r="S789" s="23"/>
      <c r="T789" s="24"/>
      <c r="U789" s="22" t="str">
        <f>IFERROR(AVERAGE(V789:W789),"")</f>
        <v/>
      </c>
      <c r="V789" s="23"/>
      <c r="W789" s="24"/>
      <c r="X789" s="22" t="str">
        <f>IFERROR(AVERAGE(Y789:Z789),"")</f>
        <v/>
      </c>
      <c r="Y789" s="23"/>
      <c r="Z789" s="24"/>
      <c r="AA789" s="22" t="str">
        <f>IFERROR(AVERAGE(AB789:AC789),"")</f>
        <v/>
      </c>
      <c r="AB789" s="23"/>
      <c r="AC789" s="24"/>
      <c r="AD789" s="22" t="str">
        <f>IFERROR(AVERAGE(AE789:AF789),"")</f>
        <v/>
      </c>
      <c r="AE789" s="23"/>
      <c r="AF789" s="24"/>
      <c r="AG789" s="22" t="str">
        <f>IFERROR(AVERAGE(AH789:AI789),"")</f>
        <v/>
      </c>
      <c r="AH789" s="23"/>
      <c r="AI789" s="24"/>
      <c r="AJ789" s="22" t="str">
        <f>IFERROR(AVERAGE(AK789:AL789),"")</f>
        <v/>
      </c>
      <c r="AK789" s="23"/>
      <c r="AL789" s="24"/>
      <c r="AM789" s="22" t="str">
        <f>IFERROR(AVERAGE(AN789:AO789),"")</f>
        <v/>
      </c>
      <c r="AN789" s="23"/>
      <c r="AO789" s="24"/>
      <c r="AP789" s="22" t="str">
        <f>IFERROR(AVERAGE(AQ789:AR789),"")</f>
        <v/>
      </c>
      <c r="AQ789" s="23"/>
      <c r="AR789" s="24"/>
      <c r="AS789" s="22" t="str">
        <f>IFERROR(AVERAGE(AT789:AU789),"")</f>
        <v/>
      </c>
      <c r="AT789" s="23"/>
      <c r="AU789" s="24"/>
      <c r="AV789" s="22" t="str">
        <f>IFERROR(AVERAGE(AW789:AX789),"")</f>
        <v/>
      </c>
      <c r="AW789" s="23"/>
      <c r="AX789" s="24"/>
      <c r="AY789" s="22" t="str">
        <f>IFERROR(AVERAGE(AZ789:BA789),"")</f>
        <v/>
      </c>
      <c r="AZ789" s="23"/>
      <c r="BA789" s="24"/>
      <c r="BB789" s="22" t="str">
        <f>IFERROR(AVERAGE(BC789:BD789),"")</f>
        <v/>
      </c>
      <c r="BC789" s="23"/>
      <c r="BD789" s="24"/>
      <c r="BE789" s="22" t="str">
        <f>IFERROR(AVERAGE(BF789:BG789),"")</f>
        <v/>
      </c>
      <c r="BF789" s="23"/>
      <c r="BG789" s="24"/>
      <c r="BH789" s="22" t="str">
        <f>IFERROR(AVERAGE(BI789:BJ789),"")</f>
        <v/>
      </c>
      <c r="BI789" s="23"/>
      <c r="BJ789" s="24"/>
      <c r="BK789" s="22" t="str">
        <f>IFERROR(AVERAGE(BL789:BM789),"")</f>
        <v/>
      </c>
      <c r="BL789" s="23"/>
      <c r="BM789" s="24"/>
      <c r="BN789" s="22" t="str">
        <f>IFERROR(AVERAGE(BO789:BP789),"")</f>
        <v/>
      </c>
      <c r="BO789" s="23"/>
      <c r="BP789" s="24"/>
      <c r="BQ789" s="22" t="str">
        <f>IFERROR(AVERAGE(BR789:BS789),"")</f>
        <v/>
      </c>
      <c r="BR789" s="23"/>
      <c r="BS789" s="24"/>
      <c r="BT789" s="22" t="str">
        <f>IFERROR(AVERAGE(BU789:BV789),"")</f>
        <v/>
      </c>
      <c r="BU789" s="23"/>
      <c r="BV789" s="24"/>
    </row>
    <row r="790" spans="1:77">
      <c r="B790" t="s">
        <v>69</v>
      </c>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row>
    <row r="791" spans="1:77">
      <c r="B791" t="str">
        <f>B786</f>
        <v>dena2016potentialatlas</v>
      </c>
      <c r="C791" t="s">
        <v>23</v>
      </c>
      <c r="D791">
        <f>D786</f>
        <v>2016</v>
      </c>
      <c r="E791" t="s">
        <v>20</v>
      </c>
      <c r="F791" s="4" t="str">
        <f>IFERROR(AVERAGE(G791:H791),"")</f>
        <v/>
      </c>
      <c r="G791" s="12"/>
      <c r="H791" s="13"/>
      <c r="I791" s="4" t="str">
        <f>IFERROR(AVERAGE(J791:K791),"")</f>
        <v/>
      </c>
      <c r="J791" s="12"/>
      <c r="K791" s="13"/>
      <c r="L791" s="4" t="str">
        <f>IFERROR(AVERAGE(M791:N791),"")</f>
        <v/>
      </c>
      <c r="M791" s="12"/>
      <c r="N791" s="13"/>
      <c r="O791" s="4" t="str">
        <f>IFERROR(AVERAGE(P791:Q791),"")</f>
        <v/>
      </c>
      <c r="P791" s="12"/>
      <c r="Q791" s="13"/>
      <c r="R791" s="4" t="str">
        <f>IFERROR(AVERAGE(S791:T791),"")</f>
        <v/>
      </c>
      <c r="S791" s="12"/>
      <c r="T791" s="13"/>
      <c r="U791" s="4" t="str">
        <f>IFERROR(AVERAGE(V791:W791),"")</f>
        <v/>
      </c>
      <c r="V791" s="12"/>
      <c r="W791" s="13"/>
      <c r="X791" s="4" t="str">
        <f>IFERROR(AVERAGE(Y791:Z791),"")</f>
        <v/>
      </c>
      <c r="Y791" s="12"/>
      <c r="Z791" s="13"/>
      <c r="AA791" s="4" t="str">
        <f>IFERROR(AVERAGE(AB791:AC791),"")</f>
        <v/>
      </c>
      <c r="AB791" s="12"/>
      <c r="AC791" s="13"/>
      <c r="AD791" s="4" t="str">
        <f>IFERROR(AVERAGE(AE791:AF791),"")</f>
        <v/>
      </c>
      <c r="AE791" s="12"/>
      <c r="AF791" s="13"/>
      <c r="AG791" s="4" t="str">
        <f>IFERROR(AVERAGE(AH791:AI791),"")</f>
        <v/>
      </c>
      <c r="AH791" s="12"/>
      <c r="AI791" s="13"/>
      <c r="AJ791" s="4" t="str">
        <f>IFERROR(AVERAGE(AK791:AL791),"")</f>
        <v/>
      </c>
      <c r="AK791" s="12"/>
      <c r="AL791" s="13"/>
      <c r="AM791" s="4" t="str">
        <f>IFERROR(AVERAGE(AN791:AO791),"")</f>
        <v/>
      </c>
      <c r="AN791" s="12"/>
      <c r="AO791" s="13"/>
      <c r="AP791" s="4" t="str">
        <f>IFERROR(AVERAGE(AQ791:AR791),"")</f>
        <v/>
      </c>
      <c r="AQ791" s="12"/>
      <c r="AR791" s="13"/>
      <c r="AS791" s="4" t="str">
        <f>IFERROR(AVERAGE(AT791:AU791),"")</f>
        <v/>
      </c>
      <c r="AT791" s="12"/>
      <c r="AU791" s="13"/>
      <c r="AV791" s="4" t="str">
        <f>IFERROR(AVERAGE(AW791:AX791),"")</f>
        <v/>
      </c>
      <c r="AW791" s="12"/>
      <c r="AX791" s="13"/>
      <c r="AY791" s="4" t="str">
        <f>IFERROR(AVERAGE(AZ791:BA791),"")</f>
        <v/>
      </c>
      <c r="AZ791" s="12"/>
      <c r="BA791" s="13"/>
      <c r="BB791" s="4" t="str">
        <f>IFERROR(AVERAGE(BC791:BD791),"")</f>
        <v/>
      </c>
      <c r="BC791" s="12"/>
      <c r="BD791" s="13"/>
      <c r="BE791" s="4" t="str">
        <f>IFERROR(AVERAGE(BF791:BG791),"")</f>
        <v/>
      </c>
      <c r="BF791" s="12"/>
      <c r="BG791" s="13"/>
      <c r="BH791" s="4" t="str">
        <f>IFERROR(AVERAGE(BI791:BJ791),"")</f>
        <v/>
      </c>
      <c r="BI791" s="12"/>
      <c r="BJ791" s="13"/>
      <c r="BK791" s="4" t="str">
        <f>IFERROR(AVERAGE(BL791:BM791),"")</f>
        <v/>
      </c>
      <c r="BL791" s="12"/>
      <c r="BM791" s="13"/>
      <c r="BN791" s="4" t="str">
        <f>IFERROR(AVERAGE(BO791:BP791),"")</f>
        <v/>
      </c>
      <c r="BO791" s="12"/>
      <c r="BP791" s="13"/>
      <c r="BQ791" s="4" t="str">
        <f>IFERROR(AVERAGE(BR791:BS791),"")</f>
        <v/>
      </c>
      <c r="BR791" s="12"/>
      <c r="BS791" s="13"/>
      <c r="BT791" s="4" t="str">
        <f>IFERROR(AVERAGE(BU791:BV791),"")</f>
        <v/>
      </c>
      <c r="BU791" s="12"/>
      <c r="BV791" s="13"/>
    </row>
    <row r="792" spans="1:77">
      <c r="B792" t="str">
        <f>B791</f>
        <v>dena2016potentialatlas</v>
      </c>
      <c r="C792" t="s">
        <v>42</v>
      </c>
      <c r="D792">
        <f>D791</f>
        <v>2016</v>
      </c>
      <c r="E792" t="s">
        <v>43</v>
      </c>
      <c r="F792" s="4" t="str">
        <f>IFERROR(AVERAGE(G792:H792),"")</f>
        <v/>
      </c>
      <c r="G792" s="12"/>
      <c r="H792" s="13"/>
      <c r="I792" s="4" t="str">
        <f>IFERROR(AVERAGE(J792:K792),"")</f>
        <v/>
      </c>
      <c r="J792" s="12"/>
      <c r="K792" s="13"/>
      <c r="L792" s="4" t="str">
        <f>IFERROR(AVERAGE(M792:N792),"")</f>
        <v/>
      </c>
      <c r="M792" s="12"/>
      <c r="N792" s="13"/>
      <c r="O792" s="4" t="str">
        <f>IFERROR(AVERAGE(P792:Q792),"")</f>
        <v/>
      </c>
      <c r="P792" s="12"/>
      <c r="Q792" s="13"/>
      <c r="R792" s="4" t="str">
        <f>IFERROR(AVERAGE(S792:T792),"")</f>
        <v/>
      </c>
      <c r="S792" s="12"/>
      <c r="T792" s="13"/>
      <c r="U792" s="4" t="str">
        <f>IFERROR(AVERAGE(V792:W792),"")</f>
        <v/>
      </c>
      <c r="V792" s="12"/>
      <c r="W792" s="13"/>
      <c r="X792" s="4" t="str">
        <f>IFERROR(AVERAGE(Y792:Z792),"")</f>
        <v/>
      </c>
      <c r="Y792" s="12"/>
      <c r="Z792" s="13"/>
      <c r="AA792" s="4" t="str">
        <f>IFERROR(AVERAGE(AB792:AC792),"")</f>
        <v/>
      </c>
      <c r="AB792" s="12"/>
      <c r="AC792" s="13"/>
      <c r="AD792" s="4" t="str">
        <f>IFERROR(AVERAGE(AE792:AF792),"")</f>
        <v/>
      </c>
      <c r="AE792" s="12"/>
      <c r="AF792" s="13"/>
      <c r="AG792" s="4" t="str">
        <f>IFERROR(AVERAGE(AH792:AI792),"")</f>
        <v/>
      </c>
      <c r="AH792" s="12"/>
      <c r="AI792" s="13"/>
      <c r="AJ792" s="4" t="str">
        <f>IFERROR(AVERAGE(AK792:AL792),"")</f>
        <v/>
      </c>
      <c r="AK792" s="12"/>
      <c r="AL792" s="13"/>
      <c r="AM792" s="4" t="str">
        <f>IFERROR(AVERAGE(AN792:AO792),"")</f>
        <v/>
      </c>
      <c r="AN792" s="12"/>
      <c r="AO792" s="13"/>
      <c r="AP792" s="4" t="str">
        <f>IFERROR(AVERAGE(AQ792:AR792),"")</f>
        <v/>
      </c>
      <c r="AQ792" s="12"/>
      <c r="AR792" s="13"/>
      <c r="AS792" s="4" t="str">
        <f>IFERROR(AVERAGE(AT792:AU792),"")</f>
        <v/>
      </c>
      <c r="AT792" s="12"/>
      <c r="AU792" s="13"/>
      <c r="AV792" s="4" t="str">
        <f>IFERROR(AVERAGE(AW792:AX792),"")</f>
        <v/>
      </c>
      <c r="AW792" s="12"/>
      <c r="AX792" s="13"/>
      <c r="AY792" s="4" t="str">
        <f>IFERROR(AVERAGE(AZ792:BA792),"")</f>
        <v/>
      </c>
      <c r="AZ792" s="12"/>
      <c r="BA792" s="13"/>
      <c r="BB792" s="4" t="str">
        <f>IFERROR(AVERAGE(BC792:BD792),"")</f>
        <v/>
      </c>
      <c r="BC792" s="12"/>
      <c r="BD792" s="13"/>
      <c r="BE792" s="4" t="str">
        <f>IFERROR(AVERAGE(BF792:BG792),"")</f>
        <v/>
      </c>
      <c r="BF792" s="12"/>
      <c r="BG792" s="13"/>
      <c r="BH792" s="4" t="str">
        <f>IFERROR(AVERAGE(BI792:BJ792),"")</f>
        <v/>
      </c>
      <c r="BI792" s="12"/>
      <c r="BJ792" s="13"/>
      <c r="BK792" s="4" t="str">
        <f>IFERROR(AVERAGE(BL792:BM792),"")</f>
        <v/>
      </c>
      <c r="BL792" s="12"/>
      <c r="BM792" s="13"/>
      <c r="BN792" s="4" t="str">
        <f>IFERROR(AVERAGE(BO792:BP792),"")</f>
        <v/>
      </c>
      <c r="BO792" s="12"/>
      <c r="BP792" s="13"/>
      <c r="BQ792" s="4" t="str">
        <f>IFERROR(AVERAGE(BR792:BS792),"")</f>
        <v/>
      </c>
      <c r="BR792" s="12"/>
      <c r="BS792" s="13"/>
      <c r="BT792" s="4" t="str">
        <f>IFERROR(AVERAGE(BU792:BV792),"")</f>
        <v/>
      </c>
      <c r="BU792" s="12"/>
      <c r="BV792" s="13"/>
    </row>
    <row r="793" spans="1:77">
      <c r="B793" t="str">
        <f>B792</f>
        <v>dena2016potentialatlas</v>
      </c>
      <c r="C793" t="s">
        <v>21</v>
      </c>
      <c r="D793">
        <f>D792</f>
        <v>2016</v>
      </c>
      <c r="E793" t="s">
        <v>22</v>
      </c>
      <c r="F793" s="22" t="str">
        <f>IFERROR(AVERAGE(G793:H793),"")</f>
        <v/>
      </c>
      <c r="G793" s="23"/>
      <c r="H793" s="24"/>
      <c r="I793" s="22" t="str">
        <f>IFERROR(AVERAGE(J793:K793),"")</f>
        <v/>
      </c>
      <c r="J793" s="23"/>
      <c r="K793" s="24"/>
      <c r="L793" s="22" t="str">
        <f>IFERROR(AVERAGE(M793:N793),"")</f>
        <v/>
      </c>
      <c r="M793" s="23"/>
      <c r="N793" s="24"/>
      <c r="O793" s="22" t="str">
        <f>IFERROR(AVERAGE(P793:Q793),"")</f>
        <v/>
      </c>
      <c r="P793" s="23"/>
      <c r="Q793" s="24"/>
      <c r="R793" s="22" t="str">
        <f>IFERROR(AVERAGE(S793:T793),"")</f>
        <v/>
      </c>
      <c r="S793" s="23"/>
      <c r="T793" s="24"/>
      <c r="U793" s="22" t="str">
        <f>IFERROR(AVERAGE(V793:W793),"")</f>
        <v/>
      </c>
      <c r="V793" s="23"/>
      <c r="W793" s="24"/>
      <c r="X793" s="22" t="str">
        <f>IFERROR(AVERAGE(Y793:Z793),"")</f>
        <v/>
      </c>
      <c r="Y793" s="23"/>
      <c r="Z793" s="24"/>
      <c r="AA793" s="22" t="str">
        <f>IFERROR(AVERAGE(AB793:AC793),"")</f>
        <v/>
      </c>
      <c r="AB793" s="23"/>
      <c r="AC793" s="24"/>
      <c r="AD793" s="22" t="str">
        <f>IFERROR(AVERAGE(AE793:AF793),"")</f>
        <v/>
      </c>
      <c r="AE793" s="23"/>
      <c r="AF793" s="24"/>
      <c r="AG793" s="22" t="str">
        <f>IFERROR(AVERAGE(AH793:AI793),"")</f>
        <v/>
      </c>
      <c r="AH793" s="23"/>
      <c r="AI793" s="24"/>
      <c r="AJ793" s="22" t="str">
        <f>IFERROR(AVERAGE(AK793:AL793),"")</f>
        <v/>
      </c>
      <c r="AK793" s="23"/>
      <c r="AL793" s="24"/>
      <c r="AM793" s="22" t="str">
        <f>IFERROR(AVERAGE(AN793:AO793),"")</f>
        <v/>
      </c>
      <c r="AN793" s="23"/>
      <c r="AO793" s="24"/>
      <c r="AP793" s="22" t="str">
        <f>IFERROR(AVERAGE(AQ793:AR793),"")</f>
        <v/>
      </c>
      <c r="AQ793" s="23"/>
      <c r="AR793" s="24"/>
      <c r="AS793" s="22" t="str">
        <f>IFERROR(AVERAGE(AT793:AU793),"")</f>
        <v/>
      </c>
      <c r="AT793" s="23"/>
      <c r="AU793" s="24"/>
      <c r="AV793" s="22" t="str">
        <f>IFERROR(AVERAGE(AW793:AX793),"")</f>
        <v/>
      </c>
      <c r="AW793" s="23"/>
      <c r="AX793" s="24"/>
      <c r="AY793" s="22" t="str">
        <f>IFERROR(AVERAGE(AZ793:BA793),"")</f>
        <v/>
      </c>
      <c r="AZ793" s="23"/>
      <c r="BA793" s="24"/>
      <c r="BB793" s="22" t="str">
        <f>IFERROR(AVERAGE(BC793:BD793),"")</f>
        <v/>
      </c>
      <c r="BC793" s="23"/>
      <c r="BD793" s="24"/>
      <c r="BE793" s="22" t="str">
        <f>IFERROR(AVERAGE(BF793:BG793),"")</f>
        <v/>
      </c>
      <c r="BF793" s="23"/>
      <c r="BG793" s="24"/>
      <c r="BH793" s="22" t="str">
        <f>IFERROR(AVERAGE(BI793:BJ793),"")</f>
        <v/>
      </c>
      <c r="BI793" s="23"/>
      <c r="BJ793" s="24"/>
      <c r="BK793" s="22" t="str">
        <f>IFERROR(AVERAGE(BL793:BM793),"")</f>
        <v/>
      </c>
      <c r="BL793" s="23"/>
      <c r="BM793" s="24"/>
      <c r="BN793" s="22" t="str">
        <f>IFERROR(AVERAGE(BO793:BP793),"")</f>
        <v/>
      </c>
      <c r="BO793" s="23"/>
      <c r="BP793" s="24"/>
      <c r="BQ793" s="22" t="str">
        <f>IFERROR(AVERAGE(BR793:BS793),"")</f>
        <v/>
      </c>
      <c r="BR793" s="23"/>
      <c r="BS793" s="24"/>
      <c r="BT793" s="22" t="str">
        <f>IFERROR(AVERAGE(BU793:BV793),"")</f>
        <v/>
      </c>
      <c r="BU793" s="23"/>
      <c r="BV793" s="24"/>
    </row>
    <row r="794" spans="1:77">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row>
    <row r="796" spans="1:77">
      <c r="A796" s="5">
        <f>MATCH(B796,Sources[Citekey],0)</f>
        <v>116</v>
      </c>
      <c r="B796" s="6" t="s">
        <v>261</v>
      </c>
      <c r="C796" s="1"/>
      <c r="D796" s="1">
        <f>VLOOKUP(B796,Sources[],2,FALSE)</f>
        <v>2016</v>
      </c>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row>
    <row r="797" spans="1:77">
      <c r="B797" t="str">
        <f>B796</f>
        <v>enea2016potential</v>
      </c>
      <c r="C797" t="s">
        <v>3</v>
      </c>
      <c r="D797">
        <f>D796</f>
        <v>2016</v>
      </c>
      <c r="E797" s="25" t="s">
        <v>6</v>
      </c>
      <c r="F797" s="4" t="str">
        <f>IFERROR(AVERAGE(G797:H797),"")</f>
        <v/>
      </c>
      <c r="G797" s="12"/>
      <c r="H797" s="13"/>
      <c r="I797" s="4" t="str">
        <f>IFERROR(AVERAGE(J797:K797),"")</f>
        <v/>
      </c>
      <c r="J797" s="12"/>
      <c r="K797" s="13"/>
      <c r="L797" s="4" t="str">
        <f>IFERROR(AVERAGE(M797:N797),"")</f>
        <v/>
      </c>
      <c r="M797" s="12"/>
      <c r="N797" s="13"/>
      <c r="O797" s="4" t="str">
        <f>IFERROR(AVERAGE(P797:Q797),"")</f>
        <v/>
      </c>
      <c r="P797" s="12"/>
      <c r="Q797" s="13"/>
      <c r="R797" s="4" t="str">
        <f>IFERROR(AVERAGE(S797:T797),"")</f>
        <v/>
      </c>
      <c r="S797" s="12"/>
      <c r="T797" s="13"/>
      <c r="U797" s="4" t="str">
        <f>IFERROR(AVERAGE(V797:W797),"")</f>
        <v/>
      </c>
      <c r="V797" s="12"/>
      <c r="W797" s="13"/>
      <c r="X797" s="4" t="str">
        <f>IFERROR(AVERAGE(Y797:Z797),"")</f>
        <v/>
      </c>
      <c r="Y797" s="12"/>
      <c r="Z797" s="13"/>
      <c r="AA797" s="4" t="str">
        <f>IFERROR(AVERAGE(AB797:AC797),"")</f>
        <v/>
      </c>
      <c r="AB797" s="12"/>
      <c r="AC797" s="13"/>
      <c r="AD797" s="4" t="str">
        <f>IFERROR(AVERAGE(AE797:AF797),"")</f>
        <v/>
      </c>
      <c r="AE797" s="12"/>
      <c r="AF797" s="13"/>
      <c r="AG797" s="4" t="str">
        <f>IFERROR(AVERAGE(AH797:AI797),"")</f>
        <v/>
      </c>
      <c r="AH797" s="12"/>
      <c r="AI797" s="13"/>
      <c r="AJ797" s="4" t="str">
        <f>IFERROR(AVERAGE(AK797:AL797),"")</f>
        <v/>
      </c>
      <c r="AK797" s="12"/>
      <c r="AL797" s="13"/>
      <c r="AM797" s="4" t="str">
        <f>IFERROR(AVERAGE(AN797:AO797),"")</f>
        <v/>
      </c>
      <c r="AN797" s="12"/>
      <c r="AO797" s="13"/>
      <c r="AP797" s="4" t="str">
        <f>IFERROR(AVERAGE(AQ797:AR797),"")</f>
        <v/>
      </c>
      <c r="AQ797" s="12"/>
      <c r="AR797" s="13"/>
      <c r="AS797" s="4" t="str">
        <f>IFERROR(AVERAGE(AT797:AU797),"")</f>
        <v/>
      </c>
      <c r="AT797" s="12"/>
      <c r="AU797" s="13"/>
      <c r="AV797" s="4" t="str">
        <f>IFERROR(AVERAGE(AW797:AX797),"")</f>
        <v/>
      </c>
      <c r="AW797" s="12"/>
      <c r="AX797" s="13"/>
      <c r="AY797" s="4" t="str">
        <f>IFERROR(AVERAGE(AZ797:BA797),"")</f>
        <v/>
      </c>
      <c r="AZ797" s="12"/>
      <c r="BA797" s="13"/>
      <c r="BB797" s="4">
        <f>IFERROR(AVERAGE(BC797:BD797),"")</f>
        <v>1200</v>
      </c>
      <c r="BC797" s="12">
        <f>0.8*BC810</f>
        <v>800</v>
      </c>
      <c r="BD797" s="12">
        <f>0.8*BD810</f>
        <v>1600</v>
      </c>
      <c r="BE797" s="4" t="str">
        <f>IFERROR(AVERAGE(BF797:BG797),"")</f>
        <v/>
      </c>
      <c r="BF797" s="12"/>
      <c r="BG797" s="13"/>
      <c r="BH797" s="4" t="str">
        <f>IFERROR(AVERAGE(BI797:BJ797),"")</f>
        <v/>
      </c>
      <c r="BI797" s="12"/>
      <c r="BJ797" s="13"/>
      <c r="BK797" s="4" t="str">
        <f>IFERROR(AVERAGE(BL797:BM797),"")</f>
        <v/>
      </c>
      <c r="BL797" s="12"/>
      <c r="BM797" s="13"/>
      <c r="BN797" s="4" t="str">
        <f>IFERROR(AVERAGE(BO797:BP797),"")</f>
        <v/>
      </c>
      <c r="BO797" s="12"/>
      <c r="BP797" s="13"/>
      <c r="BQ797" s="4" t="str">
        <f>IFERROR(AVERAGE(BR797:BS797),"")</f>
        <v/>
      </c>
      <c r="BR797" s="12"/>
      <c r="BS797" s="13"/>
      <c r="BT797" s="4" t="str">
        <f>IFERROR(AVERAGE(BU797:BV797),"")</f>
        <v/>
      </c>
      <c r="BU797" s="12"/>
      <c r="BV797" s="13"/>
      <c r="BX797" s="2"/>
      <c r="BY797" s="2" t="s">
        <v>262</v>
      </c>
    </row>
    <row r="798" spans="1:77">
      <c r="B798" t="str">
        <f>B797</f>
        <v>enea2016potential</v>
      </c>
      <c r="C798" t="s">
        <v>4</v>
      </c>
      <c r="D798">
        <f>D797</f>
        <v>2016</v>
      </c>
      <c r="E798" t="str">
        <f>E797</f>
        <v>EUR/kW</v>
      </c>
      <c r="F798" s="4" t="str">
        <f>IFERROR(AVERAGE(G798:H798),"")</f>
        <v/>
      </c>
      <c r="G798" s="14"/>
      <c r="H798" s="15"/>
      <c r="I798" s="4" t="str">
        <f>IFERROR(AVERAGE(J798:K798),"")</f>
        <v/>
      </c>
      <c r="J798" s="14"/>
      <c r="K798" s="15"/>
      <c r="L798" s="4" t="str">
        <f>IFERROR(AVERAGE(M798:N798),"")</f>
        <v/>
      </c>
      <c r="M798" s="14"/>
      <c r="N798" s="15"/>
      <c r="O798" s="4" t="str">
        <f>IFERROR(AVERAGE(P798:Q798),"")</f>
        <v/>
      </c>
      <c r="P798" s="14"/>
      <c r="Q798" s="15"/>
      <c r="R798" s="4" t="str">
        <f>IFERROR(AVERAGE(S798:T798),"")</f>
        <v/>
      </c>
      <c r="S798" s="14"/>
      <c r="T798" s="15"/>
      <c r="U798" s="4" t="str">
        <f>IFERROR(AVERAGE(V798:W798),"")</f>
        <v/>
      </c>
      <c r="V798" s="14"/>
      <c r="W798" s="15"/>
      <c r="X798" s="4" t="str">
        <f>IFERROR(AVERAGE(Y798:Z798),"")</f>
        <v/>
      </c>
      <c r="Y798" s="14"/>
      <c r="Z798" s="15"/>
      <c r="AA798" s="4" t="str">
        <f>IFERROR(AVERAGE(AB798:AC798),"")</f>
        <v/>
      </c>
      <c r="AB798" s="14"/>
      <c r="AC798" s="15"/>
      <c r="AD798" s="4" t="str">
        <f>IFERROR(AVERAGE(AE798:AF798),"")</f>
        <v/>
      </c>
      <c r="AE798" s="14"/>
      <c r="AF798" s="15"/>
      <c r="AG798" s="4" t="str">
        <f>IFERROR(AVERAGE(AH798:AI798),"")</f>
        <v/>
      </c>
      <c r="AH798" s="14"/>
      <c r="AI798" s="15"/>
      <c r="AJ798" s="4" t="str">
        <f>IFERROR(AVERAGE(AK798:AL798),"")</f>
        <v/>
      </c>
      <c r="AK798" s="14"/>
      <c r="AL798" s="15"/>
      <c r="AM798" s="4" t="str">
        <f>IFERROR(AVERAGE(AN798:AO798),"")</f>
        <v/>
      </c>
      <c r="AN798" s="14"/>
      <c r="AO798" s="15"/>
      <c r="AP798" s="4" t="str">
        <f>IFERROR(AVERAGE(AQ798:AR798),"")</f>
        <v/>
      </c>
      <c r="AQ798" s="14"/>
      <c r="AR798" s="15"/>
      <c r="AS798" s="4" t="str">
        <f>IFERROR(AVERAGE(AT798:AU798),"")</f>
        <v/>
      </c>
      <c r="AT798" s="14"/>
      <c r="AU798" s="15"/>
      <c r="AV798" s="4" t="str">
        <f>IFERROR(AVERAGE(AW798:AX798),"")</f>
        <v/>
      </c>
      <c r="AW798" s="14"/>
      <c r="AX798" s="15"/>
      <c r="AY798" s="4" t="str">
        <f>IFERROR(AVERAGE(AZ798:BA798),"")</f>
        <v/>
      </c>
      <c r="AZ798" s="14"/>
      <c r="BA798" s="15"/>
      <c r="BB798" s="4">
        <f>IFERROR(AVERAGE(BC798:BD798),"")</f>
        <v>1000</v>
      </c>
      <c r="BC798" s="14">
        <v>1000</v>
      </c>
      <c r="BD798" s="15">
        <v>1000</v>
      </c>
      <c r="BE798" s="4" t="str">
        <f>IFERROR(AVERAGE(BF798:BG798),"")</f>
        <v/>
      </c>
      <c r="BF798" s="14"/>
      <c r="BG798" s="15"/>
      <c r="BH798" s="4" t="str">
        <f>IFERROR(AVERAGE(BI798:BJ798),"")</f>
        <v/>
      </c>
      <c r="BI798" s="14"/>
      <c r="BJ798" s="15"/>
      <c r="BK798" s="4" t="str">
        <f>IFERROR(AVERAGE(BL798:BM798),"")</f>
        <v/>
      </c>
      <c r="BL798" s="14"/>
      <c r="BM798" s="15"/>
      <c r="BN798" s="4" t="str">
        <f>IFERROR(AVERAGE(BO798:BP798),"")</f>
        <v/>
      </c>
      <c r="BO798" s="14"/>
      <c r="BP798" s="15"/>
      <c r="BQ798" s="4" t="str">
        <f>IFERROR(AVERAGE(BR798:BS798),"")</f>
        <v/>
      </c>
      <c r="BR798" s="14"/>
      <c r="BS798" s="15"/>
      <c r="BT798" s="4">
        <f>IFERROR(AVERAGE(BU798:BV798),"")</f>
        <v>850</v>
      </c>
      <c r="BU798" s="14">
        <v>700</v>
      </c>
      <c r="BV798" s="15">
        <v>1000</v>
      </c>
      <c r="BX798" s="2"/>
      <c r="BY798" s="2" t="s">
        <v>263</v>
      </c>
    </row>
    <row r="799" spans="1:77">
      <c r="B799" t="str">
        <f>B798</f>
        <v>enea2016potential</v>
      </c>
      <c r="C799" t="s">
        <v>5</v>
      </c>
      <c r="D799">
        <f>D798</f>
        <v>2016</v>
      </c>
      <c r="E799" t="str">
        <f>E798</f>
        <v>EUR/kW</v>
      </c>
      <c r="F799" s="4" t="str">
        <f>IFERROR(AVERAGE(G799:H799),"")</f>
        <v/>
      </c>
      <c r="G799" s="16"/>
      <c r="H799" s="17"/>
      <c r="I799" s="4" t="str">
        <f>IFERROR(AVERAGE(J799:K799),"")</f>
        <v/>
      </c>
      <c r="J799" s="16"/>
      <c r="K799" s="17"/>
      <c r="L799" s="4" t="str">
        <f>IFERROR(AVERAGE(M799:N799),"")</f>
        <v/>
      </c>
      <c r="M799" s="16"/>
      <c r="N799" s="17"/>
      <c r="O799" s="4" t="str">
        <f>IFERROR(AVERAGE(P799:Q799),"")</f>
        <v/>
      </c>
      <c r="P799" s="16"/>
      <c r="Q799" s="17"/>
      <c r="R799" s="4" t="str">
        <f>IFERROR(AVERAGE(S799:T799),"")</f>
        <v/>
      </c>
      <c r="S799" s="16"/>
      <c r="T799" s="17"/>
      <c r="U799" s="4" t="str">
        <f>IFERROR(AVERAGE(V799:W799),"")</f>
        <v/>
      </c>
      <c r="V799" s="16"/>
      <c r="W799" s="17"/>
      <c r="X799" s="4" t="str">
        <f>IFERROR(AVERAGE(Y799:Z799),"")</f>
        <v/>
      </c>
      <c r="Y799" s="16"/>
      <c r="Z799" s="17"/>
      <c r="AA799" s="4" t="str">
        <f>IFERROR(AVERAGE(AB799:AC799),"")</f>
        <v/>
      </c>
      <c r="AB799" s="16"/>
      <c r="AC799" s="17"/>
      <c r="AD799" s="4" t="str">
        <f>IFERROR(AVERAGE(AE799:AF799),"")</f>
        <v/>
      </c>
      <c r="AE799" s="16"/>
      <c r="AF799" s="17"/>
      <c r="AG799" s="4" t="str">
        <f>IFERROR(AVERAGE(AH799:AI799),"")</f>
        <v/>
      </c>
      <c r="AH799" s="16"/>
      <c r="AI799" s="17"/>
      <c r="AJ799" s="4" t="str">
        <f>IFERROR(AVERAGE(AK799:AL799),"")</f>
        <v/>
      </c>
      <c r="AK799" s="16"/>
      <c r="AL799" s="17"/>
      <c r="AM799" s="4" t="str">
        <f>IFERROR(AVERAGE(AN799:AO799),"")</f>
        <v/>
      </c>
      <c r="AN799" s="16"/>
      <c r="AO799" s="17"/>
      <c r="AP799" s="4" t="str">
        <f>IFERROR(AVERAGE(AQ799:AR799),"")</f>
        <v/>
      </c>
      <c r="AQ799" s="16"/>
      <c r="AR799" s="17"/>
      <c r="AS799" s="4" t="str">
        <f>IFERROR(AVERAGE(AT799:AU799),"")</f>
        <v/>
      </c>
      <c r="AT799" s="16"/>
      <c r="AU799" s="17"/>
      <c r="AV799" s="4" t="str">
        <f>IFERROR(AVERAGE(AW799:AX799),"")</f>
        <v/>
      </c>
      <c r="AW799" s="16"/>
      <c r="AX799" s="17"/>
      <c r="AY799" s="4" t="str">
        <f>IFERROR(AVERAGE(AZ799:BA799),"")</f>
        <v/>
      </c>
      <c r="AZ799" s="16"/>
      <c r="BA799" s="17"/>
      <c r="BB799" s="4" t="str">
        <f>IFERROR(AVERAGE(BC799:BD799),"")</f>
        <v/>
      </c>
      <c r="BC799" s="16"/>
      <c r="BD799" s="17"/>
      <c r="BE799" s="4" t="str">
        <f>IFERROR(AVERAGE(BF799:BG799),"")</f>
        <v/>
      </c>
      <c r="BF799" s="16"/>
      <c r="BG799" s="17"/>
      <c r="BH799" s="4" t="str">
        <f>IFERROR(AVERAGE(BI799:BJ799),"")</f>
        <v/>
      </c>
      <c r="BI799" s="16"/>
      <c r="BJ799" s="17"/>
      <c r="BK799" s="4" t="str">
        <f>IFERROR(AVERAGE(BL799:BM799),"")</f>
        <v/>
      </c>
      <c r="BL799" s="16"/>
      <c r="BM799" s="17"/>
      <c r="BN799" s="4" t="str">
        <f>IFERROR(AVERAGE(BO799:BP799),"")</f>
        <v/>
      </c>
      <c r="BO799" s="16"/>
      <c r="BP799" s="17"/>
      <c r="BQ799" s="4" t="str">
        <f>IFERROR(AVERAGE(BR799:BS799),"")</f>
        <v/>
      </c>
      <c r="BR799" s="16"/>
      <c r="BS799" s="17"/>
      <c r="BT799" s="4" t="str">
        <f>IFERROR(AVERAGE(BU799:BV799),"")</f>
        <v/>
      </c>
      <c r="BU799" s="16"/>
      <c r="BV799" s="17"/>
    </row>
    <row r="800" spans="1:77">
      <c r="B800" t="s">
        <v>69</v>
      </c>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50">
        <f>AVERAGE(BC800:BD800)</f>
        <v>0.35</v>
      </c>
      <c r="BC800" s="50">
        <v>0.3</v>
      </c>
      <c r="BD800" s="50">
        <v>0.4</v>
      </c>
      <c r="BE800" s="4"/>
      <c r="BF800" s="4"/>
      <c r="BG800" s="4"/>
      <c r="BH800" s="4"/>
      <c r="BI800" s="4"/>
      <c r="BJ800" s="4"/>
      <c r="BK800" s="4"/>
      <c r="BL800" s="4"/>
      <c r="BM800" s="4"/>
      <c r="BN800" s="4"/>
      <c r="BO800" s="4"/>
      <c r="BP800" s="4"/>
      <c r="BQ800" s="4"/>
      <c r="BR800" s="4"/>
      <c r="BS800" s="4"/>
      <c r="BT800" s="4"/>
      <c r="BU800" s="4"/>
      <c r="BV800" s="4"/>
    </row>
    <row r="801" spans="1:77" s="1" customFormat="1">
      <c r="A801" s="55"/>
      <c r="B801" s="1" t="str">
        <f>B799</f>
        <v>enea2016potential</v>
      </c>
      <c r="C801" s="1" t="s">
        <v>10</v>
      </c>
      <c r="D801" s="1">
        <f>D796</f>
        <v>2016</v>
      </c>
      <c r="E801" s="1" t="str">
        <f>E797</f>
        <v>EUR/kW</v>
      </c>
      <c r="F801" s="10">
        <f t="shared" ref="F801:BQ801" si="871">IFERROR(SUM(F803:F808)/F802,0)</f>
        <v>0</v>
      </c>
      <c r="G801" s="10">
        <f t="shared" si="871"/>
        <v>0</v>
      </c>
      <c r="H801" s="10">
        <f t="shared" si="871"/>
        <v>0</v>
      </c>
      <c r="I801" s="10">
        <f t="shared" si="871"/>
        <v>0</v>
      </c>
      <c r="J801" s="10">
        <f t="shared" si="871"/>
        <v>0</v>
      </c>
      <c r="K801" s="10">
        <f t="shared" si="871"/>
        <v>0</v>
      </c>
      <c r="L801" s="10">
        <f t="shared" si="871"/>
        <v>0</v>
      </c>
      <c r="M801" s="10">
        <f t="shared" si="871"/>
        <v>0</v>
      </c>
      <c r="N801" s="10">
        <f t="shared" si="871"/>
        <v>0</v>
      </c>
      <c r="O801" s="10">
        <f t="shared" si="871"/>
        <v>0</v>
      </c>
      <c r="P801" s="10">
        <f t="shared" si="871"/>
        <v>0</v>
      </c>
      <c r="Q801" s="10">
        <f t="shared" si="871"/>
        <v>0</v>
      </c>
      <c r="R801" s="10">
        <f t="shared" si="871"/>
        <v>0</v>
      </c>
      <c r="S801" s="10">
        <f t="shared" si="871"/>
        <v>0</v>
      </c>
      <c r="T801" s="10">
        <f t="shared" si="871"/>
        <v>0</v>
      </c>
      <c r="U801" s="10">
        <f t="shared" si="871"/>
        <v>0</v>
      </c>
      <c r="V801" s="10">
        <f t="shared" si="871"/>
        <v>0</v>
      </c>
      <c r="W801" s="10">
        <f t="shared" si="871"/>
        <v>0</v>
      </c>
      <c r="X801" s="10">
        <f t="shared" si="871"/>
        <v>0</v>
      </c>
      <c r="Y801" s="10">
        <f t="shared" si="871"/>
        <v>0</v>
      </c>
      <c r="Z801" s="10">
        <f t="shared" si="871"/>
        <v>0</v>
      </c>
      <c r="AA801" s="10">
        <f t="shared" si="871"/>
        <v>0</v>
      </c>
      <c r="AB801" s="10">
        <f t="shared" si="871"/>
        <v>0</v>
      </c>
      <c r="AC801" s="10">
        <f t="shared" si="871"/>
        <v>0</v>
      </c>
      <c r="AD801" s="10">
        <f t="shared" si="871"/>
        <v>0</v>
      </c>
      <c r="AE801" s="10">
        <f t="shared" si="871"/>
        <v>0</v>
      </c>
      <c r="AF801" s="10">
        <f t="shared" si="871"/>
        <v>0</v>
      </c>
      <c r="AG801" s="10">
        <f t="shared" si="871"/>
        <v>0</v>
      </c>
      <c r="AH801" s="10">
        <f t="shared" si="871"/>
        <v>0</v>
      </c>
      <c r="AI801" s="10">
        <f t="shared" si="871"/>
        <v>0</v>
      </c>
      <c r="AJ801" s="10">
        <f t="shared" si="871"/>
        <v>0</v>
      </c>
      <c r="AK801" s="10">
        <f t="shared" si="871"/>
        <v>0</v>
      </c>
      <c r="AL801" s="10">
        <f t="shared" si="871"/>
        <v>0</v>
      </c>
      <c r="AM801" s="10">
        <f t="shared" si="871"/>
        <v>0</v>
      </c>
      <c r="AN801" s="10">
        <f t="shared" si="871"/>
        <v>0</v>
      </c>
      <c r="AO801" s="10">
        <f t="shared" si="871"/>
        <v>0</v>
      </c>
      <c r="AP801" s="10">
        <f t="shared" si="871"/>
        <v>0</v>
      </c>
      <c r="AQ801" s="10">
        <f t="shared" si="871"/>
        <v>0</v>
      </c>
      <c r="AR801" s="10">
        <f t="shared" si="871"/>
        <v>0</v>
      </c>
      <c r="AS801" s="10">
        <f t="shared" si="871"/>
        <v>0</v>
      </c>
      <c r="AT801" s="10">
        <f t="shared" si="871"/>
        <v>0</v>
      </c>
      <c r="AU801" s="10">
        <f t="shared" si="871"/>
        <v>0</v>
      </c>
      <c r="AV801" s="10">
        <f t="shared" si="871"/>
        <v>0</v>
      </c>
      <c r="AW801" s="10">
        <f t="shared" si="871"/>
        <v>0</v>
      </c>
      <c r="AX801" s="10">
        <f t="shared" si="871"/>
        <v>0</v>
      </c>
      <c r="AY801" s="10">
        <f t="shared" si="871"/>
        <v>0</v>
      </c>
      <c r="AZ801" s="10">
        <f t="shared" si="871"/>
        <v>0</v>
      </c>
      <c r="BA801" s="10">
        <f t="shared" si="871"/>
        <v>0</v>
      </c>
      <c r="BB801" s="10">
        <f t="shared" si="871"/>
        <v>0</v>
      </c>
      <c r="BC801" s="10">
        <f t="shared" si="871"/>
        <v>0</v>
      </c>
      <c r="BD801" s="10">
        <f t="shared" si="871"/>
        <v>0</v>
      </c>
      <c r="BE801" s="10">
        <f t="shared" si="871"/>
        <v>0</v>
      </c>
      <c r="BF801" s="10">
        <f t="shared" si="871"/>
        <v>0</v>
      </c>
      <c r="BG801" s="10">
        <f t="shared" si="871"/>
        <v>0</v>
      </c>
      <c r="BH801" s="10">
        <f t="shared" si="871"/>
        <v>0</v>
      </c>
      <c r="BI801" s="10">
        <f t="shared" si="871"/>
        <v>0</v>
      </c>
      <c r="BJ801" s="10">
        <f t="shared" si="871"/>
        <v>0</v>
      </c>
      <c r="BK801" s="10">
        <f t="shared" si="871"/>
        <v>0</v>
      </c>
      <c r="BL801" s="10">
        <f t="shared" si="871"/>
        <v>0</v>
      </c>
      <c r="BM801" s="10">
        <f t="shared" si="871"/>
        <v>0</v>
      </c>
      <c r="BN801" s="10">
        <f t="shared" si="871"/>
        <v>0</v>
      </c>
      <c r="BO801" s="10">
        <f t="shared" si="871"/>
        <v>0</v>
      </c>
      <c r="BP801" s="10">
        <f t="shared" si="871"/>
        <v>0</v>
      </c>
      <c r="BQ801" s="10">
        <f t="shared" si="871"/>
        <v>0</v>
      </c>
      <c r="BR801" s="10">
        <f>IFERROR(SUM(BR803:BR808)/BR802,0)</f>
        <v>0</v>
      </c>
      <c r="BS801" s="10">
        <f>IFERROR(SUM(BS803:BS808)/BS802,0)</f>
        <v>0</v>
      </c>
      <c r="BT801" s="10">
        <f>IFERROR(SUM(BT803:BT808)/BT802,0)</f>
        <v>0</v>
      </c>
      <c r="BU801" s="10">
        <f>IFERROR(SUM(BU803:BU808)/BU802,0)</f>
        <v>0</v>
      </c>
      <c r="BV801" s="10">
        <f>IFERROR(SUM(BV803:BV808)/BV802,0)</f>
        <v>0</v>
      </c>
    </row>
    <row r="802" spans="1:77" hidden="1" outlineLevel="1">
      <c r="B802" t="str">
        <f>B801</f>
        <v>enea2016potential</v>
      </c>
      <c r="C802" t="s">
        <v>17</v>
      </c>
      <c r="D802">
        <f>D801</f>
        <v>2016</v>
      </c>
      <c r="E802" t="s">
        <v>18</v>
      </c>
      <c r="F802" s="4" t="str">
        <f>IFERROR(AVERAGE(G802:H802),"")</f>
        <v/>
      </c>
      <c r="G802" s="12"/>
      <c r="H802" s="13"/>
      <c r="I802" s="4" t="str">
        <f>IFERROR(AVERAGE(J802:K802),"")</f>
        <v/>
      </c>
      <c r="J802" s="12"/>
      <c r="K802" s="13"/>
      <c r="L802" s="4" t="str">
        <f>IFERROR(AVERAGE(M802:N802),"")</f>
        <v/>
      </c>
      <c r="M802" s="12"/>
      <c r="N802" s="13"/>
      <c r="O802" s="4" t="str">
        <f>IFERROR(AVERAGE(P802:Q802),"")</f>
        <v/>
      </c>
      <c r="P802" s="12"/>
      <c r="Q802" s="13"/>
      <c r="R802" s="4" t="str">
        <f>IFERROR(AVERAGE(S802:T802),"")</f>
        <v/>
      </c>
      <c r="S802" s="12"/>
      <c r="T802" s="13"/>
      <c r="U802" s="4" t="str">
        <f>IFERROR(AVERAGE(V802:W802),"")</f>
        <v/>
      </c>
      <c r="V802" s="12"/>
      <c r="W802" s="13"/>
      <c r="X802" s="4" t="str">
        <f>IFERROR(AVERAGE(Y802:Z802),"")</f>
        <v/>
      </c>
      <c r="Y802" s="12"/>
      <c r="Z802" s="13"/>
      <c r="AA802" s="4" t="str">
        <f>IFERROR(AVERAGE(AB802:AC802),"")</f>
        <v/>
      </c>
      <c r="AB802" s="12"/>
      <c r="AC802" s="13"/>
      <c r="AD802" s="4" t="str">
        <f>IFERROR(AVERAGE(AE802:AF802),"")</f>
        <v/>
      </c>
      <c r="AE802" s="12"/>
      <c r="AF802" s="13"/>
      <c r="AG802" s="4" t="str">
        <f>IFERROR(AVERAGE(AH802:AI802),"")</f>
        <v/>
      </c>
      <c r="AH802" s="12"/>
      <c r="AI802" s="13"/>
      <c r="AJ802" s="4" t="str">
        <f>IFERROR(AVERAGE(AK802:AL802),"")</f>
        <v/>
      </c>
      <c r="AK802" s="12"/>
      <c r="AL802" s="13"/>
      <c r="AM802" s="4" t="str">
        <f>IFERROR(AVERAGE(AN802:AO802),"")</f>
        <v/>
      </c>
      <c r="AN802" s="12"/>
      <c r="AO802" s="13"/>
      <c r="AP802" s="4" t="str">
        <f>IFERROR(AVERAGE(AQ802:AR802),"")</f>
        <v/>
      </c>
      <c r="AQ802" s="12"/>
      <c r="AR802" s="13"/>
      <c r="AS802" s="4" t="str">
        <f>IFERROR(AVERAGE(AT802:AU802),"")</f>
        <v/>
      </c>
      <c r="AT802" s="12"/>
      <c r="AU802" s="13"/>
      <c r="AV802" s="4" t="str">
        <f>IFERROR(AVERAGE(AW802:AX802),"")</f>
        <v/>
      </c>
      <c r="AW802" s="12"/>
      <c r="AX802" s="13"/>
      <c r="AY802" s="4" t="str">
        <f>IFERROR(AVERAGE(AZ802:BA802),"")</f>
        <v/>
      </c>
      <c r="AZ802" s="12"/>
      <c r="BA802" s="13"/>
      <c r="BB802" s="4" t="str">
        <f>IFERROR(AVERAGE(BC802:BD802),"")</f>
        <v/>
      </c>
      <c r="BC802" s="12"/>
      <c r="BD802" s="13"/>
      <c r="BE802" s="4" t="str">
        <f>IFERROR(AVERAGE(BF802:BG802),"")</f>
        <v/>
      </c>
      <c r="BF802" s="12"/>
      <c r="BG802" s="13"/>
      <c r="BH802" s="4" t="str">
        <f>IFERROR(AVERAGE(BI802:BJ802),"")</f>
        <v/>
      </c>
      <c r="BI802" s="12"/>
      <c r="BJ802" s="13"/>
      <c r="BK802" s="4" t="str">
        <f>IFERROR(AVERAGE(BL802:BM802),"")</f>
        <v/>
      </c>
      <c r="BL802" s="12"/>
      <c r="BM802" s="13"/>
      <c r="BN802" s="4" t="str">
        <f>IFERROR(AVERAGE(BO802:BP802),"")</f>
        <v/>
      </c>
      <c r="BO802" s="12"/>
      <c r="BP802" s="13"/>
      <c r="BQ802" s="4" t="str">
        <f>IFERROR(AVERAGE(BR802:BS802),"")</f>
        <v/>
      </c>
      <c r="BR802" s="12"/>
      <c r="BS802" s="13"/>
      <c r="BT802" s="4" t="str">
        <f>IFERROR(AVERAGE(BU802:BV802),"")</f>
        <v/>
      </c>
      <c r="BU802" s="12"/>
      <c r="BV802" s="13"/>
    </row>
    <row r="803" spans="1:77" hidden="1" outlineLevel="1">
      <c r="B803" t="str">
        <f t="shared" ref="B803:B808" si="872">B802</f>
        <v>enea2016potential</v>
      </c>
      <c r="C803" t="s">
        <v>12</v>
      </c>
      <c r="D803">
        <f>D801</f>
        <v>2016</v>
      </c>
      <c r="E803" t="str">
        <f>LEFT(E801,3)</f>
        <v>EUR</v>
      </c>
      <c r="F803" s="4" t="str">
        <f t="shared" ref="F803:F808" si="873">IFERROR(AVERAGE(G803:H803),"")</f>
        <v/>
      </c>
      <c r="G803" s="12"/>
      <c r="H803" s="13"/>
      <c r="I803" s="4" t="str">
        <f t="shared" ref="I803:I808" si="874">IFERROR(AVERAGE(J803:K803),"")</f>
        <v/>
      </c>
      <c r="J803" s="12"/>
      <c r="K803" s="13"/>
      <c r="L803" s="4" t="str">
        <f t="shared" ref="L803:L808" si="875">IFERROR(AVERAGE(M803:N803),"")</f>
        <v/>
      </c>
      <c r="M803" s="12"/>
      <c r="N803" s="13"/>
      <c r="O803" s="4" t="str">
        <f t="shared" ref="O803:O808" si="876">IFERROR(AVERAGE(P803:Q803),"")</f>
        <v/>
      </c>
      <c r="P803" s="12"/>
      <c r="Q803" s="13"/>
      <c r="R803" s="4" t="str">
        <f t="shared" ref="R803:R808" si="877">IFERROR(AVERAGE(S803:T803),"")</f>
        <v/>
      </c>
      <c r="S803" s="12"/>
      <c r="T803" s="13"/>
      <c r="U803" s="4" t="str">
        <f t="shared" ref="U803:U808" si="878">IFERROR(AVERAGE(V803:W803),"")</f>
        <v/>
      </c>
      <c r="V803" s="12"/>
      <c r="W803" s="13"/>
      <c r="X803" s="4" t="str">
        <f t="shared" ref="X803:X808" si="879">IFERROR(AVERAGE(Y803:Z803),"")</f>
        <v/>
      </c>
      <c r="Y803" s="12"/>
      <c r="Z803" s="13"/>
      <c r="AA803" s="4" t="str">
        <f t="shared" ref="AA803:AA808" si="880">IFERROR(AVERAGE(AB803:AC803),"")</f>
        <v/>
      </c>
      <c r="AB803" s="12"/>
      <c r="AC803" s="13"/>
      <c r="AD803" s="4" t="str">
        <f t="shared" ref="AD803:AD808" si="881">IFERROR(AVERAGE(AE803:AF803),"")</f>
        <v/>
      </c>
      <c r="AE803" s="12"/>
      <c r="AF803" s="13"/>
      <c r="AG803" s="4" t="str">
        <f t="shared" ref="AG803:AG808" si="882">IFERROR(AVERAGE(AH803:AI803),"")</f>
        <v/>
      </c>
      <c r="AH803" s="12"/>
      <c r="AI803" s="13"/>
      <c r="AJ803" s="4" t="str">
        <f t="shared" ref="AJ803:AJ808" si="883">IFERROR(AVERAGE(AK803:AL803),"")</f>
        <v/>
      </c>
      <c r="AK803" s="12"/>
      <c r="AL803" s="13"/>
      <c r="AM803" s="4" t="str">
        <f t="shared" ref="AM803:AM808" si="884">IFERROR(AVERAGE(AN803:AO803),"")</f>
        <v/>
      </c>
      <c r="AN803" s="12"/>
      <c r="AO803" s="13"/>
      <c r="AP803" s="4" t="str">
        <f t="shared" ref="AP803:AP808" si="885">IFERROR(AVERAGE(AQ803:AR803),"")</f>
        <v/>
      </c>
      <c r="AQ803" s="12"/>
      <c r="AR803" s="13"/>
      <c r="AS803" s="4" t="str">
        <f t="shared" ref="AS803:AS808" si="886">IFERROR(AVERAGE(AT803:AU803),"")</f>
        <v/>
      </c>
      <c r="AT803" s="12"/>
      <c r="AU803" s="13"/>
      <c r="AV803" s="4" t="str">
        <f t="shared" ref="AV803:AV808" si="887">IFERROR(AVERAGE(AW803:AX803),"")</f>
        <v/>
      </c>
      <c r="AW803" s="12"/>
      <c r="AX803" s="13"/>
      <c r="AY803" s="4" t="str">
        <f t="shared" ref="AY803:AY808" si="888">IFERROR(AVERAGE(AZ803:BA803),"")</f>
        <v/>
      </c>
      <c r="AZ803" s="12"/>
      <c r="BA803" s="13"/>
      <c r="BB803" s="4" t="str">
        <f t="shared" ref="BB803:BB808" si="889">IFERROR(AVERAGE(BC803:BD803),"")</f>
        <v/>
      </c>
      <c r="BC803" s="12"/>
      <c r="BD803" s="13"/>
      <c r="BE803" s="4" t="str">
        <f t="shared" ref="BE803:BE808" si="890">IFERROR(AVERAGE(BF803:BG803),"")</f>
        <v/>
      </c>
      <c r="BF803" s="12"/>
      <c r="BG803" s="13"/>
      <c r="BH803" s="4" t="str">
        <f t="shared" ref="BH803:BH808" si="891">IFERROR(AVERAGE(BI803:BJ803),"")</f>
        <v/>
      </c>
      <c r="BI803" s="12"/>
      <c r="BJ803" s="13"/>
      <c r="BK803" s="4" t="str">
        <f t="shared" ref="BK803:BK808" si="892">IFERROR(AVERAGE(BL803:BM803),"")</f>
        <v/>
      </c>
      <c r="BL803" s="12"/>
      <c r="BM803" s="13"/>
      <c r="BN803" s="4" t="str">
        <f t="shared" ref="BN803:BN808" si="893">IFERROR(AVERAGE(BO803:BP803),"")</f>
        <v/>
      </c>
      <c r="BO803" s="12"/>
      <c r="BP803" s="13"/>
      <c r="BQ803" s="4" t="str">
        <f t="shared" ref="BQ803:BQ808" si="894">IFERROR(AVERAGE(BR803:BS803),"")</f>
        <v/>
      </c>
      <c r="BR803" s="12"/>
      <c r="BS803" s="13"/>
      <c r="BT803" s="4" t="str">
        <f t="shared" ref="BT803:BT808" si="895">IFERROR(AVERAGE(BU803:BV803),"")</f>
        <v/>
      </c>
      <c r="BU803" s="12"/>
      <c r="BV803" s="13"/>
    </row>
    <row r="804" spans="1:77" hidden="1" outlineLevel="1">
      <c r="B804" t="str">
        <f t="shared" si="872"/>
        <v>enea2016potential</v>
      </c>
      <c r="C804" t="s">
        <v>13</v>
      </c>
      <c r="D804">
        <f t="shared" ref="D804:E808" si="896">D803</f>
        <v>2016</v>
      </c>
      <c r="E804" t="str">
        <f t="shared" si="896"/>
        <v>EUR</v>
      </c>
      <c r="F804" s="4" t="str">
        <f t="shared" si="873"/>
        <v/>
      </c>
      <c r="G804" s="12"/>
      <c r="H804" s="13"/>
      <c r="I804" s="4" t="str">
        <f t="shared" si="874"/>
        <v/>
      </c>
      <c r="J804" s="12"/>
      <c r="K804" s="13"/>
      <c r="L804" s="4" t="str">
        <f t="shared" si="875"/>
        <v/>
      </c>
      <c r="M804" s="12"/>
      <c r="N804" s="13"/>
      <c r="O804" s="4" t="str">
        <f t="shared" si="876"/>
        <v/>
      </c>
      <c r="P804" s="12"/>
      <c r="Q804" s="13"/>
      <c r="R804" s="4" t="str">
        <f t="shared" si="877"/>
        <v/>
      </c>
      <c r="S804" s="12"/>
      <c r="T804" s="13"/>
      <c r="U804" s="4" t="str">
        <f t="shared" si="878"/>
        <v/>
      </c>
      <c r="V804" s="12"/>
      <c r="W804" s="13"/>
      <c r="X804" s="4" t="str">
        <f t="shared" si="879"/>
        <v/>
      </c>
      <c r="Y804" s="12"/>
      <c r="Z804" s="13"/>
      <c r="AA804" s="4" t="str">
        <f t="shared" si="880"/>
        <v/>
      </c>
      <c r="AB804" s="12"/>
      <c r="AC804" s="13"/>
      <c r="AD804" s="4" t="str">
        <f t="shared" si="881"/>
        <v/>
      </c>
      <c r="AE804" s="12"/>
      <c r="AF804" s="13"/>
      <c r="AG804" s="4" t="str">
        <f t="shared" si="882"/>
        <v/>
      </c>
      <c r="AH804" s="12"/>
      <c r="AI804" s="13"/>
      <c r="AJ804" s="4" t="str">
        <f t="shared" si="883"/>
        <v/>
      </c>
      <c r="AK804" s="12"/>
      <c r="AL804" s="13"/>
      <c r="AM804" s="4" t="str">
        <f t="shared" si="884"/>
        <v/>
      </c>
      <c r="AN804" s="12"/>
      <c r="AO804" s="13"/>
      <c r="AP804" s="4" t="str">
        <f t="shared" si="885"/>
        <v/>
      </c>
      <c r="AQ804" s="12"/>
      <c r="AR804" s="13"/>
      <c r="AS804" s="4" t="str">
        <f t="shared" si="886"/>
        <v/>
      </c>
      <c r="AT804" s="12"/>
      <c r="AU804" s="13"/>
      <c r="AV804" s="4" t="str">
        <f t="shared" si="887"/>
        <v/>
      </c>
      <c r="AW804" s="12"/>
      <c r="AX804" s="13"/>
      <c r="AY804" s="4" t="str">
        <f t="shared" si="888"/>
        <v/>
      </c>
      <c r="AZ804" s="12"/>
      <c r="BA804" s="13"/>
      <c r="BB804" s="4" t="str">
        <f t="shared" si="889"/>
        <v/>
      </c>
      <c r="BC804" s="12"/>
      <c r="BD804" s="13"/>
      <c r="BE804" s="4" t="str">
        <f t="shared" si="890"/>
        <v/>
      </c>
      <c r="BF804" s="12"/>
      <c r="BG804" s="13"/>
      <c r="BH804" s="4" t="str">
        <f t="shared" si="891"/>
        <v/>
      </c>
      <c r="BI804" s="12"/>
      <c r="BJ804" s="13"/>
      <c r="BK804" s="4" t="str">
        <f t="shared" si="892"/>
        <v/>
      </c>
      <c r="BL804" s="12"/>
      <c r="BM804" s="13"/>
      <c r="BN804" s="4" t="str">
        <f t="shared" si="893"/>
        <v/>
      </c>
      <c r="BO804" s="12"/>
      <c r="BP804" s="13"/>
      <c r="BQ804" s="4" t="str">
        <f t="shared" si="894"/>
        <v/>
      </c>
      <c r="BR804" s="12"/>
      <c r="BS804" s="13"/>
      <c r="BT804" s="4" t="str">
        <f t="shared" si="895"/>
        <v/>
      </c>
      <c r="BU804" s="12"/>
      <c r="BV804" s="13"/>
    </row>
    <row r="805" spans="1:77" hidden="1" outlineLevel="1">
      <c r="B805" t="str">
        <f t="shared" si="872"/>
        <v>enea2016potential</v>
      </c>
      <c r="C805" t="s">
        <v>14</v>
      </c>
      <c r="D805">
        <f t="shared" si="896"/>
        <v>2016</v>
      </c>
      <c r="E805" t="str">
        <f t="shared" si="896"/>
        <v>EUR</v>
      </c>
      <c r="F805" s="4" t="str">
        <f t="shared" si="873"/>
        <v/>
      </c>
      <c r="G805" s="12"/>
      <c r="H805" s="13"/>
      <c r="I805" s="4" t="str">
        <f t="shared" si="874"/>
        <v/>
      </c>
      <c r="J805" s="12"/>
      <c r="K805" s="13"/>
      <c r="L805" s="4" t="str">
        <f t="shared" si="875"/>
        <v/>
      </c>
      <c r="M805" s="12"/>
      <c r="N805" s="13"/>
      <c r="O805" s="4" t="str">
        <f t="shared" si="876"/>
        <v/>
      </c>
      <c r="P805" s="12"/>
      <c r="Q805" s="13"/>
      <c r="R805" s="4" t="str">
        <f t="shared" si="877"/>
        <v/>
      </c>
      <c r="S805" s="12"/>
      <c r="T805" s="13"/>
      <c r="U805" s="4" t="str">
        <f t="shared" si="878"/>
        <v/>
      </c>
      <c r="V805" s="12"/>
      <c r="W805" s="13"/>
      <c r="X805" s="4" t="str">
        <f t="shared" si="879"/>
        <v/>
      </c>
      <c r="Y805" s="12"/>
      <c r="Z805" s="13"/>
      <c r="AA805" s="4" t="str">
        <f t="shared" si="880"/>
        <v/>
      </c>
      <c r="AB805" s="12"/>
      <c r="AC805" s="13"/>
      <c r="AD805" s="4" t="str">
        <f t="shared" si="881"/>
        <v/>
      </c>
      <c r="AE805" s="12"/>
      <c r="AF805" s="13"/>
      <c r="AG805" s="4" t="str">
        <f t="shared" si="882"/>
        <v/>
      </c>
      <c r="AH805" s="12"/>
      <c r="AI805" s="13"/>
      <c r="AJ805" s="4" t="str">
        <f t="shared" si="883"/>
        <v/>
      </c>
      <c r="AK805" s="12"/>
      <c r="AL805" s="13"/>
      <c r="AM805" s="4" t="str">
        <f t="shared" si="884"/>
        <v/>
      </c>
      <c r="AN805" s="12"/>
      <c r="AO805" s="13"/>
      <c r="AP805" s="4" t="str">
        <f t="shared" si="885"/>
        <v/>
      </c>
      <c r="AQ805" s="12"/>
      <c r="AR805" s="13"/>
      <c r="AS805" s="4" t="str">
        <f t="shared" si="886"/>
        <v/>
      </c>
      <c r="AT805" s="12"/>
      <c r="AU805" s="13"/>
      <c r="AV805" s="4" t="str">
        <f t="shared" si="887"/>
        <v/>
      </c>
      <c r="AW805" s="12"/>
      <c r="AX805" s="13"/>
      <c r="AY805" s="4" t="str">
        <f t="shared" si="888"/>
        <v/>
      </c>
      <c r="AZ805" s="12"/>
      <c r="BA805" s="13"/>
      <c r="BB805" s="4" t="str">
        <f t="shared" si="889"/>
        <v/>
      </c>
      <c r="BC805" s="12"/>
      <c r="BD805" s="13"/>
      <c r="BE805" s="4" t="str">
        <f t="shared" si="890"/>
        <v/>
      </c>
      <c r="BF805" s="12"/>
      <c r="BG805" s="13"/>
      <c r="BH805" s="4" t="str">
        <f t="shared" si="891"/>
        <v/>
      </c>
      <c r="BI805" s="12"/>
      <c r="BJ805" s="13"/>
      <c r="BK805" s="4" t="str">
        <f t="shared" si="892"/>
        <v/>
      </c>
      <c r="BL805" s="12"/>
      <c r="BM805" s="13"/>
      <c r="BN805" s="4" t="str">
        <f t="shared" si="893"/>
        <v/>
      </c>
      <c r="BO805" s="12"/>
      <c r="BP805" s="13"/>
      <c r="BQ805" s="4" t="str">
        <f t="shared" si="894"/>
        <v/>
      </c>
      <c r="BR805" s="12"/>
      <c r="BS805" s="13"/>
      <c r="BT805" s="4" t="str">
        <f t="shared" si="895"/>
        <v/>
      </c>
      <c r="BU805" s="12"/>
      <c r="BV805" s="13"/>
    </row>
    <row r="806" spans="1:77" hidden="1" outlineLevel="1">
      <c r="B806" t="str">
        <f t="shared" si="872"/>
        <v>enea2016potential</v>
      </c>
      <c r="C806" t="s">
        <v>11</v>
      </c>
      <c r="D806">
        <f t="shared" si="896"/>
        <v>2016</v>
      </c>
      <c r="E806" t="str">
        <f t="shared" si="896"/>
        <v>EUR</v>
      </c>
      <c r="F806" s="4" t="str">
        <f t="shared" si="873"/>
        <v/>
      </c>
      <c r="G806" s="12"/>
      <c r="H806" s="13"/>
      <c r="I806" s="4" t="str">
        <f t="shared" si="874"/>
        <v/>
      </c>
      <c r="J806" s="12"/>
      <c r="K806" s="13"/>
      <c r="L806" s="4" t="str">
        <f t="shared" si="875"/>
        <v/>
      </c>
      <c r="M806" s="12"/>
      <c r="N806" s="13"/>
      <c r="O806" s="4" t="str">
        <f t="shared" si="876"/>
        <v/>
      </c>
      <c r="P806" s="12"/>
      <c r="Q806" s="13"/>
      <c r="R806" s="4" t="str">
        <f t="shared" si="877"/>
        <v/>
      </c>
      <c r="S806" s="12"/>
      <c r="T806" s="13"/>
      <c r="U806" s="4" t="str">
        <f t="shared" si="878"/>
        <v/>
      </c>
      <c r="V806" s="12"/>
      <c r="W806" s="13"/>
      <c r="X806" s="4" t="str">
        <f t="shared" si="879"/>
        <v/>
      </c>
      <c r="Y806" s="12"/>
      <c r="Z806" s="13"/>
      <c r="AA806" s="4" t="str">
        <f t="shared" si="880"/>
        <v/>
      </c>
      <c r="AB806" s="12"/>
      <c r="AC806" s="13"/>
      <c r="AD806" s="4" t="str">
        <f t="shared" si="881"/>
        <v/>
      </c>
      <c r="AE806" s="12"/>
      <c r="AF806" s="13"/>
      <c r="AG806" s="4" t="str">
        <f t="shared" si="882"/>
        <v/>
      </c>
      <c r="AH806" s="12"/>
      <c r="AI806" s="13"/>
      <c r="AJ806" s="4" t="str">
        <f t="shared" si="883"/>
        <v/>
      </c>
      <c r="AK806" s="12"/>
      <c r="AL806" s="13"/>
      <c r="AM806" s="4" t="str">
        <f t="shared" si="884"/>
        <v/>
      </c>
      <c r="AN806" s="12"/>
      <c r="AO806" s="13"/>
      <c r="AP806" s="4" t="str">
        <f t="shared" si="885"/>
        <v/>
      </c>
      <c r="AQ806" s="12"/>
      <c r="AR806" s="13"/>
      <c r="AS806" s="4" t="str">
        <f t="shared" si="886"/>
        <v/>
      </c>
      <c r="AT806" s="12"/>
      <c r="AU806" s="13"/>
      <c r="AV806" s="4" t="str">
        <f t="shared" si="887"/>
        <v/>
      </c>
      <c r="AW806" s="12"/>
      <c r="AX806" s="13"/>
      <c r="AY806" s="4" t="str">
        <f t="shared" si="888"/>
        <v/>
      </c>
      <c r="AZ806" s="12"/>
      <c r="BA806" s="13"/>
      <c r="BB806" s="4" t="str">
        <f t="shared" si="889"/>
        <v/>
      </c>
      <c r="BC806" s="12"/>
      <c r="BD806" s="13"/>
      <c r="BE806" s="4" t="str">
        <f t="shared" si="890"/>
        <v/>
      </c>
      <c r="BF806" s="12"/>
      <c r="BG806" s="13"/>
      <c r="BH806" s="4" t="str">
        <f t="shared" si="891"/>
        <v/>
      </c>
      <c r="BI806" s="12"/>
      <c r="BJ806" s="13"/>
      <c r="BK806" s="4" t="str">
        <f t="shared" si="892"/>
        <v/>
      </c>
      <c r="BL806" s="12"/>
      <c r="BM806" s="13"/>
      <c r="BN806" s="4" t="str">
        <f t="shared" si="893"/>
        <v/>
      </c>
      <c r="BO806" s="12"/>
      <c r="BP806" s="13"/>
      <c r="BQ806" s="4" t="str">
        <f t="shared" si="894"/>
        <v/>
      </c>
      <c r="BR806" s="12"/>
      <c r="BS806" s="13"/>
      <c r="BT806" s="4" t="str">
        <f t="shared" si="895"/>
        <v/>
      </c>
      <c r="BU806" s="12"/>
      <c r="BV806" s="13"/>
    </row>
    <row r="807" spans="1:77" hidden="1" outlineLevel="1">
      <c r="B807" t="str">
        <f t="shared" si="872"/>
        <v>enea2016potential</v>
      </c>
      <c r="C807" t="s">
        <v>15</v>
      </c>
      <c r="D807">
        <f t="shared" si="896"/>
        <v>2016</v>
      </c>
      <c r="E807" t="str">
        <f t="shared" si="896"/>
        <v>EUR</v>
      </c>
      <c r="F807" s="4" t="str">
        <f t="shared" si="873"/>
        <v/>
      </c>
      <c r="G807" s="12"/>
      <c r="H807" s="13"/>
      <c r="I807" s="4" t="str">
        <f t="shared" si="874"/>
        <v/>
      </c>
      <c r="J807" s="12"/>
      <c r="K807" s="13"/>
      <c r="L807" s="4" t="str">
        <f t="shared" si="875"/>
        <v/>
      </c>
      <c r="M807" s="12"/>
      <c r="N807" s="13"/>
      <c r="O807" s="4" t="str">
        <f t="shared" si="876"/>
        <v/>
      </c>
      <c r="P807" s="12"/>
      <c r="Q807" s="13"/>
      <c r="R807" s="4" t="str">
        <f t="shared" si="877"/>
        <v/>
      </c>
      <c r="S807" s="12"/>
      <c r="T807" s="13"/>
      <c r="U807" s="4" t="str">
        <f t="shared" si="878"/>
        <v/>
      </c>
      <c r="V807" s="12"/>
      <c r="W807" s="13"/>
      <c r="X807" s="4" t="str">
        <f t="shared" si="879"/>
        <v/>
      </c>
      <c r="Y807" s="12"/>
      <c r="Z807" s="13"/>
      <c r="AA807" s="4" t="str">
        <f t="shared" si="880"/>
        <v/>
      </c>
      <c r="AB807" s="12"/>
      <c r="AC807" s="13"/>
      <c r="AD807" s="4" t="str">
        <f t="shared" si="881"/>
        <v/>
      </c>
      <c r="AE807" s="12"/>
      <c r="AF807" s="13"/>
      <c r="AG807" s="4" t="str">
        <f t="shared" si="882"/>
        <v/>
      </c>
      <c r="AH807" s="12"/>
      <c r="AI807" s="13"/>
      <c r="AJ807" s="4" t="str">
        <f t="shared" si="883"/>
        <v/>
      </c>
      <c r="AK807" s="12"/>
      <c r="AL807" s="13"/>
      <c r="AM807" s="4" t="str">
        <f t="shared" si="884"/>
        <v/>
      </c>
      <c r="AN807" s="12"/>
      <c r="AO807" s="13"/>
      <c r="AP807" s="4" t="str">
        <f t="shared" si="885"/>
        <v/>
      </c>
      <c r="AQ807" s="12"/>
      <c r="AR807" s="13"/>
      <c r="AS807" s="4" t="str">
        <f t="shared" si="886"/>
        <v/>
      </c>
      <c r="AT807" s="12"/>
      <c r="AU807" s="13"/>
      <c r="AV807" s="4" t="str">
        <f t="shared" si="887"/>
        <v/>
      </c>
      <c r="AW807" s="12"/>
      <c r="AX807" s="13"/>
      <c r="AY807" s="4" t="str">
        <f t="shared" si="888"/>
        <v/>
      </c>
      <c r="AZ807" s="12"/>
      <c r="BA807" s="13"/>
      <c r="BB807" s="4" t="str">
        <f t="shared" si="889"/>
        <v/>
      </c>
      <c r="BC807" s="12"/>
      <c r="BD807" s="13"/>
      <c r="BE807" s="4" t="str">
        <f t="shared" si="890"/>
        <v/>
      </c>
      <c r="BF807" s="12"/>
      <c r="BG807" s="13"/>
      <c r="BH807" s="4" t="str">
        <f t="shared" si="891"/>
        <v/>
      </c>
      <c r="BI807" s="12"/>
      <c r="BJ807" s="13"/>
      <c r="BK807" s="4" t="str">
        <f t="shared" si="892"/>
        <v/>
      </c>
      <c r="BL807" s="12"/>
      <c r="BM807" s="13"/>
      <c r="BN807" s="4" t="str">
        <f t="shared" si="893"/>
        <v/>
      </c>
      <c r="BO807" s="12"/>
      <c r="BP807" s="13"/>
      <c r="BQ807" s="4" t="str">
        <f t="shared" si="894"/>
        <v/>
      </c>
      <c r="BR807" s="12"/>
      <c r="BS807" s="13"/>
      <c r="BT807" s="4" t="str">
        <f t="shared" si="895"/>
        <v/>
      </c>
      <c r="BU807" s="12"/>
      <c r="BV807" s="13"/>
    </row>
    <row r="808" spans="1:77" hidden="1" outlineLevel="1">
      <c r="B808" t="str">
        <f t="shared" si="872"/>
        <v>enea2016potential</v>
      </c>
      <c r="C808" t="s">
        <v>16</v>
      </c>
      <c r="D808">
        <f t="shared" si="896"/>
        <v>2016</v>
      </c>
      <c r="E808" t="str">
        <f t="shared" si="896"/>
        <v>EUR</v>
      </c>
      <c r="F808" s="4" t="str">
        <f t="shared" si="873"/>
        <v/>
      </c>
      <c r="G808" s="12"/>
      <c r="H808" s="13"/>
      <c r="I808" s="4" t="str">
        <f t="shared" si="874"/>
        <v/>
      </c>
      <c r="J808" s="12"/>
      <c r="K808" s="13"/>
      <c r="L808" s="4" t="str">
        <f t="shared" si="875"/>
        <v/>
      </c>
      <c r="M808" s="12"/>
      <c r="N808" s="13"/>
      <c r="O808" s="4" t="str">
        <f t="shared" si="876"/>
        <v/>
      </c>
      <c r="P808" s="12"/>
      <c r="Q808" s="13"/>
      <c r="R808" s="4" t="str">
        <f t="shared" si="877"/>
        <v/>
      </c>
      <c r="S808" s="12"/>
      <c r="T808" s="13"/>
      <c r="U808" s="4" t="str">
        <f t="shared" si="878"/>
        <v/>
      </c>
      <c r="V808" s="12"/>
      <c r="W808" s="13"/>
      <c r="X808" s="4" t="str">
        <f t="shared" si="879"/>
        <v/>
      </c>
      <c r="Y808" s="12"/>
      <c r="Z808" s="13"/>
      <c r="AA808" s="4" t="str">
        <f t="shared" si="880"/>
        <v/>
      </c>
      <c r="AB808" s="12"/>
      <c r="AC808" s="13"/>
      <c r="AD808" s="4" t="str">
        <f t="shared" si="881"/>
        <v/>
      </c>
      <c r="AE808" s="12"/>
      <c r="AF808" s="13"/>
      <c r="AG808" s="4" t="str">
        <f t="shared" si="882"/>
        <v/>
      </c>
      <c r="AH808" s="12"/>
      <c r="AI808" s="13"/>
      <c r="AJ808" s="4" t="str">
        <f t="shared" si="883"/>
        <v/>
      </c>
      <c r="AK808" s="12"/>
      <c r="AL808" s="13"/>
      <c r="AM808" s="4" t="str">
        <f t="shared" si="884"/>
        <v/>
      </c>
      <c r="AN808" s="12"/>
      <c r="AO808" s="13"/>
      <c r="AP808" s="4" t="str">
        <f t="shared" si="885"/>
        <v/>
      </c>
      <c r="AQ808" s="12"/>
      <c r="AR808" s="13"/>
      <c r="AS808" s="4" t="str">
        <f t="shared" si="886"/>
        <v/>
      </c>
      <c r="AT808" s="12"/>
      <c r="AU808" s="13"/>
      <c r="AV808" s="4" t="str">
        <f t="shared" si="887"/>
        <v/>
      </c>
      <c r="AW808" s="12"/>
      <c r="AX808" s="13"/>
      <c r="AY808" s="4" t="str">
        <f t="shared" si="888"/>
        <v/>
      </c>
      <c r="AZ808" s="12"/>
      <c r="BA808" s="13"/>
      <c r="BB808" s="4" t="str">
        <f t="shared" si="889"/>
        <v/>
      </c>
      <c r="BC808" s="12"/>
      <c r="BD808" s="13"/>
      <c r="BE808" s="4" t="str">
        <f t="shared" si="890"/>
        <v/>
      </c>
      <c r="BF808" s="12"/>
      <c r="BG808" s="13"/>
      <c r="BH808" s="4" t="str">
        <f t="shared" si="891"/>
        <v/>
      </c>
      <c r="BI808" s="12"/>
      <c r="BJ808" s="13"/>
      <c r="BK808" s="4" t="str">
        <f t="shared" si="892"/>
        <v/>
      </c>
      <c r="BL808" s="12"/>
      <c r="BM808" s="13"/>
      <c r="BN808" s="4" t="str">
        <f t="shared" si="893"/>
        <v/>
      </c>
      <c r="BO808" s="12"/>
      <c r="BP808" s="13"/>
      <c r="BQ808" s="4" t="str">
        <f t="shared" si="894"/>
        <v/>
      </c>
      <c r="BR808" s="12"/>
      <c r="BS808" s="13"/>
      <c r="BT808" s="4" t="str">
        <f t="shared" si="895"/>
        <v/>
      </c>
      <c r="BU808" s="12"/>
      <c r="BV808" s="13"/>
    </row>
    <row r="809" spans="1:77" collapsed="1">
      <c r="B809" t="s">
        <v>69</v>
      </c>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row>
    <row r="810" spans="1:77">
      <c r="B810" t="str">
        <f>B808</f>
        <v>enea2016potential</v>
      </c>
      <c r="C810" t="s">
        <v>19</v>
      </c>
      <c r="D810">
        <f>D808</f>
        <v>2016</v>
      </c>
      <c r="E810" t="str">
        <f>E797</f>
        <v>EUR/kW</v>
      </c>
      <c r="F810" s="4" t="str">
        <f>IFERROR(AVERAGE(G810:H810),"")</f>
        <v/>
      </c>
      <c r="G810" s="12"/>
      <c r="H810" s="13"/>
      <c r="I810" s="4" t="str">
        <f>IFERROR(AVERAGE(J810:K810),"")</f>
        <v/>
      </c>
      <c r="J810" s="12"/>
      <c r="K810" s="13"/>
      <c r="L810" s="4" t="str">
        <f>IFERROR(AVERAGE(M810:N810),"")</f>
        <v/>
      </c>
      <c r="M810" s="12"/>
      <c r="N810" s="13"/>
      <c r="O810" s="4" t="str">
        <f>IFERROR(AVERAGE(P810:Q810),"")</f>
        <v/>
      </c>
      <c r="P810" s="12"/>
      <c r="Q810" s="13"/>
      <c r="R810" s="4" t="str">
        <f>IFERROR(AVERAGE(S810:T810),"")</f>
        <v/>
      </c>
      <c r="S810" s="12"/>
      <c r="T810" s="13"/>
      <c r="U810" s="4" t="str">
        <f>IFERROR(AVERAGE(V810:W810),"")</f>
        <v/>
      </c>
      <c r="V810" s="12"/>
      <c r="W810" s="13"/>
      <c r="X810" s="4" t="str">
        <f>IFERROR(AVERAGE(Y810:Z810),"")</f>
        <v/>
      </c>
      <c r="Y810" s="12"/>
      <c r="Z810" s="13"/>
      <c r="AA810" s="4" t="str">
        <f>IFERROR(AVERAGE(AB810:AC810),"")</f>
        <v/>
      </c>
      <c r="AB810" s="12"/>
      <c r="AC810" s="13"/>
      <c r="AD810" s="4" t="str">
        <f>IFERROR(AVERAGE(AE810:AF810),"")</f>
        <v/>
      </c>
      <c r="AE810" s="12"/>
      <c r="AF810" s="13"/>
      <c r="AG810" s="4" t="str">
        <f>IFERROR(AVERAGE(AH810:AI810),"")</f>
        <v/>
      </c>
      <c r="AH810" s="12"/>
      <c r="AI810" s="13"/>
      <c r="AJ810" s="4" t="str">
        <f>IFERROR(AVERAGE(AK810:AL810),"")</f>
        <v/>
      </c>
      <c r="AK810" s="12"/>
      <c r="AL810" s="13"/>
      <c r="AM810" s="4" t="str">
        <f>IFERROR(AVERAGE(AN810:AO810),"")</f>
        <v/>
      </c>
      <c r="AN810" s="12"/>
      <c r="AO810" s="13"/>
      <c r="AP810" s="4" t="str">
        <f>IFERROR(AVERAGE(AQ810:AR810),"")</f>
        <v/>
      </c>
      <c r="AQ810" s="12"/>
      <c r="AR810" s="13"/>
      <c r="AS810" s="4" t="str">
        <f>IFERROR(AVERAGE(AT810:AU810),"")</f>
        <v/>
      </c>
      <c r="AT810" s="12"/>
      <c r="AU810" s="13"/>
      <c r="AV810" s="4" t="str">
        <f>IFERROR(AVERAGE(AW810:AX810),"")</f>
        <v/>
      </c>
      <c r="AW810" s="12"/>
      <c r="AX810" s="13"/>
      <c r="AY810" s="4">
        <f>IFERROR(AVERAGE(AZ810:BA810),"")</f>
        <v>3296</v>
      </c>
      <c r="AZ810" s="12">
        <v>3296</v>
      </c>
      <c r="BA810" s="13">
        <v>3296</v>
      </c>
      <c r="BB810" s="4">
        <f>IFERROR(AVERAGE(BC810:BD810),"")</f>
        <v>1500</v>
      </c>
      <c r="BC810" s="12">
        <v>1000</v>
      </c>
      <c r="BD810" s="13">
        <v>2000</v>
      </c>
      <c r="BE810" s="4" t="str">
        <f>IFERROR(AVERAGE(BF810:BG810),"")</f>
        <v/>
      </c>
      <c r="BF810" s="12"/>
      <c r="BG810" s="13"/>
      <c r="BH810" s="4" t="str">
        <f>IFERROR(AVERAGE(BI810:BJ810),"")</f>
        <v/>
      </c>
      <c r="BI810" s="12"/>
      <c r="BJ810" s="13"/>
      <c r="BK810" s="4" t="str">
        <f>IFERROR(AVERAGE(BL810:BM810),"")</f>
        <v/>
      </c>
      <c r="BL810" s="12"/>
      <c r="BM810" s="13"/>
      <c r="BN810" s="4" t="str">
        <f>IFERROR(AVERAGE(BO810:BP810),"")</f>
        <v/>
      </c>
      <c r="BO810" s="12"/>
      <c r="BP810" s="13"/>
      <c r="BQ810" s="4" t="str">
        <f>IFERROR(AVERAGE(BR810:BS810),"")</f>
        <v/>
      </c>
      <c r="BR810" s="12"/>
      <c r="BS810" s="13"/>
      <c r="BT810" s="4" t="str">
        <f>IFERROR(AVERAGE(BU810:BV810),"")</f>
        <v/>
      </c>
      <c r="BU810" s="12"/>
      <c r="BV810" s="13"/>
      <c r="BY810" t="s">
        <v>265</v>
      </c>
    </row>
    <row r="811" spans="1:77">
      <c r="B811" t="s">
        <v>69</v>
      </c>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row>
    <row r="812" spans="1:77">
      <c r="B812" t="str">
        <f>B810</f>
        <v>enea2016potential</v>
      </c>
      <c r="C812" t="s">
        <v>48</v>
      </c>
      <c r="D812">
        <f>D810</f>
        <v>2016</v>
      </c>
      <c r="E812" t="s">
        <v>22</v>
      </c>
      <c r="F812" s="22" t="str">
        <f>IFERROR(AVERAGE(G812:H812),"")</f>
        <v/>
      </c>
      <c r="G812" s="23"/>
      <c r="H812" s="24"/>
      <c r="I812" s="22" t="str">
        <f>IFERROR(AVERAGE(J812:K812),"")</f>
        <v/>
      </c>
      <c r="J812" s="23"/>
      <c r="K812" s="24"/>
      <c r="L812" s="22" t="str">
        <f>IFERROR(AVERAGE(M812:N812),"")</f>
        <v/>
      </c>
      <c r="M812" s="23"/>
      <c r="N812" s="24"/>
      <c r="O812" s="22" t="str">
        <f>IFERROR(AVERAGE(P812:Q812),"")</f>
        <v/>
      </c>
      <c r="P812" s="23"/>
      <c r="Q812" s="24"/>
      <c r="R812" s="22" t="str">
        <f>IFERROR(AVERAGE(S812:T812),"")</f>
        <v/>
      </c>
      <c r="S812" s="23"/>
      <c r="T812" s="24"/>
      <c r="U812" s="22" t="str">
        <f>IFERROR(AVERAGE(V812:W812),"")</f>
        <v/>
      </c>
      <c r="V812" s="23"/>
      <c r="W812" s="24"/>
      <c r="X812" s="22" t="str">
        <f>IFERROR(AVERAGE(Y812:Z812),"")</f>
        <v/>
      </c>
      <c r="Y812" s="23"/>
      <c r="Z812" s="24"/>
      <c r="AA812" s="22" t="str">
        <f>IFERROR(AVERAGE(AB812:AC812),"")</f>
        <v/>
      </c>
      <c r="AB812" s="23"/>
      <c r="AC812" s="24"/>
      <c r="AD812" s="22" t="str">
        <f>IFERROR(AVERAGE(AE812:AF812),"")</f>
        <v/>
      </c>
      <c r="AE812" s="23"/>
      <c r="AF812" s="24"/>
      <c r="AG812" s="22" t="str">
        <f>IFERROR(AVERAGE(AH812:AI812),"")</f>
        <v/>
      </c>
      <c r="AH812" s="23"/>
      <c r="AI812" s="24"/>
      <c r="AJ812" s="22" t="str">
        <f>IFERROR(AVERAGE(AK812:AL812),"")</f>
        <v/>
      </c>
      <c r="AK812" s="23"/>
      <c r="AL812" s="24"/>
      <c r="AM812" s="22" t="str">
        <f>IFERROR(AVERAGE(AN812:AO812),"")</f>
        <v/>
      </c>
      <c r="AN812" s="23"/>
      <c r="AO812" s="24"/>
      <c r="AP812" s="22" t="str">
        <f>IFERROR(AVERAGE(AQ812:AR812),"")</f>
        <v/>
      </c>
      <c r="AQ812" s="23"/>
      <c r="AR812" s="24"/>
      <c r="AS812" s="22" t="str">
        <f>IFERROR(AVERAGE(AT812:AU812),"")</f>
        <v/>
      </c>
      <c r="AT812" s="23"/>
      <c r="AU812" s="24"/>
      <c r="AV812" s="22" t="str">
        <f>IFERROR(AVERAGE(AW812:AX812),"")</f>
        <v/>
      </c>
      <c r="AW812" s="23"/>
      <c r="AX812" s="24"/>
      <c r="AY812" s="22" t="str">
        <f>IFERROR(AVERAGE(AZ812:BA812),"")</f>
        <v/>
      </c>
      <c r="AZ812" s="23"/>
      <c r="BA812" s="24"/>
      <c r="BB812" s="22">
        <f>IFERROR(AVERAGE(BC812:BD812),"")</f>
        <v>3.0000000000000002E-2</v>
      </c>
      <c r="BC812" s="23">
        <v>0.01</v>
      </c>
      <c r="BD812" s="24">
        <v>0.05</v>
      </c>
      <c r="BE812" s="22" t="str">
        <f>IFERROR(AVERAGE(BF812:BG812),"")</f>
        <v/>
      </c>
      <c r="BF812" s="23"/>
      <c r="BG812" s="24"/>
      <c r="BH812" s="22" t="str">
        <f>IFERROR(AVERAGE(BI812:BJ812),"")</f>
        <v/>
      </c>
      <c r="BI812" s="23"/>
      <c r="BJ812" s="24"/>
      <c r="BK812" s="22" t="str">
        <f>IFERROR(AVERAGE(BL812:BM812),"")</f>
        <v/>
      </c>
      <c r="BL812" s="23"/>
      <c r="BM812" s="24"/>
      <c r="BN812" s="22" t="str">
        <f>IFERROR(AVERAGE(BO812:BP812),"")</f>
        <v/>
      </c>
      <c r="BO812" s="23"/>
      <c r="BP812" s="24"/>
      <c r="BQ812" s="22" t="str">
        <f>IFERROR(AVERAGE(BR812:BS812),"")</f>
        <v/>
      </c>
      <c r="BR812" s="23"/>
      <c r="BS812" s="24"/>
      <c r="BT812" s="22">
        <f>IFERROR(AVERAGE(BU812:BV812),"")</f>
        <v>3.0000000000000002E-2</v>
      </c>
      <c r="BU812" s="23">
        <v>0.01</v>
      </c>
      <c r="BV812" s="24">
        <v>0.05</v>
      </c>
      <c r="BY812" t="s">
        <v>264</v>
      </c>
    </row>
    <row r="813" spans="1:77">
      <c r="B813" t="str">
        <f>B812</f>
        <v>enea2016potential</v>
      </c>
      <c r="C813" t="s">
        <v>49</v>
      </c>
      <c r="D813">
        <f>D812</f>
        <v>2016</v>
      </c>
      <c r="E813" t="s">
        <v>22</v>
      </c>
      <c r="F813" s="22" t="str">
        <f>IFERROR(AVERAGE(G813:H813),"")</f>
        <v/>
      </c>
      <c r="G813" s="23"/>
      <c r="H813" s="24"/>
      <c r="I813" s="22" t="str">
        <f>IFERROR(AVERAGE(J813:K813),"")</f>
        <v/>
      </c>
      <c r="J813" s="23"/>
      <c r="K813" s="24"/>
      <c r="L813" s="22" t="str">
        <f>IFERROR(AVERAGE(M813:N813),"")</f>
        <v/>
      </c>
      <c r="M813" s="23"/>
      <c r="N813" s="24"/>
      <c r="O813" s="22" t="str">
        <f>IFERROR(AVERAGE(P813:Q813),"")</f>
        <v/>
      </c>
      <c r="P813" s="23"/>
      <c r="Q813" s="24"/>
      <c r="R813" s="22" t="str">
        <f>IFERROR(AVERAGE(S813:T813),"")</f>
        <v/>
      </c>
      <c r="S813" s="23"/>
      <c r="T813" s="24"/>
      <c r="U813" s="22" t="str">
        <f>IFERROR(AVERAGE(V813:W813),"")</f>
        <v/>
      </c>
      <c r="V813" s="23"/>
      <c r="W813" s="24"/>
      <c r="X813" s="22" t="str">
        <f>IFERROR(AVERAGE(Y813:Z813),"")</f>
        <v/>
      </c>
      <c r="Y813" s="23"/>
      <c r="Z813" s="24"/>
      <c r="AA813" s="22" t="str">
        <f>IFERROR(AVERAGE(AB813:AC813),"")</f>
        <v/>
      </c>
      <c r="AB813" s="23"/>
      <c r="AC813" s="24"/>
      <c r="AD813" s="22" t="str">
        <f>IFERROR(AVERAGE(AE813:AF813),"")</f>
        <v/>
      </c>
      <c r="AE813" s="23"/>
      <c r="AF813" s="24"/>
      <c r="AG813" s="22" t="str">
        <f>IFERROR(AVERAGE(AH813:AI813),"")</f>
        <v/>
      </c>
      <c r="AH813" s="23"/>
      <c r="AI813" s="24"/>
      <c r="AJ813" s="22" t="str">
        <f>IFERROR(AVERAGE(AK813:AL813),"")</f>
        <v/>
      </c>
      <c r="AK813" s="23"/>
      <c r="AL813" s="24"/>
      <c r="AM813" s="22" t="str">
        <f>IFERROR(AVERAGE(AN813:AO813),"")</f>
        <v/>
      </c>
      <c r="AN813" s="23"/>
      <c r="AO813" s="24"/>
      <c r="AP813" s="22" t="str">
        <f>IFERROR(AVERAGE(AQ813:AR813),"")</f>
        <v/>
      </c>
      <c r="AQ813" s="23"/>
      <c r="AR813" s="24"/>
      <c r="AS813" s="22" t="str">
        <f>IFERROR(AVERAGE(AT813:AU813),"")</f>
        <v/>
      </c>
      <c r="AT813" s="23"/>
      <c r="AU813" s="24"/>
      <c r="AV813" s="22" t="str">
        <f>IFERROR(AVERAGE(AW813:AX813),"")</f>
        <v/>
      </c>
      <c r="AW813" s="23"/>
      <c r="AX813" s="24"/>
      <c r="AY813" s="22" t="str">
        <f>IFERROR(AVERAGE(AZ813:BA813),"")</f>
        <v/>
      </c>
      <c r="AZ813" s="23"/>
      <c r="BA813" s="24"/>
      <c r="BB813" s="22" t="str">
        <f>IFERROR(AVERAGE(BC813:BD813),"")</f>
        <v/>
      </c>
      <c r="BC813" s="23"/>
      <c r="BD813" s="24"/>
      <c r="BE813" s="22" t="str">
        <f>IFERROR(AVERAGE(BF813:BG813),"")</f>
        <v/>
      </c>
      <c r="BF813" s="23"/>
      <c r="BG813" s="24"/>
      <c r="BH813" s="22" t="str">
        <f>IFERROR(AVERAGE(BI813:BJ813),"")</f>
        <v/>
      </c>
      <c r="BI813" s="23"/>
      <c r="BJ813" s="24"/>
      <c r="BK813" s="22" t="str">
        <f>IFERROR(AVERAGE(BL813:BM813),"")</f>
        <v/>
      </c>
      <c r="BL813" s="23"/>
      <c r="BM813" s="24"/>
      <c r="BN813" s="22" t="str">
        <f>IFERROR(AVERAGE(BO813:BP813),"")</f>
        <v/>
      </c>
      <c r="BO813" s="23"/>
      <c r="BP813" s="24"/>
      <c r="BQ813" s="22" t="str">
        <f>IFERROR(AVERAGE(BR813:BS813),"")</f>
        <v/>
      </c>
      <c r="BR813" s="23"/>
      <c r="BS813" s="24"/>
      <c r="BT813" s="22" t="str">
        <f>IFERROR(AVERAGE(BU813:BV813),"")</f>
        <v/>
      </c>
      <c r="BU813" s="23"/>
      <c r="BV813" s="24"/>
    </row>
    <row r="814" spans="1:77">
      <c r="B814" t="s">
        <v>69</v>
      </c>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row>
    <row r="815" spans="1:77">
      <c r="B815" t="str">
        <f>B810</f>
        <v>enea2016potential</v>
      </c>
      <c r="C815" t="s">
        <v>23</v>
      </c>
      <c r="D815">
        <f>D810</f>
        <v>2016</v>
      </c>
      <c r="E815" t="s">
        <v>20</v>
      </c>
      <c r="F815" s="4" t="str">
        <f>IFERROR(AVERAGE(G815:H815),"")</f>
        <v/>
      </c>
      <c r="G815" s="12"/>
      <c r="H815" s="13"/>
      <c r="I815" s="4" t="str">
        <f>IFERROR(AVERAGE(J815:K815),"")</f>
        <v/>
      </c>
      <c r="J815" s="12"/>
      <c r="K815" s="13"/>
      <c r="L815" s="4" t="str">
        <f>IFERROR(AVERAGE(M815:N815),"")</f>
        <v/>
      </c>
      <c r="M815" s="12"/>
      <c r="N815" s="13"/>
      <c r="O815" s="4" t="str">
        <f>IFERROR(AVERAGE(P815:Q815),"")</f>
        <v/>
      </c>
      <c r="P815" s="12"/>
      <c r="Q815" s="13"/>
      <c r="R815" s="4" t="str">
        <f>IFERROR(AVERAGE(S815:T815),"")</f>
        <v/>
      </c>
      <c r="S815" s="12"/>
      <c r="T815" s="13"/>
      <c r="U815" s="4" t="str">
        <f>IFERROR(AVERAGE(V815:W815),"")</f>
        <v/>
      </c>
      <c r="V815" s="12"/>
      <c r="W815" s="13"/>
      <c r="X815" s="4" t="str">
        <f>IFERROR(AVERAGE(Y815:Z815),"")</f>
        <v/>
      </c>
      <c r="Y815" s="12"/>
      <c r="Z815" s="13"/>
      <c r="AA815" s="4" t="str">
        <f>IFERROR(AVERAGE(AB815:AC815),"")</f>
        <v/>
      </c>
      <c r="AB815" s="12"/>
      <c r="AC815" s="13"/>
      <c r="AD815" s="4" t="str">
        <f>IFERROR(AVERAGE(AE815:AF815),"")</f>
        <v/>
      </c>
      <c r="AE815" s="12"/>
      <c r="AF815" s="13"/>
      <c r="AG815" s="4" t="str">
        <f>IFERROR(AVERAGE(AH815:AI815),"")</f>
        <v/>
      </c>
      <c r="AH815" s="12"/>
      <c r="AI815" s="13"/>
      <c r="AJ815" s="4" t="str">
        <f>IFERROR(AVERAGE(AK815:AL815),"")</f>
        <v/>
      </c>
      <c r="AK815" s="12"/>
      <c r="AL815" s="13"/>
      <c r="AM815" s="4" t="str">
        <f>IFERROR(AVERAGE(AN815:AO815),"")</f>
        <v/>
      </c>
      <c r="AN815" s="12"/>
      <c r="AO815" s="13"/>
      <c r="AP815" s="4" t="str">
        <f>IFERROR(AVERAGE(AQ815:AR815),"")</f>
        <v/>
      </c>
      <c r="AQ815" s="12"/>
      <c r="AR815" s="13"/>
      <c r="AS815" s="4" t="str">
        <f>IFERROR(AVERAGE(AT815:AU815),"")</f>
        <v/>
      </c>
      <c r="AT815" s="12"/>
      <c r="AU815" s="13"/>
      <c r="AV815" s="4" t="str">
        <f>IFERROR(AVERAGE(AW815:AX815),"")</f>
        <v/>
      </c>
      <c r="AW815" s="12"/>
      <c r="AX815" s="13"/>
      <c r="AY815" s="4" t="str">
        <f>IFERROR(AVERAGE(AZ815:BA815),"")</f>
        <v/>
      </c>
      <c r="AZ815" s="12"/>
      <c r="BA815" s="13"/>
      <c r="BB815" s="4" t="str">
        <f>IFERROR(AVERAGE(BC815:BD815),"")</f>
        <v/>
      </c>
      <c r="BC815" s="12"/>
      <c r="BD815" s="13"/>
      <c r="BE815" s="4" t="str">
        <f>IFERROR(AVERAGE(BF815:BG815),"")</f>
        <v/>
      </c>
      <c r="BF815" s="12"/>
      <c r="BG815" s="13"/>
      <c r="BH815" s="4" t="str">
        <f>IFERROR(AVERAGE(BI815:BJ815),"")</f>
        <v/>
      </c>
      <c r="BI815" s="12"/>
      <c r="BJ815" s="13"/>
      <c r="BK815" s="4" t="str">
        <f>IFERROR(AVERAGE(BL815:BM815),"")</f>
        <v/>
      </c>
      <c r="BL815" s="12"/>
      <c r="BM815" s="13"/>
      <c r="BN815" s="4" t="str">
        <f>IFERROR(AVERAGE(BO815:BP815),"")</f>
        <v/>
      </c>
      <c r="BO815" s="12"/>
      <c r="BP815" s="13"/>
      <c r="BQ815" s="4" t="str">
        <f>IFERROR(AVERAGE(BR815:BS815),"")</f>
        <v/>
      </c>
      <c r="BR815" s="12"/>
      <c r="BS815" s="13"/>
      <c r="BT815" s="4" t="str">
        <f>IFERROR(AVERAGE(BU815:BV815),"")</f>
        <v/>
      </c>
      <c r="BU815" s="12"/>
      <c r="BV815" s="13"/>
    </row>
    <row r="816" spans="1:77">
      <c r="B816" t="str">
        <f>B815</f>
        <v>enea2016potential</v>
      </c>
      <c r="C816" t="s">
        <v>42</v>
      </c>
      <c r="D816">
        <f>D815</f>
        <v>2016</v>
      </c>
      <c r="E816" t="s">
        <v>43</v>
      </c>
      <c r="F816" s="4" t="str">
        <f>IFERROR(AVERAGE(G816:H816),"")</f>
        <v/>
      </c>
      <c r="G816" s="12"/>
      <c r="H816" s="13"/>
      <c r="I816" s="4" t="str">
        <f>IFERROR(AVERAGE(J816:K816),"")</f>
        <v/>
      </c>
      <c r="J816" s="12"/>
      <c r="K816" s="13"/>
      <c r="L816" s="4" t="str">
        <f>IFERROR(AVERAGE(M816:N816),"")</f>
        <v/>
      </c>
      <c r="M816" s="12"/>
      <c r="N816" s="13"/>
      <c r="O816" s="4" t="str">
        <f>IFERROR(AVERAGE(P816:Q816),"")</f>
        <v/>
      </c>
      <c r="P816" s="12"/>
      <c r="Q816" s="13"/>
      <c r="R816" s="4" t="str">
        <f>IFERROR(AVERAGE(S816:T816),"")</f>
        <v/>
      </c>
      <c r="S816" s="12"/>
      <c r="T816" s="13"/>
      <c r="U816" s="4" t="str">
        <f>IFERROR(AVERAGE(V816:W816),"")</f>
        <v/>
      </c>
      <c r="V816" s="12"/>
      <c r="W816" s="13"/>
      <c r="X816" s="4" t="str">
        <f>IFERROR(AVERAGE(Y816:Z816),"")</f>
        <v/>
      </c>
      <c r="Y816" s="12"/>
      <c r="Z816" s="13"/>
      <c r="AA816" s="4" t="str">
        <f>IFERROR(AVERAGE(AB816:AC816),"")</f>
        <v/>
      </c>
      <c r="AB816" s="12"/>
      <c r="AC816" s="13"/>
      <c r="AD816" s="4" t="str">
        <f>IFERROR(AVERAGE(AE816:AF816),"")</f>
        <v/>
      </c>
      <c r="AE816" s="12"/>
      <c r="AF816" s="13"/>
      <c r="AG816" s="4" t="str">
        <f>IFERROR(AVERAGE(AH816:AI816),"")</f>
        <v/>
      </c>
      <c r="AH816" s="12"/>
      <c r="AI816" s="13"/>
      <c r="AJ816" s="4" t="str">
        <f>IFERROR(AVERAGE(AK816:AL816),"")</f>
        <v/>
      </c>
      <c r="AK816" s="12"/>
      <c r="AL816" s="13"/>
      <c r="AM816" s="4" t="str">
        <f>IFERROR(AVERAGE(AN816:AO816),"")</f>
        <v/>
      </c>
      <c r="AN816" s="12"/>
      <c r="AO816" s="13"/>
      <c r="AP816" s="4" t="str">
        <f>IFERROR(AVERAGE(AQ816:AR816),"")</f>
        <v/>
      </c>
      <c r="AQ816" s="12"/>
      <c r="AR816" s="13"/>
      <c r="AS816" s="4" t="str">
        <f>IFERROR(AVERAGE(AT816:AU816),"")</f>
        <v/>
      </c>
      <c r="AT816" s="12"/>
      <c r="AU816" s="13"/>
      <c r="AV816" s="4" t="str">
        <f>IFERROR(AVERAGE(AW816:AX816),"")</f>
        <v/>
      </c>
      <c r="AW816" s="12"/>
      <c r="AX816" s="13"/>
      <c r="AY816" s="4" t="str">
        <f>IFERROR(AVERAGE(AZ816:BA816),"")</f>
        <v/>
      </c>
      <c r="AZ816" s="12"/>
      <c r="BA816" s="13"/>
      <c r="BB816" s="4" t="str">
        <f>IFERROR(AVERAGE(BC816:BD816),"")</f>
        <v/>
      </c>
      <c r="BC816" s="12"/>
      <c r="BD816" s="13"/>
      <c r="BE816" s="4" t="str">
        <f>IFERROR(AVERAGE(BF816:BG816),"")</f>
        <v/>
      </c>
      <c r="BF816" s="12"/>
      <c r="BG816" s="13"/>
      <c r="BH816" s="4" t="str">
        <f>IFERROR(AVERAGE(BI816:BJ816),"")</f>
        <v/>
      </c>
      <c r="BI816" s="12"/>
      <c r="BJ816" s="13"/>
      <c r="BK816" s="4" t="str">
        <f>IFERROR(AVERAGE(BL816:BM816),"")</f>
        <v/>
      </c>
      <c r="BL816" s="12"/>
      <c r="BM816" s="13"/>
      <c r="BN816" s="4" t="str">
        <f>IFERROR(AVERAGE(BO816:BP816),"")</f>
        <v/>
      </c>
      <c r="BO816" s="12"/>
      <c r="BP816" s="13"/>
      <c r="BQ816" s="4" t="str">
        <f>IFERROR(AVERAGE(BR816:BS816),"")</f>
        <v/>
      </c>
      <c r="BR816" s="12"/>
      <c r="BS816" s="13"/>
      <c r="BT816" s="4" t="str">
        <f>IFERROR(AVERAGE(BU816:BV816),"")</f>
        <v/>
      </c>
      <c r="BU816" s="12"/>
      <c r="BV816" s="13"/>
    </row>
    <row r="817" spans="1:77">
      <c r="B817" t="str">
        <f>B816</f>
        <v>enea2016potential</v>
      </c>
      <c r="C817" t="s">
        <v>21</v>
      </c>
      <c r="D817">
        <f>D816</f>
        <v>2016</v>
      </c>
      <c r="E817" t="s">
        <v>22</v>
      </c>
      <c r="F817" s="22" t="str">
        <f>IFERROR(AVERAGE(G817:H817),"")</f>
        <v/>
      </c>
      <c r="G817" s="23"/>
      <c r="H817" s="24"/>
      <c r="I817" s="22" t="str">
        <f>IFERROR(AVERAGE(J817:K817),"")</f>
        <v/>
      </c>
      <c r="J817" s="23"/>
      <c r="K817" s="24"/>
      <c r="L817" s="22" t="str">
        <f>IFERROR(AVERAGE(M817:N817),"")</f>
        <v/>
      </c>
      <c r="M817" s="23"/>
      <c r="N817" s="24"/>
      <c r="O817" s="22" t="str">
        <f>IFERROR(AVERAGE(P817:Q817),"")</f>
        <v/>
      </c>
      <c r="P817" s="23"/>
      <c r="Q817" s="24"/>
      <c r="R817" s="22" t="str">
        <f>IFERROR(AVERAGE(S817:T817),"")</f>
        <v/>
      </c>
      <c r="S817" s="23"/>
      <c r="T817" s="24"/>
      <c r="U817" s="22" t="str">
        <f>IFERROR(AVERAGE(V817:W817),"")</f>
        <v/>
      </c>
      <c r="V817" s="23"/>
      <c r="W817" s="24"/>
      <c r="X817" s="22" t="str">
        <f>IFERROR(AVERAGE(Y817:Z817),"")</f>
        <v/>
      </c>
      <c r="Y817" s="23"/>
      <c r="Z817" s="24"/>
      <c r="AA817" s="22" t="str">
        <f>IFERROR(AVERAGE(AB817:AC817),"")</f>
        <v/>
      </c>
      <c r="AB817" s="23"/>
      <c r="AC817" s="24"/>
      <c r="AD817" s="22" t="str">
        <f>IFERROR(AVERAGE(AE817:AF817),"")</f>
        <v/>
      </c>
      <c r="AE817" s="23"/>
      <c r="AF817" s="24"/>
      <c r="AG817" s="22" t="str">
        <f>IFERROR(AVERAGE(AH817:AI817),"")</f>
        <v/>
      </c>
      <c r="AH817" s="23"/>
      <c r="AI817" s="24"/>
      <c r="AJ817" s="22" t="str">
        <f>IFERROR(AVERAGE(AK817:AL817),"")</f>
        <v/>
      </c>
      <c r="AK817" s="23"/>
      <c r="AL817" s="24"/>
      <c r="AM817" s="22" t="str">
        <f>IFERROR(AVERAGE(AN817:AO817),"")</f>
        <v/>
      </c>
      <c r="AN817" s="23"/>
      <c r="AO817" s="24"/>
      <c r="AP817" s="22" t="str">
        <f>IFERROR(AVERAGE(AQ817:AR817),"")</f>
        <v/>
      </c>
      <c r="AQ817" s="23"/>
      <c r="AR817" s="24"/>
      <c r="AS817" s="22" t="str">
        <f>IFERROR(AVERAGE(AT817:AU817),"")</f>
        <v/>
      </c>
      <c r="AT817" s="23"/>
      <c r="AU817" s="24"/>
      <c r="AV817" s="22" t="str">
        <f>IFERROR(AVERAGE(AW817:AX817),"")</f>
        <v/>
      </c>
      <c r="AW817" s="23"/>
      <c r="AX817" s="24"/>
      <c r="AY817" s="22" t="str">
        <f>IFERROR(AVERAGE(AZ817:BA817),"")</f>
        <v/>
      </c>
      <c r="AZ817" s="23"/>
      <c r="BA817" s="24"/>
      <c r="BB817" s="22">
        <f>IFERROR(AVERAGE(BC817:BD817),"")</f>
        <v>0.72</v>
      </c>
      <c r="BC817" s="23">
        <v>0.66</v>
      </c>
      <c r="BD817" s="24">
        <v>0.78</v>
      </c>
      <c r="BE817" s="22" t="str">
        <f>IFERROR(AVERAGE(BF817:BG817),"")</f>
        <v/>
      </c>
      <c r="BF817" s="23"/>
      <c r="BG817" s="24"/>
      <c r="BH817" s="22" t="str">
        <f>IFERROR(AVERAGE(BI817:BJ817),"")</f>
        <v/>
      </c>
      <c r="BI817" s="23"/>
      <c r="BJ817" s="24"/>
      <c r="BK817" s="22" t="str">
        <f>IFERROR(AVERAGE(BL817:BM817),"")</f>
        <v/>
      </c>
      <c r="BL817" s="23"/>
      <c r="BM817" s="24"/>
      <c r="BN817" s="22" t="str">
        <f>IFERROR(AVERAGE(BO817:BP817),"")</f>
        <v/>
      </c>
      <c r="BO817" s="23"/>
      <c r="BP817" s="24"/>
      <c r="BQ817" s="22" t="str">
        <f>IFERROR(AVERAGE(BR817:BS817),"")</f>
        <v/>
      </c>
      <c r="BR817" s="23"/>
      <c r="BS817" s="24"/>
      <c r="BT817" s="22" t="str">
        <f>IFERROR(AVERAGE(BU817:BV817),"")</f>
        <v/>
      </c>
      <c r="BU817" s="23"/>
      <c r="BV817" s="24"/>
    </row>
    <row r="818" spans="1:77">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row>
    <row r="820" spans="1:77">
      <c r="A820" s="5">
        <f>MATCH(B820,Sources[Citekey],0)</f>
        <v>120</v>
      </c>
      <c r="B820" s="6" t="s">
        <v>137</v>
      </c>
      <c r="C820" s="1"/>
      <c r="D820" s="1">
        <f>VLOOKUP(B820,Sources[],2,FALSE)</f>
        <v>2009</v>
      </c>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row>
    <row r="821" spans="1:77">
      <c r="B821" t="str">
        <f>B820</f>
        <v>genovese2009current</v>
      </c>
      <c r="C821" t="s">
        <v>3</v>
      </c>
      <c r="D821">
        <f>D820</f>
        <v>2009</v>
      </c>
      <c r="E821" s="25" t="s">
        <v>6</v>
      </c>
      <c r="F821" s="4" t="str">
        <f>IFERROR(AVERAGE(G821:H821),"")</f>
        <v/>
      </c>
      <c r="G821" s="12"/>
      <c r="H821" s="13"/>
      <c r="I821" s="4" t="str">
        <f>IFERROR(AVERAGE(J821:K821),"")</f>
        <v/>
      </c>
      <c r="J821" s="12"/>
      <c r="K821" s="13"/>
      <c r="L821" s="4" t="str">
        <f>IFERROR(AVERAGE(M821:N821),"")</f>
        <v/>
      </c>
      <c r="M821" s="12"/>
      <c r="N821" s="13"/>
      <c r="O821" s="4" t="str">
        <f>IFERROR(AVERAGE(P821:Q821),"")</f>
        <v/>
      </c>
      <c r="P821" s="12"/>
      <c r="Q821" s="13"/>
      <c r="R821" s="4" t="str">
        <f>IFERROR(AVERAGE(S821:T821),"")</f>
        <v/>
      </c>
      <c r="S821" s="12"/>
      <c r="T821" s="13"/>
      <c r="U821" s="4" t="str">
        <f>IFERROR(AVERAGE(V821:W821),"")</f>
        <v/>
      </c>
      <c r="V821" s="12"/>
      <c r="W821" s="13"/>
      <c r="X821" s="4" t="str">
        <f>IFERROR(AVERAGE(Y821:Z821),"")</f>
        <v/>
      </c>
      <c r="Y821" s="12"/>
      <c r="Z821" s="13"/>
      <c r="AA821" s="4" t="str">
        <f>IFERROR(AVERAGE(AB821:AC821),"")</f>
        <v/>
      </c>
      <c r="AB821" s="12"/>
      <c r="AC821" s="13"/>
      <c r="AD821" s="4" t="str">
        <f>IFERROR(AVERAGE(AE821:AF821),"")</f>
        <v/>
      </c>
      <c r="AE821" s="12"/>
      <c r="AF821" s="13"/>
      <c r="AG821" s="4" t="str">
        <f>IFERROR(AVERAGE(AH821:AI821),"")</f>
        <v/>
      </c>
      <c r="AH821" s="12"/>
      <c r="AI821" s="13"/>
      <c r="AJ821" s="4" t="str">
        <f>IFERROR(AVERAGE(AK821:AL821),"")</f>
        <v/>
      </c>
      <c r="AK821" s="12"/>
      <c r="AL821" s="13"/>
      <c r="AM821" s="4" t="str">
        <f>IFERROR(AVERAGE(AN821:AO821),"")</f>
        <v/>
      </c>
      <c r="AN821" s="12"/>
      <c r="AO821" s="13"/>
      <c r="AP821" s="4" t="str">
        <f>IFERROR(AVERAGE(AQ821:AR821),"")</f>
        <v/>
      </c>
      <c r="AQ821" s="12"/>
      <c r="AR821" s="13"/>
      <c r="AS821" s="4" t="str">
        <f>IFERROR(AVERAGE(AT821:AU821),"")</f>
        <v/>
      </c>
      <c r="AT821" s="12"/>
      <c r="AU821" s="13"/>
      <c r="AV821" s="4" t="str">
        <f>IFERROR(AVERAGE(AW821:AX821),"")</f>
        <v/>
      </c>
      <c r="AW821" s="12"/>
      <c r="AX821" s="13"/>
      <c r="AY821" s="4" t="str">
        <f>IFERROR(AVERAGE(AZ821:BA821),"")</f>
        <v/>
      </c>
      <c r="AZ821" s="12"/>
      <c r="BA821" s="13"/>
      <c r="BB821" s="4" t="str">
        <f>IFERROR(AVERAGE(BC821:BD821),"")</f>
        <v/>
      </c>
      <c r="BC821" s="12"/>
      <c r="BD821" s="13"/>
      <c r="BE821" s="4" t="str">
        <f>IFERROR(AVERAGE(BF821:BG821),"")</f>
        <v/>
      </c>
      <c r="BF821" s="12"/>
      <c r="BG821" s="13"/>
      <c r="BH821" s="4" t="str">
        <f>IFERROR(AVERAGE(BI821:BJ821),"")</f>
        <v/>
      </c>
      <c r="BI821" s="12"/>
      <c r="BJ821" s="13"/>
      <c r="BK821" s="4" t="str">
        <f>IFERROR(AVERAGE(BL821:BM821),"")</f>
        <v/>
      </c>
      <c r="BL821" s="12"/>
      <c r="BM821" s="13"/>
      <c r="BN821" s="4" t="str">
        <f>IFERROR(AVERAGE(BO821:BP821),"")</f>
        <v/>
      </c>
      <c r="BO821" s="12"/>
      <c r="BP821" s="13"/>
      <c r="BQ821" s="4" t="str">
        <f>IFERROR(AVERAGE(BR821:BS821),"")</f>
        <v/>
      </c>
      <c r="BR821" s="12"/>
      <c r="BS821" s="13"/>
      <c r="BT821" s="4" t="str">
        <f>IFERROR(AVERAGE(BU821:BV821),"")</f>
        <v/>
      </c>
      <c r="BU821" s="12"/>
      <c r="BV821" s="13"/>
      <c r="BX821" s="2"/>
      <c r="BY821" s="2"/>
    </row>
    <row r="822" spans="1:77">
      <c r="B822" t="str">
        <f>B821</f>
        <v>genovese2009current</v>
      </c>
      <c r="C822" t="s">
        <v>4</v>
      </c>
      <c r="D822">
        <f>D821</f>
        <v>2009</v>
      </c>
      <c r="E822" t="str">
        <f>E821</f>
        <v>EUR/kW</v>
      </c>
      <c r="F822" s="4" t="str">
        <f>IFERROR(AVERAGE(G822:H822),"")</f>
        <v/>
      </c>
      <c r="G822" s="14"/>
      <c r="H822" s="15"/>
      <c r="I822" s="4" t="str">
        <f>IFERROR(AVERAGE(J822:K822),"")</f>
        <v/>
      </c>
      <c r="J822" s="14"/>
      <c r="K822" s="15"/>
      <c r="L822" s="4" t="str">
        <f>IFERROR(AVERAGE(M822:N822),"")</f>
        <v/>
      </c>
      <c r="M822" s="14"/>
      <c r="N822" s="15"/>
      <c r="O822" s="4" t="str">
        <f>IFERROR(AVERAGE(P822:Q822),"")</f>
        <v/>
      </c>
      <c r="P822" s="14"/>
      <c r="Q822" s="15"/>
      <c r="R822" s="4" t="str">
        <f>IFERROR(AVERAGE(S822:T822),"")</f>
        <v/>
      </c>
      <c r="S822" s="14"/>
      <c r="T822" s="15"/>
      <c r="U822" s="4" t="str">
        <f>IFERROR(AVERAGE(V822:W822),"")</f>
        <v/>
      </c>
      <c r="V822" s="14"/>
      <c r="W822" s="15"/>
      <c r="X822" s="4" t="str">
        <f>IFERROR(AVERAGE(Y822:Z822),"")</f>
        <v/>
      </c>
      <c r="Y822" s="14"/>
      <c r="Z822" s="15"/>
      <c r="AA822" s="4" t="str">
        <f>IFERROR(AVERAGE(AB822:AC822),"")</f>
        <v/>
      </c>
      <c r="AB822" s="14"/>
      <c r="AC822" s="15"/>
      <c r="AD822" s="4" t="str">
        <f>IFERROR(AVERAGE(AE822:AF822),"")</f>
        <v/>
      </c>
      <c r="AE822" s="14"/>
      <c r="AF822" s="15"/>
      <c r="AG822" s="4" t="str">
        <f>IFERROR(AVERAGE(AH822:AI822),"")</f>
        <v/>
      </c>
      <c r="AH822" s="14"/>
      <c r="AI822" s="15"/>
      <c r="AJ822" s="4" t="str">
        <f>IFERROR(AVERAGE(AK822:AL822),"")</f>
        <v/>
      </c>
      <c r="AK822" s="14"/>
      <c r="AL822" s="15"/>
      <c r="AM822" s="4" t="str">
        <f>IFERROR(AVERAGE(AN822:AO822),"")</f>
        <v/>
      </c>
      <c r="AN822" s="14"/>
      <c r="AO822" s="15"/>
      <c r="AP822" s="4" t="str">
        <f>IFERROR(AVERAGE(AQ822:AR822),"")</f>
        <v/>
      </c>
      <c r="AQ822" s="14"/>
      <c r="AR822" s="15"/>
      <c r="AS822" s="4" t="str">
        <f>IFERROR(AVERAGE(AT822:AU822),"")</f>
        <v/>
      </c>
      <c r="AT822" s="14"/>
      <c r="AU822" s="15"/>
      <c r="AV822" s="4" t="str">
        <f>IFERROR(AVERAGE(AW822:AX822),"")</f>
        <v/>
      </c>
      <c r="AW822" s="14"/>
      <c r="AX822" s="15"/>
      <c r="AY822" s="4" t="str">
        <f>IFERROR(AVERAGE(AZ822:BA822),"")</f>
        <v/>
      </c>
      <c r="AZ822" s="14"/>
      <c r="BA822" s="15"/>
      <c r="BB822" s="4" t="str">
        <f>IFERROR(AVERAGE(BC822:BD822),"")</f>
        <v/>
      </c>
      <c r="BC822" s="14"/>
      <c r="BD822" s="15"/>
      <c r="BE822" s="4" t="str">
        <f>IFERROR(AVERAGE(BF822:BG822),"")</f>
        <v/>
      </c>
      <c r="BF822" s="14"/>
      <c r="BG822" s="15"/>
      <c r="BH822" s="4" t="str">
        <f>IFERROR(AVERAGE(BI822:BJ822),"")</f>
        <v/>
      </c>
      <c r="BI822" s="14"/>
      <c r="BJ822" s="15"/>
      <c r="BK822" s="4" t="str">
        <f>IFERROR(AVERAGE(BL822:BM822),"")</f>
        <v/>
      </c>
      <c r="BL822" s="14"/>
      <c r="BM822" s="15"/>
      <c r="BN822" s="4" t="str">
        <f>IFERROR(AVERAGE(BO822:BP822),"")</f>
        <v/>
      </c>
      <c r="BO822" s="14"/>
      <c r="BP822" s="15"/>
      <c r="BQ822" s="4" t="str">
        <f>IFERROR(AVERAGE(BR822:BS822),"")</f>
        <v/>
      </c>
      <c r="BR822" s="14"/>
      <c r="BS822" s="15"/>
      <c r="BT822" s="4" t="str">
        <f>IFERROR(AVERAGE(BU822:BV822),"")</f>
        <v/>
      </c>
      <c r="BU822" s="14"/>
      <c r="BV822" s="15"/>
      <c r="BX822" s="2"/>
      <c r="BY822" s="2"/>
    </row>
    <row r="823" spans="1:77">
      <c r="B823" t="str">
        <f>B822</f>
        <v>genovese2009current</v>
      </c>
      <c r="C823" t="s">
        <v>5</v>
      </c>
      <c r="D823">
        <f>D822</f>
        <v>2009</v>
      </c>
      <c r="E823" t="str">
        <f>E822</f>
        <v>EUR/kW</v>
      </c>
      <c r="F823" s="4" t="str">
        <f>IFERROR(AVERAGE(G823:H823),"")</f>
        <v/>
      </c>
      <c r="G823" s="16"/>
      <c r="H823" s="17"/>
      <c r="I823" s="4" t="str">
        <f>IFERROR(AVERAGE(J823:K823),"")</f>
        <v/>
      </c>
      <c r="J823" s="16"/>
      <c r="K823" s="17"/>
      <c r="L823" s="4" t="str">
        <f>IFERROR(AVERAGE(M823:N823),"")</f>
        <v/>
      </c>
      <c r="M823" s="16"/>
      <c r="N823" s="17"/>
      <c r="O823" s="4" t="str">
        <f>IFERROR(AVERAGE(P823:Q823),"")</f>
        <v/>
      </c>
      <c r="P823" s="16"/>
      <c r="Q823" s="17"/>
      <c r="R823" s="4" t="str">
        <f>IFERROR(AVERAGE(S823:T823),"")</f>
        <v/>
      </c>
      <c r="S823" s="16"/>
      <c r="T823" s="17"/>
      <c r="U823" s="4" t="str">
        <f>IFERROR(AVERAGE(V823:W823),"")</f>
        <v/>
      </c>
      <c r="V823" s="16"/>
      <c r="W823" s="17"/>
      <c r="X823" s="4" t="str">
        <f>IFERROR(AVERAGE(Y823:Z823),"")</f>
        <v/>
      </c>
      <c r="Y823" s="16"/>
      <c r="Z823" s="17"/>
      <c r="AA823" s="4" t="str">
        <f>IFERROR(AVERAGE(AB823:AC823),"")</f>
        <v/>
      </c>
      <c r="AB823" s="16"/>
      <c r="AC823" s="17"/>
      <c r="AD823" s="4" t="str">
        <f>IFERROR(AVERAGE(AE823:AF823),"")</f>
        <v/>
      </c>
      <c r="AE823" s="16"/>
      <c r="AF823" s="17"/>
      <c r="AG823" s="4" t="str">
        <f>IFERROR(AVERAGE(AH823:AI823),"")</f>
        <v/>
      </c>
      <c r="AH823" s="16"/>
      <c r="AI823" s="17"/>
      <c r="AJ823" s="4" t="str">
        <f>IFERROR(AVERAGE(AK823:AL823),"")</f>
        <v/>
      </c>
      <c r="AK823" s="16"/>
      <c r="AL823" s="17"/>
      <c r="AM823" s="4" t="str">
        <f>IFERROR(AVERAGE(AN823:AO823),"")</f>
        <v/>
      </c>
      <c r="AN823" s="16"/>
      <c r="AO823" s="17"/>
      <c r="AP823" s="4" t="str">
        <f>IFERROR(AVERAGE(AQ823:AR823),"")</f>
        <v/>
      </c>
      <c r="AQ823" s="16"/>
      <c r="AR823" s="17"/>
      <c r="AS823" s="4" t="str">
        <f>IFERROR(AVERAGE(AT823:AU823),"")</f>
        <v/>
      </c>
      <c r="AT823" s="16"/>
      <c r="AU823" s="17"/>
      <c r="AV823" s="4" t="str">
        <f>IFERROR(AVERAGE(AW823:AX823),"")</f>
        <v/>
      </c>
      <c r="AW823" s="16"/>
      <c r="AX823" s="17"/>
      <c r="AY823" s="4" t="str">
        <f>IFERROR(AVERAGE(AZ823:BA823),"")</f>
        <v/>
      </c>
      <c r="AZ823" s="16"/>
      <c r="BA823" s="17"/>
      <c r="BB823" s="4" t="str">
        <f>IFERROR(AVERAGE(BC823:BD823),"")</f>
        <v/>
      </c>
      <c r="BC823" s="16"/>
      <c r="BD823" s="17"/>
      <c r="BE823" s="4" t="str">
        <f>IFERROR(AVERAGE(BF823:BG823),"")</f>
        <v/>
      </c>
      <c r="BF823" s="16"/>
      <c r="BG823" s="17"/>
      <c r="BH823" s="4" t="str">
        <f>IFERROR(AVERAGE(BI823:BJ823),"")</f>
        <v/>
      </c>
      <c r="BI823" s="16"/>
      <c r="BJ823" s="17"/>
      <c r="BK823" s="4" t="str">
        <f>IFERROR(AVERAGE(BL823:BM823),"")</f>
        <v/>
      </c>
      <c r="BL823" s="16"/>
      <c r="BM823" s="17"/>
      <c r="BN823" s="4" t="str">
        <f>IFERROR(AVERAGE(BO823:BP823),"")</f>
        <v/>
      </c>
      <c r="BO823" s="16"/>
      <c r="BP823" s="17"/>
      <c r="BQ823" s="4" t="str">
        <f>IFERROR(AVERAGE(BR823:BS823),"")</f>
        <v/>
      </c>
      <c r="BR823" s="16"/>
      <c r="BS823" s="17"/>
      <c r="BT823" s="4" t="str">
        <f>IFERROR(AVERAGE(BU823:BV823),"")</f>
        <v/>
      </c>
      <c r="BU823" s="16"/>
      <c r="BV823" s="17"/>
    </row>
    <row r="824" spans="1:77">
      <c r="B824" t="s">
        <v>69</v>
      </c>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row>
    <row r="825" spans="1:77" s="1" customFormat="1">
      <c r="A825" s="55"/>
      <c r="B825" s="1" t="str">
        <f>B823</f>
        <v>genovese2009current</v>
      </c>
      <c r="C825" s="1" t="s">
        <v>10</v>
      </c>
      <c r="D825" s="1">
        <f>D820</f>
        <v>2009</v>
      </c>
      <c r="E825" s="1" t="str">
        <f>E821</f>
        <v>EUR/kW</v>
      </c>
      <c r="F825" s="10">
        <f t="shared" ref="F825:BJ825" si="897">IFERROR(SUM(F827:F832)/F826,0)</f>
        <v>0</v>
      </c>
      <c r="G825" s="10">
        <f t="shared" si="897"/>
        <v>0</v>
      </c>
      <c r="H825" s="10">
        <f t="shared" si="897"/>
        <v>0</v>
      </c>
      <c r="I825" s="10">
        <f t="shared" si="897"/>
        <v>0</v>
      </c>
      <c r="J825" s="10">
        <f t="shared" si="897"/>
        <v>0</v>
      </c>
      <c r="K825" s="10">
        <f t="shared" si="897"/>
        <v>0</v>
      </c>
      <c r="L825" s="10">
        <f t="shared" si="897"/>
        <v>0</v>
      </c>
      <c r="M825" s="10">
        <f t="shared" si="897"/>
        <v>0</v>
      </c>
      <c r="N825" s="10">
        <f t="shared" si="897"/>
        <v>0</v>
      </c>
      <c r="O825" s="10">
        <f t="shared" si="897"/>
        <v>0</v>
      </c>
      <c r="P825" s="10">
        <f t="shared" si="897"/>
        <v>0</v>
      </c>
      <c r="Q825" s="10">
        <f t="shared" si="897"/>
        <v>0</v>
      </c>
      <c r="R825" s="10">
        <f t="shared" si="897"/>
        <v>0</v>
      </c>
      <c r="S825" s="10">
        <f t="shared" si="897"/>
        <v>0</v>
      </c>
      <c r="T825" s="10">
        <f t="shared" si="897"/>
        <v>0</v>
      </c>
      <c r="U825" s="10">
        <f t="shared" si="897"/>
        <v>0</v>
      </c>
      <c r="V825" s="10">
        <f t="shared" si="897"/>
        <v>0</v>
      </c>
      <c r="W825" s="10">
        <f t="shared" si="897"/>
        <v>0</v>
      </c>
      <c r="X825" s="10">
        <f t="shared" si="897"/>
        <v>0</v>
      </c>
      <c r="Y825" s="10">
        <f t="shared" si="897"/>
        <v>0</v>
      </c>
      <c r="Z825" s="10">
        <f t="shared" si="897"/>
        <v>0</v>
      </c>
      <c r="AA825" s="10">
        <f t="shared" si="897"/>
        <v>0</v>
      </c>
      <c r="AB825" s="10">
        <f t="shared" si="897"/>
        <v>0</v>
      </c>
      <c r="AC825" s="10">
        <f t="shared" si="897"/>
        <v>0</v>
      </c>
      <c r="AD825" s="10">
        <f t="shared" si="897"/>
        <v>0</v>
      </c>
      <c r="AE825" s="10">
        <f t="shared" si="897"/>
        <v>0</v>
      </c>
      <c r="AF825" s="10">
        <f t="shared" si="897"/>
        <v>0</v>
      </c>
      <c r="AG825" s="10">
        <f t="shared" si="897"/>
        <v>0</v>
      </c>
      <c r="AH825" s="10">
        <f t="shared" si="897"/>
        <v>0</v>
      </c>
      <c r="AI825" s="10">
        <f t="shared" si="897"/>
        <v>0</v>
      </c>
      <c r="AJ825" s="10">
        <f t="shared" si="897"/>
        <v>0</v>
      </c>
      <c r="AK825" s="10">
        <f t="shared" si="897"/>
        <v>0</v>
      </c>
      <c r="AL825" s="10">
        <f t="shared" si="897"/>
        <v>0</v>
      </c>
      <c r="AM825" s="10">
        <f t="shared" si="897"/>
        <v>0</v>
      </c>
      <c r="AN825" s="10">
        <f t="shared" si="897"/>
        <v>0</v>
      </c>
      <c r="AO825" s="10">
        <f t="shared" si="897"/>
        <v>0</v>
      </c>
      <c r="AP825" s="10">
        <f t="shared" si="897"/>
        <v>0</v>
      </c>
      <c r="AQ825" s="10">
        <f t="shared" si="897"/>
        <v>0</v>
      </c>
      <c r="AR825" s="10">
        <f t="shared" si="897"/>
        <v>0</v>
      </c>
      <c r="AS825" s="10">
        <f t="shared" si="897"/>
        <v>0</v>
      </c>
      <c r="AT825" s="10">
        <f t="shared" si="897"/>
        <v>0</v>
      </c>
      <c r="AU825" s="10">
        <f t="shared" si="897"/>
        <v>0</v>
      </c>
      <c r="AV825" s="10">
        <f t="shared" si="897"/>
        <v>0</v>
      </c>
      <c r="AW825" s="10">
        <f t="shared" si="897"/>
        <v>0</v>
      </c>
      <c r="AX825" s="10">
        <f t="shared" si="897"/>
        <v>0</v>
      </c>
      <c r="AY825" s="10">
        <f t="shared" si="897"/>
        <v>0</v>
      </c>
      <c r="AZ825" s="10">
        <f t="shared" si="897"/>
        <v>0</v>
      </c>
      <c r="BA825" s="10">
        <f t="shared" si="897"/>
        <v>0</v>
      </c>
      <c r="BB825" s="10">
        <f t="shared" si="897"/>
        <v>0</v>
      </c>
      <c r="BC825" s="10">
        <f t="shared" si="897"/>
        <v>0</v>
      </c>
      <c r="BD825" s="10">
        <f t="shared" si="897"/>
        <v>0</v>
      </c>
      <c r="BE825" s="10">
        <f t="shared" si="897"/>
        <v>0</v>
      </c>
      <c r="BF825" s="10">
        <f t="shared" si="897"/>
        <v>0</v>
      </c>
      <c r="BG825" s="10">
        <f t="shared" si="897"/>
        <v>0</v>
      </c>
      <c r="BH825" s="10">
        <f t="shared" si="897"/>
        <v>0</v>
      </c>
      <c r="BI825" s="10">
        <f t="shared" si="897"/>
        <v>0</v>
      </c>
      <c r="BJ825" s="10">
        <f t="shared" si="897"/>
        <v>0</v>
      </c>
      <c r="BK825" s="10">
        <f t="shared" ref="BK825:BV825" si="898">IFERROR(SUM(BK827:BK832)/BK826,0)</f>
        <v>0</v>
      </c>
      <c r="BL825" s="10">
        <f t="shared" si="898"/>
        <v>0</v>
      </c>
      <c r="BM825" s="10">
        <f t="shared" si="898"/>
        <v>0</v>
      </c>
      <c r="BN825" s="10">
        <f t="shared" si="898"/>
        <v>0</v>
      </c>
      <c r="BO825" s="10">
        <f t="shared" si="898"/>
        <v>0</v>
      </c>
      <c r="BP825" s="10">
        <f t="shared" si="898"/>
        <v>0</v>
      </c>
      <c r="BQ825" s="10">
        <f t="shared" si="898"/>
        <v>0</v>
      </c>
      <c r="BR825" s="10">
        <f t="shared" si="898"/>
        <v>0</v>
      </c>
      <c r="BS825" s="10">
        <f t="shared" si="898"/>
        <v>0</v>
      </c>
      <c r="BT825" s="10">
        <f t="shared" si="898"/>
        <v>0</v>
      </c>
      <c r="BU825" s="10">
        <f t="shared" si="898"/>
        <v>0</v>
      </c>
      <c r="BV825" s="10">
        <f t="shared" si="898"/>
        <v>0</v>
      </c>
    </row>
    <row r="826" spans="1:77" hidden="1" outlineLevel="1">
      <c r="B826" t="str">
        <f>B825</f>
        <v>genovese2009current</v>
      </c>
      <c r="C826" t="s">
        <v>17</v>
      </c>
      <c r="D826">
        <f>D825</f>
        <v>2009</v>
      </c>
      <c r="E826" t="s">
        <v>18</v>
      </c>
      <c r="F826" s="4" t="str">
        <f>IFERROR(AVERAGE(G826:H826),"")</f>
        <v/>
      </c>
      <c r="G826" s="12"/>
      <c r="H826" s="13"/>
      <c r="I826" s="4" t="str">
        <f>IFERROR(AVERAGE(J826:K826),"")</f>
        <v/>
      </c>
      <c r="J826" s="12"/>
      <c r="K826" s="13"/>
      <c r="L826" s="4" t="str">
        <f>IFERROR(AVERAGE(M826:N826),"")</f>
        <v/>
      </c>
      <c r="M826" s="12"/>
      <c r="N826" s="13"/>
      <c r="O826" s="4" t="str">
        <f>IFERROR(AVERAGE(P826:Q826),"")</f>
        <v/>
      </c>
      <c r="P826" s="12"/>
      <c r="Q826" s="13"/>
      <c r="R826" s="4" t="str">
        <f>IFERROR(AVERAGE(S826:T826),"")</f>
        <v/>
      </c>
      <c r="S826" s="12"/>
      <c r="T826" s="13"/>
      <c r="U826" s="4" t="str">
        <f>IFERROR(AVERAGE(V826:W826),"")</f>
        <v/>
      </c>
      <c r="V826" s="12"/>
      <c r="W826" s="13"/>
      <c r="X826" s="4" t="str">
        <f>IFERROR(AVERAGE(Y826:Z826),"")</f>
        <v/>
      </c>
      <c r="Y826" s="12"/>
      <c r="Z826" s="13"/>
      <c r="AA826" s="4" t="str">
        <f>IFERROR(AVERAGE(AB826:AC826),"")</f>
        <v/>
      </c>
      <c r="AB826" s="12"/>
      <c r="AC826" s="13"/>
      <c r="AD826" s="4" t="str">
        <f>IFERROR(AVERAGE(AE826:AF826),"")</f>
        <v/>
      </c>
      <c r="AE826" s="12"/>
      <c r="AF826" s="13"/>
      <c r="AG826" s="4" t="str">
        <f>IFERROR(AVERAGE(AH826:AI826),"")</f>
        <v/>
      </c>
      <c r="AH826" s="12"/>
      <c r="AI826" s="13"/>
      <c r="AJ826" s="4" t="str">
        <f>IFERROR(AVERAGE(AK826:AL826),"")</f>
        <v/>
      </c>
      <c r="AK826" s="12"/>
      <c r="AL826" s="13"/>
      <c r="AM826" s="4" t="str">
        <f>IFERROR(AVERAGE(AN826:AO826),"")</f>
        <v/>
      </c>
      <c r="AN826" s="12"/>
      <c r="AO826" s="13"/>
      <c r="AP826" s="4" t="str">
        <f>IFERROR(AVERAGE(AQ826:AR826),"")</f>
        <v/>
      </c>
      <c r="AQ826" s="12"/>
      <c r="AR826" s="13"/>
      <c r="AS826" s="4" t="str">
        <f>IFERROR(AVERAGE(AT826:AU826),"")</f>
        <v/>
      </c>
      <c r="AT826" s="12"/>
      <c r="AU826" s="13"/>
      <c r="AV826" s="4" t="str">
        <f>IFERROR(AVERAGE(AW826:AX826),"")</f>
        <v/>
      </c>
      <c r="AW826" s="12"/>
      <c r="AX826" s="13"/>
      <c r="AY826" s="4" t="str">
        <f>IFERROR(AVERAGE(AZ826:BA826),"")</f>
        <v/>
      </c>
      <c r="AZ826" s="12"/>
      <c r="BA826" s="13"/>
      <c r="BB826" s="4" t="str">
        <f>IFERROR(AVERAGE(BC826:BD826),"")</f>
        <v/>
      </c>
      <c r="BC826" s="12"/>
      <c r="BD826" s="13"/>
      <c r="BE826" s="4" t="str">
        <f>IFERROR(AVERAGE(BF826:BG826),"")</f>
        <v/>
      </c>
      <c r="BF826" s="12"/>
      <c r="BG826" s="13"/>
      <c r="BH826" s="4" t="str">
        <f>IFERROR(AVERAGE(BI826:BJ826),"")</f>
        <v/>
      </c>
      <c r="BI826" s="12"/>
      <c r="BJ826" s="13"/>
      <c r="BK826" s="4" t="str">
        <f>IFERROR(AVERAGE(BL826:BM826),"")</f>
        <v/>
      </c>
      <c r="BL826" s="12"/>
      <c r="BM826" s="13"/>
      <c r="BN826" s="4" t="str">
        <f>IFERROR(AVERAGE(BO826:BP826),"")</f>
        <v/>
      </c>
      <c r="BO826" s="12"/>
      <c r="BP826" s="13"/>
      <c r="BQ826" s="4" t="str">
        <f>IFERROR(AVERAGE(BR826:BS826),"")</f>
        <v/>
      </c>
      <c r="BR826" s="12"/>
      <c r="BS826" s="13"/>
      <c r="BT826" s="4" t="str">
        <f>IFERROR(AVERAGE(BU826:BV826),"")</f>
        <v/>
      </c>
      <c r="BU826" s="12"/>
      <c r="BV826" s="13"/>
    </row>
    <row r="827" spans="1:77" hidden="1" outlineLevel="1">
      <c r="B827" t="str">
        <f t="shared" ref="B827:B832" si="899">B826</f>
        <v>genovese2009current</v>
      </c>
      <c r="C827" t="s">
        <v>12</v>
      </c>
      <c r="D827">
        <f>D825</f>
        <v>2009</v>
      </c>
      <c r="E827" t="str">
        <f>LEFT(E825,3)</f>
        <v>EUR</v>
      </c>
      <c r="F827" s="4" t="str">
        <f t="shared" ref="F827:F832" si="900">IFERROR(AVERAGE(G827:H827),"")</f>
        <v/>
      </c>
      <c r="G827" s="12"/>
      <c r="H827" s="13"/>
      <c r="I827" s="4" t="str">
        <f t="shared" ref="I827:I832" si="901">IFERROR(AVERAGE(J827:K827),"")</f>
        <v/>
      </c>
      <c r="J827" s="12"/>
      <c r="K827" s="13"/>
      <c r="L827" s="4" t="str">
        <f t="shared" ref="L827:L832" si="902">IFERROR(AVERAGE(M827:N827),"")</f>
        <v/>
      </c>
      <c r="M827" s="12"/>
      <c r="N827" s="13"/>
      <c r="O827" s="4" t="str">
        <f t="shared" ref="O827:O832" si="903">IFERROR(AVERAGE(P827:Q827),"")</f>
        <v/>
      </c>
      <c r="P827" s="12"/>
      <c r="Q827" s="13"/>
      <c r="R827" s="4" t="str">
        <f t="shared" ref="R827:R832" si="904">IFERROR(AVERAGE(S827:T827),"")</f>
        <v/>
      </c>
      <c r="S827" s="12"/>
      <c r="T827" s="13"/>
      <c r="U827" s="4" t="str">
        <f t="shared" ref="U827:U832" si="905">IFERROR(AVERAGE(V827:W827),"")</f>
        <v/>
      </c>
      <c r="V827" s="12"/>
      <c r="W827" s="13"/>
      <c r="X827" s="4" t="str">
        <f t="shared" ref="X827:X832" si="906">IFERROR(AVERAGE(Y827:Z827),"")</f>
        <v/>
      </c>
      <c r="Y827" s="12"/>
      <c r="Z827" s="13"/>
      <c r="AA827" s="4" t="str">
        <f t="shared" ref="AA827:AA832" si="907">IFERROR(AVERAGE(AB827:AC827),"")</f>
        <v/>
      </c>
      <c r="AB827" s="12"/>
      <c r="AC827" s="13"/>
      <c r="AD827" s="4" t="str">
        <f t="shared" ref="AD827:AD832" si="908">IFERROR(AVERAGE(AE827:AF827),"")</f>
        <v/>
      </c>
      <c r="AE827" s="12"/>
      <c r="AF827" s="13"/>
      <c r="AG827" s="4" t="str">
        <f t="shared" ref="AG827:AG832" si="909">IFERROR(AVERAGE(AH827:AI827),"")</f>
        <v/>
      </c>
      <c r="AH827" s="12"/>
      <c r="AI827" s="13"/>
      <c r="AJ827" s="4" t="str">
        <f t="shared" ref="AJ827:AJ832" si="910">IFERROR(AVERAGE(AK827:AL827),"")</f>
        <v/>
      </c>
      <c r="AK827" s="12"/>
      <c r="AL827" s="13"/>
      <c r="AM827" s="4" t="str">
        <f t="shared" ref="AM827:AM832" si="911">IFERROR(AVERAGE(AN827:AO827),"")</f>
        <v/>
      </c>
      <c r="AN827" s="12"/>
      <c r="AO827" s="13"/>
      <c r="AP827" s="4" t="str">
        <f t="shared" ref="AP827:AP832" si="912">IFERROR(AVERAGE(AQ827:AR827),"")</f>
        <v/>
      </c>
      <c r="AQ827" s="12"/>
      <c r="AR827" s="13"/>
      <c r="AS827" s="4" t="str">
        <f t="shared" ref="AS827:AS832" si="913">IFERROR(AVERAGE(AT827:AU827),"")</f>
        <v/>
      </c>
      <c r="AT827" s="12"/>
      <c r="AU827" s="13"/>
      <c r="AV827" s="4" t="str">
        <f t="shared" ref="AV827:AV832" si="914">IFERROR(AVERAGE(AW827:AX827),"")</f>
        <v/>
      </c>
      <c r="AW827" s="12"/>
      <c r="AX827" s="13"/>
      <c r="AY827" s="4" t="str">
        <f t="shared" ref="AY827:AY832" si="915">IFERROR(AVERAGE(AZ827:BA827),"")</f>
        <v/>
      </c>
      <c r="AZ827" s="12"/>
      <c r="BA827" s="13"/>
      <c r="BB827" s="4" t="str">
        <f t="shared" ref="BB827:BB832" si="916">IFERROR(AVERAGE(BC827:BD827),"")</f>
        <v/>
      </c>
      <c r="BC827" s="12"/>
      <c r="BD827" s="13"/>
      <c r="BE827" s="4" t="str">
        <f t="shared" ref="BE827:BE832" si="917">IFERROR(AVERAGE(BF827:BG827),"")</f>
        <v/>
      </c>
      <c r="BF827" s="12"/>
      <c r="BG827" s="13"/>
      <c r="BH827" s="4" t="str">
        <f t="shared" ref="BH827:BH832" si="918">IFERROR(AVERAGE(BI827:BJ827),"")</f>
        <v/>
      </c>
      <c r="BI827" s="12"/>
      <c r="BJ827" s="13"/>
      <c r="BK827" s="4" t="str">
        <f t="shared" ref="BK827:BK832" si="919">IFERROR(AVERAGE(BL827:BM827),"")</f>
        <v/>
      </c>
      <c r="BL827" s="12"/>
      <c r="BM827" s="13"/>
      <c r="BN827" s="4" t="str">
        <f t="shared" ref="BN827:BN832" si="920">IFERROR(AVERAGE(BO827:BP827),"")</f>
        <v/>
      </c>
      <c r="BO827" s="12"/>
      <c r="BP827" s="13"/>
      <c r="BQ827" s="4" t="str">
        <f t="shared" ref="BQ827:BQ832" si="921">IFERROR(AVERAGE(BR827:BS827),"")</f>
        <v/>
      </c>
      <c r="BR827" s="12"/>
      <c r="BS827" s="13"/>
      <c r="BT827" s="4" t="str">
        <f t="shared" ref="BT827:BT832" si="922">IFERROR(AVERAGE(BU827:BV827),"")</f>
        <v/>
      </c>
      <c r="BU827" s="12"/>
      <c r="BV827" s="13"/>
    </row>
    <row r="828" spans="1:77" hidden="1" outlineLevel="1">
      <c r="B828" t="str">
        <f t="shared" si="899"/>
        <v>genovese2009current</v>
      </c>
      <c r="C828" t="s">
        <v>13</v>
      </c>
      <c r="D828">
        <f t="shared" ref="D828:E832" si="923">D827</f>
        <v>2009</v>
      </c>
      <c r="E828" t="str">
        <f t="shared" si="923"/>
        <v>EUR</v>
      </c>
      <c r="F828" s="4" t="str">
        <f t="shared" si="900"/>
        <v/>
      </c>
      <c r="G828" s="12"/>
      <c r="H828" s="13"/>
      <c r="I828" s="4" t="str">
        <f t="shared" si="901"/>
        <v/>
      </c>
      <c r="J828" s="12"/>
      <c r="K828" s="13"/>
      <c r="L828" s="4" t="str">
        <f t="shared" si="902"/>
        <v/>
      </c>
      <c r="M828" s="12"/>
      <c r="N828" s="13"/>
      <c r="O828" s="4" t="str">
        <f t="shared" si="903"/>
        <v/>
      </c>
      <c r="P828" s="12"/>
      <c r="Q828" s="13"/>
      <c r="R828" s="4" t="str">
        <f t="shared" si="904"/>
        <v/>
      </c>
      <c r="S828" s="12"/>
      <c r="T828" s="13"/>
      <c r="U828" s="4" t="str">
        <f t="shared" si="905"/>
        <v/>
      </c>
      <c r="V828" s="12"/>
      <c r="W828" s="13"/>
      <c r="X828" s="4" t="str">
        <f t="shared" si="906"/>
        <v/>
      </c>
      <c r="Y828" s="12"/>
      <c r="Z828" s="13"/>
      <c r="AA828" s="4" t="str">
        <f t="shared" si="907"/>
        <v/>
      </c>
      <c r="AB828" s="12"/>
      <c r="AC828" s="13"/>
      <c r="AD828" s="4" t="str">
        <f t="shared" si="908"/>
        <v/>
      </c>
      <c r="AE828" s="12"/>
      <c r="AF828" s="13"/>
      <c r="AG828" s="4" t="str">
        <f t="shared" si="909"/>
        <v/>
      </c>
      <c r="AH828" s="12"/>
      <c r="AI828" s="13"/>
      <c r="AJ828" s="4" t="str">
        <f t="shared" si="910"/>
        <v/>
      </c>
      <c r="AK828" s="12"/>
      <c r="AL828" s="13"/>
      <c r="AM828" s="4" t="str">
        <f t="shared" si="911"/>
        <v/>
      </c>
      <c r="AN828" s="12"/>
      <c r="AO828" s="13"/>
      <c r="AP828" s="4" t="str">
        <f t="shared" si="912"/>
        <v/>
      </c>
      <c r="AQ828" s="12"/>
      <c r="AR828" s="13"/>
      <c r="AS828" s="4" t="str">
        <f t="shared" si="913"/>
        <v/>
      </c>
      <c r="AT828" s="12"/>
      <c r="AU828" s="13"/>
      <c r="AV828" s="4" t="str">
        <f t="shared" si="914"/>
        <v/>
      </c>
      <c r="AW828" s="12"/>
      <c r="AX828" s="13"/>
      <c r="AY828" s="4" t="str">
        <f t="shared" si="915"/>
        <v/>
      </c>
      <c r="AZ828" s="12"/>
      <c r="BA828" s="13"/>
      <c r="BB828" s="4" t="str">
        <f t="shared" si="916"/>
        <v/>
      </c>
      <c r="BC828" s="12"/>
      <c r="BD828" s="13"/>
      <c r="BE828" s="4" t="str">
        <f t="shared" si="917"/>
        <v/>
      </c>
      <c r="BF828" s="12"/>
      <c r="BG828" s="13"/>
      <c r="BH828" s="4" t="str">
        <f t="shared" si="918"/>
        <v/>
      </c>
      <c r="BI828" s="12"/>
      <c r="BJ828" s="13"/>
      <c r="BK828" s="4" t="str">
        <f t="shared" si="919"/>
        <v/>
      </c>
      <c r="BL828" s="12"/>
      <c r="BM828" s="13"/>
      <c r="BN828" s="4" t="str">
        <f t="shared" si="920"/>
        <v/>
      </c>
      <c r="BO828" s="12"/>
      <c r="BP828" s="13"/>
      <c r="BQ828" s="4" t="str">
        <f t="shared" si="921"/>
        <v/>
      </c>
      <c r="BR828" s="12"/>
      <c r="BS828" s="13"/>
      <c r="BT828" s="4" t="str">
        <f t="shared" si="922"/>
        <v/>
      </c>
      <c r="BU828" s="12"/>
      <c r="BV828" s="13"/>
    </row>
    <row r="829" spans="1:77" hidden="1" outlineLevel="1">
      <c r="B829" t="str">
        <f t="shared" si="899"/>
        <v>genovese2009current</v>
      </c>
      <c r="C829" t="s">
        <v>14</v>
      </c>
      <c r="D829">
        <f t="shared" si="923"/>
        <v>2009</v>
      </c>
      <c r="E829" t="str">
        <f t="shared" si="923"/>
        <v>EUR</v>
      </c>
      <c r="F829" s="4" t="str">
        <f t="shared" si="900"/>
        <v/>
      </c>
      <c r="G829" s="12"/>
      <c r="H829" s="13"/>
      <c r="I829" s="4" t="str">
        <f t="shared" si="901"/>
        <v/>
      </c>
      <c r="J829" s="12"/>
      <c r="K829" s="13"/>
      <c r="L829" s="4" t="str">
        <f t="shared" si="902"/>
        <v/>
      </c>
      <c r="M829" s="12"/>
      <c r="N829" s="13"/>
      <c r="O829" s="4" t="str">
        <f t="shared" si="903"/>
        <v/>
      </c>
      <c r="P829" s="12"/>
      <c r="Q829" s="13"/>
      <c r="R829" s="4" t="str">
        <f t="shared" si="904"/>
        <v/>
      </c>
      <c r="S829" s="12"/>
      <c r="T829" s="13"/>
      <c r="U829" s="4" t="str">
        <f t="shared" si="905"/>
        <v/>
      </c>
      <c r="V829" s="12"/>
      <c r="W829" s="13"/>
      <c r="X829" s="4" t="str">
        <f t="shared" si="906"/>
        <v/>
      </c>
      <c r="Y829" s="12"/>
      <c r="Z829" s="13"/>
      <c r="AA829" s="4" t="str">
        <f t="shared" si="907"/>
        <v/>
      </c>
      <c r="AB829" s="12"/>
      <c r="AC829" s="13"/>
      <c r="AD829" s="4" t="str">
        <f t="shared" si="908"/>
        <v/>
      </c>
      <c r="AE829" s="12"/>
      <c r="AF829" s="13"/>
      <c r="AG829" s="4" t="str">
        <f t="shared" si="909"/>
        <v/>
      </c>
      <c r="AH829" s="12"/>
      <c r="AI829" s="13"/>
      <c r="AJ829" s="4" t="str">
        <f t="shared" si="910"/>
        <v/>
      </c>
      <c r="AK829" s="12"/>
      <c r="AL829" s="13"/>
      <c r="AM829" s="4" t="str">
        <f t="shared" si="911"/>
        <v/>
      </c>
      <c r="AN829" s="12"/>
      <c r="AO829" s="13"/>
      <c r="AP829" s="4" t="str">
        <f t="shared" si="912"/>
        <v/>
      </c>
      <c r="AQ829" s="12"/>
      <c r="AR829" s="13"/>
      <c r="AS829" s="4" t="str">
        <f t="shared" si="913"/>
        <v/>
      </c>
      <c r="AT829" s="12"/>
      <c r="AU829" s="13"/>
      <c r="AV829" s="4" t="str">
        <f t="shared" si="914"/>
        <v/>
      </c>
      <c r="AW829" s="12"/>
      <c r="AX829" s="13"/>
      <c r="AY829" s="4" t="str">
        <f t="shared" si="915"/>
        <v/>
      </c>
      <c r="AZ829" s="12"/>
      <c r="BA829" s="13"/>
      <c r="BB829" s="4" t="str">
        <f t="shared" si="916"/>
        <v/>
      </c>
      <c r="BC829" s="12"/>
      <c r="BD829" s="13"/>
      <c r="BE829" s="4" t="str">
        <f t="shared" si="917"/>
        <v/>
      </c>
      <c r="BF829" s="12"/>
      <c r="BG829" s="13"/>
      <c r="BH829" s="4" t="str">
        <f t="shared" si="918"/>
        <v/>
      </c>
      <c r="BI829" s="12"/>
      <c r="BJ829" s="13"/>
      <c r="BK829" s="4" t="str">
        <f t="shared" si="919"/>
        <v/>
      </c>
      <c r="BL829" s="12"/>
      <c r="BM829" s="13"/>
      <c r="BN829" s="4" t="str">
        <f t="shared" si="920"/>
        <v/>
      </c>
      <c r="BO829" s="12"/>
      <c r="BP829" s="13"/>
      <c r="BQ829" s="4" t="str">
        <f t="shared" si="921"/>
        <v/>
      </c>
      <c r="BR829" s="12"/>
      <c r="BS829" s="13"/>
      <c r="BT829" s="4" t="str">
        <f t="shared" si="922"/>
        <v/>
      </c>
      <c r="BU829" s="12"/>
      <c r="BV829" s="13"/>
    </row>
    <row r="830" spans="1:77" hidden="1" outlineLevel="1">
      <c r="B830" t="str">
        <f t="shared" si="899"/>
        <v>genovese2009current</v>
      </c>
      <c r="C830" t="s">
        <v>11</v>
      </c>
      <c r="D830">
        <f t="shared" si="923"/>
        <v>2009</v>
      </c>
      <c r="E830" t="str">
        <f t="shared" si="923"/>
        <v>EUR</v>
      </c>
      <c r="F830" s="4" t="str">
        <f t="shared" si="900"/>
        <v/>
      </c>
      <c r="G830" s="12"/>
      <c r="H830" s="13"/>
      <c r="I830" s="4" t="str">
        <f t="shared" si="901"/>
        <v/>
      </c>
      <c r="J830" s="12"/>
      <c r="K830" s="13"/>
      <c r="L830" s="4" t="str">
        <f t="shared" si="902"/>
        <v/>
      </c>
      <c r="M830" s="12"/>
      <c r="N830" s="13"/>
      <c r="O830" s="4" t="str">
        <f t="shared" si="903"/>
        <v/>
      </c>
      <c r="P830" s="12"/>
      <c r="Q830" s="13"/>
      <c r="R830" s="4" t="str">
        <f t="shared" si="904"/>
        <v/>
      </c>
      <c r="S830" s="12"/>
      <c r="T830" s="13"/>
      <c r="U830" s="4" t="str">
        <f t="shared" si="905"/>
        <v/>
      </c>
      <c r="V830" s="12"/>
      <c r="W830" s="13"/>
      <c r="X830" s="4" t="str">
        <f t="shared" si="906"/>
        <v/>
      </c>
      <c r="Y830" s="12"/>
      <c r="Z830" s="13"/>
      <c r="AA830" s="4" t="str">
        <f t="shared" si="907"/>
        <v/>
      </c>
      <c r="AB830" s="12"/>
      <c r="AC830" s="13"/>
      <c r="AD830" s="4" t="str">
        <f t="shared" si="908"/>
        <v/>
      </c>
      <c r="AE830" s="12"/>
      <c r="AF830" s="13"/>
      <c r="AG830" s="4" t="str">
        <f t="shared" si="909"/>
        <v/>
      </c>
      <c r="AH830" s="12"/>
      <c r="AI830" s="13"/>
      <c r="AJ830" s="4" t="str">
        <f t="shared" si="910"/>
        <v/>
      </c>
      <c r="AK830" s="12"/>
      <c r="AL830" s="13"/>
      <c r="AM830" s="4" t="str">
        <f t="shared" si="911"/>
        <v/>
      </c>
      <c r="AN830" s="12"/>
      <c r="AO830" s="13"/>
      <c r="AP830" s="4" t="str">
        <f t="shared" si="912"/>
        <v/>
      </c>
      <c r="AQ830" s="12"/>
      <c r="AR830" s="13"/>
      <c r="AS830" s="4" t="str">
        <f t="shared" si="913"/>
        <v/>
      </c>
      <c r="AT830" s="12"/>
      <c r="AU830" s="13"/>
      <c r="AV830" s="4" t="str">
        <f t="shared" si="914"/>
        <v/>
      </c>
      <c r="AW830" s="12"/>
      <c r="AX830" s="13"/>
      <c r="AY830" s="4" t="str">
        <f t="shared" si="915"/>
        <v/>
      </c>
      <c r="AZ830" s="12"/>
      <c r="BA830" s="13"/>
      <c r="BB830" s="4" t="str">
        <f t="shared" si="916"/>
        <v/>
      </c>
      <c r="BC830" s="12"/>
      <c r="BD830" s="13"/>
      <c r="BE830" s="4" t="str">
        <f t="shared" si="917"/>
        <v/>
      </c>
      <c r="BF830" s="12"/>
      <c r="BG830" s="13"/>
      <c r="BH830" s="4" t="str">
        <f t="shared" si="918"/>
        <v/>
      </c>
      <c r="BI830" s="12"/>
      <c r="BJ830" s="13"/>
      <c r="BK830" s="4" t="str">
        <f t="shared" si="919"/>
        <v/>
      </c>
      <c r="BL830" s="12"/>
      <c r="BM830" s="13"/>
      <c r="BN830" s="4" t="str">
        <f t="shared" si="920"/>
        <v/>
      </c>
      <c r="BO830" s="12"/>
      <c r="BP830" s="13"/>
      <c r="BQ830" s="4" t="str">
        <f t="shared" si="921"/>
        <v/>
      </c>
      <c r="BR830" s="12"/>
      <c r="BS830" s="13"/>
      <c r="BT830" s="4" t="str">
        <f t="shared" si="922"/>
        <v/>
      </c>
      <c r="BU830" s="12"/>
      <c r="BV830" s="13"/>
    </row>
    <row r="831" spans="1:77" hidden="1" outlineLevel="1">
      <c r="B831" t="str">
        <f t="shared" si="899"/>
        <v>genovese2009current</v>
      </c>
      <c r="C831" t="s">
        <v>15</v>
      </c>
      <c r="D831">
        <f t="shared" si="923"/>
        <v>2009</v>
      </c>
      <c r="E831" t="str">
        <f t="shared" si="923"/>
        <v>EUR</v>
      </c>
      <c r="F831" s="4" t="str">
        <f t="shared" si="900"/>
        <v/>
      </c>
      <c r="G831" s="12"/>
      <c r="H831" s="13"/>
      <c r="I831" s="4" t="str">
        <f t="shared" si="901"/>
        <v/>
      </c>
      <c r="J831" s="12"/>
      <c r="K831" s="13"/>
      <c r="L831" s="4" t="str">
        <f t="shared" si="902"/>
        <v/>
      </c>
      <c r="M831" s="12"/>
      <c r="N831" s="13"/>
      <c r="O831" s="4" t="str">
        <f t="shared" si="903"/>
        <v/>
      </c>
      <c r="P831" s="12"/>
      <c r="Q831" s="13"/>
      <c r="R831" s="4" t="str">
        <f t="shared" si="904"/>
        <v/>
      </c>
      <c r="S831" s="12"/>
      <c r="T831" s="13"/>
      <c r="U831" s="4" t="str">
        <f t="shared" si="905"/>
        <v/>
      </c>
      <c r="V831" s="12"/>
      <c r="W831" s="13"/>
      <c r="X831" s="4" t="str">
        <f t="shared" si="906"/>
        <v/>
      </c>
      <c r="Y831" s="12"/>
      <c r="Z831" s="13"/>
      <c r="AA831" s="4" t="str">
        <f t="shared" si="907"/>
        <v/>
      </c>
      <c r="AB831" s="12"/>
      <c r="AC831" s="13"/>
      <c r="AD831" s="4" t="str">
        <f t="shared" si="908"/>
        <v/>
      </c>
      <c r="AE831" s="12"/>
      <c r="AF831" s="13"/>
      <c r="AG831" s="4" t="str">
        <f t="shared" si="909"/>
        <v/>
      </c>
      <c r="AH831" s="12"/>
      <c r="AI831" s="13"/>
      <c r="AJ831" s="4" t="str">
        <f t="shared" si="910"/>
        <v/>
      </c>
      <c r="AK831" s="12"/>
      <c r="AL831" s="13"/>
      <c r="AM831" s="4" t="str">
        <f t="shared" si="911"/>
        <v/>
      </c>
      <c r="AN831" s="12"/>
      <c r="AO831" s="13"/>
      <c r="AP831" s="4" t="str">
        <f t="shared" si="912"/>
        <v/>
      </c>
      <c r="AQ831" s="12"/>
      <c r="AR831" s="13"/>
      <c r="AS831" s="4" t="str">
        <f t="shared" si="913"/>
        <v/>
      </c>
      <c r="AT831" s="12"/>
      <c r="AU831" s="13"/>
      <c r="AV831" s="4" t="str">
        <f t="shared" si="914"/>
        <v/>
      </c>
      <c r="AW831" s="12"/>
      <c r="AX831" s="13"/>
      <c r="AY831" s="4" t="str">
        <f t="shared" si="915"/>
        <v/>
      </c>
      <c r="AZ831" s="12"/>
      <c r="BA831" s="13"/>
      <c r="BB831" s="4" t="str">
        <f t="shared" si="916"/>
        <v/>
      </c>
      <c r="BC831" s="12"/>
      <c r="BD831" s="13"/>
      <c r="BE831" s="4" t="str">
        <f t="shared" si="917"/>
        <v/>
      </c>
      <c r="BF831" s="12"/>
      <c r="BG831" s="13"/>
      <c r="BH831" s="4" t="str">
        <f t="shared" si="918"/>
        <v/>
      </c>
      <c r="BI831" s="12"/>
      <c r="BJ831" s="13"/>
      <c r="BK831" s="4" t="str">
        <f t="shared" si="919"/>
        <v/>
      </c>
      <c r="BL831" s="12"/>
      <c r="BM831" s="13"/>
      <c r="BN831" s="4" t="str">
        <f t="shared" si="920"/>
        <v/>
      </c>
      <c r="BO831" s="12"/>
      <c r="BP831" s="13"/>
      <c r="BQ831" s="4" t="str">
        <f t="shared" si="921"/>
        <v/>
      </c>
      <c r="BR831" s="12"/>
      <c r="BS831" s="13"/>
      <c r="BT831" s="4" t="str">
        <f t="shared" si="922"/>
        <v/>
      </c>
      <c r="BU831" s="12"/>
      <c r="BV831" s="13"/>
    </row>
    <row r="832" spans="1:77" hidden="1" outlineLevel="1">
      <c r="B832" t="str">
        <f t="shared" si="899"/>
        <v>genovese2009current</v>
      </c>
      <c r="C832" t="s">
        <v>16</v>
      </c>
      <c r="D832">
        <f t="shared" si="923"/>
        <v>2009</v>
      </c>
      <c r="E832" t="str">
        <f t="shared" si="923"/>
        <v>EUR</v>
      </c>
      <c r="F832" s="4" t="str">
        <f t="shared" si="900"/>
        <v/>
      </c>
      <c r="G832" s="12"/>
      <c r="H832" s="13"/>
      <c r="I832" s="4" t="str">
        <f t="shared" si="901"/>
        <v/>
      </c>
      <c r="J832" s="12"/>
      <c r="K832" s="13"/>
      <c r="L832" s="4" t="str">
        <f t="shared" si="902"/>
        <v/>
      </c>
      <c r="M832" s="12"/>
      <c r="N832" s="13"/>
      <c r="O832" s="4" t="str">
        <f t="shared" si="903"/>
        <v/>
      </c>
      <c r="P832" s="12"/>
      <c r="Q832" s="13"/>
      <c r="R832" s="4" t="str">
        <f t="shared" si="904"/>
        <v/>
      </c>
      <c r="S832" s="12"/>
      <c r="T832" s="13"/>
      <c r="U832" s="4" t="str">
        <f t="shared" si="905"/>
        <v/>
      </c>
      <c r="V832" s="12"/>
      <c r="W832" s="13"/>
      <c r="X832" s="4" t="str">
        <f t="shared" si="906"/>
        <v/>
      </c>
      <c r="Y832" s="12"/>
      <c r="Z832" s="13"/>
      <c r="AA832" s="4" t="str">
        <f t="shared" si="907"/>
        <v/>
      </c>
      <c r="AB832" s="12"/>
      <c r="AC832" s="13"/>
      <c r="AD832" s="4" t="str">
        <f t="shared" si="908"/>
        <v/>
      </c>
      <c r="AE832" s="12"/>
      <c r="AF832" s="13"/>
      <c r="AG832" s="4" t="str">
        <f t="shared" si="909"/>
        <v/>
      </c>
      <c r="AH832" s="12"/>
      <c r="AI832" s="13"/>
      <c r="AJ832" s="4" t="str">
        <f t="shared" si="910"/>
        <v/>
      </c>
      <c r="AK832" s="12"/>
      <c r="AL832" s="13"/>
      <c r="AM832" s="4" t="str">
        <f t="shared" si="911"/>
        <v/>
      </c>
      <c r="AN832" s="12"/>
      <c r="AO832" s="13"/>
      <c r="AP832" s="4" t="str">
        <f t="shared" si="912"/>
        <v/>
      </c>
      <c r="AQ832" s="12"/>
      <c r="AR832" s="13"/>
      <c r="AS832" s="4" t="str">
        <f t="shared" si="913"/>
        <v/>
      </c>
      <c r="AT832" s="12"/>
      <c r="AU832" s="13"/>
      <c r="AV832" s="4" t="str">
        <f t="shared" si="914"/>
        <v/>
      </c>
      <c r="AW832" s="12"/>
      <c r="AX832" s="13"/>
      <c r="AY832" s="4" t="str">
        <f t="shared" si="915"/>
        <v/>
      </c>
      <c r="AZ832" s="12"/>
      <c r="BA832" s="13"/>
      <c r="BB832" s="4" t="str">
        <f t="shared" si="916"/>
        <v/>
      </c>
      <c r="BC832" s="12"/>
      <c r="BD832" s="13"/>
      <c r="BE832" s="4" t="str">
        <f t="shared" si="917"/>
        <v/>
      </c>
      <c r="BF832" s="12"/>
      <c r="BG832" s="13"/>
      <c r="BH832" s="4" t="str">
        <f t="shared" si="918"/>
        <v/>
      </c>
      <c r="BI832" s="12"/>
      <c r="BJ832" s="13"/>
      <c r="BK832" s="4" t="str">
        <f t="shared" si="919"/>
        <v/>
      </c>
      <c r="BL832" s="12"/>
      <c r="BM832" s="13"/>
      <c r="BN832" s="4" t="str">
        <f t="shared" si="920"/>
        <v/>
      </c>
      <c r="BO832" s="12"/>
      <c r="BP832" s="13"/>
      <c r="BQ832" s="4" t="str">
        <f t="shared" si="921"/>
        <v/>
      </c>
      <c r="BR832" s="12"/>
      <c r="BS832" s="13"/>
      <c r="BT832" s="4" t="str">
        <f t="shared" si="922"/>
        <v/>
      </c>
      <c r="BU832" s="12"/>
      <c r="BV832" s="13"/>
    </row>
    <row r="833" spans="1:77" collapsed="1">
      <c r="B833" t="s">
        <v>69</v>
      </c>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row>
    <row r="834" spans="1:77">
      <c r="B834" t="str">
        <f>B832</f>
        <v>genovese2009current</v>
      </c>
      <c r="C834" t="s">
        <v>19</v>
      </c>
      <c r="D834">
        <f>D832</f>
        <v>2009</v>
      </c>
      <c r="E834" t="str">
        <f>E821</f>
        <v>EUR/kW</v>
      </c>
      <c r="F834" s="4" t="str">
        <f>IFERROR(AVERAGE(G834:H834),"")</f>
        <v/>
      </c>
      <c r="G834" s="12"/>
      <c r="H834" s="13"/>
      <c r="I834" s="4" t="str">
        <f>IFERROR(AVERAGE(J834:K834),"")</f>
        <v/>
      </c>
      <c r="J834" s="12"/>
      <c r="K834" s="13"/>
      <c r="L834" s="4" t="str">
        <f>IFERROR(AVERAGE(M834:N834),"")</f>
        <v/>
      </c>
      <c r="M834" s="12"/>
      <c r="N834" s="13"/>
      <c r="O834" s="4" t="str">
        <f>IFERROR(AVERAGE(P834:Q834),"")</f>
        <v/>
      </c>
      <c r="P834" s="12"/>
      <c r="Q834" s="13"/>
      <c r="R834" s="4" t="str">
        <f>IFERROR(AVERAGE(S834:T834),"")</f>
        <v/>
      </c>
      <c r="S834" s="12"/>
      <c r="T834" s="13"/>
      <c r="U834" s="4" t="str">
        <f>IFERROR(AVERAGE(V834:W834),"")</f>
        <v/>
      </c>
      <c r="V834" s="12"/>
      <c r="W834" s="13"/>
      <c r="X834" s="4" t="str">
        <f>IFERROR(AVERAGE(Y834:Z834),"")</f>
        <v/>
      </c>
      <c r="Y834" s="12"/>
      <c r="Z834" s="13"/>
      <c r="AA834" s="4" t="str">
        <f>IFERROR(AVERAGE(AB834:AC834),"")</f>
        <v/>
      </c>
      <c r="AB834" s="12"/>
      <c r="AC834" s="13"/>
      <c r="AD834" s="4" t="str">
        <f>IFERROR(AVERAGE(AE834:AF834),"")</f>
        <v/>
      </c>
      <c r="AE834" s="12"/>
      <c r="AF834" s="13"/>
      <c r="AG834" s="4" t="str">
        <f>IFERROR(AVERAGE(AH834:AI834),"")</f>
        <v/>
      </c>
      <c r="AH834" s="12"/>
      <c r="AI834" s="13"/>
      <c r="AJ834" s="4" t="str">
        <f>IFERROR(AVERAGE(AK834:AL834),"")</f>
        <v/>
      </c>
      <c r="AK834" s="12"/>
      <c r="AL834" s="13"/>
      <c r="AM834" s="4" t="str">
        <f>IFERROR(AVERAGE(AN834:AO834),"")</f>
        <v/>
      </c>
      <c r="AN834" s="12"/>
      <c r="AO834" s="13"/>
      <c r="AP834" s="4" t="str">
        <f>IFERROR(AVERAGE(AQ834:AR834),"")</f>
        <v/>
      </c>
      <c r="AQ834" s="12"/>
      <c r="AR834" s="13"/>
      <c r="AS834" s="4" t="str">
        <f>IFERROR(AVERAGE(AT834:AU834),"")</f>
        <v/>
      </c>
      <c r="AT834" s="12"/>
      <c r="AU834" s="13"/>
      <c r="AV834" s="4" t="str">
        <f>IFERROR(AVERAGE(AW834:AX834),"")</f>
        <v/>
      </c>
      <c r="AW834" s="12"/>
      <c r="AX834" s="13"/>
      <c r="AY834" s="4" t="str">
        <f>IFERROR(AVERAGE(AZ834:BA834),"")</f>
        <v/>
      </c>
      <c r="AZ834" s="12"/>
      <c r="BA834" s="13"/>
      <c r="BB834" s="4" t="str">
        <f>IFERROR(AVERAGE(BC834:BD834),"")</f>
        <v/>
      </c>
      <c r="BC834" s="12"/>
      <c r="BD834" s="13"/>
      <c r="BE834" s="4" t="str">
        <f>IFERROR(AVERAGE(BF834:BG834),"")</f>
        <v/>
      </c>
      <c r="BF834" s="12"/>
      <c r="BG834" s="13"/>
      <c r="BH834" s="4" t="str">
        <f>IFERROR(AVERAGE(BI834:BJ834),"")</f>
        <v/>
      </c>
      <c r="BI834" s="12"/>
      <c r="BJ834" s="13"/>
      <c r="BK834" s="4" t="str">
        <f>IFERROR(AVERAGE(BL834:BM834),"")</f>
        <v/>
      </c>
      <c r="BL834" s="12"/>
      <c r="BM834" s="13"/>
      <c r="BN834" s="4" t="str">
        <f>IFERROR(AVERAGE(BO834:BP834),"")</f>
        <v/>
      </c>
      <c r="BO834" s="12"/>
      <c r="BP834" s="13"/>
      <c r="BQ834" s="4" t="str">
        <f>IFERROR(AVERAGE(BR834:BS834),"")</f>
        <v/>
      </c>
      <c r="BR834" s="12"/>
      <c r="BS834" s="13"/>
      <c r="BT834" s="4" t="str">
        <f>IFERROR(AVERAGE(BU834:BV834),"")</f>
        <v/>
      </c>
      <c r="BU834" s="12"/>
      <c r="BV834" s="13"/>
    </row>
    <row r="835" spans="1:77">
      <c r="B835" t="s">
        <v>69</v>
      </c>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row>
    <row r="836" spans="1:77">
      <c r="B836" t="str">
        <f>B834</f>
        <v>genovese2009current</v>
      </c>
      <c r="C836" t="s">
        <v>48</v>
      </c>
      <c r="D836">
        <f>D834</f>
        <v>2009</v>
      </c>
      <c r="E836" t="s">
        <v>22</v>
      </c>
      <c r="F836" s="22" t="str">
        <f>IFERROR(AVERAGE(G836:H836),"")</f>
        <v/>
      </c>
      <c r="G836" s="23"/>
      <c r="H836" s="24"/>
      <c r="I836" s="22" t="str">
        <f>IFERROR(AVERAGE(J836:K836),"")</f>
        <v/>
      </c>
      <c r="J836" s="23"/>
      <c r="K836" s="24"/>
      <c r="L836" s="22" t="str">
        <f>IFERROR(AVERAGE(M836:N836),"")</f>
        <v/>
      </c>
      <c r="M836" s="23"/>
      <c r="N836" s="24"/>
      <c r="O836" s="22" t="str">
        <f>IFERROR(AVERAGE(P836:Q836),"")</f>
        <v/>
      </c>
      <c r="P836" s="23"/>
      <c r="Q836" s="24"/>
      <c r="R836" s="22" t="str">
        <f>IFERROR(AVERAGE(S836:T836),"")</f>
        <v/>
      </c>
      <c r="S836" s="23"/>
      <c r="T836" s="24"/>
      <c r="U836" s="22" t="str">
        <f>IFERROR(AVERAGE(V836:W836),"")</f>
        <v/>
      </c>
      <c r="V836" s="23"/>
      <c r="W836" s="24"/>
      <c r="X836" s="22" t="str">
        <f>IFERROR(AVERAGE(Y836:Z836),"")</f>
        <v/>
      </c>
      <c r="Y836" s="23"/>
      <c r="Z836" s="24"/>
      <c r="AA836" s="22" t="str">
        <f>IFERROR(AVERAGE(AB836:AC836),"")</f>
        <v/>
      </c>
      <c r="AB836" s="23"/>
      <c r="AC836" s="24"/>
      <c r="AD836" s="22" t="str">
        <f>IFERROR(AVERAGE(AE836:AF836),"")</f>
        <v/>
      </c>
      <c r="AE836" s="23"/>
      <c r="AF836" s="24"/>
      <c r="AG836" s="22">
        <f>IFERROR(AVERAGE(AH836:AI836),"")</f>
        <v>0.05</v>
      </c>
      <c r="AH836" s="23">
        <v>0.05</v>
      </c>
      <c r="AI836" s="24">
        <v>0.05</v>
      </c>
      <c r="AJ836" s="22" t="str">
        <f>IFERROR(AVERAGE(AK836:AL836),"")</f>
        <v/>
      </c>
      <c r="AK836" s="23"/>
      <c r="AL836" s="24"/>
      <c r="AM836" s="22" t="str">
        <f>IFERROR(AVERAGE(AN836:AO836),"")</f>
        <v/>
      </c>
      <c r="AN836" s="23"/>
      <c r="AO836" s="24"/>
      <c r="AP836" s="22" t="str">
        <f>IFERROR(AVERAGE(AQ836:AR836),"")</f>
        <v/>
      </c>
      <c r="AQ836" s="23"/>
      <c r="AR836" s="24"/>
      <c r="AS836" s="22" t="str">
        <f>IFERROR(AVERAGE(AT836:AU836),"")</f>
        <v/>
      </c>
      <c r="AT836" s="23"/>
      <c r="AU836" s="24"/>
      <c r="AV836" s="22" t="str">
        <f>IFERROR(AVERAGE(AW836:AX836),"")</f>
        <v/>
      </c>
      <c r="AW836" s="23"/>
      <c r="AX836" s="24"/>
      <c r="AY836" s="22" t="str">
        <f>IFERROR(AVERAGE(AZ836:BA836),"")</f>
        <v/>
      </c>
      <c r="AZ836" s="23"/>
      <c r="BA836" s="24"/>
      <c r="BB836" s="22" t="str">
        <f>IFERROR(AVERAGE(BC836:BD836),"")</f>
        <v/>
      </c>
      <c r="BC836" s="23"/>
      <c r="BD836" s="24"/>
      <c r="BE836" s="22" t="str">
        <f>IFERROR(AVERAGE(BF836:BG836),"")</f>
        <v/>
      </c>
      <c r="BF836" s="23"/>
      <c r="BG836" s="24"/>
      <c r="BH836" s="22" t="str">
        <f>IFERROR(AVERAGE(BI836:BJ836),"")</f>
        <v/>
      </c>
      <c r="BI836" s="23"/>
      <c r="BJ836" s="24"/>
      <c r="BK836" s="22" t="str">
        <f>IFERROR(AVERAGE(BL836:BM836),"")</f>
        <v/>
      </c>
      <c r="BL836" s="23"/>
      <c r="BM836" s="24"/>
      <c r="BN836" s="22" t="str">
        <f>IFERROR(AVERAGE(BO836:BP836),"")</f>
        <v/>
      </c>
      <c r="BO836" s="23"/>
      <c r="BP836" s="24"/>
      <c r="BQ836" s="22" t="str">
        <f>IFERROR(AVERAGE(BR836:BS836),"")</f>
        <v/>
      </c>
      <c r="BR836" s="23"/>
      <c r="BS836" s="24"/>
      <c r="BT836" s="22" t="str">
        <f>IFERROR(AVERAGE(BU836:BV836),"")</f>
        <v/>
      </c>
      <c r="BU836" s="23"/>
      <c r="BV836" s="24"/>
      <c r="BY836" t="s">
        <v>252</v>
      </c>
    </row>
    <row r="837" spans="1:77">
      <c r="B837" t="str">
        <f>B836</f>
        <v>genovese2009current</v>
      </c>
      <c r="C837" t="s">
        <v>49</v>
      </c>
      <c r="D837">
        <f>D836</f>
        <v>2009</v>
      </c>
      <c r="E837" t="s">
        <v>22</v>
      </c>
      <c r="F837" s="22" t="str">
        <f>IFERROR(AVERAGE(G837:H837),"")</f>
        <v/>
      </c>
      <c r="G837" s="23"/>
      <c r="H837" s="24"/>
      <c r="I837" s="22" t="str">
        <f>IFERROR(AVERAGE(J837:K837),"")</f>
        <v/>
      </c>
      <c r="J837" s="23"/>
      <c r="K837" s="24"/>
      <c r="L837" s="22" t="str">
        <f>IFERROR(AVERAGE(M837:N837),"")</f>
        <v/>
      </c>
      <c r="M837" s="23"/>
      <c r="N837" s="24"/>
      <c r="O837" s="22" t="str">
        <f>IFERROR(AVERAGE(P837:Q837),"")</f>
        <v/>
      </c>
      <c r="P837" s="23"/>
      <c r="Q837" s="24"/>
      <c r="R837" s="22" t="str">
        <f>IFERROR(AVERAGE(S837:T837),"")</f>
        <v/>
      </c>
      <c r="S837" s="23"/>
      <c r="T837" s="24"/>
      <c r="U837" s="22" t="str">
        <f>IFERROR(AVERAGE(V837:W837),"")</f>
        <v/>
      </c>
      <c r="V837" s="23"/>
      <c r="W837" s="24"/>
      <c r="X837" s="22" t="str">
        <f>IFERROR(AVERAGE(Y837:Z837),"")</f>
        <v/>
      </c>
      <c r="Y837" s="23"/>
      <c r="Z837" s="24"/>
      <c r="AA837" s="22" t="str">
        <f>IFERROR(AVERAGE(AB837:AC837),"")</f>
        <v/>
      </c>
      <c r="AB837" s="23"/>
      <c r="AC837" s="24"/>
      <c r="AD837" s="22" t="str">
        <f>IFERROR(AVERAGE(AE837:AF837),"")</f>
        <v/>
      </c>
      <c r="AE837" s="23"/>
      <c r="AF837" s="24"/>
      <c r="AG837" s="22" t="str">
        <f>IFERROR(AVERAGE(AH837:AI837),"")</f>
        <v/>
      </c>
      <c r="AH837" s="23"/>
      <c r="AI837" s="24"/>
      <c r="AJ837" s="22" t="str">
        <f>IFERROR(AVERAGE(AK837:AL837),"")</f>
        <v/>
      </c>
      <c r="AK837" s="23"/>
      <c r="AL837" s="24"/>
      <c r="AM837" s="22" t="str">
        <f>IFERROR(AVERAGE(AN837:AO837),"")</f>
        <v/>
      </c>
      <c r="AN837" s="23"/>
      <c r="AO837" s="24"/>
      <c r="AP837" s="22" t="str">
        <f>IFERROR(AVERAGE(AQ837:AR837),"")</f>
        <v/>
      </c>
      <c r="AQ837" s="23"/>
      <c r="AR837" s="24"/>
      <c r="AS837" s="22" t="str">
        <f>IFERROR(AVERAGE(AT837:AU837),"")</f>
        <v/>
      </c>
      <c r="AT837" s="23"/>
      <c r="AU837" s="24"/>
      <c r="AV837" s="22" t="str">
        <f>IFERROR(AVERAGE(AW837:AX837),"")</f>
        <v/>
      </c>
      <c r="AW837" s="23"/>
      <c r="AX837" s="24"/>
      <c r="AY837" s="22" t="str">
        <f>IFERROR(AVERAGE(AZ837:BA837),"")</f>
        <v/>
      </c>
      <c r="AZ837" s="23"/>
      <c r="BA837" s="24"/>
      <c r="BB837" s="22" t="str">
        <f>IFERROR(AVERAGE(BC837:BD837),"")</f>
        <v/>
      </c>
      <c r="BC837" s="23"/>
      <c r="BD837" s="24"/>
      <c r="BE837" s="22" t="str">
        <f>IFERROR(AVERAGE(BF837:BG837),"")</f>
        <v/>
      </c>
      <c r="BF837" s="23"/>
      <c r="BG837" s="24"/>
      <c r="BH837" s="22" t="str">
        <f>IFERROR(AVERAGE(BI837:BJ837),"")</f>
        <v/>
      </c>
      <c r="BI837" s="23"/>
      <c r="BJ837" s="24"/>
      <c r="BK837" s="22" t="str">
        <f>IFERROR(AVERAGE(BL837:BM837),"")</f>
        <v/>
      </c>
      <c r="BL837" s="23"/>
      <c r="BM837" s="24"/>
      <c r="BN837" s="22" t="str">
        <f>IFERROR(AVERAGE(BO837:BP837),"")</f>
        <v/>
      </c>
      <c r="BO837" s="23"/>
      <c r="BP837" s="24"/>
      <c r="BQ837" s="22" t="str">
        <f>IFERROR(AVERAGE(BR837:BS837),"")</f>
        <v/>
      </c>
      <c r="BR837" s="23"/>
      <c r="BS837" s="24"/>
      <c r="BT837" s="22" t="str">
        <f>IFERROR(AVERAGE(BU837:BV837),"")</f>
        <v/>
      </c>
      <c r="BU837" s="23"/>
      <c r="BV837" s="24"/>
    </row>
    <row r="838" spans="1:77">
      <c r="B838" t="s">
        <v>69</v>
      </c>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row>
    <row r="839" spans="1:77">
      <c r="B839" t="str">
        <f>B834</f>
        <v>genovese2009current</v>
      </c>
      <c r="C839" t="s">
        <v>23</v>
      </c>
      <c r="D839">
        <f>D834</f>
        <v>2009</v>
      </c>
      <c r="E839" t="s">
        <v>20</v>
      </c>
      <c r="F839" s="4" t="str">
        <f>IFERROR(AVERAGE(G839:H839),"")</f>
        <v/>
      </c>
      <c r="G839" s="12"/>
      <c r="H839" s="13"/>
      <c r="I839" s="4" t="str">
        <f>IFERROR(AVERAGE(J839:K839),"")</f>
        <v/>
      </c>
      <c r="J839" s="12"/>
      <c r="K839" s="13"/>
      <c r="L839" s="4" t="str">
        <f>IFERROR(AVERAGE(M839:N839),"")</f>
        <v/>
      </c>
      <c r="M839" s="12"/>
      <c r="N839" s="13"/>
      <c r="O839" s="4" t="str">
        <f>IFERROR(AVERAGE(P839:Q839),"")</f>
        <v/>
      </c>
      <c r="P839" s="12"/>
      <c r="Q839" s="13"/>
      <c r="R839" s="4" t="str">
        <f>IFERROR(AVERAGE(S839:T839),"")</f>
        <v/>
      </c>
      <c r="S839" s="12"/>
      <c r="T839" s="13"/>
      <c r="U839" s="4" t="str">
        <f>IFERROR(AVERAGE(V839:W839),"")</f>
        <v/>
      </c>
      <c r="V839" s="12"/>
      <c r="W839" s="13"/>
      <c r="X839" s="4" t="str">
        <f>IFERROR(AVERAGE(Y839:Z839),"")</f>
        <v/>
      </c>
      <c r="Y839" s="12"/>
      <c r="Z839" s="13"/>
      <c r="AA839" s="4" t="str">
        <f>IFERROR(AVERAGE(AB839:AC839),"")</f>
        <v/>
      </c>
      <c r="AB839" s="12"/>
      <c r="AC839" s="13"/>
      <c r="AD839" s="4" t="str">
        <f>IFERROR(AVERAGE(AE839:AF839),"")</f>
        <v/>
      </c>
      <c r="AE839" s="12"/>
      <c r="AF839" s="13"/>
      <c r="AG839" s="4">
        <f>IFERROR(AVERAGE(AH839:AI839),"")</f>
        <v>50</v>
      </c>
      <c r="AH839" s="12">
        <v>50</v>
      </c>
      <c r="AI839" s="13">
        <v>50</v>
      </c>
      <c r="AJ839" s="4" t="str">
        <f>IFERROR(AVERAGE(AK839:AL839),"")</f>
        <v/>
      </c>
      <c r="AK839" s="12"/>
      <c r="AL839" s="13"/>
      <c r="AM839" s="4" t="str">
        <f>IFERROR(AVERAGE(AN839:AO839),"")</f>
        <v/>
      </c>
      <c r="AN839" s="12"/>
      <c r="AO839" s="13"/>
      <c r="AP839" s="4" t="str">
        <f>IFERROR(AVERAGE(AQ839:AR839),"")</f>
        <v/>
      </c>
      <c r="AQ839" s="12"/>
      <c r="AR839" s="13"/>
      <c r="AS839" s="4" t="str">
        <f>IFERROR(AVERAGE(AT839:AU839),"")</f>
        <v/>
      </c>
      <c r="AT839" s="12"/>
      <c r="AU839" s="13"/>
      <c r="AV839" s="4" t="str">
        <f>IFERROR(AVERAGE(AW839:AX839),"")</f>
        <v/>
      </c>
      <c r="AW839" s="12"/>
      <c r="AX839" s="13"/>
      <c r="AY839" s="4" t="str">
        <f>IFERROR(AVERAGE(AZ839:BA839),"")</f>
        <v/>
      </c>
      <c r="AZ839" s="12"/>
      <c r="BA839" s="13"/>
      <c r="BB839" s="4" t="str">
        <f>IFERROR(AVERAGE(BC839:BD839),"")</f>
        <v/>
      </c>
      <c r="BC839" s="12"/>
      <c r="BD839" s="13"/>
      <c r="BE839" s="4" t="str">
        <f>IFERROR(AVERAGE(BF839:BG839),"")</f>
        <v/>
      </c>
      <c r="BF839" s="12"/>
      <c r="BG839" s="13"/>
      <c r="BH839" s="4" t="str">
        <f>IFERROR(AVERAGE(BI839:BJ839),"")</f>
        <v/>
      </c>
      <c r="BI839" s="12"/>
      <c r="BJ839" s="13"/>
      <c r="BK839" s="4" t="str">
        <f>IFERROR(AVERAGE(BL839:BM839),"")</f>
        <v/>
      </c>
      <c r="BL839" s="12"/>
      <c r="BM839" s="13"/>
      <c r="BN839" s="4" t="str">
        <f>IFERROR(AVERAGE(BO839:BP839),"")</f>
        <v/>
      </c>
      <c r="BO839" s="12"/>
      <c r="BP839" s="13"/>
      <c r="BQ839" s="4" t="str">
        <f>IFERROR(AVERAGE(BR839:BS839),"")</f>
        <v/>
      </c>
      <c r="BR839" s="12"/>
      <c r="BS839" s="13"/>
      <c r="BT839" s="4" t="str">
        <f>IFERROR(AVERAGE(BU839:BV839),"")</f>
        <v/>
      </c>
      <c r="BU839" s="12"/>
      <c r="BV839" s="13"/>
    </row>
    <row r="840" spans="1:77">
      <c r="B840" t="str">
        <f>B839</f>
        <v>genovese2009current</v>
      </c>
      <c r="C840" t="s">
        <v>42</v>
      </c>
      <c r="D840">
        <f>D839</f>
        <v>2009</v>
      </c>
      <c r="E840" t="s">
        <v>43</v>
      </c>
      <c r="F840" s="4" t="str">
        <f>IFERROR(AVERAGE(G840:H840),"")</f>
        <v/>
      </c>
      <c r="G840" s="12"/>
      <c r="H840" s="13"/>
      <c r="I840" s="4" t="str">
        <f>IFERROR(AVERAGE(J840:K840),"")</f>
        <v/>
      </c>
      <c r="J840" s="12"/>
      <c r="K840" s="13"/>
      <c r="L840" s="4" t="str">
        <f>IFERROR(AVERAGE(M840:N840),"")</f>
        <v/>
      </c>
      <c r="M840" s="12"/>
      <c r="N840" s="13"/>
      <c r="O840" s="4" t="str">
        <f>IFERROR(AVERAGE(P840:Q840),"")</f>
        <v/>
      </c>
      <c r="P840" s="12"/>
      <c r="Q840" s="13"/>
      <c r="R840" s="4" t="str">
        <f>IFERROR(AVERAGE(S840:T840),"")</f>
        <v/>
      </c>
      <c r="S840" s="12"/>
      <c r="T840" s="13"/>
      <c r="U840" s="4" t="str">
        <f>IFERROR(AVERAGE(V840:W840),"")</f>
        <v/>
      </c>
      <c r="V840" s="12"/>
      <c r="W840" s="13"/>
      <c r="X840" s="4" t="str">
        <f>IFERROR(AVERAGE(Y840:Z840),"")</f>
        <v/>
      </c>
      <c r="Y840" s="12"/>
      <c r="Z840" s="13"/>
      <c r="AA840" s="4" t="str">
        <f>IFERROR(AVERAGE(AB840:AC840),"")</f>
        <v/>
      </c>
      <c r="AB840" s="12"/>
      <c r="AC840" s="13"/>
      <c r="AD840" s="4" t="str">
        <f>IFERROR(AVERAGE(AE840:AF840),"")</f>
        <v/>
      </c>
      <c r="AE840" s="12"/>
      <c r="AF840" s="13"/>
      <c r="AG840" s="4" t="str">
        <f>IFERROR(AVERAGE(AH840:AI840),"")</f>
        <v/>
      </c>
      <c r="AH840" s="12"/>
      <c r="AI840" s="13"/>
      <c r="AJ840" s="4" t="str">
        <f>IFERROR(AVERAGE(AK840:AL840),"")</f>
        <v/>
      </c>
      <c r="AK840" s="12"/>
      <c r="AL840" s="13"/>
      <c r="AM840" s="4" t="str">
        <f>IFERROR(AVERAGE(AN840:AO840),"")</f>
        <v/>
      </c>
      <c r="AN840" s="12"/>
      <c r="AO840" s="13"/>
      <c r="AP840" s="4" t="str">
        <f>IFERROR(AVERAGE(AQ840:AR840),"")</f>
        <v/>
      </c>
      <c r="AQ840" s="12"/>
      <c r="AR840" s="13"/>
      <c r="AS840" s="4" t="str">
        <f>IFERROR(AVERAGE(AT840:AU840),"")</f>
        <v/>
      </c>
      <c r="AT840" s="12"/>
      <c r="AU840" s="13"/>
      <c r="AV840" s="4" t="str">
        <f>IFERROR(AVERAGE(AW840:AX840),"")</f>
        <v/>
      </c>
      <c r="AW840" s="12"/>
      <c r="AX840" s="13"/>
      <c r="AY840" s="4" t="str">
        <f>IFERROR(AVERAGE(AZ840:BA840),"")</f>
        <v/>
      </c>
      <c r="AZ840" s="12"/>
      <c r="BA840" s="13"/>
      <c r="BB840" s="4" t="str">
        <f>IFERROR(AVERAGE(BC840:BD840),"")</f>
        <v/>
      </c>
      <c r="BC840" s="12"/>
      <c r="BD840" s="13"/>
      <c r="BE840" s="4" t="str">
        <f>IFERROR(AVERAGE(BF840:BG840),"")</f>
        <v/>
      </c>
      <c r="BF840" s="12"/>
      <c r="BG840" s="13"/>
      <c r="BH840" s="4" t="str">
        <f>IFERROR(AVERAGE(BI840:BJ840),"")</f>
        <v/>
      </c>
      <c r="BI840" s="12"/>
      <c r="BJ840" s="13"/>
      <c r="BK840" s="4" t="str">
        <f>IFERROR(AVERAGE(BL840:BM840),"")</f>
        <v/>
      </c>
      <c r="BL840" s="12"/>
      <c r="BM840" s="13"/>
      <c r="BN840" s="4" t="str">
        <f>IFERROR(AVERAGE(BO840:BP840),"")</f>
        <v/>
      </c>
      <c r="BO840" s="12"/>
      <c r="BP840" s="13"/>
      <c r="BQ840" s="4" t="str">
        <f>IFERROR(AVERAGE(BR840:BS840),"")</f>
        <v/>
      </c>
      <c r="BR840" s="12"/>
      <c r="BS840" s="13"/>
      <c r="BT840" s="4" t="str">
        <f>IFERROR(AVERAGE(BU840:BV840),"")</f>
        <v/>
      </c>
      <c r="BU840" s="12"/>
      <c r="BV840" s="13"/>
    </row>
    <row r="841" spans="1:77">
      <c r="B841" t="str">
        <f>B840</f>
        <v>genovese2009current</v>
      </c>
      <c r="C841" t="s">
        <v>21</v>
      </c>
      <c r="D841">
        <f>D840</f>
        <v>2009</v>
      </c>
      <c r="E841" t="s">
        <v>22</v>
      </c>
      <c r="F841" s="22" t="str">
        <f>IFERROR(AVERAGE(G841:H841),"")</f>
        <v/>
      </c>
      <c r="G841" s="23"/>
      <c r="H841" s="24"/>
      <c r="I841" s="22" t="str">
        <f>IFERROR(AVERAGE(J841:K841),"")</f>
        <v/>
      </c>
      <c r="J841" s="23"/>
      <c r="K841" s="24"/>
      <c r="L841" s="22" t="str">
        <f>IFERROR(AVERAGE(M841:N841),"")</f>
        <v/>
      </c>
      <c r="M841" s="23"/>
      <c r="N841" s="24"/>
      <c r="O841" s="22" t="str">
        <f>IFERROR(AVERAGE(P841:Q841),"")</f>
        <v/>
      </c>
      <c r="P841" s="23"/>
      <c r="Q841" s="24"/>
      <c r="R841" s="22" t="str">
        <f>IFERROR(AVERAGE(S841:T841),"")</f>
        <v/>
      </c>
      <c r="S841" s="23"/>
      <c r="T841" s="24"/>
      <c r="U841" s="22" t="str">
        <f>IFERROR(AVERAGE(V841:W841),"")</f>
        <v/>
      </c>
      <c r="V841" s="23"/>
      <c r="W841" s="24"/>
      <c r="X841" s="22" t="str">
        <f>IFERROR(AVERAGE(Y841:Z841),"")</f>
        <v/>
      </c>
      <c r="Y841" s="23"/>
      <c r="Z841" s="24"/>
      <c r="AA841" s="22" t="str">
        <f>IFERROR(AVERAGE(AB841:AC841),"")</f>
        <v/>
      </c>
      <c r="AB841" s="23"/>
      <c r="AC841" s="24"/>
      <c r="AD841" s="22" t="str">
        <f>IFERROR(AVERAGE(AE841:AF841),"")</f>
        <v/>
      </c>
      <c r="AE841" s="23"/>
      <c r="AF841" s="24"/>
      <c r="AG841" s="22">
        <f>IFERROR(AVERAGE(AH841:AI841),"")</f>
        <v>0.74</v>
      </c>
      <c r="AH841" s="23">
        <v>0.74</v>
      </c>
      <c r="AI841" s="24">
        <v>0.74</v>
      </c>
      <c r="AJ841" s="22" t="str">
        <f>IFERROR(AVERAGE(AK841:AL841),"")</f>
        <v/>
      </c>
      <c r="AK841" s="23"/>
      <c r="AL841" s="24"/>
      <c r="AM841" s="22" t="str">
        <f>IFERROR(AVERAGE(AN841:AO841),"")</f>
        <v/>
      </c>
      <c r="AN841" s="23"/>
      <c r="AO841" s="24"/>
      <c r="AP841" s="22" t="str">
        <f>IFERROR(AVERAGE(AQ841:AR841),"")</f>
        <v/>
      </c>
      <c r="AQ841" s="23"/>
      <c r="AR841" s="24"/>
      <c r="AS841" s="22" t="str">
        <f>IFERROR(AVERAGE(AT841:AU841),"")</f>
        <v/>
      </c>
      <c r="AT841" s="23"/>
      <c r="AU841" s="24"/>
      <c r="AV841" s="22" t="str">
        <f>IFERROR(AVERAGE(AW841:AX841),"")</f>
        <v/>
      </c>
      <c r="AW841" s="23"/>
      <c r="AX841" s="24"/>
      <c r="AY841" s="22" t="str">
        <f>IFERROR(AVERAGE(AZ841:BA841),"")</f>
        <v/>
      </c>
      <c r="AZ841" s="23"/>
      <c r="BA841" s="24"/>
      <c r="BB841" s="22" t="str">
        <f>IFERROR(AVERAGE(BC841:BD841),"")</f>
        <v/>
      </c>
      <c r="BC841" s="23"/>
      <c r="BD841" s="24"/>
      <c r="BE841" s="22" t="str">
        <f>IFERROR(AVERAGE(BF841:BG841),"")</f>
        <v/>
      </c>
      <c r="BF841" s="23"/>
      <c r="BG841" s="24"/>
      <c r="BH841" s="22" t="str">
        <f>IFERROR(AVERAGE(BI841:BJ841),"")</f>
        <v/>
      </c>
      <c r="BI841" s="23"/>
      <c r="BJ841" s="24"/>
      <c r="BK841" s="22" t="str">
        <f>IFERROR(AVERAGE(BL841:BM841),"")</f>
        <v/>
      </c>
      <c r="BL841" s="23"/>
      <c r="BM841" s="24"/>
      <c r="BN841" s="22" t="str">
        <f>IFERROR(AVERAGE(BO841:BP841),"")</f>
        <v/>
      </c>
      <c r="BO841" s="23"/>
      <c r="BP841" s="24"/>
      <c r="BQ841" s="22" t="str">
        <f>IFERROR(AVERAGE(BR841:BS841),"")</f>
        <v/>
      </c>
      <c r="BR841" s="23"/>
      <c r="BS841" s="24"/>
      <c r="BT841" s="22" t="str">
        <f>IFERROR(AVERAGE(BU841:BV841),"")</f>
        <v/>
      </c>
      <c r="BU841" s="23"/>
      <c r="BV841" s="24"/>
      <c r="BY841" t="s">
        <v>269</v>
      </c>
    </row>
    <row r="842" spans="1:77">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row>
    <row r="844" spans="1:77">
      <c r="A844" s="5">
        <f>MATCH(B844,Sources[Citekey],0)</f>
        <v>123</v>
      </c>
      <c r="B844" s="6" t="s">
        <v>272</v>
      </c>
      <c r="C844" s="1"/>
      <c r="D844" s="1">
        <f>VLOOKUP(B844,Sources[],2,FALSE)</f>
        <v>2014</v>
      </c>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row>
    <row r="845" spans="1:77">
      <c r="B845" t="str">
        <f>B844</f>
        <v>greaves2014power</v>
      </c>
      <c r="C845" t="s">
        <v>3</v>
      </c>
      <c r="D845">
        <f>D844</f>
        <v>2014</v>
      </c>
      <c r="E845" s="25" t="s">
        <v>52</v>
      </c>
      <c r="F845" s="4" t="str">
        <f>IFERROR(AVERAGE(G845:H845),"")</f>
        <v/>
      </c>
      <c r="G845" s="12"/>
      <c r="H845" s="13"/>
      <c r="I845" s="4" t="str">
        <f>IFERROR(AVERAGE(J845:K845),"")</f>
        <v/>
      </c>
      <c r="J845" s="12"/>
      <c r="K845" s="13"/>
      <c r="L845" s="4" t="str">
        <f>IFERROR(AVERAGE(M845:N845),"")</f>
        <v/>
      </c>
      <c r="M845" s="12"/>
      <c r="N845" s="13"/>
      <c r="O845" s="4" t="str">
        <f>IFERROR(AVERAGE(P845:Q845),"")</f>
        <v/>
      </c>
      <c r="P845" s="12"/>
      <c r="Q845" s="13"/>
      <c r="R845" s="4" t="str">
        <f>IFERROR(AVERAGE(S845:T845),"")</f>
        <v/>
      </c>
      <c r="S845" s="12"/>
      <c r="T845" s="13"/>
      <c r="U845" s="4" t="str">
        <f>IFERROR(AVERAGE(V845:W845),"")</f>
        <v/>
      </c>
      <c r="V845" s="12"/>
      <c r="W845" s="13"/>
      <c r="X845" s="4" t="str">
        <f>IFERROR(AVERAGE(Y845:Z845),"")</f>
        <v/>
      </c>
      <c r="Y845" s="12"/>
      <c r="Z845" s="13"/>
      <c r="AA845" s="4" t="str">
        <f>IFERROR(AVERAGE(AB845:AC845),"")</f>
        <v/>
      </c>
      <c r="AB845" s="12"/>
      <c r="AC845" s="13"/>
      <c r="AD845" s="4" t="str">
        <f>IFERROR(AVERAGE(AE845:AF845),"")</f>
        <v/>
      </c>
      <c r="AE845" s="12"/>
      <c r="AF845" s="13"/>
      <c r="AG845" s="4" t="str">
        <f>IFERROR(AVERAGE(AH845:AI845),"")</f>
        <v/>
      </c>
      <c r="AH845" s="12"/>
      <c r="AI845" s="13"/>
      <c r="AJ845" s="4" t="str">
        <f>IFERROR(AVERAGE(AK845:AL845),"")</f>
        <v/>
      </c>
      <c r="AK845" s="12"/>
      <c r="AL845" s="13"/>
      <c r="AM845" s="4" t="str">
        <f>IFERROR(AVERAGE(AN845:AO845),"")</f>
        <v/>
      </c>
      <c r="AN845" s="12"/>
      <c r="AO845" s="13"/>
      <c r="AP845" s="4" t="str">
        <f>IFERROR(AVERAGE(AQ845:AR845),"")</f>
        <v/>
      </c>
      <c r="AQ845" s="12"/>
      <c r="AR845" s="13"/>
      <c r="AS845" s="4" t="str">
        <f>IFERROR(AVERAGE(AT845:AU845),"")</f>
        <v/>
      </c>
      <c r="AT845" s="12"/>
      <c r="AU845" s="13"/>
      <c r="AV845" s="4">
        <f>IFERROR(AVERAGE(AW845:AX845),"")</f>
        <v>1400</v>
      </c>
      <c r="AW845" s="12">
        <v>1100</v>
      </c>
      <c r="AX845" s="13">
        <v>1700</v>
      </c>
      <c r="AY845" s="4" t="str">
        <f>IFERROR(AVERAGE(AZ845:BA845),"")</f>
        <v/>
      </c>
      <c r="AZ845" s="12"/>
      <c r="BA845" s="13"/>
      <c r="BB845" s="4" t="str">
        <f>IFERROR(AVERAGE(BC845:BD845),"")</f>
        <v/>
      </c>
      <c r="BC845" s="12"/>
      <c r="BD845" s="13"/>
      <c r="BE845" s="4" t="str">
        <f>IFERROR(AVERAGE(BF845:BG845),"")</f>
        <v/>
      </c>
      <c r="BF845" s="12"/>
      <c r="BG845" s="13"/>
      <c r="BH845" s="4" t="str">
        <f>IFERROR(AVERAGE(BI845:BJ845),"")</f>
        <v/>
      </c>
      <c r="BI845" s="12"/>
      <c r="BJ845" s="13"/>
      <c r="BK845" s="4" t="str">
        <f>IFERROR(AVERAGE(BL845:BM845),"")</f>
        <v/>
      </c>
      <c r="BL845" s="12"/>
      <c r="BM845" s="13"/>
      <c r="BN845" s="4" t="str">
        <f>IFERROR(AVERAGE(BO845:BP845),"")</f>
        <v/>
      </c>
      <c r="BO845" s="12"/>
      <c r="BP845" s="13"/>
      <c r="BQ845" s="4" t="str">
        <f>IFERROR(AVERAGE(BR845:BS845),"")</f>
        <v/>
      </c>
      <c r="BR845" s="12"/>
      <c r="BS845" s="13"/>
      <c r="BT845" s="4" t="str">
        <f>IFERROR(AVERAGE(BU845:BV845),"")</f>
        <v/>
      </c>
      <c r="BU845" s="12"/>
      <c r="BV845" s="13"/>
      <c r="BX845" s="2"/>
      <c r="BY845" s="2" t="s">
        <v>273</v>
      </c>
    </row>
    <row r="846" spans="1:77">
      <c r="B846" t="str">
        <f>B845</f>
        <v>greaves2014power</v>
      </c>
      <c r="C846" t="s">
        <v>4</v>
      </c>
      <c r="D846">
        <f>D845</f>
        <v>2014</v>
      </c>
      <c r="E846" t="str">
        <f>E845</f>
        <v>GPB/kW</v>
      </c>
      <c r="F846" s="4" t="str">
        <f>IFERROR(AVERAGE(G846:H846),"")</f>
        <v/>
      </c>
      <c r="G846" s="14"/>
      <c r="H846" s="15"/>
      <c r="I846" s="4" t="str">
        <f>IFERROR(AVERAGE(J846:K846),"")</f>
        <v/>
      </c>
      <c r="J846" s="14"/>
      <c r="K846" s="15"/>
      <c r="L846" s="4" t="str">
        <f>IFERROR(AVERAGE(M846:N846),"")</f>
        <v/>
      </c>
      <c r="M846" s="14"/>
      <c r="N846" s="15"/>
      <c r="O846" s="4" t="str">
        <f>IFERROR(AVERAGE(P846:Q846),"")</f>
        <v/>
      </c>
      <c r="P846" s="14"/>
      <c r="Q846" s="15"/>
      <c r="R846" s="4" t="str">
        <f>IFERROR(AVERAGE(S846:T846),"")</f>
        <v/>
      </c>
      <c r="S846" s="14"/>
      <c r="T846" s="15"/>
      <c r="U846" s="4" t="str">
        <f>IFERROR(AVERAGE(V846:W846),"")</f>
        <v/>
      </c>
      <c r="V846" s="14"/>
      <c r="W846" s="15"/>
      <c r="X846" s="4" t="str">
        <f>IFERROR(AVERAGE(Y846:Z846),"")</f>
        <v/>
      </c>
      <c r="Y846" s="14"/>
      <c r="Z846" s="15"/>
      <c r="AA846" s="4" t="str">
        <f>IFERROR(AVERAGE(AB846:AC846),"")</f>
        <v/>
      </c>
      <c r="AB846" s="14"/>
      <c r="AC846" s="15"/>
      <c r="AD846" s="4" t="str">
        <f>IFERROR(AVERAGE(AE846:AF846),"")</f>
        <v/>
      </c>
      <c r="AE846" s="14"/>
      <c r="AF846" s="15"/>
      <c r="AG846" s="4" t="str">
        <f>IFERROR(AVERAGE(AH846:AI846),"")</f>
        <v/>
      </c>
      <c r="AH846" s="14"/>
      <c r="AI846" s="15"/>
      <c r="AJ846" s="4" t="str">
        <f>IFERROR(AVERAGE(AK846:AL846),"")</f>
        <v/>
      </c>
      <c r="AK846" s="14"/>
      <c r="AL846" s="15"/>
      <c r="AM846" s="4" t="str">
        <f>IFERROR(AVERAGE(AN846:AO846),"")</f>
        <v/>
      </c>
      <c r="AN846" s="14"/>
      <c r="AO846" s="15"/>
      <c r="AP846" s="4" t="str">
        <f>IFERROR(AVERAGE(AQ846:AR846),"")</f>
        <v/>
      </c>
      <c r="AQ846" s="14"/>
      <c r="AR846" s="15"/>
      <c r="AS846" s="4" t="str">
        <f>IFERROR(AVERAGE(AT846:AU846),"")</f>
        <v/>
      </c>
      <c r="AT846" s="14"/>
      <c r="AU846" s="15"/>
      <c r="AV846" s="4" t="str">
        <f>IFERROR(AVERAGE(AW846:AX846),"")</f>
        <v/>
      </c>
      <c r="AW846" s="14"/>
      <c r="AX846" s="15"/>
      <c r="AY846" s="4" t="str">
        <f>IFERROR(AVERAGE(AZ846:BA846),"")</f>
        <v/>
      </c>
      <c r="AZ846" s="14"/>
      <c r="BA846" s="15"/>
      <c r="BB846" s="4" t="str">
        <f>IFERROR(AVERAGE(BC846:BD846),"")</f>
        <v/>
      </c>
      <c r="BC846" s="14"/>
      <c r="BD846" s="15"/>
      <c r="BE846" s="4" t="str">
        <f>IFERROR(AVERAGE(BF846:BG846),"")</f>
        <v/>
      </c>
      <c r="BF846" s="14"/>
      <c r="BG846" s="15"/>
      <c r="BH846" s="4" t="str">
        <f>IFERROR(AVERAGE(BI846:BJ846),"")</f>
        <v/>
      </c>
      <c r="BI846" s="14"/>
      <c r="BJ846" s="15"/>
      <c r="BK846" s="4" t="str">
        <f>IFERROR(AVERAGE(BL846:BM846),"")</f>
        <v/>
      </c>
      <c r="BL846" s="14"/>
      <c r="BM846" s="15"/>
      <c r="BN846" s="4" t="str">
        <f>IFERROR(AVERAGE(BO846:BP846),"")</f>
        <v/>
      </c>
      <c r="BO846" s="14"/>
      <c r="BP846" s="15"/>
      <c r="BQ846" s="4" t="str">
        <f>IFERROR(AVERAGE(BR846:BS846),"")</f>
        <v/>
      </c>
      <c r="BR846" s="14"/>
      <c r="BS846" s="15"/>
      <c r="BT846" s="4" t="str">
        <f>IFERROR(AVERAGE(BU846:BV846),"")</f>
        <v/>
      </c>
      <c r="BU846" s="14"/>
      <c r="BV846" s="15"/>
      <c r="BX846" s="2"/>
      <c r="BY846" s="2"/>
    </row>
    <row r="847" spans="1:77">
      <c r="B847" t="str">
        <f>B846</f>
        <v>greaves2014power</v>
      </c>
      <c r="C847" t="s">
        <v>5</v>
      </c>
      <c r="D847">
        <f>D846</f>
        <v>2014</v>
      </c>
      <c r="E847" t="str">
        <f>E846</f>
        <v>GPB/kW</v>
      </c>
      <c r="F847" s="4" t="str">
        <f>IFERROR(AVERAGE(G847:H847),"")</f>
        <v/>
      </c>
      <c r="G847" s="16"/>
      <c r="H847" s="17"/>
      <c r="I847" s="4" t="str">
        <f>IFERROR(AVERAGE(J847:K847),"")</f>
        <v/>
      </c>
      <c r="J847" s="16"/>
      <c r="K847" s="17"/>
      <c r="L847" s="4" t="str">
        <f>IFERROR(AVERAGE(M847:N847),"")</f>
        <v/>
      </c>
      <c r="M847" s="16"/>
      <c r="N847" s="17"/>
      <c r="O847" s="4" t="str">
        <f>IFERROR(AVERAGE(P847:Q847),"")</f>
        <v/>
      </c>
      <c r="P847" s="16"/>
      <c r="Q847" s="17"/>
      <c r="R847" s="4" t="str">
        <f>IFERROR(AVERAGE(S847:T847),"")</f>
        <v/>
      </c>
      <c r="S847" s="16"/>
      <c r="T847" s="17"/>
      <c r="U847" s="4" t="str">
        <f>IFERROR(AVERAGE(V847:W847),"")</f>
        <v/>
      </c>
      <c r="V847" s="16"/>
      <c r="W847" s="17"/>
      <c r="X847" s="4" t="str">
        <f>IFERROR(AVERAGE(Y847:Z847),"")</f>
        <v/>
      </c>
      <c r="Y847" s="16"/>
      <c r="Z847" s="17"/>
      <c r="AA847" s="4" t="str">
        <f>IFERROR(AVERAGE(AB847:AC847),"")</f>
        <v/>
      </c>
      <c r="AB847" s="16"/>
      <c r="AC847" s="17"/>
      <c r="AD847" s="4" t="str">
        <f>IFERROR(AVERAGE(AE847:AF847),"")</f>
        <v/>
      </c>
      <c r="AE847" s="16"/>
      <c r="AF847" s="17"/>
      <c r="AG847" s="4" t="str">
        <f>IFERROR(AVERAGE(AH847:AI847),"")</f>
        <v/>
      </c>
      <c r="AH847" s="16"/>
      <c r="AI847" s="17"/>
      <c r="AJ847" s="4" t="str">
        <f>IFERROR(AVERAGE(AK847:AL847),"")</f>
        <v/>
      </c>
      <c r="AK847" s="16"/>
      <c r="AL847" s="17"/>
      <c r="AM847" s="4" t="str">
        <f>IFERROR(AVERAGE(AN847:AO847),"")</f>
        <v/>
      </c>
      <c r="AN847" s="16"/>
      <c r="AO847" s="17"/>
      <c r="AP847" s="4" t="str">
        <f>IFERROR(AVERAGE(AQ847:AR847),"")</f>
        <v/>
      </c>
      <c r="AQ847" s="16"/>
      <c r="AR847" s="17"/>
      <c r="AS847" s="4" t="str">
        <f>IFERROR(AVERAGE(AT847:AU847),"")</f>
        <v/>
      </c>
      <c r="AT847" s="16"/>
      <c r="AU847" s="17"/>
      <c r="AV847" s="4" t="str">
        <f>IFERROR(AVERAGE(AW847:AX847),"")</f>
        <v/>
      </c>
      <c r="AW847" s="16"/>
      <c r="AX847" s="17"/>
      <c r="AY847" s="4" t="str">
        <f>IFERROR(AVERAGE(AZ847:BA847),"")</f>
        <v/>
      </c>
      <c r="AZ847" s="16"/>
      <c r="BA847" s="17"/>
      <c r="BB847" s="4" t="str">
        <f>IFERROR(AVERAGE(BC847:BD847),"")</f>
        <v/>
      </c>
      <c r="BC847" s="16"/>
      <c r="BD847" s="17"/>
      <c r="BE847" s="4" t="str">
        <f>IFERROR(AVERAGE(BF847:BG847),"")</f>
        <v/>
      </c>
      <c r="BF847" s="16"/>
      <c r="BG847" s="17"/>
      <c r="BH847" s="4" t="str">
        <f>IFERROR(AVERAGE(BI847:BJ847),"")</f>
        <v/>
      </c>
      <c r="BI847" s="16"/>
      <c r="BJ847" s="17"/>
      <c r="BK847" s="4" t="str">
        <f>IFERROR(AVERAGE(BL847:BM847),"")</f>
        <v/>
      </c>
      <c r="BL847" s="16"/>
      <c r="BM847" s="17"/>
      <c r="BN847" s="4" t="str">
        <f>IFERROR(AVERAGE(BO847:BP847),"")</f>
        <v/>
      </c>
      <c r="BO847" s="16"/>
      <c r="BP847" s="17"/>
      <c r="BQ847" s="4" t="str">
        <f>IFERROR(AVERAGE(BR847:BS847),"")</f>
        <v/>
      </c>
      <c r="BR847" s="16"/>
      <c r="BS847" s="17"/>
      <c r="BT847" s="4" t="str">
        <f>IFERROR(AVERAGE(BU847:BV847),"")</f>
        <v/>
      </c>
      <c r="BU847" s="16"/>
      <c r="BV847" s="17"/>
    </row>
    <row r="848" spans="1:77">
      <c r="B848" t="s">
        <v>69</v>
      </c>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row>
    <row r="849" spans="1:74" s="1" customFormat="1">
      <c r="A849" s="55"/>
      <c r="B849" s="1" t="str">
        <f>B847</f>
        <v>greaves2014power</v>
      </c>
      <c r="C849" s="1" t="s">
        <v>10</v>
      </c>
      <c r="D849" s="1">
        <f>D844</f>
        <v>2014</v>
      </c>
      <c r="E849" s="1" t="str">
        <f>E845</f>
        <v>GPB/kW</v>
      </c>
      <c r="F849" s="10">
        <f t="shared" ref="F849:BJ849" si="924">IFERROR(SUM(F851:F856)/F850,0)</f>
        <v>0</v>
      </c>
      <c r="G849" s="10">
        <f t="shared" si="924"/>
        <v>0</v>
      </c>
      <c r="H849" s="10">
        <f t="shared" si="924"/>
        <v>0</v>
      </c>
      <c r="I849" s="10">
        <f t="shared" si="924"/>
        <v>0</v>
      </c>
      <c r="J849" s="10">
        <f t="shared" si="924"/>
        <v>0</v>
      </c>
      <c r="K849" s="10">
        <f t="shared" si="924"/>
        <v>0</v>
      </c>
      <c r="L849" s="10">
        <f t="shared" si="924"/>
        <v>0</v>
      </c>
      <c r="M849" s="10">
        <f t="shared" si="924"/>
        <v>0</v>
      </c>
      <c r="N849" s="10">
        <f t="shared" si="924"/>
        <v>0</v>
      </c>
      <c r="O849" s="10">
        <f t="shared" si="924"/>
        <v>0</v>
      </c>
      <c r="P849" s="10">
        <f t="shared" si="924"/>
        <v>0</v>
      </c>
      <c r="Q849" s="10">
        <f t="shared" si="924"/>
        <v>0</v>
      </c>
      <c r="R849" s="10">
        <f t="shared" si="924"/>
        <v>0</v>
      </c>
      <c r="S849" s="10">
        <f t="shared" si="924"/>
        <v>0</v>
      </c>
      <c r="T849" s="10">
        <f t="shared" si="924"/>
        <v>0</v>
      </c>
      <c r="U849" s="10">
        <f t="shared" si="924"/>
        <v>0</v>
      </c>
      <c r="V849" s="10">
        <f t="shared" si="924"/>
        <v>0</v>
      </c>
      <c r="W849" s="10">
        <f t="shared" si="924"/>
        <v>0</v>
      </c>
      <c r="X849" s="10">
        <f t="shared" si="924"/>
        <v>0</v>
      </c>
      <c r="Y849" s="10">
        <f t="shared" si="924"/>
        <v>0</v>
      </c>
      <c r="Z849" s="10">
        <f t="shared" si="924"/>
        <v>0</v>
      </c>
      <c r="AA849" s="10">
        <f t="shared" si="924"/>
        <v>0</v>
      </c>
      <c r="AB849" s="10">
        <f t="shared" si="924"/>
        <v>0</v>
      </c>
      <c r="AC849" s="10">
        <f t="shared" si="924"/>
        <v>0</v>
      </c>
      <c r="AD849" s="10">
        <f t="shared" si="924"/>
        <v>0</v>
      </c>
      <c r="AE849" s="10">
        <f t="shared" si="924"/>
        <v>0</v>
      </c>
      <c r="AF849" s="10">
        <f t="shared" si="924"/>
        <v>0</v>
      </c>
      <c r="AG849" s="10">
        <f t="shared" si="924"/>
        <v>0</v>
      </c>
      <c r="AH849" s="10">
        <f t="shared" si="924"/>
        <v>0</v>
      </c>
      <c r="AI849" s="10">
        <f t="shared" si="924"/>
        <v>0</v>
      </c>
      <c r="AJ849" s="10">
        <f t="shared" si="924"/>
        <v>0</v>
      </c>
      <c r="AK849" s="10">
        <f t="shared" si="924"/>
        <v>0</v>
      </c>
      <c r="AL849" s="10">
        <f t="shared" si="924"/>
        <v>0</v>
      </c>
      <c r="AM849" s="10">
        <f t="shared" si="924"/>
        <v>0</v>
      </c>
      <c r="AN849" s="10">
        <f t="shared" si="924"/>
        <v>0</v>
      </c>
      <c r="AO849" s="10">
        <f t="shared" si="924"/>
        <v>0</v>
      </c>
      <c r="AP849" s="10">
        <f t="shared" si="924"/>
        <v>0</v>
      </c>
      <c r="AQ849" s="10">
        <f t="shared" si="924"/>
        <v>0</v>
      </c>
      <c r="AR849" s="10">
        <f t="shared" si="924"/>
        <v>0</v>
      </c>
      <c r="AS849" s="10">
        <f t="shared" si="924"/>
        <v>0</v>
      </c>
      <c r="AT849" s="10">
        <f t="shared" si="924"/>
        <v>0</v>
      </c>
      <c r="AU849" s="10">
        <f t="shared" si="924"/>
        <v>0</v>
      </c>
      <c r="AV849" s="10">
        <f t="shared" si="924"/>
        <v>0</v>
      </c>
      <c r="AW849" s="10">
        <f t="shared" si="924"/>
        <v>0</v>
      </c>
      <c r="AX849" s="10">
        <f t="shared" si="924"/>
        <v>0</v>
      </c>
      <c r="AY849" s="10">
        <f t="shared" si="924"/>
        <v>0</v>
      </c>
      <c r="AZ849" s="10">
        <f t="shared" si="924"/>
        <v>0</v>
      </c>
      <c r="BA849" s="10">
        <f t="shared" si="924"/>
        <v>0</v>
      </c>
      <c r="BB849" s="10">
        <f t="shared" si="924"/>
        <v>0</v>
      </c>
      <c r="BC849" s="10">
        <f t="shared" si="924"/>
        <v>0</v>
      </c>
      <c r="BD849" s="10">
        <f t="shared" si="924"/>
        <v>0</v>
      </c>
      <c r="BE849" s="10">
        <f t="shared" si="924"/>
        <v>0</v>
      </c>
      <c r="BF849" s="10">
        <f t="shared" si="924"/>
        <v>0</v>
      </c>
      <c r="BG849" s="10">
        <f t="shared" si="924"/>
        <v>0</v>
      </c>
      <c r="BH849" s="10">
        <f t="shared" si="924"/>
        <v>0</v>
      </c>
      <c r="BI849" s="10">
        <f t="shared" si="924"/>
        <v>0</v>
      </c>
      <c r="BJ849" s="10">
        <f t="shared" si="924"/>
        <v>0</v>
      </c>
      <c r="BK849" s="10">
        <f t="shared" ref="BK849:BV849" si="925">IFERROR(SUM(BK851:BK856)/BK850,0)</f>
        <v>0</v>
      </c>
      <c r="BL849" s="10">
        <f t="shared" si="925"/>
        <v>0</v>
      </c>
      <c r="BM849" s="10">
        <f t="shared" si="925"/>
        <v>0</v>
      </c>
      <c r="BN849" s="10">
        <f t="shared" si="925"/>
        <v>0</v>
      </c>
      <c r="BO849" s="10">
        <f t="shared" si="925"/>
        <v>0</v>
      </c>
      <c r="BP849" s="10">
        <f t="shared" si="925"/>
        <v>0</v>
      </c>
      <c r="BQ849" s="10">
        <f t="shared" si="925"/>
        <v>0</v>
      </c>
      <c r="BR849" s="10">
        <f t="shared" si="925"/>
        <v>0</v>
      </c>
      <c r="BS849" s="10">
        <f t="shared" si="925"/>
        <v>0</v>
      </c>
      <c r="BT849" s="10">
        <f t="shared" si="925"/>
        <v>0</v>
      </c>
      <c r="BU849" s="10">
        <f t="shared" si="925"/>
        <v>0</v>
      </c>
      <c r="BV849" s="10">
        <f t="shared" si="925"/>
        <v>0</v>
      </c>
    </row>
    <row r="850" spans="1:74" hidden="1" outlineLevel="1">
      <c r="B850" t="str">
        <f>B849</f>
        <v>greaves2014power</v>
      </c>
      <c r="C850" t="s">
        <v>17</v>
      </c>
      <c r="D850">
        <f>D849</f>
        <v>2014</v>
      </c>
      <c r="E850" t="s">
        <v>18</v>
      </c>
      <c r="F850" s="4" t="str">
        <f>IFERROR(AVERAGE(G850:H850),"")</f>
        <v/>
      </c>
      <c r="G850" s="12"/>
      <c r="H850" s="13"/>
      <c r="I850" s="4" t="str">
        <f>IFERROR(AVERAGE(J850:K850),"")</f>
        <v/>
      </c>
      <c r="J850" s="12"/>
      <c r="K850" s="13"/>
      <c r="L850" s="4" t="str">
        <f>IFERROR(AVERAGE(M850:N850),"")</f>
        <v/>
      </c>
      <c r="M850" s="12"/>
      <c r="N850" s="13"/>
      <c r="O850" s="4" t="str">
        <f>IFERROR(AVERAGE(P850:Q850),"")</f>
        <v/>
      </c>
      <c r="P850" s="12"/>
      <c r="Q850" s="13"/>
      <c r="R850" s="4" t="str">
        <f>IFERROR(AVERAGE(S850:T850),"")</f>
        <v/>
      </c>
      <c r="S850" s="12"/>
      <c r="T850" s="13"/>
      <c r="U850" s="4" t="str">
        <f>IFERROR(AVERAGE(V850:W850),"")</f>
        <v/>
      </c>
      <c r="V850" s="12"/>
      <c r="W850" s="13"/>
      <c r="X850" s="4" t="str">
        <f>IFERROR(AVERAGE(Y850:Z850),"")</f>
        <v/>
      </c>
      <c r="Y850" s="12"/>
      <c r="Z850" s="13"/>
      <c r="AA850" s="4" t="str">
        <f>IFERROR(AVERAGE(AB850:AC850),"")</f>
        <v/>
      </c>
      <c r="AB850" s="12"/>
      <c r="AC850" s="13"/>
      <c r="AD850" s="4" t="str">
        <f>IFERROR(AVERAGE(AE850:AF850),"")</f>
        <v/>
      </c>
      <c r="AE850" s="12"/>
      <c r="AF850" s="13"/>
      <c r="AG850" s="4" t="str">
        <f>IFERROR(AVERAGE(AH850:AI850),"")</f>
        <v/>
      </c>
      <c r="AH850" s="12"/>
      <c r="AI850" s="13"/>
      <c r="AJ850" s="4" t="str">
        <f>IFERROR(AVERAGE(AK850:AL850),"")</f>
        <v/>
      </c>
      <c r="AK850" s="12"/>
      <c r="AL850" s="13"/>
      <c r="AM850" s="4" t="str">
        <f>IFERROR(AVERAGE(AN850:AO850),"")</f>
        <v/>
      </c>
      <c r="AN850" s="12"/>
      <c r="AO850" s="13"/>
      <c r="AP850" s="4" t="str">
        <f>IFERROR(AVERAGE(AQ850:AR850),"")</f>
        <v/>
      </c>
      <c r="AQ850" s="12"/>
      <c r="AR850" s="13"/>
      <c r="AS850" s="4" t="str">
        <f>IFERROR(AVERAGE(AT850:AU850),"")</f>
        <v/>
      </c>
      <c r="AT850" s="12"/>
      <c r="AU850" s="13"/>
      <c r="AV850" s="4" t="str">
        <f>IFERROR(AVERAGE(AW850:AX850),"")</f>
        <v/>
      </c>
      <c r="AW850" s="12"/>
      <c r="AX850" s="13"/>
      <c r="AY850" s="4" t="str">
        <f>IFERROR(AVERAGE(AZ850:BA850),"")</f>
        <v/>
      </c>
      <c r="AZ850" s="12"/>
      <c r="BA850" s="13"/>
      <c r="BB850" s="4" t="str">
        <f>IFERROR(AVERAGE(BC850:BD850),"")</f>
        <v/>
      </c>
      <c r="BC850" s="12"/>
      <c r="BD850" s="13"/>
      <c r="BE850" s="4" t="str">
        <f>IFERROR(AVERAGE(BF850:BG850),"")</f>
        <v/>
      </c>
      <c r="BF850" s="12"/>
      <c r="BG850" s="13"/>
      <c r="BH850" s="4" t="str">
        <f>IFERROR(AVERAGE(BI850:BJ850),"")</f>
        <v/>
      </c>
      <c r="BI850" s="12"/>
      <c r="BJ850" s="13"/>
      <c r="BK850" s="4" t="str">
        <f>IFERROR(AVERAGE(BL850:BM850),"")</f>
        <v/>
      </c>
      <c r="BL850" s="12"/>
      <c r="BM850" s="13"/>
      <c r="BN850" s="4" t="str">
        <f>IFERROR(AVERAGE(BO850:BP850),"")</f>
        <v/>
      </c>
      <c r="BO850" s="12"/>
      <c r="BP850" s="13"/>
      <c r="BQ850" s="4" t="str">
        <f>IFERROR(AVERAGE(BR850:BS850),"")</f>
        <v/>
      </c>
      <c r="BR850" s="12"/>
      <c r="BS850" s="13"/>
      <c r="BT850" s="4" t="str">
        <f>IFERROR(AVERAGE(BU850:BV850),"")</f>
        <v/>
      </c>
      <c r="BU850" s="12"/>
      <c r="BV850" s="13"/>
    </row>
    <row r="851" spans="1:74" hidden="1" outlineLevel="1">
      <c r="B851" t="str">
        <f t="shared" ref="B851:B856" si="926">B850</f>
        <v>greaves2014power</v>
      </c>
      <c r="C851" t="s">
        <v>12</v>
      </c>
      <c r="D851">
        <f>D849</f>
        <v>2014</v>
      </c>
      <c r="E851" t="str">
        <f>LEFT(E849,3)</f>
        <v>GPB</v>
      </c>
      <c r="F851" s="4" t="str">
        <f t="shared" ref="F851:F856" si="927">IFERROR(AVERAGE(G851:H851),"")</f>
        <v/>
      </c>
      <c r="G851" s="12"/>
      <c r="H851" s="13"/>
      <c r="I851" s="4" t="str">
        <f t="shared" ref="I851:I856" si="928">IFERROR(AVERAGE(J851:K851),"")</f>
        <v/>
      </c>
      <c r="J851" s="12"/>
      <c r="K851" s="13"/>
      <c r="L851" s="4" t="str">
        <f t="shared" ref="L851:L856" si="929">IFERROR(AVERAGE(M851:N851),"")</f>
        <v/>
      </c>
      <c r="M851" s="12"/>
      <c r="N851" s="13"/>
      <c r="O851" s="4" t="str">
        <f t="shared" ref="O851:O856" si="930">IFERROR(AVERAGE(P851:Q851),"")</f>
        <v/>
      </c>
      <c r="P851" s="12"/>
      <c r="Q851" s="13"/>
      <c r="R851" s="4" t="str">
        <f t="shared" ref="R851:R856" si="931">IFERROR(AVERAGE(S851:T851),"")</f>
        <v/>
      </c>
      <c r="S851" s="12"/>
      <c r="T851" s="13"/>
      <c r="U851" s="4" t="str">
        <f t="shared" ref="U851:U856" si="932">IFERROR(AVERAGE(V851:W851),"")</f>
        <v/>
      </c>
      <c r="V851" s="12"/>
      <c r="W851" s="13"/>
      <c r="X851" s="4" t="str">
        <f t="shared" ref="X851:X856" si="933">IFERROR(AVERAGE(Y851:Z851),"")</f>
        <v/>
      </c>
      <c r="Y851" s="12"/>
      <c r="Z851" s="13"/>
      <c r="AA851" s="4" t="str">
        <f t="shared" ref="AA851:AA856" si="934">IFERROR(AVERAGE(AB851:AC851),"")</f>
        <v/>
      </c>
      <c r="AB851" s="12"/>
      <c r="AC851" s="13"/>
      <c r="AD851" s="4" t="str">
        <f t="shared" ref="AD851:AD856" si="935">IFERROR(AVERAGE(AE851:AF851),"")</f>
        <v/>
      </c>
      <c r="AE851" s="12"/>
      <c r="AF851" s="13"/>
      <c r="AG851" s="4" t="str">
        <f t="shared" ref="AG851:AG856" si="936">IFERROR(AVERAGE(AH851:AI851),"")</f>
        <v/>
      </c>
      <c r="AH851" s="12"/>
      <c r="AI851" s="13"/>
      <c r="AJ851" s="4" t="str">
        <f t="shared" ref="AJ851:AJ856" si="937">IFERROR(AVERAGE(AK851:AL851),"")</f>
        <v/>
      </c>
      <c r="AK851" s="12"/>
      <c r="AL851" s="13"/>
      <c r="AM851" s="4" t="str">
        <f t="shared" ref="AM851:AM856" si="938">IFERROR(AVERAGE(AN851:AO851),"")</f>
        <v/>
      </c>
      <c r="AN851" s="12"/>
      <c r="AO851" s="13"/>
      <c r="AP851" s="4" t="str">
        <f t="shared" ref="AP851:AP856" si="939">IFERROR(AVERAGE(AQ851:AR851),"")</f>
        <v/>
      </c>
      <c r="AQ851" s="12"/>
      <c r="AR851" s="13"/>
      <c r="AS851" s="4" t="str">
        <f t="shared" ref="AS851:AS856" si="940">IFERROR(AVERAGE(AT851:AU851),"")</f>
        <v/>
      </c>
      <c r="AT851" s="12"/>
      <c r="AU851" s="13"/>
      <c r="AV851" s="4" t="str">
        <f t="shared" ref="AV851:AV856" si="941">IFERROR(AVERAGE(AW851:AX851),"")</f>
        <v/>
      </c>
      <c r="AW851" s="12"/>
      <c r="AX851" s="13"/>
      <c r="AY851" s="4" t="str">
        <f t="shared" ref="AY851:AY856" si="942">IFERROR(AVERAGE(AZ851:BA851),"")</f>
        <v/>
      </c>
      <c r="AZ851" s="12"/>
      <c r="BA851" s="13"/>
      <c r="BB851" s="4" t="str">
        <f t="shared" ref="BB851:BB856" si="943">IFERROR(AVERAGE(BC851:BD851),"")</f>
        <v/>
      </c>
      <c r="BC851" s="12"/>
      <c r="BD851" s="13"/>
      <c r="BE851" s="4" t="str">
        <f t="shared" ref="BE851:BE856" si="944">IFERROR(AVERAGE(BF851:BG851),"")</f>
        <v/>
      </c>
      <c r="BF851" s="12"/>
      <c r="BG851" s="13"/>
      <c r="BH851" s="4" t="str">
        <f t="shared" ref="BH851:BH856" si="945">IFERROR(AVERAGE(BI851:BJ851),"")</f>
        <v/>
      </c>
      <c r="BI851" s="12"/>
      <c r="BJ851" s="13"/>
      <c r="BK851" s="4" t="str">
        <f t="shared" ref="BK851:BK856" si="946">IFERROR(AVERAGE(BL851:BM851),"")</f>
        <v/>
      </c>
      <c r="BL851" s="12"/>
      <c r="BM851" s="13"/>
      <c r="BN851" s="4" t="str">
        <f t="shared" ref="BN851:BN856" si="947">IFERROR(AVERAGE(BO851:BP851),"")</f>
        <v/>
      </c>
      <c r="BO851" s="12"/>
      <c r="BP851" s="13"/>
      <c r="BQ851" s="4" t="str">
        <f t="shared" ref="BQ851:BQ856" si="948">IFERROR(AVERAGE(BR851:BS851),"")</f>
        <v/>
      </c>
      <c r="BR851" s="12"/>
      <c r="BS851" s="13"/>
      <c r="BT851" s="4" t="str">
        <f t="shared" ref="BT851:BT856" si="949">IFERROR(AVERAGE(BU851:BV851),"")</f>
        <v/>
      </c>
      <c r="BU851" s="12"/>
      <c r="BV851" s="13"/>
    </row>
    <row r="852" spans="1:74" hidden="1" outlineLevel="1">
      <c r="B852" t="str">
        <f t="shared" si="926"/>
        <v>greaves2014power</v>
      </c>
      <c r="C852" t="s">
        <v>13</v>
      </c>
      <c r="D852">
        <f t="shared" ref="D852:E856" si="950">D851</f>
        <v>2014</v>
      </c>
      <c r="E852" t="str">
        <f t="shared" si="950"/>
        <v>GPB</v>
      </c>
      <c r="F852" s="4" t="str">
        <f t="shared" si="927"/>
        <v/>
      </c>
      <c r="G852" s="12"/>
      <c r="H852" s="13"/>
      <c r="I852" s="4" t="str">
        <f t="shared" si="928"/>
        <v/>
      </c>
      <c r="J852" s="12"/>
      <c r="K852" s="13"/>
      <c r="L852" s="4" t="str">
        <f t="shared" si="929"/>
        <v/>
      </c>
      <c r="M852" s="12"/>
      <c r="N852" s="13"/>
      <c r="O852" s="4" t="str">
        <f t="shared" si="930"/>
        <v/>
      </c>
      <c r="P852" s="12"/>
      <c r="Q852" s="13"/>
      <c r="R852" s="4" t="str">
        <f t="shared" si="931"/>
        <v/>
      </c>
      <c r="S852" s="12"/>
      <c r="T852" s="13"/>
      <c r="U852" s="4" t="str">
        <f t="shared" si="932"/>
        <v/>
      </c>
      <c r="V852" s="12"/>
      <c r="W852" s="13"/>
      <c r="X852" s="4" t="str">
        <f t="shared" si="933"/>
        <v/>
      </c>
      <c r="Y852" s="12"/>
      <c r="Z852" s="13"/>
      <c r="AA852" s="4" t="str">
        <f t="shared" si="934"/>
        <v/>
      </c>
      <c r="AB852" s="12"/>
      <c r="AC852" s="13"/>
      <c r="AD852" s="4" t="str">
        <f t="shared" si="935"/>
        <v/>
      </c>
      <c r="AE852" s="12"/>
      <c r="AF852" s="13"/>
      <c r="AG852" s="4" t="str">
        <f t="shared" si="936"/>
        <v/>
      </c>
      <c r="AH852" s="12"/>
      <c r="AI852" s="13"/>
      <c r="AJ852" s="4" t="str">
        <f t="shared" si="937"/>
        <v/>
      </c>
      <c r="AK852" s="12"/>
      <c r="AL852" s="13"/>
      <c r="AM852" s="4" t="str">
        <f t="shared" si="938"/>
        <v/>
      </c>
      <c r="AN852" s="12"/>
      <c r="AO852" s="13"/>
      <c r="AP852" s="4" t="str">
        <f t="shared" si="939"/>
        <v/>
      </c>
      <c r="AQ852" s="12"/>
      <c r="AR852" s="13"/>
      <c r="AS852" s="4" t="str">
        <f t="shared" si="940"/>
        <v/>
      </c>
      <c r="AT852" s="12"/>
      <c r="AU852" s="13"/>
      <c r="AV852" s="4" t="str">
        <f t="shared" si="941"/>
        <v/>
      </c>
      <c r="AW852" s="12"/>
      <c r="AX852" s="13"/>
      <c r="AY852" s="4" t="str">
        <f t="shared" si="942"/>
        <v/>
      </c>
      <c r="AZ852" s="12"/>
      <c r="BA852" s="13"/>
      <c r="BB852" s="4" t="str">
        <f t="shared" si="943"/>
        <v/>
      </c>
      <c r="BC852" s="12"/>
      <c r="BD852" s="13"/>
      <c r="BE852" s="4" t="str">
        <f t="shared" si="944"/>
        <v/>
      </c>
      <c r="BF852" s="12"/>
      <c r="BG852" s="13"/>
      <c r="BH852" s="4" t="str">
        <f t="shared" si="945"/>
        <v/>
      </c>
      <c r="BI852" s="12"/>
      <c r="BJ852" s="13"/>
      <c r="BK852" s="4" t="str">
        <f t="shared" si="946"/>
        <v/>
      </c>
      <c r="BL852" s="12"/>
      <c r="BM852" s="13"/>
      <c r="BN852" s="4" t="str">
        <f t="shared" si="947"/>
        <v/>
      </c>
      <c r="BO852" s="12"/>
      <c r="BP852" s="13"/>
      <c r="BQ852" s="4" t="str">
        <f t="shared" si="948"/>
        <v/>
      </c>
      <c r="BR852" s="12"/>
      <c r="BS852" s="13"/>
      <c r="BT852" s="4" t="str">
        <f t="shared" si="949"/>
        <v/>
      </c>
      <c r="BU852" s="12"/>
      <c r="BV852" s="13"/>
    </row>
    <row r="853" spans="1:74" hidden="1" outlineLevel="1">
      <c r="B853" t="str">
        <f t="shared" si="926"/>
        <v>greaves2014power</v>
      </c>
      <c r="C853" t="s">
        <v>14</v>
      </c>
      <c r="D853">
        <f t="shared" si="950"/>
        <v>2014</v>
      </c>
      <c r="E853" t="str">
        <f t="shared" si="950"/>
        <v>GPB</v>
      </c>
      <c r="F853" s="4" t="str">
        <f t="shared" si="927"/>
        <v/>
      </c>
      <c r="G853" s="12"/>
      <c r="H853" s="13"/>
      <c r="I853" s="4" t="str">
        <f t="shared" si="928"/>
        <v/>
      </c>
      <c r="J853" s="12"/>
      <c r="K853" s="13"/>
      <c r="L853" s="4" t="str">
        <f t="shared" si="929"/>
        <v/>
      </c>
      <c r="M853" s="12"/>
      <c r="N853" s="13"/>
      <c r="O853" s="4" t="str">
        <f t="shared" si="930"/>
        <v/>
      </c>
      <c r="P853" s="12"/>
      <c r="Q853" s="13"/>
      <c r="R853" s="4" t="str">
        <f t="shared" si="931"/>
        <v/>
      </c>
      <c r="S853" s="12"/>
      <c r="T853" s="13"/>
      <c r="U853" s="4" t="str">
        <f t="shared" si="932"/>
        <v/>
      </c>
      <c r="V853" s="12"/>
      <c r="W853" s="13"/>
      <c r="X853" s="4" t="str">
        <f t="shared" si="933"/>
        <v/>
      </c>
      <c r="Y853" s="12"/>
      <c r="Z853" s="13"/>
      <c r="AA853" s="4" t="str">
        <f t="shared" si="934"/>
        <v/>
      </c>
      <c r="AB853" s="12"/>
      <c r="AC853" s="13"/>
      <c r="AD853" s="4" t="str">
        <f t="shared" si="935"/>
        <v/>
      </c>
      <c r="AE853" s="12"/>
      <c r="AF853" s="13"/>
      <c r="AG853" s="4" t="str">
        <f t="shared" si="936"/>
        <v/>
      </c>
      <c r="AH853" s="12"/>
      <c r="AI853" s="13"/>
      <c r="AJ853" s="4" t="str">
        <f t="shared" si="937"/>
        <v/>
      </c>
      <c r="AK853" s="12"/>
      <c r="AL853" s="13"/>
      <c r="AM853" s="4" t="str">
        <f t="shared" si="938"/>
        <v/>
      </c>
      <c r="AN853" s="12"/>
      <c r="AO853" s="13"/>
      <c r="AP853" s="4" t="str">
        <f t="shared" si="939"/>
        <v/>
      </c>
      <c r="AQ853" s="12"/>
      <c r="AR853" s="13"/>
      <c r="AS853" s="4" t="str">
        <f t="shared" si="940"/>
        <v/>
      </c>
      <c r="AT853" s="12"/>
      <c r="AU853" s="13"/>
      <c r="AV853" s="4" t="str">
        <f t="shared" si="941"/>
        <v/>
      </c>
      <c r="AW853" s="12"/>
      <c r="AX853" s="13"/>
      <c r="AY853" s="4" t="str">
        <f t="shared" si="942"/>
        <v/>
      </c>
      <c r="AZ853" s="12"/>
      <c r="BA853" s="13"/>
      <c r="BB853" s="4" t="str">
        <f t="shared" si="943"/>
        <v/>
      </c>
      <c r="BC853" s="12"/>
      <c r="BD853" s="13"/>
      <c r="BE853" s="4" t="str">
        <f t="shared" si="944"/>
        <v/>
      </c>
      <c r="BF853" s="12"/>
      <c r="BG853" s="13"/>
      <c r="BH853" s="4" t="str">
        <f t="shared" si="945"/>
        <v/>
      </c>
      <c r="BI853" s="12"/>
      <c r="BJ853" s="13"/>
      <c r="BK853" s="4" t="str">
        <f t="shared" si="946"/>
        <v/>
      </c>
      <c r="BL853" s="12"/>
      <c r="BM853" s="13"/>
      <c r="BN853" s="4" t="str">
        <f t="shared" si="947"/>
        <v/>
      </c>
      <c r="BO853" s="12"/>
      <c r="BP853" s="13"/>
      <c r="BQ853" s="4" t="str">
        <f t="shared" si="948"/>
        <v/>
      </c>
      <c r="BR853" s="12"/>
      <c r="BS853" s="13"/>
      <c r="BT853" s="4" t="str">
        <f t="shared" si="949"/>
        <v/>
      </c>
      <c r="BU853" s="12"/>
      <c r="BV853" s="13"/>
    </row>
    <row r="854" spans="1:74" hidden="1" outlineLevel="1">
      <c r="B854" t="str">
        <f t="shared" si="926"/>
        <v>greaves2014power</v>
      </c>
      <c r="C854" t="s">
        <v>11</v>
      </c>
      <c r="D854">
        <f t="shared" si="950"/>
        <v>2014</v>
      </c>
      <c r="E854" t="str">
        <f t="shared" si="950"/>
        <v>GPB</v>
      </c>
      <c r="F854" s="4" t="str">
        <f t="shared" si="927"/>
        <v/>
      </c>
      <c r="G854" s="12"/>
      <c r="H854" s="13"/>
      <c r="I854" s="4" t="str">
        <f t="shared" si="928"/>
        <v/>
      </c>
      <c r="J854" s="12"/>
      <c r="K854" s="13"/>
      <c r="L854" s="4" t="str">
        <f t="shared" si="929"/>
        <v/>
      </c>
      <c r="M854" s="12"/>
      <c r="N854" s="13"/>
      <c r="O854" s="4" t="str">
        <f t="shared" si="930"/>
        <v/>
      </c>
      <c r="P854" s="12"/>
      <c r="Q854" s="13"/>
      <c r="R854" s="4" t="str">
        <f t="shared" si="931"/>
        <v/>
      </c>
      <c r="S854" s="12"/>
      <c r="T854" s="13"/>
      <c r="U854" s="4" t="str">
        <f t="shared" si="932"/>
        <v/>
      </c>
      <c r="V854" s="12"/>
      <c r="W854" s="13"/>
      <c r="X854" s="4" t="str">
        <f t="shared" si="933"/>
        <v/>
      </c>
      <c r="Y854" s="12"/>
      <c r="Z854" s="13"/>
      <c r="AA854" s="4" t="str">
        <f t="shared" si="934"/>
        <v/>
      </c>
      <c r="AB854" s="12"/>
      <c r="AC854" s="13"/>
      <c r="AD854" s="4" t="str">
        <f t="shared" si="935"/>
        <v/>
      </c>
      <c r="AE854" s="12"/>
      <c r="AF854" s="13"/>
      <c r="AG854" s="4" t="str">
        <f t="shared" si="936"/>
        <v/>
      </c>
      <c r="AH854" s="12"/>
      <c r="AI854" s="13"/>
      <c r="AJ854" s="4" t="str">
        <f t="shared" si="937"/>
        <v/>
      </c>
      <c r="AK854" s="12"/>
      <c r="AL854" s="13"/>
      <c r="AM854" s="4" t="str">
        <f t="shared" si="938"/>
        <v/>
      </c>
      <c r="AN854" s="12"/>
      <c r="AO854" s="13"/>
      <c r="AP854" s="4" t="str">
        <f t="shared" si="939"/>
        <v/>
      </c>
      <c r="AQ854" s="12"/>
      <c r="AR854" s="13"/>
      <c r="AS854" s="4" t="str">
        <f t="shared" si="940"/>
        <v/>
      </c>
      <c r="AT854" s="12"/>
      <c r="AU854" s="13"/>
      <c r="AV854" s="4" t="str">
        <f t="shared" si="941"/>
        <v/>
      </c>
      <c r="AW854" s="12"/>
      <c r="AX854" s="13"/>
      <c r="AY854" s="4" t="str">
        <f t="shared" si="942"/>
        <v/>
      </c>
      <c r="AZ854" s="12"/>
      <c r="BA854" s="13"/>
      <c r="BB854" s="4" t="str">
        <f t="shared" si="943"/>
        <v/>
      </c>
      <c r="BC854" s="12"/>
      <c r="BD854" s="13"/>
      <c r="BE854" s="4" t="str">
        <f t="shared" si="944"/>
        <v/>
      </c>
      <c r="BF854" s="12"/>
      <c r="BG854" s="13"/>
      <c r="BH854" s="4" t="str">
        <f t="shared" si="945"/>
        <v/>
      </c>
      <c r="BI854" s="12"/>
      <c r="BJ854" s="13"/>
      <c r="BK854" s="4" t="str">
        <f t="shared" si="946"/>
        <v/>
      </c>
      <c r="BL854" s="12"/>
      <c r="BM854" s="13"/>
      <c r="BN854" s="4" t="str">
        <f t="shared" si="947"/>
        <v/>
      </c>
      <c r="BO854" s="12"/>
      <c r="BP854" s="13"/>
      <c r="BQ854" s="4" t="str">
        <f t="shared" si="948"/>
        <v/>
      </c>
      <c r="BR854" s="12"/>
      <c r="BS854" s="13"/>
      <c r="BT854" s="4" t="str">
        <f t="shared" si="949"/>
        <v/>
      </c>
      <c r="BU854" s="12"/>
      <c r="BV854" s="13"/>
    </row>
    <row r="855" spans="1:74" hidden="1" outlineLevel="1">
      <c r="B855" t="str">
        <f t="shared" si="926"/>
        <v>greaves2014power</v>
      </c>
      <c r="C855" t="s">
        <v>15</v>
      </c>
      <c r="D855">
        <f t="shared" si="950"/>
        <v>2014</v>
      </c>
      <c r="E855" t="str">
        <f t="shared" si="950"/>
        <v>GPB</v>
      </c>
      <c r="F855" s="4" t="str">
        <f t="shared" si="927"/>
        <v/>
      </c>
      <c r="G855" s="12"/>
      <c r="H855" s="13"/>
      <c r="I855" s="4" t="str">
        <f t="shared" si="928"/>
        <v/>
      </c>
      <c r="J855" s="12"/>
      <c r="K855" s="13"/>
      <c r="L855" s="4" t="str">
        <f t="shared" si="929"/>
        <v/>
      </c>
      <c r="M855" s="12"/>
      <c r="N855" s="13"/>
      <c r="O855" s="4" t="str">
        <f t="shared" si="930"/>
        <v/>
      </c>
      <c r="P855" s="12"/>
      <c r="Q855" s="13"/>
      <c r="R855" s="4" t="str">
        <f t="shared" si="931"/>
        <v/>
      </c>
      <c r="S855" s="12"/>
      <c r="T855" s="13"/>
      <c r="U855" s="4" t="str">
        <f t="shared" si="932"/>
        <v/>
      </c>
      <c r="V855" s="12"/>
      <c r="W855" s="13"/>
      <c r="X855" s="4" t="str">
        <f t="shared" si="933"/>
        <v/>
      </c>
      <c r="Y855" s="12"/>
      <c r="Z855" s="13"/>
      <c r="AA855" s="4" t="str">
        <f t="shared" si="934"/>
        <v/>
      </c>
      <c r="AB855" s="12"/>
      <c r="AC855" s="13"/>
      <c r="AD855" s="4" t="str">
        <f t="shared" si="935"/>
        <v/>
      </c>
      <c r="AE855" s="12"/>
      <c r="AF855" s="13"/>
      <c r="AG855" s="4" t="str">
        <f t="shared" si="936"/>
        <v/>
      </c>
      <c r="AH855" s="12"/>
      <c r="AI855" s="13"/>
      <c r="AJ855" s="4" t="str">
        <f t="shared" si="937"/>
        <v/>
      </c>
      <c r="AK855" s="12"/>
      <c r="AL855" s="13"/>
      <c r="AM855" s="4" t="str">
        <f t="shared" si="938"/>
        <v/>
      </c>
      <c r="AN855" s="12"/>
      <c r="AO855" s="13"/>
      <c r="AP855" s="4" t="str">
        <f t="shared" si="939"/>
        <v/>
      </c>
      <c r="AQ855" s="12"/>
      <c r="AR855" s="13"/>
      <c r="AS855" s="4" t="str">
        <f t="shared" si="940"/>
        <v/>
      </c>
      <c r="AT855" s="12"/>
      <c r="AU855" s="13"/>
      <c r="AV855" s="4" t="str">
        <f t="shared" si="941"/>
        <v/>
      </c>
      <c r="AW855" s="12"/>
      <c r="AX855" s="13"/>
      <c r="AY855" s="4" t="str">
        <f t="shared" si="942"/>
        <v/>
      </c>
      <c r="AZ855" s="12"/>
      <c r="BA855" s="13"/>
      <c r="BB855" s="4" t="str">
        <f t="shared" si="943"/>
        <v/>
      </c>
      <c r="BC855" s="12"/>
      <c r="BD855" s="13"/>
      <c r="BE855" s="4" t="str">
        <f t="shared" si="944"/>
        <v/>
      </c>
      <c r="BF855" s="12"/>
      <c r="BG855" s="13"/>
      <c r="BH855" s="4" t="str">
        <f t="shared" si="945"/>
        <v/>
      </c>
      <c r="BI855" s="12"/>
      <c r="BJ855" s="13"/>
      <c r="BK855" s="4" t="str">
        <f t="shared" si="946"/>
        <v/>
      </c>
      <c r="BL855" s="12"/>
      <c r="BM855" s="13"/>
      <c r="BN855" s="4" t="str">
        <f t="shared" si="947"/>
        <v/>
      </c>
      <c r="BO855" s="12"/>
      <c r="BP855" s="13"/>
      <c r="BQ855" s="4" t="str">
        <f t="shared" si="948"/>
        <v/>
      </c>
      <c r="BR855" s="12"/>
      <c r="BS855" s="13"/>
      <c r="BT855" s="4" t="str">
        <f t="shared" si="949"/>
        <v/>
      </c>
      <c r="BU855" s="12"/>
      <c r="BV855" s="13"/>
    </row>
    <row r="856" spans="1:74" hidden="1" outlineLevel="1">
      <c r="B856" t="str">
        <f t="shared" si="926"/>
        <v>greaves2014power</v>
      </c>
      <c r="C856" t="s">
        <v>16</v>
      </c>
      <c r="D856">
        <f t="shared" si="950"/>
        <v>2014</v>
      </c>
      <c r="E856" t="str">
        <f t="shared" si="950"/>
        <v>GPB</v>
      </c>
      <c r="F856" s="4" t="str">
        <f t="shared" si="927"/>
        <v/>
      </c>
      <c r="G856" s="12"/>
      <c r="H856" s="13"/>
      <c r="I856" s="4" t="str">
        <f t="shared" si="928"/>
        <v/>
      </c>
      <c r="J856" s="12"/>
      <c r="K856" s="13"/>
      <c r="L856" s="4" t="str">
        <f t="shared" si="929"/>
        <v/>
      </c>
      <c r="M856" s="12"/>
      <c r="N856" s="13"/>
      <c r="O856" s="4" t="str">
        <f t="shared" si="930"/>
        <v/>
      </c>
      <c r="P856" s="12"/>
      <c r="Q856" s="13"/>
      <c r="R856" s="4" t="str">
        <f t="shared" si="931"/>
        <v/>
      </c>
      <c r="S856" s="12"/>
      <c r="T856" s="13"/>
      <c r="U856" s="4" t="str">
        <f t="shared" si="932"/>
        <v/>
      </c>
      <c r="V856" s="12"/>
      <c r="W856" s="13"/>
      <c r="X856" s="4" t="str">
        <f t="shared" si="933"/>
        <v/>
      </c>
      <c r="Y856" s="12"/>
      <c r="Z856" s="13"/>
      <c r="AA856" s="4" t="str">
        <f t="shared" si="934"/>
        <v/>
      </c>
      <c r="AB856" s="12"/>
      <c r="AC856" s="13"/>
      <c r="AD856" s="4" t="str">
        <f t="shared" si="935"/>
        <v/>
      </c>
      <c r="AE856" s="12"/>
      <c r="AF856" s="13"/>
      <c r="AG856" s="4" t="str">
        <f t="shared" si="936"/>
        <v/>
      </c>
      <c r="AH856" s="12"/>
      <c r="AI856" s="13"/>
      <c r="AJ856" s="4" t="str">
        <f t="shared" si="937"/>
        <v/>
      </c>
      <c r="AK856" s="12"/>
      <c r="AL856" s="13"/>
      <c r="AM856" s="4" t="str">
        <f t="shared" si="938"/>
        <v/>
      </c>
      <c r="AN856" s="12"/>
      <c r="AO856" s="13"/>
      <c r="AP856" s="4" t="str">
        <f t="shared" si="939"/>
        <v/>
      </c>
      <c r="AQ856" s="12"/>
      <c r="AR856" s="13"/>
      <c r="AS856" s="4" t="str">
        <f t="shared" si="940"/>
        <v/>
      </c>
      <c r="AT856" s="12"/>
      <c r="AU856" s="13"/>
      <c r="AV856" s="4" t="str">
        <f t="shared" si="941"/>
        <v/>
      </c>
      <c r="AW856" s="12"/>
      <c r="AX856" s="13"/>
      <c r="AY856" s="4" t="str">
        <f t="shared" si="942"/>
        <v/>
      </c>
      <c r="AZ856" s="12"/>
      <c r="BA856" s="13"/>
      <c r="BB856" s="4" t="str">
        <f t="shared" si="943"/>
        <v/>
      </c>
      <c r="BC856" s="12"/>
      <c r="BD856" s="13"/>
      <c r="BE856" s="4" t="str">
        <f t="shared" si="944"/>
        <v/>
      </c>
      <c r="BF856" s="12"/>
      <c r="BG856" s="13"/>
      <c r="BH856" s="4" t="str">
        <f t="shared" si="945"/>
        <v/>
      </c>
      <c r="BI856" s="12"/>
      <c r="BJ856" s="13"/>
      <c r="BK856" s="4" t="str">
        <f t="shared" si="946"/>
        <v/>
      </c>
      <c r="BL856" s="12"/>
      <c r="BM856" s="13"/>
      <c r="BN856" s="4" t="str">
        <f t="shared" si="947"/>
        <v/>
      </c>
      <c r="BO856" s="12"/>
      <c r="BP856" s="13"/>
      <c r="BQ856" s="4" t="str">
        <f t="shared" si="948"/>
        <v/>
      </c>
      <c r="BR856" s="12"/>
      <c r="BS856" s="13"/>
      <c r="BT856" s="4" t="str">
        <f t="shared" si="949"/>
        <v/>
      </c>
      <c r="BU856" s="12"/>
      <c r="BV856" s="13"/>
    </row>
    <row r="857" spans="1:74" collapsed="1">
      <c r="B857" t="s">
        <v>69</v>
      </c>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row>
    <row r="858" spans="1:74">
      <c r="B858" t="str">
        <f>B856</f>
        <v>greaves2014power</v>
      </c>
      <c r="C858" t="s">
        <v>19</v>
      </c>
      <c r="D858">
        <f>D856</f>
        <v>2014</v>
      </c>
      <c r="E858" t="str">
        <f>E845</f>
        <v>GPB/kW</v>
      </c>
      <c r="F858" s="4" t="str">
        <f>IFERROR(AVERAGE(G858:H858),"")</f>
        <v/>
      </c>
      <c r="G858" s="12"/>
      <c r="H858" s="13"/>
      <c r="I858" s="4" t="str">
        <f>IFERROR(AVERAGE(J858:K858),"")</f>
        <v/>
      </c>
      <c r="J858" s="12"/>
      <c r="K858" s="13"/>
      <c r="L858" s="4" t="str">
        <f>IFERROR(AVERAGE(M858:N858),"")</f>
        <v/>
      </c>
      <c r="M858" s="12"/>
      <c r="N858" s="13"/>
      <c r="O858" s="4" t="str">
        <f>IFERROR(AVERAGE(P858:Q858),"")</f>
        <v/>
      </c>
      <c r="P858" s="12"/>
      <c r="Q858" s="13"/>
      <c r="R858" s="4" t="str">
        <f>IFERROR(AVERAGE(S858:T858),"")</f>
        <v/>
      </c>
      <c r="S858" s="12"/>
      <c r="T858" s="13"/>
      <c r="U858" s="4" t="str">
        <f>IFERROR(AVERAGE(V858:W858),"")</f>
        <v/>
      </c>
      <c r="V858" s="12"/>
      <c r="W858" s="13"/>
      <c r="X858" s="4" t="str">
        <f>IFERROR(AVERAGE(Y858:Z858),"")</f>
        <v/>
      </c>
      <c r="Y858" s="12"/>
      <c r="Z858" s="13"/>
      <c r="AA858" s="4" t="str">
        <f>IFERROR(AVERAGE(AB858:AC858),"")</f>
        <v/>
      </c>
      <c r="AB858" s="12"/>
      <c r="AC858" s="13"/>
      <c r="AD858" s="4" t="str">
        <f>IFERROR(AVERAGE(AE858:AF858),"")</f>
        <v/>
      </c>
      <c r="AE858" s="12"/>
      <c r="AF858" s="13"/>
      <c r="AG858" s="4" t="str">
        <f>IFERROR(AVERAGE(AH858:AI858),"")</f>
        <v/>
      </c>
      <c r="AH858" s="12"/>
      <c r="AI858" s="13"/>
      <c r="AJ858" s="4" t="str">
        <f>IFERROR(AVERAGE(AK858:AL858),"")</f>
        <v/>
      </c>
      <c r="AK858" s="12"/>
      <c r="AL858" s="13"/>
      <c r="AM858" s="4" t="str">
        <f>IFERROR(AVERAGE(AN858:AO858),"")</f>
        <v/>
      </c>
      <c r="AN858" s="12"/>
      <c r="AO858" s="13"/>
      <c r="AP858" s="4" t="str">
        <f>IFERROR(AVERAGE(AQ858:AR858),"")</f>
        <v/>
      </c>
      <c r="AQ858" s="12"/>
      <c r="AR858" s="13"/>
      <c r="AS858" s="4" t="str">
        <f>IFERROR(AVERAGE(AT858:AU858),"")</f>
        <v/>
      </c>
      <c r="AT858" s="12"/>
      <c r="AU858" s="13"/>
      <c r="AV858" s="4" t="str">
        <f>IFERROR(AVERAGE(AW858:AX858),"")</f>
        <v/>
      </c>
      <c r="AW858" s="12"/>
      <c r="AX858" s="13"/>
      <c r="AY858" s="4" t="str">
        <f>IFERROR(AVERAGE(AZ858:BA858),"")</f>
        <v/>
      </c>
      <c r="AZ858" s="12"/>
      <c r="BA858" s="13"/>
      <c r="BB858" s="4" t="str">
        <f>IFERROR(AVERAGE(BC858:BD858),"")</f>
        <v/>
      </c>
      <c r="BC858" s="12"/>
      <c r="BD858" s="13"/>
      <c r="BE858" s="4" t="str">
        <f>IFERROR(AVERAGE(BF858:BG858),"")</f>
        <v/>
      </c>
      <c r="BF858" s="12"/>
      <c r="BG858" s="13"/>
      <c r="BH858" s="4" t="str">
        <f>IFERROR(AVERAGE(BI858:BJ858),"")</f>
        <v/>
      </c>
      <c r="BI858" s="12"/>
      <c r="BJ858" s="13"/>
      <c r="BK858" s="4" t="str">
        <f>IFERROR(AVERAGE(BL858:BM858),"")</f>
        <v/>
      </c>
      <c r="BL858" s="12"/>
      <c r="BM858" s="13"/>
      <c r="BN858" s="4" t="str">
        <f>IFERROR(AVERAGE(BO858:BP858),"")</f>
        <v/>
      </c>
      <c r="BO858" s="12"/>
      <c r="BP858" s="13"/>
      <c r="BQ858" s="4" t="str">
        <f>IFERROR(AVERAGE(BR858:BS858),"")</f>
        <v/>
      </c>
      <c r="BR858" s="12"/>
      <c r="BS858" s="13"/>
      <c r="BT858" s="4" t="str">
        <f>IFERROR(AVERAGE(BU858:BV858),"")</f>
        <v/>
      </c>
      <c r="BU858" s="12"/>
      <c r="BV858" s="13"/>
    </row>
    <row r="859" spans="1:74">
      <c r="B859" t="s">
        <v>69</v>
      </c>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row>
    <row r="860" spans="1:74">
      <c r="B860" t="str">
        <f>B858</f>
        <v>greaves2014power</v>
      </c>
      <c r="C860" t="s">
        <v>48</v>
      </c>
      <c r="D860">
        <f>D858</f>
        <v>2014</v>
      </c>
      <c r="E860" t="s">
        <v>22</v>
      </c>
      <c r="F860" s="22" t="str">
        <f>IFERROR(AVERAGE(G860:H860),"")</f>
        <v/>
      </c>
      <c r="G860" s="23"/>
      <c r="H860" s="24"/>
      <c r="I860" s="22" t="str">
        <f>IFERROR(AVERAGE(J860:K860),"")</f>
        <v/>
      </c>
      <c r="J860" s="23"/>
      <c r="K860" s="24"/>
      <c r="L860" s="22" t="str">
        <f>IFERROR(AVERAGE(M860:N860),"")</f>
        <v/>
      </c>
      <c r="M860" s="23"/>
      <c r="N860" s="24"/>
      <c r="O860" s="22" t="str">
        <f>IFERROR(AVERAGE(P860:Q860),"")</f>
        <v/>
      </c>
      <c r="P860" s="23"/>
      <c r="Q860" s="24"/>
      <c r="R860" s="22" t="str">
        <f>IFERROR(AVERAGE(S860:T860),"")</f>
        <v/>
      </c>
      <c r="S860" s="23"/>
      <c r="T860" s="24"/>
      <c r="U860" s="22" t="str">
        <f>IFERROR(AVERAGE(V860:W860),"")</f>
        <v/>
      </c>
      <c r="V860" s="23"/>
      <c r="W860" s="24"/>
      <c r="X860" s="22" t="str">
        <f>IFERROR(AVERAGE(Y860:Z860),"")</f>
        <v/>
      </c>
      <c r="Y860" s="23"/>
      <c r="Z860" s="24"/>
      <c r="AA860" s="22" t="str">
        <f>IFERROR(AVERAGE(AB860:AC860),"")</f>
        <v/>
      </c>
      <c r="AB860" s="23"/>
      <c r="AC860" s="24"/>
      <c r="AD860" s="22" t="str">
        <f>IFERROR(AVERAGE(AE860:AF860),"")</f>
        <v/>
      </c>
      <c r="AE860" s="23"/>
      <c r="AF860" s="24"/>
      <c r="AG860" s="22" t="str">
        <f>IFERROR(AVERAGE(AH860:AI860),"")</f>
        <v/>
      </c>
      <c r="AH860" s="23"/>
      <c r="AI860" s="24"/>
      <c r="AJ860" s="22" t="str">
        <f>IFERROR(AVERAGE(AK860:AL860),"")</f>
        <v/>
      </c>
      <c r="AK860" s="23"/>
      <c r="AL860" s="24"/>
      <c r="AM860" s="22" t="str">
        <f>IFERROR(AVERAGE(AN860:AO860),"")</f>
        <v/>
      </c>
      <c r="AN860" s="23"/>
      <c r="AO860" s="24"/>
      <c r="AP860" s="22" t="str">
        <f>IFERROR(AVERAGE(AQ860:AR860),"")</f>
        <v/>
      </c>
      <c r="AQ860" s="23"/>
      <c r="AR860" s="24"/>
      <c r="AS860" s="22" t="str">
        <f>IFERROR(AVERAGE(AT860:AU860),"")</f>
        <v/>
      </c>
      <c r="AT860" s="23"/>
      <c r="AU860" s="24"/>
      <c r="AV860" s="22" t="str">
        <f>IFERROR(AVERAGE(AW860:AX860),"")</f>
        <v/>
      </c>
      <c r="AW860" s="23"/>
      <c r="AX860" s="24"/>
      <c r="AY860" s="22" t="str">
        <f>IFERROR(AVERAGE(AZ860:BA860),"")</f>
        <v/>
      </c>
      <c r="AZ860" s="23"/>
      <c r="BA860" s="24"/>
      <c r="BB860" s="22" t="str">
        <f>IFERROR(AVERAGE(BC860:BD860),"")</f>
        <v/>
      </c>
      <c r="BC860" s="23"/>
      <c r="BD860" s="24"/>
      <c r="BE860" s="22" t="str">
        <f>IFERROR(AVERAGE(BF860:BG860),"")</f>
        <v/>
      </c>
      <c r="BF860" s="23"/>
      <c r="BG860" s="24"/>
      <c r="BH860" s="22" t="str">
        <f>IFERROR(AVERAGE(BI860:BJ860),"")</f>
        <v/>
      </c>
      <c r="BI860" s="23"/>
      <c r="BJ860" s="24"/>
      <c r="BK860" s="22" t="str">
        <f>IFERROR(AVERAGE(BL860:BM860),"")</f>
        <v/>
      </c>
      <c r="BL860" s="23"/>
      <c r="BM860" s="24"/>
      <c r="BN860" s="22" t="str">
        <f>IFERROR(AVERAGE(BO860:BP860),"")</f>
        <v/>
      </c>
      <c r="BO860" s="23"/>
      <c r="BP860" s="24"/>
      <c r="BQ860" s="22" t="str">
        <f>IFERROR(AVERAGE(BR860:BS860),"")</f>
        <v/>
      </c>
      <c r="BR860" s="23"/>
      <c r="BS860" s="24"/>
      <c r="BT860" s="22" t="str">
        <f>IFERROR(AVERAGE(BU860:BV860),"")</f>
        <v/>
      </c>
      <c r="BU860" s="23"/>
      <c r="BV860" s="24"/>
    </row>
    <row r="861" spans="1:74">
      <c r="B861" t="str">
        <f>B860</f>
        <v>greaves2014power</v>
      </c>
      <c r="C861" t="s">
        <v>49</v>
      </c>
      <c r="D861">
        <f>D860</f>
        <v>2014</v>
      </c>
      <c r="E861" t="s">
        <v>22</v>
      </c>
      <c r="F861" s="22" t="str">
        <f>IFERROR(AVERAGE(G861:H861),"")</f>
        <v/>
      </c>
      <c r="G861" s="23"/>
      <c r="H861" s="24"/>
      <c r="I861" s="22" t="str">
        <f>IFERROR(AVERAGE(J861:K861),"")</f>
        <v/>
      </c>
      <c r="J861" s="23"/>
      <c r="K861" s="24"/>
      <c r="L861" s="22" t="str">
        <f>IFERROR(AVERAGE(M861:N861),"")</f>
        <v/>
      </c>
      <c r="M861" s="23"/>
      <c r="N861" s="24"/>
      <c r="O861" s="22" t="str">
        <f>IFERROR(AVERAGE(P861:Q861),"")</f>
        <v/>
      </c>
      <c r="P861" s="23"/>
      <c r="Q861" s="24"/>
      <c r="R861" s="22" t="str">
        <f>IFERROR(AVERAGE(S861:T861),"")</f>
        <v/>
      </c>
      <c r="S861" s="23"/>
      <c r="T861" s="24"/>
      <c r="U861" s="22" t="str">
        <f>IFERROR(AVERAGE(V861:W861),"")</f>
        <v/>
      </c>
      <c r="V861" s="23"/>
      <c r="W861" s="24"/>
      <c r="X861" s="22" t="str">
        <f>IFERROR(AVERAGE(Y861:Z861),"")</f>
        <v/>
      </c>
      <c r="Y861" s="23"/>
      <c r="Z861" s="24"/>
      <c r="AA861" s="22" t="str">
        <f>IFERROR(AVERAGE(AB861:AC861),"")</f>
        <v/>
      </c>
      <c r="AB861" s="23"/>
      <c r="AC861" s="24"/>
      <c r="AD861" s="22" t="str">
        <f>IFERROR(AVERAGE(AE861:AF861),"")</f>
        <v/>
      </c>
      <c r="AE861" s="23"/>
      <c r="AF861" s="24"/>
      <c r="AG861" s="22" t="str">
        <f>IFERROR(AVERAGE(AH861:AI861),"")</f>
        <v/>
      </c>
      <c r="AH861" s="23"/>
      <c r="AI861" s="24"/>
      <c r="AJ861" s="22" t="str">
        <f>IFERROR(AVERAGE(AK861:AL861),"")</f>
        <v/>
      </c>
      <c r="AK861" s="23"/>
      <c r="AL861" s="24"/>
      <c r="AM861" s="22" t="str">
        <f>IFERROR(AVERAGE(AN861:AO861),"")</f>
        <v/>
      </c>
      <c r="AN861" s="23"/>
      <c r="AO861" s="24"/>
      <c r="AP861" s="22" t="str">
        <f>IFERROR(AVERAGE(AQ861:AR861),"")</f>
        <v/>
      </c>
      <c r="AQ861" s="23"/>
      <c r="AR861" s="24"/>
      <c r="AS861" s="22" t="str">
        <f>IFERROR(AVERAGE(AT861:AU861),"")</f>
        <v/>
      </c>
      <c r="AT861" s="23"/>
      <c r="AU861" s="24"/>
      <c r="AV861" s="22" t="str">
        <f>IFERROR(AVERAGE(AW861:AX861),"")</f>
        <v/>
      </c>
      <c r="AW861" s="23"/>
      <c r="AX861" s="24"/>
      <c r="AY861" s="22" t="str">
        <f>IFERROR(AVERAGE(AZ861:BA861),"")</f>
        <v/>
      </c>
      <c r="AZ861" s="23"/>
      <c r="BA861" s="24"/>
      <c r="BB861" s="22" t="str">
        <f>IFERROR(AVERAGE(BC861:BD861),"")</f>
        <v/>
      </c>
      <c r="BC861" s="23"/>
      <c r="BD861" s="24"/>
      <c r="BE861" s="22" t="str">
        <f>IFERROR(AVERAGE(BF861:BG861),"")</f>
        <v/>
      </c>
      <c r="BF861" s="23"/>
      <c r="BG861" s="24"/>
      <c r="BH861" s="22" t="str">
        <f>IFERROR(AVERAGE(BI861:BJ861),"")</f>
        <v/>
      </c>
      <c r="BI861" s="23"/>
      <c r="BJ861" s="24"/>
      <c r="BK861" s="22" t="str">
        <f>IFERROR(AVERAGE(BL861:BM861),"")</f>
        <v/>
      </c>
      <c r="BL861" s="23"/>
      <c r="BM861" s="24"/>
      <c r="BN861" s="22" t="str">
        <f>IFERROR(AVERAGE(BO861:BP861),"")</f>
        <v/>
      </c>
      <c r="BO861" s="23"/>
      <c r="BP861" s="24"/>
      <c r="BQ861" s="22" t="str">
        <f>IFERROR(AVERAGE(BR861:BS861),"")</f>
        <v/>
      </c>
      <c r="BR861" s="23"/>
      <c r="BS861" s="24"/>
      <c r="BT861" s="22" t="str">
        <f>IFERROR(AVERAGE(BU861:BV861),"")</f>
        <v/>
      </c>
      <c r="BU861" s="23"/>
      <c r="BV861" s="24"/>
    </row>
    <row r="862" spans="1:74">
      <c r="B862" t="s">
        <v>69</v>
      </c>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row>
    <row r="863" spans="1:74">
      <c r="B863" t="str">
        <f>B858</f>
        <v>greaves2014power</v>
      </c>
      <c r="C863" t="s">
        <v>23</v>
      </c>
      <c r="D863">
        <f>D858</f>
        <v>2014</v>
      </c>
      <c r="E863" t="s">
        <v>20</v>
      </c>
      <c r="F863" s="4" t="str">
        <f>IFERROR(AVERAGE(G863:H863),"")</f>
        <v/>
      </c>
      <c r="G863" s="12"/>
      <c r="H863" s="13"/>
      <c r="I863" s="4" t="str">
        <f>IFERROR(AVERAGE(J863:K863),"")</f>
        <v/>
      </c>
      <c r="J863" s="12"/>
      <c r="K863" s="13"/>
      <c r="L863" s="4" t="str">
        <f>IFERROR(AVERAGE(M863:N863),"")</f>
        <v/>
      </c>
      <c r="M863" s="12"/>
      <c r="N863" s="13"/>
      <c r="O863" s="4" t="str">
        <f>IFERROR(AVERAGE(P863:Q863),"")</f>
        <v/>
      </c>
      <c r="P863" s="12"/>
      <c r="Q863" s="13"/>
      <c r="R863" s="4" t="str">
        <f>IFERROR(AVERAGE(S863:T863),"")</f>
        <v/>
      </c>
      <c r="S863" s="12"/>
      <c r="T863" s="13"/>
      <c r="U863" s="4" t="str">
        <f>IFERROR(AVERAGE(V863:W863),"")</f>
        <v/>
      </c>
      <c r="V863" s="12"/>
      <c r="W863" s="13"/>
      <c r="X863" s="4" t="str">
        <f>IFERROR(AVERAGE(Y863:Z863),"")</f>
        <v/>
      </c>
      <c r="Y863" s="12"/>
      <c r="Z863" s="13"/>
      <c r="AA863" s="4" t="str">
        <f>IFERROR(AVERAGE(AB863:AC863),"")</f>
        <v/>
      </c>
      <c r="AB863" s="12"/>
      <c r="AC863" s="13"/>
      <c r="AD863" s="4" t="str">
        <f>IFERROR(AVERAGE(AE863:AF863),"")</f>
        <v/>
      </c>
      <c r="AE863" s="12"/>
      <c r="AF863" s="13"/>
      <c r="AG863" s="4" t="str">
        <f>IFERROR(AVERAGE(AH863:AI863),"")</f>
        <v/>
      </c>
      <c r="AH863" s="12"/>
      <c r="AI863" s="13"/>
      <c r="AJ863" s="4" t="str">
        <f>IFERROR(AVERAGE(AK863:AL863),"")</f>
        <v/>
      </c>
      <c r="AK863" s="12"/>
      <c r="AL863" s="13"/>
      <c r="AM863" s="4" t="str">
        <f>IFERROR(AVERAGE(AN863:AO863),"")</f>
        <v/>
      </c>
      <c r="AN863" s="12"/>
      <c r="AO863" s="13"/>
      <c r="AP863" s="4" t="str">
        <f>IFERROR(AVERAGE(AQ863:AR863),"")</f>
        <v/>
      </c>
      <c r="AQ863" s="12"/>
      <c r="AR863" s="13"/>
      <c r="AS863" s="4" t="str">
        <f>IFERROR(AVERAGE(AT863:AU863),"")</f>
        <v/>
      </c>
      <c r="AT863" s="12"/>
      <c r="AU863" s="13"/>
      <c r="AV863" s="4" t="str">
        <f>IFERROR(AVERAGE(AW863:AX863),"")</f>
        <v/>
      </c>
      <c r="AW863" s="12"/>
      <c r="AX863" s="13"/>
      <c r="AY863" s="4" t="str">
        <f>IFERROR(AVERAGE(AZ863:BA863),"")</f>
        <v/>
      </c>
      <c r="AZ863" s="12"/>
      <c r="BA863" s="13"/>
      <c r="BB863" s="4" t="str">
        <f>IFERROR(AVERAGE(BC863:BD863),"")</f>
        <v/>
      </c>
      <c r="BC863" s="12"/>
      <c r="BD863" s="13"/>
      <c r="BE863" s="4" t="str">
        <f>IFERROR(AVERAGE(BF863:BG863),"")</f>
        <v/>
      </c>
      <c r="BF863" s="12"/>
      <c r="BG863" s="13"/>
      <c r="BH863" s="4" t="str">
        <f>IFERROR(AVERAGE(BI863:BJ863),"")</f>
        <v/>
      </c>
      <c r="BI863" s="12"/>
      <c r="BJ863" s="13"/>
      <c r="BK863" s="4" t="str">
        <f>IFERROR(AVERAGE(BL863:BM863),"")</f>
        <v/>
      </c>
      <c r="BL863" s="12"/>
      <c r="BM863" s="13"/>
      <c r="BN863" s="4" t="str">
        <f>IFERROR(AVERAGE(BO863:BP863),"")</f>
        <v/>
      </c>
      <c r="BO863" s="12"/>
      <c r="BP863" s="13"/>
      <c r="BQ863" s="4" t="str">
        <f>IFERROR(AVERAGE(BR863:BS863),"")</f>
        <v/>
      </c>
      <c r="BR863" s="12"/>
      <c r="BS863" s="13"/>
      <c r="BT863" s="4" t="str">
        <f>IFERROR(AVERAGE(BU863:BV863),"")</f>
        <v/>
      </c>
      <c r="BU863" s="12"/>
      <c r="BV863" s="13"/>
    </row>
    <row r="864" spans="1:74">
      <c r="B864" t="str">
        <f>B863</f>
        <v>greaves2014power</v>
      </c>
      <c r="C864" t="s">
        <v>42</v>
      </c>
      <c r="D864">
        <f>D863</f>
        <v>2014</v>
      </c>
      <c r="E864" t="s">
        <v>43</v>
      </c>
      <c r="F864" s="4" t="str">
        <f>IFERROR(AVERAGE(G864:H864),"")</f>
        <v/>
      </c>
      <c r="G864" s="12"/>
      <c r="H864" s="13"/>
      <c r="I864" s="4" t="str">
        <f>IFERROR(AVERAGE(J864:K864),"")</f>
        <v/>
      </c>
      <c r="J864" s="12"/>
      <c r="K864" s="13"/>
      <c r="L864" s="4" t="str">
        <f>IFERROR(AVERAGE(M864:N864),"")</f>
        <v/>
      </c>
      <c r="M864" s="12"/>
      <c r="N864" s="13"/>
      <c r="O864" s="4" t="str">
        <f>IFERROR(AVERAGE(P864:Q864),"")</f>
        <v/>
      </c>
      <c r="P864" s="12"/>
      <c r="Q864" s="13"/>
      <c r="R864" s="4" t="str">
        <f>IFERROR(AVERAGE(S864:T864),"")</f>
        <v/>
      </c>
      <c r="S864" s="12"/>
      <c r="T864" s="13"/>
      <c r="U864" s="4" t="str">
        <f>IFERROR(AVERAGE(V864:W864),"")</f>
        <v/>
      </c>
      <c r="V864" s="12"/>
      <c r="W864" s="13"/>
      <c r="X864" s="4" t="str">
        <f>IFERROR(AVERAGE(Y864:Z864),"")</f>
        <v/>
      </c>
      <c r="Y864" s="12"/>
      <c r="Z864" s="13"/>
      <c r="AA864" s="4" t="str">
        <f>IFERROR(AVERAGE(AB864:AC864),"")</f>
        <v/>
      </c>
      <c r="AB864" s="12"/>
      <c r="AC864" s="13"/>
      <c r="AD864" s="4" t="str">
        <f>IFERROR(AVERAGE(AE864:AF864),"")</f>
        <v/>
      </c>
      <c r="AE864" s="12"/>
      <c r="AF864" s="13"/>
      <c r="AG864" s="4" t="str">
        <f>IFERROR(AVERAGE(AH864:AI864),"")</f>
        <v/>
      </c>
      <c r="AH864" s="12"/>
      <c r="AI864" s="13"/>
      <c r="AJ864" s="4" t="str">
        <f>IFERROR(AVERAGE(AK864:AL864),"")</f>
        <v/>
      </c>
      <c r="AK864" s="12"/>
      <c r="AL864" s="13"/>
      <c r="AM864" s="4" t="str">
        <f>IFERROR(AVERAGE(AN864:AO864),"")</f>
        <v/>
      </c>
      <c r="AN864" s="12"/>
      <c r="AO864" s="13"/>
      <c r="AP864" s="4" t="str">
        <f>IFERROR(AVERAGE(AQ864:AR864),"")</f>
        <v/>
      </c>
      <c r="AQ864" s="12"/>
      <c r="AR864" s="13"/>
      <c r="AS864" s="4" t="str">
        <f>IFERROR(AVERAGE(AT864:AU864),"")</f>
        <v/>
      </c>
      <c r="AT864" s="12"/>
      <c r="AU864" s="13"/>
      <c r="AV864" s="4" t="str">
        <f>IFERROR(AVERAGE(AW864:AX864),"")</f>
        <v/>
      </c>
      <c r="AW864" s="12"/>
      <c r="AX864" s="13"/>
      <c r="AY864" s="4" t="str">
        <f>IFERROR(AVERAGE(AZ864:BA864),"")</f>
        <v/>
      </c>
      <c r="AZ864" s="12"/>
      <c r="BA864" s="13"/>
      <c r="BB864" s="4" t="str">
        <f>IFERROR(AVERAGE(BC864:BD864),"")</f>
        <v/>
      </c>
      <c r="BC864" s="12"/>
      <c r="BD864" s="13"/>
      <c r="BE864" s="4" t="str">
        <f>IFERROR(AVERAGE(BF864:BG864),"")</f>
        <v/>
      </c>
      <c r="BF864" s="12"/>
      <c r="BG864" s="13"/>
      <c r="BH864" s="4" t="str">
        <f>IFERROR(AVERAGE(BI864:BJ864),"")</f>
        <v/>
      </c>
      <c r="BI864" s="12"/>
      <c r="BJ864" s="13"/>
      <c r="BK864" s="4" t="str">
        <f>IFERROR(AVERAGE(BL864:BM864),"")</f>
        <v/>
      </c>
      <c r="BL864" s="12"/>
      <c r="BM864" s="13"/>
      <c r="BN864" s="4" t="str">
        <f>IFERROR(AVERAGE(BO864:BP864),"")</f>
        <v/>
      </c>
      <c r="BO864" s="12"/>
      <c r="BP864" s="13"/>
      <c r="BQ864" s="4" t="str">
        <f>IFERROR(AVERAGE(BR864:BS864),"")</f>
        <v/>
      </c>
      <c r="BR864" s="12"/>
      <c r="BS864" s="13"/>
      <c r="BT864" s="4" t="str">
        <f>IFERROR(AVERAGE(BU864:BV864),"")</f>
        <v/>
      </c>
      <c r="BU864" s="12"/>
      <c r="BV864" s="13"/>
    </row>
    <row r="865" spans="1:77">
      <c r="B865" t="str">
        <f>B864</f>
        <v>greaves2014power</v>
      </c>
      <c r="C865" t="s">
        <v>21</v>
      </c>
      <c r="D865">
        <f>D864</f>
        <v>2014</v>
      </c>
      <c r="E865" t="s">
        <v>22</v>
      </c>
      <c r="F865" s="22" t="str">
        <f>IFERROR(AVERAGE(G865:H865),"")</f>
        <v/>
      </c>
      <c r="G865" s="23"/>
      <c r="H865" s="24"/>
      <c r="I865" s="22" t="str">
        <f>IFERROR(AVERAGE(J865:K865),"")</f>
        <v/>
      </c>
      <c r="J865" s="23"/>
      <c r="K865" s="24"/>
      <c r="L865" s="22" t="str">
        <f>IFERROR(AVERAGE(M865:N865),"")</f>
        <v/>
      </c>
      <c r="M865" s="23"/>
      <c r="N865" s="24"/>
      <c r="O865" s="22" t="str">
        <f>IFERROR(AVERAGE(P865:Q865),"")</f>
        <v/>
      </c>
      <c r="P865" s="23"/>
      <c r="Q865" s="24"/>
      <c r="R865" s="22" t="str">
        <f>IFERROR(AVERAGE(S865:T865),"")</f>
        <v/>
      </c>
      <c r="S865" s="23"/>
      <c r="T865" s="24"/>
      <c r="U865" s="22" t="str">
        <f>IFERROR(AVERAGE(V865:W865),"")</f>
        <v/>
      </c>
      <c r="V865" s="23"/>
      <c r="W865" s="24"/>
      <c r="X865" s="22" t="str">
        <f>IFERROR(AVERAGE(Y865:Z865),"")</f>
        <v/>
      </c>
      <c r="Y865" s="23"/>
      <c r="Z865" s="24"/>
      <c r="AA865" s="22" t="str">
        <f>IFERROR(AVERAGE(AB865:AC865),"")</f>
        <v/>
      </c>
      <c r="AB865" s="23"/>
      <c r="AC865" s="24"/>
      <c r="AD865" s="22" t="str">
        <f>IFERROR(AVERAGE(AE865:AF865),"")</f>
        <v/>
      </c>
      <c r="AE865" s="23"/>
      <c r="AF865" s="24"/>
      <c r="AG865" s="22" t="str">
        <f>IFERROR(AVERAGE(AH865:AI865),"")</f>
        <v/>
      </c>
      <c r="AH865" s="23"/>
      <c r="AI865" s="24"/>
      <c r="AJ865" s="22" t="str">
        <f>IFERROR(AVERAGE(AK865:AL865),"")</f>
        <v/>
      </c>
      <c r="AK865" s="23"/>
      <c r="AL865" s="24"/>
      <c r="AM865" s="22" t="str">
        <f>IFERROR(AVERAGE(AN865:AO865),"")</f>
        <v/>
      </c>
      <c r="AN865" s="23"/>
      <c r="AO865" s="24"/>
      <c r="AP865" s="22" t="str">
        <f>IFERROR(AVERAGE(AQ865:AR865),"")</f>
        <v/>
      </c>
      <c r="AQ865" s="23"/>
      <c r="AR865" s="24"/>
      <c r="AS865" s="22" t="str">
        <f>IFERROR(AVERAGE(AT865:AU865),"")</f>
        <v/>
      </c>
      <c r="AT865" s="23"/>
      <c r="AU865" s="24"/>
      <c r="AV865" s="22" t="str">
        <f>IFERROR(AVERAGE(AW865:AX865),"")</f>
        <v/>
      </c>
      <c r="AW865" s="23"/>
      <c r="AX865" s="24"/>
      <c r="AY865" s="22" t="str">
        <f>IFERROR(AVERAGE(AZ865:BA865),"")</f>
        <v/>
      </c>
      <c r="AZ865" s="23"/>
      <c r="BA865" s="24"/>
      <c r="BB865" s="22" t="str">
        <f>IFERROR(AVERAGE(BC865:BD865),"")</f>
        <v/>
      </c>
      <c r="BC865" s="23"/>
      <c r="BD865" s="24"/>
      <c r="BE865" s="22" t="str">
        <f>IFERROR(AVERAGE(BF865:BG865),"")</f>
        <v/>
      </c>
      <c r="BF865" s="23"/>
      <c r="BG865" s="24"/>
      <c r="BH865" s="22" t="str">
        <f>IFERROR(AVERAGE(BI865:BJ865),"")</f>
        <v/>
      </c>
      <c r="BI865" s="23"/>
      <c r="BJ865" s="24"/>
      <c r="BK865" s="22" t="str">
        <f>IFERROR(AVERAGE(BL865:BM865),"")</f>
        <v/>
      </c>
      <c r="BL865" s="23"/>
      <c r="BM865" s="24"/>
      <c r="BN865" s="22" t="str">
        <f>IFERROR(AVERAGE(BO865:BP865),"")</f>
        <v/>
      </c>
      <c r="BO865" s="23"/>
      <c r="BP865" s="24"/>
      <c r="BQ865" s="22" t="str">
        <f>IFERROR(AVERAGE(BR865:BS865),"")</f>
        <v/>
      </c>
      <c r="BR865" s="23"/>
      <c r="BS865" s="24"/>
      <c r="BT865" s="22" t="str">
        <f>IFERROR(AVERAGE(BU865:BV865),"")</f>
        <v/>
      </c>
      <c r="BU865" s="23"/>
      <c r="BV865" s="24"/>
    </row>
    <row r="866" spans="1:77">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row>
    <row r="868" spans="1:77">
      <c r="A868" s="5">
        <f>MATCH(B868,Sources[Citekey],0)</f>
        <v>122</v>
      </c>
      <c r="B868" s="6" t="s">
        <v>270</v>
      </c>
      <c r="C868" s="1"/>
      <c r="D868" s="1">
        <f>VLOOKUP(B868,Sources[],2,FALSE)</f>
        <v>2014</v>
      </c>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row>
    <row r="869" spans="1:77">
      <c r="B869" t="str">
        <f>B868</f>
        <v>graf2014techno</v>
      </c>
      <c r="C869" t="s">
        <v>3</v>
      </c>
      <c r="D869">
        <f>D868</f>
        <v>2014</v>
      </c>
      <c r="E869" s="25" t="s">
        <v>6</v>
      </c>
      <c r="F869" s="4" t="str">
        <f>IFERROR(AVERAGE(G869:H869),"")</f>
        <v/>
      </c>
      <c r="G869" s="12"/>
      <c r="H869" s="13"/>
      <c r="I869" s="4" t="str">
        <f>IFERROR(AVERAGE(J869:K869),"")</f>
        <v/>
      </c>
      <c r="J869" s="12"/>
      <c r="K869" s="13"/>
      <c r="L869" s="4" t="str">
        <f>IFERROR(AVERAGE(M869:N869),"")</f>
        <v/>
      </c>
      <c r="M869" s="12"/>
      <c r="N869" s="13"/>
      <c r="O869" s="4" t="str">
        <f>IFERROR(AVERAGE(P869:Q869),"")</f>
        <v/>
      </c>
      <c r="P869" s="12"/>
      <c r="Q869" s="13"/>
      <c r="R869" s="4" t="str">
        <f>IFERROR(AVERAGE(S869:T869),"")</f>
        <v/>
      </c>
      <c r="S869" s="12"/>
      <c r="T869" s="13"/>
      <c r="U869" s="4" t="str">
        <f>IFERROR(AVERAGE(V869:W869),"")</f>
        <v/>
      </c>
      <c r="V869" s="12"/>
      <c r="W869" s="13"/>
      <c r="X869" s="4" t="str">
        <f>IFERROR(AVERAGE(Y869:Z869),"")</f>
        <v/>
      </c>
      <c r="Y869" s="12"/>
      <c r="Z869" s="13"/>
      <c r="AA869" s="4" t="str">
        <f>IFERROR(AVERAGE(AB869:AC869),"")</f>
        <v/>
      </c>
      <c r="AB869" s="12"/>
      <c r="AC869" s="13"/>
      <c r="AD869" s="4" t="str">
        <f>IFERROR(AVERAGE(AE869:AF869),"")</f>
        <v/>
      </c>
      <c r="AE869" s="12"/>
      <c r="AF869" s="13"/>
      <c r="AG869" s="4" t="str">
        <f>IFERROR(AVERAGE(AH869:AI869),"")</f>
        <v/>
      </c>
      <c r="AH869" s="12"/>
      <c r="AI869" s="13"/>
      <c r="AJ869" s="4" t="str">
        <f>IFERROR(AVERAGE(AK869:AL869),"")</f>
        <v/>
      </c>
      <c r="AK869" s="12"/>
      <c r="AL869" s="13"/>
      <c r="AM869" s="4" t="str">
        <f>IFERROR(AVERAGE(AN869:AO869),"")</f>
        <v/>
      </c>
      <c r="AN869" s="12"/>
      <c r="AO869" s="13"/>
      <c r="AP869" s="4" t="str">
        <f>IFERROR(AVERAGE(AQ869:AR869),"")</f>
        <v/>
      </c>
      <c r="AQ869" s="12"/>
      <c r="AR869" s="13"/>
      <c r="AS869" s="4">
        <f>IFERROR(AVERAGE(AT869:AU869),"")</f>
        <v>1200</v>
      </c>
      <c r="AT869" s="12">
        <v>1200</v>
      </c>
      <c r="AU869" s="13">
        <v>1200</v>
      </c>
      <c r="AV869" s="4" t="str">
        <f>IFERROR(AVERAGE(AW869:AX869),"")</f>
        <v/>
      </c>
      <c r="AW869" s="12"/>
      <c r="AX869" s="13"/>
      <c r="AY869" s="4" t="str">
        <f>IFERROR(AVERAGE(AZ869:BA869),"")</f>
        <v/>
      </c>
      <c r="AZ869" s="12"/>
      <c r="BA869" s="13"/>
      <c r="BB869" s="4" t="str">
        <f>IFERROR(AVERAGE(BC869:BD869),"")</f>
        <v/>
      </c>
      <c r="BC869" s="12"/>
      <c r="BD869" s="13"/>
      <c r="BE869" s="4" t="str">
        <f>IFERROR(AVERAGE(BF869:BG869),"")</f>
        <v/>
      </c>
      <c r="BF869" s="12"/>
      <c r="BG869" s="13"/>
      <c r="BH869" s="4" t="str">
        <f>IFERROR(AVERAGE(BI869:BJ869),"")</f>
        <v/>
      </c>
      <c r="BI869" s="12"/>
      <c r="BJ869" s="13"/>
      <c r="BK869" s="4" t="str">
        <f>IFERROR(AVERAGE(BL869:BM869),"")</f>
        <v/>
      </c>
      <c r="BL869" s="12"/>
      <c r="BM869" s="13"/>
      <c r="BN869" s="4">
        <f>IFERROR(AVERAGE(BO869:BP869),"")</f>
        <v>1100</v>
      </c>
      <c r="BO869" s="12">
        <v>1100</v>
      </c>
      <c r="BP869" s="13">
        <v>1100</v>
      </c>
      <c r="BQ869" s="4" t="str">
        <f>IFERROR(AVERAGE(BR869:BS869),"")</f>
        <v/>
      </c>
      <c r="BR869" s="12"/>
      <c r="BS869" s="13"/>
      <c r="BT869" s="4">
        <f>IFERROR(AVERAGE(BU869:BV869),"")</f>
        <v>1050</v>
      </c>
      <c r="BU869" s="12">
        <v>1050</v>
      </c>
      <c r="BV869" s="13">
        <v>1050</v>
      </c>
      <c r="BX869" s="2" t="s">
        <v>310</v>
      </c>
      <c r="BY869" s="2" t="s">
        <v>93</v>
      </c>
    </row>
    <row r="870" spans="1:77">
      <c r="B870" t="str">
        <f>B869</f>
        <v>graf2014techno</v>
      </c>
      <c r="C870" t="s">
        <v>4</v>
      </c>
      <c r="D870">
        <f>D869</f>
        <v>2014</v>
      </c>
      <c r="E870" t="str">
        <f>E869</f>
        <v>EUR/kW</v>
      </c>
      <c r="F870" s="4" t="str">
        <f>IFERROR(AVERAGE(G870:H870),"")</f>
        <v/>
      </c>
      <c r="G870" s="14"/>
      <c r="H870" s="15"/>
      <c r="I870" s="4" t="str">
        <f>IFERROR(AVERAGE(J870:K870),"")</f>
        <v/>
      </c>
      <c r="J870" s="14"/>
      <c r="K870" s="15"/>
      <c r="L870" s="4" t="str">
        <f>IFERROR(AVERAGE(M870:N870),"")</f>
        <v/>
      </c>
      <c r="M870" s="14"/>
      <c r="N870" s="15"/>
      <c r="O870" s="4" t="str">
        <f>IFERROR(AVERAGE(P870:Q870),"")</f>
        <v/>
      </c>
      <c r="P870" s="14"/>
      <c r="Q870" s="15"/>
      <c r="R870" s="4" t="str">
        <f>IFERROR(AVERAGE(S870:T870),"")</f>
        <v/>
      </c>
      <c r="S870" s="14"/>
      <c r="T870" s="15"/>
      <c r="U870" s="4" t="str">
        <f>IFERROR(AVERAGE(V870:W870),"")</f>
        <v/>
      </c>
      <c r="V870" s="14"/>
      <c r="W870" s="15"/>
      <c r="X870" s="4" t="str">
        <f>IFERROR(AVERAGE(Y870:Z870),"")</f>
        <v/>
      </c>
      <c r="Y870" s="14"/>
      <c r="Z870" s="15"/>
      <c r="AA870" s="4" t="str">
        <f>IFERROR(AVERAGE(AB870:AC870),"")</f>
        <v/>
      </c>
      <c r="AB870" s="14"/>
      <c r="AC870" s="15"/>
      <c r="AD870" s="4" t="str">
        <f>IFERROR(AVERAGE(AE870:AF870),"")</f>
        <v/>
      </c>
      <c r="AE870" s="14"/>
      <c r="AF870" s="15"/>
      <c r="AG870" s="4" t="str">
        <f>IFERROR(AVERAGE(AH870:AI870),"")</f>
        <v/>
      </c>
      <c r="AH870" s="14"/>
      <c r="AI870" s="15"/>
      <c r="AJ870" s="4" t="str">
        <f>IFERROR(AVERAGE(AK870:AL870),"")</f>
        <v/>
      </c>
      <c r="AK870" s="14"/>
      <c r="AL870" s="15"/>
      <c r="AM870" s="4" t="str">
        <f>IFERROR(AVERAGE(AN870:AO870),"")</f>
        <v/>
      </c>
      <c r="AN870" s="14"/>
      <c r="AO870" s="15"/>
      <c r="AP870" s="4" t="str">
        <f>IFERROR(AVERAGE(AQ870:AR870),"")</f>
        <v/>
      </c>
      <c r="AQ870" s="14"/>
      <c r="AR870" s="15"/>
      <c r="AS870" s="4" t="str">
        <f>IFERROR(AVERAGE(AT870:AU870),"")</f>
        <v/>
      </c>
      <c r="AT870" s="14"/>
      <c r="AU870" s="15"/>
      <c r="AV870" s="4" t="str">
        <f>IFERROR(AVERAGE(AW870:AX870),"")</f>
        <v/>
      </c>
      <c r="AW870" s="12"/>
      <c r="AX870" s="13"/>
      <c r="AY870" s="4" t="str">
        <f>IFERROR(AVERAGE(AZ870:BA870),"")</f>
        <v/>
      </c>
      <c r="AZ870" s="14"/>
      <c r="BA870" s="15"/>
      <c r="BB870" s="4" t="str">
        <f>IFERROR(AVERAGE(BC870:BD870),"")</f>
        <v/>
      </c>
      <c r="BC870" s="14"/>
      <c r="BD870" s="15"/>
      <c r="BE870" s="4" t="str">
        <f>IFERROR(AVERAGE(BF870:BG870),"")</f>
        <v/>
      </c>
      <c r="BF870" s="14"/>
      <c r="BG870" s="15"/>
      <c r="BH870" s="4" t="str">
        <f>IFERROR(AVERAGE(BI870:BJ870),"")</f>
        <v/>
      </c>
      <c r="BI870" s="14"/>
      <c r="BJ870" s="15"/>
      <c r="BK870" s="4" t="str">
        <f>IFERROR(AVERAGE(BL870:BM870),"")</f>
        <v/>
      </c>
      <c r="BL870" s="14"/>
      <c r="BM870" s="15"/>
      <c r="BN870" s="4" t="str">
        <f>IFERROR(AVERAGE(BO870:BP870),"")</f>
        <v/>
      </c>
      <c r="BO870" s="12"/>
      <c r="BP870" s="13"/>
      <c r="BQ870" s="4" t="str">
        <f>IFERROR(AVERAGE(BR870:BS870),"")</f>
        <v/>
      </c>
      <c r="BR870" s="14"/>
      <c r="BS870" s="15"/>
      <c r="BT870" s="4" t="str">
        <f>IFERROR(AVERAGE(BU870:BV870),"")</f>
        <v/>
      </c>
      <c r="BU870" s="14"/>
      <c r="BV870" s="15"/>
      <c r="BX870" s="2"/>
      <c r="BY870" s="2"/>
    </row>
    <row r="871" spans="1:77">
      <c r="B871" t="str">
        <f>B870</f>
        <v>graf2014techno</v>
      </c>
      <c r="C871" t="s">
        <v>5</v>
      </c>
      <c r="D871">
        <f>D870</f>
        <v>2014</v>
      </c>
      <c r="E871" t="str">
        <f>E870</f>
        <v>EUR/kW</v>
      </c>
      <c r="F871" s="4" t="str">
        <f>IFERROR(AVERAGE(G871:H871),"")</f>
        <v/>
      </c>
      <c r="G871" s="16"/>
      <c r="H871" s="17"/>
      <c r="I871" s="4" t="str">
        <f>IFERROR(AVERAGE(J871:K871),"")</f>
        <v/>
      </c>
      <c r="J871" s="16"/>
      <c r="K871" s="17"/>
      <c r="L871" s="4" t="str">
        <f>IFERROR(AVERAGE(M871:N871),"")</f>
        <v/>
      </c>
      <c r="M871" s="16"/>
      <c r="N871" s="17"/>
      <c r="O871" s="4" t="str">
        <f>IFERROR(AVERAGE(P871:Q871),"")</f>
        <v/>
      </c>
      <c r="P871" s="16"/>
      <c r="Q871" s="17"/>
      <c r="R871" s="4" t="str">
        <f>IFERROR(AVERAGE(S871:T871),"")</f>
        <v/>
      </c>
      <c r="S871" s="16"/>
      <c r="T871" s="17"/>
      <c r="U871" s="4" t="str">
        <f>IFERROR(AVERAGE(V871:W871),"")</f>
        <v/>
      </c>
      <c r="V871" s="16"/>
      <c r="W871" s="17"/>
      <c r="X871" s="4" t="str">
        <f>IFERROR(AVERAGE(Y871:Z871),"")</f>
        <v/>
      </c>
      <c r="Y871" s="16"/>
      <c r="Z871" s="17"/>
      <c r="AA871" s="4" t="str">
        <f>IFERROR(AVERAGE(AB871:AC871),"")</f>
        <v/>
      </c>
      <c r="AB871" s="16"/>
      <c r="AC871" s="17"/>
      <c r="AD871" s="4" t="str">
        <f>IFERROR(AVERAGE(AE871:AF871),"")</f>
        <v/>
      </c>
      <c r="AE871" s="16"/>
      <c r="AF871" s="17"/>
      <c r="AG871" s="4" t="str">
        <f>IFERROR(AVERAGE(AH871:AI871),"")</f>
        <v/>
      </c>
      <c r="AH871" s="16"/>
      <c r="AI871" s="17"/>
      <c r="AJ871" s="4" t="str">
        <f>IFERROR(AVERAGE(AK871:AL871),"")</f>
        <v/>
      </c>
      <c r="AK871" s="16"/>
      <c r="AL871" s="17"/>
      <c r="AM871" s="4" t="str">
        <f>IFERROR(AVERAGE(AN871:AO871),"")</f>
        <v/>
      </c>
      <c r="AN871" s="16"/>
      <c r="AO871" s="17"/>
      <c r="AP871" s="4" t="str">
        <f>IFERROR(AVERAGE(AQ871:AR871),"")</f>
        <v/>
      </c>
      <c r="AQ871" s="16"/>
      <c r="AR871" s="17"/>
      <c r="AS871" s="4" t="str">
        <f>IFERROR(AVERAGE(AT871:AU871),"")</f>
        <v/>
      </c>
      <c r="AT871" s="16"/>
      <c r="AU871" s="17"/>
      <c r="AV871" s="4" t="str">
        <f>IFERROR(AVERAGE(AW871:AX871),"")</f>
        <v/>
      </c>
      <c r="AW871" s="16"/>
      <c r="AX871" s="17"/>
      <c r="AY871" s="4" t="str">
        <f>IFERROR(AVERAGE(AZ871:BA871),"")</f>
        <v/>
      </c>
      <c r="AZ871" s="16"/>
      <c r="BA871" s="17"/>
      <c r="BB871" s="4" t="str">
        <f>IFERROR(AVERAGE(BC871:BD871),"")</f>
        <v/>
      </c>
      <c r="BC871" s="16"/>
      <c r="BD871" s="17"/>
      <c r="BE871" s="4" t="str">
        <f>IFERROR(AVERAGE(BF871:BG871),"")</f>
        <v/>
      </c>
      <c r="BF871" s="16"/>
      <c r="BG871" s="17"/>
      <c r="BH871" s="4" t="str">
        <f>IFERROR(AVERAGE(BI871:BJ871),"")</f>
        <v/>
      </c>
      <c r="BI871" s="16"/>
      <c r="BJ871" s="17"/>
      <c r="BK871" s="4" t="str">
        <f>IFERROR(AVERAGE(BL871:BM871),"")</f>
        <v/>
      </c>
      <c r="BL871" s="16"/>
      <c r="BM871" s="17"/>
      <c r="BN871" s="4" t="str">
        <f>IFERROR(AVERAGE(BO871:BP871),"")</f>
        <v/>
      </c>
      <c r="BO871" s="16"/>
      <c r="BP871" s="17"/>
      <c r="BQ871" s="4" t="str">
        <f>IFERROR(AVERAGE(BR871:BS871),"")</f>
        <v/>
      </c>
      <c r="BR871" s="16"/>
      <c r="BS871" s="17"/>
      <c r="BT871" s="4" t="str">
        <f>IFERROR(AVERAGE(BU871:BV871),"")</f>
        <v/>
      </c>
      <c r="BU871" s="16"/>
      <c r="BV871" s="17"/>
    </row>
    <row r="872" spans="1:77">
      <c r="B872" t="s">
        <v>69</v>
      </c>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row>
    <row r="873" spans="1:77" s="1" customFormat="1">
      <c r="A873" s="55"/>
      <c r="B873" s="1" t="str">
        <f>B871</f>
        <v>graf2014techno</v>
      </c>
      <c r="C873" s="1" t="s">
        <v>10</v>
      </c>
      <c r="D873" s="1">
        <f>D868</f>
        <v>2014</v>
      </c>
      <c r="E873" s="1" t="str">
        <f>E869</f>
        <v>EUR/kW</v>
      </c>
      <c r="F873" s="10">
        <f t="shared" ref="F873:BJ873" si="951">IFERROR(SUM(F875:F880)/F874,0)</f>
        <v>0</v>
      </c>
      <c r="G873" s="10">
        <f t="shared" si="951"/>
        <v>0</v>
      </c>
      <c r="H873" s="10">
        <f t="shared" si="951"/>
        <v>0</v>
      </c>
      <c r="I873" s="10">
        <f t="shared" si="951"/>
        <v>0</v>
      </c>
      <c r="J873" s="10">
        <f t="shared" si="951"/>
        <v>0</v>
      </c>
      <c r="K873" s="10">
        <f t="shared" si="951"/>
        <v>0</v>
      </c>
      <c r="L873" s="10">
        <f t="shared" si="951"/>
        <v>0</v>
      </c>
      <c r="M873" s="10">
        <f t="shared" si="951"/>
        <v>0</v>
      </c>
      <c r="N873" s="10">
        <f t="shared" si="951"/>
        <v>0</v>
      </c>
      <c r="O873" s="10">
        <f t="shared" si="951"/>
        <v>0</v>
      </c>
      <c r="P873" s="10">
        <f t="shared" si="951"/>
        <v>0</v>
      </c>
      <c r="Q873" s="10">
        <f t="shared" si="951"/>
        <v>0</v>
      </c>
      <c r="R873" s="10">
        <f t="shared" si="951"/>
        <v>0</v>
      </c>
      <c r="S873" s="10">
        <f t="shared" si="951"/>
        <v>0</v>
      </c>
      <c r="T873" s="10">
        <f t="shared" si="951"/>
        <v>0</v>
      </c>
      <c r="U873" s="10">
        <f t="shared" si="951"/>
        <v>0</v>
      </c>
      <c r="V873" s="10">
        <f t="shared" si="951"/>
        <v>0</v>
      </c>
      <c r="W873" s="10">
        <f t="shared" si="951"/>
        <v>0</v>
      </c>
      <c r="X873" s="10">
        <f t="shared" si="951"/>
        <v>0</v>
      </c>
      <c r="Y873" s="10">
        <f t="shared" si="951"/>
        <v>0</v>
      </c>
      <c r="Z873" s="10">
        <f t="shared" si="951"/>
        <v>0</v>
      </c>
      <c r="AA873" s="10">
        <f t="shared" si="951"/>
        <v>0</v>
      </c>
      <c r="AB873" s="10">
        <f t="shared" si="951"/>
        <v>0</v>
      </c>
      <c r="AC873" s="10">
        <f t="shared" si="951"/>
        <v>0</v>
      </c>
      <c r="AD873" s="10">
        <f t="shared" si="951"/>
        <v>0</v>
      </c>
      <c r="AE873" s="10">
        <f t="shared" si="951"/>
        <v>0</v>
      </c>
      <c r="AF873" s="10">
        <f t="shared" si="951"/>
        <v>0</v>
      </c>
      <c r="AG873" s="10">
        <f t="shared" si="951"/>
        <v>0</v>
      </c>
      <c r="AH873" s="10">
        <f t="shared" si="951"/>
        <v>0</v>
      </c>
      <c r="AI873" s="10">
        <f t="shared" si="951"/>
        <v>0</v>
      </c>
      <c r="AJ873" s="10">
        <f t="shared" si="951"/>
        <v>0</v>
      </c>
      <c r="AK873" s="10">
        <f t="shared" si="951"/>
        <v>0</v>
      </c>
      <c r="AL873" s="10">
        <f t="shared" si="951"/>
        <v>0</v>
      </c>
      <c r="AM873" s="10">
        <f t="shared" si="951"/>
        <v>0</v>
      </c>
      <c r="AN873" s="10">
        <f t="shared" si="951"/>
        <v>0</v>
      </c>
      <c r="AO873" s="10">
        <f t="shared" si="951"/>
        <v>0</v>
      </c>
      <c r="AP873" s="10">
        <f t="shared" si="951"/>
        <v>0</v>
      </c>
      <c r="AQ873" s="10">
        <f t="shared" si="951"/>
        <v>0</v>
      </c>
      <c r="AR873" s="10">
        <f t="shared" si="951"/>
        <v>0</v>
      </c>
      <c r="AS873" s="10">
        <f t="shared" si="951"/>
        <v>0</v>
      </c>
      <c r="AT873" s="10">
        <f t="shared" si="951"/>
        <v>0</v>
      </c>
      <c r="AU873" s="10">
        <f t="shared" si="951"/>
        <v>0</v>
      </c>
      <c r="AV873" s="10">
        <f t="shared" si="951"/>
        <v>0</v>
      </c>
      <c r="AW873" s="10">
        <f t="shared" si="951"/>
        <v>0</v>
      </c>
      <c r="AX873" s="10">
        <f t="shared" si="951"/>
        <v>0</v>
      </c>
      <c r="AY873" s="10">
        <f t="shared" si="951"/>
        <v>0</v>
      </c>
      <c r="AZ873" s="10">
        <f t="shared" si="951"/>
        <v>0</v>
      </c>
      <c r="BA873" s="10">
        <f t="shared" si="951"/>
        <v>0</v>
      </c>
      <c r="BB873" s="10">
        <f t="shared" si="951"/>
        <v>0</v>
      </c>
      <c r="BC873" s="10">
        <f t="shared" si="951"/>
        <v>0</v>
      </c>
      <c r="BD873" s="10">
        <f t="shared" si="951"/>
        <v>0</v>
      </c>
      <c r="BE873" s="10">
        <f t="shared" si="951"/>
        <v>0</v>
      </c>
      <c r="BF873" s="10">
        <f t="shared" si="951"/>
        <v>0</v>
      </c>
      <c r="BG873" s="10">
        <f t="shared" si="951"/>
        <v>0</v>
      </c>
      <c r="BH873" s="10">
        <f t="shared" si="951"/>
        <v>0</v>
      </c>
      <c r="BI873" s="10">
        <f t="shared" si="951"/>
        <v>0</v>
      </c>
      <c r="BJ873" s="10">
        <f t="shared" si="951"/>
        <v>0</v>
      </c>
      <c r="BK873" s="10">
        <f t="shared" ref="BK873:BV873" si="952">IFERROR(SUM(BK875:BK880)/BK874,0)</f>
        <v>0</v>
      </c>
      <c r="BL873" s="10">
        <f t="shared" si="952"/>
        <v>0</v>
      </c>
      <c r="BM873" s="10">
        <f t="shared" si="952"/>
        <v>0</v>
      </c>
      <c r="BN873" s="10">
        <f t="shared" si="952"/>
        <v>0</v>
      </c>
      <c r="BO873" s="10">
        <f t="shared" si="952"/>
        <v>0</v>
      </c>
      <c r="BP873" s="10">
        <f t="shared" si="952"/>
        <v>0</v>
      </c>
      <c r="BQ873" s="10">
        <f t="shared" si="952"/>
        <v>0</v>
      </c>
      <c r="BR873" s="10">
        <f t="shared" si="952"/>
        <v>0</v>
      </c>
      <c r="BS873" s="10">
        <f t="shared" si="952"/>
        <v>0</v>
      </c>
      <c r="BT873" s="10">
        <f t="shared" si="952"/>
        <v>0</v>
      </c>
      <c r="BU873" s="10">
        <f t="shared" si="952"/>
        <v>0</v>
      </c>
      <c r="BV873" s="10">
        <f t="shared" si="952"/>
        <v>0</v>
      </c>
    </row>
    <row r="874" spans="1:77" hidden="1" outlineLevel="1">
      <c r="B874" t="str">
        <f>B873</f>
        <v>graf2014techno</v>
      </c>
      <c r="C874" t="s">
        <v>17</v>
      </c>
      <c r="D874">
        <f>D873</f>
        <v>2014</v>
      </c>
      <c r="E874" t="s">
        <v>18</v>
      </c>
      <c r="F874" s="4" t="str">
        <f>IFERROR(AVERAGE(G874:H874),"")</f>
        <v/>
      </c>
      <c r="G874" s="12"/>
      <c r="H874" s="13"/>
      <c r="I874" s="4" t="str">
        <f>IFERROR(AVERAGE(J874:K874),"")</f>
        <v/>
      </c>
      <c r="J874" s="12"/>
      <c r="K874" s="13"/>
      <c r="L874" s="4" t="str">
        <f>IFERROR(AVERAGE(M874:N874),"")</f>
        <v/>
      </c>
      <c r="M874" s="12"/>
      <c r="N874" s="13"/>
      <c r="O874" s="4" t="str">
        <f>IFERROR(AVERAGE(P874:Q874),"")</f>
        <v/>
      </c>
      <c r="P874" s="12"/>
      <c r="Q874" s="13"/>
      <c r="R874" s="4" t="str">
        <f>IFERROR(AVERAGE(S874:T874),"")</f>
        <v/>
      </c>
      <c r="S874" s="12"/>
      <c r="T874" s="13"/>
      <c r="U874" s="4" t="str">
        <f>IFERROR(AVERAGE(V874:W874),"")</f>
        <v/>
      </c>
      <c r="V874" s="12"/>
      <c r="W874" s="13"/>
      <c r="X874" s="4" t="str">
        <f>IFERROR(AVERAGE(Y874:Z874),"")</f>
        <v/>
      </c>
      <c r="Y874" s="12"/>
      <c r="Z874" s="13"/>
      <c r="AA874" s="4" t="str">
        <f>IFERROR(AVERAGE(AB874:AC874),"")</f>
        <v/>
      </c>
      <c r="AB874" s="12"/>
      <c r="AC874" s="13"/>
      <c r="AD874" s="4" t="str">
        <f>IFERROR(AVERAGE(AE874:AF874),"")</f>
        <v/>
      </c>
      <c r="AE874" s="12"/>
      <c r="AF874" s="13"/>
      <c r="AG874" s="4" t="str">
        <f>IFERROR(AVERAGE(AH874:AI874),"")</f>
        <v/>
      </c>
      <c r="AH874" s="12"/>
      <c r="AI874" s="13"/>
      <c r="AJ874" s="4" t="str">
        <f>IFERROR(AVERAGE(AK874:AL874),"")</f>
        <v/>
      </c>
      <c r="AK874" s="12"/>
      <c r="AL874" s="13"/>
      <c r="AM874" s="4" t="str">
        <f>IFERROR(AVERAGE(AN874:AO874),"")</f>
        <v/>
      </c>
      <c r="AN874" s="12"/>
      <c r="AO874" s="13"/>
      <c r="AP874" s="4" t="str">
        <f>IFERROR(AVERAGE(AQ874:AR874),"")</f>
        <v/>
      </c>
      <c r="AQ874" s="12"/>
      <c r="AR874" s="13"/>
      <c r="AS874" s="4" t="str">
        <f>IFERROR(AVERAGE(AT874:AU874),"")</f>
        <v/>
      </c>
      <c r="AT874" s="12"/>
      <c r="AU874" s="13"/>
      <c r="AV874" s="4" t="str">
        <f>IFERROR(AVERAGE(AW874:AX874),"")</f>
        <v/>
      </c>
      <c r="AW874" s="12"/>
      <c r="AX874" s="13"/>
      <c r="AY874" s="4" t="str">
        <f>IFERROR(AVERAGE(AZ874:BA874),"")</f>
        <v/>
      </c>
      <c r="AZ874" s="12"/>
      <c r="BA874" s="13"/>
      <c r="BB874" s="4" t="str">
        <f>IFERROR(AVERAGE(BC874:BD874),"")</f>
        <v/>
      </c>
      <c r="BC874" s="12"/>
      <c r="BD874" s="13"/>
      <c r="BE874" s="4" t="str">
        <f>IFERROR(AVERAGE(BF874:BG874),"")</f>
        <v/>
      </c>
      <c r="BF874" s="12"/>
      <c r="BG874" s="13"/>
      <c r="BH874" s="4" t="str">
        <f>IFERROR(AVERAGE(BI874:BJ874),"")</f>
        <v/>
      </c>
      <c r="BI874" s="12"/>
      <c r="BJ874" s="13"/>
      <c r="BK874" s="4" t="str">
        <f>IFERROR(AVERAGE(BL874:BM874),"")</f>
        <v/>
      </c>
      <c r="BL874" s="12"/>
      <c r="BM874" s="13"/>
      <c r="BN874" s="4" t="str">
        <f>IFERROR(AVERAGE(BO874:BP874),"")</f>
        <v/>
      </c>
      <c r="BO874" s="12"/>
      <c r="BP874" s="13"/>
      <c r="BQ874" s="4" t="str">
        <f>IFERROR(AVERAGE(BR874:BS874),"")</f>
        <v/>
      </c>
      <c r="BR874" s="12"/>
      <c r="BS874" s="13"/>
      <c r="BT874" s="4" t="str">
        <f>IFERROR(AVERAGE(BU874:BV874),"")</f>
        <v/>
      </c>
      <c r="BU874" s="12"/>
      <c r="BV874" s="13"/>
    </row>
    <row r="875" spans="1:77" hidden="1" outlineLevel="1">
      <c r="B875" t="str">
        <f t="shared" ref="B875:B880" si="953">B874</f>
        <v>graf2014techno</v>
      </c>
      <c r="C875" t="s">
        <v>12</v>
      </c>
      <c r="D875">
        <f>D873</f>
        <v>2014</v>
      </c>
      <c r="E875" t="str">
        <f>LEFT(E873,3)</f>
        <v>EUR</v>
      </c>
      <c r="F875" s="4" t="str">
        <f t="shared" ref="F875:F880" si="954">IFERROR(AVERAGE(G875:H875),"")</f>
        <v/>
      </c>
      <c r="G875" s="12"/>
      <c r="H875" s="13"/>
      <c r="I875" s="4" t="str">
        <f t="shared" ref="I875:I880" si="955">IFERROR(AVERAGE(J875:K875),"")</f>
        <v/>
      </c>
      <c r="J875" s="12"/>
      <c r="K875" s="13"/>
      <c r="L875" s="4" t="str">
        <f t="shared" ref="L875:L880" si="956">IFERROR(AVERAGE(M875:N875),"")</f>
        <v/>
      </c>
      <c r="M875" s="12"/>
      <c r="N875" s="13"/>
      <c r="O875" s="4" t="str">
        <f t="shared" ref="O875:O880" si="957">IFERROR(AVERAGE(P875:Q875),"")</f>
        <v/>
      </c>
      <c r="P875" s="12"/>
      <c r="Q875" s="13"/>
      <c r="R875" s="4" t="str">
        <f t="shared" ref="R875:R880" si="958">IFERROR(AVERAGE(S875:T875),"")</f>
        <v/>
      </c>
      <c r="S875" s="12"/>
      <c r="T875" s="13"/>
      <c r="U875" s="4" t="str">
        <f t="shared" ref="U875:U880" si="959">IFERROR(AVERAGE(V875:W875),"")</f>
        <v/>
      </c>
      <c r="V875" s="12"/>
      <c r="W875" s="13"/>
      <c r="X875" s="4" t="str">
        <f t="shared" ref="X875:X880" si="960">IFERROR(AVERAGE(Y875:Z875),"")</f>
        <v/>
      </c>
      <c r="Y875" s="12"/>
      <c r="Z875" s="13"/>
      <c r="AA875" s="4" t="str">
        <f t="shared" ref="AA875:AA880" si="961">IFERROR(AVERAGE(AB875:AC875),"")</f>
        <v/>
      </c>
      <c r="AB875" s="12"/>
      <c r="AC875" s="13"/>
      <c r="AD875" s="4" t="str">
        <f t="shared" ref="AD875:AD880" si="962">IFERROR(AVERAGE(AE875:AF875),"")</f>
        <v/>
      </c>
      <c r="AE875" s="12"/>
      <c r="AF875" s="13"/>
      <c r="AG875" s="4" t="str">
        <f t="shared" ref="AG875:AG880" si="963">IFERROR(AVERAGE(AH875:AI875),"")</f>
        <v/>
      </c>
      <c r="AH875" s="12"/>
      <c r="AI875" s="13"/>
      <c r="AJ875" s="4" t="str">
        <f t="shared" ref="AJ875:AJ880" si="964">IFERROR(AVERAGE(AK875:AL875),"")</f>
        <v/>
      </c>
      <c r="AK875" s="12"/>
      <c r="AL875" s="13"/>
      <c r="AM875" s="4" t="str">
        <f t="shared" ref="AM875:AM880" si="965">IFERROR(AVERAGE(AN875:AO875),"")</f>
        <v/>
      </c>
      <c r="AN875" s="12"/>
      <c r="AO875" s="13"/>
      <c r="AP875" s="4" t="str">
        <f t="shared" ref="AP875:AP880" si="966">IFERROR(AVERAGE(AQ875:AR875),"")</f>
        <v/>
      </c>
      <c r="AQ875" s="12"/>
      <c r="AR875" s="13"/>
      <c r="AS875" s="4" t="str">
        <f t="shared" ref="AS875:AS880" si="967">IFERROR(AVERAGE(AT875:AU875),"")</f>
        <v/>
      </c>
      <c r="AT875" s="12"/>
      <c r="AU875" s="13"/>
      <c r="AV875" s="4" t="str">
        <f t="shared" ref="AV875:AV880" si="968">IFERROR(AVERAGE(AW875:AX875),"")</f>
        <v/>
      </c>
      <c r="AW875" s="12"/>
      <c r="AX875" s="13"/>
      <c r="AY875" s="4" t="str">
        <f t="shared" ref="AY875:AY880" si="969">IFERROR(AVERAGE(AZ875:BA875),"")</f>
        <v/>
      </c>
      <c r="AZ875" s="12"/>
      <c r="BA875" s="13"/>
      <c r="BB875" s="4" t="str">
        <f t="shared" ref="BB875:BB880" si="970">IFERROR(AVERAGE(BC875:BD875),"")</f>
        <v/>
      </c>
      <c r="BC875" s="12"/>
      <c r="BD875" s="13"/>
      <c r="BE875" s="4" t="str">
        <f t="shared" ref="BE875:BE880" si="971">IFERROR(AVERAGE(BF875:BG875),"")</f>
        <v/>
      </c>
      <c r="BF875" s="12"/>
      <c r="BG875" s="13"/>
      <c r="BH875" s="4" t="str">
        <f t="shared" ref="BH875:BH880" si="972">IFERROR(AVERAGE(BI875:BJ875),"")</f>
        <v/>
      </c>
      <c r="BI875" s="12"/>
      <c r="BJ875" s="13"/>
      <c r="BK875" s="4" t="str">
        <f t="shared" ref="BK875:BK880" si="973">IFERROR(AVERAGE(BL875:BM875),"")</f>
        <v/>
      </c>
      <c r="BL875" s="12"/>
      <c r="BM875" s="13"/>
      <c r="BN875" s="4" t="str">
        <f t="shared" ref="BN875:BN880" si="974">IFERROR(AVERAGE(BO875:BP875),"")</f>
        <v/>
      </c>
      <c r="BO875" s="12"/>
      <c r="BP875" s="13"/>
      <c r="BQ875" s="4" t="str">
        <f t="shared" ref="BQ875:BQ880" si="975">IFERROR(AVERAGE(BR875:BS875),"")</f>
        <v/>
      </c>
      <c r="BR875" s="12"/>
      <c r="BS875" s="13"/>
      <c r="BT875" s="4" t="str">
        <f t="shared" ref="BT875:BT880" si="976">IFERROR(AVERAGE(BU875:BV875),"")</f>
        <v/>
      </c>
      <c r="BU875" s="12"/>
      <c r="BV875" s="13"/>
    </row>
    <row r="876" spans="1:77" hidden="1" outlineLevel="1">
      <c r="B876" t="str">
        <f t="shared" si="953"/>
        <v>graf2014techno</v>
      </c>
      <c r="C876" t="s">
        <v>13</v>
      </c>
      <c r="D876">
        <f t="shared" ref="D876:E880" si="977">D875</f>
        <v>2014</v>
      </c>
      <c r="E876" t="str">
        <f t="shared" si="977"/>
        <v>EUR</v>
      </c>
      <c r="F876" s="4" t="str">
        <f t="shared" si="954"/>
        <v/>
      </c>
      <c r="G876" s="12"/>
      <c r="H876" s="13"/>
      <c r="I876" s="4" t="str">
        <f t="shared" si="955"/>
        <v/>
      </c>
      <c r="J876" s="12"/>
      <c r="K876" s="13"/>
      <c r="L876" s="4" t="str">
        <f t="shared" si="956"/>
        <v/>
      </c>
      <c r="M876" s="12"/>
      <c r="N876" s="13"/>
      <c r="O876" s="4" t="str">
        <f t="shared" si="957"/>
        <v/>
      </c>
      <c r="P876" s="12"/>
      <c r="Q876" s="13"/>
      <c r="R876" s="4" t="str">
        <f t="shared" si="958"/>
        <v/>
      </c>
      <c r="S876" s="12"/>
      <c r="T876" s="13"/>
      <c r="U876" s="4" t="str">
        <f t="shared" si="959"/>
        <v/>
      </c>
      <c r="V876" s="12"/>
      <c r="W876" s="13"/>
      <c r="X876" s="4" t="str">
        <f t="shared" si="960"/>
        <v/>
      </c>
      <c r="Y876" s="12"/>
      <c r="Z876" s="13"/>
      <c r="AA876" s="4" t="str">
        <f t="shared" si="961"/>
        <v/>
      </c>
      <c r="AB876" s="12"/>
      <c r="AC876" s="13"/>
      <c r="AD876" s="4" t="str">
        <f t="shared" si="962"/>
        <v/>
      </c>
      <c r="AE876" s="12"/>
      <c r="AF876" s="13"/>
      <c r="AG876" s="4" t="str">
        <f t="shared" si="963"/>
        <v/>
      </c>
      <c r="AH876" s="12"/>
      <c r="AI876" s="13"/>
      <c r="AJ876" s="4" t="str">
        <f t="shared" si="964"/>
        <v/>
      </c>
      <c r="AK876" s="12"/>
      <c r="AL876" s="13"/>
      <c r="AM876" s="4" t="str">
        <f t="shared" si="965"/>
        <v/>
      </c>
      <c r="AN876" s="12"/>
      <c r="AO876" s="13"/>
      <c r="AP876" s="4" t="str">
        <f t="shared" si="966"/>
        <v/>
      </c>
      <c r="AQ876" s="12"/>
      <c r="AR876" s="13"/>
      <c r="AS876" s="4" t="str">
        <f t="shared" si="967"/>
        <v/>
      </c>
      <c r="AT876" s="12"/>
      <c r="AU876" s="13"/>
      <c r="AV876" s="4" t="str">
        <f t="shared" si="968"/>
        <v/>
      </c>
      <c r="AW876" s="12"/>
      <c r="AX876" s="13"/>
      <c r="AY876" s="4" t="str">
        <f t="shared" si="969"/>
        <v/>
      </c>
      <c r="AZ876" s="12"/>
      <c r="BA876" s="13"/>
      <c r="BB876" s="4" t="str">
        <f t="shared" si="970"/>
        <v/>
      </c>
      <c r="BC876" s="12"/>
      <c r="BD876" s="13"/>
      <c r="BE876" s="4" t="str">
        <f t="shared" si="971"/>
        <v/>
      </c>
      <c r="BF876" s="12"/>
      <c r="BG876" s="13"/>
      <c r="BH876" s="4" t="str">
        <f t="shared" si="972"/>
        <v/>
      </c>
      <c r="BI876" s="12"/>
      <c r="BJ876" s="13"/>
      <c r="BK876" s="4" t="str">
        <f t="shared" si="973"/>
        <v/>
      </c>
      <c r="BL876" s="12"/>
      <c r="BM876" s="13"/>
      <c r="BN876" s="4" t="str">
        <f t="shared" si="974"/>
        <v/>
      </c>
      <c r="BO876" s="12"/>
      <c r="BP876" s="13"/>
      <c r="BQ876" s="4" t="str">
        <f t="shared" si="975"/>
        <v/>
      </c>
      <c r="BR876" s="12"/>
      <c r="BS876" s="13"/>
      <c r="BT876" s="4" t="str">
        <f t="shared" si="976"/>
        <v/>
      </c>
      <c r="BU876" s="12"/>
      <c r="BV876" s="13"/>
    </row>
    <row r="877" spans="1:77" hidden="1" outlineLevel="1">
      <c r="B877" t="str">
        <f t="shared" si="953"/>
        <v>graf2014techno</v>
      </c>
      <c r="C877" t="s">
        <v>14</v>
      </c>
      <c r="D877">
        <f t="shared" si="977"/>
        <v>2014</v>
      </c>
      <c r="E877" t="str">
        <f t="shared" si="977"/>
        <v>EUR</v>
      </c>
      <c r="F877" s="4" t="str">
        <f t="shared" si="954"/>
        <v/>
      </c>
      <c r="G877" s="12"/>
      <c r="H877" s="13"/>
      <c r="I877" s="4" t="str">
        <f t="shared" si="955"/>
        <v/>
      </c>
      <c r="J877" s="12"/>
      <c r="K877" s="13"/>
      <c r="L877" s="4" t="str">
        <f t="shared" si="956"/>
        <v/>
      </c>
      <c r="M877" s="12"/>
      <c r="N877" s="13"/>
      <c r="O877" s="4" t="str">
        <f t="shared" si="957"/>
        <v/>
      </c>
      <c r="P877" s="12"/>
      <c r="Q877" s="13"/>
      <c r="R877" s="4" t="str">
        <f t="shared" si="958"/>
        <v/>
      </c>
      <c r="S877" s="12"/>
      <c r="T877" s="13"/>
      <c r="U877" s="4" t="str">
        <f t="shared" si="959"/>
        <v/>
      </c>
      <c r="V877" s="12"/>
      <c r="W877" s="13"/>
      <c r="X877" s="4" t="str">
        <f t="shared" si="960"/>
        <v/>
      </c>
      <c r="Y877" s="12"/>
      <c r="Z877" s="13"/>
      <c r="AA877" s="4" t="str">
        <f t="shared" si="961"/>
        <v/>
      </c>
      <c r="AB877" s="12"/>
      <c r="AC877" s="13"/>
      <c r="AD877" s="4" t="str">
        <f t="shared" si="962"/>
        <v/>
      </c>
      <c r="AE877" s="12"/>
      <c r="AF877" s="13"/>
      <c r="AG877" s="4" t="str">
        <f t="shared" si="963"/>
        <v/>
      </c>
      <c r="AH877" s="12"/>
      <c r="AI877" s="13"/>
      <c r="AJ877" s="4" t="str">
        <f t="shared" si="964"/>
        <v/>
      </c>
      <c r="AK877" s="12"/>
      <c r="AL877" s="13"/>
      <c r="AM877" s="4" t="str">
        <f t="shared" si="965"/>
        <v/>
      </c>
      <c r="AN877" s="12"/>
      <c r="AO877" s="13"/>
      <c r="AP877" s="4" t="str">
        <f t="shared" si="966"/>
        <v/>
      </c>
      <c r="AQ877" s="12"/>
      <c r="AR877" s="13"/>
      <c r="AS877" s="4" t="str">
        <f t="shared" si="967"/>
        <v/>
      </c>
      <c r="AT877" s="12"/>
      <c r="AU877" s="13"/>
      <c r="AV877" s="4" t="str">
        <f t="shared" si="968"/>
        <v/>
      </c>
      <c r="AW877" s="12"/>
      <c r="AX877" s="13"/>
      <c r="AY877" s="4" t="str">
        <f t="shared" si="969"/>
        <v/>
      </c>
      <c r="AZ877" s="12"/>
      <c r="BA877" s="13"/>
      <c r="BB877" s="4" t="str">
        <f t="shared" si="970"/>
        <v/>
      </c>
      <c r="BC877" s="12"/>
      <c r="BD877" s="13"/>
      <c r="BE877" s="4" t="str">
        <f t="shared" si="971"/>
        <v/>
      </c>
      <c r="BF877" s="12"/>
      <c r="BG877" s="13"/>
      <c r="BH877" s="4" t="str">
        <f t="shared" si="972"/>
        <v/>
      </c>
      <c r="BI877" s="12"/>
      <c r="BJ877" s="13"/>
      <c r="BK877" s="4" t="str">
        <f t="shared" si="973"/>
        <v/>
      </c>
      <c r="BL877" s="12"/>
      <c r="BM877" s="13"/>
      <c r="BN877" s="4" t="str">
        <f t="shared" si="974"/>
        <v/>
      </c>
      <c r="BO877" s="12"/>
      <c r="BP877" s="13"/>
      <c r="BQ877" s="4" t="str">
        <f t="shared" si="975"/>
        <v/>
      </c>
      <c r="BR877" s="12"/>
      <c r="BS877" s="13"/>
      <c r="BT877" s="4" t="str">
        <f t="shared" si="976"/>
        <v/>
      </c>
      <c r="BU877" s="12"/>
      <c r="BV877" s="13"/>
    </row>
    <row r="878" spans="1:77" hidden="1" outlineLevel="1">
      <c r="B878" t="str">
        <f t="shared" si="953"/>
        <v>graf2014techno</v>
      </c>
      <c r="C878" t="s">
        <v>11</v>
      </c>
      <c r="D878">
        <f t="shared" si="977"/>
        <v>2014</v>
      </c>
      <c r="E878" t="str">
        <f t="shared" si="977"/>
        <v>EUR</v>
      </c>
      <c r="F878" s="4" t="str">
        <f t="shared" si="954"/>
        <v/>
      </c>
      <c r="G878" s="12"/>
      <c r="H878" s="13"/>
      <c r="I878" s="4" t="str">
        <f t="shared" si="955"/>
        <v/>
      </c>
      <c r="J878" s="12"/>
      <c r="K878" s="13"/>
      <c r="L878" s="4" t="str">
        <f t="shared" si="956"/>
        <v/>
      </c>
      <c r="M878" s="12"/>
      <c r="N878" s="13"/>
      <c r="O878" s="4" t="str">
        <f t="shared" si="957"/>
        <v/>
      </c>
      <c r="P878" s="12"/>
      <c r="Q878" s="13"/>
      <c r="R878" s="4" t="str">
        <f t="shared" si="958"/>
        <v/>
      </c>
      <c r="S878" s="12"/>
      <c r="T878" s="13"/>
      <c r="U878" s="4" t="str">
        <f t="shared" si="959"/>
        <v/>
      </c>
      <c r="V878" s="12"/>
      <c r="W878" s="13"/>
      <c r="X878" s="4" t="str">
        <f t="shared" si="960"/>
        <v/>
      </c>
      <c r="Y878" s="12"/>
      <c r="Z878" s="13"/>
      <c r="AA878" s="4" t="str">
        <f t="shared" si="961"/>
        <v/>
      </c>
      <c r="AB878" s="12"/>
      <c r="AC878" s="13"/>
      <c r="AD878" s="4" t="str">
        <f t="shared" si="962"/>
        <v/>
      </c>
      <c r="AE878" s="12"/>
      <c r="AF878" s="13"/>
      <c r="AG878" s="4" t="str">
        <f t="shared" si="963"/>
        <v/>
      </c>
      <c r="AH878" s="12"/>
      <c r="AI878" s="13"/>
      <c r="AJ878" s="4" t="str">
        <f t="shared" si="964"/>
        <v/>
      </c>
      <c r="AK878" s="12"/>
      <c r="AL878" s="13"/>
      <c r="AM878" s="4" t="str">
        <f t="shared" si="965"/>
        <v/>
      </c>
      <c r="AN878" s="12"/>
      <c r="AO878" s="13"/>
      <c r="AP878" s="4" t="str">
        <f t="shared" si="966"/>
        <v/>
      </c>
      <c r="AQ878" s="12"/>
      <c r="AR878" s="13"/>
      <c r="AS878" s="4" t="str">
        <f t="shared" si="967"/>
        <v/>
      </c>
      <c r="AT878" s="12"/>
      <c r="AU878" s="13"/>
      <c r="AV878" s="4" t="str">
        <f t="shared" si="968"/>
        <v/>
      </c>
      <c r="AW878" s="12"/>
      <c r="AX878" s="13"/>
      <c r="AY878" s="4" t="str">
        <f t="shared" si="969"/>
        <v/>
      </c>
      <c r="AZ878" s="12"/>
      <c r="BA878" s="13"/>
      <c r="BB878" s="4" t="str">
        <f t="shared" si="970"/>
        <v/>
      </c>
      <c r="BC878" s="12"/>
      <c r="BD878" s="13"/>
      <c r="BE878" s="4" t="str">
        <f t="shared" si="971"/>
        <v/>
      </c>
      <c r="BF878" s="12"/>
      <c r="BG878" s="13"/>
      <c r="BH878" s="4" t="str">
        <f t="shared" si="972"/>
        <v/>
      </c>
      <c r="BI878" s="12"/>
      <c r="BJ878" s="13"/>
      <c r="BK878" s="4" t="str">
        <f t="shared" si="973"/>
        <v/>
      </c>
      <c r="BL878" s="12"/>
      <c r="BM878" s="13"/>
      <c r="BN878" s="4" t="str">
        <f t="shared" si="974"/>
        <v/>
      </c>
      <c r="BO878" s="12"/>
      <c r="BP878" s="13"/>
      <c r="BQ878" s="4" t="str">
        <f t="shared" si="975"/>
        <v/>
      </c>
      <c r="BR878" s="12"/>
      <c r="BS878" s="13"/>
      <c r="BT878" s="4" t="str">
        <f t="shared" si="976"/>
        <v/>
      </c>
      <c r="BU878" s="12"/>
      <c r="BV878" s="13"/>
    </row>
    <row r="879" spans="1:77" hidden="1" outlineLevel="1">
      <c r="B879" t="str">
        <f t="shared" si="953"/>
        <v>graf2014techno</v>
      </c>
      <c r="C879" t="s">
        <v>15</v>
      </c>
      <c r="D879">
        <f t="shared" si="977"/>
        <v>2014</v>
      </c>
      <c r="E879" t="str">
        <f t="shared" si="977"/>
        <v>EUR</v>
      </c>
      <c r="F879" s="4" t="str">
        <f t="shared" si="954"/>
        <v/>
      </c>
      <c r="G879" s="12"/>
      <c r="H879" s="13"/>
      <c r="I879" s="4" t="str">
        <f t="shared" si="955"/>
        <v/>
      </c>
      <c r="J879" s="12"/>
      <c r="K879" s="13"/>
      <c r="L879" s="4" t="str">
        <f t="shared" si="956"/>
        <v/>
      </c>
      <c r="M879" s="12"/>
      <c r="N879" s="13"/>
      <c r="O879" s="4" t="str">
        <f t="shared" si="957"/>
        <v/>
      </c>
      <c r="P879" s="12"/>
      <c r="Q879" s="13"/>
      <c r="R879" s="4" t="str">
        <f t="shared" si="958"/>
        <v/>
      </c>
      <c r="S879" s="12"/>
      <c r="T879" s="13"/>
      <c r="U879" s="4" t="str">
        <f t="shared" si="959"/>
        <v/>
      </c>
      <c r="V879" s="12"/>
      <c r="W879" s="13"/>
      <c r="X879" s="4" t="str">
        <f t="shared" si="960"/>
        <v/>
      </c>
      <c r="Y879" s="12"/>
      <c r="Z879" s="13"/>
      <c r="AA879" s="4" t="str">
        <f t="shared" si="961"/>
        <v/>
      </c>
      <c r="AB879" s="12"/>
      <c r="AC879" s="13"/>
      <c r="AD879" s="4" t="str">
        <f t="shared" si="962"/>
        <v/>
      </c>
      <c r="AE879" s="12"/>
      <c r="AF879" s="13"/>
      <c r="AG879" s="4" t="str">
        <f t="shared" si="963"/>
        <v/>
      </c>
      <c r="AH879" s="12"/>
      <c r="AI879" s="13"/>
      <c r="AJ879" s="4" t="str">
        <f t="shared" si="964"/>
        <v/>
      </c>
      <c r="AK879" s="12"/>
      <c r="AL879" s="13"/>
      <c r="AM879" s="4" t="str">
        <f t="shared" si="965"/>
        <v/>
      </c>
      <c r="AN879" s="12"/>
      <c r="AO879" s="13"/>
      <c r="AP879" s="4" t="str">
        <f t="shared" si="966"/>
        <v/>
      </c>
      <c r="AQ879" s="12"/>
      <c r="AR879" s="13"/>
      <c r="AS879" s="4" t="str">
        <f t="shared" si="967"/>
        <v/>
      </c>
      <c r="AT879" s="12"/>
      <c r="AU879" s="13"/>
      <c r="AV879" s="4" t="str">
        <f t="shared" si="968"/>
        <v/>
      </c>
      <c r="AW879" s="12"/>
      <c r="AX879" s="13"/>
      <c r="AY879" s="4" t="str">
        <f t="shared" si="969"/>
        <v/>
      </c>
      <c r="AZ879" s="12"/>
      <c r="BA879" s="13"/>
      <c r="BB879" s="4" t="str">
        <f t="shared" si="970"/>
        <v/>
      </c>
      <c r="BC879" s="12"/>
      <c r="BD879" s="13"/>
      <c r="BE879" s="4" t="str">
        <f t="shared" si="971"/>
        <v/>
      </c>
      <c r="BF879" s="12"/>
      <c r="BG879" s="13"/>
      <c r="BH879" s="4" t="str">
        <f t="shared" si="972"/>
        <v/>
      </c>
      <c r="BI879" s="12"/>
      <c r="BJ879" s="13"/>
      <c r="BK879" s="4" t="str">
        <f t="shared" si="973"/>
        <v/>
      </c>
      <c r="BL879" s="12"/>
      <c r="BM879" s="13"/>
      <c r="BN879" s="4" t="str">
        <f t="shared" si="974"/>
        <v/>
      </c>
      <c r="BO879" s="12"/>
      <c r="BP879" s="13"/>
      <c r="BQ879" s="4" t="str">
        <f t="shared" si="975"/>
        <v/>
      </c>
      <c r="BR879" s="12"/>
      <c r="BS879" s="13"/>
      <c r="BT879" s="4" t="str">
        <f t="shared" si="976"/>
        <v/>
      </c>
      <c r="BU879" s="12"/>
      <c r="BV879" s="13"/>
    </row>
    <row r="880" spans="1:77" hidden="1" outlineLevel="1">
      <c r="B880" t="str">
        <f t="shared" si="953"/>
        <v>graf2014techno</v>
      </c>
      <c r="C880" t="s">
        <v>16</v>
      </c>
      <c r="D880">
        <f t="shared" si="977"/>
        <v>2014</v>
      </c>
      <c r="E880" t="str">
        <f t="shared" si="977"/>
        <v>EUR</v>
      </c>
      <c r="F880" s="4" t="str">
        <f t="shared" si="954"/>
        <v/>
      </c>
      <c r="G880" s="12"/>
      <c r="H880" s="13"/>
      <c r="I880" s="4" t="str">
        <f t="shared" si="955"/>
        <v/>
      </c>
      <c r="J880" s="12"/>
      <c r="K880" s="13"/>
      <c r="L880" s="4" t="str">
        <f t="shared" si="956"/>
        <v/>
      </c>
      <c r="M880" s="12"/>
      <c r="N880" s="13"/>
      <c r="O880" s="4" t="str">
        <f t="shared" si="957"/>
        <v/>
      </c>
      <c r="P880" s="12"/>
      <c r="Q880" s="13"/>
      <c r="R880" s="4" t="str">
        <f t="shared" si="958"/>
        <v/>
      </c>
      <c r="S880" s="12"/>
      <c r="T880" s="13"/>
      <c r="U880" s="4" t="str">
        <f t="shared" si="959"/>
        <v/>
      </c>
      <c r="V880" s="12"/>
      <c r="W880" s="13"/>
      <c r="X880" s="4" t="str">
        <f t="shared" si="960"/>
        <v/>
      </c>
      <c r="Y880" s="12"/>
      <c r="Z880" s="13"/>
      <c r="AA880" s="4" t="str">
        <f t="shared" si="961"/>
        <v/>
      </c>
      <c r="AB880" s="12"/>
      <c r="AC880" s="13"/>
      <c r="AD880" s="4" t="str">
        <f t="shared" si="962"/>
        <v/>
      </c>
      <c r="AE880" s="12"/>
      <c r="AF880" s="13"/>
      <c r="AG880" s="4" t="str">
        <f t="shared" si="963"/>
        <v/>
      </c>
      <c r="AH880" s="12"/>
      <c r="AI880" s="13"/>
      <c r="AJ880" s="4" t="str">
        <f t="shared" si="964"/>
        <v/>
      </c>
      <c r="AK880" s="12"/>
      <c r="AL880" s="13"/>
      <c r="AM880" s="4" t="str">
        <f t="shared" si="965"/>
        <v/>
      </c>
      <c r="AN880" s="12"/>
      <c r="AO880" s="13"/>
      <c r="AP880" s="4" t="str">
        <f t="shared" si="966"/>
        <v/>
      </c>
      <c r="AQ880" s="12"/>
      <c r="AR880" s="13"/>
      <c r="AS880" s="4" t="str">
        <f t="shared" si="967"/>
        <v/>
      </c>
      <c r="AT880" s="12"/>
      <c r="AU880" s="13"/>
      <c r="AV880" s="4" t="str">
        <f t="shared" si="968"/>
        <v/>
      </c>
      <c r="AW880" s="12"/>
      <c r="AX880" s="13"/>
      <c r="AY880" s="4" t="str">
        <f t="shared" si="969"/>
        <v/>
      </c>
      <c r="AZ880" s="12"/>
      <c r="BA880" s="13"/>
      <c r="BB880" s="4" t="str">
        <f t="shared" si="970"/>
        <v/>
      </c>
      <c r="BC880" s="12"/>
      <c r="BD880" s="13"/>
      <c r="BE880" s="4" t="str">
        <f t="shared" si="971"/>
        <v/>
      </c>
      <c r="BF880" s="12"/>
      <c r="BG880" s="13"/>
      <c r="BH880" s="4" t="str">
        <f t="shared" si="972"/>
        <v/>
      </c>
      <c r="BI880" s="12"/>
      <c r="BJ880" s="13"/>
      <c r="BK880" s="4" t="str">
        <f t="shared" si="973"/>
        <v/>
      </c>
      <c r="BL880" s="12"/>
      <c r="BM880" s="13"/>
      <c r="BN880" s="4" t="str">
        <f t="shared" si="974"/>
        <v/>
      </c>
      <c r="BO880" s="12"/>
      <c r="BP880" s="13"/>
      <c r="BQ880" s="4" t="str">
        <f t="shared" si="975"/>
        <v/>
      </c>
      <c r="BR880" s="12"/>
      <c r="BS880" s="13"/>
      <c r="BT880" s="4" t="str">
        <f t="shared" si="976"/>
        <v/>
      </c>
      <c r="BU880" s="12"/>
      <c r="BV880" s="13"/>
    </row>
    <row r="881" spans="1:77" collapsed="1">
      <c r="B881" t="s">
        <v>69</v>
      </c>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row>
    <row r="882" spans="1:77">
      <c r="B882" t="str">
        <f>B880</f>
        <v>graf2014techno</v>
      </c>
      <c r="C882" t="s">
        <v>19</v>
      </c>
      <c r="D882">
        <f>D880</f>
        <v>2014</v>
      </c>
      <c r="E882" t="str">
        <f>E869</f>
        <v>EUR/kW</v>
      </c>
      <c r="F882" s="4" t="str">
        <f>IFERROR(AVERAGE(G882:H882),"")</f>
        <v/>
      </c>
      <c r="G882" s="12"/>
      <c r="H882" s="13"/>
      <c r="I882" s="4" t="str">
        <f>IFERROR(AVERAGE(J882:K882),"")</f>
        <v/>
      </c>
      <c r="J882" s="12"/>
      <c r="K882" s="13"/>
      <c r="L882" s="4" t="str">
        <f>IFERROR(AVERAGE(M882:N882),"")</f>
        <v/>
      </c>
      <c r="M882" s="12"/>
      <c r="N882" s="13"/>
      <c r="O882" s="4" t="str">
        <f>IFERROR(AVERAGE(P882:Q882),"")</f>
        <v/>
      </c>
      <c r="P882" s="12"/>
      <c r="Q882" s="13"/>
      <c r="R882" s="4" t="str">
        <f>IFERROR(AVERAGE(S882:T882),"")</f>
        <v/>
      </c>
      <c r="S882" s="12"/>
      <c r="T882" s="13"/>
      <c r="U882" s="4" t="str">
        <f>IFERROR(AVERAGE(V882:W882),"")</f>
        <v/>
      </c>
      <c r="V882" s="12"/>
      <c r="W882" s="13"/>
      <c r="X882" s="4" t="str">
        <f>IFERROR(AVERAGE(Y882:Z882),"")</f>
        <v/>
      </c>
      <c r="Y882" s="12"/>
      <c r="Z882" s="13"/>
      <c r="AA882" s="4" t="str">
        <f>IFERROR(AVERAGE(AB882:AC882),"")</f>
        <v/>
      </c>
      <c r="AB882" s="12"/>
      <c r="AC882" s="13"/>
      <c r="AD882" s="4" t="str">
        <f>IFERROR(AVERAGE(AE882:AF882),"")</f>
        <v/>
      </c>
      <c r="AE882" s="12"/>
      <c r="AF882" s="13"/>
      <c r="AG882" s="4" t="str">
        <f>IFERROR(AVERAGE(AH882:AI882),"")</f>
        <v/>
      </c>
      <c r="AH882" s="12"/>
      <c r="AI882" s="13"/>
      <c r="AJ882" s="4" t="str">
        <f>IFERROR(AVERAGE(AK882:AL882),"")</f>
        <v/>
      </c>
      <c r="AK882" s="12"/>
      <c r="AL882" s="13"/>
      <c r="AM882" s="4" t="str">
        <f>IFERROR(AVERAGE(AN882:AO882),"")</f>
        <v/>
      </c>
      <c r="AN882" s="12"/>
      <c r="AO882" s="13"/>
      <c r="AP882" s="4" t="str">
        <f>IFERROR(AVERAGE(AQ882:AR882),"")</f>
        <v/>
      </c>
      <c r="AQ882" s="12"/>
      <c r="AR882" s="13"/>
      <c r="AS882" s="4" t="str">
        <f>IFERROR(AVERAGE(AT882:AU882),"")</f>
        <v/>
      </c>
      <c r="AT882" s="12"/>
      <c r="AU882" s="13"/>
      <c r="AV882" s="4" t="str">
        <f>IFERROR(AVERAGE(AW882:AX882),"")</f>
        <v/>
      </c>
      <c r="AW882" s="12"/>
      <c r="AX882" s="13"/>
      <c r="AY882" s="4" t="str">
        <f>IFERROR(AVERAGE(AZ882:BA882),"")</f>
        <v/>
      </c>
      <c r="AZ882" s="12"/>
      <c r="BA882" s="13"/>
      <c r="BB882" s="4" t="str">
        <f>IFERROR(AVERAGE(BC882:BD882),"")</f>
        <v/>
      </c>
      <c r="BC882" s="12"/>
      <c r="BD882" s="13"/>
      <c r="BE882" s="4" t="str">
        <f>IFERROR(AVERAGE(BF882:BG882),"")</f>
        <v/>
      </c>
      <c r="BF882" s="12"/>
      <c r="BG882" s="13"/>
      <c r="BH882" s="4" t="str">
        <f>IFERROR(AVERAGE(BI882:BJ882),"")</f>
        <v/>
      </c>
      <c r="BI882" s="12"/>
      <c r="BJ882" s="13"/>
      <c r="BK882" s="4" t="str">
        <f>IFERROR(AVERAGE(BL882:BM882),"")</f>
        <v/>
      </c>
      <c r="BL882" s="12"/>
      <c r="BM882" s="13"/>
      <c r="BN882" s="4" t="str">
        <f>IFERROR(AVERAGE(BO882:BP882),"")</f>
        <v/>
      </c>
      <c r="BO882" s="12"/>
      <c r="BP882" s="13"/>
      <c r="BQ882" s="4" t="str">
        <f>IFERROR(AVERAGE(BR882:BS882),"")</f>
        <v/>
      </c>
      <c r="BR882" s="12"/>
      <c r="BS882" s="13"/>
      <c r="BT882" s="4" t="str">
        <f>IFERROR(AVERAGE(BU882:BV882),"")</f>
        <v/>
      </c>
      <c r="BU882" s="12"/>
      <c r="BV882" s="13"/>
    </row>
    <row r="883" spans="1:77">
      <c r="B883" t="s">
        <v>69</v>
      </c>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row>
    <row r="884" spans="1:77">
      <c r="B884" t="str">
        <f>B882</f>
        <v>graf2014techno</v>
      </c>
      <c r="C884" t="s">
        <v>48</v>
      </c>
      <c r="D884">
        <f>D882</f>
        <v>2014</v>
      </c>
      <c r="E884" t="s">
        <v>22</v>
      </c>
      <c r="F884" s="22" t="str">
        <f>IFERROR(AVERAGE(G884:H884),"")</f>
        <v/>
      </c>
      <c r="G884" s="23"/>
      <c r="H884" s="24"/>
      <c r="I884" s="22" t="str">
        <f>IFERROR(AVERAGE(J884:K884),"")</f>
        <v/>
      </c>
      <c r="J884" s="23"/>
      <c r="K884" s="24"/>
      <c r="L884" s="22" t="str">
        <f>IFERROR(AVERAGE(M884:N884),"")</f>
        <v/>
      </c>
      <c r="M884" s="23"/>
      <c r="N884" s="24"/>
      <c r="O884" s="22" t="str">
        <f>IFERROR(AVERAGE(P884:Q884),"")</f>
        <v/>
      </c>
      <c r="P884" s="23"/>
      <c r="Q884" s="24"/>
      <c r="R884" s="22" t="str">
        <f>IFERROR(AVERAGE(S884:T884),"")</f>
        <v/>
      </c>
      <c r="S884" s="23"/>
      <c r="T884" s="24"/>
      <c r="U884" s="22" t="str">
        <f>IFERROR(AVERAGE(V884:W884),"")</f>
        <v/>
      </c>
      <c r="V884" s="23"/>
      <c r="W884" s="24"/>
      <c r="X884" s="22" t="str">
        <f>IFERROR(AVERAGE(Y884:Z884),"")</f>
        <v/>
      </c>
      <c r="Y884" s="23"/>
      <c r="Z884" s="24"/>
      <c r="AA884" s="22" t="str">
        <f>IFERROR(AVERAGE(AB884:AC884),"")</f>
        <v/>
      </c>
      <c r="AB884" s="23"/>
      <c r="AC884" s="24"/>
      <c r="AD884" s="22" t="str">
        <f>IFERROR(AVERAGE(AE884:AF884),"")</f>
        <v/>
      </c>
      <c r="AE884" s="23"/>
      <c r="AF884" s="24"/>
      <c r="AG884" s="22" t="str">
        <f>IFERROR(AVERAGE(AH884:AI884),"")</f>
        <v/>
      </c>
      <c r="AH884" s="23"/>
      <c r="AI884" s="24"/>
      <c r="AJ884" s="22" t="str">
        <f>IFERROR(AVERAGE(AK884:AL884),"")</f>
        <v/>
      </c>
      <c r="AK884" s="23"/>
      <c r="AL884" s="24"/>
      <c r="AM884" s="22" t="str">
        <f>IFERROR(AVERAGE(AN884:AO884),"")</f>
        <v/>
      </c>
      <c r="AN884" s="23"/>
      <c r="AO884" s="24"/>
      <c r="AP884" s="22" t="str">
        <f>IFERROR(AVERAGE(AQ884:AR884),"")</f>
        <v/>
      </c>
      <c r="AQ884" s="23"/>
      <c r="AR884" s="24"/>
      <c r="AS884" s="22" t="str">
        <f>IFERROR(AVERAGE(AT884:AU884),"")</f>
        <v/>
      </c>
      <c r="AT884" s="23"/>
      <c r="AU884" s="24"/>
      <c r="AV884" s="22" t="str">
        <f>IFERROR(AVERAGE(AW884:AX884),"")</f>
        <v/>
      </c>
      <c r="AW884" s="23"/>
      <c r="AX884" s="24"/>
      <c r="AY884" s="22" t="str">
        <f>IFERROR(AVERAGE(AZ884:BA884),"")</f>
        <v/>
      </c>
      <c r="AZ884" s="23"/>
      <c r="BA884" s="24"/>
      <c r="BB884" s="22" t="str">
        <f>IFERROR(AVERAGE(BC884:BD884),"")</f>
        <v/>
      </c>
      <c r="BC884" s="23"/>
      <c r="BD884" s="24"/>
      <c r="BE884" s="22" t="str">
        <f>IFERROR(AVERAGE(BF884:BG884),"")</f>
        <v/>
      </c>
      <c r="BF884" s="23"/>
      <c r="BG884" s="24"/>
      <c r="BH884" s="22" t="str">
        <f>IFERROR(AVERAGE(BI884:BJ884),"")</f>
        <v/>
      </c>
      <c r="BI884" s="23"/>
      <c r="BJ884" s="24"/>
      <c r="BK884" s="22" t="str">
        <f>IFERROR(AVERAGE(BL884:BM884),"")</f>
        <v/>
      </c>
      <c r="BL884" s="23"/>
      <c r="BM884" s="24"/>
      <c r="BN884" s="22" t="str">
        <f>IFERROR(AVERAGE(BO884:BP884),"")</f>
        <v/>
      </c>
      <c r="BO884" s="23"/>
      <c r="BP884" s="24"/>
      <c r="BQ884" s="22" t="str">
        <f>IFERROR(AVERAGE(BR884:BS884),"")</f>
        <v/>
      </c>
      <c r="BR884" s="23"/>
      <c r="BS884" s="24"/>
      <c r="BT884" s="22" t="str">
        <f>IFERROR(AVERAGE(BU884:BV884),"")</f>
        <v/>
      </c>
      <c r="BU884" s="23"/>
      <c r="BV884" s="24"/>
    </row>
    <row r="885" spans="1:77">
      <c r="B885" t="str">
        <f>B884</f>
        <v>graf2014techno</v>
      </c>
      <c r="C885" t="s">
        <v>49</v>
      </c>
      <c r="D885">
        <f>D884</f>
        <v>2014</v>
      </c>
      <c r="E885" t="s">
        <v>22</v>
      </c>
      <c r="F885" s="22" t="str">
        <f>IFERROR(AVERAGE(G885:H885),"")</f>
        <v/>
      </c>
      <c r="G885" s="23"/>
      <c r="H885" s="24"/>
      <c r="I885" s="22" t="str">
        <f>IFERROR(AVERAGE(J885:K885),"")</f>
        <v/>
      </c>
      <c r="J885" s="23"/>
      <c r="K885" s="24"/>
      <c r="L885" s="22" t="str">
        <f>IFERROR(AVERAGE(M885:N885),"")</f>
        <v/>
      </c>
      <c r="M885" s="23"/>
      <c r="N885" s="24"/>
      <c r="O885" s="22" t="str">
        <f>IFERROR(AVERAGE(P885:Q885),"")</f>
        <v/>
      </c>
      <c r="P885" s="23"/>
      <c r="Q885" s="24"/>
      <c r="R885" s="22" t="str">
        <f>IFERROR(AVERAGE(S885:T885),"")</f>
        <v/>
      </c>
      <c r="S885" s="23"/>
      <c r="T885" s="24"/>
      <c r="U885" s="22" t="str">
        <f>IFERROR(AVERAGE(V885:W885),"")</f>
        <v/>
      </c>
      <c r="V885" s="23"/>
      <c r="W885" s="24"/>
      <c r="X885" s="22" t="str">
        <f>IFERROR(AVERAGE(Y885:Z885),"")</f>
        <v/>
      </c>
      <c r="Y885" s="23"/>
      <c r="Z885" s="24"/>
      <c r="AA885" s="22" t="str">
        <f>IFERROR(AVERAGE(AB885:AC885),"")</f>
        <v/>
      </c>
      <c r="AB885" s="23"/>
      <c r="AC885" s="24"/>
      <c r="AD885" s="22" t="str">
        <f>IFERROR(AVERAGE(AE885:AF885),"")</f>
        <v/>
      </c>
      <c r="AE885" s="23"/>
      <c r="AF885" s="24"/>
      <c r="AG885" s="22" t="str">
        <f>IFERROR(AVERAGE(AH885:AI885),"")</f>
        <v/>
      </c>
      <c r="AH885" s="23"/>
      <c r="AI885" s="24"/>
      <c r="AJ885" s="22" t="str">
        <f>IFERROR(AVERAGE(AK885:AL885),"")</f>
        <v/>
      </c>
      <c r="AK885" s="23"/>
      <c r="AL885" s="24"/>
      <c r="AM885" s="22" t="str">
        <f>IFERROR(AVERAGE(AN885:AO885),"")</f>
        <v/>
      </c>
      <c r="AN885" s="23"/>
      <c r="AO885" s="24"/>
      <c r="AP885" s="22" t="str">
        <f>IFERROR(AVERAGE(AQ885:AR885),"")</f>
        <v/>
      </c>
      <c r="AQ885" s="23"/>
      <c r="AR885" s="24"/>
      <c r="AS885" s="22" t="str">
        <f>IFERROR(AVERAGE(AT885:AU885),"")</f>
        <v/>
      </c>
      <c r="AT885" s="23"/>
      <c r="AU885" s="24"/>
      <c r="AV885" s="22" t="str">
        <f>IFERROR(AVERAGE(AW885:AX885),"")</f>
        <v/>
      </c>
      <c r="AW885" s="23"/>
      <c r="AX885" s="24"/>
      <c r="AY885" s="22" t="str">
        <f>IFERROR(AVERAGE(AZ885:BA885),"")</f>
        <v/>
      </c>
      <c r="AZ885" s="23"/>
      <c r="BA885" s="24"/>
      <c r="BB885" s="22" t="str">
        <f>IFERROR(AVERAGE(BC885:BD885),"")</f>
        <v/>
      </c>
      <c r="BC885" s="23"/>
      <c r="BD885" s="24"/>
      <c r="BE885" s="22" t="str">
        <f>IFERROR(AVERAGE(BF885:BG885),"")</f>
        <v/>
      </c>
      <c r="BF885" s="23"/>
      <c r="BG885" s="24"/>
      <c r="BH885" s="22" t="str">
        <f>IFERROR(AVERAGE(BI885:BJ885),"")</f>
        <v/>
      </c>
      <c r="BI885" s="23"/>
      <c r="BJ885" s="24"/>
      <c r="BK885" s="22" t="str">
        <f>IFERROR(AVERAGE(BL885:BM885),"")</f>
        <v/>
      </c>
      <c r="BL885" s="23"/>
      <c r="BM885" s="24"/>
      <c r="BN885" s="22" t="str">
        <f>IFERROR(AVERAGE(BO885:BP885),"")</f>
        <v/>
      </c>
      <c r="BO885" s="23"/>
      <c r="BP885" s="24"/>
      <c r="BQ885" s="22" t="str">
        <f>IFERROR(AVERAGE(BR885:BS885),"")</f>
        <v/>
      </c>
      <c r="BR885" s="23"/>
      <c r="BS885" s="24"/>
      <c r="BT885" s="22" t="str">
        <f>IFERROR(AVERAGE(BU885:BV885),"")</f>
        <v/>
      </c>
      <c r="BU885" s="23"/>
      <c r="BV885" s="24"/>
    </row>
    <row r="886" spans="1:77">
      <c r="B886" t="s">
        <v>69</v>
      </c>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row>
    <row r="887" spans="1:77">
      <c r="B887" t="str">
        <f>B882</f>
        <v>graf2014techno</v>
      </c>
      <c r="C887" t="s">
        <v>23</v>
      </c>
      <c r="D887">
        <f>D882</f>
        <v>2014</v>
      </c>
      <c r="E887" t="s">
        <v>20</v>
      </c>
      <c r="F887" s="4" t="str">
        <f>IFERROR(AVERAGE(G887:H887),"")</f>
        <v/>
      </c>
      <c r="G887" s="12"/>
      <c r="H887" s="13"/>
      <c r="I887" s="4" t="str">
        <f>IFERROR(AVERAGE(J887:K887),"")</f>
        <v/>
      </c>
      <c r="J887" s="12"/>
      <c r="K887" s="13"/>
      <c r="L887" s="4" t="str">
        <f>IFERROR(AVERAGE(M887:N887),"")</f>
        <v/>
      </c>
      <c r="M887" s="12"/>
      <c r="N887" s="13"/>
      <c r="O887" s="4" t="str">
        <f>IFERROR(AVERAGE(P887:Q887),"")</f>
        <v/>
      </c>
      <c r="P887" s="12"/>
      <c r="Q887" s="13"/>
      <c r="R887" s="4" t="str">
        <f>IFERROR(AVERAGE(S887:T887),"")</f>
        <v/>
      </c>
      <c r="S887" s="12"/>
      <c r="T887" s="13"/>
      <c r="U887" s="4" t="str">
        <f>IFERROR(AVERAGE(V887:W887),"")</f>
        <v/>
      </c>
      <c r="V887" s="12"/>
      <c r="W887" s="13"/>
      <c r="X887" s="4" t="str">
        <f>IFERROR(AVERAGE(Y887:Z887),"")</f>
        <v/>
      </c>
      <c r="Y887" s="12"/>
      <c r="Z887" s="13"/>
      <c r="AA887" s="4" t="str">
        <f>IFERROR(AVERAGE(AB887:AC887),"")</f>
        <v/>
      </c>
      <c r="AB887" s="12"/>
      <c r="AC887" s="13"/>
      <c r="AD887" s="4" t="str">
        <f>IFERROR(AVERAGE(AE887:AF887),"")</f>
        <v/>
      </c>
      <c r="AE887" s="12"/>
      <c r="AF887" s="13"/>
      <c r="AG887" s="4" t="str">
        <f>IFERROR(AVERAGE(AH887:AI887),"")</f>
        <v/>
      </c>
      <c r="AH887" s="12"/>
      <c r="AI887" s="13"/>
      <c r="AJ887" s="4" t="str">
        <f>IFERROR(AVERAGE(AK887:AL887),"")</f>
        <v/>
      </c>
      <c r="AK887" s="12"/>
      <c r="AL887" s="13"/>
      <c r="AM887" s="4" t="str">
        <f>IFERROR(AVERAGE(AN887:AO887),"")</f>
        <v/>
      </c>
      <c r="AN887" s="12"/>
      <c r="AO887" s="13"/>
      <c r="AP887" s="4" t="str">
        <f>IFERROR(AVERAGE(AQ887:AR887),"")</f>
        <v/>
      </c>
      <c r="AQ887" s="12"/>
      <c r="AR887" s="13"/>
      <c r="AS887" s="4" t="str">
        <f>IFERROR(AVERAGE(AT887:AU887),"")</f>
        <v/>
      </c>
      <c r="AT887" s="12"/>
      <c r="AU887" s="13"/>
      <c r="AV887" s="4" t="str">
        <f>IFERROR(AVERAGE(AW887:AX887),"")</f>
        <v/>
      </c>
      <c r="AW887" s="12"/>
      <c r="AX887" s="13"/>
      <c r="AY887" s="4" t="str">
        <f>IFERROR(AVERAGE(AZ887:BA887),"")</f>
        <v/>
      </c>
      <c r="AZ887" s="12"/>
      <c r="BA887" s="13"/>
      <c r="BB887" s="4" t="str">
        <f>IFERROR(AVERAGE(BC887:BD887),"")</f>
        <v/>
      </c>
      <c r="BC887" s="12"/>
      <c r="BD887" s="13"/>
      <c r="BE887" s="4" t="str">
        <f>IFERROR(AVERAGE(BF887:BG887),"")</f>
        <v/>
      </c>
      <c r="BF887" s="12"/>
      <c r="BG887" s="13"/>
      <c r="BH887" s="4" t="str">
        <f>IFERROR(AVERAGE(BI887:BJ887),"")</f>
        <v/>
      </c>
      <c r="BI887" s="12"/>
      <c r="BJ887" s="13"/>
      <c r="BK887" s="4" t="str">
        <f>IFERROR(AVERAGE(BL887:BM887),"")</f>
        <v/>
      </c>
      <c r="BL887" s="12"/>
      <c r="BM887" s="13"/>
      <c r="BN887" s="4" t="str">
        <f>IFERROR(AVERAGE(BO887:BP887),"")</f>
        <v/>
      </c>
      <c r="BO887" s="12"/>
      <c r="BP887" s="13"/>
      <c r="BQ887" s="4" t="str">
        <f>IFERROR(AVERAGE(BR887:BS887),"")</f>
        <v/>
      </c>
      <c r="BR887" s="12"/>
      <c r="BS887" s="13"/>
      <c r="BT887" s="4" t="str">
        <f>IFERROR(AVERAGE(BU887:BV887),"")</f>
        <v/>
      </c>
      <c r="BU887" s="12"/>
      <c r="BV887" s="13"/>
    </row>
    <row r="888" spans="1:77">
      <c r="B888" t="str">
        <f>B887</f>
        <v>graf2014techno</v>
      </c>
      <c r="C888" t="s">
        <v>42</v>
      </c>
      <c r="D888">
        <f>D887</f>
        <v>2014</v>
      </c>
      <c r="E888" t="s">
        <v>43</v>
      </c>
      <c r="F888" s="4" t="str">
        <f>IFERROR(AVERAGE(G888:H888),"")</f>
        <v/>
      </c>
      <c r="G888" s="12"/>
      <c r="H888" s="13"/>
      <c r="I888" s="4" t="str">
        <f>IFERROR(AVERAGE(J888:K888),"")</f>
        <v/>
      </c>
      <c r="J888" s="12"/>
      <c r="K888" s="13"/>
      <c r="L888" s="4" t="str">
        <f>IFERROR(AVERAGE(M888:N888),"")</f>
        <v/>
      </c>
      <c r="M888" s="12"/>
      <c r="N888" s="13"/>
      <c r="O888" s="4" t="str">
        <f>IFERROR(AVERAGE(P888:Q888),"")</f>
        <v/>
      </c>
      <c r="P888" s="12"/>
      <c r="Q888" s="13"/>
      <c r="R888" s="4" t="str">
        <f>IFERROR(AVERAGE(S888:T888),"")</f>
        <v/>
      </c>
      <c r="S888" s="12"/>
      <c r="T888" s="13"/>
      <c r="U888" s="4" t="str">
        <f>IFERROR(AVERAGE(V888:W888),"")</f>
        <v/>
      </c>
      <c r="V888" s="12"/>
      <c r="W888" s="13"/>
      <c r="X888" s="4" t="str">
        <f>IFERROR(AVERAGE(Y888:Z888),"")</f>
        <v/>
      </c>
      <c r="Y888" s="12"/>
      <c r="Z888" s="13"/>
      <c r="AA888" s="4" t="str">
        <f>IFERROR(AVERAGE(AB888:AC888),"")</f>
        <v/>
      </c>
      <c r="AB888" s="12"/>
      <c r="AC888" s="13"/>
      <c r="AD888" s="4" t="str">
        <f>IFERROR(AVERAGE(AE888:AF888),"")</f>
        <v/>
      </c>
      <c r="AE888" s="12"/>
      <c r="AF888" s="13"/>
      <c r="AG888" s="4" t="str">
        <f>IFERROR(AVERAGE(AH888:AI888),"")</f>
        <v/>
      </c>
      <c r="AH888" s="12"/>
      <c r="AI888" s="13"/>
      <c r="AJ888" s="4" t="str">
        <f>IFERROR(AVERAGE(AK888:AL888),"")</f>
        <v/>
      </c>
      <c r="AK888" s="12"/>
      <c r="AL888" s="13"/>
      <c r="AM888" s="4" t="str">
        <f>IFERROR(AVERAGE(AN888:AO888),"")</f>
        <v/>
      </c>
      <c r="AN888" s="12"/>
      <c r="AO888" s="13"/>
      <c r="AP888" s="4" t="str">
        <f>IFERROR(AVERAGE(AQ888:AR888),"")</f>
        <v/>
      </c>
      <c r="AQ888" s="12"/>
      <c r="AR888" s="13"/>
      <c r="AS888" s="4" t="str">
        <f>IFERROR(AVERAGE(AT888:AU888),"")</f>
        <v/>
      </c>
      <c r="AT888" s="12"/>
      <c r="AU888" s="13"/>
      <c r="AV888" s="4" t="str">
        <f>IFERROR(AVERAGE(AW888:AX888),"")</f>
        <v/>
      </c>
      <c r="AW888" s="12"/>
      <c r="AX888" s="13"/>
      <c r="AY888" s="4" t="str">
        <f>IFERROR(AVERAGE(AZ888:BA888),"")</f>
        <v/>
      </c>
      <c r="AZ888" s="12"/>
      <c r="BA888" s="13"/>
      <c r="BB888" s="4" t="str">
        <f>IFERROR(AVERAGE(BC888:BD888),"")</f>
        <v/>
      </c>
      <c r="BC888" s="12"/>
      <c r="BD888" s="13"/>
      <c r="BE888" s="4" t="str">
        <f>IFERROR(AVERAGE(BF888:BG888),"")</f>
        <v/>
      </c>
      <c r="BF888" s="12"/>
      <c r="BG888" s="13"/>
      <c r="BH888" s="4" t="str">
        <f>IFERROR(AVERAGE(BI888:BJ888),"")</f>
        <v/>
      </c>
      <c r="BI888" s="12"/>
      <c r="BJ888" s="13"/>
      <c r="BK888" s="4" t="str">
        <f>IFERROR(AVERAGE(BL888:BM888),"")</f>
        <v/>
      </c>
      <c r="BL888" s="12"/>
      <c r="BM888" s="13"/>
      <c r="BN888" s="4" t="str">
        <f>IFERROR(AVERAGE(BO888:BP888),"")</f>
        <v/>
      </c>
      <c r="BO888" s="12"/>
      <c r="BP888" s="13"/>
      <c r="BQ888" s="4" t="str">
        <f>IFERROR(AVERAGE(BR888:BS888),"")</f>
        <v/>
      </c>
      <c r="BR888" s="12"/>
      <c r="BS888" s="13"/>
      <c r="BT888" s="4" t="str">
        <f>IFERROR(AVERAGE(BU888:BV888),"")</f>
        <v/>
      </c>
      <c r="BU888" s="12"/>
      <c r="BV888" s="13"/>
    </row>
    <row r="889" spans="1:77">
      <c r="B889" t="str">
        <f>B888</f>
        <v>graf2014techno</v>
      </c>
      <c r="C889" t="s">
        <v>21</v>
      </c>
      <c r="D889">
        <f>D888</f>
        <v>2014</v>
      </c>
      <c r="E889" t="s">
        <v>22</v>
      </c>
      <c r="F889" s="22" t="str">
        <f>IFERROR(AVERAGE(G889:H889),"")</f>
        <v/>
      </c>
      <c r="G889" s="23"/>
      <c r="H889" s="24"/>
      <c r="I889" s="22" t="str">
        <f>IFERROR(AVERAGE(J889:K889),"")</f>
        <v/>
      </c>
      <c r="J889" s="23"/>
      <c r="K889" s="24"/>
      <c r="L889" s="22" t="str">
        <f>IFERROR(AVERAGE(M889:N889),"")</f>
        <v/>
      </c>
      <c r="M889" s="23"/>
      <c r="N889" s="24"/>
      <c r="O889" s="22" t="str">
        <f>IFERROR(AVERAGE(P889:Q889),"")</f>
        <v/>
      </c>
      <c r="P889" s="23"/>
      <c r="Q889" s="24"/>
      <c r="R889" s="22" t="str">
        <f>IFERROR(AVERAGE(S889:T889),"")</f>
        <v/>
      </c>
      <c r="S889" s="23"/>
      <c r="T889" s="24"/>
      <c r="U889" s="22" t="str">
        <f>IFERROR(AVERAGE(V889:W889),"")</f>
        <v/>
      </c>
      <c r="V889" s="23"/>
      <c r="W889" s="24"/>
      <c r="X889" s="22" t="str">
        <f>IFERROR(AVERAGE(Y889:Z889),"")</f>
        <v/>
      </c>
      <c r="Y889" s="23"/>
      <c r="Z889" s="24"/>
      <c r="AA889" s="22" t="str">
        <f>IFERROR(AVERAGE(AB889:AC889),"")</f>
        <v/>
      </c>
      <c r="AB889" s="23"/>
      <c r="AC889" s="24"/>
      <c r="AD889" s="22" t="str">
        <f>IFERROR(AVERAGE(AE889:AF889),"")</f>
        <v/>
      </c>
      <c r="AE889" s="23"/>
      <c r="AF889" s="24"/>
      <c r="AG889" s="22" t="str">
        <f>IFERROR(AVERAGE(AH889:AI889),"")</f>
        <v/>
      </c>
      <c r="AH889" s="23"/>
      <c r="AI889" s="24"/>
      <c r="AJ889" s="22" t="str">
        <f>IFERROR(AVERAGE(AK889:AL889),"")</f>
        <v/>
      </c>
      <c r="AK889" s="23"/>
      <c r="AL889" s="24"/>
      <c r="AM889" s="22" t="str">
        <f>IFERROR(AVERAGE(AN889:AO889),"")</f>
        <v/>
      </c>
      <c r="AN889" s="23"/>
      <c r="AO889" s="24"/>
      <c r="AP889" s="22" t="str">
        <f>IFERROR(AVERAGE(AQ889:AR889),"")</f>
        <v/>
      </c>
      <c r="AQ889" s="23"/>
      <c r="AR889" s="24"/>
      <c r="AS889" s="22" t="str">
        <f>IFERROR(AVERAGE(AT889:AU889),"")</f>
        <v/>
      </c>
      <c r="AT889" s="23"/>
      <c r="AU889" s="24"/>
      <c r="AV889" s="22">
        <f>IFERROR(AVERAGE(AW889:AX889),"")</f>
        <v>0.72499999999999998</v>
      </c>
      <c r="AW889" s="23">
        <v>0.7</v>
      </c>
      <c r="AX889" s="24">
        <v>0.75</v>
      </c>
      <c r="AY889" s="22" t="str">
        <f>IFERROR(AVERAGE(AZ889:BA889),"")</f>
        <v/>
      </c>
      <c r="AZ889" s="23"/>
      <c r="BA889" s="24"/>
      <c r="BB889" s="22" t="str">
        <f>IFERROR(AVERAGE(BC889:BD889),"")</f>
        <v/>
      </c>
      <c r="BC889" s="23"/>
      <c r="BD889" s="24"/>
      <c r="BE889" s="22" t="str">
        <f>IFERROR(AVERAGE(BF889:BG889),"")</f>
        <v/>
      </c>
      <c r="BF889" s="23"/>
      <c r="BG889" s="24"/>
      <c r="BH889" s="22" t="str">
        <f>IFERROR(AVERAGE(BI889:BJ889),"")</f>
        <v/>
      </c>
      <c r="BI889" s="23"/>
      <c r="BJ889" s="24"/>
      <c r="BK889" s="22" t="str">
        <f>IFERROR(AVERAGE(BL889:BM889),"")</f>
        <v/>
      </c>
      <c r="BL889" s="23"/>
      <c r="BM889" s="24"/>
      <c r="BN889" s="22">
        <f>IFERROR(AVERAGE(BO889:BP889),"")</f>
        <v>0.72499999999999998</v>
      </c>
      <c r="BO889" s="23">
        <v>0.7</v>
      </c>
      <c r="BP889" s="24">
        <v>0.75</v>
      </c>
      <c r="BQ889" s="22" t="str">
        <f>IFERROR(AVERAGE(BR889:BS889),"")</f>
        <v/>
      </c>
      <c r="BR889" s="23"/>
      <c r="BS889" s="24"/>
      <c r="BT889" s="22" t="str">
        <f>IFERROR(AVERAGE(BU889:BV889),"")</f>
        <v/>
      </c>
      <c r="BU889" s="23"/>
      <c r="BV889" s="24"/>
    </row>
    <row r="890" spans="1:77">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row>
    <row r="892" spans="1:77">
      <c r="A892" s="5">
        <f>MATCH(B892,Sources[Citekey],0)</f>
        <v>125</v>
      </c>
      <c r="B892" s="6" t="s">
        <v>135</v>
      </c>
      <c r="C892" s="1"/>
      <c r="D892" s="1">
        <f>VLOOKUP(B892,Sources[],2,FALSE)</f>
        <v>2009</v>
      </c>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row>
    <row r="893" spans="1:77">
      <c r="B893" t="str">
        <f>B892</f>
        <v>harrison2009wind</v>
      </c>
      <c r="C893" t="s">
        <v>3</v>
      </c>
      <c r="D893">
        <f>D892</f>
        <v>2009</v>
      </c>
      <c r="E893" s="25" t="s">
        <v>6</v>
      </c>
      <c r="F893" s="4" t="str">
        <f>IFERROR(AVERAGE(G893:H893),"")</f>
        <v/>
      </c>
      <c r="G893" s="12"/>
      <c r="H893" s="13"/>
      <c r="I893" s="4" t="str">
        <f>IFERROR(AVERAGE(J893:K893),"")</f>
        <v/>
      </c>
      <c r="J893" s="12"/>
      <c r="K893" s="13"/>
      <c r="L893" s="4" t="str">
        <f>IFERROR(AVERAGE(M893:N893),"")</f>
        <v/>
      </c>
      <c r="M893" s="12"/>
      <c r="N893" s="13"/>
      <c r="O893" s="4" t="str">
        <f>IFERROR(AVERAGE(P893:Q893),"")</f>
        <v/>
      </c>
      <c r="P893" s="12"/>
      <c r="Q893" s="13"/>
      <c r="R893" s="4" t="str">
        <f>IFERROR(AVERAGE(S893:T893),"")</f>
        <v/>
      </c>
      <c r="S893" s="12"/>
      <c r="T893" s="13"/>
      <c r="U893" s="4" t="str">
        <f>IFERROR(AVERAGE(V893:W893),"")</f>
        <v/>
      </c>
      <c r="V893" s="12"/>
      <c r="W893" s="13"/>
      <c r="X893" s="4" t="str">
        <f>IFERROR(AVERAGE(Y893:Z893),"")</f>
        <v/>
      </c>
      <c r="Y893" s="12"/>
      <c r="Z893" s="13"/>
      <c r="AA893" s="4" t="str">
        <f>IFERROR(AVERAGE(AB893:AC893),"")</f>
        <v/>
      </c>
      <c r="AB893" s="12"/>
      <c r="AC893" s="13"/>
      <c r="AD893" s="4" t="str">
        <f>IFERROR(AVERAGE(AE893:AF893),"")</f>
        <v/>
      </c>
      <c r="AE893" s="12"/>
      <c r="AF893" s="13"/>
      <c r="AG893" s="4">
        <f>IFERROR(AVERAGE(AH893:AI893),"")</f>
        <v>627</v>
      </c>
      <c r="AH893" s="12">
        <v>580</v>
      </c>
      <c r="AI893" s="13">
        <v>674</v>
      </c>
      <c r="AJ893" s="4" t="str">
        <f>IFERROR(AVERAGE(AK893:AL893),"")</f>
        <v/>
      </c>
      <c r="AK893" s="12"/>
      <c r="AL893" s="13"/>
      <c r="AM893" s="4" t="str">
        <f>IFERROR(AVERAGE(AN893:AO893),"")</f>
        <v/>
      </c>
      <c r="AN893" s="12"/>
      <c r="AO893" s="13"/>
      <c r="AP893" s="4" t="str">
        <f>IFERROR(AVERAGE(AQ893:AR893),"")</f>
        <v/>
      </c>
      <c r="AQ893" s="12"/>
      <c r="AR893" s="13"/>
      <c r="AS893" s="4" t="str">
        <f>IFERROR(AVERAGE(AT893:AU893),"")</f>
        <v/>
      </c>
      <c r="AT893" s="12"/>
      <c r="AU893" s="13"/>
      <c r="AV893" s="4" t="str">
        <f>IFERROR(AVERAGE(AW893:AX893),"")</f>
        <v/>
      </c>
      <c r="AW893" s="12"/>
      <c r="AX893" s="13"/>
      <c r="AY893" s="4" t="str">
        <f>IFERROR(AVERAGE(AZ893:BA893),"")</f>
        <v/>
      </c>
      <c r="AZ893" s="12"/>
      <c r="BA893" s="13"/>
      <c r="BB893" s="4" t="str">
        <f>IFERROR(AVERAGE(BC893:BD893),"")</f>
        <v/>
      </c>
      <c r="BC893" s="12"/>
      <c r="BD893" s="13"/>
      <c r="BE893" s="4" t="str">
        <f>IFERROR(AVERAGE(BF893:BG893),"")</f>
        <v/>
      </c>
      <c r="BF893" s="12"/>
      <c r="BG893" s="13"/>
      <c r="BH893" s="4" t="str">
        <f>IFERROR(AVERAGE(BI893:BJ893),"")</f>
        <v/>
      </c>
      <c r="BI893" s="12"/>
      <c r="BJ893" s="13"/>
      <c r="BK893" s="4" t="str">
        <f>IFERROR(AVERAGE(BL893:BM893),"")</f>
        <v/>
      </c>
      <c r="BL893" s="12"/>
      <c r="BM893" s="13"/>
      <c r="BN893" s="4" t="str">
        <f>IFERROR(AVERAGE(BO893:BP893),"")</f>
        <v/>
      </c>
      <c r="BO893" s="12"/>
      <c r="BP893" s="13"/>
      <c r="BQ893" s="4" t="str">
        <f>IFERROR(AVERAGE(BR893:BS893),"")</f>
        <v/>
      </c>
      <c r="BR893" s="12"/>
      <c r="BS893" s="13"/>
      <c r="BT893" s="4" t="str">
        <f>IFERROR(AVERAGE(BU893:BV893),"")</f>
        <v/>
      </c>
      <c r="BU893" s="12"/>
      <c r="BV893" s="13"/>
      <c r="BX893" s="2"/>
      <c r="BY893" s="2" t="s">
        <v>265</v>
      </c>
    </row>
    <row r="894" spans="1:77">
      <c r="B894" t="str">
        <f>B893</f>
        <v>harrison2009wind</v>
      </c>
      <c r="C894" t="s">
        <v>4</v>
      </c>
      <c r="D894">
        <f>D893</f>
        <v>2009</v>
      </c>
      <c r="E894" t="str">
        <f>E893</f>
        <v>EUR/kW</v>
      </c>
      <c r="F894" s="4" t="str">
        <f>IFERROR(AVERAGE(G894:H894),"")</f>
        <v/>
      </c>
      <c r="G894" s="14"/>
      <c r="H894" s="15"/>
      <c r="I894" s="4" t="str">
        <f>IFERROR(AVERAGE(J894:K894),"")</f>
        <v/>
      </c>
      <c r="J894" s="14"/>
      <c r="K894" s="15"/>
      <c r="L894" s="4" t="str">
        <f>IFERROR(AVERAGE(M894:N894),"")</f>
        <v/>
      </c>
      <c r="M894" s="14"/>
      <c r="N894" s="15"/>
      <c r="O894" s="4" t="str">
        <f>IFERROR(AVERAGE(P894:Q894),"")</f>
        <v/>
      </c>
      <c r="P894" s="14"/>
      <c r="Q894" s="15"/>
      <c r="R894" s="4" t="str">
        <f>IFERROR(AVERAGE(S894:T894),"")</f>
        <v/>
      </c>
      <c r="S894" s="14"/>
      <c r="T894" s="15"/>
      <c r="U894" s="4" t="str">
        <f>IFERROR(AVERAGE(V894:W894),"")</f>
        <v/>
      </c>
      <c r="V894" s="14"/>
      <c r="W894" s="15"/>
      <c r="X894" s="4" t="str">
        <f>IFERROR(AVERAGE(Y894:Z894),"")</f>
        <v/>
      </c>
      <c r="Y894" s="14"/>
      <c r="Z894" s="15"/>
      <c r="AA894" s="4" t="str">
        <f>IFERROR(AVERAGE(AB894:AC894),"")</f>
        <v/>
      </c>
      <c r="AB894" s="14"/>
      <c r="AC894" s="15"/>
      <c r="AD894" s="4" t="str">
        <f>IFERROR(AVERAGE(AE894:AF894),"")</f>
        <v/>
      </c>
      <c r="AE894" s="14"/>
      <c r="AF894" s="15"/>
      <c r="AG894" s="4" t="str">
        <f>IFERROR(AVERAGE(AH894:AI894),"")</f>
        <v/>
      </c>
      <c r="AH894" s="14"/>
      <c r="AI894" s="15"/>
      <c r="AJ894" s="4" t="str">
        <f>IFERROR(AVERAGE(AK894:AL894),"")</f>
        <v/>
      </c>
      <c r="AK894" s="14"/>
      <c r="AL894" s="15"/>
      <c r="AM894" s="4" t="str">
        <f>IFERROR(AVERAGE(AN894:AO894),"")</f>
        <v/>
      </c>
      <c r="AN894" s="14"/>
      <c r="AO894" s="15"/>
      <c r="AP894" s="4" t="str">
        <f>IFERROR(AVERAGE(AQ894:AR894),"")</f>
        <v/>
      </c>
      <c r="AQ894" s="14"/>
      <c r="AR894" s="15"/>
      <c r="AS894" s="4" t="str">
        <f>IFERROR(AVERAGE(AT894:AU894),"")</f>
        <v/>
      </c>
      <c r="AT894" s="14"/>
      <c r="AU894" s="15"/>
      <c r="AV894" s="4" t="str">
        <f>IFERROR(AVERAGE(AW894:AX894),"")</f>
        <v/>
      </c>
      <c r="AW894" s="14"/>
      <c r="AX894" s="15"/>
      <c r="AY894" s="4" t="str">
        <f>IFERROR(AVERAGE(AZ894:BA894),"")</f>
        <v/>
      </c>
      <c r="AZ894" s="14"/>
      <c r="BA894" s="15"/>
      <c r="BB894" s="4" t="str">
        <f>IFERROR(AVERAGE(BC894:BD894),"")</f>
        <v/>
      </c>
      <c r="BC894" s="14"/>
      <c r="BD894" s="15"/>
      <c r="BE894" s="4" t="str">
        <f>IFERROR(AVERAGE(BF894:BG894),"")</f>
        <v/>
      </c>
      <c r="BF894" s="14"/>
      <c r="BG894" s="15"/>
      <c r="BH894" s="4" t="str">
        <f>IFERROR(AVERAGE(BI894:BJ894),"")</f>
        <v/>
      </c>
      <c r="BI894" s="14"/>
      <c r="BJ894" s="15"/>
      <c r="BK894" s="4" t="str">
        <f>IFERROR(AVERAGE(BL894:BM894),"")</f>
        <v/>
      </c>
      <c r="BL894" s="14"/>
      <c r="BM894" s="15"/>
      <c r="BN894" s="4" t="str">
        <f>IFERROR(AVERAGE(BO894:BP894),"")</f>
        <v/>
      </c>
      <c r="BO894" s="14"/>
      <c r="BP894" s="15"/>
      <c r="BQ894" s="4" t="str">
        <f>IFERROR(AVERAGE(BR894:BS894),"")</f>
        <v/>
      </c>
      <c r="BR894" s="14"/>
      <c r="BS894" s="15"/>
      <c r="BT894" s="4" t="str">
        <f>IFERROR(AVERAGE(BU894:BV894),"")</f>
        <v/>
      </c>
      <c r="BU894" s="14"/>
      <c r="BV894" s="15"/>
      <c r="BX894" s="2"/>
      <c r="BY894" s="2"/>
    </row>
    <row r="895" spans="1:77">
      <c r="B895" t="str">
        <f>B894</f>
        <v>harrison2009wind</v>
      </c>
      <c r="C895" t="s">
        <v>5</v>
      </c>
      <c r="D895">
        <f>D894</f>
        <v>2009</v>
      </c>
      <c r="E895" t="str">
        <f>E894</f>
        <v>EUR/kW</v>
      </c>
      <c r="F895" s="4" t="str">
        <f>IFERROR(AVERAGE(G895:H895),"")</f>
        <v/>
      </c>
      <c r="G895" s="16"/>
      <c r="H895" s="17"/>
      <c r="I895" s="4" t="str">
        <f>IFERROR(AVERAGE(J895:K895),"")</f>
        <v/>
      </c>
      <c r="J895" s="16"/>
      <c r="K895" s="17"/>
      <c r="L895" s="4" t="str">
        <f>IFERROR(AVERAGE(M895:N895),"")</f>
        <v/>
      </c>
      <c r="M895" s="16"/>
      <c r="N895" s="17"/>
      <c r="O895" s="4" t="str">
        <f>IFERROR(AVERAGE(P895:Q895),"")</f>
        <v/>
      </c>
      <c r="P895" s="16"/>
      <c r="Q895" s="17"/>
      <c r="R895" s="4" t="str">
        <f>IFERROR(AVERAGE(S895:T895),"")</f>
        <v/>
      </c>
      <c r="S895" s="16"/>
      <c r="T895" s="17"/>
      <c r="U895" s="4" t="str">
        <f>IFERROR(AVERAGE(V895:W895),"")</f>
        <v/>
      </c>
      <c r="V895" s="16"/>
      <c r="W895" s="17"/>
      <c r="X895" s="4" t="str">
        <f>IFERROR(AVERAGE(Y895:Z895),"")</f>
        <v/>
      </c>
      <c r="Y895" s="16"/>
      <c r="Z895" s="17"/>
      <c r="AA895" s="4" t="str">
        <f>IFERROR(AVERAGE(AB895:AC895),"")</f>
        <v/>
      </c>
      <c r="AB895" s="16"/>
      <c r="AC895" s="17"/>
      <c r="AD895" s="4" t="str">
        <f>IFERROR(AVERAGE(AE895:AF895),"")</f>
        <v/>
      </c>
      <c r="AE895" s="16"/>
      <c r="AF895" s="17"/>
      <c r="AG895" s="4" t="str">
        <f>IFERROR(AVERAGE(AH895:AI895),"")</f>
        <v/>
      </c>
      <c r="AH895" s="16"/>
      <c r="AI895" s="17"/>
      <c r="AJ895" s="4" t="str">
        <f>IFERROR(AVERAGE(AK895:AL895),"")</f>
        <v/>
      </c>
      <c r="AK895" s="16"/>
      <c r="AL895" s="17"/>
      <c r="AM895" s="4" t="str">
        <f>IFERROR(AVERAGE(AN895:AO895),"")</f>
        <v/>
      </c>
      <c r="AN895" s="16"/>
      <c r="AO895" s="17"/>
      <c r="AP895" s="4" t="str">
        <f>IFERROR(AVERAGE(AQ895:AR895),"")</f>
        <v/>
      </c>
      <c r="AQ895" s="16"/>
      <c r="AR895" s="17"/>
      <c r="AS895" s="4" t="str">
        <f>IFERROR(AVERAGE(AT895:AU895),"")</f>
        <v/>
      </c>
      <c r="AT895" s="16"/>
      <c r="AU895" s="17"/>
      <c r="AV895" s="4" t="str">
        <f>IFERROR(AVERAGE(AW895:AX895),"")</f>
        <v/>
      </c>
      <c r="AW895" s="16"/>
      <c r="AX895" s="17"/>
      <c r="AY895" s="4" t="str">
        <f>IFERROR(AVERAGE(AZ895:BA895),"")</f>
        <v/>
      </c>
      <c r="AZ895" s="16"/>
      <c r="BA895" s="17"/>
      <c r="BB895" s="4" t="str">
        <f>IFERROR(AVERAGE(BC895:BD895),"")</f>
        <v/>
      </c>
      <c r="BC895" s="16"/>
      <c r="BD895" s="17"/>
      <c r="BE895" s="4" t="str">
        <f>IFERROR(AVERAGE(BF895:BG895),"")</f>
        <v/>
      </c>
      <c r="BF895" s="16"/>
      <c r="BG895" s="17"/>
      <c r="BH895" s="4" t="str">
        <f>IFERROR(AVERAGE(BI895:BJ895),"")</f>
        <v/>
      </c>
      <c r="BI895" s="16"/>
      <c r="BJ895" s="17"/>
      <c r="BK895" s="4" t="str">
        <f>IFERROR(AVERAGE(BL895:BM895),"")</f>
        <v/>
      </c>
      <c r="BL895" s="16"/>
      <c r="BM895" s="17"/>
      <c r="BN895" s="4" t="str">
        <f>IFERROR(AVERAGE(BO895:BP895),"")</f>
        <v/>
      </c>
      <c r="BO895" s="16"/>
      <c r="BP895" s="17"/>
      <c r="BQ895" s="4" t="str">
        <f>IFERROR(AVERAGE(BR895:BS895),"")</f>
        <v/>
      </c>
      <c r="BR895" s="16"/>
      <c r="BS895" s="17"/>
      <c r="BT895" s="4" t="str">
        <f>IFERROR(AVERAGE(BU895:BV895),"")</f>
        <v/>
      </c>
      <c r="BU895" s="16"/>
      <c r="BV895" s="17"/>
    </row>
    <row r="896" spans="1:77">
      <c r="B896" t="s">
        <v>69</v>
      </c>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row>
    <row r="897" spans="1:74" s="1" customFormat="1">
      <c r="A897" s="55"/>
      <c r="B897" s="1" t="str">
        <f>B895</f>
        <v>harrison2009wind</v>
      </c>
      <c r="C897" s="1" t="s">
        <v>10</v>
      </c>
      <c r="D897" s="1">
        <f>D892</f>
        <v>2009</v>
      </c>
      <c r="E897" s="1" t="str">
        <f>E893</f>
        <v>EUR/kW</v>
      </c>
      <c r="F897" s="10">
        <f t="shared" ref="F897:BJ897" si="978">IFERROR(SUM(F899:F904)/F898,0)</f>
        <v>0</v>
      </c>
      <c r="G897" s="10">
        <f t="shared" si="978"/>
        <v>0</v>
      </c>
      <c r="H897" s="10">
        <f t="shared" si="978"/>
        <v>0</v>
      </c>
      <c r="I897" s="10">
        <f t="shared" si="978"/>
        <v>0</v>
      </c>
      <c r="J897" s="10">
        <f t="shared" si="978"/>
        <v>0</v>
      </c>
      <c r="K897" s="10">
        <f t="shared" si="978"/>
        <v>0</v>
      </c>
      <c r="L897" s="10">
        <f t="shared" si="978"/>
        <v>0</v>
      </c>
      <c r="M897" s="10">
        <f t="shared" si="978"/>
        <v>0</v>
      </c>
      <c r="N897" s="10">
        <f t="shared" si="978"/>
        <v>0</v>
      </c>
      <c r="O897" s="10">
        <f t="shared" si="978"/>
        <v>0</v>
      </c>
      <c r="P897" s="10">
        <f t="shared" si="978"/>
        <v>0</v>
      </c>
      <c r="Q897" s="10">
        <f t="shared" si="978"/>
        <v>0</v>
      </c>
      <c r="R897" s="10">
        <f t="shared" si="978"/>
        <v>0</v>
      </c>
      <c r="S897" s="10">
        <f t="shared" si="978"/>
        <v>0</v>
      </c>
      <c r="T897" s="10">
        <f t="shared" si="978"/>
        <v>0</v>
      </c>
      <c r="U897" s="10">
        <f t="shared" si="978"/>
        <v>0</v>
      </c>
      <c r="V897" s="10">
        <f t="shared" si="978"/>
        <v>0</v>
      </c>
      <c r="W897" s="10">
        <f t="shared" si="978"/>
        <v>0</v>
      </c>
      <c r="X897" s="10">
        <f t="shared" si="978"/>
        <v>0</v>
      </c>
      <c r="Y897" s="10">
        <f t="shared" si="978"/>
        <v>0</v>
      </c>
      <c r="Z897" s="10">
        <f t="shared" si="978"/>
        <v>0</v>
      </c>
      <c r="AA897" s="10">
        <f t="shared" si="978"/>
        <v>0</v>
      </c>
      <c r="AB897" s="10">
        <f t="shared" si="978"/>
        <v>0</v>
      </c>
      <c r="AC897" s="10">
        <f t="shared" si="978"/>
        <v>0</v>
      </c>
      <c r="AD897" s="10">
        <f t="shared" si="978"/>
        <v>0</v>
      </c>
      <c r="AE897" s="10">
        <f t="shared" si="978"/>
        <v>0</v>
      </c>
      <c r="AF897" s="10">
        <f t="shared" si="978"/>
        <v>0</v>
      </c>
      <c r="AG897" s="10">
        <f t="shared" si="978"/>
        <v>0</v>
      </c>
      <c r="AH897" s="10">
        <f t="shared" si="978"/>
        <v>0</v>
      </c>
      <c r="AI897" s="10">
        <f t="shared" si="978"/>
        <v>0</v>
      </c>
      <c r="AJ897" s="10">
        <f t="shared" si="978"/>
        <v>0</v>
      </c>
      <c r="AK897" s="10">
        <f t="shared" si="978"/>
        <v>0</v>
      </c>
      <c r="AL897" s="10">
        <f t="shared" si="978"/>
        <v>0</v>
      </c>
      <c r="AM897" s="10">
        <f t="shared" si="978"/>
        <v>0</v>
      </c>
      <c r="AN897" s="10">
        <f t="shared" si="978"/>
        <v>0</v>
      </c>
      <c r="AO897" s="10">
        <f t="shared" si="978"/>
        <v>0</v>
      </c>
      <c r="AP897" s="10">
        <f t="shared" si="978"/>
        <v>0</v>
      </c>
      <c r="AQ897" s="10">
        <f t="shared" si="978"/>
        <v>0</v>
      </c>
      <c r="AR897" s="10">
        <f t="shared" si="978"/>
        <v>0</v>
      </c>
      <c r="AS897" s="10">
        <f t="shared" si="978"/>
        <v>0</v>
      </c>
      <c r="AT897" s="10">
        <f t="shared" si="978"/>
        <v>0</v>
      </c>
      <c r="AU897" s="10">
        <f t="shared" si="978"/>
        <v>0</v>
      </c>
      <c r="AV897" s="10">
        <f t="shared" si="978"/>
        <v>0</v>
      </c>
      <c r="AW897" s="10">
        <f t="shared" si="978"/>
        <v>0</v>
      </c>
      <c r="AX897" s="10">
        <f t="shared" si="978"/>
        <v>0</v>
      </c>
      <c r="AY897" s="10">
        <f t="shared" si="978"/>
        <v>0</v>
      </c>
      <c r="AZ897" s="10">
        <f t="shared" si="978"/>
        <v>0</v>
      </c>
      <c r="BA897" s="10">
        <f t="shared" si="978"/>
        <v>0</v>
      </c>
      <c r="BB897" s="10">
        <f t="shared" si="978"/>
        <v>0</v>
      </c>
      <c r="BC897" s="10">
        <f t="shared" si="978"/>
        <v>0</v>
      </c>
      <c r="BD897" s="10">
        <f t="shared" si="978"/>
        <v>0</v>
      </c>
      <c r="BE897" s="10">
        <f t="shared" si="978"/>
        <v>0</v>
      </c>
      <c r="BF897" s="10">
        <f t="shared" si="978"/>
        <v>0</v>
      </c>
      <c r="BG897" s="10">
        <f t="shared" si="978"/>
        <v>0</v>
      </c>
      <c r="BH897" s="10">
        <f t="shared" si="978"/>
        <v>0</v>
      </c>
      <c r="BI897" s="10">
        <f t="shared" si="978"/>
        <v>0</v>
      </c>
      <c r="BJ897" s="10">
        <f t="shared" si="978"/>
        <v>0</v>
      </c>
      <c r="BK897" s="10">
        <f t="shared" ref="BK897:BV897" si="979">IFERROR(SUM(BK899:BK904)/BK898,0)</f>
        <v>0</v>
      </c>
      <c r="BL897" s="10">
        <f t="shared" si="979"/>
        <v>0</v>
      </c>
      <c r="BM897" s="10">
        <f t="shared" si="979"/>
        <v>0</v>
      </c>
      <c r="BN897" s="10">
        <f t="shared" si="979"/>
        <v>0</v>
      </c>
      <c r="BO897" s="10">
        <f t="shared" si="979"/>
        <v>0</v>
      </c>
      <c r="BP897" s="10">
        <f t="shared" si="979"/>
        <v>0</v>
      </c>
      <c r="BQ897" s="10">
        <f t="shared" si="979"/>
        <v>0</v>
      </c>
      <c r="BR897" s="10">
        <f t="shared" si="979"/>
        <v>0</v>
      </c>
      <c r="BS897" s="10">
        <f t="shared" si="979"/>
        <v>0</v>
      </c>
      <c r="BT897" s="10">
        <f t="shared" si="979"/>
        <v>0</v>
      </c>
      <c r="BU897" s="10">
        <f t="shared" si="979"/>
        <v>0</v>
      </c>
      <c r="BV897" s="10">
        <f t="shared" si="979"/>
        <v>0</v>
      </c>
    </row>
    <row r="898" spans="1:74" hidden="1" outlineLevel="1">
      <c r="B898" t="str">
        <f>B897</f>
        <v>harrison2009wind</v>
      </c>
      <c r="C898" t="s">
        <v>17</v>
      </c>
      <c r="D898">
        <f>D897</f>
        <v>2009</v>
      </c>
      <c r="E898" t="s">
        <v>18</v>
      </c>
      <c r="F898" s="4" t="str">
        <f>IFERROR(AVERAGE(G898:H898),"")</f>
        <v/>
      </c>
      <c r="G898" s="12"/>
      <c r="H898" s="13"/>
      <c r="I898" s="4" t="str">
        <f>IFERROR(AVERAGE(J898:K898),"")</f>
        <v/>
      </c>
      <c r="J898" s="12"/>
      <c r="K898" s="13"/>
      <c r="L898" s="4" t="str">
        <f>IFERROR(AVERAGE(M898:N898),"")</f>
        <v/>
      </c>
      <c r="M898" s="12"/>
      <c r="N898" s="13"/>
      <c r="O898" s="4" t="str">
        <f>IFERROR(AVERAGE(P898:Q898),"")</f>
        <v/>
      </c>
      <c r="P898" s="12"/>
      <c r="Q898" s="13"/>
      <c r="R898" s="4" t="str">
        <f>IFERROR(AVERAGE(S898:T898),"")</f>
        <v/>
      </c>
      <c r="S898" s="12"/>
      <c r="T898" s="13"/>
      <c r="U898" s="4" t="str">
        <f>IFERROR(AVERAGE(V898:W898),"")</f>
        <v/>
      </c>
      <c r="V898" s="12"/>
      <c r="W898" s="13"/>
      <c r="X898" s="4" t="str">
        <f>IFERROR(AVERAGE(Y898:Z898),"")</f>
        <v/>
      </c>
      <c r="Y898" s="12"/>
      <c r="Z898" s="13"/>
      <c r="AA898" s="4" t="str">
        <f>IFERROR(AVERAGE(AB898:AC898),"")</f>
        <v/>
      </c>
      <c r="AB898" s="12"/>
      <c r="AC898" s="13"/>
      <c r="AD898" s="4" t="str">
        <f>IFERROR(AVERAGE(AE898:AF898),"")</f>
        <v/>
      </c>
      <c r="AE898" s="12"/>
      <c r="AF898" s="13"/>
      <c r="AG898" s="4" t="str">
        <f>IFERROR(AVERAGE(AH898:AI898),"")</f>
        <v/>
      </c>
      <c r="AH898" s="12"/>
      <c r="AI898" s="13"/>
      <c r="AJ898" s="4" t="str">
        <f>IFERROR(AVERAGE(AK898:AL898),"")</f>
        <v/>
      </c>
      <c r="AK898" s="12"/>
      <c r="AL898" s="13"/>
      <c r="AM898" s="4" t="str">
        <f>IFERROR(AVERAGE(AN898:AO898),"")</f>
        <v/>
      </c>
      <c r="AN898" s="12"/>
      <c r="AO898" s="13"/>
      <c r="AP898" s="4" t="str">
        <f>IFERROR(AVERAGE(AQ898:AR898),"")</f>
        <v/>
      </c>
      <c r="AQ898" s="12"/>
      <c r="AR898" s="13"/>
      <c r="AS898" s="4" t="str">
        <f>IFERROR(AVERAGE(AT898:AU898),"")</f>
        <v/>
      </c>
      <c r="AT898" s="12"/>
      <c r="AU898" s="13"/>
      <c r="AV898" s="4" t="str">
        <f>IFERROR(AVERAGE(AW898:AX898),"")</f>
        <v/>
      </c>
      <c r="AW898" s="12"/>
      <c r="AX898" s="13"/>
      <c r="AY898" s="4" t="str">
        <f>IFERROR(AVERAGE(AZ898:BA898),"")</f>
        <v/>
      </c>
      <c r="AZ898" s="12"/>
      <c r="BA898" s="13"/>
      <c r="BB898" s="4" t="str">
        <f>IFERROR(AVERAGE(BC898:BD898),"")</f>
        <v/>
      </c>
      <c r="BC898" s="12"/>
      <c r="BD898" s="13"/>
      <c r="BE898" s="4" t="str">
        <f>IFERROR(AVERAGE(BF898:BG898),"")</f>
        <v/>
      </c>
      <c r="BF898" s="12"/>
      <c r="BG898" s="13"/>
      <c r="BH898" s="4" t="str">
        <f>IFERROR(AVERAGE(BI898:BJ898),"")</f>
        <v/>
      </c>
      <c r="BI898" s="12"/>
      <c r="BJ898" s="13"/>
      <c r="BK898" s="4" t="str">
        <f>IFERROR(AVERAGE(BL898:BM898),"")</f>
        <v/>
      </c>
      <c r="BL898" s="12"/>
      <c r="BM898" s="13"/>
      <c r="BN898" s="4" t="str">
        <f>IFERROR(AVERAGE(BO898:BP898),"")</f>
        <v/>
      </c>
      <c r="BO898" s="12"/>
      <c r="BP898" s="13"/>
      <c r="BQ898" s="4" t="str">
        <f>IFERROR(AVERAGE(BR898:BS898),"")</f>
        <v/>
      </c>
      <c r="BR898" s="12"/>
      <c r="BS898" s="13"/>
      <c r="BT898" s="4" t="str">
        <f>IFERROR(AVERAGE(BU898:BV898),"")</f>
        <v/>
      </c>
      <c r="BU898" s="12"/>
      <c r="BV898" s="13"/>
    </row>
    <row r="899" spans="1:74" hidden="1" outlineLevel="1">
      <c r="B899" t="str">
        <f t="shared" ref="B899:B904" si="980">B898</f>
        <v>harrison2009wind</v>
      </c>
      <c r="C899" t="s">
        <v>12</v>
      </c>
      <c r="D899">
        <f>D897</f>
        <v>2009</v>
      </c>
      <c r="E899" t="str">
        <f>LEFT(E897,3)</f>
        <v>EUR</v>
      </c>
      <c r="F899" s="4" t="str">
        <f t="shared" ref="F899:F904" si="981">IFERROR(AVERAGE(G899:H899),"")</f>
        <v/>
      </c>
      <c r="G899" s="12"/>
      <c r="H899" s="13"/>
      <c r="I899" s="4" t="str">
        <f t="shared" ref="I899:I904" si="982">IFERROR(AVERAGE(J899:K899),"")</f>
        <v/>
      </c>
      <c r="J899" s="12"/>
      <c r="K899" s="13"/>
      <c r="L899" s="4" t="str">
        <f t="shared" ref="L899:L904" si="983">IFERROR(AVERAGE(M899:N899),"")</f>
        <v/>
      </c>
      <c r="M899" s="12"/>
      <c r="N899" s="13"/>
      <c r="O899" s="4" t="str">
        <f t="shared" ref="O899:O904" si="984">IFERROR(AVERAGE(P899:Q899),"")</f>
        <v/>
      </c>
      <c r="P899" s="12"/>
      <c r="Q899" s="13"/>
      <c r="R899" s="4" t="str">
        <f t="shared" ref="R899:R904" si="985">IFERROR(AVERAGE(S899:T899),"")</f>
        <v/>
      </c>
      <c r="S899" s="12"/>
      <c r="T899" s="13"/>
      <c r="U899" s="4" t="str">
        <f t="shared" ref="U899:U904" si="986">IFERROR(AVERAGE(V899:W899),"")</f>
        <v/>
      </c>
      <c r="V899" s="12"/>
      <c r="W899" s="13"/>
      <c r="X899" s="4" t="str">
        <f t="shared" ref="X899:X904" si="987">IFERROR(AVERAGE(Y899:Z899),"")</f>
        <v/>
      </c>
      <c r="Y899" s="12"/>
      <c r="Z899" s="13"/>
      <c r="AA899" s="4" t="str">
        <f t="shared" ref="AA899:AA904" si="988">IFERROR(AVERAGE(AB899:AC899),"")</f>
        <v/>
      </c>
      <c r="AB899" s="12"/>
      <c r="AC899" s="13"/>
      <c r="AD899" s="4" t="str">
        <f t="shared" ref="AD899:AD904" si="989">IFERROR(AVERAGE(AE899:AF899),"")</f>
        <v/>
      </c>
      <c r="AE899" s="12"/>
      <c r="AF899" s="13"/>
      <c r="AG899" s="4" t="str">
        <f t="shared" ref="AG899:AG904" si="990">IFERROR(AVERAGE(AH899:AI899),"")</f>
        <v/>
      </c>
      <c r="AH899" s="12"/>
      <c r="AI899" s="13"/>
      <c r="AJ899" s="4" t="str">
        <f t="shared" ref="AJ899:AJ904" si="991">IFERROR(AVERAGE(AK899:AL899),"")</f>
        <v/>
      </c>
      <c r="AK899" s="12"/>
      <c r="AL899" s="13"/>
      <c r="AM899" s="4" t="str">
        <f t="shared" ref="AM899:AM904" si="992">IFERROR(AVERAGE(AN899:AO899),"")</f>
        <v/>
      </c>
      <c r="AN899" s="12"/>
      <c r="AO899" s="13"/>
      <c r="AP899" s="4" t="str">
        <f t="shared" ref="AP899:AP904" si="993">IFERROR(AVERAGE(AQ899:AR899),"")</f>
        <v/>
      </c>
      <c r="AQ899" s="12"/>
      <c r="AR899" s="13"/>
      <c r="AS899" s="4" t="str">
        <f t="shared" ref="AS899:AS904" si="994">IFERROR(AVERAGE(AT899:AU899),"")</f>
        <v/>
      </c>
      <c r="AT899" s="12"/>
      <c r="AU899" s="13"/>
      <c r="AV899" s="4" t="str">
        <f t="shared" ref="AV899:AV904" si="995">IFERROR(AVERAGE(AW899:AX899),"")</f>
        <v/>
      </c>
      <c r="AW899" s="12"/>
      <c r="AX899" s="13"/>
      <c r="AY899" s="4" t="str">
        <f t="shared" ref="AY899:AY904" si="996">IFERROR(AVERAGE(AZ899:BA899),"")</f>
        <v/>
      </c>
      <c r="AZ899" s="12"/>
      <c r="BA899" s="13"/>
      <c r="BB899" s="4" t="str">
        <f t="shared" ref="BB899:BB904" si="997">IFERROR(AVERAGE(BC899:BD899),"")</f>
        <v/>
      </c>
      <c r="BC899" s="12"/>
      <c r="BD899" s="13"/>
      <c r="BE899" s="4" t="str">
        <f t="shared" ref="BE899:BE904" si="998">IFERROR(AVERAGE(BF899:BG899),"")</f>
        <v/>
      </c>
      <c r="BF899" s="12"/>
      <c r="BG899" s="13"/>
      <c r="BH899" s="4" t="str">
        <f t="shared" ref="BH899:BH904" si="999">IFERROR(AVERAGE(BI899:BJ899),"")</f>
        <v/>
      </c>
      <c r="BI899" s="12"/>
      <c r="BJ899" s="13"/>
      <c r="BK899" s="4" t="str">
        <f t="shared" ref="BK899:BK904" si="1000">IFERROR(AVERAGE(BL899:BM899),"")</f>
        <v/>
      </c>
      <c r="BL899" s="12"/>
      <c r="BM899" s="13"/>
      <c r="BN899" s="4" t="str">
        <f t="shared" ref="BN899:BN904" si="1001">IFERROR(AVERAGE(BO899:BP899),"")</f>
        <v/>
      </c>
      <c r="BO899" s="12"/>
      <c r="BP899" s="13"/>
      <c r="BQ899" s="4" t="str">
        <f t="shared" ref="BQ899:BQ904" si="1002">IFERROR(AVERAGE(BR899:BS899),"")</f>
        <v/>
      </c>
      <c r="BR899" s="12"/>
      <c r="BS899" s="13"/>
      <c r="BT899" s="4" t="str">
        <f t="shared" ref="BT899:BT904" si="1003">IFERROR(AVERAGE(BU899:BV899),"")</f>
        <v/>
      </c>
      <c r="BU899" s="12"/>
      <c r="BV899" s="13"/>
    </row>
    <row r="900" spans="1:74" hidden="1" outlineLevel="1">
      <c r="B900" t="str">
        <f t="shared" si="980"/>
        <v>harrison2009wind</v>
      </c>
      <c r="C900" t="s">
        <v>13</v>
      </c>
      <c r="D900">
        <f t="shared" ref="D900:E904" si="1004">D899</f>
        <v>2009</v>
      </c>
      <c r="E900" t="str">
        <f t="shared" si="1004"/>
        <v>EUR</v>
      </c>
      <c r="F900" s="4" t="str">
        <f t="shared" si="981"/>
        <v/>
      </c>
      <c r="G900" s="12"/>
      <c r="H900" s="13"/>
      <c r="I900" s="4" t="str">
        <f t="shared" si="982"/>
        <v/>
      </c>
      <c r="J900" s="12"/>
      <c r="K900" s="13"/>
      <c r="L900" s="4" t="str">
        <f t="shared" si="983"/>
        <v/>
      </c>
      <c r="M900" s="12"/>
      <c r="N900" s="13"/>
      <c r="O900" s="4" t="str">
        <f t="shared" si="984"/>
        <v/>
      </c>
      <c r="P900" s="12"/>
      <c r="Q900" s="13"/>
      <c r="R900" s="4" t="str">
        <f t="shared" si="985"/>
        <v/>
      </c>
      <c r="S900" s="12"/>
      <c r="T900" s="13"/>
      <c r="U900" s="4" t="str">
        <f t="shared" si="986"/>
        <v/>
      </c>
      <c r="V900" s="12"/>
      <c r="W900" s="13"/>
      <c r="X900" s="4" t="str">
        <f t="shared" si="987"/>
        <v/>
      </c>
      <c r="Y900" s="12"/>
      <c r="Z900" s="13"/>
      <c r="AA900" s="4" t="str">
        <f t="shared" si="988"/>
        <v/>
      </c>
      <c r="AB900" s="12"/>
      <c r="AC900" s="13"/>
      <c r="AD900" s="4" t="str">
        <f t="shared" si="989"/>
        <v/>
      </c>
      <c r="AE900" s="12"/>
      <c r="AF900" s="13"/>
      <c r="AG900" s="4" t="str">
        <f t="shared" si="990"/>
        <v/>
      </c>
      <c r="AH900" s="12"/>
      <c r="AI900" s="13"/>
      <c r="AJ900" s="4" t="str">
        <f t="shared" si="991"/>
        <v/>
      </c>
      <c r="AK900" s="12"/>
      <c r="AL900" s="13"/>
      <c r="AM900" s="4" t="str">
        <f t="shared" si="992"/>
        <v/>
      </c>
      <c r="AN900" s="12"/>
      <c r="AO900" s="13"/>
      <c r="AP900" s="4" t="str">
        <f t="shared" si="993"/>
        <v/>
      </c>
      <c r="AQ900" s="12"/>
      <c r="AR900" s="13"/>
      <c r="AS900" s="4" t="str">
        <f t="shared" si="994"/>
        <v/>
      </c>
      <c r="AT900" s="12"/>
      <c r="AU900" s="13"/>
      <c r="AV900" s="4" t="str">
        <f t="shared" si="995"/>
        <v/>
      </c>
      <c r="AW900" s="12"/>
      <c r="AX900" s="13"/>
      <c r="AY900" s="4" t="str">
        <f t="shared" si="996"/>
        <v/>
      </c>
      <c r="AZ900" s="12"/>
      <c r="BA900" s="13"/>
      <c r="BB900" s="4" t="str">
        <f t="shared" si="997"/>
        <v/>
      </c>
      <c r="BC900" s="12"/>
      <c r="BD900" s="13"/>
      <c r="BE900" s="4" t="str">
        <f t="shared" si="998"/>
        <v/>
      </c>
      <c r="BF900" s="12"/>
      <c r="BG900" s="13"/>
      <c r="BH900" s="4" t="str">
        <f t="shared" si="999"/>
        <v/>
      </c>
      <c r="BI900" s="12"/>
      <c r="BJ900" s="13"/>
      <c r="BK900" s="4" t="str">
        <f t="shared" si="1000"/>
        <v/>
      </c>
      <c r="BL900" s="12"/>
      <c r="BM900" s="13"/>
      <c r="BN900" s="4" t="str">
        <f t="shared" si="1001"/>
        <v/>
      </c>
      <c r="BO900" s="12"/>
      <c r="BP900" s="13"/>
      <c r="BQ900" s="4" t="str">
        <f t="shared" si="1002"/>
        <v/>
      </c>
      <c r="BR900" s="12"/>
      <c r="BS900" s="13"/>
      <c r="BT900" s="4" t="str">
        <f t="shared" si="1003"/>
        <v/>
      </c>
      <c r="BU900" s="12"/>
      <c r="BV900" s="13"/>
    </row>
    <row r="901" spans="1:74" hidden="1" outlineLevel="1">
      <c r="B901" t="str">
        <f t="shared" si="980"/>
        <v>harrison2009wind</v>
      </c>
      <c r="C901" t="s">
        <v>14</v>
      </c>
      <c r="D901">
        <f t="shared" si="1004"/>
        <v>2009</v>
      </c>
      <c r="E901" t="str">
        <f t="shared" si="1004"/>
        <v>EUR</v>
      </c>
      <c r="F901" s="4" t="str">
        <f t="shared" si="981"/>
        <v/>
      </c>
      <c r="G901" s="12"/>
      <c r="H901" s="13"/>
      <c r="I901" s="4" t="str">
        <f t="shared" si="982"/>
        <v/>
      </c>
      <c r="J901" s="12"/>
      <c r="K901" s="13"/>
      <c r="L901" s="4" t="str">
        <f t="shared" si="983"/>
        <v/>
      </c>
      <c r="M901" s="12"/>
      <c r="N901" s="13"/>
      <c r="O901" s="4" t="str">
        <f t="shared" si="984"/>
        <v/>
      </c>
      <c r="P901" s="12"/>
      <c r="Q901" s="13"/>
      <c r="R901" s="4" t="str">
        <f t="shared" si="985"/>
        <v/>
      </c>
      <c r="S901" s="12"/>
      <c r="T901" s="13"/>
      <c r="U901" s="4" t="str">
        <f t="shared" si="986"/>
        <v/>
      </c>
      <c r="V901" s="12"/>
      <c r="W901" s="13"/>
      <c r="X901" s="4" t="str">
        <f t="shared" si="987"/>
        <v/>
      </c>
      <c r="Y901" s="12"/>
      <c r="Z901" s="13"/>
      <c r="AA901" s="4" t="str">
        <f t="shared" si="988"/>
        <v/>
      </c>
      <c r="AB901" s="12"/>
      <c r="AC901" s="13"/>
      <c r="AD901" s="4" t="str">
        <f t="shared" si="989"/>
        <v/>
      </c>
      <c r="AE901" s="12"/>
      <c r="AF901" s="13"/>
      <c r="AG901" s="4" t="str">
        <f t="shared" si="990"/>
        <v/>
      </c>
      <c r="AH901" s="12"/>
      <c r="AI901" s="13"/>
      <c r="AJ901" s="4" t="str">
        <f t="shared" si="991"/>
        <v/>
      </c>
      <c r="AK901" s="12"/>
      <c r="AL901" s="13"/>
      <c r="AM901" s="4" t="str">
        <f t="shared" si="992"/>
        <v/>
      </c>
      <c r="AN901" s="12"/>
      <c r="AO901" s="13"/>
      <c r="AP901" s="4" t="str">
        <f t="shared" si="993"/>
        <v/>
      </c>
      <c r="AQ901" s="12"/>
      <c r="AR901" s="13"/>
      <c r="AS901" s="4" t="str">
        <f t="shared" si="994"/>
        <v/>
      </c>
      <c r="AT901" s="12"/>
      <c r="AU901" s="13"/>
      <c r="AV901" s="4" t="str">
        <f t="shared" si="995"/>
        <v/>
      </c>
      <c r="AW901" s="12"/>
      <c r="AX901" s="13"/>
      <c r="AY901" s="4" t="str">
        <f t="shared" si="996"/>
        <v/>
      </c>
      <c r="AZ901" s="12"/>
      <c r="BA901" s="13"/>
      <c r="BB901" s="4" t="str">
        <f t="shared" si="997"/>
        <v/>
      </c>
      <c r="BC901" s="12"/>
      <c r="BD901" s="13"/>
      <c r="BE901" s="4" t="str">
        <f t="shared" si="998"/>
        <v/>
      </c>
      <c r="BF901" s="12"/>
      <c r="BG901" s="13"/>
      <c r="BH901" s="4" t="str">
        <f t="shared" si="999"/>
        <v/>
      </c>
      <c r="BI901" s="12"/>
      <c r="BJ901" s="13"/>
      <c r="BK901" s="4" t="str">
        <f t="shared" si="1000"/>
        <v/>
      </c>
      <c r="BL901" s="12"/>
      <c r="BM901" s="13"/>
      <c r="BN901" s="4" t="str">
        <f t="shared" si="1001"/>
        <v/>
      </c>
      <c r="BO901" s="12"/>
      <c r="BP901" s="13"/>
      <c r="BQ901" s="4" t="str">
        <f t="shared" si="1002"/>
        <v/>
      </c>
      <c r="BR901" s="12"/>
      <c r="BS901" s="13"/>
      <c r="BT901" s="4" t="str">
        <f t="shared" si="1003"/>
        <v/>
      </c>
      <c r="BU901" s="12"/>
      <c r="BV901" s="13"/>
    </row>
    <row r="902" spans="1:74" hidden="1" outlineLevel="1">
      <c r="B902" t="str">
        <f t="shared" si="980"/>
        <v>harrison2009wind</v>
      </c>
      <c r="C902" t="s">
        <v>11</v>
      </c>
      <c r="D902">
        <f t="shared" si="1004"/>
        <v>2009</v>
      </c>
      <c r="E902" t="str">
        <f t="shared" si="1004"/>
        <v>EUR</v>
      </c>
      <c r="F902" s="4" t="str">
        <f t="shared" si="981"/>
        <v/>
      </c>
      <c r="G902" s="12"/>
      <c r="H902" s="13"/>
      <c r="I902" s="4" t="str">
        <f t="shared" si="982"/>
        <v/>
      </c>
      <c r="J902" s="12"/>
      <c r="K902" s="13"/>
      <c r="L902" s="4" t="str">
        <f t="shared" si="983"/>
        <v/>
      </c>
      <c r="M902" s="12"/>
      <c r="N902" s="13"/>
      <c r="O902" s="4" t="str">
        <f t="shared" si="984"/>
        <v/>
      </c>
      <c r="P902" s="12"/>
      <c r="Q902" s="13"/>
      <c r="R902" s="4" t="str">
        <f t="shared" si="985"/>
        <v/>
      </c>
      <c r="S902" s="12"/>
      <c r="T902" s="13"/>
      <c r="U902" s="4" t="str">
        <f t="shared" si="986"/>
        <v/>
      </c>
      <c r="V902" s="12"/>
      <c r="W902" s="13"/>
      <c r="X902" s="4" t="str">
        <f t="shared" si="987"/>
        <v/>
      </c>
      <c r="Y902" s="12"/>
      <c r="Z902" s="13"/>
      <c r="AA902" s="4" t="str">
        <f t="shared" si="988"/>
        <v/>
      </c>
      <c r="AB902" s="12"/>
      <c r="AC902" s="13"/>
      <c r="AD902" s="4" t="str">
        <f t="shared" si="989"/>
        <v/>
      </c>
      <c r="AE902" s="12"/>
      <c r="AF902" s="13"/>
      <c r="AG902" s="4" t="str">
        <f t="shared" si="990"/>
        <v/>
      </c>
      <c r="AH902" s="12"/>
      <c r="AI902" s="13"/>
      <c r="AJ902" s="4" t="str">
        <f t="shared" si="991"/>
        <v/>
      </c>
      <c r="AK902" s="12"/>
      <c r="AL902" s="13"/>
      <c r="AM902" s="4" t="str">
        <f t="shared" si="992"/>
        <v/>
      </c>
      <c r="AN902" s="12"/>
      <c r="AO902" s="13"/>
      <c r="AP902" s="4" t="str">
        <f t="shared" si="993"/>
        <v/>
      </c>
      <c r="AQ902" s="12"/>
      <c r="AR902" s="13"/>
      <c r="AS902" s="4" t="str">
        <f t="shared" si="994"/>
        <v/>
      </c>
      <c r="AT902" s="12"/>
      <c r="AU902" s="13"/>
      <c r="AV902" s="4" t="str">
        <f t="shared" si="995"/>
        <v/>
      </c>
      <c r="AW902" s="12"/>
      <c r="AX902" s="13"/>
      <c r="AY902" s="4" t="str">
        <f t="shared" si="996"/>
        <v/>
      </c>
      <c r="AZ902" s="12"/>
      <c r="BA902" s="13"/>
      <c r="BB902" s="4" t="str">
        <f t="shared" si="997"/>
        <v/>
      </c>
      <c r="BC902" s="12"/>
      <c r="BD902" s="13"/>
      <c r="BE902" s="4" t="str">
        <f t="shared" si="998"/>
        <v/>
      </c>
      <c r="BF902" s="12"/>
      <c r="BG902" s="13"/>
      <c r="BH902" s="4" t="str">
        <f t="shared" si="999"/>
        <v/>
      </c>
      <c r="BI902" s="12"/>
      <c r="BJ902" s="13"/>
      <c r="BK902" s="4" t="str">
        <f t="shared" si="1000"/>
        <v/>
      </c>
      <c r="BL902" s="12"/>
      <c r="BM902" s="13"/>
      <c r="BN902" s="4" t="str">
        <f t="shared" si="1001"/>
        <v/>
      </c>
      <c r="BO902" s="12"/>
      <c r="BP902" s="13"/>
      <c r="BQ902" s="4" t="str">
        <f t="shared" si="1002"/>
        <v/>
      </c>
      <c r="BR902" s="12"/>
      <c r="BS902" s="13"/>
      <c r="BT902" s="4" t="str">
        <f t="shared" si="1003"/>
        <v/>
      </c>
      <c r="BU902" s="12"/>
      <c r="BV902" s="13"/>
    </row>
    <row r="903" spans="1:74" hidden="1" outlineLevel="1">
      <c r="B903" t="str">
        <f t="shared" si="980"/>
        <v>harrison2009wind</v>
      </c>
      <c r="C903" t="s">
        <v>15</v>
      </c>
      <c r="D903">
        <f t="shared" si="1004"/>
        <v>2009</v>
      </c>
      <c r="E903" t="str">
        <f t="shared" si="1004"/>
        <v>EUR</v>
      </c>
      <c r="F903" s="4" t="str">
        <f t="shared" si="981"/>
        <v/>
      </c>
      <c r="G903" s="12"/>
      <c r="H903" s="13"/>
      <c r="I903" s="4" t="str">
        <f t="shared" si="982"/>
        <v/>
      </c>
      <c r="J903" s="12"/>
      <c r="K903" s="13"/>
      <c r="L903" s="4" t="str">
        <f t="shared" si="983"/>
        <v/>
      </c>
      <c r="M903" s="12"/>
      <c r="N903" s="13"/>
      <c r="O903" s="4" t="str">
        <f t="shared" si="984"/>
        <v/>
      </c>
      <c r="P903" s="12"/>
      <c r="Q903" s="13"/>
      <c r="R903" s="4" t="str">
        <f t="shared" si="985"/>
        <v/>
      </c>
      <c r="S903" s="12"/>
      <c r="T903" s="13"/>
      <c r="U903" s="4" t="str">
        <f t="shared" si="986"/>
        <v/>
      </c>
      <c r="V903" s="12"/>
      <c r="W903" s="13"/>
      <c r="X903" s="4" t="str">
        <f t="shared" si="987"/>
        <v/>
      </c>
      <c r="Y903" s="12"/>
      <c r="Z903" s="13"/>
      <c r="AA903" s="4" t="str">
        <f t="shared" si="988"/>
        <v/>
      </c>
      <c r="AB903" s="12"/>
      <c r="AC903" s="13"/>
      <c r="AD903" s="4" t="str">
        <f t="shared" si="989"/>
        <v/>
      </c>
      <c r="AE903" s="12"/>
      <c r="AF903" s="13"/>
      <c r="AG903" s="4" t="str">
        <f t="shared" si="990"/>
        <v/>
      </c>
      <c r="AH903" s="12"/>
      <c r="AI903" s="13"/>
      <c r="AJ903" s="4" t="str">
        <f t="shared" si="991"/>
        <v/>
      </c>
      <c r="AK903" s="12"/>
      <c r="AL903" s="13"/>
      <c r="AM903" s="4" t="str">
        <f t="shared" si="992"/>
        <v/>
      </c>
      <c r="AN903" s="12"/>
      <c r="AO903" s="13"/>
      <c r="AP903" s="4" t="str">
        <f t="shared" si="993"/>
        <v/>
      </c>
      <c r="AQ903" s="12"/>
      <c r="AR903" s="13"/>
      <c r="AS903" s="4" t="str">
        <f t="shared" si="994"/>
        <v/>
      </c>
      <c r="AT903" s="12"/>
      <c r="AU903" s="13"/>
      <c r="AV903" s="4" t="str">
        <f t="shared" si="995"/>
        <v/>
      </c>
      <c r="AW903" s="12"/>
      <c r="AX903" s="13"/>
      <c r="AY903" s="4" t="str">
        <f t="shared" si="996"/>
        <v/>
      </c>
      <c r="AZ903" s="12"/>
      <c r="BA903" s="13"/>
      <c r="BB903" s="4" t="str">
        <f t="shared" si="997"/>
        <v/>
      </c>
      <c r="BC903" s="12"/>
      <c r="BD903" s="13"/>
      <c r="BE903" s="4" t="str">
        <f t="shared" si="998"/>
        <v/>
      </c>
      <c r="BF903" s="12"/>
      <c r="BG903" s="13"/>
      <c r="BH903" s="4" t="str">
        <f t="shared" si="999"/>
        <v/>
      </c>
      <c r="BI903" s="12"/>
      <c r="BJ903" s="13"/>
      <c r="BK903" s="4" t="str">
        <f t="shared" si="1000"/>
        <v/>
      </c>
      <c r="BL903" s="12"/>
      <c r="BM903" s="13"/>
      <c r="BN903" s="4" t="str">
        <f t="shared" si="1001"/>
        <v/>
      </c>
      <c r="BO903" s="12"/>
      <c r="BP903" s="13"/>
      <c r="BQ903" s="4" t="str">
        <f t="shared" si="1002"/>
        <v/>
      </c>
      <c r="BR903" s="12"/>
      <c r="BS903" s="13"/>
      <c r="BT903" s="4" t="str">
        <f t="shared" si="1003"/>
        <v/>
      </c>
      <c r="BU903" s="12"/>
      <c r="BV903" s="13"/>
    </row>
    <row r="904" spans="1:74" hidden="1" outlineLevel="1">
      <c r="B904" t="str">
        <f t="shared" si="980"/>
        <v>harrison2009wind</v>
      </c>
      <c r="C904" t="s">
        <v>16</v>
      </c>
      <c r="D904">
        <f t="shared" si="1004"/>
        <v>2009</v>
      </c>
      <c r="E904" t="str">
        <f t="shared" si="1004"/>
        <v>EUR</v>
      </c>
      <c r="F904" s="4" t="str">
        <f t="shared" si="981"/>
        <v/>
      </c>
      <c r="G904" s="12"/>
      <c r="H904" s="13"/>
      <c r="I904" s="4" t="str">
        <f t="shared" si="982"/>
        <v/>
      </c>
      <c r="J904" s="12"/>
      <c r="K904" s="13"/>
      <c r="L904" s="4" t="str">
        <f t="shared" si="983"/>
        <v/>
      </c>
      <c r="M904" s="12"/>
      <c r="N904" s="13"/>
      <c r="O904" s="4" t="str">
        <f t="shared" si="984"/>
        <v/>
      </c>
      <c r="P904" s="12"/>
      <c r="Q904" s="13"/>
      <c r="R904" s="4" t="str">
        <f t="shared" si="985"/>
        <v/>
      </c>
      <c r="S904" s="12"/>
      <c r="T904" s="13"/>
      <c r="U904" s="4" t="str">
        <f t="shared" si="986"/>
        <v/>
      </c>
      <c r="V904" s="12"/>
      <c r="W904" s="13"/>
      <c r="X904" s="4" t="str">
        <f t="shared" si="987"/>
        <v/>
      </c>
      <c r="Y904" s="12"/>
      <c r="Z904" s="13"/>
      <c r="AA904" s="4" t="str">
        <f t="shared" si="988"/>
        <v/>
      </c>
      <c r="AB904" s="12"/>
      <c r="AC904" s="13"/>
      <c r="AD904" s="4" t="str">
        <f t="shared" si="989"/>
        <v/>
      </c>
      <c r="AE904" s="12"/>
      <c r="AF904" s="13"/>
      <c r="AG904" s="4" t="str">
        <f t="shared" si="990"/>
        <v/>
      </c>
      <c r="AH904" s="12"/>
      <c r="AI904" s="13"/>
      <c r="AJ904" s="4" t="str">
        <f t="shared" si="991"/>
        <v/>
      </c>
      <c r="AK904" s="12"/>
      <c r="AL904" s="13"/>
      <c r="AM904" s="4" t="str">
        <f t="shared" si="992"/>
        <v/>
      </c>
      <c r="AN904" s="12"/>
      <c r="AO904" s="13"/>
      <c r="AP904" s="4" t="str">
        <f t="shared" si="993"/>
        <v/>
      </c>
      <c r="AQ904" s="12"/>
      <c r="AR904" s="13"/>
      <c r="AS904" s="4" t="str">
        <f t="shared" si="994"/>
        <v/>
      </c>
      <c r="AT904" s="12"/>
      <c r="AU904" s="13"/>
      <c r="AV904" s="4" t="str">
        <f t="shared" si="995"/>
        <v/>
      </c>
      <c r="AW904" s="12"/>
      <c r="AX904" s="13"/>
      <c r="AY904" s="4" t="str">
        <f t="shared" si="996"/>
        <v/>
      </c>
      <c r="AZ904" s="12"/>
      <c r="BA904" s="13"/>
      <c r="BB904" s="4" t="str">
        <f t="shared" si="997"/>
        <v/>
      </c>
      <c r="BC904" s="12"/>
      <c r="BD904" s="13"/>
      <c r="BE904" s="4" t="str">
        <f t="shared" si="998"/>
        <v/>
      </c>
      <c r="BF904" s="12"/>
      <c r="BG904" s="13"/>
      <c r="BH904" s="4" t="str">
        <f t="shared" si="999"/>
        <v/>
      </c>
      <c r="BI904" s="12"/>
      <c r="BJ904" s="13"/>
      <c r="BK904" s="4" t="str">
        <f t="shared" si="1000"/>
        <v/>
      </c>
      <c r="BL904" s="12"/>
      <c r="BM904" s="13"/>
      <c r="BN904" s="4" t="str">
        <f t="shared" si="1001"/>
        <v/>
      </c>
      <c r="BO904" s="12"/>
      <c r="BP904" s="13"/>
      <c r="BQ904" s="4" t="str">
        <f t="shared" si="1002"/>
        <v/>
      </c>
      <c r="BR904" s="12"/>
      <c r="BS904" s="13"/>
      <c r="BT904" s="4" t="str">
        <f t="shared" si="1003"/>
        <v/>
      </c>
      <c r="BU904" s="12"/>
      <c r="BV904" s="13"/>
    </row>
    <row r="905" spans="1:74" collapsed="1">
      <c r="B905" t="s">
        <v>69</v>
      </c>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row>
    <row r="906" spans="1:74">
      <c r="B906" t="str">
        <f>B904</f>
        <v>harrison2009wind</v>
      </c>
      <c r="C906" t="s">
        <v>19</v>
      </c>
      <c r="D906">
        <f>D904</f>
        <v>2009</v>
      </c>
      <c r="E906" t="str">
        <f>E893</f>
        <v>EUR/kW</v>
      </c>
      <c r="F906" s="4" t="str">
        <f>IFERROR(AVERAGE(G906:H906),"")</f>
        <v/>
      </c>
      <c r="G906" s="12"/>
      <c r="H906" s="13"/>
      <c r="I906" s="4" t="str">
        <f>IFERROR(AVERAGE(J906:K906),"")</f>
        <v/>
      </c>
      <c r="J906" s="12"/>
      <c r="K906" s="13"/>
      <c r="L906" s="4" t="str">
        <f>IFERROR(AVERAGE(M906:N906),"")</f>
        <v/>
      </c>
      <c r="M906" s="12"/>
      <c r="N906" s="13"/>
      <c r="O906" s="4" t="str">
        <f>IFERROR(AVERAGE(P906:Q906),"")</f>
        <v/>
      </c>
      <c r="P906" s="12"/>
      <c r="Q906" s="13"/>
      <c r="R906" s="4" t="str">
        <f>IFERROR(AVERAGE(S906:T906),"")</f>
        <v/>
      </c>
      <c r="S906" s="12"/>
      <c r="T906" s="13"/>
      <c r="U906" s="4" t="str">
        <f>IFERROR(AVERAGE(V906:W906),"")</f>
        <v/>
      </c>
      <c r="V906" s="12"/>
      <c r="W906" s="13"/>
      <c r="X906" s="4" t="str">
        <f>IFERROR(AVERAGE(Y906:Z906),"")</f>
        <v/>
      </c>
      <c r="Y906" s="12"/>
      <c r="Z906" s="13"/>
      <c r="AA906" s="4" t="str">
        <f>IFERROR(AVERAGE(AB906:AC906),"")</f>
        <v/>
      </c>
      <c r="AB906" s="12"/>
      <c r="AC906" s="13"/>
      <c r="AD906" s="4" t="str">
        <f>IFERROR(AVERAGE(AE906:AF906),"")</f>
        <v/>
      </c>
      <c r="AE906" s="12"/>
      <c r="AF906" s="13"/>
      <c r="AG906" s="4" t="str">
        <f>IFERROR(AVERAGE(AH906:AI906),"")</f>
        <v/>
      </c>
      <c r="AH906" s="12"/>
      <c r="AI906" s="13"/>
      <c r="AJ906" s="4" t="str">
        <f>IFERROR(AVERAGE(AK906:AL906),"")</f>
        <v/>
      </c>
      <c r="AK906" s="12"/>
      <c r="AL906" s="13"/>
      <c r="AM906" s="4" t="str">
        <f>IFERROR(AVERAGE(AN906:AO906),"")</f>
        <v/>
      </c>
      <c r="AN906" s="12"/>
      <c r="AO906" s="13"/>
      <c r="AP906" s="4" t="str">
        <f>IFERROR(AVERAGE(AQ906:AR906),"")</f>
        <v/>
      </c>
      <c r="AQ906" s="12"/>
      <c r="AR906" s="13"/>
      <c r="AS906" s="4" t="str">
        <f>IFERROR(AVERAGE(AT906:AU906),"")</f>
        <v/>
      </c>
      <c r="AT906" s="12"/>
      <c r="AU906" s="13"/>
      <c r="AV906" s="4" t="str">
        <f>IFERROR(AVERAGE(AW906:AX906),"")</f>
        <v/>
      </c>
      <c r="AW906" s="12"/>
      <c r="AX906" s="13"/>
      <c r="AY906" s="4" t="str">
        <f>IFERROR(AVERAGE(AZ906:BA906),"")</f>
        <v/>
      </c>
      <c r="AZ906" s="12"/>
      <c r="BA906" s="13"/>
      <c r="BB906" s="4" t="str">
        <f>IFERROR(AVERAGE(BC906:BD906),"")</f>
        <v/>
      </c>
      <c r="BC906" s="12"/>
      <c r="BD906" s="13"/>
      <c r="BE906" s="4" t="str">
        <f>IFERROR(AVERAGE(BF906:BG906),"")</f>
        <v/>
      </c>
      <c r="BF906" s="12"/>
      <c r="BG906" s="13"/>
      <c r="BH906" s="4" t="str">
        <f>IFERROR(AVERAGE(BI906:BJ906),"")</f>
        <v/>
      </c>
      <c r="BI906" s="12"/>
      <c r="BJ906" s="13"/>
      <c r="BK906" s="4" t="str">
        <f>IFERROR(AVERAGE(BL906:BM906),"")</f>
        <v/>
      </c>
      <c r="BL906" s="12"/>
      <c r="BM906" s="13"/>
      <c r="BN906" s="4" t="str">
        <f>IFERROR(AVERAGE(BO906:BP906),"")</f>
        <v/>
      </c>
      <c r="BO906" s="12"/>
      <c r="BP906" s="13"/>
      <c r="BQ906" s="4" t="str">
        <f>IFERROR(AVERAGE(BR906:BS906),"")</f>
        <v/>
      </c>
      <c r="BR906" s="12"/>
      <c r="BS906" s="13"/>
      <c r="BT906" s="4" t="str">
        <f>IFERROR(AVERAGE(BU906:BV906),"")</f>
        <v/>
      </c>
      <c r="BU906" s="12"/>
      <c r="BV906" s="13"/>
    </row>
    <row r="907" spans="1:74">
      <c r="B907" t="s">
        <v>69</v>
      </c>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row>
    <row r="908" spans="1:74">
      <c r="B908" t="str">
        <f>B906</f>
        <v>harrison2009wind</v>
      </c>
      <c r="C908" t="s">
        <v>48</v>
      </c>
      <c r="D908">
        <f>D906</f>
        <v>2009</v>
      </c>
      <c r="E908" t="s">
        <v>22</v>
      </c>
      <c r="F908" s="22" t="str">
        <f>IFERROR(AVERAGE(G908:H908),"")</f>
        <v/>
      </c>
      <c r="G908" s="23"/>
      <c r="H908" s="24"/>
      <c r="I908" s="22" t="str">
        <f>IFERROR(AVERAGE(J908:K908),"")</f>
        <v/>
      </c>
      <c r="J908" s="23"/>
      <c r="K908" s="24"/>
      <c r="L908" s="22" t="str">
        <f>IFERROR(AVERAGE(M908:N908),"")</f>
        <v/>
      </c>
      <c r="M908" s="23"/>
      <c r="N908" s="24"/>
      <c r="O908" s="22" t="str">
        <f>IFERROR(AVERAGE(P908:Q908),"")</f>
        <v/>
      </c>
      <c r="P908" s="23"/>
      <c r="Q908" s="24"/>
      <c r="R908" s="22" t="str">
        <f>IFERROR(AVERAGE(S908:T908),"")</f>
        <v/>
      </c>
      <c r="S908" s="23"/>
      <c r="T908" s="24"/>
      <c r="U908" s="22" t="str">
        <f>IFERROR(AVERAGE(V908:W908),"")</f>
        <v/>
      </c>
      <c r="V908" s="23"/>
      <c r="W908" s="24"/>
      <c r="X908" s="22" t="str">
        <f>IFERROR(AVERAGE(Y908:Z908),"")</f>
        <v/>
      </c>
      <c r="Y908" s="23"/>
      <c r="Z908" s="24"/>
      <c r="AA908" s="22" t="str">
        <f>IFERROR(AVERAGE(AB908:AC908),"")</f>
        <v/>
      </c>
      <c r="AB908" s="23"/>
      <c r="AC908" s="24"/>
      <c r="AD908" s="22" t="str">
        <f>IFERROR(AVERAGE(AE908:AF908),"")</f>
        <v/>
      </c>
      <c r="AE908" s="23"/>
      <c r="AF908" s="24"/>
      <c r="AG908" s="22" t="str">
        <f>IFERROR(AVERAGE(AH908:AI908),"")</f>
        <v/>
      </c>
      <c r="AH908" s="23"/>
      <c r="AI908" s="24"/>
      <c r="AJ908" s="22" t="str">
        <f>IFERROR(AVERAGE(AK908:AL908),"")</f>
        <v/>
      </c>
      <c r="AK908" s="23"/>
      <c r="AL908" s="24"/>
      <c r="AM908" s="22" t="str">
        <f>IFERROR(AVERAGE(AN908:AO908),"")</f>
        <v/>
      </c>
      <c r="AN908" s="23"/>
      <c r="AO908" s="24"/>
      <c r="AP908" s="22" t="str">
        <f>IFERROR(AVERAGE(AQ908:AR908),"")</f>
        <v/>
      </c>
      <c r="AQ908" s="23"/>
      <c r="AR908" s="24"/>
      <c r="AS908" s="22" t="str">
        <f>IFERROR(AVERAGE(AT908:AU908),"")</f>
        <v/>
      </c>
      <c r="AT908" s="23"/>
      <c r="AU908" s="24"/>
      <c r="AV908" s="22" t="str">
        <f>IFERROR(AVERAGE(AW908:AX908),"")</f>
        <v/>
      </c>
      <c r="AW908" s="23"/>
      <c r="AX908" s="24"/>
      <c r="AY908" s="22" t="str">
        <f>IFERROR(AVERAGE(AZ908:BA908),"")</f>
        <v/>
      </c>
      <c r="AZ908" s="23"/>
      <c r="BA908" s="24"/>
      <c r="BB908" s="22" t="str">
        <f>IFERROR(AVERAGE(BC908:BD908),"")</f>
        <v/>
      </c>
      <c r="BC908" s="23"/>
      <c r="BD908" s="24"/>
      <c r="BE908" s="22" t="str">
        <f>IFERROR(AVERAGE(BF908:BG908),"")</f>
        <v/>
      </c>
      <c r="BF908" s="23"/>
      <c r="BG908" s="24"/>
      <c r="BH908" s="22" t="str">
        <f>IFERROR(AVERAGE(BI908:BJ908),"")</f>
        <v/>
      </c>
      <c r="BI908" s="23"/>
      <c r="BJ908" s="24"/>
      <c r="BK908" s="22" t="str">
        <f>IFERROR(AVERAGE(BL908:BM908),"")</f>
        <v/>
      </c>
      <c r="BL908" s="23"/>
      <c r="BM908" s="24"/>
      <c r="BN908" s="22" t="str">
        <f>IFERROR(AVERAGE(BO908:BP908),"")</f>
        <v/>
      </c>
      <c r="BO908" s="23"/>
      <c r="BP908" s="24"/>
      <c r="BQ908" s="22" t="str">
        <f>IFERROR(AVERAGE(BR908:BS908),"")</f>
        <v/>
      </c>
      <c r="BR908" s="23"/>
      <c r="BS908" s="24"/>
      <c r="BT908" s="22" t="str">
        <f>IFERROR(AVERAGE(BU908:BV908),"")</f>
        <v/>
      </c>
      <c r="BU908" s="23"/>
      <c r="BV908" s="24"/>
    </row>
    <row r="909" spans="1:74">
      <c r="B909" t="str">
        <f>B908</f>
        <v>harrison2009wind</v>
      </c>
      <c r="C909" t="s">
        <v>49</v>
      </c>
      <c r="D909">
        <f>D908</f>
        <v>2009</v>
      </c>
      <c r="E909" t="s">
        <v>22</v>
      </c>
      <c r="F909" s="22" t="str">
        <f>IFERROR(AVERAGE(G909:H909),"")</f>
        <v/>
      </c>
      <c r="G909" s="23"/>
      <c r="H909" s="24"/>
      <c r="I909" s="22" t="str">
        <f>IFERROR(AVERAGE(J909:K909),"")</f>
        <v/>
      </c>
      <c r="J909" s="23"/>
      <c r="K909" s="24"/>
      <c r="L909" s="22" t="str">
        <f>IFERROR(AVERAGE(M909:N909),"")</f>
        <v/>
      </c>
      <c r="M909" s="23"/>
      <c r="N909" s="24"/>
      <c r="O909" s="22" t="str">
        <f>IFERROR(AVERAGE(P909:Q909),"")</f>
        <v/>
      </c>
      <c r="P909" s="23"/>
      <c r="Q909" s="24"/>
      <c r="R909" s="22" t="str">
        <f>IFERROR(AVERAGE(S909:T909),"")</f>
        <v/>
      </c>
      <c r="S909" s="23"/>
      <c r="T909" s="24"/>
      <c r="U909" s="22" t="str">
        <f>IFERROR(AVERAGE(V909:W909),"")</f>
        <v/>
      </c>
      <c r="V909" s="23"/>
      <c r="W909" s="24"/>
      <c r="X909" s="22" t="str">
        <f>IFERROR(AVERAGE(Y909:Z909),"")</f>
        <v/>
      </c>
      <c r="Y909" s="23"/>
      <c r="Z909" s="24"/>
      <c r="AA909" s="22" t="str">
        <f>IFERROR(AVERAGE(AB909:AC909),"")</f>
        <v/>
      </c>
      <c r="AB909" s="23"/>
      <c r="AC909" s="24"/>
      <c r="AD909" s="22" t="str">
        <f>IFERROR(AVERAGE(AE909:AF909),"")</f>
        <v/>
      </c>
      <c r="AE909" s="23"/>
      <c r="AF909" s="24"/>
      <c r="AG909" s="22" t="str">
        <f>IFERROR(AVERAGE(AH909:AI909),"")</f>
        <v/>
      </c>
      <c r="AH909" s="23"/>
      <c r="AI909" s="24"/>
      <c r="AJ909" s="22" t="str">
        <f>IFERROR(AVERAGE(AK909:AL909),"")</f>
        <v/>
      </c>
      <c r="AK909" s="23"/>
      <c r="AL909" s="24"/>
      <c r="AM909" s="22" t="str">
        <f>IFERROR(AVERAGE(AN909:AO909),"")</f>
        <v/>
      </c>
      <c r="AN909" s="23"/>
      <c r="AO909" s="24"/>
      <c r="AP909" s="22" t="str">
        <f>IFERROR(AVERAGE(AQ909:AR909),"")</f>
        <v/>
      </c>
      <c r="AQ909" s="23"/>
      <c r="AR909" s="24"/>
      <c r="AS909" s="22" t="str">
        <f>IFERROR(AVERAGE(AT909:AU909),"")</f>
        <v/>
      </c>
      <c r="AT909" s="23"/>
      <c r="AU909" s="24"/>
      <c r="AV909" s="22" t="str">
        <f>IFERROR(AVERAGE(AW909:AX909),"")</f>
        <v/>
      </c>
      <c r="AW909" s="23"/>
      <c r="AX909" s="24"/>
      <c r="AY909" s="22" t="str">
        <f>IFERROR(AVERAGE(AZ909:BA909),"")</f>
        <v/>
      </c>
      <c r="AZ909" s="23"/>
      <c r="BA909" s="24"/>
      <c r="BB909" s="22" t="str">
        <f>IFERROR(AVERAGE(BC909:BD909),"")</f>
        <v/>
      </c>
      <c r="BC909" s="23"/>
      <c r="BD909" s="24"/>
      <c r="BE909" s="22" t="str">
        <f>IFERROR(AVERAGE(BF909:BG909),"")</f>
        <v/>
      </c>
      <c r="BF909" s="23"/>
      <c r="BG909" s="24"/>
      <c r="BH909" s="22" t="str">
        <f>IFERROR(AVERAGE(BI909:BJ909),"")</f>
        <v/>
      </c>
      <c r="BI909" s="23"/>
      <c r="BJ909" s="24"/>
      <c r="BK909" s="22" t="str">
        <f>IFERROR(AVERAGE(BL909:BM909),"")</f>
        <v/>
      </c>
      <c r="BL909" s="23"/>
      <c r="BM909" s="24"/>
      <c r="BN909" s="22" t="str">
        <f>IFERROR(AVERAGE(BO909:BP909),"")</f>
        <v/>
      </c>
      <c r="BO909" s="23"/>
      <c r="BP909" s="24"/>
      <c r="BQ909" s="22" t="str">
        <f>IFERROR(AVERAGE(BR909:BS909),"")</f>
        <v/>
      </c>
      <c r="BR909" s="23"/>
      <c r="BS909" s="24"/>
      <c r="BT909" s="22" t="str">
        <f>IFERROR(AVERAGE(BU909:BV909),"")</f>
        <v/>
      </c>
      <c r="BU909" s="23"/>
      <c r="BV909" s="24"/>
    </row>
    <row r="910" spans="1:74">
      <c r="B910" t="s">
        <v>69</v>
      </c>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row>
    <row r="911" spans="1:74">
      <c r="B911" t="str">
        <f>B906</f>
        <v>harrison2009wind</v>
      </c>
      <c r="C911" t="s">
        <v>23</v>
      </c>
      <c r="D911">
        <f>D906</f>
        <v>2009</v>
      </c>
      <c r="E911" t="s">
        <v>20</v>
      </c>
      <c r="F911" s="4" t="str">
        <f>IFERROR(AVERAGE(G911:H911),"")</f>
        <v/>
      </c>
      <c r="G911" s="12"/>
      <c r="H911" s="13"/>
      <c r="I911" s="4" t="str">
        <f>IFERROR(AVERAGE(J911:K911),"")</f>
        <v/>
      </c>
      <c r="J911" s="12"/>
      <c r="K911" s="13"/>
      <c r="L911" s="4" t="str">
        <f>IFERROR(AVERAGE(M911:N911),"")</f>
        <v/>
      </c>
      <c r="M911" s="12"/>
      <c r="N911" s="13"/>
      <c r="O911" s="4" t="str">
        <f>IFERROR(AVERAGE(P911:Q911),"")</f>
        <v/>
      </c>
      <c r="P911" s="12"/>
      <c r="Q911" s="13"/>
      <c r="R911" s="4" t="str">
        <f>IFERROR(AVERAGE(S911:T911),"")</f>
        <v/>
      </c>
      <c r="S911" s="12"/>
      <c r="T911" s="13"/>
      <c r="U911" s="4" t="str">
        <f>IFERROR(AVERAGE(V911:W911),"")</f>
        <v/>
      </c>
      <c r="V911" s="12"/>
      <c r="W911" s="13"/>
      <c r="X911" s="4" t="str">
        <f>IFERROR(AVERAGE(Y911:Z911),"")</f>
        <v/>
      </c>
      <c r="Y911" s="12"/>
      <c r="Z911" s="13"/>
      <c r="AA911" s="4" t="str">
        <f>IFERROR(AVERAGE(AB911:AC911),"")</f>
        <v/>
      </c>
      <c r="AB911" s="12"/>
      <c r="AC911" s="13"/>
      <c r="AD911" s="4" t="str">
        <f>IFERROR(AVERAGE(AE911:AF911),"")</f>
        <v/>
      </c>
      <c r="AE911" s="12"/>
      <c r="AF911" s="13"/>
      <c r="AG911" s="4" t="str">
        <f>IFERROR(AVERAGE(AH911:AI911),"")</f>
        <v/>
      </c>
      <c r="AH911" s="12"/>
      <c r="AI911" s="13"/>
      <c r="AJ911" s="4" t="str">
        <f>IFERROR(AVERAGE(AK911:AL911),"")</f>
        <v/>
      </c>
      <c r="AK911" s="12"/>
      <c r="AL911" s="13"/>
      <c r="AM911" s="4" t="str">
        <f>IFERROR(AVERAGE(AN911:AO911),"")</f>
        <v/>
      </c>
      <c r="AN911" s="12"/>
      <c r="AO911" s="13"/>
      <c r="AP911" s="4" t="str">
        <f>IFERROR(AVERAGE(AQ911:AR911),"")</f>
        <v/>
      </c>
      <c r="AQ911" s="12"/>
      <c r="AR911" s="13"/>
      <c r="AS911" s="4" t="str">
        <f>IFERROR(AVERAGE(AT911:AU911),"")</f>
        <v/>
      </c>
      <c r="AT911" s="12"/>
      <c r="AU911" s="13"/>
      <c r="AV911" s="4" t="str">
        <f>IFERROR(AVERAGE(AW911:AX911),"")</f>
        <v/>
      </c>
      <c r="AW911" s="12"/>
      <c r="AX911" s="13"/>
      <c r="AY911" s="4" t="str">
        <f>IFERROR(AVERAGE(AZ911:BA911),"")</f>
        <v/>
      </c>
      <c r="AZ911" s="12"/>
      <c r="BA911" s="13"/>
      <c r="BB911" s="4" t="str">
        <f>IFERROR(AVERAGE(BC911:BD911),"")</f>
        <v/>
      </c>
      <c r="BC911" s="12"/>
      <c r="BD911" s="13"/>
      <c r="BE911" s="4" t="str">
        <f>IFERROR(AVERAGE(BF911:BG911),"")</f>
        <v/>
      </c>
      <c r="BF911" s="12"/>
      <c r="BG911" s="13"/>
      <c r="BH911" s="4" t="str">
        <f>IFERROR(AVERAGE(BI911:BJ911),"")</f>
        <v/>
      </c>
      <c r="BI911" s="12"/>
      <c r="BJ911" s="13"/>
      <c r="BK911" s="4" t="str">
        <f>IFERROR(AVERAGE(BL911:BM911),"")</f>
        <v/>
      </c>
      <c r="BL911" s="12"/>
      <c r="BM911" s="13"/>
      <c r="BN911" s="4" t="str">
        <f>IFERROR(AVERAGE(BO911:BP911),"")</f>
        <v/>
      </c>
      <c r="BO911" s="12"/>
      <c r="BP911" s="13"/>
      <c r="BQ911" s="4" t="str">
        <f>IFERROR(AVERAGE(BR911:BS911),"")</f>
        <v/>
      </c>
      <c r="BR911" s="12"/>
      <c r="BS911" s="13"/>
      <c r="BT911" s="4" t="str">
        <f>IFERROR(AVERAGE(BU911:BV911),"")</f>
        <v/>
      </c>
      <c r="BU911" s="12"/>
      <c r="BV911" s="13"/>
    </row>
    <row r="912" spans="1:74">
      <c r="B912" t="str">
        <f>B911</f>
        <v>harrison2009wind</v>
      </c>
      <c r="C912" t="s">
        <v>42</v>
      </c>
      <c r="D912">
        <f>D911</f>
        <v>2009</v>
      </c>
      <c r="E912" t="s">
        <v>43</v>
      </c>
      <c r="F912" s="4" t="str">
        <f>IFERROR(AVERAGE(G912:H912),"")</f>
        <v/>
      </c>
      <c r="G912" s="12"/>
      <c r="H912" s="13"/>
      <c r="I912" s="4" t="str">
        <f>IFERROR(AVERAGE(J912:K912),"")</f>
        <v/>
      </c>
      <c r="J912" s="12"/>
      <c r="K912" s="13"/>
      <c r="L912" s="4" t="str">
        <f>IFERROR(AVERAGE(M912:N912),"")</f>
        <v/>
      </c>
      <c r="M912" s="12"/>
      <c r="N912" s="13"/>
      <c r="O912" s="4" t="str">
        <f>IFERROR(AVERAGE(P912:Q912),"")</f>
        <v/>
      </c>
      <c r="P912" s="12"/>
      <c r="Q912" s="13"/>
      <c r="R912" s="4" t="str">
        <f>IFERROR(AVERAGE(S912:T912),"")</f>
        <v/>
      </c>
      <c r="S912" s="12"/>
      <c r="T912" s="13"/>
      <c r="U912" s="4" t="str">
        <f>IFERROR(AVERAGE(V912:W912),"")</f>
        <v/>
      </c>
      <c r="V912" s="12"/>
      <c r="W912" s="13"/>
      <c r="X912" s="4" t="str">
        <f>IFERROR(AVERAGE(Y912:Z912),"")</f>
        <v/>
      </c>
      <c r="Y912" s="12"/>
      <c r="Z912" s="13"/>
      <c r="AA912" s="4" t="str">
        <f>IFERROR(AVERAGE(AB912:AC912),"")</f>
        <v/>
      </c>
      <c r="AB912" s="12"/>
      <c r="AC912" s="13"/>
      <c r="AD912" s="4" t="str">
        <f>IFERROR(AVERAGE(AE912:AF912),"")</f>
        <v/>
      </c>
      <c r="AE912" s="12"/>
      <c r="AF912" s="13"/>
      <c r="AG912" s="4" t="str">
        <f>IFERROR(AVERAGE(AH912:AI912),"")</f>
        <v/>
      </c>
      <c r="AH912" s="12"/>
      <c r="AI912" s="13"/>
      <c r="AJ912" s="4" t="str">
        <f>IFERROR(AVERAGE(AK912:AL912),"")</f>
        <v/>
      </c>
      <c r="AK912" s="12"/>
      <c r="AL912" s="13"/>
      <c r="AM912" s="4" t="str">
        <f>IFERROR(AVERAGE(AN912:AO912),"")</f>
        <v/>
      </c>
      <c r="AN912" s="12"/>
      <c r="AO912" s="13"/>
      <c r="AP912" s="4" t="str">
        <f>IFERROR(AVERAGE(AQ912:AR912),"")</f>
        <v/>
      </c>
      <c r="AQ912" s="12"/>
      <c r="AR912" s="13"/>
      <c r="AS912" s="4" t="str">
        <f>IFERROR(AVERAGE(AT912:AU912),"")</f>
        <v/>
      </c>
      <c r="AT912" s="12"/>
      <c r="AU912" s="13"/>
      <c r="AV912" s="4" t="str">
        <f>IFERROR(AVERAGE(AW912:AX912),"")</f>
        <v/>
      </c>
      <c r="AW912" s="12"/>
      <c r="AX912" s="13"/>
      <c r="AY912" s="4" t="str">
        <f>IFERROR(AVERAGE(AZ912:BA912),"")</f>
        <v/>
      </c>
      <c r="AZ912" s="12"/>
      <c r="BA912" s="13"/>
      <c r="BB912" s="4" t="str">
        <f>IFERROR(AVERAGE(BC912:BD912),"")</f>
        <v/>
      </c>
      <c r="BC912" s="12"/>
      <c r="BD912" s="13"/>
      <c r="BE912" s="4" t="str">
        <f>IFERROR(AVERAGE(BF912:BG912),"")</f>
        <v/>
      </c>
      <c r="BF912" s="12"/>
      <c r="BG912" s="13"/>
      <c r="BH912" s="4" t="str">
        <f>IFERROR(AVERAGE(BI912:BJ912),"")</f>
        <v/>
      </c>
      <c r="BI912" s="12"/>
      <c r="BJ912" s="13"/>
      <c r="BK912" s="4" t="str">
        <f>IFERROR(AVERAGE(BL912:BM912),"")</f>
        <v/>
      </c>
      <c r="BL912" s="12"/>
      <c r="BM912" s="13"/>
      <c r="BN912" s="4" t="str">
        <f>IFERROR(AVERAGE(BO912:BP912),"")</f>
        <v/>
      </c>
      <c r="BO912" s="12"/>
      <c r="BP912" s="13"/>
      <c r="BQ912" s="4" t="str">
        <f>IFERROR(AVERAGE(BR912:BS912),"")</f>
        <v/>
      </c>
      <c r="BR912" s="12"/>
      <c r="BS912" s="13"/>
      <c r="BT912" s="4" t="str">
        <f>IFERROR(AVERAGE(BU912:BV912),"")</f>
        <v/>
      </c>
      <c r="BU912" s="12"/>
      <c r="BV912" s="13"/>
    </row>
    <row r="913" spans="1:77">
      <c r="B913" t="str">
        <f>B912</f>
        <v>harrison2009wind</v>
      </c>
      <c r="C913" t="s">
        <v>21</v>
      </c>
      <c r="D913">
        <f>D912</f>
        <v>2009</v>
      </c>
      <c r="E913" t="s">
        <v>22</v>
      </c>
      <c r="F913" s="22" t="str">
        <f>IFERROR(AVERAGE(G913:H913),"")</f>
        <v/>
      </c>
      <c r="G913" s="23"/>
      <c r="H913" s="24"/>
      <c r="I913" s="22" t="str">
        <f>IFERROR(AVERAGE(J913:K913),"")</f>
        <v/>
      </c>
      <c r="J913" s="23"/>
      <c r="K913" s="24"/>
      <c r="L913" s="22" t="str">
        <f>IFERROR(AVERAGE(M913:N913),"")</f>
        <v/>
      </c>
      <c r="M913" s="23"/>
      <c r="N913" s="24"/>
      <c r="O913" s="22" t="str">
        <f>IFERROR(AVERAGE(P913:Q913),"")</f>
        <v/>
      </c>
      <c r="P913" s="23"/>
      <c r="Q913" s="24"/>
      <c r="R913" s="22" t="str">
        <f>IFERROR(AVERAGE(S913:T913),"")</f>
        <v/>
      </c>
      <c r="S913" s="23"/>
      <c r="T913" s="24"/>
      <c r="U913" s="22" t="str">
        <f>IFERROR(AVERAGE(V913:W913),"")</f>
        <v/>
      </c>
      <c r="V913" s="23"/>
      <c r="W913" s="24"/>
      <c r="X913" s="22" t="str">
        <f>IFERROR(AVERAGE(Y913:Z913),"")</f>
        <v/>
      </c>
      <c r="Y913" s="23"/>
      <c r="Z913" s="24"/>
      <c r="AA913" s="22" t="str">
        <f>IFERROR(AVERAGE(AB913:AC913),"")</f>
        <v/>
      </c>
      <c r="AB913" s="23"/>
      <c r="AC913" s="24"/>
      <c r="AD913" s="22" t="str">
        <f>IFERROR(AVERAGE(AE913:AF913),"")</f>
        <v/>
      </c>
      <c r="AE913" s="23"/>
      <c r="AF913" s="24"/>
      <c r="AG913" s="22" t="str">
        <f>IFERROR(AVERAGE(AH913:AI913),"")</f>
        <v/>
      </c>
      <c r="AH913" s="23"/>
      <c r="AI913" s="24"/>
      <c r="AJ913" s="22" t="str">
        <f>IFERROR(AVERAGE(AK913:AL913),"")</f>
        <v/>
      </c>
      <c r="AK913" s="23"/>
      <c r="AL913" s="24"/>
      <c r="AM913" s="22" t="str">
        <f>IFERROR(AVERAGE(AN913:AO913),"")</f>
        <v/>
      </c>
      <c r="AN913" s="23"/>
      <c r="AO913" s="24"/>
      <c r="AP913" s="22" t="str">
        <f>IFERROR(AVERAGE(AQ913:AR913),"")</f>
        <v/>
      </c>
      <c r="AQ913" s="23"/>
      <c r="AR913" s="24"/>
      <c r="AS913" s="22" t="str">
        <f>IFERROR(AVERAGE(AT913:AU913),"")</f>
        <v/>
      </c>
      <c r="AT913" s="23"/>
      <c r="AU913" s="24"/>
      <c r="AV913" s="22" t="str">
        <f>IFERROR(AVERAGE(AW913:AX913),"")</f>
        <v/>
      </c>
      <c r="AW913" s="23"/>
      <c r="AX913" s="24"/>
      <c r="AY913" s="22" t="str">
        <f>IFERROR(AVERAGE(AZ913:BA913),"")</f>
        <v/>
      </c>
      <c r="AZ913" s="23"/>
      <c r="BA913" s="24"/>
      <c r="BB913" s="22" t="str">
        <f>IFERROR(AVERAGE(BC913:BD913),"")</f>
        <v/>
      </c>
      <c r="BC913" s="23"/>
      <c r="BD913" s="24"/>
      <c r="BE913" s="22" t="str">
        <f>IFERROR(AVERAGE(BF913:BG913),"")</f>
        <v/>
      </c>
      <c r="BF913" s="23"/>
      <c r="BG913" s="24"/>
      <c r="BH913" s="22" t="str">
        <f>IFERROR(AVERAGE(BI913:BJ913),"")</f>
        <v/>
      </c>
      <c r="BI913" s="23"/>
      <c r="BJ913" s="24"/>
      <c r="BK913" s="22" t="str">
        <f>IFERROR(AVERAGE(BL913:BM913),"")</f>
        <v/>
      </c>
      <c r="BL913" s="23"/>
      <c r="BM913" s="24"/>
      <c r="BN913" s="22" t="str">
        <f>IFERROR(AVERAGE(BO913:BP913),"")</f>
        <v/>
      </c>
      <c r="BO913" s="23"/>
      <c r="BP913" s="24"/>
      <c r="BQ913" s="22" t="str">
        <f>IFERROR(AVERAGE(BR913:BS913),"")</f>
        <v/>
      </c>
      <c r="BR913" s="23"/>
      <c r="BS913" s="24"/>
      <c r="BT913" s="22" t="str">
        <f>IFERROR(AVERAGE(BU913:BV913),"")</f>
        <v/>
      </c>
      <c r="BU913" s="23"/>
      <c r="BV913" s="24"/>
    </row>
    <row r="914" spans="1:77">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row>
    <row r="916" spans="1:77">
      <c r="A916" s="5">
        <f>MATCH(B916,Sources[Citekey],0)</f>
        <v>159</v>
      </c>
      <c r="B916" s="6" t="s">
        <v>278</v>
      </c>
      <c r="C916" s="1"/>
      <c r="D916" s="1">
        <f>VLOOKUP(B916,Sources[],2,FALSE)</f>
        <v>2016</v>
      </c>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row>
    <row r="917" spans="1:77">
      <c r="B917" t="str">
        <f>B916</f>
        <v>vanhoudt2016power</v>
      </c>
      <c r="C917" t="s">
        <v>3</v>
      </c>
      <c r="D917">
        <f>D916</f>
        <v>2016</v>
      </c>
      <c r="E917" s="25" t="s">
        <v>6</v>
      </c>
      <c r="F917" s="4" t="str">
        <f>IFERROR(AVERAGE(G917:H917),"")</f>
        <v/>
      </c>
      <c r="G917" s="12"/>
      <c r="H917" s="13"/>
      <c r="I917" s="4" t="str">
        <f>IFERROR(AVERAGE(J917:K917),"")</f>
        <v/>
      </c>
      <c r="J917" s="12"/>
      <c r="K917" s="13"/>
      <c r="L917" s="4" t="str">
        <f>IFERROR(AVERAGE(M917:N917),"")</f>
        <v/>
      </c>
      <c r="M917" s="12"/>
      <c r="N917" s="13"/>
      <c r="O917" s="4" t="str">
        <f>IFERROR(AVERAGE(P917:Q917),"")</f>
        <v/>
      </c>
      <c r="P917" s="12"/>
      <c r="Q917" s="13"/>
      <c r="R917" s="4" t="str">
        <f>IFERROR(AVERAGE(S917:T917),"")</f>
        <v/>
      </c>
      <c r="S917" s="12"/>
      <c r="T917" s="13"/>
      <c r="U917" s="4" t="str">
        <f>IFERROR(AVERAGE(V917:W917),"")</f>
        <v/>
      </c>
      <c r="V917" s="12"/>
      <c r="W917" s="13"/>
      <c r="X917" s="4" t="str">
        <f>IFERROR(AVERAGE(Y917:Z917),"")</f>
        <v/>
      </c>
      <c r="Y917" s="12"/>
      <c r="Z917" s="13"/>
      <c r="AA917" s="4" t="str">
        <f>IFERROR(AVERAGE(AB917:AC917),"")</f>
        <v/>
      </c>
      <c r="AB917" s="12"/>
      <c r="AC917" s="13"/>
      <c r="AD917" s="4" t="str">
        <f>IFERROR(AVERAGE(AE917:AF917),"")</f>
        <v/>
      </c>
      <c r="AE917" s="12"/>
      <c r="AF917" s="13"/>
      <c r="AG917" s="4" t="str">
        <f>IFERROR(AVERAGE(AH917:AI917),"")</f>
        <v/>
      </c>
      <c r="AH917" s="12"/>
      <c r="AI917" s="13"/>
      <c r="AJ917" s="4" t="str">
        <f>IFERROR(AVERAGE(AK917:AL917),"")</f>
        <v/>
      </c>
      <c r="AK917" s="12"/>
      <c r="AL917" s="13"/>
      <c r="AM917" s="4" t="str">
        <f>IFERROR(AVERAGE(AN917:AO917),"")</f>
        <v/>
      </c>
      <c r="AN917" s="12"/>
      <c r="AO917" s="13"/>
      <c r="AP917" s="4" t="str">
        <f>IFERROR(AVERAGE(AQ917:AR917),"")</f>
        <v/>
      </c>
      <c r="AQ917" s="12"/>
      <c r="AR917" s="13"/>
      <c r="AS917" s="4" t="str">
        <f>IFERROR(AVERAGE(AT917:AU917),"")</f>
        <v/>
      </c>
      <c r="AT917" s="12"/>
      <c r="AU917" s="13"/>
      <c r="AV917" s="4" t="str">
        <f>IFERROR(AVERAGE(AW917:AX917),"")</f>
        <v/>
      </c>
      <c r="AW917" s="12"/>
      <c r="AX917" s="13"/>
      <c r="AY917" s="4" t="str">
        <f>IFERROR(AVERAGE(AZ917:BA917),"")</f>
        <v/>
      </c>
      <c r="AZ917" s="12"/>
      <c r="BA917" s="13"/>
      <c r="BB917" s="4">
        <f>IFERROR(AVERAGE(BC917:BD917),"")</f>
        <v>1100</v>
      </c>
      <c r="BC917" s="12">
        <v>1100</v>
      </c>
      <c r="BD917" s="13">
        <v>1100</v>
      </c>
      <c r="BE917" s="4" t="str">
        <f>IFERROR(AVERAGE(BF917:BG917),"")</f>
        <v/>
      </c>
      <c r="BF917" s="12"/>
      <c r="BG917" s="13"/>
      <c r="BH917" s="4" t="str">
        <f>IFERROR(AVERAGE(BI917:BJ917),"")</f>
        <v/>
      </c>
      <c r="BI917" s="12"/>
      <c r="BJ917" s="13"/>
      <c r="BK917" s="4" t="str">
        <f>IFERROR(AVERAGE(BL917:BM917),"")</f>
        <v/>
      </c>
      <c r="BL917" s="12"/>
      <c r="BM917" s="13"/>
      <c r="BN917" s="4" t="str">
        <f>IFERROR(AVERAGE(BO917:BP917),"")</f>
        <v/>
      </c>
      <c r="BO917" s="12"/>
      <c r="BP917" s="13"/>
      <c r="BQ917" s="4" t="str">
        <f>IFERROR(AVERAGE(BR917:BS917),"")</f>
        <v/>
      </c>
      <c r="BR917" s="12"/>
      <c r="BS917" s="13"/>
      <c r="BT917" s="4" t="str">
        <f>IFERROR(AVERAGE(BU917:BV917),"")</f>
        <v/>
      </c>
      <c r="BU917" s="12"/>
      <c r="BV917" s="13"/>
      <c r="BX917" s="2"/>
      <c r="BY917" s="2" t="s">
        <v>269</v>
      </c>
    </row>
    <row r="918" spans="1:77">
      <c r="B918" t="str">
        <f>B917</f>
        <v>vanhoudt2016power</v>
      </c>
      <c r="C918" t="s">
        <v>4</v>
      </c>
      <c r="D918">
        <f>D917</f>
        <v>2016</v>
      </c>
      <c r="E918" t="str">
        <f>E917</f>
        <v>EUR/kW</v>
      </c>
      <c r="F918" s="4" t="str">
        <f>IFERROR(AVERAGE(G918:H918),"")</f>
        <v/>
      </c>
      <c r="G918" s="14"/>
      <c r="H918" s="15"/>
      <c r="I918" s="4" t="str">
        <f>IFERROR(AVERAGE(J918:K918),"")</f>
        <v/>
      </c>
      <c r="J918" s="14"/>
      <c r="K918" s="15"/>
      <c r="L918" s="4" t="str">
        <f>IFERROR(AVERAGE(M918:N918),"")</f>
        <v/>
      </c>
      <c r="M918" s="14"/>
      <c r="N918" s="15"/>
      <c r="O918" s="4" t="str">
        <f>IFERROR(AVERAGE(P918:Q918),"")</f>
        <v/>
      </c>
      <c r="P918" s="14"/>
      <c r="Q918" s="15"/>
      <c r="R918" s="4" t="str">
        <f>IFERROR(AVERAGE(S918:T918),"")</f>
        <v/>
      </c>
      <c r="S918" s="14"/>
      <c r="T918" s="15"/>
      <c r="U918" s="4" t="str">
        <f>IFERROR(AVERAGE(V918:W918),"")</f>
        <v/>
      </c>
      <c r="V918" s="14"/>
      <c r="W918" s="15"/>
      <c r="X918" s="4" t="str">
        <f>IFERROR(AVERAGE(Y918:Z918),"")</f>
        <v/>
      </c>
      <c r="Y918" s="14"/>
      <c r="Z918" s="15"/>
      <c r="AA918" s="4" t="str">
        <f>IFERROR(AVERAGE(AB918:AC918),"")</f>
        <v/>
      </c>
      <c r="AB918" s="14"/>
      <c r="AC918" s="15"/>
      <c r="AD918" s="4" t="str">
        <f>IFERROR(AVERAGE(AE918:AF918),"")</f>
        <v/>
      </c>
      <c r="AE918" s="14"/>
      <c r="AF918" s="15"/>
      <c r="AG918" s="4" t="str">
        <f>IFERROR(AVERAGE(AH918:AI918),"")</f>
        <v/>
      </c>
      <c r="AH918" s="14"/>
      <c r="AI918" s="15"/>
      <c r="AJ918" s="4" t="str">
        <f>IFERROR(AVERAGE(AK918:AL918),"")</f>
        <v/>
      </c>
      <c r="AK918" s="14"/>
      <c r="AL918" s="15"/>
      <c r="AM918" s="4" t="str">
        <f>IFERROR(AVERAGE(AN918:AO918),"")</f>
        <v/>
      </c>
      <c r="AN918" s="14"/>
      <c r="AO918" s="15"/>
      <c r="AP918" s="4" t="str">
        <f>IFERROR(AVERAGE(AQ918:AR918),"")</f>
        <v/>
      </c>
      <c r="AQ918" s="14"/>
      <c r="AR918" s="15"/>
      <c r="AS918" s="4" t="str">
        <f>IFERROR(AVERAGE(AT918:AU918),"")</f>
        <v/>
      </c>
      <c r="AT918" s="14"/>
      <c r="AU918" s="15"/>
      <c r="AV918" s="4" t="str">
        <f>IFERROR(AVERAGE(AW918:AX918),"")</f>
        <v/>
      </c>
      <c r="AW918" s="14"/>
      <c r="AX918" s="15"/>
      <c r="AY918" s="4" t="str">
        <f>IFERROR(AVERAGE(AZ918:BA918),"")</f>
        <v/>
      </c>
      <c r="AZ918" s="14"/>
      <c r="BA918" s="15"/>
      <c r="BB918" s="4">
        <f>IFERROR(AVERAGE(BC918:BD918),"")</f>
        <v>1900</v>
      </c>
      <c r="BC918" s="14">
        <v>1900</v>
      </c>
      <c r="BD918" s="15">
        <v>1900</v>
      </c>
      <c r="BE918" s="4" t="str">
        <f>IFERROR(AVERAGE(BF918:BG918),"")</f>
        <v/>
      </c>
      <c r="BF918" s="14"/>
      <c r="BG918" s="15"/>
      <c r="BH918" s="4" t="str">
        <f>IFERROR(AVERAGE(BI918:BJ918),"")</f>
        <v/>
      </c>
      <c r="BI918" s="14"/>
      <c r="BJ918" s="15"/>
      <c r="BK918" s="4" t="str">
        <f>IFERROR(AVERAGE(BL918:BM918),"")</f>
        <v/>
      </c>
      <c r="BL918" s="14"/>
      <c r="BM918" s="15"/>
      <c r="BN918" s="4" t="str">
        <f>IFERROR(AVERAGE(BO918:BP918),"")</f>
        <v/>
      </c>
      <c r="BO918" s="14"/>
      <c r="BP918" s="15"/>
      <c r="BQ918" s="4" t="str">
        <f>IFERROR(AVERAGE(BR918:BS918),"")</f>
        <v/>
      </c>
      <c r="BR918" s="14"/>
      <c r="BS918" s="15"/>
      <c r="BT918" s="4">
        <f>IFERROR(AVERAGE(BU918:BV918),"")</f>
        <v>1119.2546583850931</v>
      </c>
      <c r="BU918" s="14">
        <f>0.88/1.61*1900</f>
        <v>1038.5093167701862</v>
      </c>
      <c r="BV918" s="14">
        <v>1200</v>
      </c>
      <c r="BX918" s="2"/>
      <c r="BY918" s="2" t="s">
        <v>279</v>
      </c>
    </row>
    <row r="919" spans="1:77">
      <c r="B919" t="str">
        <f>B918</f>
        <v>vanhoudt2016power</v>
      </c>
      <c r="C919" t="s">
        <v>5</v>
      </c>
      <c r="D919">
        <f>D918</f>
        <v>2016</v>
      </c>
      <c r="E919" t="str">
        <f>E918</f>
        <v>EUR/kW</v>
      </c>
      <c r="F919" s="4" t="str">
        <f>IFERROR(AVERAGE(G919:H919),"")</f>
        <v/>
      </c>
      <c r="G919" s="16"/>
      <c r="H919" s="17"/>
      <c r="I919" s="4" t="str">
        <f>IFERROR(AVERAGE(J919:K919),"")</f>
        <v/>
      </c>
      <c r="J919" s="16"/>
      <c r="K919" s="17"/>
      <c r="L919" s="4" t="str">
        <f>IFERROR(AVERAGE(M919:N919),"")</f>
        <v/>
      </c>
      <c r="M919" s="16"/>
      <c r="N919" s="17"/>
      <c r="O919" s="4" t="str">
        <f>IFERROR(AVERAGE(P919:Q919),"")</f>
        <v/>
      </c>
      <c r="P919" s="16"/>
      <c r="Q919" s="17"/>
      <c r="R919" s="4" t="str">
        <f>IFERROR(AVERAGE(S919:T919),"")</f>
        <v/>
      </c>
      <c r="S919" s="16"/>
      <c r="T919" s="17"/>
      <c r="U919" s="4" t="str">
        <f>IFERROR(AVERAGE(V919:W919),"")</f>
        <v/>
      </c>
      <c r="V919" s="16"/>
      <c r="W919" s="17"/>
      <c r="X919" s="4" t="str">
        <f>IFERROR(AVERAGE(Y919:Z919),"")</f>
        <v/>
      </c>
      <c r="Y919" s="16"/>
      <c r="Z919" s="17"/>
      <c r="AA919" s="4" t="str">
        <f>IFERROR(AVERAGE(AB919:AC919),"")</f>
        <v/>
      </c>
      <c r="AB919" s="16"/>
      <c r="AC919" s="17"/>
      <c r="AD919" s="4" t="str">
        <f>IFERROR(AVERAGE(AE919:AF919),"")</f>
        <v/>
      </c>
      <c r="AE919" s="16"/>
      <c r="AF919" s="17"/>
      <c r="AG919" s="4" t="str">
        <f>IFERROR(AVERAGE(AH919:AI919),"")</f>
        <v/>
      </c>
      <c r="AH919" s="16"/>
      <c r="AI919" s="17"/>
      <c r="AJ919" s="4" t="str">
        <f>IFERROR(AVERAGE(AK919:AL919),"")</f>
        <v/>
      </c>
      <c r="AK919" s="16"/>
      <c r="AL919" s="17"/>
      <c r="AM919" s="4" t="str">
        <f>IFERROR(AVERAGE(AN919:AO919),"")</f>
        <v/>
      </c>
      <c r="AN919" s="16"/>
      <c r="AO919" s="17"/>
      <c r="AP919" s="4" t="str">
        <f>IFERROR(AVERAGE(AQ919:AR919),"")</f>
        <v/>
      </c>
      <c r="AQ919" s="16"/>
      <c r="AR919" s="17"/>
      <c r="AS919" s="4" t="str">
        <f>IFERROR(AVERAGE(AT919:AU919),"")</f>
        <v/>
      </c>
      <c r="AT919" s="16"/>
      <c r="AU919" s="17"/>
      <c r="AV919" s="4" t="str">
        <f>IFERROR(AVERAGE(AW919:AX919),"")</f>
        <v/>
      </c>
      <c r="AW919" s="16"/>
      <c r="AX919" s="17"/>
      <c r="AY919" s="4" t="str">
        <f>IFERROR(AVERAGE(AZ919:BA919),"")</f>
        <v/>
      </c>
      <c r="AZ919" s="16"/>
      <c r="BA919" s="17"/>
      <c r="BB919" s="4" t="str">
        <f>IFERROR(AVERAGE(BC919:BD919),"")</f>
        <v/>
      </c>
      <c r="BC919" s="16"/>
      <c r="BD919" s="17"/>
      <c r="BE919" s="4" t="str">
        <f>IFERROR(AVERAGE(BF919:BG919),"")</f>
        <v/>
      </c>
      <c r="BF919" s="16"/>
      <c r="BG919" s="17"/>
      <c r="BH919" s="4" t="str">
        <f>IFERROR(AVERAGE(BI919:BJ919),"")</f>
        <v/>
      </c>
      <c r="BI919" s="16"/>
      <c r="BJ919" s="17"/>
      <c r="BK919" s="4" t="str">
        <f>IFERROR(AVERAGE(BL919:BM919),"")</f>
        <v/>
      </c>
      <c r="BL919" s="16"/>
      <c r="BM919" s="17"/>
      <c r="BN919" s="4" t="str">
        <f>IFERROR(AVERAGE(BO919:BP919),"")</f>
        <v/>
      </c>
      <c r="BO919" s="16"/>
      <c r="BP919" s="17"/>
      <c r="BQ919" s="4" t="str">
        <f>IFERROR(AVERAGE(BR919:BS919),"")</f>
        <v/>
      </c>
      <c r="BR919" s="16"/>
      <c r="BS919" s="17"/>
      <c r="BT919" s="4" t="str">
        <f>IFERROR(AVERAGE(BU919:BV919),"")</f>
        <v/>
      </c>
      <c r="BU919" s="16"/>
      <c r="BV919" s="17"/>
    </row>
    <row r="920" spans="1:77">
      <c r="B920" t="s">
        <v>69</v>
      </c>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row>
    <row r="921" spans="1:77" s="1" customFormat="1">
      <c r="A921" s="55"/>
      <c r="B921" s="1" t="str">
        <f>B919</f>
        <v>vanhoudt2016power</v>
      </c>
      <c r="C921" s="1" t="s">
        <v>10</v>
      </c>
      <c r="D921" s="1">
        <f>D916</f>
        <v>2016</v>
      </c>
      <c r="E921" s="1" t="str">
        <f>E917</f>
        <v>EUR/kW</v>
      </c>
      <c r="F921" s="10">
        <f t="shared" ref="F921:BJ921" si="1005">IFERROR(SUM(F923:F928)/F922,0)</f>
        <v>0</v>
      </c>
      <c r="G921" s="10">
        <f t="shared" si="1005"/>
        <v>0</v>
      </c>
      <c r="H921" s="10">
        <f t="shared" si="1005"/>
        <v>0</v>
      </c>
      <c r="I921" s="10">
        <f t="shared" si="1005"/>
        <v>0</v>
      </c>
      <c r="J921" s="10">
        <f t="shared" si="1005"/>
        <v>0</v>
      </c>
      <c r="K921" s="10">
        <f t="shared" si="1005"/>
        <v>0</v>
      </c>
      <c r="L921" s="10">
        <f t="shared" si="1005"/>
        <v>0</v>
      </c>
      <c r="M921" s="10">
        <f t="shared" si="1005"/>
        <v>0</v>
      </c>
      <c r="N921" s="10">
        <f t="shared" si="1005"/>
        <v>0</v>
      </c>
      <c r="O921" s="10">
        <f t="shared" si="1005"/>
        <v>0</v>
      </c>
      <c r="P921" s="10">
        <f t="shared" si="1005"/>
        <v>0</v>
      </c>
      <c r="Q921" s="10">
        <f t="shared" si="1005"/>
        <v>0</v>
      </c>
      <c r="R921" s="10">
        <f t="shared" si="1005"/>
        <v>0</v>
      </c>
      <c r="S921" s="10">
        <f t="shared" si="1005"/>
        <v>0</v>
      </c>
      <c r="T921" s="10">
        <f t="shared" si="1005"/>
        <v>0</v>
      </c>
      <c r="U921" s="10">
        <f t="shared" si="1005"/>
        <v>0</v>
      </c>
      <c r="V921" s="10">
        <f t="shared" si="1005"/>
        <v>0</v>
      </c>
      <c r="W921" s="10">
        <f t="shared" si="1005"/>
        <v>0</v>
      </c>
      <c r="X921" s="10">
        <f t="shared" si="1005"/>
        <v>0</v>
      </c>
      <c r="Y921" s="10">
        <f t="shared" si="1005"/>
        <v>0</v>
      </c>
      <c r="Z921" s="10">
        <f t="shared" si="1005"/>
        <v>0</v>
      </c>
      <c r="AA921" s="10">
        <f t="shared" si="1005"/>
        <v>0</v>
      </c>
      <c r="AB921" s="10">
        <f t="shared" si="1005"/>
        <v>0</v>
      </c>
      <c r="AC921" s="10">
        <f t="shared" si="1005"/>
        <v>0</v>
      </c>
      <c r="AD921" s="10">
        <f t="shared" si="1005"/>
        <v>0</v>
      </c>
      <c r="AE921" s="10">
        <f t="shared" si="1005"/>
        <v>0</v>
      </c>
      <c r="AF921" s="10">
        <f t="shared" si="1005"/>
        <v>0</v>
      </c>
      <c r="AG921" s="10">
        <f t="shared" si="1005"/>
        <v>0</v>
      </c>
      <c r="AH921" s="10">
        <f t="shared" si="1005"/>
        <v>0</v>
      </c>
      <c r="AI921" s="10">
        <f t="shared" si="1005"/>
        <v>0</v>
      </c>
      <c r="AJ921" s="10">
        <f t="shared" si="1005"/>
        <v>0</v>
      </c>
      <c r="AK921" s="10">
        <f t="shared" si="1005"/>
        <v>0</v>
      </c>
      <c r="AL921" s="10">
        <f t="shared" si="1005"/>
        <v>0</v>
      </c>
      <c r="AM921" s="10">
        <f t="shared" si="1005"/>
        <v>0</v>
      </c>
      <c r="AN921" s="10">
        <f t="shared" si="1005"/>
        <v>0</v>
      </c>
      <c r="AO921" s="10">
        <f t="shared" si="1005"/>
        <v>0</v>
      </c>
      <c r="AP921" s="10">
        <f t="shared" si="1005"/>
        <v>0</v>
      </c>
      <c r="AQ921" s="10">
        <f t="shared" si="1005"/>
        <v>0</v>
      </c>
      <c r="AR921" s="10">
        <f t="shared" si="1005"/>
        <v>0</v>
      </c>
      <c r="AS921" s="10">
        <f t="shared" si="1005"/>
        <v>0</v>
      </c>
      <c r="AT921" s="10">
        <f t="shared" si="1005"/>
        <v>0</v>
      </c>
      <c r="AU921" s="10">
        <f t="shared" si="1005"/>
        <v>0</v>
      </c>
      <c r="AV921" s="10">
        <f t="shared" si="1005"/>
        <v>0</v>
      </c>
      <c r="AW921" s="10">
        <f t="shared" si="1005"/>
        <v>0</v>
      </c>
      <c r="AX921" s="10">
        <f t="shared" si="1005"/>
        <v>0</v>
      </c>
      <c r="AY921" s="10">
        <f t="shared" si="1005"/>
        <v>0</v>
      </c>
      <c r="AZ921" s="10">
        <f t="shared" si="1005"/>
        <v>0</v>
      </c>
      <c r="BA921" s="10">
        <f t="shared" si="1005"/>
        <v>0</v>
      </c>
      <c r="BB921" s="10">
        <f t="shared" si="1005"/>
        <v>0</v>
      </c>
      <c r="BC921" s="10">
        <f t="shared" si="1005"/>
        <v>0</v>
      </c>
      <c r="BD921" s="10">
        <f t="shared" si="1005"/>
        <v>0</v>
      </c>
      <c r="BE921" s="10">
        <f t="shared" si="1005"/>
        <v>0</v>
      </c>
      <c r="BF921" s="10">
        <f t="shared" si="1005"/>
        <v>0</v>
      </c>
      <c r="BG921" s="10">
        <f t="shared" si="1005"/>
        <v>0</v>
      </c>
      <c r="BH921" s="10">
        <f t="shared" si="1005"/>
        <v>0</v>
      </c>
      <c r="BI921" s="10">
        <f t="shared" si="1005"/>
        <v>0</v>
      </c>
      <c r="BJ921" s="10">
        <f t="shared" si="1005"/>
        <v>0</v>
      </c>
      <c r="BK921" s="10">
        <f t="shared" ref="BK921:BV921" si="1006">IFERROR(SUM(BK923:BK928)/BK922,0)</f>
        <v>0</v>
      </c>
      <c r="BL921" s="10">
        <f t="shared" si="1006"/>
        <v>0</v>
      </c>
      <c r="BM921" s="10">
        <f t="shared" si="1006"/>
        <v>0</v>
      </c>
      <c r="BN921" s="10">
        <f t="shared" si="1006"/>
        <v>0</v>
      </c>
      <c r="BO921" s="10">
        <f t="shared" si="1006"/>
        <v>0</v>
      </c>
      <c r="BP921" s="10">
        <f t="shared" si="1006"/>
        <v>0</v>
      </c>
      <c r="BQ921" s="10">
        <f t="shared" si="1006"/>
        <v>0</v>
      </c>
      <c r="BR921" s="10">
        <f t="shared" si="1006"/>
        <v>0</v>
      </c>
      <c r="BS921" s="10">
        <f t="shared" si="1006"/>
        <v>0</v>
      </c>
      <c r="BT921" s="10">
        <f t="shared" si="1006"/>
        <v>0</v>
      </c>
      <c r="BU921" s="10">
        <f t="shared" si="1006"/>
        <v>0</v>
      </c>
      <c r="BV921" s="10">
        <f t="shared" si="1006"/>
        <v>0</v>
      </c>
    </row>
    <row r="922" spans="1:77" hidden="1" outlineLevel="1">
      <c r="B922" t="str">
        <f>B921</f>
        <v>vanhoudt2016power</v>
      </c>
      <c r="C922" t="s">
        <v>17</v>
      </c>
      <c r="D922">
        <f>D921</f>
        <v>2016</v>
      </c>
      <c r="E922" t="s">
        <v>18</v>
      </c>
      <c r="F922" s="4" t="str">
        <f>IFERROR(AVERAGE(G922:H922),"")</f>
        <v/>
      </c>
      <c r="G922" s="12"/>
      <c r="H922" s="13"/>
      <c r="I922" s="4" t="str">
        <f>IFERROR(AVERAGE(J922:K922),"")</f>
        <v/>
      </c>
      <c r="J922" s="12"/>
      <c r="K922" s="13"/>
      <c r="L922" s="4" t="str">
        <f>IFERROR(AVERAGE(M922:N922),"")</f>
        <v/>
      </c>
      <c r="M922" s="12"/>
      <c r="N922" s="13"/>
      <c r="O922" s="4" t="str">
        <f>IFERROR(AVERAGE(P922:Q922),"")</f>
        <v/>
      </c>
      <c r="P922" s="12"/>
      <c r="Q922" s="13"/>
      <c r="R922" s="4" t="str">
        <f>IFERROR(AVERAGE(S922:T922),"")</f>
        <v/>
      </c>
      <c r="S922" s="12"/>
      <c r="T922" s="13"/>
      <c r="U922" s="4" t="str">
        <f>IFERROR(AVERAGE(V922:W922),"")</f>
        <v/>
      </c>
      <c r="V922" s="12"/>
      <c r="W922" s="13"/>
      <c r="X922" s="4" t="str">
        <f>IFERROR(AVERAGE(Y922:Z922),"")</f>
        <v/>
      </c>
      <c r="Y922" s="12"/>
      <c r="Z922" s="13"/>
      <c r="AA922" s="4" t="str">
        <f>IFERROR(AVERAGE(AB922:AC922),"")</f>
        <v/>
      </c>
      <c r="AB922" s="12"/>
      <c r="AC922" s="13"/>
      <c r="AD922" s="4" t="str">
        <f>IFERROR(AVERAGE(AE922:AF922),"")</f>
        <v/>
      </c>
      <c r="AE922" s="12"/>
      <c r="AF922" s="13"/>
      <c r="AG922" s="4" t="str">
        <f>IFERROR(AVERAGE(AH922:AI922),"")</f>
        <v/>
      </c>
      <c r="AH922" s="12"/>
      <c r="AI922" s="13"/>
      <c r="AJ922" s="4" t="str">
        <f>IFERROR(AVERAGE(AK922:AL922),"")</f>
        <v/>
      </c>
      <c r="AK922" s="12"/>
      <c r="AL922" s="13"/>
      <c r="AM922" s="4" t="str">
        <f>IFERROR(AVERAGE(AN922:AO922),"")</f>
        <v/>
      </c>
      <c r="AN922" s="12"/>
      <c r="AO922" s="13"/>
      <c r="AP922" s="4" t="str">
        <f>IFERROR(AVERAGE(AQ922:AR922),"")</f>
        <v/>
      </c>
      <c r="AQ922" s="12"/>
      <c r="AR922" s="13"/>
      <c r="AS922" s="4" t="str">
        <f>IFERROR(AVERAGE(AT922:AU922),"")</f>
        <v/>
      </c>
      <c r="AT922" s="12"/>
      <c r="AU922" s="13"/>
      <c r="AV922" s="4" t="str">
        <f>IFERROR(AVERAGE(AW922:AX922),"")</f>
        <v/>
      </c>
      <c r="AW922" s="12"/>
      <c r="AX922" s="13"/>
      <c r="AY922" s="4" t="str">
        <f>IFERROR(AVERAGE(AZ922:BA922),"")</f>
        <v/>
      </c>
      <c r="AZ922" s="12"/>
      <c r="BA922" s="13"/>
      <c r="BB922" s="4" t="str">
        <f>IFERROR(AVERAGE(BC922:BD922),"")</f>
        <v/>
      </c>
      <c r="BC922" s="12"/>
      <c r="BD922" s="13"/>
      <c r="BE922" s="4" t="str">
        <f>IFERROR(AVERAGE(BF922:BG922),"")</f>
        <v/>
      </c>
      <c r="BF922" s="12"/>
      <c r="BG922" s="13"/>
      <c r="BH922" s="4" t="str">
        <f>IFERROR(AVERAGE(BI922:BJ922),"")</f>
        <v/>
      </c>
      <c r="BI922" s="12"/>
      <c r="BJ922" s="13"/>
      <c r="BK922" s="4" t="str">
        <f>IFERROR(AVERAGE(BL922:BM922),"")</f>
        <v/>
      </c>
      <c r="BL922" s="12"/>
      <c r="BM922" s="13"/>
      <c r="BN922" s="4" t="str">
        <f>IFERROR(AVERAGE(BO922:BP922),"")</f>
        <v/>
      </c>
      <c r="BO922" s="12"/>
      <c r="BP922" s="13"/>
      <c r="BQ922" s="4" t="str">
        <f>IFERROR(AVERAGE(BR922:BS922),"")</f>
        <v/>
      </c>
      <c r="BR922" s="12"/>
      <c r="BS922" s="13"/>
      <c r="BT922" s="4" t="str">
        <f>IFERROR(AVERAGE(BU922:BV922),"")</f>
        <v/>
      </c>
      <c r="BU922" s="12"/>
      <c r="BV922" s="13"/>
    </row>
    <row r="923" spans="1:77" hidden="1" outlineLevel="1">
      <c r="B923" t="str">
        <f t="shared" ref="B923:B928" si="1007">B922</f>
        <v>vanhoudt2016power</v>
      </c>
      <c r="C923" t="s">
        <v>12</v>
      </c>
      <c r="D923">
        <f>D921</f>
        <v>2016</v>
      </c>
      <c r="E923" t="str">
        <f>LEFT(E921,3)</f>
        <v>EUR</v>
      </c>
      <c r="F923" s="4" t="str">
        <f t="shared" ref="F923:F928" si="1008">IFERROR(AVERAGE(G923:H923),"")</f>
        <v/>
      </c>
      <c r="G923" s="12"/>
      <c r="H923" s="13"/>
      <c r="I923" s="4" t="str">
        <f t="shared" ref="I923:I928" si="1009">IFERROR(AVERAGE(J923:K923),"")</f>
        <v/>
      </c>
      <c r="J923" s="12"/>
      <c r="K923" s="13"/>
      <c r="L923" s="4" t="str">
        <f t="shared" ref="L923:L928" si="1010">IFERROR(AVERAGE(M923:N923),"")</f>
        <v/>
      </c>
      <c r="M923" s="12"/>
      <c r="N923" s="13"/>
      <c r="O923" s="4" t="str">
        <f t="shared" ref="O923:O928" si="1011">IFERROR(AVERAGE(P923:Q923),"")</f>
        <v/>
      </c>
      <c r="P923" s="12"/>
      <c r="Q923" s="13"/>
      <c r="R923" s="4" t="str">
        <f t="shared" ref="R923:R928" si="1012">IFERROR(AVERAGE(S923:T923),"")</f>
        <v/>
      </c>
      <c r="S923" s="12"/>
      <c r="T923" s="13"/>
      <c r="U923" s="4" t="str">
        <f t="shared" ref="U923:U928" si="1013">IFERROR(AVERAGE(V923:W923),"")</f>
        <v/>
      </c>
      <c r="V923" s="12"/>
      <c r="W923" s="13"/>
      <c r="X923" s="4" t="str">
        <f t="shared" ref="X923:X928" si="1014">IFERROR(AVERAGE(Y923:Z923),"")</f>
        <v/>
      </c>
      <c r="Y923" s="12"/>
      <c r="Z923" s="13"/>
      <c r="AA923" s="4" t="str">
        <f t="shared" ref="AA923:AA928" si="1015">IFERROR(AVERAGE(AB923:AC923),"")</f>
        <v/>
      </c>
      <c r="AB923" s="12"/>
      <c r="AC923" s="13"/>
      <c r="AD923" s="4" t="str">
        <f t="shared" ref="AD923:AD928" si="1016">IFERROR(AVERAGE(AE923:AF923),"")</f>
        <v/>
      </c>
      <c r="AE923" s="12"/>
      <c r="AF923" s="13"/>
      <c r="AG923" s="4" t="str">
        <f t="shared" ref="AG923:AG928" si="1017">IFERROR(AVERAGE(AH923:AI923),"")</f>
        <v/>
      </c>
      <c r="AH923" s="12"/>
      <c r="AI923" s="13"/>
      <c r="AJ923" s="4" t="str">
        <f t="shared" ref="AJ923:AJ928" si="1018">IFERROR(AVERAGE(AK923:AL923),"")</f>
        <v/>
      </c>
      <c r="AK923" s="12"/>
      <c r="AL923" s="13"/>
      <c r="AM923" s="4" t="str">
        <f t="shared" ref="AM923:AM928" si="1019">IFERROR(AVERAGE(AN923:AO923),"")</f>
        <v/>
      </c>
      <c r="AN923" s="12"/>
      <c r="AO923" s="13"/>
      <c r="AP923" s="4" t="str">
        <f t="shared" ref="AP923:AP928" si="1020">IFERROR(AVERAGE(AQ923:AR923),"")</f>
        <v/>
      </c>
      <c r="AQ923" s="12"/>
      <c r="AR923" s="13"/>
      <c r="AS923" s="4" t="str">
        <f t="shared" ref="AS923:AS928" si="1021">IFERROR(AVERAGE(AT923:AU923),"")</f>
        <v/>
      </c>
      <c r="AT923" s="12"/>
      <c r="AU923" s="13"/>
      <c r="AV923" s="4" t="str">
        <f t="shared" ref="AV923:AV928" si="1022">IFERROR(AVERAGE(AW923:AX923),"")</f>
        <v/>
      </c>
      <c r="AW923" s="12"/>
      <c r="AX923" s="13"/>
      <c r="AY923" s="4" t="str">
        <f t="shared" ref="AY923:AY928" si="1023">IFERROR(AVERAGE(AZ923:BA923),"")</f>
        <v/>
      </c>
      <c r="AZ923" s="12"/>
      <c r="BA923" s="13"/>
      <c r="BB923" s="4" t="str">
        <f t="shared" ref="BB923:BB928" si="1024">IFERROR(AVERAGE(BC923:BD923),"")</f>
        <v/>
      </c>
      <c r="BC923" s="12"/>
      <c r="BD923" s="13"/>
      <c r="BE923" s="4" t="str">
        <f t="shared" ref="BE923:BE928" si="1025">IFERROR(AVERAGE(BF923:BG923),"")</f>
        <v/>
      </c>
      <c r="BF923" s="12"/>
      <c r="BG923" s="13"/>
      <c r="BH923" s="4" t="str">
        <f t="shared" ref="BH923:BH928" si="1026">IFERROR(AVERAGE(BI923:BJ923),"")</f>
        <v/>
      </c>
      <c r="BI923" s="12"/>
      <c r="BJ923" s="13"/>
      <c r="BK923" s="4" t="str">
        <f t="shared" ref="BK923:BK928" si="1027">IFERROR(AVERAGE(BL923:BM923),"")</f>
        <v/>
      </c>
      <c r="BL923" s="12"/>
      <c r="BM923" s="13"/>
      <c r="BN923" s="4" t="str">
        <f t="shared" ref="BN923:BN928" si="1028">IFERROR(AVERAGE(BO923:BP923),"")</f>
        <v/>
      </c>
      <c r="BO923" s="12"/>
      <c r="BP923" s="13"/>
      <c r="BQ923" s="4" t="str">
        <f t="shared" ref="BQ923:BQ928" si="1029">IFERROR(AVERAGE(BR923:BS923),"")</f>
        <v/>
      </c>
      <c r="BR923" s="12"/>
      <c r="BS923" s="13"/>
      <c r="BT923" s="4" t="str">
        <f t="shared" ref="BT923:BT928" si="1030">IFERROR(AVERAGE(BU923:BV923),"")</f>
        <v/>
      </c>
      <c r="BU923" s="12"/>
      <c r="BV923" s="13"/>
    </row>
    <row r="924" spans="1:77" hidden="1" outlineLevel="1">
      <c r="B924" t="str">
        <f t="shared" si="1007"/>
        <v>vanhoudt2016power</v>
      </c>
      <c r="C924" t="s">
        <v>13</v>
      </c>
      <c r="D924">
        <f t="shared" ref="D924:E928" si="1031">D923</f>
        <v>2016</v>
      </c>
      <c r="E924" t="str">
        <f t="shared" si="1031"/>
        <v>EUR</v>
      </c>
      <c r="F924" s="4" t="str">
        <f t="shared" si="1008"/>
        <v/>
      </c>
      <c r="G924" s="12"/>
      <c r="H924" s="13"/>
      <c r="I924" s="4" t="str">
        <f t="shared" si="1009"/>
        <v/>
      </c>
      <c r="J924" s="12"/>
      <c r="K924" s="13"/>
      <c r="L924" s="4" t="str">
        <f t="shared" si="1010"/>
        <v/>
      </c>
      <c r="M924" s="12"/>
      <c r="N924" s="13"/>
      <c r="O924" s="4" t="str">
        <f t="shared" si="1011"/>
        <v/>
      </c>
      <c r="P924" s="12"/>
      <c r="Q924" s="13"/>
      <c r="R924" s="4" t="str">
        <f t="shared" si="1012"/>
        <v/>
      </c>
      <c r="S924" s="12"/>
      <c r="T924" s="13"/>
      <c r="U924" s="4" t="str">
        <f t="shared" si="1013"/>
        <v/>
      </c>
      <c r="V924" s="12"/>
      <c r="W924" s="13"/>
      <c r="X924" s="4" t="str">
        <f t="shared" si="1014"/>
        <v/>
      </c>
      <c r="Y924" s="12"/>
      <c r="Z924" s="13"/>
      <c r="AA924" s="4" t="str">
        <f t="shared" si="1015"/>
        <v/>
      </c>
      <c r="AB924" s="12"/>
      <c r="AC924" s="13"/>
      <c r="AD924" s="4" t="str">
        <f t="shared" si="1016"/>
        <v/>
      </c>
      <c r="AE924" s="12"/>
      <c r="AF924" s="13"/>
      <c r="AG924" s="4" t="str">
        <f t="shared" si="1017"/>
        <v/>
      </c>
      <c r="AH924" s="12"/>
      <c r="AI924" s="13"/>
      <c r="AJ924" s="4" t="str">
        <f t="shared" si="1018"/>
        <v/>
      </c>
      <c r="AK924" s="12"/>
      <c r="AL924" s="13"/>
      <c r="AM924" s="4" t="str">
        <f t="shared" si="1019"/>
        <v/>
      </c>
      <c r="AN924" s="12"/>
      <c r="AO924" s="13"/>
      <c r="AP924" s="4" t="str">
        <f t="shared" si="1020"/>
        <v/>
      </c>
      <c r="AQ924" s="12"/>
      <c r="AR924" s="13"/>
      <c r="AS924" s="4" t="str">
        <f t="shared" si="1021"/>
        <v/>
      </c>
      <c r="AT924" s="12"/>
      <c r="AU924" s="13"/>
      <c r="AV924" s="4" t="str">
        <f t="shared" si="1022"/>
        <v/>
      </c>
      <c r="AW924" s="12"/>
      <c r="AX924" s="13"/>
      <c r="AY924" s="4" t="str">
        <f t="shared" si="1023"/>
        <v/>
      </c>
      <c r="AZ924" s="12"/>
      <c r="BA924" s="13"/>
      <c r="BB924" s="4" t="str">
        <f t="shared" si="1024"/>
        <v/>
      </c>
      <c r="BC924" s="12"/>
      <c r="BD924" s="13"/>
      <c r="BE924" s="4" t="str">
        <f t="shared" si="1025"/>
        <v/>
      </c>
      <c r="BF924" s="12"/>
      <c r="BG924" s="13"/>
      <c r="BH924" s="4" t="str">
        <f t="shared" si="1026"/>
        <v/>
      </c>
      <c r="BI924" s="12"/>
      <c r="BJ924" s="13"/>
      <c r="BK924" s="4" t="str">
        <f t="shared" si="1027"/>
        <v/>
      </c>
      <c r="BL924" s="12"/>
      <c r="BM924" s="13"/>
      <c r="BN924" s="4" t="str">
        <f t="shared" si="1028"/>
        <v/>
      </c>
      <c r="BO924" s="12"/>
      <c r="BP924" s="13"/>
      <c r="BQ924" s="4" t="str">
        <f t="shared" si="1029"/>
        <v/>
      </c>
      <c r="BR924" s="12"/>
      <c r="BS924" s="13"/>
      <c r="BT924" s="4" t="str">
        <f t="shared" si="1030"/>
        <v/>
      </c>
      <c r="BU924" s="12"/>
      <c r="BV924" s="13"/>
    </row>
    <row r="925" spans="1:77" hidden="1" outlineLevel="1">
      <c r="B925" t="str">
        <f t="shared" si="1007"/>
        <v>vanhoudt2016power</v>
      </c>
      <c r="C925" t="s">
        <v>14</v>
      </c>
      <c r="D925">
        <f t="shared" si="1031"/>
        <v>2016</v>
      </c>
      <c r="E925" t="str">
        <f t="shared" si="1031"/>
        <v>EUR</v>
      </c>
      <c r="F925" s="4" t="str">
        <f t="shared" si="1008"/>
        <v/>
      </c>
      <c r="G925" s="12"/>
      <c r="H925" s="13"/>
      <c r="I925" s="4" t="str">
        <f t="shared" si="1009"/>
        <v/>
      </c>
      <c r="J925" s="12"/>
      <c r="K925" s="13"/>
      <c r="L925" s="4" t="str">
        <f t="shared" si="1010"/>
        <v/>
      </c>
      <c r="M925" s="12"/>
      <c r="N925" s="13"/>
      <c r="O925" s="4" t="str">
        <f t="shared" si="1011"/>
        <v/>
      </c>
      <c r="P925" s="12"/>
      <c r="Q925" s="13"/>
      <c r="R925" s="4" t="str">
        <f t="shared" si="1012"/>
        <v/>
      </c>
      <c r="S925" s="12"/>
      <c r="T925" s="13"/>
      <c r="U925" s="4" t="str">
        <f t="shared" si="1013"/>
        <v/>
      </c>
      <c r="V925" s="12"/>
      <c r="W925" s="13"/>
      <c r="X925" s="4" t="str">
        <f t="shared" si="1014"/>
        <v/>
      </c>
      <c r="Y925" s="12"/>
      <c r="Z925" s="13"/>
      <c r="AA925" s="4" t="str">
        <f t="shared" si="1015"/>
        <v/>
      </c>
      <c r="AB925" s="12"/>
      <c r="AC925" s="13"/>
      <c r="AD925" s="4" t="str">
        <f t="shared" si="1016"/>
        <v/>
      </c>
      <c r="AE925" s="12"/>
      <c r="AF925" s="13"/>
      <c r="AG925" s="4" t="str">
        <f t="shared" si="1017"/>
        <v/>
      </c>
      <c r="AH925" s="12"/>
      <c r="AI925" s="13"/>
      <c r="AJ925" s="4" t="str">
        <f t="shared" si="1018"/>
        <v/>
      </c>
      <c r="AK925" s="12"/>
      <c r="AL925" s="13"/>
      <c r="AM925" s="4" t="str">
        <f t="shared" si="1019"/>
        <v/>
      </c>
      <c r="AN925" s="12"/>
      <c r="AO925" s="13"/>
      <c r="AP925" s="4" t="str">
        <f t="shared" si="1020"/>
        <v/>
      </c>
      <c r="AQ925" s="12"/>
      <c r="AR925" s="13"/>
      <c r="AS925" s="4" t="str">
        <f t="shared" si="1021"/>
        <v/>
      </c>
      <c r="AT925" s="12"/>
      <c r="AU925" s="13"/>
      <c r="AV925" s="4" t="str">
        <f t="shared" si="1022"/>
        <v/>
      </c>
      <c r="AW925" s="12"/>
      <c r="AX925" s="13"/>
      <c r="AY925" s="4" t="str">
        <f t="shared" si="1023"/>
        <v/>
      </c>
      <c r="AZ925" s="12"/>
      <c r="BA925" s="13"/>
      <c r="BB925" s="4" t="str">
        <f t="shared" si="1024"/>
        <v/>
      </c>
      <c r="BC925" s="12"/>
      <c r="BD925" s="13"/>
      <c r="BE925" s="4" t="str">
        <f t="shared" si="1025"/>
        <v/>
      </c>
      <c r="BF925" s="12"/>
      <c r="BG925" s="13"/>
      <c r="BH925" s="4" t="str">
        <f t="shared" si="1026"/>
        <v/>
      </c>
      <c r="BI925" s="12"/>
      <c r="BJ925" s="13"/>
      <c r="BK925" s="4" t="str">
        <f t="shared" si="1027"/>
        <v/>
      </c>
      <c r="BL925" s="12"/>
      <c r="BM925" s="13"/>
      <c r="BN925" s="4" t="str">
        <f t="shared" si="1028"/>
        <v/>
      </c>
      <c r="BO925" s="12"/>
      <c r="BP925" s="13"/>
      <c r="BQ925" s="4" t="str">
        <f t="shared" si="1029"/>
        <v/>
      </c>
      <c r="BR925" s="12"/>
      <c r="BS925" s="13"/>
      <c r="BT925" s="4" t="str">
        <f t="shared" si="1030"/>
        <v/>
      </c>
      <c r="BU925" s="12"/>
      <c r="BV925" s="13"/>
    </row>
    <row r="926" spans="1:77" hidden="1" outlineLevel="1">
      <c r="B926" t="str">
        <f t="shared" si="1007"/>
        <v>vanhoudt2016power</v>
      </c>
      <c r="C926" t="s">
        <v>11</v>
      </c>
      <c r="D926">
        <f t="shared" si="1031"/>
        <v>2016</v>
      </c>
      <c r="E926" t="str">
        <f t="shared" si="1031"/>
        <v>EUR</v>
      </c>
      <c r="F926" s="4" t="str">
        <f t="shared" si="1008"/>
        <v/>
      </c>
      <c r="G926" s="12"/>
      <c r="H926" s="13"/>
      <c r="I926" s="4" t="str">
        <f t="shared" si="1009"/>
        <v/>
      </c>
      <c r="J926" s="12"/>
      <c r="K926" s="13"/>
      <c r="L926" s="4" t="str">
        <f t="shared" si="1010"/>
        <v/>
      </c>
      <c r="M926" s="12"/>
      <c r="N926" s="13"/>
      <c r="O926" s="4" t="str">
        <f t="shared" si="1011"/>
        <v/>
      </c>
      <c r="P926" s="12"/>
      <c r="Q926" s="13"/>
      <c r="R926" s="4" t="str">
        <f t="shared" si="1012"/>
        <v/>
      </c>
      <c r="S926" s="12"/>
      <c r="T926" s="13"/>
      <c r="U926" s="4" t="str">
        <f t="shared" si="1013"/>
        <v/>
      </c>
      <c r="V926" s="12"/>
      <c r="W926" s="13"/>
      <c r="X926" s="4" t="str">
        <f t="shared" si="1014"/>
        <v/>
      </c>
      <c r="Y926" s="12"/>
      <c r="Z926" s="13"/>
      <c r="AA926" s="4" t="str">
        <f t="shared" si="1015"/>
        <v/>
      </c>
      <c r="AB926" s="12"/>
      <c r="AC926" s="13"/>
      <c r="AD926" s="4" t="str">
        <f t="shared" si="1016"/>
        <v/>
      </c>
      <c r="AE926" s="12"/>
      <c r="AF926" s="13"/>
      <c r="AG926" s="4" t="str">
        <f t="shared" si="1017"/>
        <v/>
      </c>
      <c r="AH926" s="12"/>
      <c r="AI926" s="13"/>
      <c r="AJ926" s="4" t="str">
        <f t="shared" si="1018"/>
        <v/>
      </c>
      <c r="AK926" s="12"/>
      <c r="AL926" s="13"/>
      <c r="AM926" s="4" t="str">
        <f t="shared" si="1019"/>
        <v/>
      </c>
      <c r="AN926" s="12"/>
      <c r="AO926" s="13"/>
      <c r="AP926" s="4" t="str">
        <f t="shared" si="1020"/>
        <v/>
      </c>
      <c r="AQ926" s="12"/>
      <c r="AR926" s="13"/>
      <c r="AS926" s="4" t="str">
        <f t="shared" si="1021"/>
        <v/>
      </c>
      <c r="AT926" s="12"/>
      <c r="AU926" s="13"/>
      <c r="AV926" s="4" t="str">
        <f t="shared" si="1022"/>
        <v/>
      </c>
      <c r="AW926" s="12"/>
      <c r="AX926" s="13"/>
      <c r="AY926" s="4" t="str">
        <f t="shared" si="1023"/>
        <v/>
      </c>
      <c r="AZ926" s="12"/>
      <c r="BA926" s="13"/>
      <c r="BB926" s="4" t="str">
        <f t="shared" si="1024"/>
        <v/>
      </c>
      <c r="BC926" s="12"/>
      <c r="BD926" s="13"/>
      <c r="BE926" s="4" t="str">
        <f t="shared" si="1025"/>
        <v/>
      </c>
      <c r="BF926" s="12"/>
      <c r="BG926" s="13"/>
      <c r="BH926" s="4" t="str">
        <f t="shared" si="1026"/>
        <v/>
      </c>
      <c r="BI926" s="12"/>
      <c r="BJ926" s="13"/>
      <c r="BK926" s="4" t="str">
        <f t="shared" si="1027"/>
        <v/>
      </c>
      <c r="BL926" s="12"/>
      <c r="BM926" s="13"/>
      <c r="BN926" s="4" t="str">
        <f t="shared" si="1028"/>
        <v/>
      </c>
      <c r="BO926" s="12"/>
      <c r="BP926" s="13"/>
      <c r="BQ926" s="4" t="str">
        <f t="shared" si="1029"/>
        <v/>
      </c>
      <c r="BR926" s="12"/>
      <c r="BS926" s="13"/>
      <c r="BT926" s="4" t="str">
        <f t="shared" si="1030"/>
        <v/>
      </c>
      <c r="BU926" s="12"/>
      <c r="BV926" s="13"/>
    </row>
    <row r="927" spans="1:77" hidden="1" outlineLevel="1">
      <c r="B927" t="str">
        <f t="shared" si="1007"/>
        <v>vanhoudt2016power</v>
      </c>
      <c r="C927" t="s">
        <v>15</v>
      </c>
      <c r="D927">
        <f t="shared" si="1031"/>
        <v>2016</v>
      </c>
      <c r="E927" t="str">
        <f t="shared" si="1031"/>
        <v>EUR</v>
      </c>
      <c r="F927" s="4" t="str">
        <f t="shared" si="1008"/>
        <v/>
      </c>
      <c r="G927" s="12"/>
      <c r="H927" s="13"/>
      <c r="I927" s="4" t="str">
        <f t="shared" si="1009"/>
        <v/>
      </c>
      <c r="J927" s="12"/>
      <c r="K927" s="13"/>
      <c r="L927" s="4" t="str">
        <f t="shared" si="1010"/>
        <v/>
      </c>
      <c r="M927" s="12"/>
      <c r="N927" s="13"/>
      <c r="O927" s="4" t="str">
        <f t="shared" si="1011"/>
        <v/>
      </c>
      <c r="P927" s="12"/>
      <c r="Q927" s="13"/>
      <c r="R927" s="4" t="str">
        <f t="shared" si="1012"/>
        <v/>
      </c>
      <c r="S927" s="12"/>
      <c r="T927" s="13"/>
      <c r="U927" s="4" t="str">
        <f t="shared" si="1013"/>
        <v/>
      </c>
      <c r="V927" s="12"/>
      <c r="W927" s="13"/>
      <c r="X927" s="4" t="str">
        <f t="shared" si="1014"/>
        <v/>
      </c>
      <c r="Y927" s="12"/>
      <c r="Z927" s="13"/>
      <c r="AA927" s="4" t="str">
        <f t="shared" si="1015"/>
        <v/>
      </c>
      <c r="AB927" s="12"/>
      <c r="AC927" s="13"/>
      <c r="AD927" s="4" t="str">
        <f t="shared" si="1016"/>
        <v/>
      </c>
      <c r="AE927" s="12"/>
      <c r="AF927" s="13"/>
      <c r="AG927" s="4" t="str">
        <f t="shared" si="1017"/>
        <v/>
      </c>
      <c r="AH927" s="12"/>
      <c r="AI927" s="13"/>
      <c r="AJ927" s="4" t="str">
        <f t="shared" si="1018"/>
        <v/>
      </c>
      <c r="AK927" s="12"/>
      <c r="AL927" s="13"/>
      <c r="AM927" s="4" t="str">
        <f t="shared" si="1019"/>
        <v/>
      </c>
      <c r="AN927" s="12"/>
      <c r="AO927" s="13"/>
      <c r="AP927" s="4" t="str">
        <f t="shared" si="1020"/>
        <v/>
      </c>
      <c r="AQ927" s="12"/>
      <c r="AR927" s="13"/>
      <c r="AS927" s="4" t="str">
        <f t="shared" si="1021"/>
        <v/>
      </c>
      <c r="AT927" s="12"/>
      <c r="AU927" s="13"/>
      <c r="AV927" s="4" t="str">
        <f t="shared" si="1022"/>
        <v/>
      </c>
      <c r="AW927" s="12"/>
      <c r="AX927" s="13"/>
      <c r="AY927" s="4" t="str">
        <f t="shared" si="1023"/>
        <v/>
      </c>
      <c r="AZ927" s="12"/>
      <c r="BA927" s="13"/>
      <c r="BB927" s="4" t="str">
        <f t="shared" si="1024"/>
        <v/>
      </c>
      <c r="BC927" s="12"/>
      <c r="BD927" s="13"/>
      <c r="BE927" s="4" t="str">
        <f t="shared" si="1025"/>
        <v/>
      </c>
      <c r="BF927" s="12"/>
      <c r="BG927" s="13"/>
      <c r="BH927" s="4" t="str">
        <f t="shared" si="1026"/>
        <v/>
      </c>
      <c r="BI927" s="12"/>
      <c r="BJ927" s="13"/>
      <c r="BK927" s="4" t="str">
        <f t="shared" si="1027"/>
        <v/>
      </c>
      <c r="BL927" s="12"/>
      <c r="BM927" s="13"/>
      <c r="BN927" s="4" t="str">
        <f t="shared" si="1028"/>
        <v/>
      </c>
      <c r="BO927" s="12"/>
      <c r="BP927" s="13"/>
      <c r="BQ927" s="4" t="str">
        <f t="shared" si="1029"/>
        <v/>
      </c>
      <c r="BR927" s="12"/>
      <c r="BS927" s="13"/>
      <c r="BT927" s="4" t="str">
        <f t="shared" si="1030"/>
        <v/>
      </c>
      <c r="BU927" s="12"/>
      <c r="BV927" s="13"/>
    </row>
    <row r="928" spans="1:77" hidden="1" outlineLevel="1">
      <c r="B928" t="str">
        <f t="shared" si="1007"/>
        <v>vanhoudt2016power</v>
      </c>
      <c r="C928" t="s">
        <v>16</v>
      </c>
      <c r="D928">
        <f t="shared" si="1031"/>
        <v>2016</v>
      </c>
      <c r="E928" t="str">
        <f t="shared" si="1031"/>
        <v>EUR</v>
      </c>
      <c r="F928" s="4" t="str">
        <f t="shared" si="1008"/>
        <v/>
      </c>
      <c r="G928" s="12"/>
      <c r="H928" s="13"/>
      <c r="I928" s="4" t="str">
        <f t="shared" si="1009"/>
        <v/>
      </c>
      <c r="J928" s="12"/>
      <c r="K928" s="13"/>
      <c r="L928" s="4" t="str">
        <f t="shared" si="1010"/>
        <v/>
      </c>
      <c r="M928" s="12"/>
      <c r="N928" s="13"/>
      <c r="O928" s="4" t="str">
        <f t="shared" si="1011"/>
        <v/>
      </c>
      <c r="P928" s="12"/>
      <c r="Q928" s="13"/>
      <c r="R928" s="4" t="str">
        <f t="shared" si="1012"/>
        <v/>
      </c>
      <c r="S928" s="12"/>
      <c r="T928" s="13"/>
      <c r="U928" s="4" t="str">
        <f t="shared" si="1013"/>
        <v/>
      </c>
      <c r="V928" s="12"/>
      <c r="W928" s="13"/>
      <c r="X928" s="4" t="str">
        <f t="shared" si="1014"/>
        <v/>
      </c>
      <c r="Y928" s="12"/>
      <c r="Z928" s="13"/>
      <c r="AA928" s="4" t="str">
        <f t="shared" si="1015"/>
        <v/>
      </c>
      <c r="AB928" s="12"/>
      <c r="AC928" s="13"/>
      <c r="AD928" s="4" t="str">
        <f t="shared" si="1016"/>
        <v/>
      </c>
      <c r="AE928" s="12"/>
      <c r="AF928" s="13"/>
      <c r="AG928" s="4" t="str">
        <f t="shared" si="1017"/>
        <v/>
      </c>
      <c r="AH928" s="12"/>
      <c r="AI928" s="13"/>
      <c r="AJ928" s="4" t="str">
        <f t="shared" si="1018"/>
        <v/>
      </c>
      <c r="AK928" s="12"/>
      <c r="AL928" s="13"/>
      <c r="AM928" s="4" t="str">
        <f t="shared" si="1019"/>
        <v/>
      </c>
      <c r="AN928" s="12"/>
      <c r="AO928" s="13"/>
      <c r="AP928" s="4" t="str">
        <f t="shared" si="1020"/>
        <v/>
      </c>
      <c r="AQ928" s="12"/>
      <c r="AR928" s="13"/>
      <c r="AS928" s="4" t="str">
        <f t="shared" si="1021"/>
        <v/>
      </c>
      <c r="AT928" s="12"/>
      <c r="AU928" s="13"/>
      <c r="AV928" s="4" t="str">
        <f t="shared" si="1022"/>
        <v/>
      </c>
      <c r="AW928" s="12"/>
      <c r="AX928" s="13"/>
      <c r="AY928" s="4" t="str">
        <f t="shared" si="1023"/>
        <v/>
      </c>
      <c r="AZ928" s="12"/>
      <c r="BA928" s="13"/>
      <c r="BB928" s="4" t="str">
        <f t="shared" si="1024"/>
        <v/>
      </c>
      <c r="BC928" s="12"/>
      <c r="BD928" s="13"/>
      <c r="BE928" s="4" t="str">
        <f t="shared" si="1025"/>
        <v/>
      </c>
      <c r="BF928" s="12"/>
      <c r="BG928" s="13"/>
      <c r="BH928" s="4" t="str">
        <f t="shared" si="1026"/>
        <v/>
      </c>
      <c r="BI928" s="12"/>
      <c r="BJ928" s="13"/>
      <c r="BK928" s="4" t="str">
        <f t="shared" si="1027"/>
        <v/>
      </c>
      <c r="BL928" s="12"/>
      <c r="BM928" s="13"/>
      <c r="BN928" s="4" t="str">
        <f t="shared" si="1028"/>
        <v/>
      </c>
      <c r="BO928" s="12"/>
      <c r="BP928" s="13"/>
      <c r="BQ928" s="4" t="str">
        <f t="shared" si="1029"/>
        <v/>
      </c>
      <c r="BR928" s="12"/>
      <c r="BS928" s="13"/>
      <c r="BT928" s="4" t="str">
        <f t="shared" si="1030"/>
        <v/>
      </c>
      <c r="BU928" s="12"/>
      <c r="BV928" s="13"/>
    </row>
    <row r="929" spans="1:77" collapsed="1">
      <c r="B929" t="s">
        <v>69</v>
      </c>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row>
    <row r="930" spans="1:77">
      <c r="B930" t="str">
        <f>B928</f>
        <v>vanhoudt2016power</v>
      </c>
      <c r="C930" t="s">
        <v>19</v>
      </c>
      <c r="D930">
        <f>D928</f>
        <v>2016</v>
      </c>
      <c r="E930" t="str">
        <f>E917</f>
        <v>EUR/kW</v>
      </c>
      <c r="F930" s="4" t="str">
        <f>IFERROR(AVERAGE(G930:H930),"")</f>
        <v/>
      </c>
      <c r="G930" s="12"/>
      <c r="H930" s="13"/>
      <c r="I930" s="4" t="str">
        <f>IFERROR(AVERAGE(J930:K930),"")</f>
        <v/>
      </c>
      <c r="J930" s="12"/>
      <c r="K930" s="13"/>
      <c r="L930" s="4" t="str">
        <f>IFERROR(AVERAGE(M930:N930),"")</f>
        <v/>
      </c>
      <c r="M930" s="12"/>
      <c r="N930" s="13"/>
      <c r="O930" s="4" t="str">
        <f>IFERROR(AVERAGE(P930:Q930),"")</f>
        <v/>
      </c>
      <c r="P930" s="12"/>
      <c r="Q930" s="13"/>
      <c r="R930" s="4" t="str">
        <f>IFERROR(AVERAGE(S930:T930),"")</f>
        <v/>
      </c>
      <c r="S930" s="12"/>
      <c r="T930" s="13"/>
      <c r="U930" s="4" t="str">
        <f>IFERROR(AVERAGE(V930:W930),"")</f>
        <v/>
      </c>
      <c r="V930" s="12"/>
      <c r="W930" s="13"/>
      <c r="X930" s="4" t="str">
        <f>IFERROR(AVERAGE(Y930:Z930),"")</f>
        <v/>
      </c>
      <c r="Y930" s="12"/>
      <c r="Z930" s="13"/>
      <c r="AA930" s="4" t="str">
        <f>IFERROR(AVERAGE(AB930:AC930),"")</f>
        <v/>
      </c>
      <c r="AB930" s="12"/>
      <c r="AC930" s="13"/>
      <c r="AD930" s="4" t="str">
        <f>IFERROR(AVERAGE(AE930:AF930),"")</f>
        <v/>
      </c>
      <c r="AE930" s="12"/>
      <c r="AF930" s="13"/>
      <c r="AG930" s="4" t="str">
        <f>IFERROR(AVERAGE(AH930:AI930),"")</f>
        <v/>
      </c>
      <c r="AH930" s="12"/>
      <c r="AI930" s="13"/>
      <c r="AJ930" s="4" t="str">
        <f>IFERROR(AVERAGE(AK930:AL930),"")</f>
        <v/>
      </c>
      <c r="AK930" s="12"/>
      <c r="AL930" s="13"/>
      <c r="AM930" s="4" t="str">
        <f>IFERROR(AVERAGE(AN930:AO930),"")</f>
        <v/>
      </c>
      <c r="AN930" s="12"/>
      <c r="AO930" s="13"/>
      <c r="AP930" s="4" t="str">
        <f>IFERROR(AVERAGE(AQ930:AR930),"")</f>
        <v/>
      </c>
      <c r="AQ930" s="12"/>
      <c r="AR930" s="13"/>
      <c r="AS930" s="4" t="str">
        <f>IFERROR(AVERAGE(AT930:AU930),"")</f>
        <v/>
      </c>
      <c r="AT930" s="12"/>
      <c r="AU930" s="13"/>
      <c r="AV930" s="4" t="str">
        <f>IFERROR(AVERAGE(AW930:AX930),"")</f>
        <v/>
      </c>
      <c r="AW930" s="12"/>
      <c r="AX930" s="13"/>
      <c r="AY930" s="4" t="str">
        <f>IFERROR(AVERAGE(AZ930:BA930),"")</f>
        <v/>
      </c>
      <c r="AZ930" s="12"/>
      <c r="BA930" s="13"/>
      <c r="BB930" s="4" t="str">
        <f>IFERROR(AVERAGE(BC930:BD930),"")</f>
        <v/>
      </c>
      <c r="BC930" s="12"/>
      <c r="BD930" s="13"/>
      <c r="BE930" s="4" t="str">
        <f>IFERROR(AVERAGE(BF930:BG930),"")</f>
        <v/>
      </c>
      <c r="BF930" s="12"/>
      <c r="BG930" s="13"/>
      <c r="BH930" s="4" t="str">
        <f>IFERROR(AVERAGE(BI930:BJ930),"")</f>
        <v/>
      </c>
      <c r="BI930" s="12"/>
      <c r="BJ930" s="13"/>
      <c r="BK930" s="4" t="str">
        <f>IFERROR(AVERAGE(BL930:BM930),"")</f>
        <v/>
      </c>
      <c r="BL930" s="12"/>
      <c r="BM930" s="13"/>
      <c r="BN930" s="4" t="str">
        <f>IFERROR(AVERAGE(BO930:BP930),"")</f>
        <v/>
      </c>
      <c r="BO930" s="12"/>
      <c r="BP930" s="13"/>
      <c r="BQ930" s="4" t="str">
        <f>IFERROR(AVERAGE(BR930:BS930),"")</f>
        <v/>
      </c>
      <c r="BR930" s="12"/>
      <c r="BS930" s="13"/>
      <c r="BT930" s="4" t="str">
        <f>IFERROR(AVERAGE(BU930:BV930),"")</f>
        <v/>
      </c>
      <c r="BU930" s="12"/>
      <c r="BV930" s="13"/>
    </row>
    <row r="931" spans="1:77">
      <c r="B931" t="s">
        <v>69</v>
      </c>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row>
    <row r="932" spans="1:77">
      <c r="B932" t="str">
        <f>B930</f>
        <v>vanhoudt2016power</v>
      </c>
      <c r="C932" t="s">
        <v>48</v>
      </c>
      <c r="D932">
        <f>D930</f>
        <v>2016</v>
      </c>
      <c r="E932" t="s">
        <v>22</v>
      </c>
      <c r="F932" s="22" t="str">
        <f>IFERROR(AVERAGE(G932:H932),"")</f>
        <v/>
      </c>
      <c r="G932" s="23"/>
      <c r="H932" s="24"/>
      <c r="I932" s="22" t="str">
        <f>IFERROR(AVERAGE(J932:K932),"")</f>
        <v/>
      </c>
      <c r="J932" s="23"/>
      <c r="K932" s="24"/>
      <c r="L932" s="22" t="str">
        <f>IFERROR(AVERAGE(M932:N932),"")</f>
        <v/>
      </c>
      <c r="M932" s="23"/>
      <c r="N932" s="24"/>
      <c r="O932" s="22" t="str">
        <f>IFERROR(AVERAGE(P932:Q932),"")</f>
        <v/>
      </c>
      <c r="P932" s="23"/>
      <c r="Q932" s="24"/>
      <c r="R932" s="22" t="str">
        <f>IFERROR(AVERAGE(S932:T932),"")</f>
        <v/>
      </c>
      <c r="S932" s="23"/>
      <c r="T932" s="24"/>
      <c r="U932" s="22" t="str">
        <f>IFERROR(AVERAGE(V932:W932),"")</f>
        <v/>
      </c>
      <c r="V932" s="23"/>
      <c r="W932" s="24"/>
      <c r="X932" s="22" t="str">
        <f>IFERROR(AVERAGE(Y932:Z932),"")</f>
        <v/>
      </c>
      <c r="Y932" s="23"/>
      <c r="Z932" s="24"/>
      <c r="AA932" s="22" t="str">
        <f>IFERROR(AVERAGE(AB932:AC932),"")</f>
        <v/>
      </c>
      <c r="AB932" s="23"/>
      <c r="AC932" s="24"/>
      <c r="AD932" s="22" t="str">
        <f>IFERROR(AVERAGE(AE932:AF932),"")</f>
        <v/>
      </c>
      <c r="AE932" s="23"/>
      <c r="AF932" s="24"/>
      <c r="AG932" s="22" t="str">
        <f>IFERROR(AVERAGE(AH932:AI932),"")</f>
        <v/>
      </c>
      <c r="AH932" s="23"/>
      <c r="AI932" s="24"/>
      <c r="AJ932" s="22" t="str">
        <f>IFERROR(AVERAGE(AK932:AL932),"")</f>
        <v/>
      </c>
      <c r="AK932" s="23"/>
      <c r="AL932" s="24"/>
      <c r="AM932" s="22" t="str">
        <f>IFERROR(AVERAGE(AN932:AO932),"")</f>
        <v/>
      </c>
      <c r="AN932" s="23"/>
      <c r="AO932" s="24"/>
      <c r="AP932" s="22" t="str">
        <f>IFERROR(AVERAGE(AQ932:AR932),"")</f>
        <v/>
      </c>
      <c r="AQ932" s="23"/>
      <c r="AR932" s="24"/>
      <c r="AS932" s="22" t="str">
        <f>IFERROR(AVERAGE(AT932:AU932),"")</f>
        <v/>
      </c>
      <c r="AT932" s="23"/>
      <c r="AU932" s="24"/>
      <c r="AV932" s="22" t="str">
        <f>IFERROR(AVERAGE(AW932:AX932),"")</f>
        <v/>
      </c>
      <c r="AW932" s="23"/>
      <c r="AX932" s="24"/>
      <c r="AY932" s="22" t="str">
        <f>IFERROR(AVERAGE(AZ932:BA932),"")</f>
        <v/>
      </c>
      <c r="AZ932" s="23"/>
      <c r="BA932" s="24"/>
      <c r="BB932" s="22">
        <f>IFERROR(AVERAGE(BC932:BD932),"")</f>
        <v>5.5000000000000007E-2</v>
      </c>
      <c r="BC932" s="23">
        <v>0.04</v>
      </c>
      <c r="BD932" s="24">
        <v>7.0000000000000007E-2</v>
      </c>
      <c r="BE932" s="22" t="str">
        <f>IFERROR(AVERAGE(BF932:BG932),"")</f>
        <v/>
      </c>
      <c r="BF932" s="23"/>
      <c r="BG932" s="24"/>
      <c r="BH932" s="22" t="str">
        <f>IFERROR(AVERAGE(BI932:BJ932),"")</f>
        <v/>
      </c>
      <c r="BI932" s="23"/>
      <c r="BJ932" s="24"/>
      <c r="BK932" s="22" t="str">
        <f>IFERROR(AVERAGE(BL932:BM932),"")</f>
        <v/>
      </c>
      <c r="BL932" s="23"/>
      <c r="BM932" s="24"/>
      <c r="BN932" s="22" t="str">
        <f>IFERROR(AVERAGE(BO932:BP932),"")</f>
        <v/>
      </c>
      <c r="BO932" s="23"/>
      <c r="BP932" s="24"/>
      <c r="BQ932" s="22" t="str">
        <f>IFERROR(AVERAGE(BR932:BS932),"")</f>
        <v/>
      </c>
      <c r="BR932" s="23"/>
      <c r="BS932" s="24"/>
      <c r="BT932" s="22">
        <f>IFERROR(AVERAGE(BU932:BV932),"")</f>
        <v>0.06</v>
      </c>
      <c r="BU932" s="23">
        <v>0.06</v>
      </c>
      <c r="BV932" s="24">
        <v>0.06</v>
      </c>
      <c r="BY932" t="s">
        <v>269</v>
      </c>
    </row>
    <row r="933" spans="1:77">
      <c r="B933" t="str">
        <f>B932</f>
        <v>vanhoudt2016power</v>
      </c>
      <c r="C933" t="s">
        <v>49</v>
      </c>
      <c r="D933">
        <f>D932</f>
        <v>2016</v>
      </c>
      <c r="E933" t="s">
        <v>22</v>
      </c>
      <c r="F933" s="22" t="str">
        <f>IFERROR(AVERAGE(G933:H933),"")</f>
        <v/>
      </c>
      <c r="G933" s="23"/>
      <c r="H933" s="24"/>
      <c r="I933" s="22" t="str">
        <f>IFERROR(AVERAGE(J933:K933),"")</f>
        <v/>
      </c>
      <c r="J933" s="23"/>
      <c r="K933" s="24"/>
      <c r="L933" s="22" t="str">
        <f>IFERROR(AVERAGE(M933:N933),"")</f>
        <v/>
      </c>
      <c r="M933" s="23"/>
      <c r="N933" s="24"/>
      <c r="O933" s="22" t="str">
        <f>IFERROR(AVERAGE(P933:Q933),"")</f>
        <v/>
      </c>
      <c r="P933" s="23"/>
      <c r="Q933" s="24"/>
      <c r="R933" s="22" t="str">
        <f>IFERROR(AVERAGE(S933:T933),"")</f>
        <v/>
      </c>
      <c r="S933" s="23"/>
      <c r="T933" s="24"/>
      <c r="U933" s="22" t="str">
        <f>IFERROR(AVERAGE(V933:W933),"")</f>
        <v/>
      </c>
      <c r="V933" s="23"/>
      <c r="W933" s="24"/>
      <c r="X933" s="22" t="str">
        <f>IFERROR(AVERAGE(Y933:Z933),"")</f>
        <v/>
      </c>
      <c r="Y933" s="23"/>
      <c r="Z933" s="24"/>
      <c r="AA933" s="22" t="str">
        <f>IFERROR(AVERAGE(AB933:AC933),"")</f>
        <v/>
      </c>
      <c r="AB933" s="23"/>
      <c r="AC933" s="24"/>
      <c r="AD933" s="22" t="str">
        <f>IFERROR(AVERAGE(AE933:AF933),"")</f>
        <v/>
      </c>
      <c r="AE933" s="23"/>
      <c r="AF933" s="24"/>
      <c r="AG933" s="22" t="str">
        <f>IFERROR(AVERAGE(AH933:AI933),"")</f>
        <v/>
      </c>
      <c r="AH933" s="23"/>
      <c r="AI933" s="24"/>
      <c r="AJ933" s="22" t="str">
        <f>IFERROR(AVERAGE(AK933:AL933),"")</f>
        <v/>
      </c>
      <c r="AK933" s="23"/>
      <c r="AL933" s="24"/>
      <c r="AM933" s="22" t="str">
        <f>IFERROR(AVERAGE(AN933:AO933),"")</f>
        <v/>
      </c>
      <c r="AN933" s="23"/>
      <c r="AO933" s="24"/>
      <c r="AP933" s="22" t="str">
        <f>IFERROR(AVERAGE(AQ933:AR933),"")</f>
        <v/>
      </c>
      <c r="AQ933" s="23"/>
      <c r="AR933" s="24"/>
      <c r="AS933" s="22" t="str">
        <f>IFERROR(AVERAGE(AT933:AU933),"")</f>
        <v/>
      </c>
      <c r="AT933" s="23"/>
      <c r="AU933" s="24"/>
      <c r="AV933" s="22" t="str">
        <f>IFERROR(AVERAGE(AW933:AX933),"")</f>
        <v/>
      </c>
      <c r="AW933" s="23"/>
      <c r="AX933" s="24"/>
      <c r="AY933" s="22" t="str">
        <f>IFERROR(AVERAGE(AZ933:BA933),"")</f>
        <v/>
      </c>
      <c r="AZ933" s="23"/>
      <c r="BA933" s="24"/>
      <c r="BB933" s="22" t="str">
        <f>IFERROR(AVERAGE(BC933:BD933),"")</f>
        <v/>
      </c>
      <c r="BC933" s="23"/>
      <c r="BD933" s="24"/>
      <c r="BE933" s="22" t="str">
        <f>IFERROR(AVERAGE(BF933:BG933),"")</f>
        <v/>
      </c>
      <c r="BF933" s="23"/>
      <c r="BG933" s="24"/>
      <c r="BH933" s="22" t="str">
        <f>IFERROR(AVERAGE(BI933:BJ933),"")</f>
        <v/>
      </c>
      <c r="BI933" s="23"/>
      <c r="BJ933" s="24"/>
      <c r="BK933" s="22" t="str">
        <f>IFERROR(AVERAGE(BL933:BM933),"")</f>
        <v/>
      </c>
      <c r="BL933" s="23"/>
      <c r="BM933" s="24"/>
      <c r="BN933" s="22" t="str">
        <f>IFERROR(AVERAGE(BO933:BP933),"")</f>
        <v/>
      </c>
      <c r="BO933" s="23"/>
      <c r="BP933" s="24"/>
      <c r="BQ933" s="22" t="str">
        <f>IFERROR(AVERAGE(BR933:BS933),"")</f>
        <v/>
      </c>
      <c r="BR933" s="23"/>
      <c r="BS933" s="24"/>
      <c r="BT933" s="22" t="str">
        <f>IFERROR(AVERAGE(BU933:BV933),"")</f>
        <v/>
      </c>
      <c r="BU933" s="23"/>
      <c r="BV933" s="24"/>
    </row>
    <row r="934" spans="1:77">
      <c r="B934" t="s">
        <v>69</v>
      </c>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row>
    <row r="935" spans="1:77">
      <c r="B935" t="str">
        <f>B930</f>
        <v>vanhoudt2016power</v>
      </c>
      <c r="C935" t="s">
        <v>23</v>
      </c>
      <c r="D935">
        <f>D930</f>
        <v>2016</v>
      </c>
      <c r="E935" t="s">
        <v>20</v>
      </c>
      <c r="F935" s="4" t="str">
        <f>IFERROR(AVERAGE(G935:H935),"")</f>
        <v/>
      </c>
      <c r="G935" s="12"/>
      <c r="H935" s="13"/>
      <c r="I935" s="4" t="str">
        <f>IFERROR(AVERAGE(J935:K935),"")</f>
        <v/>
      </c>
      <c r="J935" s="12"/>
      <c r="K935" s="13"/>
      <c r="L935" s="4" t="str">
        <f>IFERROR(AVERAGE(M935:N935),"")</f>
        <v/>
      </c>
      <c r="M935" s="12"/>
      <c r="N935" s="13"/>
      <c r="O935" s="4" t="str">
        <f>IFERROR(AVERAGE(P935:Q935),"")</f>
        <v/>
      </c>
      <c r="P935" s="12"/>
      <c r="Q935" s="13"/>
      <c r="R935" s="4" t="str">
        <f>IFERROR(AVERAGE(S935:T935),"")</f>
        <v/>
      </c>
      <c r="S935" s="12"/>
      <c r="T935" s="13"/>
      <c r="U935" s="4" t="str">
        <f>IFERROR(AVERAGE(V935:W935),"")</f>
        <v/>
      </c>
      <c r="V935" s="12"/>
      <c r="W935" s="13"/>
      <c r="X935" s="4" t="str">
        <f>IFERROR(AVERAGE(Y935:Z935),"")</f>
        <v/>
      </c>
      <c r="Y935" s="12"/>
      <c r="Z935" s="13"/>
      <c r="AA935" s="4" t="str">
        <f>IFERROR(AVERAGE(AB935:AC935),"")</f>
        <v/>
      </c>
      <c r="AB935" s="12"/>
      <c r="AC935" s="13"/>
      <c r="AD935" s="4" t="str">
        <f>IFERROR(AVERAGE(AE935:AF935),"")</f>
        <v/>
      </c>
      <c r="AE935" s="12"/>
      <c r="AF935" s="13"/>
      <c r="AG935" s="4" t="str">
        <f>IFERROR(AVERAGE(AH935:AI935),"")</f>
        <v/>
      </c>
      <c r="AH935" s="12"/>
      <c r="AI935" s="13"/>
      <c r="AJ935" s="4" t="str">
        <f>IFERROR(AVERAGE(AK935:AL935),"")</f>
        <v/>
      </c>
      <c r="AK935" s="12"/>
      <c r="AL935" s="13"/>
      <c r="AM935" s="4" t="str">
        <f>IFERROR(AVERAGE(AN935:AO935),"")</f>
        <v/>
      </c>
      <c r="AN935" s="12"/>
      <c r="AO935" s="13"/>
      <c r="AP935" s="4" t="str">
        <f>IFERROR(AVERAGE(AQ935:AR935),"")</f>
        <v/>
      </c>
      <c r="AQ935" s="12"/>
      <c r="AR935" s="13"/>
      <c r="AS935" s="4" t="str">
        <f>IFERROR(AVERAGE(AT935:AU935),"")</f>
        <v/>
      </c>
      <c r="AT935" s="12"/>
      <c r="AU935" s="13"/>
      <c r="AV935" s="4" t="str">
        <f>IFERROR(AVERAGE(AW935:AX935),"")</f>
        <v/>
      </c>
      <c r="AW935" s="12"/>
      <c r="AX935" s="13"/>
      <c r="AY935" s="4" t="str">
        <f>IFERROR(AVERAGE(AZ935:BA935),"")</f>
        <v/>
      </c>
      <c r="AZ935" s="12"/>
      <c r="BA935" s="13"/>
      <c r="BB935" s="4" t="str">
        <f>IFERROR(AVERAGE(BC935:BD935),"")</f>
        <v/>
      </c>
      <c r="BC935" s="12"/>
      <c r="BD935" s="13"/>
      <c r="BE935" s="4" t="str">
        <f>IFERROR(AVERAGE(BF935:BG935),"")</f>
        <v/>
      </c>
      <c r="BF935" s="12"/>
      <c r="BG935" s="13"/>
      <c r="BH935" s="4" t="str">
        <f>IFERROR(AVERAGE(BI935:BJ935),"")</f>
        <v/>
      </c>
      <c r="BI935" s="12"/>
      <c r="BJ935" s="13"/>
      <c r="BK935" s="4" t="str">
        <f>IFERROR(AVERAGE(BL935:BM935),"")</f>
        <v/>
      </c>
      <c r="BL935" s="12"/>
      <c r="BM935" s="13"/>
      <c r="BN935" s="4" t="str">
        <f>IFERROR(AVERAGE(BO935:BP935),"")</f>
        <v/>
      </c>
      <c r="BO935" s="12"/>
      <c r="BP935" s="13"/>
      <c r="BQ935" s="4" t="str">
        <f>IFERROR(AVERAGE(BR935:BS935),"")</f>
        <v/>
      </c>
      <c r="BR935" s="12"/>
      <c r="BS935" s="13"/>
      <c r="BT935" s="4" t="str">
        <f>IFERROR(AVERAGE(BU935:BV935),"")</f>
        <v/>
      </c>
      <c r="BU935" s="12"/>
      <c r="BV935" s="13"/>
    </row>
    <row r="936" spans="1:77">
      <c r="B936" t="str">
        <f>B935</f>
        <v>vanhoudt2016power</v>
      </c>
      <c r="C936" t="s">
        <v>42</v>
      </c>
      <c r="D936">
        <f>D935</f>
        <v>2016</v>
      </c>
      <c r="E936" t="s">
        <v>43</v>
      </c>
      <c r="F936" s="4" t="str">
        <f>IFERROR(AVERAGE(G936:H936),"")</f>
        <v/>
      </c>
      <c r="G936" s="12"/>
      <c r="H936" s="13"/>
      <c r="I936" s="4" t="str">
        <f>IFERROR(AVERAGE(J936:K936),"")</f>
        <v/>
      </c>
      <c r="J936" s="12"/>
      <c r="K936" s="13"/>
      <c r="L936" s="4" t="str">
        <f>IFERROR(AVERAGE(M936:N936),"")</f>
        <v/>
      </c>
      <c r="M936" s="12"/>
      <c r="N936" s="13"/>
      <c r="O936" s="4" t="str">
        <f>IFERROR(AVERAGE(P936:Q936),"")</f>
        <v/>
      </c>
      <c r="P936" s="12"/>
      <c r="Q936" s="13"/>
      <c r="R936" s="4" t="str">
        <f>IFERROR(AVERAGE(S936:T936),"")</f>
        <v/>
      </c>
      <c r="S936" s="12"/>
      <c r="T936" s="13"/>
      <c r="U936" s="4" t="str">
        <f>IFERROR(AVERAGE(V936:W936),"")</f>
        <v/>
      </c>
      <c r="V936" s="12"/>
      <c r="W936" s="13"/>
      <c r="X936" s="4" t="str">
        <f>IFERROR(AVERAGE(Y936:Z936),"")</f>
        <v/>
      </c>
      <c r="Y936" s="12"/>
      <c r="Z936" s="13"/>
      <c r="AA936" s="4" t="str">
        <f>IFERROR(AVERAGE(AB936:AC936),"")</f>
        <v/>
      </c>
      <c r="AB936" s="12"/>
      <c r="AC936" s="13"/>
      <c r="AD936" s="4" t="str">
        <f>IFERROR(AVERAGE(AE936:AF936),"")</f>
        <v/>
      </c>
      <c r="AE936" s="12"/>
      <c r="AF936" s="13"/>
      <c r="AG936" s="4" t="str">
        <f>IFERROR(AVERAGE(AH936:AI936),"")</f>
        <v/>
      </c>
      <c r="AH936" s="12"/>
      <c r="AI936" s="13"/>
      <c r="AJ936" s="4" t="str">
        <f>IFERROR(AVERAGE(AK936:AL936),"")</f>
        <v/>
      </c>
      <c r="AK936" s="12"/>
      <c r="AL936" s="13"/>
      <c r="AM936" s="4" t="str">
        <f>IFERROR(AVERAGE(AN936:AO936),"")</f>
        <v/>
      </c>
      <c r="AN936" s="12"/>
      <c r="AO936" s="13"/>
      <c r="AP936" s="4" t="str">
        <f>IFERROR(AVERAGE(AQ936:AR936),"")</f>
        <v/>
      </c>
      <c r="AQ936" s="12"/>
      <c r="AR936" s="13"/>
      <c r="AS936" s="4" t="str">
        <f>IFERROR(AVERAGE(AT936:AU936),"")</f>
        <v/>
      </c>
      <c r="AT936" s="12"/>
      <c r="AU936" s="13"/>
      <c r="AV936" s="4" t="str">
        <f>IFERROR(AVERAGE(AW936:AX936),"")</f>
        <v/>
      </c>
      <c r="AW936" s="12"/>
      <c r="AX936" s="13"/>
      <c r="AY936" s="4" t="str">
        <f>IFERROR(AVERAGE(AZ936:BA936),"")</f>
        <v/>
      </c>
      <c r="AZ936" s="12"/>
      <c r="BA936" s="13"/>
      <c r="BB936" s="4" t="str">
        <f>IFERROR(AVERAGE(BC936:BD936),"")</f>
        <v/>
      </c>
      <c r="BC936" s="12"/>
      <c r="BD936" s="13"/>
      <c r="BE936" s="4" t="str">
        <f>IFERROR(AVERAGE(BF936:BG936),"")</f>
        <v/>
      </c>
      <c r="BF936" s="12"/>
      <c r="BG936" s="13"/>
      <c r="BH936" s="4" t="str">
        <f>IFERROR(AVERAGE(BI936:BJ936),"")</f>
        <v/>
      </c>
      <c r="BI936" s="12"/>
      <c r="BJ936" s="13"/>
      <c r="BK936" s="4" t="str">
        <f>IFERROR(AVERAGE(BL936:BM936),"")</f>
        <v/>
      </c>
      <c r="BL936" s="12"/>
      <c r="BM936" s="13"/>
      <c r="BN936" s="4" t="str">
        <f>IFERROR(AVERAGE(BO936:BP936),"")</f>
        <v/>
      </c>
      <c r="BO936" s="12"/>
      <c r="BP936" s="13"/>
      <c r="BQ936" s="4" t="str">
        <f>IFERROR(AVERAGE(BR936:BS936),"")</f>
        <v/>
      </c>
      <c r="BR936" s="12"/>
      <c r="BS936" s="13"/>
      <c r="BT936" s="4" t="str">
        <f>IFERROR(AVERAGE(BU936:BV936),"")</f>
        <v/>
      </c>
      <c r="BU936" s="12"/>
      <c r="BV936" s="13"/>
    </row>
    <row r="937" spans="1:77">
      <c r="B937" t="str">
        <f>B936</f>
        <v>vanhoudt2016power</v>
      </c>
      <c r="C937" t="s">
        <v>21</v>
      </c>
      <c r="D937">
        <f>D936</f>
        <v>2016</v>
      </c>
      <c r="E937" t="s">
        <v>22</v>
      </c>
      <c r="F937" s="22" t="str">
        <f>IFERROR(AVERAGE(G937:H937),"")</f>
        <v/>
      </c>
      <c r="G937" s="23"/>
      <c r="H937" s="24"/>
      <c r="I937" s="22" t="str">
        <f>IFERROR(AVERAGE(J937:K937),"")</f>
        <v/>
      </c>
      <c r="J937" s="23"/>
      <c r="K937" s="24"/>
      <c r="L937" s="22" t="str">
        <f>IFERROR(AVERAGE(M937:N937),"")</f>
        <v/>
      </c>
      <c r="M937" s="23"/>
      <c r="N937" s="24"/>
      <c r="O937" s="22" t="str">
        <f>IFERROR(AVERAGE(P937:Q937),"")</f>
        <v/>
      </c>
      <c r="P937" s="23"/>
      <c r="Q937" s="24"/>
      <c r="R937" s="22" t="str">
        <f>IFERROR(AVERAGE(S937:T937),"")</f>
        <v/>
      </c>
      <c r="S937" s="23"/>
      <c r="T937" s="24"/>
      <c r="U937" s="22" t="str">
        <f>IFERROR(AVERAGE(V937:W937),"")</f>
        <v/>
      </c>
      <c r="V937" s="23"/>
      <c r="W937" s="24"/>
      <c r="X937" s="22" t="str">
        <f>IFERROR(AVERAGE(Y937:Z937),"")</f>
        <v/>
      </c>
      <c r="Y937" s="23"/>
      <c r="Z937" s="24"/>
      <c r="AA937" s="22" t="str">
        <f>IFERROR(AVERAGE(AB937:AC937),"")</f>
        <v/>
      </c>
      <c r="AB937" s="23"/>
      <c r="AC937" s="24"/>
      <c r="AD937" s="22" t="str">
        <f>IFERROR(AVERAGE(AE937:AF937),"")</f>
        <v/>
      </c>
      <c r="AE937" s="23"/>
      <c r="AF937" s="24"/>
      <c r="AG937" s="22" t="str">
        <f>IFERROR(AVERAGE(AH937:AI937),"")</f>
        <v/>
      </c>
      <c r="AH937" s="23"/>
      <c r="AI937" s="24"/>
      <c r="AJ937" s="22" t="str">
        <f>IFERROR(AVERAGE(AK937:AL937),"")</f>
        <v/>
      </c>
      <c r="AK937" s="23"/>
      <c r="AL937" s="24"/>
      <c r="AM937" s="22" t="str">
        <f>IFERROR(AVERAGE(AN937:AO937),"")</f>
        <v/>
      </c>
      <c r="AN937" s="23"/>
      <c r="AO937" s="24"/>
      <c r="AP937" s="22" t="str">
        <f>IFERROR(AVERAGE(AQ937:AR937),"")</f>
        <v/>
      </c>
      <c r="AQ937" s="23"/>
      <c r="AR937" s="24"/>
      <c r="AS937" s="22" t="str">
        <f>IFERROR(AVERAGE(AT937:AU937),"")</f>
        <v/>
      </c>
      <c r="AT937" s="23"/>
      <c r="AU937" s="24"/>
      <c r="AV937" s="22" t="str">
        <f>IFERROR(AVERAGE(AW937:AX937),"")</f>
        <v/>
      </c>
      <c r="AW937" s="23"/>
      <c r="AX937" s="24"/>
      <c r="AY937" s="22" t="str">
        <f>IFERROR(AVERAGE(AZ937:BA937),"")</f>
        <v/>
      </c>
      <c r="AZ937" s="23"/>
      <c r="BA937" s="24"/>
      <c r="BB937" s="22" t="str">
        <f>IFERROR(AVERAGE(BC937:BD937),"")</f>
        <v/>
      </c>
      <c r="BC937" s="23"/>
      <c r="BD937" s="24"/>
      <c r="BE937" s="22" t="str">
        <f>IFERROR(AVERAGE(BF937:BG937),"")</f>
        <v/>
      </c>
      <c r="BF937" s="23"/>
      <c r="BG937" s="24"/>
      <c r="BH937" s="22" t="str">
        <f>IFERROR(AVERAGE(BI937:BJ937),"")</f>
        <v/>
      </c>
      <c r="BI937" s="23"/>
      <c r="BJ937" s="24"/>
      <c r="BK937" s="22" t="str">
        <f>IFERROR(AVERAGE(BL937:BM937),"")</f>
        <v/>
      </c>
      <c r="BL937" s="23"/>
      <c r="BM937" s="24"/>
      <c r="BN937" s="22" t="str">
        <f>IFERROR(AVERAGE(BO937:BP937),"")</f>
        <v/>
      </c>
      <c r="BO937" s="23"/>
      <c r="BP937" s="24"/>
      <c r="BQ937" s="22" t="str">
        <f>IFERROR(AVERAGE(BR937:BS937),"")</f>
        <v/>
      </c>
      <c r="BR937" s="23"/>
      <c r="BS937" s="24"/>
      <c r="BT937" s="22" t="str">
        <f>IFERROR(AVERAGE(BU937:BV937),"")</f>
        <v/>
      </c>
      <c r="BU937" s="23"/>
      <c r="BV937" s="24"/>
    </row>
    <row r="938" spans="1:77">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row>
    <row r="940" spans="1:77">
      <c r="A940" s="5">
        <f>MATCH(B940,Sources[Citekey],0)</f>
        <v>132</v>
      </c>
      <c r="B940" s="6" t="s">
        <v>132</v>
      </c>
      <c r="C940" s="1"/>
      <c r="D940" s="1">
        <f>VLOOKUP(B940,Sources[],2,FALSE)</f>
        <v>2014</v>
      </c>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row>
    <row r="941" spans="1:77">
      <c r="B941" t="str">
        <f>B940</f>
        <v>Jentsch2014Potenziale</v>
      </c>
      <c r="C941" t="s">
        <v>3</v>
      </c>
      <c r="D941">
        <f>D940</f>
        <v>2014</v>
      </c>
      <c r="E941" s="25" t="s">
        <v>6</v>
      </c>
      <c r="F941" s="4" t="str">
        <f>IFERROR(AVERAGE(G941:H941),"")</f>
        <v/>
      </c>
      <c r="G941" s="12"/>
      <c r="H941" s="13"/>
      <c r="I941" s="4" t="str">
        <f>IFERROR(AVERAGE(J941:K941),"")</f>
        <v/>
      </c>
      <c r="J941" s="12"/>
      <c r="K941" s="13"/>
      <c r="L941" s="4" t="str">
        <f>IFERROR(AVERAGE(M941:N941),"")</f>
        <v/>
      </c>
      <c r="M941" s="12"/>
      <c r="N941" s="13"/>
      <c r="O941" s="4" t="str">
        <f>IFERROR(AVERAGE(P941:Q941),"")</f>
        <v/>
      </c>
      <c r="P941" s="12"/>
      <c r="Q941" s="13"/>
      <c r="R941" s="4" t="str">
        <f>IFERROR(AVERAGE(S941:T941),"")</f>
        <v/>
      </c>
      <c r="S941" s="12"/>
      <c r="T941" s="13"/>
      <c r="U941" s="4" t="str">
        <f>IFERROR(AVERAGE(V941:W941),"")</f>
        <v/>
      </c>
      <c r="V941" s="12"/>
      <c r="W941" s="13"/>
      <c r="X941" s="4" t="str">
        <f>IFERROR(AVERAGE(Y941:Z941),"")</f>
        <v/>
      </c>
      <c r="Y941" s="12"/>
      <c r="Z941" s="13"/>
      <c r="AA941" s="4" t="str">
        <f>IFERROR(AVERAGE(AB941:AC941),"")</f>
        <v/>
      </c>
      <c r="AB941" s="12"/>
      <c r="AC941" s="13"/>
      <c r="AD941" s="4" t="str">
        <f>IFERROR(AVERAGE(AE941:AF941),"")</f>
        <v/>
      </c>
      <c r="AE941" s="12"/>
      <c r="AF941" s="13"/>
      <c r="AG941" s="4" t="str">
        <f>IFERROR(AVERAGE(AH941:AI941),"")</f>
        <v/>
      </c>
      <c r="AH941" s="12"/>
      <c r="AI941" s="13"/>
      <c r="AJ941" s="4" t="str">
        <f>IFERROR(AVERAGE(AK941:AL941),"")</f>
        <v/>
      </c>
      <c r="AK941" s="12"/>
      <c r="AL941" s="13"/>
      <c r="AM941" s="4" t="str">
        <f>IFERROR(AVERAGE(AN941:AO941),"")</f>
        <v/>
      </c>
      <c r="AN941" s="12"/>
      <c r="AO941" s="13"/>
      <c r="AP941" s="4" t="str">
        <f>IFERROR(AVERAGE(AQ941:AR941),"")</f>
        <v/>
      </c>
      <c r="AQ941" s="12"/>
      <c r="AR941" s="13"/>
      <c r="AS941" s="4" t="str">
        <f>IFERROR(AVERAGE(AT941:AU941),"")</f>
        <v/>
      </c>
      <c r="AT941" s="12"/>
      <c r="AU941" s="13"/>
      <c r="AV941" s="4" t="str">
        <f>IFERROR(AVERAGE(AW941:AX941),"")</f>
        <v/>
      </c>
      <c r="AW941" s="12"/>
      <c r="AX941" s="13"/>
      <c r="AY941" s="4" t="str">
        <f>IFERROR(AVERAGE(AZ941:BA941),"")</f>
        <v/>
      </c>
      <c r="AZ941" s="12"/>
      <c r="BA941" s="13"/>
      <c r="BB941" s="4" t="str">
        <f>IFERROR(AVERAGE(BC941:BD941),"")</f>
        <v/>
      </c>
      <c r="BC941" s="12"/>
      <c r="BD941" s="13"/>
      <c r="BE941" s="4" t="str">
        <f>IFERROR(AVERAGE(BF941:BG941),"")</f>
        <v/>
      </c>
      <c r="BF941" s="12"/>
      <c r="BG941" s="13"/>
      <c r="BH941" s="4" t="str">
        <f>IFERROR(AVERAGE(BI941:BJ941),"")</f>
        <v/>
      </c>
      <c r="BI941" s="12"/>
      <c r="BJ941" s="13"/>
      <c r="BK941" s="4" t="str">
        <f>IFERROR(AVERAGE(BL941:BM941),"")</f>
        <v/>
      </c>
      <c r="BL941" s="12"/>
      <c r="BM941" s="13"/>
      <c r="BN941" s="4" t="str">
        <f>IFERROR(AVERAGE(BO941:BP941),"")</f>
        <v/>
      </c>
      <c r="BO941" s="12"/>
      <c r="BP941" s="13"/>
      <c r="BQ941" s="4" t="str">
        <f>IFERROR(AVERAGE(BR941:BS941),"")</f>
        <v/>
      </c>
      <c r="BR941" s="12"/>
      <c r="BS941" s="13"/>
      <c r="BT941" s="4">
        <f>IFERROR(AVERAGE(BU941:BV941),"")</f>
        <v>750</v>
      </c>
      <c r="BU941" s="12">
        <v>500</v>
      </c>
      <c r="BV941" s="13">
        <v>1000</v>
      </c>
      <c r="BX941" s="2"/>
      <c r="BY941" s="2" t="s">
        <v>282</v>
      </c>
    </row>
    <row r="942" spans="1:77">
      <c r="B942" t="str">
        <f>B941</f>
        <v>Jentsch2014Potenziale</v>
      </c>
      <c r="C942" t="s">
        <v>4</v>
      </c>
      <c r="D942">
        <f>D941</f>
        <v>2014</v>
      </c>
      <c r="E942" t="str">
        <f>E941</f>
        <v>EUR/kW</v>
      </c>
      <c r="F942" s="4" t="str">
        <f>IFERROR(AVERAGE(G942:H942),"")</f>
        <v/>
      </c>
      <c r="G942" s="14"/>
      <c r="H942" s="15"/>
      <c r="I942" s="4" t="str">
        <f>IFERROR(AVERAGE(J942:K942),"")</f>
        <v/>
      </c>
      <c r="J942" s="14"/>
      <c r="K942" s="15"/>
      <c r="L942" s="4" t="str">
        <f>IFERROR(AVERAGE(M942:N942),"")</f>
        <v/>
      </c>
      <c r="M942" s="14"/>
      <c r="N942" s="15"/>
      <c r="O942" s="4" t="str">
        <f>IFERROR(AVERAGE(P942:Q942),"")</f>
        <v/>
      </c>
      <c r="P942" s="14"/>
      <c r="Q942" s="15"/>
      <c r="R942" s="4" t="str">
        <f>IFERROR(AVERAGE(S942:T942),"")</f>
        <v/>
      </c>
      <c r="S942" s="14"/>
      <c r="T942" s="15"/>
      <c r="U942" s="4" t="str">
        <f>IFERROR(AVERAGE(V942:W942),"")</f>
        <v/>
      </c>
      <c r="V942" s="14"/>
      <c r="W942" s="15"/>
      <c r="X942" s="4" t="str">
        <f>IFERROR(AVERAGE(Y942:Z942),"")</f>
        <v/>
      </c>
      <c r="Y942" s="14"/>
      <c r="Z942" s="15"/>
      <c r="AA942" s="4" t="str">
        <f>IFERROR(AVERAGE(AB942:AC942),"")</f>
        <v/>
      </c>
      <c r="AB942" s="14"/>
      <c r="AC942" s="15"/>
      <c r="AD942" s="4" t="str">
        <f>IFERROR(AVERAGE(AE942:AF942),"")</f>
        <v/>
      </c>
      <c r="AE942" s="14"/>
      <c r="AF942" s="15"/>
      <c r="AG942" s="4" t="str">
        <f>IFERROR(AVERAGE(AH942:AI942),"")</f>
        <v/>
      </c>
      <c r="AH942" s="14"/>
      <c r="AI942" s="15"/>
      <c r="AJ942" s="4" t="str">
        <f>IFERROR(AVERAGE(AK942:AL942),"")</f>
        <v/>
      </c>
      <c r="AK942" s="14"/>
      <c r="AL942" s="15"/>
      <c r="AM942" s="4" t="str">
        <f>IFERROR(AVERAGE(AN942:AO942),"")</f>
        <v/>
      </c>
      <c r="AN942" s="14"/>
      <c r="AO942" s="15"/>
      <c r="AP942" s="4" t="str">
        <f>IFERROR(AVERAGE(AQ942:AR942),"")</f>
        <v/>
      </c>
      <c r="AQ942" s="14"/>
      <c r="AR942" s="15"/>
      <c r="AS942" s="4" t="str">
        <f>IFERROR(AVERAGE(AT942:AU942),"")</f>
        <v/>
      </c>
      <c r="AT942" s="14"/>
      <c r="AU942" s="15"/>
      <c r="AV942" s="4" t="str">
        <f>IFERROR(AVERAGE(AW942:AX942),"")</f>
        <v/>
      </c>
      <c r="AW942" s="14"/>
      <c r="AX942" s="15"/>
      <c r="AY942" s="4" t="str">
        <f>IFERROR(AVERAGE(AZ942:BA942),"")</f>
        <v/>
      </c>
      <c r="AZ942" s="14"/>
      <c r="BA942" s="15"/>
      <c r="BB942" s="4" t="str">
        <f>IFERROR(AVERAGE(BC942:BD942),"")</f>
        <v/>
      </c>
      <c r="BC942" s="14"/>
      <c r="BD942" s="15"/>
      <c r="BE942" s="4" t="str">
        <f>IFERROR(AVERAGE(BF942:BG942),"")</f>
        <v/>
      </c>
      <c r="BF942" s="14"/>
      <c r="BG942" s="15"/>
      <c r="BH942" s="4" t="str">
        <f>IFERROR(AVERAGE(BI942:BJ942),"")</f>
        <v/>
      </c>
      <c r="BI942" s="14"/>
      <c r="BJ942" s="15"/>
      <c r="BK942" s="4" t="str">
        <f>IFERROR(AVERAGE(BL942:BM942),"")</f>
        <v/>
      </c>
      <c r="BL942" s="14"/>
      <c r="BM942" s="15"/>
      <c r="BN942" s="4" t="str">
        <f>IFERROR(AVERAGE(BO942:BP942),"")</f>
        <v/>
      </c>
      <c r="BO942" s="14"/>
      <c r="BP942" s="15"/>
      <c r="BQ942" s="4" t="str">
        <f>IFERROR(AVERAGE(BR942:BS942),"")</f>
        <v/>
      </c>
      <c r="BR942" s="14"/>
      <c r="BS942" s="15"/>
      <c r="BT942" s="4" t="str">
        <f>IFERROR(AVERAGE(BU942:BV942),"")</f>
        <v/>
      </c>
      <c r="BU942" s="14"/>
      <c r="BV942" s="15"/>
      <c r="BX942" s="2"/>
      <c r="BY942" s="2"/>
    </row>
    <row r="943" spans="1:77">
      <c r="B943" t="str">
        <f>B942</f>
        <v>Jentsch2014Potenziale</v>
      </c>
      <c r="C943" t="s">
        <v>5</v>
      </c>
      <c r="D943">
        <f>D942</f>
        <v>2014</v>
      </c>
      <c r="E943" t="str">
        <f>E942</f>
        <v>EUR/kW</v>
      </c>
      <c r="F943" s="4" t="str">
        <f>IFERROR(AVERAGE(G943:H943),"")</f>
        <v/>
      </c>
      <c r="G943" s="16"/>
      <c r="H943" s="17"/>
      <c r="I943" s="4" t="str">
        <f>IFERROR(AVERAGE(J943:K943),"")</f>
        <v/>
      </c>
      <c r="J943" s="16"/>
      <c r="K943" s="17"/>
      <c r="L943" s="4" t="str">
        <f>IFERROR(AVERAGE(M943:N943),"")</f>
        <v/>
      </c>
      <c r="M943" s="16"/>
      <c r="N943" s="17"/>
      <c r="O943" s="4" t="str">
        <f>IFERROR(AVERAGE(P943:Q943),"")</f>
        <v/>
      </c>
      <c r="P943" s="16"/>
      <c r="Q943" s="17"/>
      <c r="R943" s="4" t="str">
        <f>IFERROR(AVERAGE(S943:T943),"")</f>
        <v/>
      </c>
      <c r="S943" s="16"/>
      <c r="T943" s="17"/>
      <c r="U943" s="4" t="str">
        <f>IFERROR(AVERAGE(V943:W943),"")</f>
        <v/>
      </c>
      <c r="V943" s="16"/>
      <c r="W943" s="17"/>
      <c r="X943" s="4" t="str">
        <f>IFERROR(AVERAGE(Y943:Z943),"")</f>
        <v/>
      </c>
      <c r="Y943" s="16"/>
      <c r="Z943" s="17"/>
      <c r="AA943" s="4" t="str">
        <f>IFERROR(AVERAGE(AB943:AC943),"")</f>
        <v/>
      </c>
      <c r="AB943" s="16"/>
      <c r="AC943" s="17"/>
      <c r="AD943" s="4" t="str">
        <f>IFERROR(AVERAGE(AE943:AF943),"")</f>
        <v/>
      </c>
      <c r="AE943" s="16"/>
      <c r="AF943" s="17"/>
      <c r="AG943" s="4" t="str">
        <f>IFERROR(AVERAGE(AH943:AI943),"")</f>
        <v/>
      </c>
      <c r="AH943" s="16"/>
      <c r="AI943" s="17"/>
      <c r="AJ943" s="4" t="str">
        <f>IFERROR(AVERAGE(AK943:AL943),"")</f>
        <v/>
      </c>
      <c r="AK943" s="16"/>
      <c r="AL943" s="17"/>
      <c r="AM943" s="4" t="str">
        <f>IFERROR(AVERAGE(AN943:AO943),"")</f>
        <v/>
      </c>
      <c r="AN943" s="16"/>
      <c r="AO943" s="17"/>
      <c r="AP943" s="4" t="str">
        <f>IFERROR(AVERAGE(AQ943:AR943),"")</f>
        <v/>
      </c>
      <c r="AQ943" s="16"/>
      <c r="AR943" s="17"/>
      <c r="AS943" s="4" t="str">
        <f>IFERROR(AVERAGE(AT943:AU943),"")</f>
        <v/>
      </c>
      <c r="AT943" s="16"/>
      <c r="AU943" s="17"/>
      <c r="AV943" s="4" t="str">
        <f>IFERROR(AVERAGE(AW943:AX943),"")</f>
        <v/>
      </c>
      <c r="AW943" s="16"/>
      <c r="AX943" s="17"/>
      <c r="AY943" s="4" t="str">
        <f>IFERROR(AVERAGE(AZ943:BA943),"")</f>
        <v/>
      </c>
      <c r="AZ943" s="16"/>
      <c r="BA943" s="17"/>
      <c r="BB943" s="4" t="str">
        <f>IFERROR(AVERAGE(BC943:BD943),"")</f>
        <v/>
      </c>
      <c r="BC943" s="16"/>
      <c r="BD943" s="17"/>
      <c r="BE943" s="4" t="str">
        <f>IFERROR(AVERAGE(BF943:BG943),"")</f>
        <v/>
      </c>
      <c r="BF943" s="16"/>
      <c r="BG943" s="17"/>
      <c r="BH943" s="4" t="str">
        <f>IFERROR(AVERAGE(BI943:BJ943),"")</f>
        <v/>
      </c>
      <c r="BI943" s="16"/>
      <c r="BJ943" s="17"/>
      <c r="BK943" s="4" t="str">
        <f>IFERROR(AVERAGE(BL943:BM943),"")</f>
        <v/>
      </c>
      <c r="BL943" s="16"/>
      <c r="BM943" s="17"/>
      <c r="BN943" s="4" t="str">
        <f>IFERROR(AVERAGE(BO943:BP943),"")</f>
        <v/>
      </c>
      <c r="BO943" s="16"/>
      <c r="BP943" s="17"/>
      <c r="BQ943" s="4" t="str">
        <f>IFERROR(AVERAGE(BR943:BS943),"")</f>
        <v/>
      </c>
      <c r="BR943" s="16"/>
      <c r="BS943" s="17"/>
      <c r="BT943" s="4" t="str">
        <f>IFERROR(AVERAGE(BU943:BV943),"")</f>
        <v/>
      </c>
      <c r="BU943" s="16"/>
      <c r="BV943" s="17"/>
    </row>
    <row r="944" spans="1:77">
      <c r="B944" t="s">
        <v>69</v>
      </c>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row>
    <row r="945" spans="1:77" s="1" customFormat="1">
      <c r="A945" s="55"/>
      <c r="B945" s="1" t="str">
        <f>B943</f>
        <v>Jentsch2014Potenziale</v>
      </c>
      <c r="C945" s="1" t="s">
        <v>10</v>
      </c>
      <c r="D945" s="1">
        <f>D940</f>
        <v>2014</v>
      </c>
      <c r="E945" s="1" t="str">
        <f>E941</f>
        <v>EUR/kW</v>
      </c>
      <c r="F945" s="10">
        <f t="shared" ref="F945:BJ945" si="1032">IFERROR(SUM(F947:F952)/F946,0)</f>
        <v>0</v>
      </c>
      <c r="G945" s="10">
        <f t="shared" si="1032"/>
        <v>0</v>
      </c>
      <c r="H945" s="10">
        <f t="shared" si="1032"/>
        <v>0</v>
      </c>
      <c r="I945" s="10">
        <f t="shared" si="1032"/>
        <v>0</v>
      </c>
      <c r="J945" s="10">
        <f t="shared" si="1032"/>
        <v>0</v>
      </c>
      <c r="K945" s="10">
        <f t="shared" si="1032"/>
        <v>0</v>
      </c>
      <c r="L945" s="10">
        <f t="shared" si="1032"/>
        <v>0</v>
      </c>
      <c r="M945" s="10">
        <f t="shared" si="1032"/>
        <v>0</v>
      </c>
      <c r="N945" s="10">
        <f t="shared" si="1032"/>
        <v>0</v>
      </c>
      <c r="O945" s="10">
        <f t="shared" si="1032"/>
        <v>0</v>
      </c>
      <c r="P945" s="10">
        <f t="shared" si="1032"/>
        <v>0</v>
      </c>
      <c r="Q945" s="10">
        <f t="shared" si="1032"/>
        <v>0</v>
      </c>
      <c r="R945" s="10">
        <f t="shared" si="1032"/>
        <v>0</v>
      </c>
      <c r="S945" s="10">
        <f t="shared" si="1032"/>
        <v>0</v>
      </c>
      <c r="T945" s="10">
        <f t="shared" si="1032"/>
        <v>0</v>
      </c>
      <c r="U945" s="10">
        <f t="shared" si="1032"/>
        <v>0</v>
      </c>
      <c r="V945" s="10">
        <f t="shared" si="1032"/>
        <v>0</v>
      </c>
      <c r="W945" s="10">
        <f t="shared" si="1032"/>
        <v>0</v>
      </c>
      <c r="X945" s="10">
        <f t="shared" si="1032"/>
        <v>0</v>
      </c>
      <c r="Y945" s="10">
        <f t="shared" si="1032"/>
        <v>0</v>
      </c>
      <c r="Z945" s="10">
        <f t="shared" si="1032"/>
        <v>0</v>
      </c>
      <c r="AA945" s="10">
        <f t="shared" si="1032"/>
        <v>0</v>
      </c>
      <c r="AB945" s="10">
        <f t="shared" si="1032"/>
        <v>0</v>
      </c>
      <c r="AC945" s="10">
        <f t="shared" si="1032"/>
        <v>0</v>
      </c>
      <c r="AD945" s="10">
        <f t="shared" si="1032"/>
        <v>0</v>
      </c>
      <c r="AE945" s="10">
        <f t="shared" si="1032"/>
        <v>0</v>
      </c>
      <c r="AF945" s="10">
        <f t="shared" si="1032"/>
        <v>0</v>
      </c>
      <c r="AG945" s="10">
        <f t="shared" si="1032"/>
        <v>0</v>
      </c>
      <c r="AH945" s="10">
        <f t="shared" si="1032"/>
        <v>0</v>
      </c>
      <c r="AI945" s="10">
        <f t="shared" si="1032"/>
        <v>0</v>
      </c>
      <c r="AJ945" s="10">
        <f t="shared" si="1032"/>
        <v>0</v>
      </c>
      <c r="AK945" s="10">
        <f t="shared" si="1032"/>
        <v>0</v>
      </c>
      <c r="AL945" s="10">
        <f t="shared" si="1032"/>
        <v>0</v>
      </c>
      <c r="AM945" s="10">
        <f t="shared" si="1032"/>
        <v>0</v>
      </c>
      <c r="AN945" s="10">
        <f t="shared" si="1032"/>
        <v>0</v>
      </c>
      <c r="AO945" s="10">
        <f t="shared" si="1032"/>
        <v>0</v>
      </c>
      <c r="AP945" s="10">
        <f t="shared" si="1032"/>
        <v>0</v>
      </c>
      <c r="AQ945" s="10">
        <f t="shared" si="1032"/>
        <v>0</v>
      </c>
      <c r="AR945" s="10">
        <f t="shared" si="1032"/>
        <v>0</v>
      </c>
      <c r="AS945" s="10">
        <f t="shared" si="1032"/>
        <v>0</v>
      </c>
      <c r="AT945" s="10">
        <f t="shared" si="1032"/>
        <v>0</v>
      </c>
      <c r="AU945" s="10">
        <f t="shared" si="1032"/>
        <v>0</v>
      </c>
      <c r="AV945" s="10">
        <f t="shared" si="1032"/>
        <v>0</v>
      </c>
      <c r="AW945" s="10">
        <f t="shared" si="1032"/>
        <v>0</v>
      </c>
      <c r="AX945" s="10">
        <f t="shared" si="1032"/>
        <v>0</v>
      </c>
      <c r="AY945" s="10">
        <f t="shared" si="1032"/>
        <v>0</v>
      </c>
      <c r="AZ945" s="10">
        <f t="shared" si="1032"/>
        <v>0</v>
      </c>
      <c r="BA945" s="10">
        <f t="shared" si="1032"/>
        <v>0</v>
      </c>
      <c r="BB945" s="10">
        <f t="shared" si="1032"/>
        <v>0</v>
      </c>
      <c r="BC945" s="10">
        <f t="shared" si="1032"/>
        <v>0</v>
      </c>
      <c r="BD945" s="10">
        <f t="shared" si="1032"/>
        <v>0</v>
      </c>
      <c r="BE945" s="10">
        <f t="shared" si="1032"/>
        <v>0</v>
      </c>
      <c r="BF945" s="10">
        <f t="shared" si="1032"/>
        <v>0</v>
      </c>
      <c r="BG945" s="10">
        <f t="shared" si="1032"/>
        <v>0</v>
      </c>
      <c r="BH945" s="10">
        <f t="shared" si="1032"/>
        <v>0</v>
      </c>
      <c r="BI945" s="10">
        <f t="shared" si="1032"/>
        <v>0</v>
      </c>
      <c r="BJ945" s="10">
        <f t="shared" si="1032"/>
        <v>0</v>
      </c>
      <c r="BK945" s="10">
        <f t="shared" ref="BK945:BV945" si="1033">IFERROR(SUM(BK947:BK952)/BK946,0)</f>
        <v>0</v>
      </c>
      <c r="BL945" s="10">
        <f t="shared" si="1033"/>
        <v>0</v>
      </c>
      <c r="BM945" s="10">
        <f t="shared" si="1033"/>
        <v>0</v>
      </c>
      <c r="BN945" s="10">
        <f t="shared" si="1033"/>
        <v>0</v>
      </c>
      <c r="BO945" s="10">
        <f t="shared" si="1033"/>
        <v>0</v>
      </c>
      <c r="BP945" s="10">
        <f t="shared" si="1033"/>
        <v>0</v>
      </c>
      <c r="BQ945" s="10">
        <f t="shared" si="1033"/>
        <v>0</v>
      </c>
      <c r="BR945" s="10">
        <f t="shared" si="1033"/>
        <v>0</v>
      </c>
      <c r="BS945" s="10">
        <f t="shared" si="1033"/>
        <v>0</v>
      </c>
      <c r="BT945" s="10">
        <f t="shared" si="1033"/>
        <v>0</v>
      </c>
      <c r="BU945" s="10">
        <f t="shared" si="1033"/>
        <v>0</v>
      </c>
      <c r="BV945" s="10">
        <f t="shared" si="1033"/>
        <v>0</v>
      </c>
    </row>
    <row r="946" spans="1:77" hidden="1" outlineLevel="1">
      <c r="B946" t="str">
        <f>B945</f>
        <v>Jentsch2014Potenziale</v>
      </c>
      <c r="C946" t="s">
        <v>17</v>
      </c>
      <c r="D946">
        <f>D945</f>
        <v>2014</v>
      </c>
      <c r="E946" t="s">
        <v>18</v>
      </c>
      <c r="F946" s="4" t="str">
        <f>IFERROR(AVERAGE(G946:H946),"")</f>
        <v/>
      </c>
      <c r="G946" s="12"/>
      <c r="H946" s="13"/>
      <c r="I946" s="4" t="str">
        <f>IFERROR(AVERAGE(J946:K946),"")</f>
        <v/>
      </c>
      <c r="J946" s="12"/>
      <c r="K946" s="13"/>
      <c r="L946" s="4" t="str">
        <f>IFERROR(AVERAGE(M946:N946),"")</f>
        <v/>
      </c>
      <c r="M946" s="12"/>
      <c r="N946" s="13"/>
      <c r="O946" s="4" t="str">
        <f>IFERROR(AVERAGE(P946:Q946),"")</f>
        <v/>
      </c>
      <c r="P946" s="12"/>
      <c r="Q946" s="13"/>
      <c r="R946" s="4" t="str">
        <f>IFERROR(AVERAGE(S946:T946),"")</f>
        <v/>
      </c>
      <c r="S946" s="12"/>
      <c r="T946" s="13"/>
      <c r="U946" s="4" t="str">
        <f>IFERROR(AVERAGE(V946:W946),"")</f>
        <v/>
      </c>
      <c r="V946" s="12"/>
      <c r="W946" s="13"/>
      <c r="X946" s="4" t="str">
        <f>IFERROR(AVERAGE(Y946:Z946),"")</f>
        <v/>
      </c>
      <c r="Y946" s="12"/>
      <c r="Z946" s="13"/>
      <c r="AA946" s="4" t="str">
        <f>IFERROR(AVERAGE(AB946:AC946),"")</f>
        <v/>
      </c>
      <c r="AB946" s="12"/>
      <c r="AC946" s="13"/>
      <c r="AD946" s="4" t="str">
        <f>IFERROR(AVERAGE(AE946:AF946),"")</f>
        <v/>
      </c>
      <c r="AE946" s="12"/>
      <c r="AF946" s="13"/>
      <c r="AG946" s="4" t="str">
        <f>IFERROR(AVERAGE(AH946:AI946),"")</f>
        <v/>
      </c>
      <c r="AH946" s="12"/>
      <c r="AI946" s="13"/>
      <c r="AJ946" s="4" t="str">
        <f>IFERROR(AVERAGE(AK946:AL946),"")</f>
        <v/>
      </c>
      <c r="AK946" s="12"/>
      <c r="AL946" s="13"/>
      <c r="AM946" s="4" t="str">
        <f>IFERROR(AVERAGE(AN946:AO946),"")</f>
        <v/>
      </c>
      <c r="AN946" s="12"/>
      <c r="AO946" s="13"/>
      <c r="AP946" s="4" t="str">
        <f>IFERROR(AVERAGE(AQ946:AR946),"")</f>
        <v/>
      </c>
      <c r="AQ946" s="12"/>
      <c r="AR946" s="13"/>
      <c r="AS946" s="4" t="str">
        <f>IFERROR(AVERAGE(AT946:AU946),"")</f>
        <v/>
      </c>
      <c r="AT946" s="12"/>
      <c r="AU946" s="13"/>
      <c r="AV946" s="4" t="str">
        <f>IFERROR(AVERAGE(AW946:AX946),"")</f>
        <v/>
      </c>
      <c r="AW946" s="12"/>
      <c r="AX946" s="13"/>
      <c r="AY946" s="4" t="str">
        <f>IFERROR(AVERAGE(AZ946:BA946),"")</f>
        <v/>
      </c>
      <c r="AZ946" s="12"/>
      <c r="BA946" s="13"/>
      <c r="BB946" s="4" t="str">
        <f>IFERROR(AVERAGE(BC946:BD946),"")</f>
        <v/>
      </c>
      <c r="BC946" s="12"/>
      <c r="BD946" s="13"/>
      <c r="BE946" s="4" t="str">
        <f>IFERROR(AVERAGE(BF946:BG946),"")</f>
        <v/>
      </c>
      <c r="BF946" s="12"/>
      <c r="BG946" s="13"/>
      <c r="BH946" s="4" t="str">
        <f>IFERROR(AVERAGE(BI946:BJ946),"")</f>
        <v/>
      </c>
      <c r="BI946" s="12"/>
      <c r="BJ946" s="13"/>
      <c r="BK946" s="4" t="str">
        <f>IFERROR(AVERAGE(BL946:BM946),"")</f>
        <v/>
      </c>
      <c r="BL946" s="12"/>
      <c r="BM946" s="13"/>
      <c r="BN946" s="4" t="str">
        <f>IFERROR(AVERAGE(BO946:BP946),"")</f>
        <v/>
      </c>
      <c r="BO946" s="12"/>
      <c r="BP946" s="13"/>
      <c r="BQ946" s="4" t="str">
        <f>IFERROR(AVERAGE(BR946:BS946),"")</f>
        <v/>
      </c>
      <c r="BR946" s="12"/>
      <c r="BS946" s="13"/>
      <c r="BT946" s="4" t="str">
        <f>IFERROR(AVERAGE(BU946:BV946),"")</f>
        <v/>
      </c>
      <c r="BU946" s="12"/>
      <c r="BV946" s="13"/>
    </row>
    <row r="947" spans="1:77" hidden="1" outlineLevel="1">
      <c r="B947" t="str">
        <f t="shared" ref="B947:B952" si="1034">B946</f>
        <v>Jentsch2014Potenziale</v>
      </c>
      <c r="C947" t="s">
        <v>12</v>
      </c>
      <c r="D947">
        <f>D945</f>
        <v>2014</v>
      </c>
      <c r="E947" t="str">
        <f>LEFT(E945,3)</f>
        <v>EUR</v>
      </c>
      <c r="F947" s="4" t="str">
        <f t="shared" ref="F947:F952" si="1035">IFERROR(AVERAGE(G947:H947),"")</f>
        <v/>
      </c>
      <c r="G947" s="12"/>
      <c r="H947" s="13"/>
      <c r="I947" s="4" t="str">
        <f t="shared" ref="I947:I952" si="1036">IFERROR(AVERAGE(J947:K947),"")</f>
        <v/>
      </c>
      <c r="J947" s="12"/>
      <c r="K947" s="13"/>
      <c r="L947" s="4" t="str">
        <f t="shared" ref="L947:L952" si="1037">IFERROR(AVERAGE(M947:N947),"")</f>
        <v/>
      </c>
      <c r="M947" s="12"/>
      <c r="N947" s="13"/>
      <c r="O947" s="4" t="str">
        <f t="shared" ref="O947:O952" si="1038">IFERROR(AVERAGE(P947:Q947),"")</f>
        <v/>
      </c>
      <c r="P947" s="12"/>
      <c r="Q947" s="13"/>
      <c r="R947" s="4" t="str">
        <f t="shared" ref="R947:R952" si="1039">IFERROR(AVERAGE(S947:T947),"")</f>
        <v/>
      </c>
      <c r="S947" s="12"/>
      <c r="T947" s="13"/>
      <c r="U947" s="4" t="str">
        <f t="shared" ref="U947:U952" si="1040">IFERROR(AVERAGE(V947:W947),"")</f>
        <v/>
      </c>
      <c r="V947" s="12"/>
      <c r="W947" s="13"/>
      <c r="X947" s="4" t="str">
        <f t="shared" ref="X947:X952" si="1041">IFERROR(AVERAGE(Y947:Z947),"")</f>
        <v/>
      </c>
      <c r="Y947" s="12"/>
      <c r="Z947" s="13"/>
      <c r="AA947" s="4" t="str">
        <f t="shared" ref="AA947:AA952" si="1042">IFERROR(AVERAGE(AB947:AC947),"")</f>
        <v/>
      </c>
      <c r="AB947" s="12"/>
      <c r="AC947" s="13"/>
      <c r="AD947" s="4" t="str">
        <f t="shared" ref="AD947:AD952" si="1043">IFERROR(AVERAGE(AE947:AF947),"")</f>
        <v/>
      </c>
      <c r="AE947" s="12"/>
      <c r="AF947" s="13"/>
      <c r="AG947" s="4" t="str">
        <f t="shared" ref="AG947:AG952" si="1044">IFERROR(AVERAGE(AH947:AI947),"")</f>
        <v/>
      </c>
      <c r="AH947" s="12"/>
      <c r="AI947" s="13"/>
      <c r="AJ947" s="4" t="str">
        <f t="shared" ref="AJ947:AJ952" si="1045">IFERROR(AVERAGE(AK947:AL947),"")</f>
        <v/>
      </c>
      <c r="AK947" s="12"/>
      <c r="AL947" s="13"/>
      <c r="AM947" s="4" t="str">
        <f t="shared" ref="AM947:AM952" si="1046">IFERROR(AVERAGE(AN947:AO947),"")</f>
        <v/>
      </c>
      <c r="AN947" s="12"/>
      <c r="AO947" s="13"/>
      <c r="AP947" s="4" t="str">
        <f t="shared" ref="AP947:AP952" si="1047">IFERROR(AVERAGE(AQ947:AR947),"")</f>
        <v/>
      </c>
      <c r="AQ947" s="12"/>
      <c r="AR947" s="13"/>
      <c r="AS947" s="4" t="str">
        <f t="shared" ref="AS947:AS952" si="1048">IFERROR(AVERAGE(AT947:AU947),"")</f>
        <v/>
      </c>
      <c r="AT947" s="12"/>
      <c r="AU947" s="13"/>
      <c r="AV947" s="4" t="str">
        <f t="shared" ref="AV947:AV952" si="1049">IFERROR(AVERAGE(AW947:AX947),"")</f>
        <v/>
      </c>
      <c r="AW947" s="12"/>
      <c r="AX947" s="13"/>
      <c r="AY947" s="4" t="str">
        <f t="shared" ref="AY947:AY952" si="1050">IFERROR(AVERAGE(AZ947:BA947),"")</f>
        <v/>
      </c>
      <c r="AZ947" s="12"/>
      <c r="BA947" s="13"/>
      <c r="BB947" s="4" t="str">
        <f t="shared" ref="BB947:BB952" si="1051">IFERROR(AVERAGE(BC947:BD947),"")</f>
        <v/>
      </c>
      <c r="BC947" s="12"/>
      <c r="BD947" s="13"/>
      <c r="BE947" s="4" t="str">
        <f t="shared" ref="BE947:BE952" si="1052">IFERROR(AVERAGE(BF947:BG947),"")</f>
        <v/>
      </c>
      <c r="BF947" s="12"/>
      <c r="BG947" s="13"/>
      <c r="BH947" s="4" t="str">
        <f t="shared" ref="BH947:BH952" si="1053">IFERROR(AVERAGE(BI947:BJ947),"")</f>
        <v/>
      </c>
      <c r="BI947" s="12"/>
      <c r="BJ947" s="13"/>
      <c r="BK947" s="4" t="str">
        <f t="shared" ref="BK947:BK952" si="1054">IFERROR(AVERAGE(BL947:BM947),"")</f>
        <v/>
      </c>
      <c r="BL947" s="12"/>
      <c r="BM947" s="13"/>
      <c r="BN947" s="4" t="str">
        <f t="shared" ref="BN947:BN952" si="1055">IFERROR(AVERAGE(BO947:BP947),"")</f>
        <v/>
      </c>
      <c r="BO947" s="12"/>
      <c r="BP947" s="13"/>
      <c r="BQ947" s="4" t="str">
        <f t="shared" ref="BQ947:BQ952" si="1056">IFERROR(AVERAGE(BR947:BS947),"")</f>
        <v/>
      </c>
      <c r="BR947" s="12"/>
      <c r="BS947" s="13"/>
      <c r="BT947" s="4" t="str">
        <f t="shared" ref="BT947:BT952" si="1057">IFERROR(AVERAGE(BU947:BV947),"")</f>
        <v/>
      </c>
      <c r="BU947" s="12"/>
      <c r="BV947" s="13"/>
    </row>
    <row r="948" spans="1:77" hidden="1" outlineLevel="1">
      <c r="B948" t="str">
        <f t="shared" si="1034"/>
        <v>Jentsch2014Potenziale</v>
      </c>
      <c r="C948" t="s">
        <v>13</v>
      </c>
      <c r="D948">
        <f t="shared" ref="D948:E952" si="1058">D947</f>
        <v>2014</v>
      </c>
      <c r="E948" t="str">
        <f t="shared" si="1058"/>
        <v>EUR</v>
      </c>
      <c r="F948" s="4" t="str">
        <f t="shared" si="1035"/>
        <v/>
      </c>
      <c r="G948" s="12"/>
      <c r="H948" s="13"/>
      <c r="I948" s="4" t="str">
        <f t="shared" si="1036"/>
        <v/>
      </c>
      <c r="J948" s="12"/>
      <c r="K948" s="13"/>
      <c r="L948" s="4" t="str">
        <f t="shared" si="1037"/>
        <v/>
      </c>
      <c r="M948" s="12"/>
      <c r="N948" s="13"/>
      <c r="O948" s="4" t="str">
        <f t="shared" si="1038"/>
        <v/>
      </c>
      <c r="P948" s="12"/>
      <c r="Q948" s="13"/>
      <c r="R948" s="4" t="str">
        <f t="shared" si="1039"/>
        <v/>
      </c>
      <c r="S948" s="12"/>
      <c r="T948" s="13"/>
      <c r="U948" s="4" t="str">
        <f t="shared" si="1040"/>
        <v/>
      </c>
      <c r="V948" s="12"/>
      <c r="W948" s="13"/>
      <c r="X948" s="4" t="str">
        <f t="shared" si="1041"/>
        <v/>
      </c>
      <c r="Y948" s="12"/>
      <c r="Z948" s="13"/>
      <c r="AA948" s="4" t="str">
        <f t="shared" si="1042"/>
        <v/>
      </c>
      <c r="AB948" s="12"/>
      <c r="AC948" s="13"/>
      <c r="AD948" s="4" t="str">
        <f t="shared" si="1043"/>
        <v/>
      </c>
      <c r="AE948" s="12"/>
      <c r="AF948" s="13"/>
      <c r="AG948" s="4" t="str">
        <f t="shared" si="1044"/>
        <v/>
      </c>
      <c r="AH948" s="12"/>
      <c r="AI948" s="13"/>
      <c r="AJ948" s="4" t="str">
        <f t="shared" si="1045"/>
        <v/>
      </c>
      <c r="AK948" s="12"/>
      <c r="AL948" s="13"/>
      <c r="AM948" s="4" t="str">
        <f t="shared" si="1046"/>
        <v/>
      </c>
      <c r="AN948" s="12"/>
      <c r="AO948" s="13"/>
      <c r="AP948" s="4" t="str">
        <f t="shared" si="1047"/>
        <v/>
      </c>
      <c r="AQ948" s="12"/>
      <c r="AR948" s="13"/>
      <c r="AS948" s="4" t="str">
        <f t="shared" si="1048"/>
        <v/>
      </c>
      <c r="AT948" s="12"/>
      <c r="AU948" s="13"/>
      <c r="AV948" s="4" t="str">
        <f t="shared" si="1049"/>
        <v/>
      </c>
      <c r="AW948" s="12"/>
      <c r="AX948" s="13"/>
      <c r="AY948" s="4" t="str">
        <f t="shared" si="1050"/>
        <v/>
      </c>
      <c r="AZ948" s="12"/>
      <c r="BA948" s="13"/>
      <c r="BB948" s="4" t="str">
        <f t="shared" si="1051"/>
        <v/>
      </c>
      <c r="BC948" s="12"/>
      <c r="BD948" s="13"/>
      <c r="BE948" s="4" t="str">
        <f t="shared" si="1052"/>
        <v/>
      </c>
      <c r="BF948" s="12"/>
      <c r="BG948" s="13"/>
      <c r="BH948" s="4" t="str">
        <f t="shared" si="1053"/>
        <v/>
      </c>
      <c r="BI948" s="12"/>
      <c r="BJ948" s="13"/>
      <c r="BK948" s="4" t="str">
        <f t="shared" si="1054"/>
        <v/>
      </c>
      <c r="BL948" s="12"/>
      <c r="BM948" s="13"/>
      <c r="BN948" s="4" t="str">
        <f t="shared" si="1055"/>
        <v/>
      </c>
      <c r="BO948" s="12"/>
      <c r="BP948" s="13"/>
      <c r="BQ948" s="4" t="str">
        <f t="shared" si="1056"/>
        <v/>
      </c>
      <c r="BR948" s="12"/>
      <c r="BS948" s="13"/>
      <c r="BT948" s="4" t="str">
        <f t="shared" si="1057"/>
        <v/>
      </c>
      <c r="BU948" s="12"/>
      <c r="BV948" s="13"/>
    </row>
    <row r="949" spans="1:77" hidden="1" outlineLevel="1">
      <c r="B949" t="str">
        <f t="shared" si="1034"/>
        <v>Jentsch2014Potenziale</v>
      </c>
      <c r="C949" t="s">
        <v>14</v>
      </c>
      <c r="D949">
        <f t="shared" si="1058"/>
        <v>2014</v>
      </c>
      <c r="E949" t="str">
        <f t="shared" si="1058"/>
        <v>EUR</v>
      </c>
      <c r="F949" s="4" t="str">
        <f t="shared" si="1035"/>
        <v/>
      </c>
      <c r="G949" s="12"/>
      <c r="H949" s="13"/>
      <c r="I949" s="4" t="str">
        <f t="shared" si="1036"/>
        <v/>
      </c>
      <c r="J949" s="12"/>
      <c r="K949" s="13"/>
      <c r="L949" s="4" t="str">
        <f t="shared" si="1037"/>
        <v/>
      </c>
      <c r="M949" s="12"/>
      <c r="N949" s="13"/>
      <c r="O949" s="4" t="str">
        <f t="shared" si="1038"/>
        <v/>
      </c>
      <c r="P949" s="12"/>
      <c r="Q949" s="13"/>
      <c r="R949" s="4" t="str">
        <f t="shared" si="1039"/>
        <v/>
      </c>
      <c r="S949" s="12"/>
      <c r="T949" s="13"/>
      <c r="U949" s="4" t="str">
        <f t="shared" si="1040"/>
        <v/>
      </c>
      <c r="V949" s="12"/>
      <c r="W949" s="13"/>
      <c r="X949" s="4" t="str">
        <f t="shared" si="1041"/>
        <v/>
      </c>
      <c r="Y949" s="12"/>
      <c r="Z949" s="13"/>
      <c r="AA949" s="4" t="str">
        <f t="shared" si="1042"/>
        <v/>
      </c>
      <c r="AB949" s="12"/>
      <c r="AC949" s="13"/>
      <c r="AD949" s="4" t="str">
        <f t="shared" si="1043"/>
        <v/>
      </c>
      <c r="AE949" s="12"/>
      <c r="AF949" s="13"/>
      <c r="AG949" s="4" t="str">
        <f t="shared" si="1044"/>
        <v/>
      </c>
      <c r="AH949" s="12"/>
      <c r="AI949" s="13"/>
      <c r="AJ949" s="4" t="str">
        <f t="shared" si="1045"/>
        <v/>
      </c>
      <c r="AK949" s="12"/>
      <c r="AL949" s="13"/>
      <c r="AM949" s="4" t="str">
        <f t="shared" si="1046"/>
        <v/>
      </c>
      <c r="AN949" s="12"/>
      <c r="AO949" s="13"/>
      <c r="AP949" s="4" t="str">
        <f t="shared" si="1047"/>
        <v/>
      </c>
      <c r="AQ949" s="12"/>
      <c r="AR949" s="13"/>
      <c r="AS949" s="4" t="str">
        <f t="shared" si="1048"/>
        <v/>
      </c>
      <c r="AT949" s="12"/>
      <c r="AU949" s="13"/>
      <c r="AV949" s="4" t="str">
        <f t="shared" si="1049"/>
        <v/>
      </c>
      <c r="AW949" s="12"/>
      <c r="AX949" s="13"/>
      <c r="AY949" s="4" t="str">
        <f t="shared" si="1050"/>
        <v/>
      </c>
      <c r="AZ949" s="12"/>
      <c r="BA949" s="13"/>
      <c r="BB949" s="4" t="str">
        <f t="shared" si="1051"/>
        <v/>
      </c>
      <c r="BC949" s="12"/>
      <c r="BD949" s="13"/>
      <c r="BE949" s="4" t="str">
        <f t="shared" si="1052"/>
        <v/>
      </c>
      <c r="BF949" s="12"/>
      <c r="BG949" s="13"/>
      <c r="BH949" s="4" t="str">
        <f t="shared" si="1053"/>
        <v/>
      </c>
      <c r="BI949" s="12"/>
      <c r="BJ949" s="13"/>
      <c r="BK949" s="4" t="str">
        <f t="shared" si="1054"/>
        <v/>
      </c>
      <c r="BL949" s="12"/>
      <c r="BM949" s="13"/>
      <c r="BN949" s="4" t="str">
        <f t="shared" si="1055"/>
        <v/>
      </c>
      <c r="BO949" s="12"/>
      <c r="BP949" s="13"/>
      <c r="BQ949" s="4" t="str">
        <f t="shared" si="1056"/>
        <v/>
      </c>
      <c r="BR949" s="12"/>
      <c r="BS949" s="13"/>
      <c r="BT949" s="4" t="str">
        <f t="shared" si="1057"/>
        <v/>
      </c>
      <c r="BU949" s="12"/>
      <c r="BV949" s="13"/>
    </row>
    <row r="950" spans="1:77" hidden="1" outlineLevel="1">
      <c r="B950" t="str">
        <f t="shared" si="1034"/>
        <v>Jentsch2014Potenziale</v>
      </c>
      <c r="C950" t="s">
        <v>11</v>
      </c>
      <c r="D950">
        <f t="shared" si="1058"/>
        <v>2014</v>
      </c>
      <c r="E950" t="str">
        <f t="shared" si="1058"/>
        <v>EUR</v>
      </c>
      <c r="F950" s="4" t="str">
        <f t="shared" si="1035"/>
        <v/>
      </c>
      <c r="G950" s="12"/>
      <c r="H950" s="13"/>
      <c r="I950" s="4" t="str">
        <f t="shared" si="1036"/>
        <v/>
      </c>
      <c r="J950" s="12"/>
      <c r="K950" s="13"/>
      <c r="L950" s="4" t="str">
        <f t="shared" si="1037"/>
        <v/>
      </c>
      <c r="M950" s="12"/>
      <c r="N950" s="13"/>
      <c r="O950" s="4" t="str">
        <f t="shared" si="1038"/>
        <v/>
      </c>
      <c r="P950" s="12"/>
      <c r="Q950" s="13"/>
      <c r="R950" s="4" t="str">
        <f t="shared" si="1039"/>
        <v/>
      </c>
      <c r="S950" s="12"/>
      <c r="T950" s="13"/>
      <c r="U950" s="4" t="str">
        <f t="shared" si="1040"/>
        <v/>
      </c>
      <c r="V950" s="12"/>
      <c r="W950" s="13"/>
      <c r="X950" s="4" t="str">
        <f t="shared" si="1041"/>
        <v/>
      </c>
      <c r="Y950" s="12"/>
      <c r="Z950" s="13"/>
      <c r="AA950" s="4" t="str">
        <f t="shared" si="1042"/>
        <v/>
      </c>
      <c r="AB950" s="12"/>
      <c r="AC950" s="13"/>
      <c r="AD950" s="4" t="str">
        <f t="shared" si="1043"/>
        <v/>
      </c>
      <c r="AE950" s="12"/>
      <c r="AF950" s="13"/>
      <c r="AG950" s="4" t="str">
        <f t="shared" si="1044"/>
        <v/>
      </c>
      <c r="AH950" s="12"/>
      <c r="AI950" s="13"/>
      <c r="AJ950" s="4" t="str">
        <f t="shared" si="1045"/>
        <v/>
      </c>
      <c r="AK950" s="12"/>
      <c r="AL950" s="13"/>
      <c r="AM950" s="4" t="str">
        <f t="shared" si="1046"/>
        <v/>
      </c>
      <c r="AN950" s="12"/>
      <c r="AO950" s="13"/>
      <c r="AP950" s="4" t="str">
        <f t="shared" si="1047"/>
        <v/>
      </c>
      <c r="AQ950" s="12"/>
      <c r="AR950" s="13"/>
      <c r="AS950" s="4" t="str">
        <f t="shared" si="1048"/>
        <v/>
      </c>
      <c r="AT950" s="12"/>
      <c r="AU950" s="13"/>
      <c r="AV950" s="4" t="str">
        <f t="shared" si="1049"/>
        <v/>
      </c>
      <c r="AW950" s="12"/>
      <c r="AX950" s="13"/>
      <c r="AY950" s="4" t="str">
        <f t="shared" si="1050"/>
        <v/>
      </c>
      <c r="AZ950" s="12"/>
      <c r="BA950" s="13"/>
      <c r="BB950" s="4" t="str">
        <f t="shared" si="1051"/>
        <v/>
      </c>
      <c r="BC950" s="12"/>
      <c r="BD950" s="13"/>
      <c r="BE950" s="4" t="str">
        <f t="shared" si="1052"/>
        <v/>
      </c>
      <c r="BF950" s="12"/>
      <c r="BG950" s="13"/>
      <c r="BH950" s="4" t="str">
        <f t="shared" si="1053"/>
        <v/>
      </c>
      <c r="BI950" s="12"/>
      <c r="BJ950" s="13"/>
      <c r="BK950" s="4" t="str">
        <f t="shared" si="1054"/>
        <v/>
      </c>
      <c r="BL950" s="12"/>
      <c r="BM950" s="13"/>
      <c r="BN950" s="4" t="str">
        <f t="shared" si="1055"/>
        <v/>
      </c>
      <c r="BO950" s="12"/>
      <c r="BP950" s="13"/>
      <c r="BQ950" s="4" t="str">
        <f t="shared" si="1056"/>
        <v/>
      </c>
      <c r="BR950" s="12"/>
      <c r="BS950" s="13"/>
      <c r="BT950" s="4" t="str">
        <f t="shared" si="1057"/>
        <v/>
      </c>
      <c r="BU950" s="12"/>
      <c r="BV950" s="13"/>
    </row>
    <row r="951" spans="1:77" hidden="1" outlineLevel="1">
      <c r="B951" t="str">
        <f t="shared" si="1034"/>
        <v>Jentsch2014Potenziale</v>
      </c>
      <c r="C951" t="s">
        <v>15</v>
      </c>
      <c r="D951">
        <f t="shared" si="1058"/>
        <v>2014</v>
      </c>
      <c r="E951" t="str">
        <f t="shared" si="1058"/>
        <v>EUR</v>
      </c>
      <c r="F951" s="4" t="str">
        <f t="shared" si="1035"/>
        <v/>
      </c>
      <c r="G951" s="12"/>
      <c r="H951" s="13"/>
      <c r="I951" s="4" t="str">
        <f t="shared" si="1036"/>
        <v/>
      </c>
      <c r="J951" s="12"/>
      <c r="K951" s="13"/>
      <c r="L951" s="4" t="str">
        <f t="shared" si="1037"/>
        <v/>
      </c>
      <c r="M951" s="12"/>
      <c r="N951" s="13"/>
      <c r="O951" s="4" t="str">
        <f t="shared" si="1038"/>
        <v/>
      </c>
      <c r="P951" s="12"/>
      <c r="Q951" s="13"/>
      <c r="R951" s="4" t="str">
        <f t="shared" si="1039"/>
        <v/>
      </c>
      <c r="S951" s="12"/>
      <c r="T951" s="13"/>
      <c r="U951" s="4" t="str">
        <f t="shared" si="1040"/>
        <v/>
      </c>
      <c r="V951" s="12"/>
      <c r="W951" s="13"/>
      <c r="X951" s="4" t="str">
        <f t="shared" si="1041"/>
        <v/>
      </c>
      <c r="Y951" s="12"/>
      <c r="Z951" s="13"/>
      <c r="AA951" s="4" t="str">
        <f t="shared" si="1042"/>
        <v/>
      </c>
      <c r="AB951" s="12"/>
      <c r="AC951" s="13"/>
      <c r="AD951" s="4" t="str">
        <f t="shared" si="1043"/>
        <v/>
      </c>
      <c r="AE951" s="12"/>
      <c r="AF951" s="13"/>
      <c r="AG951" s="4" t="str">
        <f t="shared" si="1044"/>
        <v/>
      </c>
      <c r="AH951" s="12"/>
      <c r="AI951" s="13"/>
      <c r="AJ951" s="4" t="str">
        <f t="shared" si="1045"/>
        <v/>
      </c>
      <c r="AK951" s="12"/>
      <c r="AL951" s="13"/>
      <c r="AM951" s="4" t="str">
        <f t="shared" si="1046"/>
        <v/>
      </c>
      <c r="AN951" s="12"/>
      <c r="AO951" s="13"/>
      <c r="AP951" s="4" t="str">
        <f t="shared" si="1047"/>
        <v/>
      </c>
      <c r="AQ951" s="12"/>
      <c r="AR951" s="13"/>
      <c r="AS951" s="4" t="str">
        <f t="shared" si="1048"/>
        <v/>
      </c>
      <c r="AT951" s="12"/>
      <c r="AU951" s="13"/>
      <c r="AV951" s="4" t="str">
        <f t="shared" si="1049"/>
        <v/>
      </c>
      <c r="AW951" s="12"/>
      <c r="AX951" s="13"/>
      <c r="AY951" s="4" t="str">
        <f t="shared" si="1050"/>
        <v/>
      </c>
      <c r="AZ951" s="12"/>
      <c r="BA951" s="13"/>
      <c r="BB951" s="4" t="str">
        <f t="shared" si="1051"/>
        <v/>
      </c>
      <c r="BC951" s="12"/>
      <c r="BD951" s="13"/>
      <c r="BE951" s="4" t="str">
        <f t="shared" si="1052"/>
        <v/>
      </c>
      <c r="BF951" s="12"/>
      <c r="BG951" s="13"/>
      <c r="BH951" s="4" t="str">
        <f t="shared" si="1053"/>
        <v/>
      </c>
      <c r="BI951" s="12"/>
      <c r="BJ951" s="13"/>
      <c r="BK951" s="4" t="str">
        <f t="shared" si="1054"/>
        <v/>
      </c>
      <c r="BL951" s="12"/>
      <c r="BM951" s="13"/>
      <c r="BN951" s="4" t="str">
        <f t="shared" si="1055"/>
        <v/>
      </c>
      <c r="BO951" s="12"/>
      <c r="BP951" s="13"/>
      <c r="BQ951" s="4" t="str">
        <f t="shared" si="1056"/>
        <v/>
      </c>
      <c r="BR951" s="12"/>
      <c r="BS951" s="13"/>
      <c r="BT951" s="4" t="str">
        <f t="shared" si="1057"/>
        <v/>
      </c>
      <c r="BU951" s="12"/>
      <c r="BV951" s="13"/>
    </row>
    <row r="952" spans="1:77" hidden="1" outlineLevel="1">
      <c r="B952" t="str">
        <f t="shared" si="1034"/>
        <v>Jentsch2014Potenziale</v>
      </c>
      <c r="C952" t="s">
        <v>16</v>
      </c>
      <c r="D952">
        <f t="shared" si="1058"/>
        <v>2014</v>
      </c>
      <c r="E952" t="str">
        <f t="shared" si="1058"/>
        <v>EUR</v>
      </c>
      <c r="F952" s="4" t="str">
        <f t="shared" si="1035"/>
        <v/>
      </c>
      <c r="G952" s="12"/>
      <c r="H952" s="13"/>
      <c r="I952" s="4" t="str">
        <f t="shared" si="1036"/>
        <v/>
      </c>
      <c r="J952" s="12"/>
      <c r="K952" s="13"/>
      <c r="L952" s="4" t="str">
        <f t="shared" si="1037"/>
        <v/>
      </c>
      <c r="M952" s="12"/>
      <c r="N952" s="13"/>
      <c r="O952" s="4" t="str">
        <f t="shared" si="1038"/>
        <v/>
      </c>
      <c r="P952" s="12"/>
      <c r="Q952" s="13"/>
      <c r="R952" s="4" t="str">
        <f t="shared" si="1039"/>
        <v/>
      </c>
      <c r="S952" s="12"/>
      <c r="T952" s="13"/>
      <c r="U952" s="4" t="str">
        <f t="shared" si="1040"/>
        <v/>
      </c>
      <c r="V952" s="12"/>
      <c r="W952" s="13"/>
      <c r="X952" s="4" t="str">
        <f t="shared" si="1041"/>
        <v/>
      </c>
      <c r="Y952" s="12"/>
      <c r="Z952" s="13"/>
      <c r="AA952" s="4" t="str">
        <f t="shared" si="1042"/>
        <v/>
      </c>
      <c r="AB952" s="12"/>
      <c r="AC952" s="13"/>
      <c r="AD952" s="4" t="str">
        <f t="shared" si="1043"/>
        <v/>
      </c>
      <c r="AE952" s="12"/>
      <c r="AF952" s="13"/>
      <c r="AG952" s="4" t="str">
        <f t="shared" si="1044"/>
        <v/>
      </c>
      <c r="AH952" s="12"/>
      <c r="AI952" s="13"/>
      <c r="AJ952" s="4" t="str">
        <f t="shared" si="1045"/>
        <v/>
      </c>
      <c r="AK952" s="12"/>
      <c r="AL952" s="13"/>
      <c r="AM952" s="4" t="str">
        <f t="shared" si="1046"/>
        <v/>
      </c>
      <c r="AN952" s="12"/>
      <c r="AO952" s="13"/>
      <c r="AP952" s="4" t="str">
        <f t="shared" si="1047"/>
        <v/>
      </c>
      <c r="AQ952" s="12"/>
      <c r="AR952" s="13"/>
      <c r="AS952" s="4" t="str">
        <f t="shared" si="1048"/>
        <v/>
      </c>
      <c r="AT952" s="12"/>
      <c r="AU952" s="13"/>
      <c r="AV952" s="4" t="str">
        <f t="shared" si="1049"/>
        <v/>
      </c>
      <c r="AW952" s="12"/>
      <c r="AX952" s="13"/>
      <c r="AY952" s="4" t="str">
        <f t="shared" si="1050"/>
        <v/>
      </c>
      <c r="AZ952" s="12"/>
      <c r="BA952" s="13"/>
      <c r="BB952" s="4" t="str">
        <f t="shared" si="1051"/>
        <v/>
      </c>
      <c r="BC952" s="12"/>
      <c r="BD952" s="13"/>
      <c r="BE952" s="4" t="str">
        <f t="shared" si="1052"/>
        <v/>
      </c>
      <c r="BF952" s="12"/>
      <c r="BG952" s="13"/>
      <c r="BH952" s="4" t="str">
        <f t="shared" si="1053"/>
        <v/>
      </c>
      <c r="BI952" s="12"/>
      <c r="BJ952" s="13"/>
      <c r="BK952" s="4" t="str">
        <f t="shared" si="1054"/>
        <v/>
      </c>
      <c r="BL952" s="12"/>
      <c r="BM952" s="13"/>
      <c r="BN952" s="4" t="str">
        <f t="shared" si="1055"/>
        <v/>
      </c>
      <c r="BO952" s="12"/>
      <c r="BP952" s="13"/>
      <c r="BQ952" s="4" t="str">
        <f t="shared" si="1056"/>
        <v/>
      </c>
      <c r="BR952" s="12"/>
      <c r="BS952" s="13"/>
      <c r="BT952" s="4" t="str">
        <f t="shared" si="1057"/>
        <v/>
      </c>
      <c r="BU952" s="12"/>
      <c r="BV952" s="13"/>
    </row>
    <row r="953" spans="1:77" collapsed="1">
      <c r="B953" t="s">
        <v>69</v>
      </c>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row>
    <row r="954" spans="1:77">
      <c r="B954" t="str">
        <f>B952</f>
        <v>Jentsch2014Potenziale</v>
      </c>
      <c r="C954" t="s">
        <v>19</v>
      </c>
      <c r="D954">
        <f>D952</f>
        <v>2014</v>
      </c>
      <c r="E954" t="str">
        <f>E941</f>
        <v>EUR/kW</v>
      </c>
      <c r="F954" s="4" t="str">
        <f>IFERROR(AVERAGE(G954:H954),"")</f>
        <v/>
      </c>
      <c r="G954" s="12"/>
      <c r="H954" s="13"/>
      <c r="I954" s="4" t="str">
        <f>IFERROR(AVERAGE(J954:K954),"")</f>
        <v/>
      </c>
      <c r="J954" s="12"/>
      <c r="K954" s="13"/>
      <c r="L954" s="4" t="str">
        <f>IFERROR(AVERAGE(M954:N954),"")</f>
        <v/>
      </c>
      <c r="M954" s="12"/>
      <c r="N954" s="13"/>
      <c r="O954" s="4" t="str">
        <f>IFERROR(AVERAGE(P954:Q954),"")</f>
        <v/>
      </c>
      <c r="P954" s="12"/>
      <c r="Q954" s="13"/>
      <c r="R954" s="4" t="str">
        <f>IFERROR(AVERAGE(S954:T954),"")</f>
        <v/>
      </c>
      <c r="S954" s="12"/>
      <c r="T954" s="13"/>
      <c r="U954" s="4" t="str">
        <f>IFERROR(AVERAGE(V954:W954),"")</f>
        <v/>
      </c>
      <c r="V954" s="12"/>
      <c r="W954" s="13"/>
      <c r="X954" s="4" t="str">
        <f>IFERROR(AVERAGE(Y954:Z954),"")</f>
        <v/>
      </c>
      <c r="Y954" s="12"/>
      <c r="Z954" s="13"/>
      <c r="AA954" s="4" t="str">
        <f>IFERROR(AVERAGE(AB954:AC954),"")</f>
        <v/>
      </c>
      <c r="AB954" s="12"/>
      <c r="AC954" s="13"/>
      <c r="AD954" s="4" t="str">
        <f>IFERROR(AVERAGE(AE954:AF954),"")</f>
        <v/>
      </c>
      <c r="AE954" s="12"/>
      <c r="AF954" s="13"/>
      <c r="AG954" s="4" t="str">
        <f>IFERROR(AVERAGE(AH954:AI954),"")</f>
        <v/>
      </c>
      <c r="AH954" s="12"/>
      <c r="AI954" s="13"/>
      <c r="AJ954" s="4" t="str">
        <f>IFERROR(AVERAGE(AK954:AL954),"")</f>
        <v/>
      </c>
      <c r="AK954" s="12"/>
      <c r="AL954" s="13"/>
      <c r="AM954" s="4" t="str">
        <f>IFERROR(AVERAGE(AN954:AO954),"")</f>
        <v/>
      </c>
      <c r="AN954" s="12"/>
      <c r="AO954" s="13"/>
      <c r="AP954" s="4" t="str">
        <f>IFERROR(AVERAGE(AQ954:AR954),"")</f>
        <v/>
      </c>
      <c r="AQ954" s="12"/>
      <c r="AR954" s="13"/>
      <c r="AS954" s="4" t="str">
        <f>IFERROR(AVERAGE(AT954:AU954),"")</f>
        <v/>
      </c>
      <c r="AT954" s="12"/>
      <c r="AU954" s="13"/>
      <c r="AV954" s="4" t="str">
        <f>IFERROR(AVERAGE(AW954:AX954),"")</f>
        <v/>
      </c>
      <c r="AW954" s="12"/>
      <c r="AX954" s="13"/>
      <c r="AY954" s="4" t="str">
        <f>IFERROR(AVERAGE(AZ954:BA954),"")</f>
        <v/>
      </c>
      <c r="AZ954" s="12"/>
      <c r="BA954" s="13"/>
      <c r="BB954" s="4" t="str">
        <f>IFERROR(AVERAGE(BC954:BD954),"")</f>
        <v/>
      </c>
      <c r="BC954" s="12"/>
      <c r="BD954" s="13"/>
      <c r="BE954" s="4" t="str">
        <f>IFERROR(AVERAGE(BF954:BG954),"")</f>
        <v/>
      </c>
      <c r="BF954" s="12"/>
      <c r="BG954" s="13"/>
      <c r="BH954" s="4" t="str">
        <f>IFERROR(AVERAGE(BI954:BJ954),"")</f>
        <v/>
      </c>
      <c r="BI954" s="12"/>
      <c r="BJ954" s="13"/>
      <c r="BK954" s="4" t="str">
        <f>IFERROR(AVERAGE(BL954:BM954),"")</f>
        <v/>
      </c>
      <c r="BL954" s="12"/>
      <c r="BM954" s="13"/>
      <c r="BN954" s="4" t="str">
        <f>IFERROR(AVERAGE(BO954:BP954),"")</f>
        <v/>
      </c>
      <c r="BO954" s="12"/>
      <c r="BP954" s="13"/>
      <c r="BQ954" s="4" t="str">
        <f>IFERROR(AVERAGE(BR954:BS954),"")</f>
        <v/>
      </c>
      <c r="BR954" s="12"/>
      <c r="BS954" s="13"/>
      <c r="BT954" s="4" t="str">
        <f>IFERROR(AVERAGE(BU954:BV954),"")</f>
        <v/>
      </c>
      <c r="BU954" s="12"/>
      <c r="BV954" s="13"/>
    </row>
    <row r="955" spans="1:77">
      <c r="B955" t="s">
        <v>69</v>
      </c>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row>
    <row r="956" spans="1:77">
      <c r="B956" t="str">
        <f>B954</f>
        <v>Jentsch2014Potenziale</v>
      </c>
      <c r="C956" t="s">
        <v>48</v>
      </c>
      <c r="D956">
        <f>D954</f>
        <v>2014</v>
      </c>
      <c r="E956" t="s">
        <v>22</v>
      </c>
      <c r="F956" s="22" t="str">
        <f>IFERROR(AVERAGE(G956:H956),"")</f>
        <v/>
      </c>
      <c r="G956" s="23"/>
      <c r="H956" s="24"/>
      <c r="I956" s="22" t="str">
        <f>IFERROR(AVERAGE(J956:K956),"")</f>
        <v/>
      </c>
      <c r="J956" s="23"/>
      <c r="K956" s="24"/>
      <c r="L956" s="22" t="str">
        <f>IFERROR(AVERAGE(M956:N956),"")</f>
        <v/>
      </c>
      <c r="M956" s="23"/>
      <c r="N956" s="24"/>
      <c r="O956" s="22" t="str">
        <f>IFERROR(AVERAGE(P956:Q956),"")</f>
        <v/>
      </c>
      <c r="P956" s="23"/>
      <c r="Q956" s="24"/>
      <c r="R956" s="22" t="str">
        <f>IFERROR(AVERAGE(S956:T956),"")</f>
        <v/>
      </c>
      <c r="S956" s="23"/>
      <c r="T956" s="24"/>
      <c r="U956" s="22" t="str">
        <f>IFERROR(AVERAGE(V956:W956),"")</f>
        <v/>
      </c>
      <c r="V956" s="23"/>
      <c r="W956" s="24"/>
      <c r="X956" s="22" t="str">
        <f>IFERROR(AVERAGE(Y956:Z956),"")</f>
        <v/>
      </c>
      <c r="Y956" s="23"/>
      <c r="Z956" s="24"/>
      <c r="AA956" s="22" t="str">
        <f>IFERROR(AVERAGE(AB956:AC956),"")</f>
        <v/>
      </c>
      <c r="AB956" s="23"/>
      <c r="AC956" s="24"/>
      <c r="AD956" s="22" t="str">
        <f>IFERROR(AVERAGE(AE956:AF956),"")</f>
        <v/>
      </c>
      <c r="AE956" s="23"/>
      <c r="AF956" s="24"/>
      <c r="AG956" s="22" t="str">
        <f>IFERROR(AVERAGE(AH956:AI956),"")</f>
        <v/>
      </c>
      <c r="AH956" s="23"/>
      <c r="AI956" s="24"/>
      <c r="AJ956" s="22" t="str">
        <f>IFERROR(AVERAGE(AK956:AL956),"")</f>
        <v/>
      </c>
      <c r="AK956" s="23"/>
      <c r="AL956" s="24"/>
      <c r="AM956" s="22" t="str">
        <f>IFERROR(AVERAGE(AN956:AO956),"")</f>
        <v/>
      </c>
      <c r="AN956" s="23"/>
      <c r="AO956" s="24"/>
      <c r="AP956" s="22" t="str">
        <f>IFERROR(AVERAGE(AQ956:AR956),"")</f>
        <v/>
      </c>
      <c r="AQ956" s="23"/>
      <c r="AR956" s="24"/>
      <c r="AS956" s="22" t="str">
        <f>IFERROR(AVERAGE(AT956:AU956),"")</f>
        <v/>
      </c>
      <c r="AT956" s="23"/>
      <c r="AU956" s="24"/>
      <c r="AV956" s="22" t="str">
        <f>IFERROR(AVERAGE(AW956:AX956),"")</f>
        <v/>
      </c>
      <c r="AW956" s="23"/>
      <c r="AX956" s="24"/>
      <c r="AY956" s="22" t="str">
        <f>IFERROR(AVERAGE(AZ956:BA956),"")</f>
        <v/>
      </c>
      <c r="AZ956" s="23"/>
      <c r="BA956" s="24"/>
      <c r="BB956" s="22" t="str">
        <f>IFERROR(AVERAGE(BC956:BD956),"")</f>
        <v/>
      </c>
      <c r="BC956" s="23"/>
      <c r="BD956" s="24"/>
      <c r="BE956" s="22" t="str">
        <f>IFERROR(AVERAGE(BF956:BG956),"")</f>
        <v/>
      </c>
      <c r="BF956" s="23"/>
      <c r="BG956" s="24"/>
      <c r="BH956" s="22" t="str">
        <f>IFERROR(AVERAGE(BI956:BJ956),"")</f>
        <v/>
      </c>
      <c r="BI956" s="23"/>
      <c r="BJ956" s="24"/>
      <c r="BK956" s="22" t="str">
        <f>IFERROR(AVERAGE(BL956:BM956),"")</f>
        <v/>
      </c>
      <c r="BL956" s="23"/>
      <c r="BM956" s="24"/>
      <c r="BN956" s="22" t="str">
        <f>IFERROR(AVERAGE(BO956:BP956),"")</f>
        <v/>
      </c>
      <c r="BO956" s="23"/>
      <c r="BP956" s="24"/>
      <c r="BQ956" s="22" t="str">
        <f>IFERROR(AVERAGE(BR956:BS956),"")</f>
        <v/>
      </c>
      <c r="BR956" s="23"/>
      <c r="BS956" s="24"/>
      <c r="BT956" s="22">
        <f>IFERROR(AVERAGE(BU956:BV956),"")</f>
        <v>0.04</v>
      </c>
      <c r="BU956" s="23">
        <v>0.04</v>
      </c>
      <c r="BV956" s="24">
        <v>0.04</v>
      </c>
      <c r="BY956" s="2" t="s">
        <v>282</v>
      </c>
    </row>
    <row r="957" spans="1:77">
      <c r="B957" t="str">
        <f>B956</f>
        <v>Jentsch2014Potenziale</v>
      </c>
      <c r="C957" t="s">
        <v>49</v>
      </c>
      <c r="D957">
        <f>D956</f>
        <v>2014</v>
      </c>
      <c r="E957" t="s">
        <v>22</v>
      </c>
      <c r="F957" s="22" t="str">
        <f>IFERROR(AVERAGE(G957:H957),"")</f>
        <v/>
      </c>
      <c r="G957" s="23"/>
      <c r="H957" s="24"/>
      <c r="I957" s="22" t="str">
        <f>IFERROR(AVERAGE(J957:K957),"")</f>
        <v/>
      </c>
      <c r="J957" s="23"/>
      <c r="K957" s="24"/>
      <c r="L957" s="22" t="str">
        <f>IFERROR(AVERAGE(M957:N957),"")</f>
        <v/>
      </c>
      <c r="M957" s="23"/>
      <c r="N957" s="24"/>
      <c r="O957" s="22" t="str">
        <f>IFERROR(AVERAGE(P957:Q957),"")</f>
        <v/>
      </c>
      <c r="P957" s="23"/>
      <c r="Q957" s="24"/>
      <c r="R957" s="22" t="str">
        <f>IFERROR(AVERAGE(S957:T957),"")</f>
        <v/>
      </c>
      <c r="S957" s="23"/>
      <c r="T957" s="24"/>
      <c r="U957" s="22" t="str">
        <f>IFERROR(AVERAGE(V957:W957),"")</f>
        <v/>
      </c>
      <c r="V957" s="23"/>
      <c r="W957" s="24"/>
      <c r="X957" s="22" t="str">
        <f>IFERROR(AVERAGE(Y957:Z957),"")</f>
        <v/>
      </c>
      <c r="Y957" s="23"/>
      <c r="Z957" s="24"/>
      <c r="AA957" s="22" t="str">
        <f>IFERROR(AVERAGE(AB957:AC957),"")</f>
        <v/>
      </c>
      <c r="AB957" s="23"/>
      <c r="AC957" s="24"/>
      <c r="AD957" s="22" t="str">
        <f>IFERROR(AVERAGE(AE957:AF957),"")</f>
        <v/>
      </c>
      <c r="AE957" s="23"/>
      <c r="AF957" s="24"/>
      <c r="AG957" s="22" t="str">
        <f>IFERROR(AVERAGE(AH957:AI957),"")</f>
        <v/>
      </c>
      <c r="AH957" s="23"/>
      <c r="AI957" s="24"/>
      <c r="AJ957" s="22" t="str">
        <f>IFERROR(AVERAGE(AK957:AL957),"")</f>
        <v/>
      </c>
      <c r="AK957" s="23"/>
      <c r="AL957" s="24"/>
      <c r="AM957" s="22" t="str">
        <f>IFERROR(AVERAGE(AN957:AO957),"")</f>
        <v/>
      </c>
      <c r="AN957" s="23"/>
      <c r="AO957" s="24"/>
      <c r="AP957" s="22" t="str">
        <f>IFERROR(AVERAGE(AQ957:AR957),"")</f>
        <v/>
      </c>
      <c r="AQ957" s="23"/>
      <c r="AR957" s="24"/>
      <c r="AS957" s="22" t="str">
        <f>IFERROR(AVERAGE(AT957:AU957),"")</f>
        <v/>
      </c>
      <c r="AT957" s="23"/>
      <c r="AU957" s="24"/>
      <c r="AV957" s="22" t="str">
        <f>IFERROR(AVERAGE(AW957:AX957),"")</f>
        <v/>
      </c>
      <c r="AW957" s="23"/>
      <c r="AX957" s="24"/>
      <c r="AY957" s="22" t="str">
        <f>IFERROR(AVERAGE(AZ957:BA957),"")</f>
        <v/>
      </c>
      <c r="AZ957" s="23"/>
      <c r="BA957" s="24"/>
      <c r="BB957" s="22" t="str">
        <f>IFERROR(AVERAGE(BC957:BD957),"")</f>
        <v/>
      </c>
      <c r="BC957" s="23"/>
      <c r="BD957" s="24"/>
      <c r="BE957" s="22" t="str">
        <f>IFERROR(AVERAGE(BF957:BG957),"")</f>
        <v/>
      </c>
      <c r="BF957" s="23"/>
      <c r="BG957" s="24"/>
      <c r="BH957" s="22" t="str">
        <f>IFERROR(AVERAGE(BI957:BJ957),"")</f>
        <v/>
      </c>
      <c r="BI957" s="23"/>
      <c r="BJ957" s="24"/>
      <c r="BK957" s="22" t="str">
        <f>IFERROR(AVERAGE(BL957:BM957),"")</f>
        <v/>
      </c>
      <c r="BL957" s="23"/>
      <c r="BM957" s="24"/>
      <c r="BN957" s="22" t="str">
        <f>IFERROR(AVERAGE(BO957:BP957),"")</f>
        <v/>
      </c>
      <c r="BO957" s="23"/>
      <c r="BP957" s="24"/>
      <c r="BQ957" s="22" t="str">
        <f>IFERROR(AVERAGE(BR957:BS957),"")</f>
        <v/>
      </c>
      <c r="BR957" s="23"/>
      <c r="BS957" s="24"/>
      <c r="BT957" s="22" t="str">
        <f>IFERROR(AVERAGE(BU957:BV957),"")</f>
        <v/>
      </c>
      <c r="BU957" s="23"/>
      <c r="BV957" s="24"/>
    </row>
    <row r="958" spans="1:77">
      <c r="B958" t="s">
        <v>69</v>
      </c>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row>
    <row r="959" spans="1:77">
      <c r="B959" t="str">
        <f>B954</f>
        <v>Jentsch2014Potenziale</v>
      </c>
      <c r="C959" t="s">
        <v>23</v>
      </c>
      <c r="D959">
        <f>D954</f>
        <v>2014</v>
      </c>
      <c r="E959" t="s">
        <v>20</v>
      </c>
      <c r="F959" s="4" t="str">
        <f>IFERROR(AVERAGE(G959:H959),"")</f>
        <v/>
      </c>
      <c r="G959" s="12"/>
      <c r="H959" s="13"/>
      <c r="I959" s="4" t="str">
        <f>IFERROR(AVERAGE(J959:K959),"")</f>
        <v/>
      </c>
      <c r="J959" s="12"/>
      <c r="K959" s="13"/>
      <c r="L959" s="4" t="str">
        <f>IFERROR(AVERAGE(M959:N959),"")</f>
        <v/>
      </c>
      <c r="M959" s="12"/>
      <c r="N959" s="13"/>
      <c r="O959" s="4" t="str">
        <f>IFERROR(AVERAGE(P959:Q959),"")</f>
        <v/>
      </c>
      <c r="P959" s="12"/>
      <c r="Q959" s="13"/>
      <c r="R959" s="4" t="str">
        <f>IFERROR(AVERAGE(S959:T959),"")</f>
        <v/>
      </c>
      <c r="S959" s="12"/>
      <c r="T959" s="13"/>
      <c r="U959" s="4" t="str">
        <f>IFERROR(AVERAGE(V959:W959),"")</f>
        <v/>
      </c>
      <c r="V959" s="12"/>
      <c r="W959" s="13"/>
      <c r="X959" s="4" t="str">
        <f>IFERROR(AVERAGE(Y959:Z959),"")</f>
        <v/>
      </c>
      <c r="Y959" s="12"/>
      <c r="Z959" s="13"/>
      <c r="AA959" s="4" t="str">
        <f>IFERROR(AVERAGE(AB959:AC959),"")</f>
        <v/>
      </c>
      <c r="AB959" s="12"/>
      <c r="AC959" s="13"/>
      <c r="AD959" s="4" t="str">
        <f>IFERROR(AVERAGE(AE959:AF959),"")</f>
        <v/>
      </c>
      <c r="AE959" s="12"/>
      <c r="AF959" s="13"/>
      <c r="AG959" s="4" t="str">
        <f>IFERROR(AVERAGE(AH959:AI959),"")</f>
        <v/>
      </c>
      <c r="AH959" s="12"/>
      <c r="AI959" s="13"/>
      <c r="AJ959" s="4" t="str">
        <f>IFERROR(AVERAGE(AK959:AL959),"")</f>
        <v/>
      </c>
      <c r="AK959" s="12"/>
      <c r="AL959" s="13"/>
      <c r="AM959" s="4" t="str">
        <f>IFERROR(AVERAGE(AN959:AO959),"")</f>
        <v/>
      </c>
      <c r="AN959" s="12"/>
      <c r="AO959" s="13"/>
      <c r="AP959" s="4" t="str">
        <f>IFERROR(AVERAGE(AQ959:AR959),"")</f>
        <v/>
      </c>
      <c r="AQ959" s="12"/>
      <c r="AR959" s="13"/>
      <c r="AS959" s="4" t="str">
        <f>IFERROR(AVERAGE(AT959:AU959),"")</f>
        <v/>
      </c>
      <c r="AT959" s="12"/>
      <c r="AU959" s="13"/>
      <c r="AV959" s="4" t="str">
        <f>IFERROR(AVERAGE(AW959:AX959),"")</f>
        <v/>
      </c>
      <c r="AW959" s="12"/>
      <c r="AX959" s="13"/>
      <c r="AY959" s="4" t="str">
        <f>IFERROR(AVERAGE(AZ959:BA959),"")</f>
        <v/>
      </c>
      <c r="AZ959" s="12"/>
      <c r="BA959" s="13"/>
      <c r="BB959" s="4" t="str">
        <f>IFERROR(AVERAGE(BC959:BD959),"")</f>
        <v/>
      </c>
      <c r="BC959" s="12"/>
      <c r="BD959" s="13"/>
      <c r="BE959" s="4" t="str">
        <f>IFERROR(AVERAGE(BF959:BG959),"")</f>
        <v/>
      </c>
      <c r="BF959" s="12"/>
      <c r="BG959" s="13"/>
      <c r="BH959" s="4" t="str">
        <f>IFERROR(AVERAGE(BI959:BJ959),"")</f>
        <v/>
      </c>
      <c r="BI959" s="12"/>
      <c r="BJ959" s="13"/>
      <c r="BK959" s="4" t="str">
        <f>IFERROR(AVERAGE(BL959:BM959),"")</f>
        <v/>
      </c>
      <c r="BL959" s="12"/>
      <c r="BM959" s="13"/>
      <c r="BN959" s="4" t="str">
        <f>IFERROR(AVERAGE(BO959:BP959),"")</f>
        <v/>
      </c>
      <c r="BO959" s="12"/>
      <c r="BP959" s="13"/>
      <c r="BQ959" s="4" t="str">
        <f>IFERROR(AVERAGE(BR959:BS959),"")</f>
        <v/>
      </c>
      <c r="BR959" s="12"/>
      <c r="BS959" s="13"/>
      <c r="BT959" s="4" t="str">
        <f>IFERROR(AVERAGE(BU959:BV959),"")</f>
        <v/>
      </c>
      <c r="BU959" s="12"/>
      <c r="BV959" s="13"/>
    </row>
    <row r="960" spans="1:77">
      <c r="B960" t="str">
        <f>B959</f>
        <v>Jentsch2014Potenziale</v>
      </c>
      <c r="C960" t="s">
        <v>42</v>
      </c>
      <c r="D960">
        <f>D959</f>
        <v>2014</v>
      </c>
      <c r="E960" t="s">
        <v>43</v>
      </c>
      <c r="F960" s="4" t="str">
        <f>IFERROR(AVERAGE(G960:H960),"")</f>
        <v/>
      </c>
      <c r="G960" s="12"/>
      <c r="H960" s="13"/>
      <c r="I960" s="4" t="str">
        <f>IFERROR(AVERAGE(J960:K960),"")</f>
        <v/>
      </c>
      <c r="J960" s="12"/>
      <c r="K960" s="13"/>
      <c r="L960" s="4" t="str">
        <f>IFERROR(AVERAGE(M960:N960),"")</f>
        <v/>
      </c>
      <c r="M960" s="12"/>
      <c r="N960" s="13"/>
      <c r="O960" s="4" t="str">
        <f>IFERROR(AVERAGE(P960:Q960),"")</f>
        <v/>
      </c>
      <c r="P960" s="12"/>
      <c r="Q960" s="13"/>
      <c r="R960" s="4" t="str">
        <f>IFERROR(AVERAGE(S960:T960),"")</f>
        <v/>
      </c>
      <c r="S960" s="12"/>
      <c r="T960" s="13"/>
      <c r="U960" s="4" t="str">
        <f>IFERROR(AVERAGE(V960:W960),"")</f>
        <v/>
      </c>
      <c r="V960" s="12"/>
      <c r="W960" s="13"/>
      <c r="X960" s="4" t="str">
        <f>IFERROR(AVERAGE(Y960:Z960),"")</f>
        <v/>
      </c>
      <c r="Y960" s="12"/>
      <c r="Z960" s="13"/>
      <c r="AA960" s="4" t="str">
        <f>IFERROR(AVERAGE(AB960:AC960),"")</f>
        <v/>
      </c>
      <c r="AB960" s="12"/>
      <c r="AC960" s="13"/>
      <c r="AD960" s="4" t="str">
        <f>IFERROR(AVERAGE(AE960:AF960),"")</f>
        <v/>
      </c>
      <c r="AE960" s="12"/>
      <c r="AF960" s="13"/>
      <c r="AG960" s="4" t="str">
        <f>IFERROR(AVERAGE(AH960:AI960),"")</f>
        <v/>
      </c>
      <c r="AH960" s="12"/>
      <c r="AI960" s="13"/>
      <c r="AJ960" s="4" t="str">
        <f>IFERROR(AVERAGE(AK960:AL960),"")</f>
        <v/>
      </c>
      <c r="AK960" s="12"/>
      <c r="AL960" s="13"/>
      <c r="AM960" s="4" t="str">
        <f>IFERROR(AVERAGE(AN960:AO960),"")</f>
        <v/>
      </c>
      <c r="AN960" s="12"/>
      <c r="AO960" s="13"/>
      <c r="AP960" s="4" t="str">
        <f>IFERROR(AVERAGE(AQ960:AR960),"")</f>
        <v/>
      </c>
      <c r="AQ960" s="12"/>
      <c r="AR960" s="13"/>
      <c r="AS960" s="4" t="str">
        <f>IFERROR(AVERAGE(AT960:AU960),"")</f>
        <v/>
      </c>
      <c r="AT960" s="12"/>
      <c r="AU960" s="13"/>
      <c r="AV960" s="4" t="str">
        <f>IFERROR(AVERAGE(AW960:AX960),"")</f>
        <v/>
      </c>
      <c r="AW960" s="12"/>
      <c r="AX960" s="13"/>
      <c r="AY960" s="4" t="str">
        <f>IFERROR(AVERAGE(AZ960:BA960),"")</f>
        <v/>
      </c>
      <c r="AZ960" s="12"/>
      <c r="BA960" s="13"/>
      <c r="BB960" s="4" t="str">
        <f>IFERROR(AVERAGE(BC960:BD960),"")</f>
        <v/>
      </c>
      <c r="BC960" s="12"/>
      <c r="BD960" s="13"/>
      <c r="BE960" s="4" t="str">
        <f>IFERROR(AVERAGE(BF960:BG960),"")</f>
        <v/>
      </c>
      <c r="BF960" s="12"/>
      <c r="BG960" s="13"/>
      <c r="BH960" s="4" t="str">
        <f>IFERROR(AVERAGE(BI960:BJ960),"")</f>
        <v/>
      </c>
      <c r="BI960" s="12"/>
      <c r="BJ960" s="13"/>
      <c r="BK960" s="4" t="str">
        <f>IFERROR(AVERAGE(BL960:BM960),"")</f>
        <v/>
      </c>
      <c r="BL960" s="12"/>
      <c r="BM960" s="13"/>
      <c r="BN960" s="4" t="str">
        <f>IFERROR(AVERAGE(BO960:BP960),"")</f>
        <v/>
      </c>
      <c r="BO960" s="12"/>
      <c r="BP960" s="13"/>
      <c r="BQ960" s="4" t="str">
        <f>IFERROR(AVERAGE(BR960:BS960),"")</f>
        <v/>
      </c>
      <c r="BR960" s="12"/>
      <c r="BS960" s="13"/>
      <c r="BT960" s="4" t="str">
        <f>IFERROR(AVERAGE(BU960:BV960),"")</f>
        <v/>
      </c>
      <c r="BU960" s="12"/>
      <c r="BV960" s="13"/>
    </row>
    <row r="961" spans="1:77">
      <c r="B961" t="str">
        <f>B960</f>
        <v>Jentsch2014Potenziale</v>
      </c>
      <c r="C961" t="s">
        <v>21</v>
      </c>
      <c r="D961">
        <f>D960</f>
        <v>2014</v>
      </c>
      <c r="E961" t="s">
        <v>22</v>
      </c>
      <c r="F961" s="22" t="str">
        <f>IFERROR(AVERAGE(G961:H961),"")</f>
        <v/>
      </c>
      <c r="G961" s="23"/>
      <c r="H961" s="24"/>
      <c r="I961" s="22" t="str">
        <f>IFERROR(AVERAGE(J961:K961),"")</f>
        <v/>
      </c>
      <c r="J961" s="23"/>
      <c r="K961" s="24"/>
      <c r="L961" s="22" t="str">
        <f>IFERROR(AVERAGE(M961:N961),"")</f>
        <v/>
      </c>
      <c r="M961" s="23"/>
      <c r="N961" s="24"/>
      <c r="O961" s="22" t="str">
        <f>IFERROR(AVERAGE(P961:Q961),"")</f>
        <v/>
      </c>
      <c r="P961" s="23"/>
      <c r="Q961" s="24"/>
      <c r="R961" s="22" t="str">
        <f>IFERROR(AVERAGE(S961:T961),"")</f>
        <v/>
      </c>
      <c r="S961" s="23"/>
      <c r="T961" s="24"/>
      <c r="U961" s="22" t="str">
        <f>IFERROR(AVERAGE(V961:W961),"")</f>
        <v/>
      </c>
      <c r="V961" s="23"/>
      <c r="W961" s="24"/>
      <c r="X961" s="22" t="str">
        <f>IFERROR(AVERAGE(Y961:Z961),"")</f>
        <v/>
      </c>
      <c r="Y961" s="23"/>
      <c r="Z961" s="24"/>
      <c r="AA961" s="22" t="str">
        <f>IFERROR(AVERAGE(AB961:AC961),"")</f>
        <v/>
      </c>
      <c r="AB961" s="23"/>
      <c r="AC961" s="24"/>
      <c r="AD961" s="22" t="str">
        <f>IFERROR(AVERAGE(AE961:AF961),"")</f>
        <v/>
      </c>
      <c r="AE961" s="23"/>
      <c r="AF961" s="24"/>
      <c r="AG961" s="22" t="str">
        <f>IFERROR(AVERAGE(AH961:AI961),"")</f>
        <v/>
      </c>
      <c r="AH961" s="23"/>
      <c r="AI961" s="24"/>
      <c r="AJ961" s="22" t="str">
        <f>IFERROR(AVERAGE(AK961:AL961),"")</f>
        <v/>
      </c>
      <c r="AK961" s="23"/>
      <c r="AL961" s="24"/>
      <c r="AM961" s="22" t="str">
        <f>IFERROR(AVERAGE(AN961:AO961),"")</f>
        <v/>
      </c>
      <c r="AN961" s="23"/>
      <c r="AO961" s="24"/>
      <c r="AP961" s="22" t="str">
        <f>IFERROR(AVERAGE(AQ961:AR961),"")</f>
        <v/>
      </c>
      <c r="AQ961" s="23"/>
      <c r="AR961" s="24"/>
      <c r="AS961" s="22" t="str">
        <f>IFERROR(AVERAGE(AT961:AU961),"")</f>
        <v/>
      </c>
      <c r="AT961" s="23"/>
      <c r="AU961" s="24"/>
      <c r="AV961" s="22" t="str">
        <f>IFERROR(AVERAGE(AW961:AX961),"")</f>
        <v/>
      </c>
      <c r="AW961" s="23"/>
      <c r="AX961" s="24"/>
      <c r="AY961" s="22" t="str">
        <f>IFERROR(AVERAGE(AZ961:BA961),"")</f>
        <v/>
      </c>
      <c r="AZ961" s="23"/>
      <c r="BA961" s="24"/>
      <c r="BB961" s="22" t="str">
        <f>IFERROR(AVERAGE(BC961:BD961),"")</f>
        <v/>
      </c>
      <c r="BC961" s="23"/>
      <c r="BD961" s="24"/>
      <c r="BE961" s="22" t="str">
        <f>IFERROR(AVERAGE(BF961:BG961),"")</f>
        <v/>
      </c>
      <c r="BF961" s="23"/>
      <c r="BG961" s="24"/>
      <c r="BH961" s="22" t="str">
        <f>IFERROR(AVERAGE(BI961:BJ961),"")</f>
        <v/>
      </c>
      <c r="BI961" s="23"/>
      <c r="BJ961" s="24"/>
      <c r="BK961" s="22" t="str">
        <f>IFERROR(AVERAGE(BL961:BM961),"")</f>
        <v/>
      </c>
      <c r="BL961" s="23"/>
      <c r="BM961" s="24"/>
      <c r="BN961" s="22" t="str">
        <f>IFERROR(AVERAGE(BO961:BP961),"")</f>
        <v/>
      </c>
      <c r="BO961" s="23"/>
      <c r="BP961" s="24"/>
      <c r="BQ961" s="22" t="str">
        <f>IFERROR(AVERAGE(BR961:BS961),"")</f>
        <v/>
      </c>
      <c r="BR961" s="23"/>
      <c r="BS961" s="24"/>
      <c r="BT961" s="22" t="str">
        <f>IFERROR(AVERAGE(BU961:BV961),"")</f>
        <v/>
      </c>
      <c r="BU961" s="23"/>
      <c r="BV961" s="24"/>
    </row>
    <row r="962" spans="1:77">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row>
    <row r="964" spans="1:77">
      <c r="A964" s="5">
        <f>MATCH(B964,Sources[Citekey],0)</f>
        <v>134</v>
      </c>
      <c r="B964" s="6" t="s">
        <v>284</v>
      </c>
      <c r="C964" s="1"/>
      <c r="D964" s="1">
        <f>VLOOKUP(B964,Sources[],2,FALSE)</f>
        <v>2013</v>
      </c>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row>
    <row r="965" spans="1:77">
      <c r="B965" t="str">
        <f>B964</f>
        <v>liese2013experiences</v>
      </c>
      <c r="C965" t="s">
        <v>3</v>
      </c>
      <c r="D965">
        <f>D964</f>
        <v>2013</v>
      </c>
      <c r="E965" s="25" t="s">
        <v>6</v>
      </c>
      <c r="F965" s="4" t="str">
        <f>IFERROR(AVERAGE(G965:H965),"")</f>
        <v/>
      </c>
      <c r="G965" s="12"/>
      <c r="H965" s="13"/>
      <c r="I965" s="4" t="str">
        <f>IFERROR(AVERAGE(J965:K965),"")</f>
        <v/>
      </c>
      <c r="J965" s="12"/>
      <c r="K965" s="13"/>
      <c r="L965" s="4" t="str">
        <f>IFERROR(AVERAGE(M965:N965),"")</f>
        <v/>
      </c>
      <c r="M965" s="12"/>
      <c r="N965" s="13"/>
      <c r="O965" s="4" t="str">
        <f>IFERROR(AVERAGE(P965:Q965),"")</f>
        <v/>
      </c>
      <c r="P965" s="12"/>
      <c r="Q965" s="13"/>
      <c r="R965" s="4" t="str">
        <f>IFERROR(AVERAGE(S965:T965),"")</f>
        <v/>
      </c>
      <c r="S965" s="12"/>
      <c r="T965" s="13"/>
      <c r="U965" s="4" t="str">
        <f>IFERROR(AVERAGE(V965:W965),"")</f>
        <v/>
      </c>
      <c r="V965" s="12"/>
      <c r="W965" s="13"/>
      <c r="X965" s="4" t="str">
        <f>IFERROR(AVERAGE(Y965:Z965),"")</f>
        <v/>
      </c>
      <c r="Y965" s="12"/>
      <c r="Z965" s="13"/>
      <c r="AA965" s="4" t="str">
        <f>IFERROR(AVERAGE(AB965:AC965),"")</f>
        <v/>
      </c>
      <c r="AB965" s="12"/>
      <c r="AC965" s="13"/>
      <c r="AD965" s="4" t="str">
        <f>IFERROR(AVERAGE(AE965:AF965),"")</f>
        <v/>
      </c>
      <c r="AE965" s="12"/>
      <c r="AF965" s="13"/>
      <c r="AG965" s="4" t="str">
        <f>IFERROR(AVERAGE(AH965:AI965),"")</f>
        <v/>
      </c>
      <c r="AH965" s="12"/>
      <c r="AI965" s="13"/>
      <c r="AJ965" s="4" t="str">
        <f>IFERROR(AVERAGE(AK965:AL965),"")</f>
        <v/>
      </c>
      <c r="AK965" s="12"/>
      <c r="AL965" s="13"/>
      <c r="AM965" s="4" t="str">
        <f>IFERROR(AVERAGE(AN965:AO965),"")</f>
        <v/>
      </c>
      <c r="AN965" s="12"/>
      <c r="AO965" s="13"/>
      <c r="AP965" s="4" t="str">
        <f>IFERROR(AVERAGE(AQ965:AR965),"")</f>
        <v/>
      </c>
      <c r="AQ965" s="12"/>
      <c r="AR965" s="13"/>
      <c r="AS965" s="4">
        <f>IFERROR(AVERAGE(AT965:AU965),"")</f>
        <v>1200</v>
      </c>
      <c r="AT965" s="12">
        <v>800</v>
      </c>
      <c r="AU965" s="13">
        <v>1600</v>
      </c>
      <c r="AV965" s="4" t="str">
        <f>IFERROR(AVERAGE(AW965:AX965),"")</f>
        <v/>
      </c>
      <c r="AW965" s="12"/>
      <c r="AX965" s="13"/>
      <c r="AY965" s="4" t="str">
        <f>IFERROR(AVERAGE(AZ965:BA965),"")</f>
        <v/>
      </c>
      <c r="AZ965" s="12"/>
      <c r="BA965" s="13"/>
      <c r="BB965" s="4" t="str">
        <f>IFERROR(AVERAGE(BC965:BD965),"")</f>
        <v/>
      </c>
      <c r="BC965" s="12"/>
      <c r="BD965" s="13"/>
      <c r="BE965" s="4" t="str">
        <f>IFERROR(AVERAGE(BF965:BG965),"")</f>
        <v/>
      </c>
      <c r="BF965" s="12"/>
      <c r="BG965" s="13"/>
      <c r="BH965" s="4" t="str">
        <f>IFERROR(AVERAGE(BI965:BJ965),"")</f>
        <v/>
      </c>
      <c r="BI965" s="12"/>
      <c r="BJ965" s="13"/>
      <c r="BK965" s="4" t="str">
        <f>IFERROR(AVERAGE(BL965:BM965),"")</f>
        <v/>
      </c>
      <c r="BL965" s="12"/>
      <c r="BM965" s="13"/>
      <c r="BN965" s="4" t="str">
        <f>IFERROR(AVERAGE(BO965:BP965),"")</f>
        <v/>
      </c>
      <c r="BO965" s="12"/>
      <c r="BP965" s="13"/>
      <c r="BQ965" s="4" t="str">
        <f>IFERROR(AVERAGE(BR965:BS965),"")</f>
        <v/>
      </c>
      <c r="BR965" s="12"/>
      <c r="BS965" s="13"/>
      <c r="BT965" s="4" t="str">
        <f>IFERROR(AVERAGE(BU965:BV965),"")</f>
        <v/>
      </c>
      <c r="BU965" s="12"/>
      <c r="BV965" s="13"/>
      <c r="BX965" s="2"/>
      <c r="BY965" s="2" t="s">
        <v>285</v>
      </c>
    </row>
    <row r="966" spans="1:77">
      <c r="B966" t="str">
        <f>B965</f>
        <v>liese2013experiences</v>
      </c>
      <c r="C966" t="s">
        <v>4</v>
      </c>
      <c r="D966">
        <f>D965</f>
        <v>2013</v>
      </c>
      <c r="E966" t="str">
        <f>E965</f>
        <v>EUR/kW</v>
      </c>
      <c r="F966" s="4" t="str">
        <f>IFERROR(AVERAGE(G966:H966),"")</f>
        <v/>
      </c>
      <c r="G966" s="14"/>
      <c r="H966" s="15"/>
      <c r="I966" s="4" t="str">
        <f>IFERROR(AVERAGE(J966:K966),"")</f>
        <v/>
      </c>
      <c r="J966" s="14"/>
      <c r="K966" s="15"/>
      <c r="L966" s="4" t="str">
        <f>IFERROR(AVERAGE(M966:N966),"")</f>
        <v/>
      </c>
      <c r="M966" s="14"/>
      <c r="N966" s="15"/>
      <c r="O966" s="4" t="str">
        <f>IFERROR(AVERAGE(P966:Q966),"")</f>
        <v/>
      </c>
      <c r="P966" s="14"/>
      <c r="Q966" s="15"/>
      <c r="R966" s="4" t="str">
        <f>IFERROR(AVERAGE(S966:T966),"")</f>
        <v/>
      </c>
      <c r="S966" s="14"/>
      <c r="T966" s="15"/>
      <c r="U966" s="4" t="str">
        <f>IFERROR(AVERAGE(V966:W966),"")</f>
        <v/>
      </c>
      <c r="V966" s="14"/>
      <c r="W966" s="15"/>
      <c r="X966" s="4" t="str">
        <f>IFERROR(AVERAGE(Y966:Z966),"")</f>
        <v/>
      </c>
      <c r="Y966" s="14"/>
      <c r="Z966" s="15"/>
      <c r="AA966" s="4" t="str">
        <f>IFERROR(AVERAGE(AB966:AC966),"")</f>
        <v/>
      </c>
      <c r="AB966" s="14"/>
      <c r="AC966" s="15"/>
      <c r="AD966" s="4" t="str">
        <f>IFERROR(AVERAGE(AE966:AF966),"")</f>
        <v/>
      </c>
      <c r="AE966" s="14"/>
      <c r="AF966" s="15"/>
      <c r="AG966" s="4" t="str">
        <f>IFERROR(AVERAGE(AH966:AI966),"")</f>
        <v/>
      </c>
      <c r="AH966" s="14"/>
      <c r="AI966" s="15"/>
      <c r="AJ966" s="4" t="str">
        <f>IFERROR(AVERAGE(AK966:AL966),"")</f>
        <v/>
      </c>
      <c r="AK966" s="14"/>
      <c r="AL966" s="15"/>
      <c r="AM966" s="4" t="str">
        <f>IFERROR(AVERAGE(AN966:AO966),"")</f>
        <v/>
      </c>
      <c r="AN966" s="14"/>
      <c r="AO966" s="15"/>
      <c r="AP966" s="4" t="str">
        <f>IFERROR(AVERAGE(AQ966:AR966),"")</f>
        <v/>
      </c>
      <c r="AQ966" s="14"/>
      <c r="AR966" s="15"/>
      <c r="AS966" s="4">
        <f>IFERROR(AVERAGE(AT966:AU966),"")</f>
        <v>5000</v>
      </c>
      <c r="AT966" s="14">
        <v>5000</v>
      </c>
      <c r="AU966" s="15">
        <v>5000</v>
      </c>
      <c r="AV966" s="4" t="str">
        <f>IFERROR(AVERAGE(AW966:AX966),"")</f>
        <v/>
      </c>
      <c r="AW966" s="14"/>
      <c r="AX966" s="15"/>
      <c r="AY966" s="4" t="str">
        <f>IFERROR(AVERAGE(AZ966:BA966),"")</f>
        <v/>
      </c>
      <c r="AZ966" s="14"/>
      <c r="BA966" s="15"/>
      <c r="BB966" s="4" t="str">
        <f>IFERROR(AVERAGE(BC966:BD966),"")</f>
        <v/>
      </c>
      <c r="BC966" s="14"/>
      <c r="BD966" s="15"/>
      <c r="BE966" s="4" t="str">
        <f>IFERROR(AVERAGE(BF966:BG966),"")</f>
        <v/>
      </c>
      <c r="BF966" s="14"/>
      <c r="BG966" s="15"/>
      <c r="BH966" s="4" t="str">
        <f>IFERROR(AVERAGE(BI966:BJ966),"")</f>
        <v/>
      </c>
      <c r="BI966" s="14"/>
      <c r="BJ966" s="15"/>
      <c r="BK966" s="4" t="str">
        <f>IFERROR(AVERAGE(BL966:BM966),"")</f>
        <v/>
      </c>
      <c r="BL966" s="14"/>
      <c r="BM966" s="15"/>
      <c r="BN966" s="4" t="str">
        <f>IFERROR(AVERAGE(BO966:BP966),"")</f>
        <v/>
      </c>
      <c r="BO966" s="14"/>
      <c r="BP966" s="15"/>
      <c r="BQ966" s="4" t="str">
        <f>IFERROR(AVERAGE(BR966:BS966),"")</f>
        <v/>
      </c>
      <c r="BR966" s="14"/>
      <c r="BS966" s="15"/>
      <c r="BT966" s="4" t="str">
        <f>IFERROR(AVERAGE(BU966:BV966),"")</f>
        <v/>
      </c>
      <c r="BU966" s="14"/>
      <c r="BV966" s="15"/>
      <c r="BX966" s="2"/>
      <c r="BY966" s="2" t="s">
        <v>285</v>
      </c>
    </row>
    <row r="967" spans="1:77">
      <c r="B967" t="str">
        <f>B966</f>
        <v>liese2013experiences</v>
      </c>
      <c r="C967" t="s">
        <v>5</v>
      </c>
      <c r="D967">
        <f>D966</f>
        <v>2013</v>
      </c>
      <c r="E967" t="str">
        <f>E966</f>
        <v>EUR/kW</v>
      </c>
      <c r="F967" s="4" t="str">
        <f>IFERROR(AVERAGE(G967:H967),"")</f>
        <v/>
      </c>
      <c r="G967" s="16"/>
      <c r="H967" s="17"/>
      <c r="I967" s="4" t="str">
        <f>IFERROR(AVERAGE(J967:K967),"")</f>
        <v/>
      </c>
      <c r="J967" s="16"/>
      <c r="K967" s="17"/>
      <c r="L967" s="4" t="str">
        <f>IFERROR(AVERAGE(M967:N967),"")</f>
        <v/>
      </c>
      <c r="M967" s="16"/>
      <c r="N967" s="17"/>
      <c r="O967" s="4" t="str">
        <f>IFERROR(AVERAGE(P967:Q967),"")</f>
        <v/>
      </c>
      <c r="P967" s="16"/>
      <c r="Q967" s="17"/>
      <c r="R967" s="4" t="str">
        <f>IFERROR(AVERAGE(S967:T967),"")</f>
        <v/>
      </c>
      <c r="S967" s="16"/>
      <c r="T967" s="17"/>
      <c r="U967" s="4" t="str">
        <f>IFERROR(AVERAGE(V967:W967),"")</f>
        <v/>
      </c>
      <c r="V967" s="16"/>
      <c r="W967" s="17"/>
      <c r="X967" s="4" t="str">
        <f>IFERROR(AVERAGE(Y967:Z967),"")</f>
        <v/>
      </c>
      <c r="Y967" s="16"/>
      <c r="Z967" s="17"/>
      <c r="AA967" s="4" t="str">
        <f>IFERROR(AVERAGE(AB967:AC967),"")</f>
        <v/>
      </c>
      <c r="AB967" s="16"/>
      <c r="AC967" s="17"/>
      <c r="AD967" s="4" t="str">
        <f>IFERROR(AVERAGE(AE967:AF967),"")</f>
        <v/>
      </c>
      <c r="AE967" s="16"/>
      <c r="AF967" s="17"/>
      <c r="AG967" s="4" t="str">
        <f>IFERROR(AVERAGE(AH967:AI967),"")</f>
        <v/>
      </c>
      <c r="AH967" s="16"/>
      <c r="AI967" s="17"/>
      <c r="AJ967" s="4" t="str">
        <f>IFERROR(AVERAGE(AK967:AL967),"")</f>
        <v/>
      </c>
      <c r="AK967" s="16"/>
      <c r="AL967" s="17"/>
      <c r="AM967" s="4" t="str">
        <f>IFERROR(AVERAGE(AN967:AO967),"")</f>
        <v/>
      </c>
      <c r="AN967" s="16"/>
      <c r="AO967" s="17"/>
      <c r="AP967" s="4" t="str">
        <f>IFERROR(AVERAGE(AQ967:AR967),"")</f>
        <v/>
      </c>
      <c r="AQ967" s="16"/>
      <c r="AR967" s="17"/>
      <c r="AS967" s="4" t="str">
        <f>IFERROR(AVERAGE(AT967:AU967),"")</f>
        <v/>
      </c>
      <c r="AT967" s="16"/>
      <c r="AU967" s="17"/>
      <c r="AV967" s="4" t="str">
        <f>IFERROR(AVERAGE(AW967:AX967),"")</f>
        <v/>
      </c>
      <c r="AW967" s="16"/>
      <c r="AX967" s="17"/>
      <c r="AY967" s="4" t="str">
        <f>IFERROR(AVERAGE(AZ967:BA967),"")</f>
        <v/>
      </c>
      <c r="AZ967" s="16"/>
      <c r="BA967" s="17"/>
      <c r="BB967" s="4" t="str">
        <f>IFERROR(AVERAGE(BC967:BD967),"")</f>
        <v/>
      </c>
      <c r="BC967" s="16"/>
      <c r="BD967" s="17"/>
      <c r="BE967" s="4" t="str">
        <f>IFERROR(AVERAGE(BF967:BG967),"")</f>
        <v/>
      </c>
      <c r="BF967" s="16"/>
      <c r="BG967" s="17"/>
      <c r="BH967" s="4" t="str">
        <f>IFERROR(AVERAGE(BI967:BJ967),"")</f>
        <v/>
      </c>
      <c r="BI967" s="16"/>
      <c r="BJ967" s="17"/>
      <c r="BK967" s="4" t="str">
        <f>IFERROR(AVERAGE(BL967:BM967),"")</f>
        <v/>
      </c>
      <c r="BL967" s="16"/>
      <c r="BM967" s="17"/>
      <c r="BN967" s="4" t="str">
        <f>IFERROR(AVERAGE(BO967:BP967),"")</f>
        <v/>
      </c>
      <c r="BO967" s="16"/>
      <c r="BP967" s="17"/>
      <c r="BQ967" s="4" t="str">
        <f>IFERROR(AVERAGE(BR967:BS967),"")</f>
        <v/>
      </c>
      <c r="BR967" s="16"/>
      <c r="BS967" s="17"/>
      <c r="BT967" s="4" t="str">
        <f>IFERROR(AVERAGE(BU967:BV967),"")</f>
        <v/>
      </c>
      <c r="BU967" s="16"/>
      <c r="BV967" s="17"/>
    </row>
    <row r="968" spans="1:77">
      <c r="B968" t="s">
        <v>69</v>
      </c>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row>
    <row r="969" spans="1:77" s="1" customFormat="1">
      <c r="A969" s="55"/>
      <c r="B969" s="1" t="str">
        <f>B967</f>
        <v>liese2013experiences</v>
      </c>
      <c r="C969" s="1" t="s">
        <v>10</v>
      </c>
      <c r="D969" s="1">
        <f>D964</f>
        <v>2013</v>
      </c>
      <c r="E969" s="1" t="str">
        <f>E965</f>
        <v>EUR/kW</v>
      </c>
      <c r="F969" s="10">
        <f t="shared" ref="F969:BJ969" si="1059">IFERROR(SUM(F971:F976)/F970,0)</f>
        <v>0</v>
      </c>
      <c r="G969" s="10">
        <f t="shared" si="1059"/>
        <v>0</v>
      </c>
      <c r="H969" s="10">
        <f t="shared" si="1059"/>
        <v>0</v>
      </c>
      <c r="I969" s="10">
        <f t="shared" si="1059"/>
        <v>0</v>
      </c>
      <c r="J969" s="10">
        <f t="shared" si="1059"/>
        <v>0</v>
      </c>
      <c r="K969" s="10">
        <f t="shared" si="1059"/>
        <v>0</v>
      </c>
      <c r="L969" s="10">
        <f t="shared" si="1059"/>
        <v>0</v>
      </c>
      <c r="M969" s="10">
        <f t="shared" si="1059"/>
        <v>0</v>
      </c>
      <c r="N969" s="10">
        <f t="shared" si="1059"/>
        <v>0</v>
      </c>
      <c r="O969" s="10">
        <f t="shared" si="1059"/>
        <v>0</v>
      </c>
      <c r="P969" s="10">
        <f t="shared" si="1059"/>
        <v>0</v>
      </c>
      <c r="Q969" s="10">
        <f t="shared" si="1059"/>
        <v>0</v>
      </c>
      <c r="R969" s="10">
        <f t="shared" si="1059"/>
        <v>0</v>
      </c>
      <c r="S969" s="10">
        <f t="shared" si="1059"/>
        <v>0</v>
      </c>
      <c r="T969" s="10">
        <f t="shared" si="1059"/>
        <v>0</v>
      </c>
      <c r="U969" s="10">
        <f t="shared" si="1059"/>
        <v>0</v>
      </c>
      <c r="V969" s="10">
        <f t="shared" si="1059"/>
        <v>0</v>
      </c>
      <c r="W969" s="10">
        <f t="shared" si="1059"/>
        <v>0</v>
      </c>
      <c r="X969" s="10">
        <f t="shared" si="1059"/>
        <v>0</v>
      </c>
      <c r="Y969" s="10">
        <f t="shared" si="1059"/>
        <v>0</v>
      </c>
      <c r="Z969" s="10">
        <f t="shared" si="1059"/>
        <v>0</v>
      </c>
      <c r="AA969" s="10">
        <f t="shared" si="1059"/>
        <v>0</v>
      </c>
      <c r="AB969" s="10">
        <f t="shared" si="1059"/>
        <v>0</v>
      </c>
      <c r="AC969" s="10">
        <f t="shared" si="1059"/>
        <v>0</v>
      </c>
      <c r="AD969" s="10">
        <f t="shared" si="1059"/>
        <v>0</v>
      </c>
      <c r="AE969" s="10">
        <f t="shared" si="1059"/>
        <v>0</v>
      </c>
      <c r="AF969" s="10">
        <f t="shared" si="1059"/>
        <v>0</v>
      </c>
      <c r="AG969" s="10">
        <f t="shared" si="1059"/>
        <v>0</v>
      </c>
      <c r="AH969" s="10">
        <f t="shared" si="1059"/>
        <v>0</v>
      </c>
      <c r="AI969" s="10">
        <f t="shared" si="1059"/>
        <v>0</v>
      </c>
      <c r="AJ969" s="10">
        <f t="shared" si="1059"/>
        <v>0</v>
      </c>
      <c r="AK969" s="10">
        <f t="shared" si="1059"/>
        <v>0</v>
      </c>
      <c r="AL969" s="10">
        <f t="shared" si="1059"/>
        <v>0</v>
      </c>
      <c r="AM969" s="10">
        <f t="shared" si="1059"/>
        <v>0</v>
      </c>
      <c r="AN969" s="10">
        <f t="shared" si="1059"/>
        <v>0</v>
      </c>
      <c r="AO969" s="10">
        <f t="shared" si="1059"/>
        <v>0</v>
      </c>
      <c r="AP969" s="10">
        <f t="shared" si="1059"/>
        <v>0</v>
      </c>
      <c r="AQ969" s="10">
        <f t="shared" si="1059"/>
        <v>0</v>
      </c>
      <c r="AR969" s="10">
        <f t="shared" si="1059"/>
        <v>0</v>
      </c>
      <c r="AS969" s="10">
        <f t="shared" si="1059"/>
        <v>0</v>
      </c>
      <c r="AT969" s="10">
        <f t="shared" si="1059"/>
        <v>0</v>
      </c>
      <c r="AU969" s="10">
        <f t="shared" si="1059"/>
        <v>0</v>
      </c>
      <c r="AV969" s="10">
        <f t="shared" si="1059"/>
        <v>0</v>
      </c>
      <c r="AW969" s="10">
        <f t="shared" si="1059"/>
        <v>0</v>
      </c>
      <c r="AX969" s="10">
        <f t="shared" si="1059"/>
        <v>0</v>
      </c>
      <c r="AY969" s="10">
        <f t="shared" si="1059"/>
        <v>0</v>
      </c>
      <c r="AZ969" s="10">
        <f t="shared" si="1059"/>
        <v>0</v>
      </c>
      <c r="BA969" s="10">
        <f t="shared" si="1059"/>
        <v>0</v>
      </c>
      <c r="BB969" s="10">
        <f t="shared" si="1059"/>
        <v>0</v>
      </c>
      <c r="BC969" s="10">
        <f t="shared" si="1059"/>
        <v>0</v>
      </c>
      <c r="BD969" s="10">
        <f t="shared" si="1059"/>
        <v>0</v>
      </c>
      <c r="BE969" s="10">
        <f t="shared" si="1059"/>
        <v>0</v>
      </c>
      <c r="BF969" s="10">
        <f t="shared" si="1059"/>
        <v>0</v>
      </c>
      <c r="BG969" s="10">
        <f t="shared" si="1059"/>
        <v>0</v>
      </c>
      <c r="BH969" s="10">
        <f t="shared" si="1059"/>
        <v>0</v>
      </c>
      <c r="BI969" s="10">
        <f t="shared" si="1059"/>
        <v>0</v>
      </c>
      <c r="BJ969" s="10">
        <f t="shared" si="1059"/>
        <v>0</v>
      </c>
      <c r="BK969" s="10">
        <f t="shared" ref="BK969:BV969" si="1060">IFERROR(SUM(BK971:BK976)/BK970,0)</f>
        <v>0</v>
      </c>
      <c r="BL969" s="10">
        <f t="shared" si="1060"/>
        <v>0</v>
      </c>
      <c r="BM969" s="10">
        <f t="shared" si="1060"/>
        <v>0</v>
      </c>
      <c r="BN969" s="10">
        <f t="shared" si="1060"/>
        <v>0</v>
      </c>
      <c r="BO969" s="10">
        <f t="shared" si="1060"/>
        <v>0</v>
      </c>
      <c r="BP969" s="10">
        <f t="shared" si="1060"/>
        <v>0</v>
      </c>
      <c r="BQ969" s="10">
        <f t="shared" si="1060"/>
        <v>0</v>
      </c>
      <c r="BR969" s="10">
        <f t="shared" si="1060"/>
        <v>0</v>
      </c>
      <c r="BS969" s="10">
        <f t="shared" si="1060"/>
        <v>0</v>
      </c>
      <c r="BT969" s="10">
        <f t="shared" si="1060"/>
        <v>0</v>
      </c>
      <c r="BU969" s="10">
        <f t="shared" si="1060"/>
        <v>0</v>
      </c>
      <c r="BV969" s="10">
        <f t="shared" si="1060"/>
        <v>0</v>
      </c>
    </row>
    <row r="970" spans="1:77" hidden="1" outlineLevel="1">
      <c r="B970" t="str">
        <f>B969</f>
        <v>liese2013experiences</v>
      </c>
      <c r="C970" t="s">
        <v>17</v>
      </c>
      <c r="D970">
        <f>D969</f>
        <v>2013</v>
      </c>
      <c r="E970" t="s">
        <v>18</v>
      </c>
      <c r="F970" s="4" t="str">
        <f>IFERROR(AVERAGE(G970:H970),"")</f>
        <v/>
      </c>
      <c r="G970" s="12"/>
      <c r="H970" s="13"/>
      <c r="I970" s="4" t="str">
        <f>IFERROR(AVERAGE(J970:K970),"")</f>
        <v/>
      </c>
      <c r="J970" s="12"/>
      <c r="K970" s="13"/>
      <c r="L970" s="4" t="str">
        <f>IFERROR(AVERAGE(M970:N970),"")</f>
        <v/>
      </c>
      <c r="M970" s="12"/>
      <c r="N970" s="13"/>
      <c r="O970" s="4" t="str">
        <f>IFERROR(AVERAGE(P970:Q970),"")</f>
        <v/>
      </c>
      <c r="P970" s="12"/>
      <c r="Q970" s="13"/>
      <c r="R970" s="4" t="str">
        <f>IFERROR(AVERAGE(S970:T970),"")</f>
        <v/>
      </c>
      <c r="S970" s="12"/>
      <c r="T970" s="13"/>
      <c r="U970" s="4" t="str">
        <f>IFERROR(AVERAGE(V970:W970),"")</f>
        <v/>
      </c>
      <c r="V970" s="12"/>
      <c r="W970" s="13"/>
      <c r="X970" s="4" t="str">
        <f>IFERROR(AVERAGE(Y970:Z970),"")</f>
        <v/>
      </c>
      <c r="Y970" s="12"/>
      <c r="Z970" s="13"/>
      <c r="AA970" s="4" t="str">
        <f>IFERROR(AVERAGE(AB970:AC970),"")</f>
        <v/>
      </c>
      <c r="AB970" s="12"/>
      <c r="AC970" s="13"/>
      <c r="AD970" s="4" t="str">
        <f>IFERROR(AVERAGE(AE970:AF970),"")</f>
        <v/>
      </c>
      <c r="AE970" s="12"/>
      <c r="AF970" s="13"/>
      <c r="AG970" s="4" t="str">
        <f>IFERROR(AVERAGE(AH970:AI970),"")</f>
        <v/>
      </c>
      <c r="AH970" s="12"/>
      <c r="AI970" s="13"/>
      <c r="AJ970" s="4" t="str">
        <f>IFERROR(AVERAGE(AK970:AL970),"")</f>
        <v/>
      </c>
      <c r="AK970" s="12"/>
      <c r="AL970" s="13"/>
      <c r="AM970" s="4" t="str">
        <f>IFERROR(AVERAGE(AN970:AO970),"")</f>
        <v/>
      </c>
      <c r="AN970" s="12"/>
      <c r="AO970" s="13"/>
      <c r="AP970" s="4" t="str">
        <f>IFERROR(AVERAGE(AQ970:AR970),"")</f>
        <v/>
      </c>
      <c r="AQ970" s="12"/>
      <c r="AR970" s="13"/>
      <c r="AS970" s="4" t="str">
        <f>IFERROR(AVERAGE(AT970:AU970),"")</f>
        <v/>
      </c>
      <c r="AT970" s="12"/>
      <c r="AU970" s="13"/>
      <c r="AV970" s="4" t="str">
        <f>IFERROR(AVERAGE(AW970:AX970),"")</f>
        <v/>
      </c>
      <c r="AW970" s="12"/>
      <c r="AX970" s="13"/>
      <c r="AY970" s="4" t="str">
        <f>IFERROR(AVERAGE(AZ970:BA970),"")</f>
        <v/>
      </c>
      <c r="AZ970" s="12"/>
      <c r="BA970" s="13"/>
      <c r="BB970" s="4" t="str">
        <f>IFERROR(AVERAGE(BC970:BD970),"")</f>
        <v/>
      </c>
      <c r="BC970" s="12"/>
      <c r="BD970" s="13"/>
      <c r="BE970" s="4" t="str">
        <f>IFERROR(AVERAGE(BF970:BG970),"")</f>
        <v/>
      </c>
      <c r="BF970" s="12"/>
      <c r="BG970" s="13"/>
      <c r="BH970" s="4" t="str">
        <f>IFERROR(AVERAGE(BI970:BJ970),"")</f>
        <v/>
      </c>
      <c r="BI970" s="12"/>
      <c r="BJ970" s="13"/>
      <c r="BK970" s="4" t="str">
        <f>IFERROR(AVERAGE(BL970:BM970),"")</f>
        <v/>
      </c>
      <c r="BL970" s="12"/>
      <c r="BM970" s="13"/>
      <c r="BN970" s="4" t="str">
        <f>IFERROR(AVERAGE(BO970:BP970),"")</f>
        <v/>
      </c>
      <c r="BO970" s="12"/>
      <c r="BP970" s="13"/>
      <c r="BQ970" s="4" t="str">
        <f>IFERROR(AVERAGE(BR970:BS970),"")</f>
        <v/>
      </c>
      <c r="BR970" s="12"/>
      <c r="BS970" s="13"/>
      <c r="BT970" s="4" t="str">
        <f>IFERROR(AVERAGE(BU970:BV970),"")</f>
        <v/>
      </c>
      <c r="BU970" s="12"/>
      <c r="BV970" s="13"/>
    </row>
    <row r="971" spans="1:77" hidden="1" outlineLevel="1">
      <c r="B971" t="str">
        <f t="shared" ref="B971:B976" si="1061">B970</f>
        <v>liese2013experiences</v>
      </c>
      <c r="C971" t="s">
        <v>12</v>
      </c>
      <c r="D971">
        <f>D969</f>
        <v>2013</v>
      </c>
      <c r="E971" t="str">
        <f>LEFT(E969,3)</f>
        <v>EUR</v>
      </c>
      <c r="F971" s="4" t="str">
        <f t="shared" ref="F971:F976" si="1062">IFERROR(AVERAGE(G971:H971),"")</f>
        <v/>
      </c>
      <c r="G971" s="12"/>
      <c r="H971" s="13"/>
      <c r="I971" s="4" t="str">
        <f t="shared" ref="I971:I976" si="1063">IFERROR(AVERAGE(J971:K971),"")</f>
        <v/>
      </c>
      <c r="J971" s="12"/>
      <c r="K971" s="13"/>
      <c r="L971" s="4" t="str">
        <f t="shared" ref="L971:L976" si="1064">IFERROR(AVERAGE(M971:N971),"")</f>
        <v/>
      </c>
      <c r="M971" s="12"/>
      <c r="N971" s="13"/>
      <c r="O971" s="4" t="str">
        <f t="shared" ref="O971:O976" si="1065">IFERROR(AVERAGE(P971:Q971),"")</f>
        <v/>
      </c>
      <c r="P971" s="12"/>
      <c r="Q971" s="13"/>
      <c r="R971" s="4" t="str">
        <f t="shared" ref="R971:R976" si="1066">IFERROR(AVERAGE(S971:T971),"")</f>
        <v/>
      </c>
      <c r="S971" s="12"/>
      <c r="T971" s="13"/>
      <c r="U971" s="4" t="str">
        <f t="shared" ref="U971:U976" si="1067">IFERROR(AVERAGE(V971:W971),"")</f>
        <v/>
      </c>
      <c r="V971" s="12"/>
      <c r="W971" s="13"/>
      <c r="X971" s="4" t="str">
        <f t="shared" ref="X971:X976" si="1068">IFERROR(AVERAGE(Y971:Z971),"")</f>
        <v/>
      </c>
      <c r="Y971" s="12"/>
      <c r="Z971" s="13"/>
      <c r="AA971" s="4" t="str">
        <f t="shared" ref="AA971:AA976" si="1069">IFERROR(AVERAGE(AB971:AC971),"")</f>
        <v/>
      </c>
      <c r="AB971" s="12"/>
      <c r="AC971" s="13"/>
      <c r="AD971" s="4" t="str">
        <f t="shared" ref="AD971:AD976" si="1070">IFERROR(AVERAGE(AE971:AF971),"")</f>
        <v/>
      </c>
      <c r="AE971" s="12"/>
      <c r="AF971" s="13"/>
      <c r="AG971" s="4" t="str">
        <f t="shared" ref="AG971:AG976" si="1071">IFERROR(AVERAGE(AH971:AI971),"")</f>
        <v/>
      </c>
      <c r="AH971" s="12"/>
      <c r="AI971" s="13"/>
      <c r="AJ971" s="4" t="str">
        <f t="shared" ref="AJ971:AJ976" si="1072">IFERROR(AVERAGE(AK971:AL971),"")</f>
        <v/>
      </c>
      <c r="AK971" s="12"/>
      <c r="AL971" s="13"/>
      <c r="AM971" s="4" t="str">
        <f t="shared" ref="AM971:AM976" si="1073">IFERROR(AVERAGE(AN971:AO971),"")</f>
        <v/>
      </c>
      <c r="AN971" s="12"/>
      <c r="AO971" s="13"/>
      <c r="AP971" s="4" t="str">
        <f t="shared" ref="AP971:AP976" si="1074">IFERROR(AVERAGE(AQ971:AR971),"")</f>
        <v/>
      </c>
      <c r="AQ971" s="12"/>
      <c r="AR971" s="13"/>
      <c r="AS971" s="4" t="str">
        <f t="shared" ref="AS971:AS976" si="1075">IFERROR(AVERAGE(AT971:AU971),"")</f>
        <v/>
      </c>
      <c r="AT971" s="12"/>
      <c r="AU971" s="13"/>
      <c r="AV971" s="4" t="str">
        <f t="shared" ref="AV971:AV976" si="1076">IFERROR(AVERAGE(AW971:AX971),"")</f>
        <v/>
      </c>
      <c r="AW971" s="12"/>
      <c r="AX971" s="13"/>
      <c r="AY971" s="4" t="str">
        <f t="shared" ref="AY971:AY976" si="1077">IFERROR(AVERAGE(AZ971:BA971),"")</f>
        <v/>
      </c>
      <c r="AZ971" s="12"/>
      <c r="BA971" s="13"/>
      <c r="BB971" s="4" t="str">
        <f t="shared" ref="BB971:BB976" si="1078">IFERROR(AVERAGE(BC971:BD971),"")</f>
        <v/>
      </c>
      <c r="BC971" s="12"/>
      <c r="BD971" s="13"/>
      <c r="BE971" s="4" t="str">
        <f t="shared" ref="BE971:BE976" si="1079">IFERROR(AVERAGE(BF971:BG971),"")</f>
        <v/>
      </c>
      <c r="BF971" s="12"/>
      <c r="BG971" s="13"/>
      <c r="BH971" s="4" t="str">
        <f t="shared" ref="BH971:BH976" si="1080">IFERROR(AVERAGE(BI971:BJ971),"")</f>
        <v/>
      </c>
      <c r="BI971" s="12"/>
      <c r="BJ971" s="13"/>
      <c r="BK971" s="4" t="str">
        <f t="shared" ref="BK971:BK976" si="1081">IFERROR(AVERAGE(BL971:BM971),"")</f>
        <v/>
      </c>
      <c r="BL971" s="12"/>
      <c r="BM971" s="13"/>
      <c r="BN971" s="4" t="str">
        <f t="shared" ref="BN971:BN976" si="1082">IFERROR(AVERAGE(BO971:BP971),"")</f>
        <v/>
      </c>
      <c r="BO971" s="12"/>
      <c r="BP971" s="13"/>
      <c r="BQ971" s="4" t="str">
        <f t="shared" ref="BQ971:BQ976" si="1083">IFERROR(AVERAGE(BR971:BS971),"")</f>
        <v/>
      </c>
      <c r="BR971" s="12"/>
      <c r="BS971" s="13"/>
      <c r="BT971" s="4" t="str">
        <f t="shared" ref="BT971:BT976" si="1084">IFERROR(AVERAGE(BU971:BV971),"")</f>
        <v/>
      </c>
      <c r="BU971" s="12"/>
      <c r="BV971" s="13"/>
    </row>
    <row r="972" spans="1:77" hidden="1" outlineLevel="1">
      <c r="B972" t="str">
        <f t="shared" si="1061"/>
        <v>liese2013experiences</v>
      </c>
      <c r="C972" t="s">
        <v>13</v>
      </c>
      <c r="D972">
        <f t="shared" ref="D972:E976" si="1085">D971</f>
        <v>2013</v>
      </c>
      <c r="E972" t="str">
        <f t="shared" si="1085"/>
        <v>EUR</v>
      </c>
      <c r="F972" s="4" t="str">
        <f t="shared" si="1062"/>
        <v/>
      </c>
      <c r="G972" s="12"/>
      <c r="H972" s="13"/>
      <c r="I972" s="4" t="str">
        <f t="shared" si="1063"/>
        <v/>
      </c>
      <c r="J972" s="12"/>
      <c r="K972" s="13"/>
      <c r="L972" s="4" t="str">
        <f t="shared" si="1064"/>
        <v/>
      </c>
      <c r="M972" s="12"/>
      <c r="N972" s="13"/>
      <c r="O972" s="4" t="str">
        <f t="shared" si="1065"/>
        <v/>
      </c>
      <c r="P972" s="12"/>
      <c r="Q972" s="13"/>
      <c r="R972" s="4" t="str">
        <f t="shared" si="1066"/>
        <v/>
      </c>
      <c r="S972" s="12"/>
      <c r="T972" s="13"/>
      <c r="U972" s="4" t="str">
        <f t="shared" si="1067"/>
        <v/>
      </c>
      <c r="V972" s="12"/>
      <c r="W972" s="13"/>
      <c r="X972" s="4" t="str">
        <f t="shared" si="1068"/>
        <v/>
      </c>
      <c r="Y972" s="12"/>
      <c r="Z972" s="13"/>
      <c r="AA972" s="4" t="str">
        <f t="shared" si="1069"/>
        <v/>
      </c>
      <c r="AB972" s="12"/>
      <c r="AC972" s="13"/>
      <c r="AD972" s="4" t="str">
        <f t="shared" si="1070"/>
        <v/>
      </c>
      <c r="AE972" s="12"/>
      <c r="AF972" s="13"/>
      <c r="AG972" s="4" t="str">
        <f t="shared" si="1071"/>
        <v/>
      </c>
      <c r="AH972" s="12"/>
      <c r="AI972" s="13"/>
      <c r="AJ972" s="4" t="str">
        <f t="shared" si="1072"/>
        <v/>
      </c>
      <c r="AK972" s="12"/>
      <c r="AL972" s="13"/>
      <c r="AM972" s="4" t="str">
        <f t="shared" si="1073"/>
        <v/>
      </c>
      <c r="AN972" s="12"/>
      <c r="AO972" s="13"/>
      <c r="AP972" s="4" t="str">
        <f t="shared" si="1074"/>
        <v/>
      </c>
      <c r="AQ972" s="12"/>
      <c r="AR972" s="13"/>
      <c r="AS972" s="4" t="str">
        <f t="shared" si="1075"/>
        <v/>
      </c>
      <c r="AT972" s="12"/>
      <c r="AU972" s="13"/>
      <c r="AV972" s="4" t="str">
        <f t="shared" si="1076"/>
        <v/>
      </c>
      <c r="AW972" s="12"/>
      <c r="AX972" s="13"/>
      <c r="AY972" s="4" t="str">
        <f t="shared" si="1077"/>
        <v/>
      </c>
      <c r="AZ972" s="12"/>
      <c r="BA972" s="13"/>
      <c r="BB972" s="4" t="str">
        <f t="shared" si="1078"/>
        <v/>
      </c>
      <c r="BC972" s="12"/>
      <c r="BD972" s="13"/>
      <c r="BE972" s="4" t="str">
        <f t="shared" si="1079"/>
        <v/>
      </c>
      <c r="BF972" s="12"/>
      <c r="BG972" s="13"/>
      <c r="BH972" s="4" t="str">
        <f t="shared" si="1080"/>
        <v/>
      </c>
      <c r="BI972" s="12"/>
      <c r="BJ972" s="13"/>
      <c r="BK972" s="4" t="str">
        <f t="shared" si="1081"/>
        <v/>
      </c>
      <c r="BL972" s="12"/>
      <c r="BM972" s="13"/>
      <c r="BN972" s="4" t="str">
        <f t="shared" si="1082"/>
        <v/>
      </c>
      <c r="BO972" s="12"/>
      <c r="BP972" s="13"/>
      <c r="BQ972" s="4" t="str">
        <f t="shared" si="1083"/>
        <v/>
      </c>
      <c r="BR972" s="12"/>
      <c r="BS972" s="13"/>
      <c r="BT972" s="4" t="str">
        <f t="shared" si="1084"/>
        <v/>
      </c>
      <c r="BU972" s="12"/>
      <c r="BV972" s="13"/>
    </row>
    <row r="973" spans="1:77" hidden="1" outlineLevel="1">
      <c r="B973" t="str">
        <f t="shared" si="1061"/>
        <v>liese2013experiences</v>
      </c>
      <c r="C973" t="s">
        <v>14</v>
      </c>
      <c r="D973">
        <f t="shared" si="1085"/>
        <v>2013</v>
      </c>
      <c r="E973" t="str">
        <f t="shared" si="1085"/>
        <v>EUR</v>
      </c>
      <c r="F973" s="4" t="str">
        <f t="shared" si="1062"/>
        <v/>
      </c>
      <c r="G973" s="12"/>
      <c r="H973" s="13"/>
      <c r="I973" s="4" t="str">
        <f t="shared" si="1063"/>
        <v/>
      </c>
      <c r="J973" s="12"/>
      <c r="K973" s="13"/>
      <c r="L973" s="4" t="str">
        <f t="shared" si="1064"/>
        <v/>
      </c>
      <c r="M973" s="12"/>
      <c r="N973" s="13"/>
      <c r="O973" s="4" t="str">
        <f t="shared" si="1065"/>
        <v/>
      </c>
      <c r="P973" s="12"/>
      <c r="Q973" s="13"/>
      <c r="R973" s="4" t="str">
        <f t="shared" si="1066"/>
        <v/>
      </c>
      <c r="S973" s="12"/>
      <c r="T973" s="13"/>
      <c r="U973" s="4" t="str">
        <f t="shared" si="1067"/>
        <v/>
      </c>
      <c r="V973" s="12"/>
      <c r="W973" s="13"/>
      <c r="X973" s="4" t="str">
        <f t="shared" si="1068"/>
        <v/>
      </c>
      <c r="Y973" s="12"/>
      <c r="Z973" s="13"/>
      <c r="AA973" s="4" t="str">
        <f t="shared" si="1069"/>
        <v/>
      </c>
      <c r="AB973" s="12"/>
      <c r="AC973" s="13"/>
      <c r="AD973" s="4" t="str">
        <f t="shared" si="1070"/>
        <v/>
      </c>
      <c r="AE973" s="12"/>
      <c r="AF973" s="13"/>
      <c r="AG973" s="4" t="str">
        <f t="shared" si="1071"/>
        <v/>
      </c>
      <c r="AH973" s="12"/>
      <c r="AI973" s="13"/>
      <c r="AJ973" s="4" t="str">
        <f t="shared" si="1072"/>
        <v/>
      </c>
      <c r="AK973" s="12"/>
      <c r="AL973" s="13"/>
      <c r="AM973" s="4" t="str">
        <f t="shared" si="1073"/>
        <v/>
      </c>
      <c r="AN973" s="12"/>
      <c r="AO973" s="13"/>
      <c r="AP973" s="4" t="str">
        <f t="shared" si="1074"/>
        <v/>
      </c>
      <c r="AQ973" s="12"/>
      <c r="AR973" s="13"/>
      <c r="AS973" s="4" t="str">
        <f t="shared" si="1075"/>
        <v/>
      </c>
      <c r="AT973" s="12"/>
      <c r="AU973" s="13"/>
      <c r="AV973" s="4" t="str">
        <f t="shared" si="1076"/>
        <v/>
      </c>
      <c r="AW973" s="12"/>
      <c r="AX973" s="13"/>
      <c r="AY973" s="4" t="str">
        <f t="shared" si="1077"/>
        <v/>
      </c>
      <c r="AZ973" s="12"/>
      <c r="BA973" s="13"/>
      <c r="BB973" s="4" t="str">
        <f t="shared" si="1078"/>
        <v/>
      </c>
      <c r="BC973" s="12"/>
      <c r="BD973" s="13"/>
      <c r="BE973" s="4" t="str">
        <f t="shared" si="1079"/>
        <v/>
      </c>
      <c r="BF973" s="12"/>
      <c r="BG973" s="13"/>
      <c r="BH973" s="4" t="str">
        <f t="shared" si="1080"/>
        <v/>
      </c>
      <c r="BI973" s="12"/>
      <c r="BJ973" s="13"/>
      <c r="BK973" s="4" t="str">
        <f t="shared" si="1081"/>
        <v/>
      </c>
      <c r="BL973" s="12"/>
      <c r="BM973" s="13"/>
      <c r="BN973" s="4" t="str">
        <f t="shared" si="1082"/>
        <v/>
      </c>
      <c r="BO973" s="12"/>
      <c r="BP973" s="13"/>
      <c r="BQ973" s="4" t="str">
        <f t="shared" si="1083"/>
        <v/>
      </c>
      <c r="BR973" s="12"/>
      <c r="BS973" s="13"/>
      <c r="BT973" s="4" t="str">
        <f t="shared" si="1084"/>
        <v/>
      </c>
      <c r="BU973" s="12"/>
      <c r="BV973" s="13"/>
    </row>
    <row r="974" spans="1:77" hidden="1" outlineLevel="1">
      <c r="B974" t="str">
        <f t="shared" si="1061"/>
        <v>liese2013experiences</v>
      </c>
      <c r="C974" t="s">
        <v>11</v>
      </c>
      <c r="D974">
        <f t="shared" si="1085"/>
        <v>2013</v>
      </c>
      <c r="E974" t="str">
        <f t="shared" si="1085"/>
        <v>EUR</v>
      </c>
      <c r="F974" s="4" t="str">
        <f t="shared" si="1062"/>
        <v/>
      </c>
      <c r="G974" s="12"/>
      <c r="H974" s="13"/>
      <c r="I974" s="4" t="str">
        <f t="shared" si="1063"/>
        <v/>
      </c>
      <c r="J974" s="12"/>
      <c r="K974" s="13"/>
      <c r="L974" s="4" t="str">
        <f t="shared" si="1064"/>
        <v/>
      </c>
      <c r="M974" s="12"/>
      <c r="N974" s="13"/>
      <c r="O974" s="4" t="str">
        <f t="shared" si="1065"/>
        <v/>
      </c>
      <c r="P974" s="12"/>
      <c r="Q974" s="13"/>
      <c r="R974" s="4" t="str">
        <f t="shared" si="1066"/>
        <v/>
      </c>
      <c r="S974" s="12"/>
      <c r="T974" s="13"/>
      <c r="U974" s="4" t="str">
        <f t="shared" si="1067"/>
        <v/>
      </c>
      <c r="V974" s="12"/>
      <c r="W974" s="13"/>
      <c r="X974" s="4" t="str">
        <f t="shared" si="1068"/>
        <v/>
      </c>
      <c r="Y974" s="12"/>
      <c r="Z974" s="13"/>
      <c r="AA974" s="4" t="str">
        <f t="shared" si="1069"/>
        <v/>
      </c>
      <c r="AB974" s="12"/>
      <c r="AC974" s="13"/>
      <c r="AD974" s="4" t="str">
        <f t="shared" si="1070"/>
        <v/>
      </c>
      <c r="AE974" s="12"/>
      <c r="AF974" s="13"/>
      <c r="AG974" s="4" t="str">
        <f t="shared" si="1071"/>
        <v/>
      </c>
      <c r="AH974" s="12"/>
      <c r="AI974" s="13"/>
      <c r="AJ974" s="4" t="str">
        <f t="shared" si="1072"/>
        <v/>
      </c>
      <c r="AK974" s="12"/>
      <c r="AL974" s="13"/>
      <c r="AM974" s="4" t="str">
        <f t="shared" si="1073"/>
        <v/>
      </c>
      <c r="AN974" s="12"/>
      <c r="AO974" s="13"/>
      <c r="AP974" s="4" t="str">
        <f t="shared" si="1074"/>
        <v/>
      </c>
      <c r="AQ974" s="12"/>
      <c r="AR974" s="13"/>
      <c r="AS974" s="4" t="str">
        <f t="shared" si="1075"/>
        <v/>
      </c>
      <c r="AT974" s="12"/>
      <c r="AU974" s="13"/>
      <c r="AV974" s="4" t="str">
        <f t="shared" si="1076"/>
        <v/>
      </c>
      <c r="AW974" s="12"/>
      <c r="AX974" s="13"/>
      <c r="AY974" s="4" t="str">
        <f t="shared" si="1077"/>
        <v/>
      </c>
      <c r="AZ974" s="12"/>
      <c r="BA974" s="13"/>
      <c r="BB974" s="4" t="str">
        <f t="shared" si="1078"/>
        <v/>
      </c>
      <c r="BC974" s="12"/>
      <c r="BD974" s="13"/>
      <c r="BE974" s="4" t="str">
        <f t="shared" si="1079"/>
        <v/>
      </c>
      <c r="BF974" s="12"/>
      <c r="BG974" s="13"/>
      <c r="BH974" s="4" t="str">
        <f t="shared" si="1080"/>
        <v/>
      </c>
      <c r="BI974" s="12"/>
      <c r="BJ974" s="13"/>
      <c r="BK974" s="4" t="str">
        <f t="shared" si="1081"/>
        <v/>
      </c>
      <c r="BL974" s="12"/>
      <c r="BM974" s="13"/>
      <c r="BN974" s="4" t="str">
        <f t="shared" si="1082"/>
        <v/>
      </c>
      <c r="BO974" s="12"/>
      <c r="BP974" s="13"/>
      <c r="BQ974" s="4" t="str">
        <f t="shared" si="1083"/>
        <v/>
      </c>
      <c r="BR974" s="12"/>
      <c r="BS974" s="13"/>
      <c r="BT974" s="4" t="str">
        <f t="shared" si="1084"/>
        <v/>
      </c>
      <c r="BU974" s="12"/>
      <c r="BV974" s="13"/>
    </row>
    <row r="975" spans="1:77" hidden="1" outlineLevel="1">
      <c r="B975" t="str">
        <f t="shared" si="1061"/>
        <v>liese2013experiences</v>
      </c>
      <c r="C975" t="s">
        <v>15</v>
      </c>
      <c r="D975">
        <f t="shared" si="1085"/>
        <v>2013</v>
      </c>
      <c r="E975" t="str">
        <f t="shared" si="1085"/>
        <v>EUR</v>
      </c>
      <c r="F975" s="4" t="str">
        <f t="shared" si="1062"/>
        <v/>
      </c>
      <c r="G975" s="12"/>
      <c r="H975" s="13"/>
      <c r="I975" s="4" t="str">
        <f t="shared" si="1063"/>
        <v/>
      </c>
      <c r="J975" s="12"/>
      <c r="K975" s="13"/>
      <c r="L975" s="4" t="str">
        <f t="shared" si="1064"/>
        <v/>
      </c>
      <c r="M975" s="12"/>
      <c r="N975" s="13"/>
      <c r="O975" s="4" t="str">
        <f t="shared" si="1065"/>
        <v/>
      </c>
      <c r="P975" s="12"/>
      <c r="Q975" s="13"/>
      <c r="R975" s="4" t="str">
        <f t="shared" si="1066"/>
        <v/>
      </c>
      <c r="S975" s="12"/>
      <c r="T975" s="13"/>
      <c r="U975" s="4" t="str">
        <f t="shared" si="1067"/>
        <v/>
      </c>
      <c r="V975" s="12"/>
      <c r="W975" s="13"/>
      <c r="X975" s="4" t="str">
        <f t="shared" si="1068"/>
        <v/>
      </c>
      <c r="Y975" s="12"/>
      <c r="Z975" s="13"/>
      <c r="AA975" s="4" t="str">
        <f t="shared" si="1069"/>
        <v/>
      </c>
      <c r="AB975" s="12"/>
      <c r="AC975" s="13"/>
      <c r="AD975" s="4" t="str">
        <f t="shared" si="1070"/>
        <v/>
      </c>
      <c r="AE975" s="12"/>
      <c r="AF975" s="13"/>
      <c r="AG975" s="4" t="str">
        <f t="shared" si="1071"/>
        <v/>
      </c>
      <c r="AH975" s="12"/>
      <c r="AI975" s="13"/>
      <c r="AJ975" s="4" t="str">
        <f t="shared" si="1072"/>
        <v/>
      </c>
      <c r="AK975" s="12"/>
      <c r="AL975" s="13"/>
      <c r="AM975" s="4" t="str">
        <f t="shared" si="1073"/>
        <v/>
      </c>
      <c r="AN975" s="12"/>
      <c r="AO975" s="13"/>
      <c r="AP975" s="4" t="str">
        <f t="shared" si="1074"/>
        <v/>
      </c>
      <c r="AQ975" s="12"/>
      <c r="AR975" s="13"/>
      <c r="AS975" s="4" t="str">
        <f t="shared" si="1075"/>
        <v/>
      </c>
      <c r="AT975" s="12"/>
      <c r="AU975" s="13"/>
      <c r="AV975" s="4" t="str">
        <f t="shared" si="1076"/>
        <v/>
      </c>
      <c r="AW975" s="12"/>
      <c r="AX975" s="13"/>
      <c r="AY975" s="4" t="str">
        <f t="shared" si="1077"/>
        <v/>
      </c>
      <c r="AZ975" s="12"/>
      <c r="BA975" s="13"/>
      <c r="BB975" s="4" t="str">
        <f t="shared" si="1078"/>
        <v/>
      </c>
      <c r="BC975" s="12"/>
      <c r="BD975" s="13"/>
      <c r="BE975" s="4" t="str">
        <f t="shared" si="1079"/>
        <v/>
      </c>
      <c r="BF975" s="12"/>
      <c r="BG975" s="13"/>
      <c r="BH975" s="4" t="str">
        <f t="shared" si="1080"/>
        <v/>
      </c>
      <c r="BI975" s="12"/>
      <c r="BJ975" s="13"/>
      <c r="BK975" s="4" t="str">
        <f t="shared" si="1081"/>
        <v/>
      </c>
      <c r="BL975" s="12"/>
      <c r="BM975" s="13"/>
      <c r="BN975" s="4" t="str">
        <f t="shared" si="1082"/>
        <v/>
      </c>
      <c r="BO975" s="12"/>
      <c r="BP975" s="13"/>
      <c r="BQ975" s="4" t="str">
        <f t="shared" si="1083"/>
        <v/>
      </c>
      <c r="BR975" s="12"/>
      <c r="BS975" s="13"/>
      <c r="BT975" s="4" t="str">
        <f t="shared" si="1084"/>
        <v/>
      </c>
      <c r="BU975" s="12"/>
      <c r="BV975" s="13"/>
    </row>
    <row r="976" spans="1:77" hidden="1" outlineLevel="1">
      <c r="B976" t="str">
        <f t="shared" si="1061"/>
        <v>liese2013experiences</v>
      </c>
      <c r="C976" t="s">
        <v>16</v>
      </c>
      <c r="D976">
        <f t="shared" si="1085"/>
        <v>2013</v>
      </c>
      <c r="E976" t="str">
        <f t="shared" si="1085"/>
        <v>EUR</v>
      </c>
      <c r="F976" s="4" t="str">
        <f t="shared" si="1062"/>
        <v/>
      </c>
      <c r="G976" s="12"/>
      <c r="H976" s="13"/>
      <c r="I976" s="4" t="str">
        <f t="shared" si="1063"/>
        <v/>
      </c>
      <c r="J976" s="12"/>
      <c r="K976" s="13"/>
      <c r="L976" s="4" t="str">
        <f t="shared" si="1064"/>
        <v/>
      </c>
      <c r="M976" s="12"/>
      <c r="N976" s="13"/>
      <c r="O976" s="4" t="str">
        <f t="shared" si="1065"/>
        <v/>
      </c>
      <c r="P976" s="12"/>
      <c r="Q976" s="13"/>
      <c r="R976" s="4" t="str">
        <f t="shared" si="1066"/>
        <v/>
      </c>
      <c r="S976" s="12"/>
      <c r="T976" s="13"/>
      <c r="U976" s="4" t="str">
        <f t="shared" si="1067"/>
        <v/>
      </c>
      <c r="V976" s="12"/>
      <c r="W976" s="13"/>
      <c r="X976" s="4" t="str">
        <f t="shared" si="1068"/>
        <v/>
      </c>
      <c r="Y976" s="12"/>
      <c r="Z976" s="13"/>
      <c r="AA976" s="4" t="str">
        <f t="shared" si="1069"/>
        <v/>
      </c>
      <c r="AB976" s="12"/>
      <c r="AC976" s="13"/>
      <c r="AD976" s="4" t="str">
        <f t="shared" si="1070"/>
        <v/>
      </c>
      <c r="AE976" s="12"/>
      <c r="AF976" s="13"/>
      <c r="AG976" s="4" t="str">
        <f t="shared" si="1071"/>
        <v/>
      </c>
      <c r="AH976" s="12"/>
      <c r="AI976" s="13"/>
      <c r="AJ976" s="4" t="str">
        <f t="shared" si="1072"/>
        <v/>
      </c>
      <c r="AK976" s="12"/>
      <c r="AL976" s="13"/>
      <c r="AM976" s="4" t="str">
        <f t="shared" si="1073"/>
        <v/>
      </c>
      <c r="AN976" s="12"/>
      <c r="AO976" s="13"/>
      <c r="AP976" s="4" t="str">
        <f t="shared" si="1074"/>
        <v/>
      </c>
      <c r="AQ976" s="12"/>
      <c r="AR976" s="13"/>
      <c r="AS976" s="4" t="str">
        <f t="shared" si="1075"/>
        <v/>
      </c>
      <c r="AT976" s="12"/>
      <c r="AU976" s="13"/>
      <c r="AV976" s="4" t="str">
        <f t="shared" si="1076"/>
        <v/>
      </c>
      <c r="AW976" s="12"/>
      <c r="AX976" s="13"/>
      <c r="AY976" s="4" t="str">
        <f t="shared" si="1077"/>
        <v/>
      </c>
      <c r="AZ976" s="12"/>
      <c r="BA976" s="13"/>
      <c r="BB976" s="4" t="str">
        <f t="shared" si="1078"/>
        <v/>
      </c>
      <c r="BC976" s="12"/>
      <c r="BD976" s="13"/>
      <c r="BE976" s="4" t="str">
        <f t="shared" si="1079"/>
        <v/>
      </c>
      <c r="BF976" s="12"/>
      <c r="BG976" s="13"/>
      <c r="BH976" s="4" t="str">
        <f t="shared" si="1080"/>
        <v/>
      </c>
      <c r="BI976" s="12"/>
      <c r="BJ976" s="13"/>
      <c r="BK976" s="4" t="str">
        <f t="shared" si="1081"/>
        <v/>
      </c>
      <c r="BL976" s="12"/>
      <c r="BM976" s="13"/>
      <c r="BN976" s="4" t="str">
        <f t="shared" si="1082"/>
        <v/>
      </c>
      <c r="BO976" s="12"/>
      <c r="BP976" s="13"/>
      <c r="BQ976" s="4" t="str">
        <f t="shared" si="1083"/>
        <v/>
      </c>
      <c r="BR976" s="12"/>
      <c r="BS976" s="13"/>
      <c r="BT976" s="4" t="str">
        <f t="shared" si="1084"/>
        <v/>
      </c>
      <c r="BU976" s="12"/>
      <c r="BV976" s="13"/>
    </row>
    <row r="977" spans="1:77" collapsed="1">
      <c r="B977" t="s">
        <v>69</v>
      </c>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row>
    <row r="978" spans="1:77">
      <c r="B978" t="str">
        <f>B976</f>
        <v>liese2013experiences</v>
      </c>
      <c r="C978" t="s">
        <v>19</v>
      </c>
      <c r="D978">
        <f>D976</f>
        <v>2013</v>
      </c>
      <c r="E978" t="str">
        <f>E965</f>
        <v>EUR/kW</v>
      </c>
      <c r="F978" s="4" t="str">
        <f>IFERROR(AVERAGE(G978:H978),"")</f>
        <v/>
      </c>
      <c r="G978" s="12"/>
      <c r="H978" s="13"/>
      <c r="I978" s="4" t="str">
        <f>IFERROR(AVERAGE(J978:K978),"")</f>
        <v/>
      </c>
      <c r="J978" s="12"/>
      <c r="K978" s="13"/>
      <c r="L978" s="4" t="str">
        <f>IFERROR(AVERAGE(M978:N978),"")</f>
        <v/>
      </c>
      <c r="M978" s="12"/>
      <c r="N978" s="13"/>
      <c r="O978" s="4" t="str">
        <f>IFERROR(AVERAGE(P978:Q978),"")</f>
        <v/>
      </c>
      <c r="P978" s="12"/>
      <c r="Q978" s="13"/>
      <c r="R978" s="4" t="str">
        <f>IFERROR(AVERAGE(S978:T978),"")</f>
        <v/>
      </c>
      <c r="S978" s="12"/>
      <c r="T978" s="13"/>
      <c r="U978" s="4" t="str">
        <f>IFERROR(AVERAGE(V978:W978),"")</f>
        <v/>
      </c>
      <c r="V978" s="12"/>
      <c r="W978" s="13"/>
      <c r="X978" s="4" t="str">
        <f>IFERROR(AVERAGE(Y978:Z978),"")</f>
        <v/>
      </c>
      <c r="Y978" s="12"/>
      <c r="Z978" s="13"/>
      <c r="AA978" s="4" t="str">
        <f>IFERROR(AVERAGE(AB978:AC978),"")</f>
        <v/>
      </c>
      <c r="AB978" s="12"/>
      <c r="AC978" s="13"/>
      <c r="AD978" s="4" t="str">
        <f>IFERROR(AVERAGE(AE978:AF978),"")</f>
        <v/>
      </c>
      <c r="AE978" s="12"/>
      <c r="AF978" s="13"/>
      <c r="AG978" s="4" t="str">
        <f>IFERROR(AVERAGE(AH978:AI978),"")</f>
        <v/>
      </c>
      <c r="AH978" s="12"/>
      <c r="AI978" s="13"/>
      <c r="AJ978" s="4" t="str">
        <f>IFERROR(AVERAGE(AK978:AL978),"")</f>
        <v/>
      </c>
      <c r="AK978" s="12"/>
      <c r="AL978" s="13"/>
      <c r="AM978" s="4" t="str">
        <f>IFERROR(AVERAGE(AN978:AO978),"")</f>
        <v/>
      </c>
      <c r="AN978" s="12"/>
      <c r="AO978" s="13"/>
      <c r="AP978" s="4" t="str">
        <f>IFERROR(AVERAGE(AQ978:AR978),"")</f>
        <v/>
      </c>
      <c r="AQ978" s="12"/>
      <c r="AR978" s="13"/>
      <c r="AS978" s="4" t="str">
        <f>IFERROR(AVERAGE(AT978:AU978),"")</f>
        <v/>
      </c>
      <c r="AT978" s="12"/>
      <c r="AU978" s="13"/>
      <c r="AV978" s="4" t="str">
        <f>IFERROR(AVERAGE(AW978:AX978),"")</f>
        <v/>
      </c>
      <c r="AW978" s="12"/>
      <c r="AX978" s="13"/>
      <c r="AY978" s="4" t="str">
        <f>IFERROR(AVERAGE(AZ978:BA978),"")</f>
        <v/>
      </c>
      <c r="AZ978" s="12"/>
      <c r="BA978" s="13"/>
      <c r="BB978" s="4" t="str">
        <f>IFERROR(AVERAGE(BC978:BD978),"")</f>
        <v/>
      </c>
      <c r="BC978" s="12"/>
      <c r="BD978" s="13"/>
      <c r="BE978" s="4" t="str">
        <f>IFERROR(AVERAGE(BF978:BG978),"")</f>
        <v/>
      </c>
      <c r="BF978" s="12"/>
      <c r="BG978" s="13"/>
      <c r="BH978" s="4" t="str">
        <f>IFERROR(AVERAGE(BI978:BJ978),"")</f>
        <v/>
      </c>
      <c r="BI978" s="12"/>
      <c r="BJ978" s="13"/>
      <c r="BK978" s="4" t="str">
        <f>IFERROR(AVERAGE(BL978:BM978),"")</f>
        <v/>
      </c>
      <c r="BL978" s="12"/>
      <c r="BM978" s="13"/>
      <c r="BN978" s="4" t="str">
        <f>IFERROR(AVERAGE(BO978:BP978),"")</f>
        <v/>
      </c>
      <c r="BO978" s="12"/>
      <c r="BP978" s="13"/>
      <c r="BQ978" s="4" t="str">
        <f>IFERROR(AVERAGE(BR978:BS978),"")</f>
        <v/>
      </c>
      <c r="BR978" s="12"/>
      <c r="BS978" s="13"/>
      <c r="BT978" s="4" t="str">
        <f>IFERROR(AVERAGE(BU978:BV978),"")</f>
        <v/>
      </c>
      <c r="BU978" s="12"/>
      <c r="BV978" s="13"/>
    </row>
    <row r="979" spans="1:77">
      <c r="B979" t="s">
        <v>69</v>
      </c>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row>
    <row r="980" spans="1:77">
      <c r="B980" t="str">
        <f>B978</f>
        <v>liese2013experiences</v>
      </c>
      <c r="C980" t="s">
        <v>48</v>
      </c>
      <c r="D980">
        <f>D978</f>
        <v>2013</v>
      </c>
      <c r="E980" t="s">
        <v>22</v>
      </c>
      <c r="F980" s="22" t="str">
        <f>IFERROR(AVERAGE(G980:H980),"")</f>
        <v/>
      </c>
      <c r="G980" s="23"/>
      <c r="H980" s="24"/>
      <c r="I980" s="22" t="str">
        <f>IFERROR(AVERAGE(J980:K980),"")</f>
        <v/>
      </c>
      <c r="J980" s="23"/>
      <c r="K980" s="24"/>
      <c r="L980" s="22" t="str">
        <f>IFERROR(AVERAGE(M980:N980),"")</f>
        <v/>
      </c>
      <c r="M980" s="23"/>
      <c r="N980" s="24"/>
      <c r="O980" s="22" t="str">
        <f>IFERROR(AVERAGE(P980:Q980),"")</f>
        <v/>
      </c>
      <c r="P980" s="23"/>
      <c r="Q980" s="24"/>
      <c r="R980" s="22" t="str">
        <f>IFERROR(AVERAGE(S980:T980),"")</f>
        <v/>
      </c>
      <c r="S980" s="23"/>
      <c r="T980" s="24"/>
      <c r="U980" s="22" t="str">
        <f>IFERROR(AVERAGE(V980:W980),"")</f>
        <v/>
      </c>
      <c r="V980" s="23"/>
      <c r="W980" s="24"/>
      <c r="X980" s="22" t="str">
        <f>IFERROR(AVERAGE(Y980:Z980),"")</f>
        <v/>
      </c>
      <c r="Y980" s="23"/>
      <c r="Z980" s="24"/>
      <c r="AA980" s="22" t="str">
        <f>IFERROR(AVERAGE(AB980:AC980),"")</f>
        <v/>
      </c>
      <c r="AB980" s="23"/>
      <c r="AC980" s="24"/>
      <c r="AD980" s="22" t="str">
        <f>IFERROR(AVERAGE(AE980:AF980),"")</f>
        <v/>
      </c>
      <c r="AE980" s="23"/>
      <c r="AF980" s="24"/>
      <c r="AG980" s="22" t="str">
        <f>IFERROR(AVERAGE(AH980:AI980),"")</f>
        <v/>
      </c>
      <c r="AH980" s="23"/>
      <c r="AI980" s="24"/>
      <c r="AJ980" s="22" t="str">
        <f>IFERROR(AVERAGE(AK980:AL980),"")</f>
        <v/>
      </c>
      <c r="AK980" s="23"/>
      <c r="AL980" s="24"/>
      <c r="AM980" s="22" t="str">
        <f>IFERROR(AVERAGE(AN980:AO980),"")</f>
        <v/>
      </c>
      <c r="AN980" s="23"/>
      <c r="AO980" s="24"/>
      <c r="AP980" s="22" t="str">
        <f>IFERROR(AVERAGE(AQ980:AR980),"")</f>
        <v/>
      </c>
      <c r="AQ980" s="23"/>
      <c r="AR980" s="24"/>
      <c r="AS980" s="22" t="str">
        <f>IFERROR(AVERAGE(AT980:AU980),"")</f>
        <v/>
      </c>
      <c r="AT980" s="23"/>
      <c r="AU980" s="24"/>
      <c r="AV980" s="22" t="str">
        <f>IFERROR(AVERAGE(AW980:AX980),"")</f>
        <v/>
      </c>
      <c r="AW980" s="23"/>
      <c r="AX980" s="24"/>
      <c r="AY980" s="22" t="str">
        <f>IFERROR(AVERAGE(AZ980:BA980),"")</f>
        <v/>
      </c>
      <c r="AZ980" s="23"/>
      <c r="BA980" s="24"/>
      <c r="BB980" s="22" t="str">
        <f>IFERROR(AVERAGE(BC980:BD980),"")</f>
        <v/>
      </c>
      <c r="BC980" s="23"/>
      <c r="BD980" s="24"/>
      <c r="BE980" s="22" t="str">
        <f>IFERROR(AVERAGE(BF980:BG980),"")</f>
        <v/>
      </c>
      <c r="BF980" s="23"/>
      <c r="BG980" s="24"/>
      <c r="BH980" s="22" t="str">
        <f>IFERROR(AVERAGE(BI980:BJ980),"")</f>
        <v/>
      </c>
      <c r="BI980" s="23"/>
      <c r="BJ980" s="24"/>
      <c r="BK980" s="22" t="str">
        <f>IFERROR(AVERAGE(BL980:BM980),"")</f>
        <v/>
      </c>
      <c r="BL980" s="23"/>
      <c r="BM980" s="24"/>
      <c r="BN980" s="22" t="str">
        <f>IFERROR(AVERAGE(BO980:BP980),"")</f>
        <v/>
      </c>
      <c r="BO980" s="23"/>
      <c r="BP980" s="24"/>
      <c r="BQ980" s="22" t="str">
        <f>IFERROR(AVERAGE(BR980:BS980),"")</f>
        <v/>
      </c>
      <c r="BR980" s="23"/>
      <c r="BS980" s="24"/>
      <c r="BT980" s="22" t="str">
        <f>IFERROR(AVERAGE(BU980:BV980),"")</f>
        <v/>
      </c>
      <c r="BU980" s="23"/>
      <c r="BV980" s="24"/>
      <c r="BY980" s="2"/>
    </row>
    <row r="981" spans="1:77">
      <c r="B981" t="str">
        <f>B980</f>
        <v>liese2013experiences</v>
      </c>
      <c r="C981" t="s">
        <v>49</v>
      </c>
      <c r="D981">
        <f>D980</f>
        <v>2013</v>
      </c>
      <c r="E981" t="s">
        <v>22</v>
      </c>
      <c r="F981" s="22" t="str">
        <f>IFERROR(AVERAGE(G981:H981),"")</f>
        <v/>
      </c>
      <c r="G981" s="23"/>
      <c r="H981" s="24"/>
      <c r="I981" s="22" t="str">
        <f>IFERROR(AVERAGE(J981:K981),"")</f>
        <v/>
      </c>
      <c r="J981" s="23"/>
      <c r="K981" s="24"/>
      <c r="L981" s="22" t="str">
        <f>IFERROR(AVERAGE(M981:N981),"")</f>
        <v/>
      </c>
      <c r="M981" s="23"/>
      <c r="N981" s="24"/>
      <c r="O981" s="22" t="str">
        <f>IFERROR(AVERAGE(P981:Q981),"")</f>
        <v/>
      </c>
      <c r="P981" s="23"/>
      <c r="Q981" s="24"/>
      <c r="R981" s="22" t="str">
        <f>IFERROR(AVERAGE(S981:T981),"")</f>
        <v/>
      </c>
      <c r="S981" s="23"/>
      <c r="T981" s="24"/>
      <c r="U981" s="22" t="str">
        <f>IFERROR(AVERAGE(V981:W981),"")</f>
        <v/>
      </c>
      <c r="V981" s="23"/>
      <c r="W981" s="24"/>
      <c r="X981" s="22" t="str">
        <f>IFERROR(AVERAGE(Y981:Z981),"")</f>
        <v/>
      </c>
      <c r="Y981" s="23"/>
      <c r="Z981" s="24"/>
      <c r="AA981" s="22" t="str">
        <f>IFERROR(AVERAGE(AB981:AC981),"")</f>
        <v/>
      </c>
      <c r="AB981" s="23"/>
      <c r="AC981" s="24"/>
      <c r="AD981" s="22" t="str">
        <f>IFERROR(AVERAGE(AE981:AF981),"")</f>
        <v/>
      </c>
      <c r="AE981" s="23"/>
      <c r="AF981" s="24"/>
      <c r="AG981" s="22" t="str">
        <f>IFERROR(AVERAGE(AH981:AI981),"")</f>
        <v/>
      </c>
      <c r="AH981" s="23"/>
      <c r="AI981" s="24"/>
      <c r="AJ981" s="22" t="str">
        <f>IFERROR(AVERAGE(AK981:AL981),"")</f>
        <v/>
      </c>
      <c r="AK981" s="23"/>
      <c r="AL981" s="24"/>
      <c r="AM981" s="22" t="str">
        <f>IFERROR(AVERAGE(AN981:AO981),"")</f>
        <v/>
      </c>
      <c r="AN981" s="23"/>
      <c r="AO981" s="24"/>
      <c r="AP981" s="22" t="str">
        <f>IFERROR(AVERAGE(AQ981:AR981),"")</f>
        <v/>
      </c>
      <c r="AQ981" s="23"/>
      <c r="AR981" s="24"/>
      <c r="AS981" s="22" t="str">
        <f>IFERROR(AVERAGE(AT981:AU981),"")</f>
        <v/>
      </c>
      <c r="AT981" s="23"/>
      <c r="AU981" s="24"/>
      <c r="AV981" s="22" t="str">
        <f>IFERROR(AVERAGE(AW981:AX981),"")</f>
        <v/>
      </c>
      <c r="AW981" s="23"/>
      <c r="AX981" s="24"/>
      <c r="AY981" s="22" t="str">
        <f>IFERROR(AVERAGE(AZ981:BA981),"")</f>
        <v/>
      </c>
      <c r="AZ981" s="23"/>
      <c r="BA981" s="24"/>
      <c r="BB981" s="22" t="str">
        <f>IFERROR(AVERAGE(BC981:BD981),"")</f>
        <v/>
      </c>
      <c r="BC981" s="23"/>
      <c r="BD981" s="24"/>
      <c r="BE981" s="22" t="str">
        <f>IFERROR(AVERAGE(BF981:BG981),"")</f>
        <v/>
      </c>
      <c r="BF981" s="23"/>
      <c r="BG981" s="24"/>
      <c r="BH981" s="22" t="str">
        <f>IFERROR(AVERAGE(BI981:BJ981),"")</f>
        <v/>
      </c>
      <c r="BI981" s="23"/>
      <c r="BJ981" s="24"/>
      <c r="BK981" s="22" t="str">
        <f>IFERROR(AVERAGE(BL981:BM981),"")</f>
        <v/>
      </c>
      <c r="BL981" s="23"/>
      <c r="BM981" s="24"/>
      <c r="BN981" s="22" t="str">
        <f>IFERROR(AVERAGE(BO981:BP981),"")</f>
        <v/>
      </c>
      <c r="BO981" s="23"/>
      <c r="BP981" s="24"/>
      <c r="BQ981" s="22" t="str">
        <f>IFERROR(AVERAGE(BR981:BS981),"")</f>
        <v/>
      </c>
      <c r="BR981" s="23"/>
      <c r="BS981" s="24"/>
      <c r="BT981" s="22" t="str">
        <f>IFERROR(AVERAGE(BU981:BV981),"")</f>
        <v/>
      </c>
      <c r="BU981" s="23"/>
      <c r="BV981" s="24"/>
    </row>
    <row r="982" spans="1:77">
      <c r="B982" t="s">
        <v>69</v>
      </c>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row>
    <row r="983" spans="1:77">
      <c r="B983" t="str">
        <f>B978</f>
        <v>liese2013experiences</v>
      </c>
      <c r="C983" t="s">
        <v>23</v>
      </c>
      <c r="D983">
        <f>D978</f>
        <v>2013</v>
      </c>
      <c r="E983" t="s">
        <v>20</v>
      </c>
      <c r="F983" s="4" t="str">
        <f>IFERROR(AVERAGE(G983:H983),"")</f>
        <v/>
      </c>
      <c r="G983" s="12"/>
      <c r="H983" s="13"/>
      <c r="I983" s="4" t="str">
        <f>IFERROR(AVERAGE(J983:K983),"")</f>
        <v/>
      </c>
      <c r="J983" s="12"/>
      <c r="K983" s="13"/>
      <c r="L983" s="4" t="str">
        <f>IFERROR(AVERAGE(M983:N983),"")</f>
        <v/>
      </c>
      <c r="M983" s="12"/>
      <c r="N983" s="13"/>
      <c r="O983" s="4" t="str">
        <f>IFERROR(AVERAGE(P983:Q983),"")</f>
        <v/>
      </c>
      <c r="P983" s="12"/>
      <c r="Q983" s="13"/>
      <c r="R983" s="4" t="str">
        <f>IFERROR(AVERAGE(S983:T983),"")</f>
        <v/>
      </c>
      <c r="S983" s="12"/>
      <c r="T983" s="13"/>
      <c r="U983" s="4" t="str">
        <f>IFERROR(AVERAGE(V983:W983),"")</f>
        <v/>
      </c>
      <c r="V983" s="12"/>
      <c r="W983" s="13"/>
      <c r="X983" s="4" t="str">
        <f>IFERROR(AVERAGE(Y983:Z983),"")</f>
        <v/>
      </c>
      <c r="Y983" s="12"/>
      <c r="Z983" s="13"/>
      <c r="AA983" s="4" t="str">
        <f>IFERROR(AVERAGE(AB983:AC983),"")</f>
        <v/>
      </c>
      <c r="AB983" s="12"/>
      <c r="AC983" s="13"/>
      <c r="AD983" s="4" t="str">
        <f>IFERROR(AVERAGE(AE983:AF983),"")</f>
        <v/>
      </c>
      <c r="AE983" s="12"/>
      <c r="AF983" s="13"/>
      <c r="AG983" s="4" t="str">
        <f>IFERROR(AVERAGE(AH983:AI983),"")</f>
        <v/>
      </c>
      <c r="AH983" s="12"/>
      <c r="AI983" s="13"/>
      <c r="AJ983" s="4" t="str">
        <f>IFERROR(AVERAGE(AK983:AL983),"")</f>
        <v/>
      </c>
      <c r="AK983" s="12"/>
      <c r="AL983" s="13"/>
      <c r="AM983" s="4" t="str">
        <f>IFERROR(AVERAGE(AN983:AO983),"")</f>
        <v/>
      </c>
      <c r="AN983" s="12"/>
      <c r="AO983" s="13"/>
      <c r="AP983" s="4" t="str">
        <f>IFERROR(AVERAGE(AQ983:AR983),"")</f>
        <v/>
      </c>
      <c r="AQ983" s="12"/>
      <c r="AR983" s="13"/>
      <c r="AS983" s="4" t="str">
        <f>IFERROR(AVERAGE(AT983:AU983),"")</f>
        <v/>
      </c>
      <c r="AT983" s="12"/>
      <c r="AU983" s="13"/>
      <c r="AV983" s="4" t="str">
        <f>IFERROR(AVERAGE(AW983:AX983),"")</f>
        <v/>
      </c>
      <c r="AW983" s="12"/>
      <c r="AX983" s="13"/>
      <c r="AY983" s="4" t="str">
        <f>IFERROR(AVERAGE(AZ983:BA983),"")</f>
        <v/>
      </c>
      <c r="AZ983" s="12"/>
      <c r="BA983" s="13"/>
      <c r="BB983" s="4" t="str">
        <f>IFERROR(AVERAGE(BC983:BD983),"")</f>
        <v/>
      </c>
      <c r="BC983" s="12"/>
      <c r="BD983" s="13"/>
      <c r="BE983" s="4" t="str">
        <f>IFERROR(AVERAGE(BF983:BG983),"")</f>
        <v/>
      </c>
      <c r="BF983" s="12"/>
      <c r="BG983" s="13"/>
      <c r="BH983" s="4" t="str">
        <f>IFERROR(AVERAGE(BI983:BJ983),"")</f>
        <v/>
      </c>
      <c r="BI983" s="12"/>
      <c r="BJ983" s="13"/>
      <c r="BK983" s="4" t="str">
        <f>IFERROR(AVERAGE(BL983:BM983),"")</f>
        <v/>
      </c>
      <c r="BL983" s="12"/>
      <c r="BM983" s="13"/>
      <c r="BN983" s="4" t="str">
        <f>IFERROR(AVERAGE(BO983:BP983),"")</f>
        <v/>
      </c>
      <c r="BO983" s="12"/>
      <c r="BP983" s="13"/>
      <c r="BQ983" s="4" t="str">
        <f>IFERROR(AVERAGE(BR983:BS983),"")</f>
        <v/>
      </c>
      <c r="BR983" s="12"/>
      <c r="BS983" s="13"/>
      <c r="BT983" s="4" t="str">
        <f>IFERROR(AVERAGE(BU983:BV983),"")</f>
        <v/>
      </c>
      <c r="BU983" s="12"/>
      <c r="BV983" s="13"/>
    </row>
    <row r="984" spans="1:77">
      <c r="B984" t="str">
        <f>B983</f>
        <v>liese2013experiences</v>
      </c>
      <c r="C984" t="s">
        <v>42</v>
      </c>
      <c r="D984">
        <f>D983</f>
        <v>2013</v>
      </c>
      <c r="E984" t="s">
        <v>43</v>
      </c>
      <c r="F984" s="4" t="str">
        <f>IFERROR(AVERAGE(G984:H984),"")</f>
        <v/>
      </c>
      <c r="G984" s="12"/>
      <c r="H984" s="13"/>
      <c r="I984" s="4" t="str">
        <f>IFERROR(AVERAGE(J984:K984),"")</f>
        <v/>
      </c>
      <c r="J984" s="12"/>
      <c r="K984" s="13"/>
      <c r="L984" s="4" t="str">
        <f>IFERROR(AVERAGE(M984:N984),"")</f>
        <v/>
      </c>
      <c r="M984" s="12"/>
      <c r="N984" s="13"/>
      <c r="O984" s="4" t="str">
        <f>IFERROR(AVERAGE(P984:Q984),"")</f>
        <v/>
      </c>
      <c r="P984" s="12"/>
      <c r="Q984" s="13"/>
      <c r="R984" s="4" t="str">
        <f>IFERROR(AVERAGE(S984:T984),"")</f>
        <v/>
      </c>
      <c r="S984" s="12"/>
      <c r="T984" s="13"/>
      <c r="U984" s="4" t="str">
        <f>IFERROR(AVERAGE(V984:W984),"")</f>
        <v/>
      </c>
      <c r="V984" s="12"/>
      <c r="W984" s="13"/>
      <c r="X984" s="4" t="str">
        <f>IFERROR(AVERAGE(Y984:Z984),"")</f>
        <v/>
      </c>
      <c r="Y984" s="12"/>
      <c r="Z984" s="13"/>
      <c r="AA984" s="4" t="str">
        <f>IFERROR(AVERAGE(AB984:AC984),"")</f>
        <v/>
      </c>
      <c r="AB984" s="12"/>
      <c r="AC984" s="13"/>
      <c r="AD984" s="4" t="str">
        <f>IFERROR(AVERAGE(AE984:AF984),"")</f>
        <v/>
      </c>
      <c r="AE984" s="12"/>
      <c r="AF984" s="13"/>
      <c r="AG984" s="4" t="str">
        <f>IFERROR(AVERAGE(AH984:AI984),"")</f>
        <v/>
      </c>
      <c r="AH984" s="12"/>
      <c r="AI984" s="13"/>
      <c r="AJ984" s="4" t="str">
        <f>IFERROR(AVERAGE(AK984:AL984),"")</f>
        <v/>
      </c>
      <c r="AK984" s="12"/>
      <c r="AL984" s="13"/>
      <c r="AM984" s="4" t="str">
        <f>IFERROR(AVERAGE(AN984:AO984),"")</f>
        <v/>
      </c>
      <c r="AN984" s="12"/>
      <c r="AO984" s="13"/>
      <c r="AP984" s="4" t="str">
        <f>IFERROR(AVERAGE(AQ984:AR984),"")</f>
        <v/>
      </c>
      <c r="AQ984" s="12"/>
      <c r="AR984" s="13"/>
      <c r="AS984" s="38">
        <f>IFERROR(AVERAGE(AT984:AU984),"")</f>
        <v>4.5</v>
      </c>
      <c r="AT984" s="36">
        <v>4.5</v>
      </c>
      <c r="AU984" s="37">
        <v>4.5</v>
      </c>
      <c r="AV984" s="4" t="str">
        <f>IFERROR(AVERAGE(AW984:AX984),"")</f>
        <v/>
      </c>
      <c r="AW984" s="12"/>
      <c r="AX984" s="13"/>
      <c r="AY984" s="4" t="str">
        <f>IFERROR(AVERAGE(AZ984:BA984),"")</f>
        <v/>
      </c>
      <c r="AZ984" s="12"/>
      <c r="BA984" s="13"/>
      <c r="BB984" s="4" t="str">
        <f>IFERROR(AVERAGE(BC984:BD984),"")</f>
        <v/>
      </c>
      <c r="BC984" s="12"/>
      <c r="BD984" s="13"/>
      <c r="BE984" s="4" t="str">
        <f>IFERROR(AVERAGE(BF984:BG984),"")</f>
        <v/>
      </c>
      <c r="BF984" s="12"/>
      <c r="BG984" s="13"/>
      <c r="BH984" s="4" t="str">
        <f>IFERROR(AVERAGE(BI984:BJ984),"")</f>
        <v/>
      </c>
      <c r="BI984" s="12"/>
      <c r="BJ984" s="13"/>
      <c r="BK984" s="4" t="str">
        <f>IFERROR(AVERAGE(BL984:BM984),"")</f>
        <v/>
      </c>
      <c r="BL984" s="12"/>
      <c r="BM984" s="13"/>
      <c r="BN984" s="4" t="str">
        <f>IFERROR(AVERAGE(BO984:BP984),"")</f>
        <v/>
      </c>
      <c r="BO984" s="12"/>
      <c r="BP984" s="13"/>
      <c r="BQ984" s="4" t="str">
        <f>IFERROR(AVERAGE(BR984:BS984),"")</f>
        <v/>
      </c>
      <c r="BR984" s="12"/>
      <c r="BS984" s="13"/>
      <c r="BT984" s="4" t="str">
        <f>IFERROR(AVERAGE(BU984:BV984),"")</f>
        <v/>
      </c>
      <c r="BU984" s="12"/>
      <c r="BV984" s="13"/>
      <c r="BY984" s="2" t="s">
        <v>285</v>
      </c>
    </row>
    <row r="985" spans="1:77">
      <c r="B985" t="str">
        <f>B984</f>
        <v>liese2013experiences</v>
      </c>
      <c r="C985" t="s">
        <v>21</v>
      </c>
      <c r="D985">
        <f>D984</f>
        <v>2013</v>
      </c>
      <c r="E985" t="s">
        <v>22</v>
      </c>
      <c r="F985" s="22" t="str">
        <f>IFERROR(AVERAGE(G985:H985),"")</f>
        <v/>
      </c>
      <c r="G985" s="23"/>
      <c r="H985" s="24"/>
      <c r="I985" s="22" t="str">
        <f>IFERROR(AVERAGE(J985:K985),"")</f>
        <v/>
      </c>
      <c r="J985" s="23"/>
      <c r="K985" s="24"/>
      <c r="L985" s="22" t="str">
        <f>IFERROR(AVERAGE(M985:N985),"")</f>
        <v/>
      </c>
      <c r="M985" s="23"/>
      <c r="N985" s="24"/>
      <c r="O985" s="22" t="str">
        <f>IFERROR(AVERAGE(P985:Q985),"")</f>
        <v/>
      </c>
      <c r="P985" s="23"/>
      <c r="Q985" s="24"/>
      <c r="R985" s="22" t="str">
        <f>IFERROR(AVERAGE(S985:T985),"")</f>
        <v/>
      </c>
      <c r="S985" s="23"/>
      <c r="T985" s="24"/>
      <c r="U985" s="22" t="str">
        <f>IFERROR(AVERAGE(V985:W985),"")</f>
        <v/>
      </c>
      <c r="V985" s="23"/>
      <c r="W985" s="24"/>
      <c r="X985" s="22" t="str">
        <f>IFERROR(AVERAGE(Y985:Z985),"")</f>
        <v/>
      </c>
      <c r="Y985" s="23"/>
      <c r="Z985" s="24"/>
      <c r="AA985" s="22" t="str">
        <f>IFERROR(AVERAGE(AB985:AC985),"")</f>
        <v/>
      </c>
      <c r="AB985" s="23"/>
      <c r="AC985" s="24"/>
      <c r="AD985" s="22" t="str">
        <f>IFERROR(AVERAGE(AE985:AF985),"")</f>
        <v/>
      </c>
      <c r="AE985" s="23"/>
      <c r="AF985" s="24"/>
      <c r="AG985" s="22" t="str">
        <f>IFERROR(AVERAGE(AH985:AI985),"")</f>
        <v/>
      </c>
      <c r="AH985" s="23"/>
      <c r="AI985" s="24"/>
      <c r="AJ985" s="22" t="str">
        <f>IFERROR(AVERAGE(AK985:AL985),"")</f>
        <v/>
      </c>
      <c r="AK985" s="23"/>
      <c r="AL985" s="24"/>
      <c r="AM985" s="22" t="str">
        <f>IFERROR(AVERAGE(AN985:AO985),"")</f>
        <v/>
      </c>
      <c r="AN985" s="23"/>
      <c r="AO985" s="24"/>
      <c r="AP985" s="22" t="str">
        <f>IFERROR(AVERAGE(AQ985:AR985),"")</f>
        <v/>
      </c>
      <c r="AQ985" s="23"/>
      <c r="AR985" s="24"/>
      <c r="AS985" s="22">
        <f>IFERROR(AVERAGE(AT985:AU985),"")</f>
        <v>0.72500000000000009</v>
      </c>
      <c r="AT985" s="23">
        <v>0.65</v>
      </c>
      <c r="AU985" s="24">
        <v>0.8</v>
      </c>
      <c r="AV985" s="22" t="str">
        <f>IFERROR(AVERAGE(AW985:AX985),"")</f>
        <v/>
      </c>
      <c r="AW985" s="23"/>
      <c r="AX985" s="24"/>
      <c r="AY985" s="22" t="str">
        <f>IFERROR(AVERAGE(AZ985:BA985),"")</f>
        <v/>
      </c>
      <c r="AZ985" s="23"/>
      <c r="BA985" s="24"/>
      <c r="BB985" s="22" t="str">
        <f>IFERROR(AVERAGE(BC985:BD985),"")</f>
        <v/>
      </c>
      <c r="BC985" s="23"/>
      <c r="BD985" s="24"/>
      <c r="BE985" s="22" t="str">
        <f>IFERROR(AVERAGE(BF985:BG985),"")</f>
        <v/>
      </c>
      <c r="BF985" s="23"/>
      <c r="BG985" s="24"/>
      <c r="BH985" s="22" t="str">
        <f>IFERROR(AVERAGE(BI985:BJ985),"")</f>
        <v/>
      </c>
      <c r="BI985" s="23"/>
      <c r="BJ985" s="24"/>
      <c r="BK985" s="22" t="str">
        <f>IFERROR(AVERAGE(BL985:BM985),"")</f>
        <v/>
      </c>
      <c r="BL985" s="23"/>
      <c r="BM985" s="24"/>
      <c r="BN985" s="22" t="str">
        <f>IFERROR(AVERAGE(BO985:BP985),"")</f>
        <v/>
      </c>
      <c r="BO985" s="23"/>
      <c r="BP985" s="24"/>
      <c r="BQ985" s="22" t="str">
        <f>IFERROR(AVERAGE(BR985:BS985),"")</f>
        <v/>
      </c>
      <c r="BR985" s="23"/>
      <c r="BS985" s="24"/>
      <c r="BT985" s="22" t="str">
        <f>IFERROR(AVERAGE(BU985:BV985),"")</f>
        <v/>
      </c>
      <c r="BU985" s="23"/>
      <c r="BV985" s="24"/>
      <c r="BY985" s="2" t="s">
        <v>285</v>
      </c>
    </row>
    <row r="986" spans="1:77">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row>
    <row r="988" spans="1:77">
      <c r="A988" s="5">
        <f>MATCH(B988,Sources[Citekey],0)</f>
        <v>135</v>
      </c>
      <c r="B988" s="6" t="s">
        <v>286</v>
      </c>
      <c r="C988" s="1"/>
      <c r="D988" s="1">
        <f>VLOOKUP(B988,Sources[],2,FALSE)</f>
        <v>2005</v>
      </c>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row>
    <row r="989" spans="1:77">
      <c r="B989" t="str">
        <f>B988</f>
        <v>lymberopoulos2005hydrogen</v>
      </c>
      <c r="C989" t="s">
        <v>3</v>
      </c>
      <c r="D989">
        <f>D988</f>
        <v>2005</v>
      </c>
      <c r="E989" s="25" t="s">
        <v>6</v>
      </c>
      <c r="F989" s="4" t="str">
        <f>IFERROR(AVERAGE(G989:H989),"")</f>
        <v/>
      </c>
      <c r="G989" s="12"/>
      <c r="H989" s="13"/>
      <c r="I989" s="4" t="str">
        <f>IFERROR(AVERAGE(J989:K989),"")</f>
        <v/>
      </c>
      <c r="J989" s="12"/>
      <c r="K989" s="13"/>
      <c r="L989" s="4" t="str">
        <f>IFERROR(AVERAGE(M989:N989),"")</f>
        <v/>
      </c>
      <c r="M989" s="12"/>
      <c r="N989" s="13"/>
      <c r="O989" s="4">
        <f>IFERROR(AVERAGE(P989:Q989),"")</f>
        <v>1630</v>
      </c>
      <c r="P989" s="12">
        <v>1630</v>
      </c>
      <c r="Q989" s="13">
        <v>1630</v>
      </c>
      <c r="R989" s="4">
        <f>IFERROR(AVERAGE(S989:T989),"")</f>
        <v>1630</v>
      </c>
      <c r="S989" s="12">
        <v>1630</v>
      </c>
      <c r="T989" s="13">
        <v>1630</v>
      </c>
      <c r="U989" s="4">
        <f>IFERROR(AVERAGE(V989:W989),"")</f>
        <v>1630</v>
      </c>
      <c r="V989" s="12">
        <v>1630</v>
      </c>
      <c r="W989" s="13">
        <v>1630</v>
      </c>
      <c r="X989" s="4" t="str">
        <f>IFERROR(AVERAGE(Y989:Z989),"")</f>
        <v/>
      </c>
      <c r="Y989" s="12"/>
      <c r="Z989" s="13"/>
      <c r="AA989" s="4" t="str">
        <f>IFERROR(AVERAGE(AB989:AC989),"")</f>
        <v/>
      </c>
      <c r="AB989" s="12"/>
      <c r="AC989" s="13"/>
      <c r="AD989" s="4" t="str">
        <f>IFERROR(AVERAGE(AE989:AF989),"")</f>
        <v/>
      </c>
      <c r="AE989" s="12"/>
      <c r="AF989" s="13"/>
      <c r="AG989" s="4" t="str">
        <f>IFERROR(AVERAGE(AH989:AI989),"")</f>
        <v/>
      </c>
      <c r="AH989" s="12"/>
      <c r="AI989" s="13"/>
      <c r="AJ989" s="4" t="str">
        <f>IFERROR(AVERAGE(AK989:AL989),"")</f>
        <v/>
      </c>
      <c r="AK989" s="12"/>
      <c r="AL989" s="13"/>
      <c r="AM989" s="4" t="str">
        <f>IFERROR(AVERAGE(AN989:AO989),"")</f>
        <v/>
      </c>
      <c r="AN989" s="12"/>
      <c r="AO989" s="13"/>
      <c r="AP989" s="4" t="str">
        <f>IFERROR(AVERAGE(AQ989:AR989),"")</f>
        <v/>
      </c>
      <c r="AQ989" s="12"/>
      <c r="AR989" s="13"/>
      <c r="AS989" s="4" t="str">
        <f>IFERROR(AVERAGE(AT989:AU989),"")</f>
        <v/>
      </c>
      <c r="AT989" s="12"/>
      <c r="AU989" s="13"/>
      <c r="AV989" s="4" t="str">
        <f>IFERROR(AVERAGE(AW989:AX989),"")</f>
        <v/>
      </c>
      <c r="AW989" s="12"/>
      <c r="AX989" s="13"/>
      <c r="AY989" s="4" t="str">
        <f>IFERROR(AVERAGE(AZ989:BA989),"")</f>
        <v/>
      </c>
      <c r="AZ989" s="12"/>
      <c r="BA989" s="13"/>
      <c r="BB989" s="4" t="str">
        <f>IFERROR(AVERAGE(BC989:BD989),"")</f>
        <v/>
      </c>
      <c r="BC989" s="12"/>
      <c r="BD989" s="13"/>
      <c r="BE989" s="4" t="str">
        <f>IFERROR(AVERAGE(BF989:BG989),"")</f>
        <v/>
      </c>
      <c r="BF989" s="12"/>
      <c r="BG989" s="13"/>
      <c r="BH989" s="4" t="str">
        <f>IFERROR(AVERAGE(BI989:BJ989),"")</f>
        <v/>
      </c>
      <c r="BI989" s="12"/>
      <c r="BJ989" s="13"/>
      <c r="BK989" s="4" t="str">
        <f>IFERROR(AVERAGE(BL989:BM989),"")</f>
        <v/>
      </c>
      <c r="BL989" s="12"/>
      <c r="BM989" s="13"/>
      <c r="BN989" s="4">
        <f>IFERROR(AVERAGE(BO989:BP989),"")</f>
        <v>815</v>
      </c>
      <c r="BO989" s="12">
        <v>815</v>
      </c>
      <c r="BP989" s="13">
        <v>815</v>
      </c>
      <c r="BQ989" s="4" t="str">
        <f>IFERROR(AVERAGE(BR989:BS989),"")</f>
        <v/>
      </c>
      <c r="BR989" s="12"/>
      <c r="BS989" s="13"/>
      <c r="BT989" s="4" t="str">
        <f>IFERROR(AVERAGE(BU989:BV989),"")</f>
        <v/>
      </c>
      <c r="BU989" s="12"/>
      <c r="BV989" s="13"/>
      <c r="BX989" s="2"/>
      <c r="BY989" s="2"/>
    </row>
    <row r="990" spans="1:77">
      <c r="B990" t="str">
        <f>B989</f>
        <v>lymberopoulos2005hydrogen</v>
      </c>
      <c r="C990" t="s">
        <v>4</v>
      </c>
      <c r="D990">
        <f>D989</f>
        <v>2005</v>
      </c>
      <c r="E990" t="str">
        <f>E989</f>
        <v>EUR/kW</v>
      </c>
      <c r="F990" s="4" t="str">
        <f>IFERROR(AVERAGE(G990:H990),"")</f>
        <v/>
      </c>
      <c r="G990" s="14"/>
      <c r="H990" s="15"/>
      <c r="I990" s="4" t="str">
        <f>IFERROR(AVERAGE(J990:K990),"")</f>
        <v/>
      </c>
      <c r="J990" s="14"/>
      <c r="K990" s="15"/>
      <c r="L990" s="4" t="str">
        <f>IFERROR(AVERAGE(M990:N990),"")</f>
        <v/>
      </c>
      <c r="M990" s="14"/>
      <c r="N990" s="15"/>
      <c r="O990" s="4">
        <f>IFERROR(AVERAGE(P990:Q990),"")</f>
        <v>3000</v>
      </c>
      <c r="P990" s="14">
        <v>3000</v>
      </c>
      <c r="Q990" s="15">
        <v>3000</v>
      </c>
      <c r="R990" s="4">
        <f>IFERROR(AVERAGE(S990:T990),"")</f>
        <v>3000</v>
      </c>
      <c r="S990" s="14">
        <v>3000</v>
      </c>
      <c r="T990" s="15">
        <v>3000</v>
      </c>
      <c r="U990" s="4">
        <f>IFERROR(AVERAGE(V990:W990),"")</f>
        <v>3000</v>
      </c>
      <c r="V990" s="14">
        <v>3000</v>
      </c>
      <c r="W990" s="15">
        <v>3000</v>
      </c>
      <c r="X990" s="4" t="str">
        <f>IFERROR(AVERAGE(Y990:Z990),"")</f>
        <v/>
      </c>
      <c r="Y990" s="14"/>
      <c r="Z990" s="15"/>
      <c r="AA990" s="4" t="str">
        <f>IFERROR(AVERAGE(AB990:AC990),"")</f>
        <v/>
      </c>
      <c r="AB990" s="14"/>
      <c r="AC990" s="15"/>
      <c r="AD990" s="4" t="str">
        <f>IFERROR(AVERAGE(AE990:AF990),"")</f>
        <v/>
      </c>
      <c r="AE990" s="14"/>
      <c r="AF990" s="15"/>
      <c r="AG990" s="4" t="str">
        <f>IFERROR(AVERAGE(AH990:AI990),"")</f>
        <v/>
      </c>
      <c r="AH990" s="14"/>
      <c r="AI990" s="15"/>
      <c r="AJ990" s="4" t="str">
        <f>IFERROR(AVERAGE(AK990:AL990),"")</f>
        <v/>
      </c>
      <c r="AK990" s="14"/>
      <c r="AL990" s="15"/>
      <c r="AM990" s="4" t="str">
        <f>IFERROR(AVERAGE(AN990:AO990),"")</f>
        <v/>
      </c>
      <c r="AN990" s="14"/>
      <c r="AO990" s="15"/>
      <c r="AP990" s="4" t="str">
        <f>IFERROR(AVERAGE(AQ990:AR990),"")</f>
        <v/>
      </c>
      <c r="AQ990" s="14"/>
      <c r="AR990" s="15"/>
      <c r="AS990" s="4" t="str">
        <f>IFERROR(AVERAGE(AT990:AU990),"")</f>
        <v/>
      </c>
      <c r="AT990" s="14"/>
      <c r="AU990" s="15"/>
      <c r="AV990" s="4" t="str">
        <f>IFERROR(AVERAGE(AW990:AX990),"")</f>
        <v/>
      </c>
      <c r="AW990" s="14"/>
      <c r="AX990" s="15"/>
      <c r="AY990" s="4" t="str">
        <f>IFERROR(AVERAGE(AZ990:BA990),"")</f>
        <v/>
      </c>
      <c r="AZ990" s="14"/>
      <c r="BA990" s="15"/>
      <c r="BB990" s="4" t="str">
        <f>IFERROR(AVERAGE(BC990:BD990),"")</f>
        <v/>
      </c>
      <c r="BC990" s="14"/>
      <c r="BD990" s="15"/>
      <c r="BE990" s="4" t="str">
        <f>IFERROR(AVERAGE(BF990:BG990),"")</f>
        <v/>
      </c>
      <c r="BF990" s="14"/>
      <c r="BG990" s="15"/>
      <c r="BH990" s="4" t="str">
        <f>IFERROR(AVERAGE(BI990:BJ990),"")</f>
        <v/>
      </c>
      <c r="BI990" s="14"/>
      <c r="BJ990" s="15"/>
      <c r="BK990" s="4" t="str">
        <f>IFERROR(AVERAGE(BL990:BM990),"")</f>
        <v/>
      </c>
      <c r="BL990" s="14"/>
      <c r="BM990" s="15"/>
      <c r="BN990" s="4">
        <f>IFERROR(AVERAGE(BO990:BP990),"")</f>
        <v>300</v>
      </c>
      <c r="BO990" s="14">
        <v>300</v>
      </c>
      <c r="BP990" s="15">
        <v>300</v>
      </c>
      <c r="BQ990" s="4" t="str">
        <f>IFERROR(AVERAGE(BR990:BS990),"")</f>
        <v/>
      </c>
      <c r="BR990" s="14"/>
      <c r="BS990" s="15"/>
      <c r="BT990" s="4" t="str">
        <f>IFERROR(AVERAGE(BU990:BV990),"")</f>
        <v/>
      </c>
      <c r="BU990" s="14"/>
      <c r="BV990" s="15"/>
      <c r="BX990" s="2"/>
      <c r="BY990" s="2" t="s">
        <v>287</v>
      </c>
    </row>
    <row r="991" spans="1:77">
      <c r="B991" t="str">
        <f>B990</f>
        <v>lymberopoulos2005hydrogen</v>
      </c>
      <c r="C991" t="s">
        <v>5</v>
      </c>
      <c r="D991">
        <f>D990</f>
        <v>2005</v>
      </c>
      <c r="E991" t="str">
        <f>E990</f>
        <v>EUR/kW</v>
      </c>
      <c r="F991" s="4" t="str">
        <f>IFERROR(AVERAGE(G991:H991),"")</f>
        <v/>
      </c>
      <c r="G991" s="16"/>
      <c r="H991" s="17"/>
      <c r="I991" s="4" t="str">
        <f>IFERROR(AVERAGE(J991:K991),"")</f>
        <v/>
      </c>
      <c r="J991" s="16"/>
      <c r="K991" s="17"/>
      <c r="L991" s="4" t="str">
        <f>IFERROR(AVERAGE(M991:N991),"")</f>
        <v/>
      </c>
      <c r="M991" s="16"/>
      <c r="N991" s="17"/>
      <c r="O991" s="4" t="str">
        <f>IFERROR(AVERAGE(P991:Q991),"")</f>
        <v/>
      </c>
      <c r="P991" s="16"/>
      <c r="Q991" s="17"/>
      <c r="R991" s="4" t="str">
        <f>IFERROR(AVERAGE(S991:T991),"")</f>
        <v/>
      </c>
      <c r="S991" s="16"/>
      <c r="T991" s="17"/>
      <c r="U991" s="4" t="str">
        <f>IFERROR(AVERAGE(V991:W991),"")</f>
        <v/>
      </c>
      <c r="V991" s="16"/>
      <c r="W991" s="17"/>
      <c r="X991" s="4" t="str">
        <f>IFERROR(AVERAGE(Y991:Z991),"")</f>
        <v/>
      </c>
      <c r="Y991" s="16"/>
      <c r="Z991" s="17"/>
      <c r="AA991" s="4" t="str">
        <f>IFERROR(AVERAGE(AB991:AC991),"")</f>
        <v/>
      </c>
      <c r="AB991" s="16"/>
      <c r="AC991" s="17"/>
      <c r="AD991" s="4" t="str">
        <f>IFERROR(AVERAGE(AE991:AF991),"")</f>
        <v/>
      </c>
      <c r="AE991" s="16"/>
      <c r="AF991" s="17"/>
      <c r="AG991" s="4" t="str">
        <f>IFERROR(AVERAGE(AH991:AI991),"")</f>
        <v/>
      </c>
      <c r="AH991" s="16"/>
      <c r="AI991" s="17"/>
      <c r="AJ991" s="4" t="str">
        <f>IFERROR(AVERAGE(AK991:AL991),"")</f>
        <v/>
      </c>
      <c r="AK991" s="16"/>
      <c r="AL991" s="17"/>
      <c r="AM991" s="4" t="str">
        <f>IFERROR(AVERAGE(AN991:AO991),"")</f>
        <v/>
      </c>
      <c r="AN991" s="16"/>
      <c r="AO991" s="17"/>
      <c r="AP991" s="4" t="str">
        <f>IFERROR(AVERAGE(AQ991:AR991),"")</f>
        <v/>
      </c>
      <c r="AQ991" s="16"/>
      <c r="AR991" s="17"/>
      <c r="AS991" s="4" t="str">
        <f>IFERROR(AVERAGE(AT991:AU991),"")</f>
        <v/>
      </c>
      <c r="AT991" s="16"/>
      <c r="AU991" s="17"/>
      <c r="AV991" s="4" t="str">
        <f>IFERROR(AVERAGE(AW991:AX991),"")</f>
        <v/>
      </c>
      <c r="AW991" s="16"/>
      <c r="AX991" s="17"/>
      <c r="AY991" s="4" t="str">
        <f>IFERROR(AVERAGE(AZ991:BA991),"")</f>
        <v/>
      </c>
      <c r="AZ991" s="16"/>
      <c r="BA991" s="17"/>
      <c r="BB991" s="4" t="str">
        <f>IFERROR(AVERAGE(BC991:BD991),"")</f>
        <v/>
      </c>
      <c r="BC991" s="16"/>
      <c r="BD991" s="17"/>
      <c r="BE991" s="4" t="str">
        <f>IFERROR(AVERAGE(BF991:BG991),"")</f>
        <v/>
      </c>
      <c r="BF991" s="16"/>
      <c r="BG991" s="17"/>
      <c r="BH991" s="4" t="str">
        <f>IFERROR(AVERAGE(BI991:BJ991),"")</f>
        <v/>
      </c>
      <c r="BI991" s="16"/>
      <c r="BJ991" s="17"/>
      <c r="BK991" s="4" t="str">
        <f>IFERROR(AVERAGE(BL991:BM991),"")</f>
        <v/>
      </c>
      <c r="BL991" s="16"/>
      <c r="BM991" s="17"/>
      <c r="BN991" s="4" t="str">
        <f>IFERROR(AVERAGE(BO991:BP991),"")</f>
        <v/>
      </c>
      <c r="BO991" s="16"/>
      <c r="BP991" s="17"/>
      <c r="BQ991" s="4" t="str">
        <f>IFERROR(AVERAGE(BR991:BS991),"")</f>
        <v/>
      </c>
      <c r="BR991" s="16"/>
      <c r="BS991" s="17"/>
      <c r="BT991" s="4" t="str">
        <f>IFERROR(AVERAGE(BU991:BV991),"")</f>
        <v/>
      </c>
      <c r="BU991" s="16"/>
      <c r="BV991" s="17"/>
    </row>
    <row r="992" spans="1:77">
      <c r="B992" t="s">
        <v>69</v>
      </c>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row>
    <row r="993" spans="1:77" s="1" customFormat="1">
      <c r="A993" s="55"/>
      <c r="B993" s="1" t="str">
        <f>B991</f>
        <v>lymberopoulos2005hydrogen</v>
      </c>
      <c r="C993" s="1" t="s">
        <v>10</v>
      </c>
      <c r="D993" s="1">
        <f>D988</f>
        <v>2005</v>
      </c>
      <c r="E993" s="1" t="str">
        <f>E989</f>
        <v>EUR/kW</v>
      </c>
      <c r="F993" s="10">
        <f t="shared" ref="F993:BJ993" si="1086">IFERROR(SUM(F995:F1000)/F994,0)</f>
        <v>0</v>
      </c>
      <c r="G993" s="10">
        <f t="shared" si="1086"/>
        <v>0</v>
      </c>
      <c r="H993" s="10">
        <f t="shared" si="1086"/>
        <v>0</v>
      </c>
      <c r="I993" s="10">
        <f t="shared" si="1086"/>
        <v>0</v>
      </c>
      <c r="J993" s="10">
        <f t="shared" si="1086"/>
        <v>0</v>
      </c>
      <c r="K993" s="10">
        <f t="shared" si="1086"/>
        <v>0</v>
      </c>
      <c r="L993" s="10">
        <f t="shared" si="1086"/>
        <v>0</v>
      </c>
      <c r="M993" s="10">
        <f t="shared" si="1086"/>
        <v>0</v>
      </c>
      <c r="N993" s="10">
        <f t="shared" si="1086"/>
        <v>0</v>
      </c>
      <c r="O993" s="10">
        <f t="shared" si="1086"/>
        <v>0</v>
      </c>
      <c r="P993" s="10">
        <f t="shared" si="1086"/>
        <v>0</v>
      </c>
      <c r="Q993" s="10">
        <f t="shared" si="1086"/>
        <v>0</v>
      </c>
      <c r="R993" s="10">
        <f t="shared" si="1086"/>
        <v>0</v>
      </c>
      <c r="S993" s="10">
        <f t="shared" si="1086"/>
        <v>0</v>
      </c>
      <c r="T993" s="10">
        <f t="shared" si="1086"/>
        <v>0</v>
      </c>
      <c r="U993" s="10">
        <f t="shared" si="1086"/>
        <v>0</v>
      </c>
      <c r="V993" s="10">
        <f t="shared" si="1086"/>
        <v>0</v>
      </c>
      <c r="W993" s="10">
        <f t="shared" si="1086"/>
        <v>0</v>
      </c>
      <c r="X993" s="10">
        <f t="shared" si="1086"/>
        <v>0</v>
      </c>
      <c r="Y993" s="10">
        <f t="shared" si="1086"/>
        <v>0</v>
      </c>
      <c r="Z993" s="10">
        <f t="shared" si="1086"/>
        <v>0</v>
      </c>
      <c r="AA993" s="10">
        <f t="shared" si="1086"/>
        <v>0</v>
      </c>
      <c r="AB993" s="10">
        <f t="shared" si="1086"/>
        <v>0</v>
      </c>
      <c r="AC993" s="10">
        <f t="shared" si="1086"/>
        <v>0</v>
      </c>
      <c r="AD993" s="10">
        <f t="shared" si="1086"/>
        <v>0</v>
      </c>
      <c r="AE993" s="10">
        <f t="shared" si="1086"/>
        <v>0</v>
      </c>
      <c r="AF993" s="10">
        <f t="shared" si="1086"/>
        <v>0</v>
      </c>
      <c r="AG993" s="10">
        <f t="shared" si="1086"/>
        <v>0</v>
      </c>
      <c r="AH993" s="10">
        <f t="shared" si="1086"/>
        <v>0</v>
      </c>
      <c r="AI993" s="10">
        <f t="shared" si="1086"/>
        <v>0</v>
      </c>
      <c r="AJ993" s="10">
        <f t="shared" si="1086"/>
        <v>0</v>
      </c>
      <c r="AK993" s="10">
        <f t="shared" si="1086"/>
        <v>0</v>
      </c>
      <c r="AL993" s="10">
        <f t="shared" si="1086"/>
        <v>0</v>
      </c>
      <c r="AM993" s="10">
        <f t="shared" si="1086"/>
        <v>0</v>
      </c>
      <c r="AN993" s="10">
        <f t="shared" si="1086"/>
        <v>0</v>
      </c>
      <c r="AO993" s="10">
        <f t="shared" si="1086"/>
        <v>0</v>
      </c>
      <c r="AP993" s="10">
        <f t="shared" si="1086"/>
        <v>0</v>
      </c>
      <c r="AQ993" s="10">
        <f t="shared" si="1086"/>
        <v>0</v>
      </c>
      <c r="AR993" s="10">
        <f t="shared" si="1086"/>
        <v>0</v>
      </c>
      <c r="AS993" s="10">
        <f t="shared" si="1086"/>
        <v>0</v>
      </c>
      <c r="AT993" s="10">
        <f t="shared" si="1086"/>
        <v>0</v>
      </c>
      <c r="AU993" s="10">
        <f t="shared" si="1086"/>
        <v>0</v>
      </c>
      <c r="AV993" s="10">
        <f t="shared" si="1086"/>
        <v>0</v>
      </c>
      <c r="AW993" s="10">
        <f t="shared" si="1086"/>
        <v>0</v>
      </c>
      <c r="AX993" s="10">
        <f t="shared" si="1086"/>
        <v>0</v>
      </c>
      <c r="AY993" s="10">
        <f t="shared" si="1086"/>
        <v>0</v>
      </c>
      <c r="AZ993" s="10">
        <f t="shared" si="1086"/>
        <v>0</v>
      </c>
      <c r="BA993" s="10">
        <f t="shared" si="1086"/>
        <v>0</v>
      </c>
      <c r="BB993" s="10">
        <f t="shared" si="1086"/>
        <v>0</v>
      </c>
      <c r="BC993" s="10">
        <f t="shared" si="1086"/>
        <v>0</v>
      </c>
      <c r="BD993" s="10">
        <f t="shared" si="1086"/>
        <v>0</v>
      </c>
      <c r="BE993" s="10">
        <f t="shared" si="1086"/>
        <v>0</v>
      </c>
      <c r="BF993" s="10">
        <f t="shared" si="1086"/>
        <v>0</v>
      </c>
      <c r="BG993" s="10">
        <f t="shared" si="1086"/>
        <v>0</v>
      </c>
      <c r="BH993" s="10">
        <f t="shared" si="1086"/>
        <v>0</v>
      </c>
      <c r="BI993" s="10">
        <f t="shared" si="1086"/>
        <v>0</v>
      </c>
      <c r="BJ993" s="10">
        <f t="shared" si="1086"/>
        <v>0</v>
      </c>
      <c r="BK993" s="10">
        <f t="shared" ref="BK993:BV993" si="1087">IFERROR(SUM(BK995:BK1000)/BK994,0)</f>
        <v>0</v>
      </c>
      <c r="BL993" s="10">
        <f t="shared" si="1087"/>
        <v>0</v>
      </c>
      <c r="BM993" s="10">
        <f t="shared" si="1087"/>
        <v>0</v>
      </c>
      <c r="BN993" s="10">
        <f t="shared" si="1087"/>
        <v>0</v>
      </c>
      <c r="BO993" s="10">
        <f t="shared" si="1087"/>
        <v>0</v>
      </c>
      <c r="BP993" s="10">
        <f t="shared" si="1087"/>
        <v>0</v>
      </c>
      <c r="BQ993" s="10">
        <f t="shared" si="1087"/>
        <v>0</v>
      </c>
      <c r="BR993" s="10">
        <f t="shared" si="1087"/>
        <v>0</v>
      </c>
      <c r="BS993" s="10">
        <f t="shared" si="1087"/>
        <v>0</v>
      </c>
      <c r="BT993" s="10">
        <f t="shared" si="1087"/>
        <v>0</v>
      </c>
      <c r="BU993" s="10">
        <f t="shared" si="1087"/>
        <v>0</v>
      </c>
      <c r="BV993" s="10">
        <f t="shared" si="1087"/>
        <v>0</v>
      </c>
    </row>
    <row r="994" spans="1:77" hidden="1" outlineLevel="1">
      <c r="B994" t="str">
        <f>B993</f>
        <v>lymberopoulos2005hydrogen</v>
      </c>
      <c r="C994" t="s">
        <v>17</v>
      </c>
      <c r="D994">
        <f>D993</f>
        <v>2005</v>
      </c>
      <c r="E994" t="s">
        <v>18</v>
      </c>
      <c r="F994" s="4" t="str">
        <f>IFERROR(AVERAGE(G994:H994),"")</f>
        <v/>
      </c>
      <c r="G994" s="12"/>
      <c r="H994" s="13"/>
      <c r="I994" s="4" t="str">
        <f>IFERROR(AVERAGE(J994:K994),"")</f>
        <v/>
      </c>
      <c r="J994" s="12"/>
      <c r="K994" s="13"/>
      <c r="L994" s="4" t="str">
        <f>IFERROR(AVERAGE(M994:N994),"")</f>
        <v/>
      </c>
      <c r="M994" s="12"/>
      <c r="N994" s="13"/>
      <c r="O994" s="4" t="str">
        <f>IFERROR(AVERAGE(P994:Q994),"")</f>
        <v/>
      </c>
      <c r="P994" s="12"/>
      <c r="Q994" s="13"/>
      <c r="R994" s="4" t="str">
        <f>IFERROR(AVERAGE(S994:T994),"")</f>
        <v/>
      </c>
      <c r="S994" s="12"/>
      <c r="T994" s="13"/>
      <c r="U994" s="4" t="str">
        <f>IFERROR(AVERAGE(V994:W994),"")</f>
        <v/>
      </c>
      <c r="V994" s="12"/>
      <c r="W994" s="13"/>
      <c r="X994" s="4" t="str">
        <f>IFERROR(AVERAGE(Y994:Z994),"")</f>
        <v/>
      </c>
      <c r="Y994" s="12"/>
      <c r="Z994" s="13"/>
      <c r="AA994" s="4" t="str">
        <f>IFERROR(AVERAGE(AB994:AC994),"")</f>
        <v/>
      </c>
      <c r="AB994" s="12"/>
      <c r="AC994" s="13"/>
      <c r="AD994" s="4" t="str">
        <f>IFERROR(AVERAGE(AE994:AF994),"")</f>
        <v/>
      </c>
      <c r="AE994" s="12"/>
      <c r="AF994" s="13"/>
      <c r="AG994" s="4" t="str">
        <f>IFERROR(AVERAGE(AH994:AI994),"")</f>
        <v/>
      </c>
      <c r="AH994" s="12"/>
      <c r="AI994" s="13"/>
      <c r="AJ994" s="4" t="str">
        <f>IFERROR(AVERAGE(AK994:AL994),"")</f>
        <v/>
      </c>
      <c r="AK994" s="12"/>
      <c r="AL994" s="13"/>
      <c r="AM994" s="4" t="str">
        <f>IFERROR(AVERAGE(AN994:AO994),"")</f>
        <v/>
      </c>
      <c r="AN994" s="12"/>
      <c r="AO994" s="13"/>
      <c r="AP994" s="4" t="str">
        <f>IFERROR(AVERAGE(AQ994:AR994),"")</f>
        <v/>
      </c>
      <c r="AQ994" s="12"/>
      <c r="AR994" s="13"/>
      <c r="AS994" s="4" t="str">
        <f>IFERROR(AVERAGE(AT994:AU994),"")</f>
        <v/>
      </c>
      <c r="AT994" s="12"/>
      <c r="AU994" s="13"/>
      <c r="AV994" s="4" t="str">
        <f>IFERROR(AVERAGE(AW994:AX994),"")</f>
        <v/>
      </c>
      <c r="AW994" s="12"/>
      <c r="AX994" s="13"/>
      <c r="AY994" s="4" t="str">
        <f>IFERROR(AVERAGE(AZ994:BA994),"")</f>
        <v/>
      </c>
      <c r="AZ994" s="12"/>
      <c r="BA994" s="13"/>
      <c r="BB994" s="4" t="str">
        <f>IFERROR(AVERAGE(BC994:BD994),"")</f>
        <v/>
      </c>
      <c r="BC994" s="12"/>
      <c r="BD994" s="13"/>
      <c r="BE994" s="4" t="str">
        <f>IFERROR(AVERAGE(BF994:BG994),"")</f>
        <v/>
      </c>
      <c r="BF994" s="12"/>
      <c r="BG994" s="13"/>
      <c r="BH994" s="4" t="str">
        <f>IFERROR(AVERAGE(BI994:BJ994),"")</f>
        <v/>
      </c>
      <c r="BI994" s="12"/>
      <c r="BJ994" s="13"/>
      <c r="BK994" s="4" t="str">
        <f>IFERROR(AVERAGE(BL994:BM994),"")</f>
        <v/>
      </c>
      <c r="BL994" s="12"/>
      <c r="BM994" s="13"/>
      <c r="BN994" s="4" t="str">
        <f>IFERROR(AVERAGE(BO994:BP994),"")</f>
        <v/>
      </c>
      <c r="BO994" s="12"/>
      <c r="BP994" s="13"/>
      <c r="BQ994" s="4" t="str">
        <f>IFERROR(AVERAGE(BR994:BS994),"")</f>
        <v/>
      </c>
      <c r="BR994" s="12"/>
      <c r="BS994" s="13"/>
      <c r="BT994" s="4" t="str">
        <f>IFERROR(AVERAGE(BU994:BV994),"")</f>
        <v/>
      </c>
      <c r="BU994" s="12"/>
      <c r="BV994" s="13"/>
    </row>
    <row r="995" spans="1:77" hidden="1" outlineLevel="1">
      <c r="B995" t="str">
        <f t="shared" ref="B995:B1000" si="1088">B994</f>
        <v>lymberopoulos2005hydrogen</v>
      </c>
      <c r="C995" t="s">
        <v>12</v>
      </c>
      <c r="D995">
        <f>D993</f>
        <v>2005</v>
      </c>
      <c r="E995" t="str">
        <f>LEFT(E993,3)</f>
        <v>EUR</v>
      </c>
      <c r="F995" s="4" t="str">
        <f t="shared" ref="F995:F1000" si="1089">IFERROR(AVERAGE(G995:H995),"")</f>
        <v/>
      </c>
      <c r="G995" s="12"/>
      <c r="H995" s="13"/>
      <c r="I995" s="4" t="str">
        <f t="shared" ref="I995:I1000" si="1090">IFERROR(AVERAGE(J995:K995),"")</f>
        <v/>
      </c>
      <c r="J995" s="12"/>
      <c r="K995" s="13"/>
      <c r="L995" s="4" t="str">
        <f t="shared" ref="L995:L1000" si="1091">IFERROR(AVERAGE(M995:N995),"")</f>
        <v/>
      </c>
      <c r="M995" s="12"/>
      <c r="N995" s="13"/>
      <c r="O995" s="4" t="str">
        <f t="shared" ref="O995:O1000" si="1092">IFERROR(AVERAGE(P995:Q995),"")</f>
        <v/>
      </c>
      <c r="P995" s="12"/>
      <c r="Q995" s="13"/>
      <c r="R995" s="4" t="str">
        <f t="shared" ref="R995:R1000" si="1093">IFERROR(AVERAGE(S995:T995),"")</f>
        <v/>
      </c>
      <c r="S995" s="12"/>
      <c r="T995" s="13"/>
      <c r="U995" s="4" t="str">
        <f t="shared" ref="U995:U1000" si="1094">IFERROR(AVERAGE(V995:W995),"")</f>
        <v/>
      </c>
      <c r="V995" s="12"/>
      <c r="W995" s="13"/>
      <c r="X995" s="4" t="str">
        <f t="shared" ref="X995:X1000" si="1095">IFERROR(AVERAGE(Y995:Z995),"")</f>
        <v/>
      </c>
      <c r="Y995" s="12"/>
      <c r="Z995" s="13"/>
      <c r="AA995" s="4" t="str">
        <f t="shared" ref="AA995:AA1000" si="1096">IFERROR(AVERAGE(AB995:AC995),"")</f>
        <v/>
      </c>
      <c r="AB995" s="12"/>
      <c r="AC995" s="13"/>
      <c r="AD995" s="4" t="str">
        <f t="shared" ref="AD995:AD1000" si="1097">IFERROR(AVERAGE(AE995:AF995),"")</f>
        <v/>
      </c>
      <c r="AE995" s="12"/>
      <c r="AF995" s="13"/>
      <c r="AG995" s="4" t="str">
        <f t="shared" ref="AG995:AG1000" si="1098">IFERROR(AVERAGE(AH995:AI995),"")</f>
        <v/>
      </c>
      <c r="AH995" s="12"/>
      <c r="AI995" s="13"/>
      <c r="AJ995" s="4" t="str">
        <f t="shared" ref="AJ995:AJ1000" si="1099">IFERROR(AVERAGE(AK995:AL995),"")</f>
        <v/>
      </c>
      <c r="AK995" s="12"/>
      <c r="AL995" s="13"/>
      <c r="AM995" s="4" t="str">
        <f t="shared" ref="AM995:AM1000" si="1100">IFERROR(AVERAGE(AN995:AO995),"")</f>
        <v/>
      </c>
      <c r="AN995" s="12"/>
      <c r="AO995" s="13"/>
      <c r="AP995" s="4" t="str">
        <f t="shared" ref="AP995:AP1000" si="1101">IFERROR(AVERAGE(AQ995:AR995),"")</f>
        <v/>
      </c>
      <c r="AQ995" s="12"/>
      <c r="AR995" s="13"/>
      <c r="AS995" s="4" t="str">
        <f t="shared" ref="AS995:AS1000" si="1102">IFERROR(AVERAGE(AT995:AU995),"")</f>
        <v/>
      </c>
      <c r="AT995" s="12"/>
      <c r="AU995" s="13"/>
      <c r="AV995" s="4" t="str">
        <f t="shared" ref="AV995:AV1000" si="1103">IFERROR(AVERAGE(AW995:AX995),"")</f>
        <v/>
      </c>
      <c r="AW995" s="12"/>
      <c r="AX995" s="13"/>
      <c r="AY995" s="4" t="str">
        <f t="shared" ref="AY995:AY1000" si="1104">IFERROR(AVERAGE(AZ995:BA995),"")</f>
        <v/>
      </c>
      <c r="AZ995" s="12"/>
      <c r="BA995" s="13"/>
      <c r="BB995" s="4" t="str">
        <f t="shared" ref="BB995:BB1000" si="1105">IFERROR(AVERAGE(BC995:BD995),"")</f>
        <v/>
      </c>
      <c r="BC995" s="12"/>
      <c r="BD995" s="13"/>
      <c r="BE995" s="4" t="str">
        <f t="shared" ref="BE995:BE1000" si="1106">IFERROR(AVERAGE(BF995:BG995),"")</f>
        <v/>
      </c>
      <c r="BF995" s="12"/>
      <c r="BG995" s="13"/>
      <c r="BH995" s="4" t="str">
        <f t="shared" ref="BH995:BH1000" si="1107">IFERROR(AVERAGE(BI995:BJ995),"")</f>
        <v/>
      </c>
      <c r="BI995" s="12"/>
      <c r="BJ995" s="13"/>
      <c r="BK995" s="4" t="str">
        <f t="shared" ref="BK995:BK1000" si="1108">IFERROR(AVERAGE(BL995:BM995),"")</f>
        <v/>
      </c>
      <c r="BL995" s="12"/>
      <c r="BM995" s="13"/>
      <c r="BN995" s="4" t="str">
        <f t="shared" ref="BN995:BN1000" si="1109">IFERROR(AVERAGE(BO995:BP995),"")</f>
        <v/>
      </c>
      <c r="BO995" s="12"/>
      <c r="BP995" s="13"/>
      <c r="BQ995" s="4" t="str">
        <f t="shared" ref="BQ995:BQ1000" si="1110">IFERROR(AVERAGE(BR995:BS995),"")</f>
        <v/>
      </c>
      <c r="BR995" s="12"/>
      <c r="BS995" s="13"/>
      <c r="BT995" s="4" t="str">
        <f t="shared" ref="BT995:BT1000" si="1111">IFERROR(AVERAGE(BU995:BV995),"")</f>
        <v/>
      </c>
      <c r="BU995" s="12"/>
      <c r="BV995" s="13"/>
    </row>
    <row r="996" spans="1:77" hidden="1" outlineLevel="1">
      <c r="B996" t="str">
        <f t="shared" si="1088"/>
        <v>lymberopoulos2005hydrogen</v>
      </c>
      <c r="C996" t="s">
        <v>13</v>
      </c>
      <c r="D996">
        <f t="shared" ref="D996:E1000" si="1112">D995</f>
        <v>2005</v>
      </c>
      <c r="E996" t="str">
        <f t="shared" si="1112"/>
        <v>EUR</v>
      </c>
      <c r="F996" s="4" t="str">
        <f t="shared" si="1089"/>
        <v/>
      </c>
      <c r="G996" s="12"/>
      <c r="H996" s="13"/>
      <c r="I996" s="4" t="str">
        <f t="shared" si="1090"/>
        <v/>
      </c>
      <c r="J996" s="12"/>
      <c r="K996" s="13"/>
      <c r="L996" s="4" t="str">
        <f t="shared" si="1091"/>
        <v/>
      </c>
      <c r="M996" s="12"/>
      <c r="N996" s="13"/>
      <c r="O996" s="4" t="str">
        <f t="shared" si="1092"/>
        <v/>
      </c>
      <c r="P996" s="12"/>
      <c r="Q996" s="13"/>
      <c r="R996" s="4" t="str">
        <f t="shared" si="1093"/>
        <v/>
      </c>
      <c r="S996" s="12"/>
      <c r="T996" s="13"/>
      <c r="U996" s="4" t="str">
        <f t="shared" si="1094"/>
        <v/>
      </c>
      <c r="V996" s="12"/>
      <c r="W996" s="13"/>
      <c r="X996" s="4" t="str">
        <f t="shared" si="1095"/>
        <v/>
      </c>
      <c r="Y996" s="12"/>
      <c r="Z996" s="13"/>
      <c r="AA996" s="4" t="str">
        <f t="shared" si="1096"/>
        <v/>
      </c>
      <c r="AB996" s="12"/>
      <c r="AC996" s="13"/>
      <c r="AD996" s="4" t="str">
        <f t="shared" si="1097"/>
        <v/>
      </c>
      <c r="AE996" s="12"/>
      <c r="AF996" s="13"/>
      <c r="AG996" s="4" t="str">
        <f t="shared" si="1098"/>
        <v/>
      </c>
      <c r="AH996" s="12"/>
      <c r="AI996" s="13"/>
      <c r="AJ996" s="4" t="str">
        <f t="shared" si="1099"/>
        <v/>
      </c>
      <c r="AK996" s="12"/>
      <c r="AL996" s="13"/>
      <c r="AM996" s="4" t="str">
        <f t="shared" si="1100"/>
        <v/>
      </c>
      <c r="AN996" s="12"/>
      <c r="AO996" s="13"/>
      <c r="AP996" s="4" t="str">
        <f t="shared" si="1101"/>
        <v/>
      </c>
      <c r="AQ996" s="12"/>
      <c r="AR996" s="13"/>
      <c r="AS996" s="4" t="str">
        <f t="shared" si="1102"/>
        <v/>
      </c>
      <c r="AT996" s="12"/>
      <c r="AU996" s="13"/>
      <c r="AV996" s="4" t="str">
        <f t="shared" si="1103"/>
        <v/>
      </c>
      <c r="AW996" s="12"/>
      <c r="AX996" s="13"/>
      <c r="AY996" s="4" t="str">
        <f t="shared" si="1104"/>
        <v/>
      </c>
      <c r="AZ996" s="12"/>
      <c r="BA996" s="13"/>
      <c r="BB996" s="4" t="str">
        <f t="shared" si="1105"/>
        <v/>
      </c>
      <c r="BC996" s="12"/>
      <c r="BD996" s="13"/>
      <c r="BE996" s="4" t="str">
        <f t="shared" si="1106"/>
        <v/>
      </c>
      <c r="BF996" s="12"/>
      <c r="BG996" s="13"/>
      <c r="BH996" s="4" t="str">
        <f t="shared" si="1107"/>
        <v/>
      </c>
      <c r="BI996" s="12"/>
      <c r="BJ996" s="13"/>
      <c r="BK996" s="4" t="str">
        <f t="shared" si="1108"/>
        <v/>
      </c>
      <c r="BL996" s="12"/>
      <c r="BM996" s="13"/>
      <c r="BN996" s="4" t="str">
        <f t="shared" si="1109"/>
        <v/>
      </c>
      <c r="BO996" s="12"/>
      <c r="BP996" s="13"/>
      <c r="BQ996" s="4" t="str">
        <f t="shared" si="1110"/>
        <v/>
      </c>
      <c r="BR996" s="12"/>
      <c r="BS996" s="13"/>
      <c r="BT996" s="4" t="str">
        <f t="shared" si="1111"/>
        <v/>
      </c>
      <c r="BU996" s="12"/>
      <c r="BV996" s="13"/>
    </row>
    <row r="997" spans="1:77" hidden="1" outlineLevel="1">
      <c r="B997" t="str">
        <f t="shared" si="1088"/>
        <v>lymberopoulos2005hydrogen</v>
      </c>
      <c r="C997" t="s">
        <v>14</v>
      </c>
      <c r="D997">
        <f t="shared" si="1112"/>
        <v>2005</v>
      </c>
      <c r="E997" t="str">
        <f t="shared" si="1112"/>
        <v>EUR</v>
      </c>
      <c r="F997" s="4" t="str">
        <f t="shared" si="1089"/>
        <v/>
      </c>
      <c r="G997" s="12"/>
      <c r="H997" s="13"/>
      <c r="I997" s="4" t="str">
        <f t="shared" si="1090"/>
        <v/>
      </c>
      <c r="J997" s="12"/>
      <c r="K997" s="13"/>
      <c r="L997" s="4" t="str">
        <f t="shared" si="1091"/>
        <v/>
      </c>
      <c r="M997" s="12"/>
      <c r="N997" s="13"/>
      <c r="O997" s="4" t="str">
        <f t="shared" si="1092"/>
        <v/>
      </c>
      <c r="P997" s="12"/>
      <c r="Q997" s="13"/>
      <c r="R997" s="4" t="str">
        <f t="shared" si="1093"/>
        <v/>
      </c>
      <c r="S997" s="12"/>
      <c r="T997" s="13"/>
      <c r="U997" s="4" t="str">
        <f t="shared" si="1094"/>
        <v/>
      </c>
      <c r="V997" s="12"/>
      <c r="W997" s="13"/>
      <c r="X997" s="4" t="str">
        <f t="shared" si="1095"/>
        <v/>
      </c>
      <c r="Y997" s="12"/>
      <c r="Z997" s="13"/>
      <c r="AA997" s="4" t="str">
        <f t="shared" si="1096"/>
        <v/>
      </c>
      <c r="AB997" s="12"/>
      <c r="AC997" s="13"/>
      <c r="AD997" s="4" t="str">
        <f t="shared" si="1097"/>
        <v/>
      </c>
      <c r="AE997" s="12"/>
      <c r="AF997" s="13"/>
      <c r="AG997" s="4" t="str">
        <f t="shared" si="1098"/>
        <v/>
      </c>
      <c r="AH997" s="12"/>
      <c r="AI997" s="13"/>
      <c r="AJ997" s="4" t="str">
        <f t="shared" si="1099"/>
        <v/>
      </c>
      <c r="AK997" s="12"/>
      <c r="AL997" s="13"/>
      <c r="AM997" s="4" t="str">
        <f t="shared" si="1100"/>
        <v/>
      </c>
      <c r="AN997" s="12"/>
      <c r="AO997" s="13"/>
      <c r="AP997" s="4" t="str">
        <f t="shared" si="1101"/>
        <v/>
      </c>
      <c r="AQ997" s="12"/>
      <c r="AR997" s="13"/>
      <c r="AS997" s="4" t="str">
        <f t="shared" si="1102"/>
        <v/>
      </c>
      <c r="AT997" s="12"/>
      <c r="AU997" s="13"/>
      <c r="AV997" s="4" t="str">
        <f t="shared" si="1103"/>
        <v/>
      </c>
      <c r="AW997" s="12"/>
      <c r="AX997" s="13"/>
      <c r="AY997" s="4" t="str">
        <f t="shared" si="1104"/>
        <v/>
      </c>
      <c r="AZ997" s="12"/>
      <c r="BA997" s="13"/>
      <c r="BB997" s="4" t="str">
        <f t="shared" si="1105"/>
        <v/>
      </c>
      <c r="BC997" s="12"/>
      <c r="BD997" s="13"/>
      <c r="BE997" s="4" t="str">
        <f t="shared" si="1106"/>
        <v/>
      </c>
      <c r="BF997" s="12"/>
      <c r="BG997" s="13"/>
      <c r="BH997" s="4" t="str">
        <f t="shared" si="1107"/>
        <v/>
      </c>
      <c r="BI997" s="12"/>
      <c r="BJ997" s="13"/>
      <c r="BK997" s="4" t="str">
        <f t="shared" si="1108"/>
        <v/>
      </c>
      <c r="BL997" s="12"/>
      <c r="BM997" s="13"/>
      <c r="BN997" s="4" t="str">
        <f t="shared" si="1109"/>
        <v/>
      </c>
      <c r="BO997" s="12"/>
      <c r="BP997" s="13"/>
      <c r="BQ997" s="4" t="str">
        <f t="shared" si="1110"/>
        <v/>
      </c>
      <c r="BR997" s="12"/>
      <c r="BS997" s="13"/>
      <c r="BT997" s="4" t="str">
        <f t="shared" si="1111"/>
        <v/>
      </c>
      <c r="BU997" s="12"/>
      <c r="BV997" s="13"/>
    </row>
    <row r="998" spans="1:77" hidden="1" outlineLevel="1">
      <c r="B998" t="str">
        <f t="shared" si="1088"/>
        <v>lymberopoulos2005hydrogen</v>
      </c>
      <c r="C998" t="s">
        <v>11</v>
      </c>
      <c r="D998">
        <f t="shared" si="1112"/>
        <v>2005</v>
      </c>
      <c r="E998" t="str">
        <f t="shared" si="1112"/>
        <v>EUR</v>
      </c>
      <c r="F998" s="4" t="str">
        <f t="shared" si="1089"/>
        <v/>
      </c>
      <c r="G998" s="12"/>
      <c r="H998" s="13"/>
      <c r="I998" s="4" t="str">
        <f t="shared" si="1090"/>
        <v/>
      </c>
      <c r="J998" s="12"/>
      <c r="K998" s="13"/>
      <c r="L998" s="4" t="str">
        <f t="shared" si="1091"/>
        <v/>
      </c>
      <c r="M998" s="12"/>
      <c r="N998" s="13"/>
      <c r="O998" s="4" t="str">
        <f t="shared" si="1092"/>
        <v/>
      </c>
      <c r="P998" s="12"/>
      <c r="Q998" s="13"/>
      <c r="R998" s="4" t="str">
        <f t="shared" si="1093"/>
        <v/>
      </c>
      <c r="S998" s="12"/>
      <c r="T998" s="13"/>
      <c r="U998" s="4" t="str">
        <f t="shared" si="1094"/>
        <v/>
      </c>
      <c r="V998" s="12"/>
      <c r="W998" s="13"/>
      <c r="X998" s="4" t="str">
        <f t="shared" si="1095"/>
        <v/>
      </c>
      <c r="Y998" s="12"/>
      <c r="Z998" s="13"/>
      <c r="AA998" s="4" t="str">
        <f t="shared" si="1096"/>
        <v/>
      </c>
      <c r="AB998" s="12"/>
      <c r="AC998" s="13"/>
      <c r="AD998" s="4" t="str">
        <f t="shared" si="1097"/>
        <v/>
      </c>
      <c r="AE998" s="12"/>
      <c r="AF998" s="13"/>
      <c r="AG998" s="4" t="str">
        <f t="shared" si="1098"/>
        <v/>
      </c>
      <c r="AH998" s="12"/>
      <c r="AI998" s="13"/>
      <c r="AJ998" s="4" t="str">
        <f t="shared" si="1099"/>
        <v/>
      </c>
      <c r="AK998" s="12"/>
      <c r="AL998" s="13"/>
      <c r="AM998" s="4" t="str">
        <f t="shared" si="1100"/>
        <v/>
      </c>
      <c r="AN998" s="12"/>
      <c r="AO998" s="13"/>
      <c r="AP998" s="4" t="str">
        <f t="shared" si="1101"/>
        <v/>
      </c>
      <c r="AQ998" s="12"/>
      <c r="AR998" s="13"/>
      <c r="AS998" s="4" t="str">
        <f t="shared" si="1102"/>
        <v/>
      </c>
      <c r="AT998" s="12"/>
      <c r="AU998" s="13"/>
      <c r="AV998" s="4" t="str">
        <f t="shared" si="1103"/>
        <v/>
      </c>
      <c r="AW998" s="12"/>
      <c r="AX998" s="13"/>
      <c r="AY998" s="4" t="str">
        <f t="shared" si="1104"/>
        <v/>
      </c>
      <c r="AZ998" s="12"/>
      <c r="BA998" s="13"/>
      <c r="BB998" s="4" t="str">
        <f t="shared" si="1105"/>
        <v/>
      </c>
      <c r="BC998" s="12"/>
      <c r="BD998" s="13"/>
      <c r="BE998" s="4" t="str">
        <f t="shared" si="1106"/>
        <v/>
      </c>
      <c r="BF998" s="12"/>
      <c r="BG998" s="13"/>
      <c r="BH998" s="4" t="str">
        <f t="shared" si="1107"/>
        <v/>
      </c>
      <c r="BI998" s="12"/>
      <c r="BJ998" s="13"/>
      <c r="BK998" s="4" t="str">
        <f t="shared" si="1108"/>
        <v/>
      </c>
      <c r="BL998" s="12"/>
      <c r="BM998" s="13"/>
      <c r="BN998" s="4" t="str">
        <f t="shared" si="1109"/>
        <v/>
      </c>
      <c r="BO998" s="12"/>
      <c r="BP998" s="13"/>
      <c r="BQ998" s="4" t="str">
        <f t="shared" si="1110"/>
        <v/>
      </c>
      <c r="BR998" s="12"/>
      <c r="BS998" s="13"/>
      <c r="BT998" s="4" t="str">
        <f t="shared" si="1111"/>
        <v/>
      </c>
      <c r="BU998" s="12"/>
      <c r="BV998" s="13"/>
    </row>
    <row r="999" spans="1:77" hidden="1" outlineLevel="1">
      <c r="B999" t="str">
        <f t="shared" si="1088"/>
        <v>lymberopoulos2005hydrogen</v>
      </c>
      <c r="C999" t="s">
        <v>15</v>
      </c>
      <c r="D999">
        <f t="shared" si="1112"/>
        <v>2005</v>
      </c>
      <c r="E999" t="str">
        <f t="shared" si="1112"/>
        <v>EUR</v>
      </c>
      <c r="F999" s="4" t="str">
        <f t="shared" si="1089"/>
        <v/>
      </c>
      <c r="G999" s="12"/>
      <c r="H999" s="13"/>
      <c r="I999" s="4" t="str">
        <f t="shared" si="1090"/>
        <v/>
      </c>
      <c r="J999" s="12"/>
      <c r="K999" s="13"/>
      <c r="L999" s="4" t="str">
        <f t="shared" si="1091"/>
        <v/>
      </c>
      <c r="M999" s="12"/>
      <c r="N999" s="13"/>
      <c r="O999" s="4" t="str">
        <f t="shared" si="1092"/>
        <v/>
      </c>
      <c r="P999" s="12"/>
      <c r="Q999" s="13"/>
      <c r="R999" s="4" t="str">
        <f t="shared" si="1093"/>
        <v/>
      </c>
      <c r="S999" s="12"/>
      <c r="T999" s="13"/>
      <c r="U999" s="4" t="str">
        <f t="shared" si="1094"/>
        <v/>
      </c>
      <c r="V999" s="12"/>
      <c r="W999" s="13"/>
      <c r="X999" s="4" t="str">
        <f t="shared" si="1095"/>
        <v/>
      </c>
      <c r="Y999" s="12"/>
      <c r="Z999" s="13"/>
      <c r="AA999" s="4" t="str">
        <f t="shared" si="1096"/>
        <v/>
      </c>
      <c r="AB999" s="12"/>
      <c r="AC999" s="13"/>
      <c r="AD999" s="4" t="str">
        <f t="shared" si="1097"/>
        <v/>
      </c>
      <c r="AE999" s="12"/>
      <c r="AF999" s="13"/>
      <c r="AG999" s="4" t="str">
        <f t="shared" si="1098"/>
        <v/>
      </c>
      <c r="AH999" s="12"/>
      <c r="AI999" s="13"/>
      <c r="AJ999" s="4" t="str">
        <f t="shared" si="1099"/>
        <v/>
      </c>
      <c r="AK999" s="12"/>
      <c r="AL999" s="13"/>
      <c r="AM999" s="4" t="str">
        <f t="shared" si="1100"/>
        <v/>
      </c>
      <c r="AN999" s="12"/>
      <c r="AO999" s="13"/>
      <c r="AP999" s="4" t="str">
        <f t="shared" si="1101"/>
        <v/>
      </c>
      <c r="AQ999" s="12"/>
      <c r="AR999" s="13"/>
      <c r="AS999" s="4" t="str">
        <f t="shared" si="1102"/>
        <v/>
      </c>
      <c r="AT999" s="12"/>
      <c r="AU999" s="13"/>
      <c r="AV999" s="4" t="str">
        <f t="shared" si="1103"/>
        <v/>
      </c>
      <c r="AW999" s="12"/>
      <c r="AX999" s="13"/>
      <c r="AY999" s="4" t="str">
        <f t="shared" si="1104"/>
        <v/>
      </c>
      <c r="AZ999" s="12"/>
      <c r="BA999" s="13"/>
      <c r="BB999" s="4" t="str">
        <f t="shared" si="1105"/>
        <v/>
      </c>
      <c r="BC999" s="12"/>
      <c r="BD999" s="13"/>
      <c r="BE999" s="4" t="str">
        <f t="shared" si="1106"/>
        <v/>
      </c>
      <c r="BF999" s="12"/>
      <c r="BG999" s="13"/>
      <c r="BH999" s="4" t="str">
        <f t="shared" si="1107"/>
        <v/>
      </c>
      <c r="BI999" s="12"/>
      <c r="BJ999" s="13"/>
      <c r="BK999" s="4" t="str">
        <f t="shared" si="1108"/>
        <v/>
      </c>
      <c r="BL999" s="12"/>
      <c r="BM999" s="13"/>
      <c r="BN999" s="4" t="str">
        <f t="shared" si="1109"/>
        <v/>
      </c>
      <c r="BO999" s="12"/>
      <c r="BP999" s="13"/>
      <c r="BQ999" s="4" t="str">
        <f t="shared" si="1110"/>
        <v/>
      </c>
      <c r="BR999" s="12"/>
      <c r="BS999" s="13"/>
      <c r="BT999" s="4" t="str">
        <f t="shared" si="1111"/>
        <v/>
      </c>
      <c r="BU999" s="12"/>
      <c r="BV999" s="13"/>
    </row>
    <row r="1000" spans="1:77" hidden="1" outlineLevel="1">
      <c r="B1000" t="str">
        <f t="shared" si="1088"/>
        <v>lymberopoulos2005hydrogen</v>
      </c>
      <c r="C1000" t="s">
        <v>16</v>
      </c>
      <c r="D1000">
        <f t="shared" si="1112"/>
        <v>2005</v>
      </c>
      <c r="E1000" t="str">
        <f t="shared" si="1112"/>
        <v>EUR</v>
      </c>
      <c r="F1000" s="4" t="str">
        <f t="shared" si="1089"/>
        <v/>
      </c>
      <c r="G1000" s="12"/>
      <c r="H1000" s="13"/>
      <c r="I1000" s="4" t="str">
        <f t="shared" si="1090"/>
        <v/>
      </c>
      <c r="J1000" s="12"/>
      <c r="K1000" s="13"/>
      <c r="L1000" s="4" t="str">
        <f t="shared" si="1091"/>
        <v/>
      </c>
      <c r="M1000" s="12"/>
      <c r="N1000" s="13"/>
      <c r="O1000" s="4" t="str">
        <f t="shared" si="1092"/>
        <v/>
      </c>
      <c r="P1000" s="12"/>
      <c r="Q1000" s="13"/>
      <c r="R1000" s="4" t="str">
        <f t="shared" si="1093"/>
        <v/>
      </c>
      <c r="S1000" s="12"/>
      <c r="T1000" s="13"/>
      <c r="U1000" s="4" t="str">
        <f t="shared" si="1094"/>
        <v/>
      </c>
      <c r="V1000" s="12"/>
      <c r="W1000" s="13"/>
      <c r="X1000" s="4" t="str">
        <f t="shared" si="1095"/>
        <v/>
      </c>
      <c r="Y1000" s="12"/>
      <c r="Z1000" s="13"/>
      <c r="AA1000" s="4" t="str">
        <f t="shared" si="1096"/>
        <v/>
      </c>
      <c r="AB1000" s="12"/>
      <c r="AC1000" s="13"/>
      <c r="AD1000" s="4" t="str">
        <f t="shared" si="1097"/>
        <v/>
      </c>
      <c r="AE1000" s="12"/>
      <c r="AF1000" s="13"/>
      <c r="AG1000" s="4" t="str">
        <f t="shared" si="1098"/>
        <v/>
      </c>
      <c r="AH1000" s="12"/>
      <c r="AI1000" s="13"/>
      <c r="AJ1000" s="4" t="str">
        <f t="shared" si="1099"/>
        <v/>
      </c>
      <c r="AK1000" s="12"/>
      <c r="AL1000" s="13"/>
      <c r="AM1000" s="4" t="str">
        <f t="shared" si="1100"/>
        <v/>
      </c>
      <c r="AN1000" s="12"/>
      <c r="AO1000" s="13"/>
      <c r="AP1000" s="4" t="str">
        <f t="shared" si="1101"/>
        <v/>
      </c>
      <c r="AQ1000" s="12"/>
      <c r="AR1000" s="13"/>
      <c r="AS1000" s="4" t="str">
        <f t="shared" si="1102"/>
        <v/>
      </c>
      <c r="AT1000" s="12"/>
      <c r="AU1000" s="13"/>
      <c r="AV1000" s="4" t="str">
        <f t="shared" si="1103"/>
        <v/>
      </c>
      <c r="AW1000" s="12"/>
      <c r="AX1000" s="13"/>
      <c r="AY1000" s="4" t="str">
        <f t="shared" si="1104"/>
        <v/>
      </c>
      <c r="AZ1000" s="12"/>
      <c r="BA1000" s="13"/>
      <c r="BB1000" s="4" t="str">
        <f t="shared" si="1105"/>
        <v/>
      </c>
      <c r="BC1000" s="12"/>
      <c r="BD1000" s="13"/>
      <c r="BE1000" s="4" t="str">
        <f t="shared" si="1106"/>
        <v/>
      </c>
      <c r="BF1000" s="12"/>
      <c r="BG1000" s="13"/>
      <c r="BH1000" s="4" t="str">
        <f t="shared" si="1107"/>
        <v/>
      </c>
      <c r="BI1000" s="12"/>
      <c r="BJ1000" s="13"/>
      <c r="BK1000" s="4" t="str">
        <f t="shared" si="1108"/>
        <v/>
      </c>
      <c r="BL1000" s="12"/>
      <c r="BM1000" s="13"/>
      <c r="BN1000" s="4" t="str">
        <f t="shared" si="1109"/>
        <v/>
      </c>
      <c r="BO1000" s="12"/>
      <c r="BP1000" s="13"/>
      <c r="BQ1000" s="4" t="str">
        <f t="shared" si="1110"/>
        <v/>
      </c>
      <c r="BR1000" s="12"/>
      <c r="BS1000" s="13"/>
      <c r="BT1000" s="4" t="str">
        <f t="shared" si="1111"/>
        <v/>
      </c>
      <c r="BU1000" s="12"/>
      <c r="BV1000" s="13"/>
    </row>
    <row r="1001" spans="1:77" collapsed="1">
      <c r="B1001" t="s">
        <v>69</v>
      </c>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row>
    <row r="1002" spans="1:77">
      <c r="B1002" t="str">
        <f>B1000</f>
        <v>lymberopoulos2005hydrogen</v>
      </c>
      <c r="C1002" t="s">
        <v>19</v>
      </c>
      <c r="D1002">
        <f>D1000</f>
        <v>2005</v>
      </c>
      <c r="E1002" t="str">
        <f>E989</f>
        <v>EUR/kW</v>
      </c>
      <c r="F1002" s="4" t="str">
        <f>IFERROR(AVERAGE(G1002:H1002),"")</f>
        <v/>
      </c>
      <c r="G1002" s="12"/>
      <c r="H1002" s="13"/>
      <c r="I1002" s="4" t="str">
        <f>IFERROR(AVERAGE(J1002:K1002),"")</f>
        <v/>
      </c>
      <c r="J1002" s="12"/>
      <c r="K1002" s="13"/>
      <c r="L1002" s="4" t="str">
        <f>IFERROR(AVERAGE(M1002:N1002),"")</f>
        <v/>
      </c>
      <c r="M1002" s="12"/>
      <c r="N1002" s="13"/>
      <c r="O1002" s="4" t="str">
        <f>IFERROR(AVERAGE(P1002:Q1002),"")</f>
        <v/>
      </c>
      <c r="P1002" s="12"/>
      <c r="Q1002" s="13"/>
      <c r="R1002" s="4" t="str">
        <f>IFERROR(AVERAGE(S1002:T1002),"")</f>
        <v/>
      </c>
      <c r="S1002" s="12"/>
      <c r="T1002" s="13"/>
      <c r="U1002" s="4" t="str">
        <f>IFERROR(AVERAGE(V1002:W1002),"")</f>
        <v/>
      </c>
      <c r="V1002" s="12"/>
      <c r="W1002" s="13"/>
      <c r="X1002" s="4" t="str">
        <f>IFERROR(AVERAGE(Y1002:Z1002),"")</f>
        <v/>
      </c>
      <c r="Y1002" s="12"/>
      <c r="Z1002" s="13"/>
      <c r="AA1002" s="4" t="str">
        <f>IFERROR(AVERAGE(AB1002:AC1002),"")</f>
        <v/>
      </c>
      <c r="AB1002" s="12"/>
      <c r="AC1002" s="13"/>
      <c r="AD1002" s="4" t="str">
        <f>IFERROR(AVERAGE(AE1002:AF1002),"")</f>
        <v/>
      </c>
      <c r="AE1002" s="12"/>
      <c r="AF1002" s="13"/>
      <c r="AG1002" s="4" t="str">
        <f>IFERROR(AVERAGE(AH1002:AI1002),"")</f>
        <v/>
      </c>
      <c r="AH1002" s="12"/>
      <c r="AI1002" s="13"/>
      <c r="AJ1002" s="4" t="str">
        <f>IFERROR(AVERAGE(AK1002:AL1002),"")</f>
        <v/>
      </c>
      <c r="AK1002" s="12"/>
      <c r="AL1002" s="13"/>
      <c r="AM1002" s="4" t="str">
        <f>IFERROR(AVERAGE(AN1002:AO1002),"")</f>
        <v/>
      </c>
      <c r="AN1002" s="12"/>
      <c r="AO1002" s="13"/>
      <c r="AP1002" s="4" t="str">
        <f>IFERROR(AVERAGE(AQ1002:AR1002),"")</f>
        <v/>
      </c>
      <c r="AQ1002" s="12"/>
      <c r="AR1002" s="13"/>
      <c r="AS1002" s="4" t="str">
        <f>IFERROR(AVERAGE(AT1002:AU1002),"")</f>
        <v/>
      </c>
      <c r="AT1002" s="12"/>
      <c r="AU1002" s="13"/>
      <c r="AV1002" s="4" t="str">
        <f>IFERROR(AVERAGE(AW1002:AX1002),"")</f>
        <v/>
      </c>
      <c r="AW1002" s="12"/>
      <c r="AX1002" s="13"/>
      <c r="AY1002" s="4" t="str">
        <f>IFERROR(AVERAGE(AZ1002:BA1002),"")</f>
        <v/>
      </c>
      <c r="AZ1002" s="12"/>
      <c r="BA1002" s="13"/>
      <c r="BB1002" s="4" t="str">
        <f>IFERROR(AVERAGE(BC1002:BD1002),"")</f>
        <v/>
      </c>
      <c r="BC1002" s="12"/>
      <c r="BD1002" s="13"/>
      <c r="BE1002" s="4" t="str">
        <f>IFERROR(AVERAGE(BF1002:BG1002),"")</f>
        <v/>
      </c>
      <c r="BF1002" s="12"/>
      <c r="BG1002" s="13"/>
      <c r="BH1002" s="4" t="str">
        <f>IFERROR(AVERAGE(BI1002:BJ1002),"")</f>
        <v/>
      </c>
      <c r="BI1002" s="12"/>
      <c r="BJ1002" s="13"/>
      <c r="BK1002" s="4" t="str">
        <f>IFERROR(AVERAGE(BL1002:BM1002),"")</f>
        <v/>
      </c>
      <c r="BL1002" s="12"/>
      <c r="BM1002" s="13"/>
      <c r="BN1002" s="4" t="str">
        <f>IFERROR(AVERAGE(BO1002:BP1002),"")</f>
        <v/>
      </c>
      <c r="BO1002" s="12"/>
      <c r="BP1002" s="13"/>
      <c r="BQ1002" s="4" t="str">
        <f>IFERROR(AVERAGE(BR1002:BS1002),"")</f>
        <v/>
      </c>
      <c r="BR1002" s="12"/>
      <c r="BS1002" s="13"/>
      <c r="BT1002" s="4" t="str">
        <f>IFERROR(AVERAGE(BU1002:BV1002),"")</f>
        <v/>
      </c>
      <c r="BU1002" s="12"/>
      <c r="BV1002" s="13"/>
    </row>
    <row r="1003" spans="1:77">
      <c r="B1003" t="s">
        <v>69</v>
      </c>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row>
    <row r="1004" spans="1:77">
      <c r="B1004" t="str">
        <f>B1002</f>
        <v>lymberopoulos2005hydrogen</v>
      </c>
      <c r="C1004" t="s">
        <v>48</v>
      </c>
      <c r="D1004">
        <f>D1002</f>
        <v>2005</v>
      </c>
      <c r="E1004" t="s">
        <v>22</v>
      </c>
      <c r="F1004" s="22" t="str">
        <f>IFERROR(AVERAGE(G1004:H1004),"")</f>
        <v/>
      </c>
      <c r="G1004" s="23"/>
      <c r="H1004" s="24"/>
      <c r="I1004" s="22" t="str">
        <f>IFERROR(AVERAGE(J1004:K1004),"")</f>
        <v/>
      </c>
      <c r="J1004" s="23"/>
      <c r="K1004" s="24"/>
      <c r="L1004" s="22" t="str">
        <f>IFERROR(AVERAGE(M1004:N1004),"")</f>
        <v/>
      </c>
      <c r="M1004" s="23"/>
      <c r="N1004" s="24"/>
      <c r="O1004" s="22">
        <f>IFERROR(AVERAGE(P1004:Q1004),"")</f>
        <v>0.02</v>
      </c>
      <c r="P1004" s="23">
        <v>0.02</v>
      </c>
      <c r="Q1004" s="24">
        <v>0.02</v>
      </c>
      <c r="R1004" s="22">
        <f>IFERROR(AVERAGE(S1004:T1004),"")</f>
        <v>0.02</v>
      </c>
      <c r="S1004" s="23">
        <v>0.02</v>
      </c>
      <c r="T1004" s="24">
        <v>0.02</v>
      </c>
      <c r="U1004" s="22">
        <f>IFERROR(AVERAGE(V1004:W1004),"")</f>
        <v>0.02</v>
      </c>
      <c r="V1004" s="23">
        <v>0.02</v>
      </c>
      <c r="W1004" s="24">
        <v>0.02</v>
      </c>
      <c r="X1004" s="22" t="str">
        <f>IFERROR(AVERAGE(Y1004:Z1004),"")</f>
        <v/>
      </c>
      <c r="Y1004" s="23"/>
      <c r="Z1004" s="24"/>
      <c r="AA1004" s="22" t="str">
        <f>IFERROR(AVERAGE(AB1004:AC1004),"")</f>
        <v/>
      </c>
      <c r="AB1004" s="23"/>
      <c r="AC1004" s="24"/>
      <c r="AD1004" s="22" t="str">
        <f>IFERROR(AVERAGE(AE1004:AF1004),"")</f>
        <v/>
      </c>
      <c r="AE1004" s="23"/>
      <c r="AF1004" s="24"/>
      <c r="AG1004" s="22" t="str">
        <f>IFERROR(AVERAGE(AH1004:AI1004),"")</f>
        <v/>
      </c>
      <c r="AH1004" s="23"/>
      <c r="AI1004" s="24"/>
      <c r="AJ1004" s="22" t="str">
        <f>IFERROR(AVERAGE(AK1004:AL1004),"")</f>
        <v/>
      </c>
      <c r="AK1004" s="23"/>
      <c r="AL1004" s="24"/>
      <c r="AM1004" s="22" t="str">
        <f>IFERROR(AVERAGE(AN1004:AO1004),"")</f>
        <v/>
      </c>
      <c r="AN1004" s="23"/>
      <c r="AO1004" s="24"/>
      <c r="AP1004" s="22" t="str">
        <f>IFERROR(AVERAGE(AQ1004:AR1004),"")</f>
        <v/>
      </c>
      <c r="AQ1004" s="23"/>
      <c r="AR1004" s="24"/>
      <c r="AS1004" s="22" t="str">
        <f>IFERROR(AVERAGE(AT1004:AU1004),"")</f>
        <v/>
      </c>
      <c r="AT1004" s="23"/>
      <c r="AU1004" s="24"/>
      <c r="AV1004" s="22" t="str">
        <f>IFERROR(AVERAGE(AW1004:AX1004),"")</f>
        <v/>
      </c>
      <c r="AW1004" s="23"/>
      <c r="AX1004" s="24"/>
      <c r="AY1004" s="22" t="str">
        <f>IFERROR(AVERAGE(AZ1004:BA1004),"")</f>
        <v/>
      </c>
      <c r="AZ1004" s="23"/>
      <c r="BA1004" s="24"/>
      <c r="BB1004" s="22" t="str">
        <f>IFERROR(AVERAGE(BC1004:BD1004),"")</f>
        <v/>
      </c>
      <c r="BC1004" s="23"/>
      <c r="BD1004" s="24"/>
      <c r="BE1004" s="22" t="str">
        <f>IFERROR(AVERAGE(BF1004:BG1004),"")</f>
        <v/>
      </c>
      <c r="BF1004" s="23"/>
      <c r="BG1004" s="24"/>
      <c r="BH1004" s="22" t="str">
        <f>IFERROR(AVERAGE(BI1004:BJ1004),"")</f>
        <v/>
      </c>
      <c r="BI1004" s="23"/>
      <c r="BJ1004" s="24"/>
      <c r="BK1004" s="22" t="str">
        <f>IFERROR(AVERAGE(BL1004:BM1004),"")</f>
        <v/>
      </c>
      <c r="BL1004" s="23"/>
      <c r="BM1004" s="24"/>
      <c r="BN1004" s="22">
        <f>IFERROR(AVERAGE(BO1004:BP1004),"")</f>
        <v>0.01</v>
      </c>
      <c r="BO1004" s="23">
        <v>0.01</v>
      </c>
      <c r="BP1004" s="24">
        <v>0.01</v>
      </c>
      <c r="BQ1004" s="22" t="str">
        <f>IFERROR(AVERAGE(BR1004:BS1004),"")</f>
        <v/>
      </c>
      <c r="BR1004" s="23"/>
      <c r="BS1004" s="24"/>
      <c r="BT1004" s="22" t="str">
        <f>IFERROR(AVERAGE(BU1004:BV1004),"")</f>
        <v/>
      </c>
      <c r="BU1004" s="23"/>
      <c r="BV1004" s="24"/>
      <c r="BY1004" s="2" t="s">
        <v>287</v>
      </c>
    </row>
    <row r="1005" spans="1:77">
      <c r="B1005" t="str">
        <f>B1004</f>
        <v>lymberopoulos2005hydrogen</v>
      </c>
      <c r="C1005" t="s">
        <v>49</v>
      </c>
      <c r="D1005">
        <f>D1004</f>
        <v>2005</v>
      </c>
      <c r="E1005" t="s">
        <v>22</v>
      </c>
      <c r="F1005" s="22" t="str">
        <f>IFERROR(AVERAGE(G1005:H1005),"")</f>
        <v/>
      </c>
      <c r="G1005" s="23"/>
      <c r="H1005" s="24"/>
      <c r="I1005" s="22" t="str">
        <f>IFERROR(AVERAGE(J1005:K1005),"")</f>
        <v/>
      </c>
      <c r="J1005" s="23"/>
      <c r="K1005" s="24"/>
      <c r="L1005" s="22" t="str">
        <f>IFERROR(AVERAGE(M1005:N1005),"")</f>
        <v/>
      </c>
      <c r="M1005" s="23"/>
      <c r="N1005" s="24"/>
      <c r="O1005" s="22" t="str">
        <f>IFERROR(AVERAGE(P1005:Q1005),"")</f>
        <v/>
      </c>
      <c r="P1005" s="23"/>
      <c r="Q1005" s="24"/>
      <c r="R1005" s="22" t="str">
        <f>IFERROR(AVERAGE(S1005:T1005),"")</f>
        <v/>
      </c>
      <c r="S1005" s="23"/>
      <c r="T1005" s="24"/>
      <c r="U1005" s="22" t="str">
        <f>IFERROR(AVERAGE(V1005:W1005),"")</f>
        <v/>
      </c>
      <c r="V1005" s="23"/>
      <c r="W1005" s="24"/>
      <c r="X1005" s="22" t="str">
        <f>IFERROR(AVERAGE(Y1005:Z1005),"")</f>
        <v/>
      </c>
      <c r="Y1005" s="23"/>
      <c r="Z1005" s="24"/>
      <c r="AA1005" s="22" t="str">
        <f>IFERROR(AVERAGE(AB1005:AC1005),"")</f>
        <v/>
      </c>
      <c r="AB1005" s="23"/>
      <c r="AC1005" s="24"/>
      <c r="AD1005" s="22" t="str">
        <f>IFERROR(AVERAGE(AE1005:AF1005),"")</f>
        <v/>
      </c>
      <c r="AE1005" s="23"/>
      <c r="AF1005" s="24"/>
      <c r="AG1005" s="22" t="str">
        <f>IFERROR(AVERAGE(AH1005:AI1005),"")</f>
        <v/>
      </c>
      <c r="AH1005" s="23"/>
      <c r="AI1005" s="24"/>
      <c r="AJ1005" s="22" t="str">
        <f>IFERROR(AVERAGE(AK1005:AL1005),"")</f>
        <v/>
      </c>
      <c r="AK1005" s="23"/>
      <c r="AL1005" s="24"/>
      <c r="AM1005" s="22" t="str">
        <f>IFERROR(AVERAGE(AN1005:AO1005),"")</f>
        <v/>
      </c>
      <c r="AN1005" s="23"/>
      <c r="AO1005" s="24"/>
      <c r="AP1005" s="22" t="str">
        <f>IFERROR(AVERAGE(AQ1005:AR1005),"")</f>
        <v/>
      </c>
      <c r="AQ1005" s="23"/>
      <c r="AR1005" s="24"/>
      <c r="AS1005" s="22" t="str">
        <f>IFERROR(AVERAGE(AT1005:AU1005),"")</f>
        <v/>
      </c>
      <c r="AT1005" s="23"/>
      <c r="AU1005" s="24"/>
      <c r="AV1005" s="22" t="str">
        <f>IFERROR(AVERAGE(AW1005:AX1005),"")</f>
        <v/>
      </c>
      <c r="AW1005" s="23"/>
      <c r="AX1005" s="24"/>
      <c r="AY1005" s="22" t="str">
        <f>IFERROR(AVERAGE(AZ1005:BA1005),"")</f>
        <v/>
      </c>
      <c r="AZ1005" s="23"/>
      <c r="BA1005" s="24"/>
      <c r="BB1005" s="22" t="str">
        <f>IFERROR(AVERAGE(BC1005:BD1005),"")</f>
        <v/>
      </c>
      <c r="BC1005" s="23"/>
      <c r="BD1005" s="24"/>
      <c r="BE1005" s="22" t="str">
        <f>IFERROR(AVERAGE(BF1005:BG1005),"")</f>
        <v/>
      </c>
      <c r="BF1005" s="23"/>
      <c r="BG1005" s="24"/>
      <c r="BH1005" s="22" t="str">
        <f>IFERROR(AVERAGE(BI1005:BJ1005),"")</f>
        <v/>
      </c>
      <c r="BI1005" s="23"/>
      <c r="BJ1005" s="24"/>
      <c r="BK1005" s="22" t="str">
        <f>IFERROR(AVERAGE(BL1005:BM1005),"")</f>
        <v/>
      </c>
      <c r="BL1005" s="23"/>
      <c r="BM1005" s="24"/>
      <c r="BN1005" s="22" t="str">
        <f>IFERROR(AVERAGE(BO1005:BP1005),"")</f>
        <v/>
      </c>
      <c r="BO1005" s="23"/>
      <c r="BP1005" s="24"/>
      <c r="BQ1005" s="22" t="str">
        <f>IFERROR(AVERAGE(BR1005:BS1005),"")</f>
        <v/>
      </c>
      <c r="BR1005" s="23"/>
      <c r="BS1005" s="24"/>
      <c r="BT1005" s="22" t="str">
        <f>IFERROR(AVERAGE(BU1005:BV1005),"")</f>
        <v/>
      </c>
      <c r="BU1005" s="23"/>
      <c r="BV1005" s="24"/>
    </row>
    <row r="1006" spans="1:77">
      <c r="B1006" t="s">
        <v>69</v>
      </c>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row>
    <row r="1007" spans="1:77">
      <c r="B1007" t="str">
        <f>B1002</f>
        <v>lymberopoulos2005hydrogen</v>
      </c>
      <c r="C1007" t="s">
        <v>23</v>
      </c>
      <c r="D1007">
        <f>D1002</f>
        <v>2005</v>
      </c>
      <c r="E1007" t="s">
        <v>20</v>
      </c>
      <c r="F1007" s="4" t="str">
        <f>IFERROR(AVERAGE(G1007:H1007),"")</f>
        <v/>
      </c>
      <c r="G1007" s="12"/>
      <c r="H1007" s="13"/>
      <c r="I1007" s="4" t="str">
        <f>IFERROR(AVERAGE(J1007:K1007),"")</f>
        <v/>
      </c>
      <c r="J1007" s="12"/>
      <c r="K1007" s="13"/>
      <c r="L1007" s="4" t="str">
        <f>IFERROR(AVERAGE(M1007:N1007),"")</f>
        <v/>
      </c>
      <c r="M1007" s="12"/>
      <c r="N1007" s="13"/>
      <c r="O1007" s="4" t="str">
        <f>IFERROR(AVERAGE(P1007:Q1007),"")</f>
        <v/>
      </c>
      <c r="P1007" s="12"/>
      <c r="Q1007" s="13"/>
      <c r="R1007" s="4" t="str">
        <f>IFERROR(AVERAGE(S1007:T1007),"")</f>
        <v/>
      </c>
      <c r="S1007" s="12"/>
      <c r="T1007" s="13"/>
      <c r="U1007" s="4" t="str">
        <f>IFERROR(AVERAGE(V1007:W1007),"")</f>
        <v/>
      </c>
      <c r="V1007" s="12"/>
      <c r="W1007" s="13"/>
      <c r="X1007" s="4" t="str">
        <f>IFERROR(AVERAGE(Y1007:Z1007),"")</f>
        <v/>
      </c>
      <c r="Y1007" s="12"/>
      <c r="Z1007" s="13"/>
      <c r="AA1007" s="4" t="str">
        <f>IFERROR(AVERAGE(AB1007:AC1007),"")</f>
        <v/>
      </c>
      <c r="AB1007" s="12"/>
      <c r="AC1007" s="13"/>
      <c r="AD1007" s="4" t="str">
        <f>IFERROR(AVERAGE(AE1007:AF1007),"")</f>
        <v/>
      </c>
      <c r="AE1007" s="12"/>
      <c r="AF1007" s="13"/>
      <c r="AG1007" s="4" t="str">
        <f>IFERROR(AVERAGE(AH1007:AI1007),"")</f>
        <v/>
      </c>
      <c r="AH1007" s="12"/>
      <c r="AI1007" s="13"/>
      <c r="AJ1007" s="4" t="str">
        <f>IFERROR(AVERAGE(AK1007:AL1007),"")</f>
        <v/>
      </c>
      <c r="AK1007" s="12"/>
      <c r="AL1007" s="13"/>
      <c r="AM1007" s="4" t="str">
        <f>IFERROR(AVERAGE(AN1007:AO1007),"")</f>
        <v/>
      </c>
      <c r="AN1007" s="12"/>
      <c r="AO1007" s="13"/>
      <c r="AP1007" s="4" t="str">
        <f>IFERROR(AVERAGE(AQ1007:AR1007),"")</f>
        <v/>
      </c>
      <c r="AQ1007" s="12"/>
      <c r="AR1007" s="13"/>
      <c r="AS1007" s="4" t="str">
        <f>IFERROR(AVERAGE(AT1007:AU1007),"")</f>
        <v/>
      </c>
      <c r="AT1007" s="12"/>
      <c r="AU1007" s="13"/>
      <c r="AV1007" s="4" t="str">
        <f>IFERROR(AVERAGE(AW1007:AX1007),"")</f>
        <v/>
      </c>
      <c r="AW1007" s="12"/>
      <c r="AX1007" s="13"/>
      <c r="AY1007" s="4" t="str">
        <f>IFERROR(AVERAGE(AZ1007:BA1007),"")</f>
        <v/>
      </c>
      <c r="AZ1007" s="12"/>
      <c r="BA1007" s="13"/>
      <c r="BB1007" s="4" t="str">
        <f>IFERROR(AVERAGE(BC1007:BD1007),"")</f>
        <v/>
      </c>
      <c r="BC1007" s="12"/>
      <c r="BD1007" s="13"/>
      <c r="BE1007" s="4" t="str">
        <f>IFERROR(AVERAGE(BF1007:BG1007),"")</f>
        <v/>
      </c>
      <c r="BF1007" s="12"/>
      <c r="BG1007" s="13"/>
      <c r="BH1007" s="4" t="str">
        <f>IFERROR(AVERAGE(BI1007:BJ1007),"")</f>
        <v/>
      </c>
      <c r="BI1007" s="12"/>
      <c r="BJ1007" s="13"/>
      <c r="BK1007" s="4" t="str">
        <f>IFERROR(AVERAGE(BL1007:BM1007),"")</f>
        <v/>
      </c>
      <c r="BL1007" s="12"/>
      <c r="BM1007" s="13"/>
      <c r="BN1007" s="4" t="str">
        <f>IFERROR(AVERAGE(BO1007:BP1007),"")</f>
        <v/>
      </c>
      <c r="BO1007" s="12"/>
      <c r="BP1007" s="13"/>
      <c r="BQ1007" s="4" t="str">
        <f>IFERROR(AVERAGE(BR1007:BS1007),"")</f>
        <v/>
      </c>
      <c r="BR1007" s="12"/>
      <c r="BS1007" s="13"/>
      <c r="BT1007" s="4" t="str">
        <f>IFERROR(AVERAGE(BU1007:BV1007),"")</f>
        <v/>
      </c>
      <c r="BU1007" s="12"/>
      <c r="BV1007" s="13"/>
    </row>
    <row r="1008" spans="1:77">
      <c r="B1008" t="str">
        <f>B1007</f>
        <v>lymberopoulos2005hydrogen</v>
      </c>
      <c r="C1008" t="s">
        <v>42</v>
      </c>
      <c r="D1008">
        <f>D1007</f>
        <v>2005</v>
      </c>
      <c r="E1008" t="s">
        <v>43</v>
      </c>
      <c r="F1008" s="4" t="str">
        <f>IFERROR(AVERAGE(G1008:H1008),"")</f>
        <v/>
      </c>
      <c r="G1008" s="12"/>
      <c r="H1008" s="13"/>
      <c r="I1008" s="4" t="str">
        <f>IFERROR(AVERAGE(J1008:K1008),"")</f>
        <v/>
      </c>
      <c r="J1008" s="12"/>
      <c r="K1008" s="13"/>
      <c r="L1008" s="4" t="str">
        <f>IFERROR(AVERAGE(M1008:N1008),"")</f>
        <v/>
      </c>
      <c r="M1008" s="12"/>
      <c r="N1008" s="13"/>
      <c r="O1008" s="4" t="str">
        <f>IFERROR(AVERAGE(P1008:Q1008),"")</f>
        <v/>
      </c>
      <c r="P1008" s="12"/>
      <c r="Q1008" s="13"/>
      <c r="R1008" s="4" t="str">
        <f>IFERROR(AVERAGE(S1008:T1008),"")</f>
        <v/>
      </c>
      <c r="S1008" s="12"/>
      <c r="T1008" s="13"/>
      <c r="U1008" s="4" t="str">
        <f>IFERROR(AVERAGE(V1008:W1008),"")</f>
        <v/>
      </c>
      <c r="V1008" s="12"/>
      <c r="W1008" s="13"/>
      <c r="X1008" s="4" t="str">
        <f>IFERROR(AVERAGE(Y1008:Z1008),"")</f>
        <v/>
      </c>
      <c r="Y1008" s="12"/>
      <c r="Z1008" s="13"/>
      <c r="AA1008" s="4" t="str">
        <f>IFERROR(AVERAGE(AB1008:AC1008),"")</f>
        <v/>
      </c>
      <c r="AB1008" s="12"/>
      <c r="AC1008" s="13"/>
      <c r="AD1008" s="4" t="str">
        <f>IFERROR(AVERAGE(AE1008:AF1008),"")</f>
        <v/>
      </c>
      <c r="AE1008" s="12"/>
      <c r="AF1008" s="13"/>
      <c r="AG1008" s="4" t="str">
        <f>IFERROR(AVERAGE(AH1008:AI1008),"")</f>
        <v/>
      </c>
      <c r="AH1008" s="12"/>
      <c r="AI1008" s="13"/>
      <c r="AJ1008" s="4" t="str">
        <f>IFERROR(AVERAGE(AK1008:AL1008),"")</f>
        <v/>
      </c>
      <c r="AK1008" s="12"/>
      <c r="AL1008" s="13"/>
      <c r="AM1008" s="4" t="str">
        <f>IFERROR(AVERAGE(AN1008:AO1008),"")</f>
        <v/>
      </c>
      <c r="AN1008" s="12"/>
      <c r="AO1008" s="13"/>
      <c r="AP1008" s="4" t="str">
        <f>IFERROR(AVERAGE(AQ1008:AR1008),"")</f>
        <v/>
      </c>
      <c r="AQ1008" s="12"/>
      <c r="AR1008" s="13"/>
      <c r="AS1008" s="4" t="str">
        <f>IFERROR(AVERAGE(AT1008:AU1008),"")</f>
        <v/>
      </c>
      <c r="AT1008" s="12"/>
      <c r="AU1008" s="13"/>
      <c r="AV1008" s="4" t="str">
        <f>IFERROR(AVERAGE(AW1008:AX1008),"")</f>
        <v/>
      </c>
      <c r="AW1008" s="12"/>
      <c r="AX1008" s="13"/>
      <c r="AY1008" s="4" t="str">
        <f>IFERROR(AVERAGE(AZ1008:BA1008),"")</f>
        <v/>
      </c>
      <c r="AZ1008" s="12"/>
      <c r="BA1008" s="13"/>
      <c r="BB1008" s="4" t="str">
        <f>IFERROR(AVERAGE(BC1008:BD1008),"")</f>
        <v/>
      </c>
      <c r="BC1008" s="12"/>
      <c r="BD1008" s="13"/>
      <c r="BE1008" s="4" t="str">
        <f>IFERROR(AVERAGE(BF1008:BG1008),"")</f>
        <v/>
      </c>
      <c r="BF1008" s="12"/>
      <c r="BG1008" s="13"/>
      <c r="BH1008" s="4" t="str">
        <f>IFERROR(AVERAGE(BI1008:BJ1008),"")</f>
        <v/>
      </c>
      <c r="BI1008" s="12"/>
      <c r="BJ1008" s="13"/>
      <c r="BK1008" s="4" t="str">
        <f>IFERROR(AVERAGE(BL1008:BM1008),"")</f>
        <v/>
      </c>
      <c r="BL1008" s="12"/>
      <c r="BM1008" s="13"/>
      <c r="BN1008" s="4" t="str">
        <f>IFERROR(AVERAGE(BO1008:BP1008),"")</f>
        <v/>
      </c>
      <c r="BO1008" s="12"/>
      <c r="BP1008" s="13"/>
      <c r="BQ1008" s="4" t="str">
        <f>IFERROR(AVERAGE(BR1008:BS1008),"")</f>
        <v/>
      </c>
      <c r="BR1008" s="12"/>
      <c r="BS1008" s="13"/>
      <c r="BT1008" s="4" t="str">
        <f>IFERROR(AVERAGE(BU1008:BV1008),"")</f>
        <v/>
      </c>
      <c r="BU1008" s="12"/>
      <c r="BV1008" s="13"/>
    </row>
    <row r="1009" spans="1:77">
      <c r="B1009" t="str">
        <f>B1008</f>
        <v>lymberopoulos2005hydrogen</v>
      </c>
      <c r="C1009" t="s">
        <v>21</v>
      </c>
      <c r="D1009">
        <f>D1008</f>
        <v>2005</v>
      </c>
      <c r="E1009" t="s">
        <v>22</v>
      </c>
      <c r="F1009" s="22" t="str">
        <f>IFERROR(AVERAGE(G1009:H1009),"")</f>
        <v/>
      </c>
      <c r="G1009" s="23"/>
      <c r="H1009" s="24"/>
      <c r="I1009" s="22" t="str">
        <f>IFERROR(AVERAGE(J1009:K1009),"")</f>
        <v/>
      </c>
      <c r="J1009" s="23"/>
      <c r="K1009" s="24"/>
      <c r="L1009" s="22" t="str">
        <f>IFERROR(AVERAGE(M1009:N1009),"")</f>
        <v/>
      </c>
      <c r="M1009" s="23"/>
      <c r="N1009" s="24"/>
      <c r="O1009" s="22" t="str">
        <f>IFERROR(AVERAGE(P1009:Q1009),"")</f>
        <v/>
      </c>
      <c r="P1009" s="23"/>
      <c r="Q1009" s="24"/>
      <c r="R1009" s="22" t="str">
        <f>IFERROR(AVERAGE(S1009:T1009),"")</f>
        <v/>
      </c>
      <c r="S1009" s="23"/>
      <c r="T1009" s="24"/>
      <c r="U1009" s="22" t="str">
        <f>IFERROR(AVERAGE(V1009:W1009),"")</f>
        <v/>
      </c>
      <c r="V1009" s="23"/>
      <c r="W1009" s="24"/>
      <c r="X1009" s="22" t="str">
        <f>IFERROR(AVERAGE(Y1009:Z1009),"")</f>
        <v/>
      </c>
      <c r="Y1009" s="23"/>
      <c r="Z1009" s="24"/>
      <c r="AA1009" s="22" t="str">
        <f>IFERROR(AVERAGE(AB1009:AC1009),"")</f>
        <v/>
      </c>
      <c r="AB1009" s="23"/>
      <c r="AC1009" s="24"/>
      <c r="AD1009" s="22" t="str">
        <f>IFERROR(AVERAGE(AE1009:AF1009),"")</f>
        <v/>
      </c>
      <c r="AE1009" s="23"/>
      <c r="AF1009" s="24"/>
      <c r="AG1009" s="22" t="str">
        <f>IFERROR(AVERAGE(AH1009:AI1009),"")</f>
        <v/>
      </c>
      <c r="AH1009" s="23"/>
      <c r="AI1009" s="24"/>
      <c r="AJ1009" s="22" t="str">
        <f>IFERROR(AVERAGE(AK1009:AL1009),"")</f>
        <v/>
      </c>
      <c r="AK1009" s="23"/>
      <c r="AL1009" s="24"/>
      <c r="AM1009" s="22" t="str">
        <f>IFERROR(AVERAGE(AN1009:AO1009),"")</f>
        <v/>
      </c>
      <c r="AN1009" s="23"/>
      <c r="AO1009" s="24"/>
      <c r="AP1009" s="22" t="str">
        <f>IFERROR(AVERAGE(AQ1009:AR1009),"")</f>
        <v/>
      </c>
      <c r="AQ1009" s="23"/>
      <c r="AR1009" s="24"/>
      <c r="AS1009" s="22" t="str">
        <f>IFERROR(AVERAGE(AT1009:AU1009),"")</f>
        <v/>
      </c>
      <c r="AT1009" s="23"/>
      <c r="AU1009" s="24"/>
      <c r="AV1009" s="22" t="str">
        <f>IFERROR(AVERAGE(AW1009:AX1009),"")</f>
        <v/>
      </c>
      <c r="AW1009" s="23"/>
      <c r="AX1009" s="24"/>
      <c r="AY1009" s="22" t="str">
        <f>IFERROR(AVERAGE(AZ1009:BA1009),"")</f>
        <v/>
      </c>
      <c r="AZ1009" s="23"/>
      <c r="BA1009" s="24"/>
      <c r="BB1009" s="22" t="str">
        <f>IFERROR(AVERAGE(BC1009:BD1009),"")</f>
        <v/>
      </c>
      <c r="BC1009" s="23"/>
      <c r="BD1009" s="24"/>
      <c r="BE1009" s="22" t="str">
        <f>IFERROR(AVERAGE(BF1009:BG1009),"")</f>
        <v/>
      </c>
      <c r="BF1009" s="23"/>
      <c r="BG1009" s="24"/>
      <c r="BH1009" s="22" t="str">
        <f>IFERROR(AVERAGE(BI1009:BJ1009),"")</f>
        <v/>
      </c>
      <c r="BI1009" s="23"/>
      <c r="BJ1009" s="24"/>
      <c r="BK1009" s="22" t="str">
        <f>IFERROR(AVERAGE(BL1009:BM1009),"")</f>
        <v/>
      </c>
      <c r="BL1009" s="23"/>
      <c r="BM1009" s="24"/>
      <c r="BN1009" s="22" t="str">
        <f>IFERROR(AVERAGE(BO1009:BP1009),"")</f>
        <v/>
      </c>
      <c r="BO1009" s="23"/>
      <c r="BP1009" s="24"/>
      <c r="BQ1009" s="22" t="str">
        <f>IFERROR(AVERAGE(BR1009:BS1009),"")</f>
        <v/>
      </c>
      <c r="BR1009" s="23"/>
      <c r="BS1009" s="24"/>
      <c r="BT1009" s="22" t="str">
        <f>IFERROR(AVERAGE(BU1009:BV1009),"")</f>
        <v/>
      </c>
      <c r="BU1009" s="23"/>
      <c r="BV1009" s="24"/>
    </row>
    <row r="1010" spans="1:77">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row>
    <row r="1012" spans="1:77">
      <c r="A1012" s="5">
        <f>MATCH(B1012,Sources[Citekey],0)</f>
        <v>137</v>
      </c>
      <c r="B1012" s="6" t="s">
        <v>243</v>
      </c>
      <c r="C1012" s="1"/>
      <c r="D1012" s="1">
        <f>VLOOKUP(B1012,Sources[],2,FALSE)</f>
        <v>2013</v>
      </c>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row>
    <row r="1013" spans="1:77">
      <c r="B1013" t="str">
        <f>B1012</f>
        <v>muller2013entwicklung</v>
      </c>
      <c r="C1013" t="s">
        <v>3</v>
      </c>
      <c r="D1013">
        <f>D1012</f>
        <v>2013</v>
      </c>
      <c r="E1013" s="25" t="s">
        <v>6</v>
      </c>
      <c r="F1013" s="4" t="str">
        <f>IFERROR(AVERAGE(G1013:H1013),"")</f>
        <v/>
      </c>
      <c r="G1013" s="12"/>
      <c r="H1013" s="13"/>
      <c r="I1013" s="4" t="str">
        <f>IFERROR(AVERAGE(J1013:K1013),"")</f>
        <v/>
      </c>
      <c r="J1013" s="12"/>
      <c r="K1013" s="13"/>
      <c r="L1013" s="4" t="str">
        <f>IFERROR(AVERAGE(M1013:N1013),"")</f>
        <v/>
      </c>
      <c r="M1013" s="12"/>
      <c r="N1013" s="13"/>
      <c r="O1013" s="4" t="str">
        <f>IFERROR(AVERAGE(P1013:Q1013),"")</f>
        <v/>
      </c>
      <c r="P1013" s="12"/>
      <c r="Q1013" s="13"/>
      <c r="R1013" s="4" t="str">
        <f>IFERROR(AVERAGE(S1013:T1013),"")</f>
        <v/>
      </c>
      <c r="S1013" s="12"/>
      <c r="T1013" s="13"/>
      <c r="U1013" s="4" t="str">
        <f>IFERROR(AVERAGE(V1013:W1013),"")</f>
        <v/>
      </c>
      <c r="V1013" s="12"/>
      <c r="W1013" s="13"/>
      <c r="X1013" s="4" t="str">
        <f>IFERROR(AVERAGE(Y1013:Z1013),"")</f>
        <v/>
      </c>
      <c r="Y1013" s="12"/>
      <c r="Z1013" s="13"/>
      <c r="AA1013" s="4" t="str">
        <f>IFERROR(AVERAGE(AB1013:AC1013),"")</f>
        <v/>
      </c>
      <c r="AB1013" s="12"/>
      <c r="AC1013" s="13"/>
      <c r="AD1013" s="4" t="str">
        <f>IFERROR(AVERAGE(AE1013:AF1013),"")</f>
        <v/>
      </c>
      <c r="AE1013" s="12"/>
      <c r="AF1013" s="13"/>
      <c r="AG1013" s="4" t="str">
        <f>IFERROR(AVERAGE(AH1013:AI1013),"")</f>
        <v/>
      </c>
      <c r="AH1013" s="12"/>
      <c r="AI1013" s="13"/>
      <c r="AJ1013" s="4" t="str">
        <f>IFERROR(AVERAGE(AK1013:AL1013),"")</f>
        <v/>
      </c>
      <c r="AK1013" s="12"/>
      <c r="AL1013" s="13"/>
      <c r="AM1013" s="4" t="str">
        <f>IFERROR(AVERAGE(AN1013:AO1013),"")</f>
        <v/>
      </c>
      <c r="AN1013" s="12"/>
      <c r="AO1013" s="13"/>
      <c r="AP1013" s="4" t="str">
        <f>IFERROR(AVERAGE(AQ1013:AR1013),"")</f>
        <v/>
      </c>
      <c r="AQ1013" s="12"/>
      <c r="AR1013" s="13"/>
      <c r="AS1013" s="4">
        <f>IFERROR(AVERAGE(AT1013:AU1013),"")</f>
        <v>1550</v>
      </c>
      <c r="AT1013" s="12">
        <v>700</v>
      </c>
      <c r="AU1013" s="13">
        <v>2400</v>
      </c>
      <c r="AV1013" s="4" t="str">
        <f>IFERROR(AVERAGE(AW1013:AX1013),"")</f>
        <v/>
      </c>
      <c r="AW1013" s="12"/>
      <c r="AX1013" s="13"/>
      <c r="AY1013" s="4" t="str">
        <f>IFERROR(AVERAGE(AZ1013:BA1013),"")</f>
        <v/>
      </c>
      <c r="AZ1013" s="12"/>
      <c r="BA1013" s="13"/>
      <c r="BB1013" s="4" t="str">
        <f>IFERROR(AVERAGE(BC1013:BD1013),"")</f>
        <v/>
      </c>
      <c r="BC1013" s="12"/>
      <c r="BD1013" s="13"/>
      <c r="BE1013" s="4" t="str">
        <f>IFERROR(AVERAGE(BF1013:BG1013),"")</f>
        <v/>
      </c>
      <c r="BF1013" s="12"/>
      <c r="BG1013" s="13"/>
      <c r="BH1013" s="4" t="str">
        <f>IFERROR(AVERAGE(BI1013:BJ1013),"")</f>
        <v/>
      </c>
      <c r="BI1013" s="12"/>
      <c r="BJ1013" s="13"/>
      <c r="BK1013" s="4" t="str">
        <f>IFERROR(AVERAGE(BL1013:BM1013),"")</f>
        <v/>
      </c>
      <c r="BL1013" s="12"/>
      <c r="BM1013" s="13"/>
      <c r="BN1013" s="4" t="str">
        <f>IFERROR(AVERAGE(BO1013:BP1013),"")</f>
        <v/>
      </c>
      <c r="BO1013" s="12"/>
      <c r="BP1013" s="13"/>
      <c r="BQ1013" s="4" t="str">
        <f>IFERROR(AVERAGE(BR1013:BS1013),"")</f>
        <v/>
      </c>
      <c r="BR1013" s="12"/>
      <c r="BS1013" s="13"/>
      <c r="BT1013" s="4" t="str">
        <f>IFERROR(AVERAGE(BU1013:BV1013),"")</f>
        <v/>
      </c>
      <c r="BU1013" s="12"/>
      <c r="BV1013" s="13"/>
      <c r="BX1013" s="2"/>
      <c r="BY1013" s="2" t="s">
        <v>288</v>
      </c>
    </row>
    <row r="1014" spans="1:77">
      <c r="B1014" t="str">
        <f>B1013</f>
        <v>muller2013entwicklung</v>
      </c>
      <c r="C1014" t="s">
        <v>4</v>
      </c>
      <c r="D1014">
        <f>D1013</f>
        <v>2013</v>
      </c>
      <c r="E1014" t="str">
        <f>E1013</f>
        <v>EUR/kW</v>
      </c>
      <c r="F1014" s="4" t="str">
        <f>IFERROR(AVERAGE(G1014:H1014),"")</f>
        <v/>
      </c>
      <c r="G1014" s="14"/>
      <c r="H1014" s="15"/>
      <c r="I1014" s="4" t="str">
        <f>IFERROR(AVERAGE(J1014:K1014),"")</f>
        <v/>
      </c>
      <c r="J1014" s="14"/>
      <c r="K1014" s="15"/>
      <c r="L1014" s="4" t="str">
        <f>IFERROR(AVERAGE(M1014:N1014),"")</f>
        <v/>
      </c>
      <c r="M1014" s="14"/>
      <c r="N1014" s="15"/>
      <c r="O1014" s="4" t="str">
        <f>IFERROR(AVERAGE(P1014:Q1014),"")</f>
        <v/>
      </c>
      <c r="P1014" s="14"/>
      <c r="Q1014" s="15"/>
      <c r="R1014" s="4" t="str">
        <f>IFERROR(AVERAGE(S1014:T1014),"")</f>
        <v/>
      </c>
      <c r="S1014" s="14"/>
      <c r="T1014" s="15"/>
      <c r="U1014" s="4" t="str">
        <f>IFERROR(AVERAGE(V1014:W1014),"")</f>
        <v/>
      </c>
      <c r="V1014" s="14"/>
      <c r="W1014" s="15"/>
      <c r="X1014" s="4" t="str">
        <f>IFERROR(AVERAGE(Y1014:Z1014),"")</f>
        <v/>
      </c>
      <c r="Y1014" s="14"/>
      <c r="Z1014" s="15"/>
      <c r="AA1014" s="4" t="str">
        <f>IFERROR(AVERAGE(AB1014:AC1014),"")</f>
        <v/>
      </c>
      <c r="AB1014" s="14"/>
      <c r="AC1014" s="15"/>
      <c r="AD1014" s="4" t="str">
        <f>IFERROR(AVERAGE(AE1014:AF1014),"")</f>
        <v/>
      </c>
      <c r="AE1014" s="14"/>
      <c r="AF1014" s="15"/>
      <c r="AG1014" s="4" t="str">
        <f>IFERROR(AVERAGE(AH1014:AI1014),"")</f>
        <v/>
      </c>
      <c r="AH1014" s="14"/>
      <c r="AI1014" s="15"/>
      <c r="AJ1014" s="4" t="str">
        <f>IFERROR(AVERAGE(AK1014:AL1014),"")</f>
        <v/>
      </c>
      <c r="AK1014" s="14"/>
      <c r="AL1014" s="15"/>
      <c r="AM1014" s="4" t="str">
        <f>IFERROR(AVERAGE(AN1014:AO1014),"")</f>
        <v/>
      </c>
      <c r="AN1014" s="14"/>
      <c r="AO1014" s="15"/>
      <c r="AP1014" s="4" t="str">
        <f>IFERROR(AVERAGE(AQ1014:AR1014),"")</f>
        <v/>
      </c>
      <c r="AQ1014" s="14"/>
      <c r="AR1014" s="15"/>
      <c r="AS1014" s="4">
        <f>IFERROR(AVERAGE(AT1014:AU1014),"")</f>
        <v>3350</v>
      </c>
      <c r="AT1014" s="14">
        <v>700</v>
      </c>
      <c r="AU1014" s="15">
        <v>6000</v>
      </c>
      <c r="AV1014" s="4" t="str">
        <f>IFERROR(AVERAGE(AW1014:AX1014),"")</f>
        <v/>
      </c>
      <c r="AW1014" s="14"/>
      <c r="AX1014" s="15"/>
      <c r="AY1014" s="4" t="str">
        <f>IFERROR(AVERAGE(AZ1014:BA1014),"")</f>
        <v/>
      </c>
      <c r="AZ1014" s="14"/>
      <c r="BA1014" s="15"/>
      <c r="BB1014" s="4" t="str">
        <f>IFERROR(AVERAGE(BC1014:BD1014),"")</f>
        <v/>
      </c>
      <c r="BC1014" s="14"/>
      <c r="BD1014" s="15"/>
      <c r="BE1014" s="4" t="str">
        <f>IFERROR(AVERAGE(BF1014:BG1014),"")</f>
        <v/>
      </c>
      <c r="BF1014" s="14"/>
      <c r="BG1014" s="15"/>
      <c r="BH1014" s="4" t="str">
        <f>IFERROR(AVERAGE(BI1014:BJ1014),"")</f>
        <v/>
      </c>
      <c r="BI1014" s="14"/>
      <c r="BJ1014" s="15"/>
      <c r="BK1014" s="4" t="str">
        <f>IFERROR(AVERAGE(BL1014:BM1014),"")</f>
        <v/>
      </c>
      <c r="BL1014" s="14"/>
      <c r="BM1014" s="15"/>
      <c r="BN1014" s="4" t="str">
        <f>IFERROR(AVERAGE(BO1014:BP1014),"")</f>
        <v/>
      </c>
      <c r="BO1014" s="14"/>
      <c r="BP1014" s="15"/>
      <c r="BQ1014" s="4" t="str">
        <f>IFERROR(AVERAGE(BR1014:BS1014),"")</f>
        <v/>
      </c>
      <c r="BR1014" s="14"/>
      <c r="BS1014" s="15"/>
      <c r="BT1014" s="4" t="str">
        <f>IFERROR(AVERAGE(BU1014:BV1014),"")</f>
        <v/>
      </c>
      <c r="BU1014" s="14"/>
      <c r="BV1014" s="15"/>
      <c r="BX1014" s="2"/>
      <c r="BY1014" s="2" t="s">
        <v>288</v>
      </c>
    </row>
    <row r="1015" spans="1:77">
      <c r="B1015" t="str">
        <f>B1014</f>
        <v>muller2013entwicklung</v>
      </c>
      <c r="C1015" t="s">
        <v>5</v>
      </c>
      <c r="D1015">
        <f>D1014</f>
        <v>2013</v>
      </c>
      <c r="E1015" t="str">
        <f>E1014</f>
        <v>EUR/kW</v>
      </c>
      <c r="F1015" s="4" t="str">
        <f>IFERROR(AVERAGE(G1015:H1015),"")</f>
        <v/>
      </c>
      <c r="G1015" s="16"/>
      <c r="H1015" s="17"/>
      <c r="I1015" s="4" t="str">
        <f>IFERROR(AVERAGE(J1015:K1015),"")</f>
        <v/>
      </c>
      <c r="J1015" s="16"/>
      <c r="K1015" s="17"/>
      <c r="L1015" s="4" t="str">
        <f>IFERROR(AVERAGE(M1015:N1015),"")</f>
        <v/>
      </c>
      <c r="M1015" s="16"/>
      <c r="N1015" s="17"/>
      <c r="O1015" s="4" t="str">
        <f>IFERROR(AVERAGE(P1015:Q1015),"")</f>
        <v/>
      </c>
      <c r="P1015" s="16"/>
      <c r="Q1015" s="17"/>
      <c r="R1015" s="4" t="str">
        <f>IFERROR(AVERAGE(S1015:T1015),"")</f>
        <v/>
      </c>
      <c r="S1015" s="16"/>
      <c r="T1015" s="17"/>
      <c r="U1015" s="4" t="str">
        <f>IFERROR(AVERAGE(V1015:W1015),"")</f>
        <v/>
      </c>
      <c r="V1015" s="16"/>
      <c r="W1015" s="17"/>
      <c r="X1015" s="4" t="str">
        <f>IFERROR(AVERAGE(Y1015:Z1015),"")</f>
        <v/>
      </c>
      <c r="Y1015" s="16"/>
      <c r="Z1015" s="17"/>
      <c r="AA1015" s="4" t="str">
        <f>IFERROR(AVERAGE(AB1015:AC1015),"")</f>
        <v/>
      </c>
      <c r="AB1015" s="16"/>
      <c r="AC1015" s="17"/>
      <c r="AD1015" s="4" t="str">
        <f>IFERROR(AVERAGE(AE1015:AF1015),"")</f>
        <v/>
      </c>
      <c r="AE1015" s="16"/>
      <c r="AF1015" s="17"/>
      <c r="AG1015" s="4" t="str">
        <f>IFERROR(AVERAGE(AH1015:AI1015),"")</f>
        <v/>
      </c>
      <c r="AH1015" s="16"/>
      <c r="AI1015" s="17"/>
      <c r="AJ1015" s="4" t="str">
        <f>IFERROR(AVERAGE(AK1015:AL1015),"")</f>
        <v/>
      </c>
      <c r="AK1015" s="16"/>
      <c r="AL1015" s="17"/>
      <c r="AM1015" s="4" t="str">
        <f>IFERROR(AVERAGE(AN1015:AO1015),"")</f>
        <v/>
      </c>
      <c r="AN1015" s="16"/>
      <c r="AO1015" s="17"/>
      <c r="AP1015" s="4" t="str">
        <f>IFERROR(AVERAGE(AQ1015:AR1015),"")</f>
        <v/>
      </c>
      <c r="AQ1015" s="16"/>
      <c r="AR1015" s="17"/>
      <c r="AS1015" s="4" t="str">
        <f>IFERROR(AVERAGE(AT1015:AU1015),"")</f>
        <v/>
      </c>
      <c r="AT1015" s="16"/>
      <c r="AU1015" s="17"/>
      <c r="AV1015" s="4" t="str">
        <f>IFERROR(AVERAGE(AW1015:AX1015),"")</f>
        <v/>
      </c>
      <c r="AW1015" s="16"/>
      <c r="AX1015" s="17"/>
      <c r="AY1015" s="4" t="str">
        <f>IFERROR(AVERAGE(AZ1015:BA1015),"")</f>
        <v/>
      </c>
      <c r="AZ1015" s="16"/>
      <c r="BA1015" s="17"/>
      <c r="BB1015" s="4" t="str">
        <f>IFERROR(AVERAGE(BC1015:BD1015),"")</f>
        <v/>
      </c>
      <c r="BC1015" s="16"/>
      <c r="BD1015" s="17"/>
      <c r="BE1015" s="4" t="str">
        <f>IFERROR(AVERAGE(BF1015:BG1015),"")</f>
        <v/>
      </c>
      <c r="BF1015" s="16"/>
      <c r="BG1015" s="17"/>
      <c r="BH1015" s="4" t="str">
        <f>IFERROR(AVERAGE(BI1015:BJ1015),"")</f>
        <v/>
      </c>
      <c r="BI1015" s="16"/>
      <c r="BJ1015" s="17"/>
      <c r="BK1015" s="4" t="str">
        <f>IFERROR(AVERAGE(BL1015:BM1015),"")</f>
        <v/>
      </c>
      <c r="BL1015" s="16"/>
      <c r="BM1015" s="17"/>
      <c r="BN1015" s="4" t="str">
        <f>IFERROR(AVERAGE(BO1015:BP1015),"")</f>
        <v/>
      </c>
      <c r="BO1015" s="16"/>
      <c r="BP1015" s="17"/>
      <c r="BQ1015" s="4" t="str">
        <f>IFERROR(AVERAGE(BR1015:BS1015),"")</f>
        <v/>
      </c>
      <c r="BR1015" s="16"/>
      <c r="BS1015" s="17"/>
      <c r="BT1015" s="4" t="str">
        <f>IFERROR(AVERAGE(BU1015:BV1015),"")</f>
        <v/>
      </c>
      <c r="BU1015" s="16"/>
      <c r="BV1015" s="17"/>
    </row>
    <row r="1016" spans="1:77">
      <c r="B1016" t="s">
        <v>69</v>
      </c>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row>
    <row r="1017" spans="1:77" s="1" customFormat="1">
      <c r="A1017" s="55"/>
      <c r="B1017" s="1" t="str">
        <f>B1015</f>
        <v>muller2013entwicklung</v>
      </c>
      <c r="C1017" s="1" t="s">
        <v>10</v>
      </c>
      <c r="D1017" s="1">
        <f>D1012</f>
        <v>2013</v>
      </c>
      <c r="E1017" s="1" t="str">
        <f>E1013</f>
        <v>EUR/kW</v>
      </c>
      <c r="F1017" s="10">
        <f t="shared" ref="F1017:BJ1017" si="1113">IFERROR(SUM(F1019:F1024)/F1018,0)</f>
        <v>0</v>
      </c>
      <c r="G1017" s="10">
        <f t="shared" si="1113"/>
        <v>0</v>
      </c>
      <c r="H1017" s="10">
        <f t="shared" si="1113"/>
        <v>0</v>
      </c>
      <c r="I1017" s="10">
        <f t="shared" si="1113"/>
        <v>0</v>
      </c>
      <c r="J1017" s="10">
        <f t="shared" si="1113"/>
        <v>0</v>
      </c>
      <c r="K1017" s="10">
        <f t="shared" si="1113"/>
        <v>0</v>
      </c>
      <c r="L1017" s="10">
        <f t="shared" si="1113"/>
        <v>0</v>
      </c>
      <c r="M1017" s="10">
        <f t="shared" si="1113"/>
        <v>0</v>
      </c>
      <c r="N1017" s="10">
        <f t="shared" si="1113"/>
        <v>0</v>
      </c>
      <c r="O1017" s="10">
        <f t="shared" si="1113"/>
        <v>0</v>
      </c>
      <c r="P1017" s="10">
        <f t="shared" si="1113"/>
        <v>0</v>
      </c>
      <c r="Q1017" s="10">
        <f t="shared" si="1113"/>
        <v>0</v>
      </c>
      <c r="R1017" s="10">
        <f t="shared" si="1113"/>
        <v>0</v>
      </c>
      <c r="S1017" s="10">
        <f t="shared" si="1113"/>
        <v>0</v>
      </c>
      <c r="T1017" s="10">
        <f t="shared" si="1113"/>
        <v>0</v>
      </c>
      <c r="U1017" s="10">
        <f t="shared" si="1113"/>
        <v>0</v>
      </c>
      <c r="V1017" s="10">
        <f t="shared" si="1113"/>
        <v>0</v>
      </c>
      <c r="W1017" s="10">
        <f t="shared" si="1113"/>
        <v>0</v>
      </c>
      <c r="X1017" s="10">
        <f t="shared" si="1113"/>
        <v>0</v>
      </c>
      <c r="Y1017" s="10">
        <f t="shared" si="1113"/>
        <v>0</v>
      </c>
      <c r="Z1017" s="10">
        <f t="shared" si="1113"/>
        <v>0</v>
      </c>
      <c r="AA1017" s="10">
        <f t="shared" si="1113"/>
        <v>0</v>
      </c>
      <c r="AB1017" s="10">
        <f t="shared" si="1113"/>
        <v>0</v>
      </c>
      <c r="AC1017" s="10">
        <f t="shared" si="1113"/>
        <v>0</v>
      </c>
      <c r="AD1017" s="10">
        <f t="shared" si="1113"/>
        <v>0</v>
      </c>
      <c r="AE1017" s="10">
        <f t="shared" si="1113"/>
        <v>0</v>
      </c>
      <c r="AF1017" s="10">
        <f t="shared" si="1113"/>
        <v>0</v>
      </c>
      <c r="AG1017" s="10">
        <f t="shared" si="1113"/>
        <v>0</v>
      </c>
      <c r="AH1017" s="10">
        <f t="shared" si="1113"/>
        <v>0</v>
      </c>
      <c r="AI1017" s="10">
        <f t="shared" si="1113"/>
        <v>0</v>
      </c>
      <c r="AJ1017" s="10">
        <f t="shared" si="1113"/>
        <v>0</v>
      </c>
      <c r="AK1017" s="10">
        <f t="shared" si="1113"/>
        <v>0</v>
      </c>
      <c r="AL1017" s="10">
        <f t="shared" si="1113"/>
        <v>0</v>
      </c>
      <c r="AM1017" s="10">
        <f t="shared" si="1113"/>
        <v>0</v>
      </c>
      <c r="AN1017" s="10">
        <f t="shared" si="1113"/>
        <v>0</v>
      </c>
      <c r="AO1017" s="10">
        <f t="shared" si="1113"/>
        <v>0</v>
      </c>
      <c r="AP1017" s="10">
        <f t="shared" si="1113"/>
        <v>0</v>
      </c>
      <c r="AQ1017" s="10">
        <f t="shared" si="1113"/>
        <v>0</v>
      </c>
      <c r="AR1017" s="10">
        <f t="shared" si="1113"/>
        <v>0</v>
      </c>
      <c r="AS1017" s="10">
        <f t="shared" si="1113"/>
        <v>0</v>
      </c>
      <c r="AT1017" s="10">
        <f t="shared" si="1113"/>
        <v>0</v>
      </c>
      <c r="AU1017" s="10">
        <f t="shared" si="1113"/>
        <v>0</v>
      </c>
      <c r="AV1017" s="10">
        <f t="shared" si="1113"/>
        <v>0</v>
      </c>
      <c r="AW1017" s="10">
        <f t="shared" si="1113"/>
        <v>0</v>
      </c>
      <c r="AX1017" s="10">
        <f t="shared" si="1113"/>
        <v>0</v>
      </c>
      <c r="AY1017" s="10">
        <f t="shared" si="1113"/>
        <v>0</v>
      </c>
      <c r="AZ1017" s="10">
        <f t="shared" si="1113"/>
        <v>0</v>
      </c>
      <c r="BA1017" s="10">
        <f t="shared" si="1113"/>
        <v>0</v>
      </c>
      <c r="BB1017" s="10">
        <f t="shared" si="1113"/>
        <v>0</v>
      </c>
      <c r="BC1017" s="10">
        <f t="shared" si="1113"/>
        <v>0</v>
      </c>
      <c r="BD1017" s="10">
        <f t="shared" si="1113"/>
        <v>0</v>
      </c>
      <c r="BE1017" s="10">
        <f t="shared" si="1113"/>
        <v>0</v>
      </c>
      <c r="BF1017" s="10">
        <f t="shared" si="1113"/>
        <v>0</v>
      </c>
      <c r="BG1017" s="10">
        <f t="shared" si="1113"/>
        <v>0</v>
      </c>
      <c r="BH1017" s="10">
        <f t="shared" si="1113"/>
        <v>0</v>
      </c>
      <c r="BI1017" s="10">
        <f t="shared" si="1113"/>
        <v>0</v>
      </c>
      <c r="BJ1017" s="10">
        <f t="shared" si="1113"/>
        <v>0</v>
      </c>
      <c r="BK1017" s="10">
        <f t="shared" ref="BK1017:BV1017" si="1114">IFERROR(SUM(BK1019:BK1024)/BK1018,0)</f>
        <v>0</v>
      </c>
      <c r="BL1017" s="10">
        <f t="shared" si="1114"/>
        <v>0</v>
      </c>
      <c r="BM1017" s="10">
        <f t="shared" si="1114"/>
        <v>0</v>
      </c>
      <c r="BN1017" s="10">
        <f t="shared" si="1114"/>
        <v>0</v>
      </c>
      <c r="BO1017" s="10">
        <f t="shared" si="1114"/>
        <v>0</v>
      </c>
      <c r="BP1017" s="10">
        <f t="shared" si="1114"/>
        <v>0</v>
      </c>
      <c r="BQ1017" s="10">
        <f t="shared" si="1114"/>
        <v>0</v>
      </c>
      <c r="BR1017" s="10">
        <f t="shared" si="1114"/>
        <v>0</v>
      </c>
      <c r="BS1017" s="10">
        <f t="shared" si="1114"/>
        <v>0</v>
      </c>
      <c r="BT1017" s="10">
        <f t="shared" si="1114"/>
        <v>0</v>
      </c>
      <c r="BU1017" s="10">
        <f t="shared" si="1114"/>
        <v>0</v>
      </c>
      <c r="BV1017" s="10">
        <f t="shared" si="1114"/>
        <v>0</v>
      </c>
    </row>
    <row r="1018" spans="1:77" hidden="1" outlineLevel="1">
      <c r="B1018" t="str">
        <f>B1017</f>
        <v>muller2013entwicklung</v>
      </c>
      <c r="C1018" t="s">
        <v>17</v>
      </c>
      <c r="D1018">
        <f>D1017</f>
        <v>2013</v>
      </c>
      <c r="E1018" t="s">
        <v>18</v>
      </c>
      <c r="F1018" s="4" t="str">
        <f>IFERROR(AVERAGE(G1018:H1018),"")</f>
        <v/>
      </c>
      <c r="G1018" s="12"/>
      <c r="H1018" s="13"/>
      <c r="I1018" s="4" t="str">
        <f>IFERROR(AVERAGE(J1018:K1018),"")</f>
        <v/>
      </c>
      <c r="J1018" s="12"/>
      <c r="K1018" s="13"/>
      <c r="L1018" s="4" t="str">
        <f>IFERROR(AVERAGE(M1018:N1018),"")</f>
        <v/>
      </c>
      <c r="M1018" s="12"/>
      <c r="N1018" s="13"/>
      <c r="O1018" s="4" t="str">
        <f>IFERROR(AVERAGE(P1018:Q1018),"")</f>
        <v/>
      </c>
      <c r="P1018" s="12"/>
      <c r="Q1018" s="13"/>
      <c r="R1018" s="4" t="str">
        <f>IFERROR(AVERAGE(S1018:T1018),"")</f>
        <v/>
      </c>
      <c r="S1018" s="12"/>
      <c r="T1018" s="13"/>
      <c r="U1018" s="4" t="str">
        <f>IFERROR(AVERAGE(V1018:W1018),"")</f>
        <v/>
      </c>
      <c r="V1018" s="12"/>
      <c r="W1018" s="13"/>
      <c r="X1018" s="4" t="str">
        <f>IFERROR(AVERAGE(Y1018:Z1018),"")</f>
        <v/>
      </c>
      <c r="Y1018" s="12"/>
      <c r="Z1018" s="13"/>
      <c r="AA1018" s="4" t="str">
        <f>IFERROR(AVERAGE(AB1018:AC1018),"")</f>
        <v/>
      </c>
      <c r="AB1018" s="12"/>
      <c r="AC1018" s="13"/>
      <c r="AD1018" s="4" t="str">
        <f>IFERROR(AVERAGE(AE1018:AF1018),"")</f>
        <v/>
      </c>
      <c r="AE1018" s="12"/>
      <c r="AF1018" s="13"/>
      <c r="AG1018" s="4" t="str">
        <f>IFERROR(AVERAGE(AH1018:AI1018),"")</f>
        <v/>
      </c>
      <c r="AH1018" s="12"/>
      <c r="AI1018" s="13"/>
      <c r="AJ1018" s="4" t="str">
        <f>IFERROR(AVERAGE(AK1018:AL1018),"")</f>
        <v/>
      </c>
      <c r="AK1018" s="12"/>
      <c r="AL1018" s="13"/>
      <c r="AM1018" s="4" t="str">
        <f>IFERROR(AVERAGE(AN1018:AO1018),"")</f>
        <v/>
      </c>
      <c r="AN1018" s="12"/>
      <c r="AO1018" s="13"/>
      <c r="AP1018" s="4" t="str">
        <f>IFERROR(AVERAGE(AQ1018:AR1018),"")</f>
        <v/>
      </c>
      <c r="AQ1018" s="12"/>
      <c r="AR1018" s="13"/>
      <c r="AS1018" s="4" t="str">
        <f>IFERROR(AVERAGE(AT1018:AU1018),"")</f>
        <v/>
      </c>
      <c r="AT1018" s="12"/>
      <c r="AU1018" s="13"/>
      <c r="AV1018" s="4" t="str">
        <f>IFERROR(AVERAGE(AW1018:AX1018),"")</f>
        <v/>
      </c>
      <c r="AW1018" s="12"/>
      <c r="AX1018" s="13"/>
      <c r="AY1018" s="4" t="str">
        <f>IFERROR(AVERAGE(AZ1018:BA1018),"")</f>
        <v/>
      </c>
      <c r="AZ1018" s="12"/>
      <c r="BA1018" s="13"/>
      <c r="BB1018" s="4" t="str">
        <f>IFERROR(AVERAGE(BC1018:BD1018),"")</f>
        <v/>
      </c>
      <c r="BC1018" s="12"/>
      <c r="BD1018" s="13"/>
      <c r="BE1018" s="4" t="str">
        <f>IFERROR(AVERAGE(BF1018:BG1018),"")</f>
        <v/>
      </c>
      <c r="BF1018" s="12"/>
      <c r="BG1018" s="13"/>
      <c r="BH1018" s="4" t="str">
        <f>IFERROR(AVERAGE(BI1018:BJ1018),"")</f>
        <v/>
      </c>
      <c r="BI1018" s="12"/>
      <c r="BJ1018" s="13"/>
      <c r="BK1018" s="4" t="str">
        <f>IFERROR(AVERAGE(BL1018:BM1018),"")</f>
        <v/>
      </c>
      <c r="BL1018" s="12"/>
      <c r="BM1018" s="13"/>
      <c r="BN1018" s="4" t="str">
        <f>IFERROR(AVERAGE(BO1018:BP1018),"")</f>
        <v/>
      </c>
      <c r="BO1018" s="12"/>
      <c r="BP1018" s="13"/>
      <c r="BQ1018" s="4" t="str">
        <f>IFERROR(AVERAGE(BR1018:BS1018),"")</f>
        <v/>
      </c>
      <c r="BR1018" s="12"/>
      <c r="BS1018" s="13"/>
      <c r="BT1018" s="4" t="str">
        <f>IFERROR(AVERAGE(BU1018:BV1018),"")</f>
        <v/>
      </c>
      <c r="BU1018" s="12"/>
      <c r="BV1018" s="13"/>
    </row>
    <row r="1019" spans="1:77" hidden="1" outlineLevel="1">
      <c r="B1019" t="str">
        <f t="shared" ref="B1019:B1024" si="1115">B1018</f>
        <v>muller2013entwicklung</v>
      </c>
      <c r="C1019" t="s">
        <v>12</v>
      </c>
      <c r="D1019">
        <f>D1017</f>
        <v>2013</v>
      </c>
      <c r="E1019" t="str">
        <f>LEFT(E1017,3)</f>
        <v>EUR</v>
      </c>
      <c r="F1019" s="4" t="str">
        <f t="shared" ref="F1019:F1024" si="1116">IFERROR(AVERAGE(G1019:H1019),"")</f>
        <v/>
      </c>
      <c r="G1019" s="12"/>
      <c r="H1019" s="13"/>
      <c r="I1019" s="4" t="str">
        <f t="shared" ref="I1019:I1024" si="1117">IFERROR(AVERAGE(J1019:K1019),"")</f>
        <v/>
      </c>
      <c r="J1019" s="12"/>
      <c r="K1019" s="13"/>
      <c r="L1019" s="4" t="str">
        <f t="shared" ref="L1019:L1024" si="1118">IFERROR(AVERAGE(M1019:N1019),"")</f>
        <v/>
      </c>
      <c r="M1019" s="12"/>
      <c r="N1019" s="13"/>
      <c r="O1019" s="4" t="str">
        <f t="shared" ref="O1019:O1024" si="1119">IFERROR(AVERAGE(P1019:Q1019),"")</f>
        <v/>
      </c>
      <c r="P1019" s="12"/>
      <c r="Q1019" s="13"/>
      <c r="R1019" s="4" t="str">
        <f t="shared" ref="R1019:R1024" si="1120">IFERROR(AVERAGE(S1019:T1019),"")</f>
        <v/>
      </c>
      <c r="S1019" s="12"/>
      <c r="T1019" s="13"/>
      <c r="U1019" s="4" t="str">
        <f t="shared" ref="U1019:U1024" si="1121">IFERROR(AVERAGE(V1019:W1019),"")</f>
        <v/>
      </c>
      <c r="V1019" s="12"/>
      <c r="W1019" s="13"/>
      <c r="X1019" s="4" t="str">
        <f t="shared" ref="X1019:X1024" si="1122">IFERROR(AVERAGE(Y1019:Z1019),"")</f>
        <v/>
      </c>
      <c r="Y1019" s="12"/>
      <c r="Z1019" s="13"/>
      <c r="AA1019" s="4" t="str">
        <f t="shared" ref="AA1019:AA1024" si="1123">IFERROR(AVERAGE(AB1019:AC1019),"")</f>
        <v/>
      </c>
      <c r="AB1019" s="12"/>
      <c r="AC1019" s="13"/>
      <c r="AD1019" s="4" t="str">
        <f t="shared" ref="AD1019:AD1024" si="1124">IFERROR(AVERAGE(AE1019:AF1019),"")</f>
        <v/>
      </c>
      <c r="AE1019" s="12"/>
      <c r="AF1019" s="13"/>
      <c r="AG1019" s="4" t="str">
        <f t="shared" ref="AG1019:AG1024" si="1125">IFERROR(AVERAGE(AH1019:AI1019),"")</f>
        <v/>
      </c>
      <c r="AH1019" s="12"/>
      <c r="AI1019" s="13"/>
      <c r="AJ1019" s="4" t="str">
        <f t="shared" ref="AJ1019:AJ1024" si="1126">IFERROR(AVERAGE(AK1019:AL1019),"")</f>
        <v/>
      </c>
      <c r="AK1019" s="12"/>
      <c r="AL1019" s="13"/>
      <c r="AM1019" s="4" t="str">
        <f t="shared" ref="AM1019:AM1024" si="1127">IFERROR(AVERAGE(AN1019:AO1019),"")</f>
        <v/>
      </c>
      <c r="AN1019" s="12"/>
      <c r="AO1019" s="13"/>
      <c r="AP1019" s="4" t="str">
        <f t="shared" ref="AP1019:AP1024" si="1128">IFERROR(AVERAGE(AQ1019:AR1019),"")</f>
        <v/>
      </c>
      <c r="AQ1019" s="12"/>
      <c r="AR1019" s="13"/>
      <c r="AS1019" s="4" t="str">
        <f t="shared" ref="AS1019:AS1024" si="1129">IFERROR(AVERAGE(AT1019:AU1019),"")</f>
        <v/>
      </c>
      <c r="AT1019" s="12"/>
      <c r="AU1019" s="13"/>
      <c r="AV1019" s="4" t="str">
        <f t="shared" ref="AV1019:AV1024" si="1130">IFERROR(AVERAGE(AW1019:AX1019),"")</f>
        <v/>
      </c>
      <c r="AW1019" s="12"/>
      <c r="AX1019" s="13"/>
      <c r="AY1019" s="4" t="str">
        <f t="shared" ref="AY1019:AY1024" si="1131">IFERROR(AVERAGE(AZ1019:BA1019),"")</f>
        <v/>
      </c>
      <c r="AZ1019" s="12"/>
      <c r="BA1019" s="13"/>
      <c r="BB1019" s="4" t="str">
        <f t="shared" ref="BB1019:BB1024" si="1132">IFERROR(AVERAGE(BC1019:BD1019),"")</f>
        <v/>
      </c>
      <c r="BC1019" s="12"/>
      <c r="BD1019" s="13"/>
      <c r="BE1019" s="4" t="str">
        <f t="shared" ref="BE1019:BE1024" si="1133">IFERROR(AVERAGE(BF1019:BG1019),"")</f>
        <v/>
      </c>
      <c r="BF1019" s="12"/>
      <c r="BG1019" s="13"/>
      <c r="BH1019" s="4" t="str">
        <f t="shared" ref="BH1019:BH1024" si="1134">IFERROR(AVERAGE(BI1019:BJ1019),"")</f>
        <v/>
      </c>
      <c r="BI1019" s="12"/>
      <c r="BJ1019" s="13"/>
      <c r="BK1019" s="4" t="str">
        <f t="shared" ref="BK1019:BK1024" si="1135">IFERROR(AVERAGE(BL1019:BM1019),"")</f>
        <v/>
      </c>
      <c r="BL1019" s="12"/>
      <c r="BM1019" s="13"/>
      <c r="BN1019" s="4" t="str">
        <f t="shared" ref="BN1019:BN1024" si="1136">IFERROR(AVERAGE(BO1019:BP1019),"")</f>
        <v/>
      </c>
      <c r="BO1019" s="12"/>
      <c r="BP1019" s="13"/>
      <c r="BQ1019" s="4" t="str">
        <f t="shared" ref="BQ1019:BQ1024" si="1137">IFERROR(AVERAGE(BR1019:BS1019),"")</f>
        <v/>
      </c>
      <c r="BR1019" s="12"/>
      <c r="BS1019" s="13"/>
      <c r="BT1019" s="4" t="str">
        <f t="shared" ref="BT1019:BT1024" si="1138">IFERROR(AVERAGE(BU1019:BV1019),"")</f>
        <v/>
      </c>
      <c r="BU1019" s="12"/>
      <c r="BV1019" s="13"/>
    </row>
    <row r="1020" spans="1:77" hidden="1" outlineLevel="1">
      <c r="B1020" t="str">
        <f t="shared" si="1115"/>
        <v>muller2013entwicklung</v>
      </c>
      <c r="C1020" t="s">
        <v>13</v>
      </c>
      <c r="D1020">
        <f t="shared" ref="D1020:E1024" si="1139">D1019</f>
        <v>2013</v>
      </c>
      <c r="E1020" t="str">
        <f t="shared" si="1139"/>
        <v>EUR</v>
      </c>
      <c r="F1020" s="4" t="str">
        <f t="shared" si="1116"/>
        <v/>
      </c>
      <c r="G1020" s="12"/>
      <c r="H1020" s="13"/>
      <c r="I1020" s="4" t="str">
        <f t="shared" si="1117"/>
        <v/>
      </c>
      <c r="J1020" s="12"/>
      <c r="K1020" s="13"/>
      <c r="L1020" s="4" t="str">
        <f t="shared" si="1118"/>
        <v/>
      </c>
      <c r="M1020" s="12"/>
      <c r="N1020" s="13"/>
      <c r="O1020" s="4" t="str">
        <f t="shared" si="1119"/>
        <v/>
      </c>
      <c r="P1020" s="12"/>
      <c r="Q1020" s="13"/>
      <c r="R1020" s="4" t="str">
        <f t="shared" si="1120"/>
        <v/>
      </c>
      <c r="S1020" s="12"/>
      <c r="T1020" s="13"/>
      <c r="U1020" s="4" t="str">
        <f t="shared" si="1121"/>
        <v/>
      </c>
      <c r="V1020" s="12"/>
      <c r="W1020" s="13"/>
      <c r="X1020" s="4" t="str">
        <f t="shared" si="1122"/>
        <v/>
      </c>
      <c r="Y1020" s="12"/>
      <c r="Z1020" s="13"/>
      <c r="AA1020" s="4" t="str">
        <f t="shared" si="1123"/>
        <v/>
      </c>
      <c r="AB1020" s="12"/>
      <c r="AC1020" s="13"/>
      <c r="AD1020" s="4" t="str">
        <f t="shared" si="1124"/>
        <v/>
      </c>
      <c r="AE1020" s="12"/>
      <c r="AF1020" s="13"/>
      <c r="AG1020" s="4" t="str">
        <f t="shared" si="1125"/>
        <v/>
      </c>
      <c r="AH1020" s="12"/>
      <c r="AI1020" s="13"/>
      <c r="AJ1020" s="4" t="str">
        <f t="shared" si="1126"/>
        <v/>
      </c>
      <c r="AK1020" s="12"/>
      <c r="AL1020" s="13"/>
      <c r="AM1020" s="4" t="str">
        <f t="shared" si="1127"/>
        <v/>
      </c>
      <c r="AN1020" s="12"/>
      <c r="AO1020" s="13"/>
      <c r="AP1020" s="4" t="str">
        <f t="shared" si="1128"/>
        <v/>
      </c>
      <c r="AQ1020" s="12"/>
      <c r="AR1020" s="13"/>
      <c r="AS1020" s="4" t="str">
        <f t="shared" si="1129"/>
        <v/>
      </c>
      <c r="AT1020" s="12"/>
      <c r="AU1020" s="13"/>
      <c r="AV1020" s="4" t="str">
        <f t="shared" si="1130"/>
        <v/>
      </c>
      <c r="AW1020" s="12"/>
      <c r="AX1020" s="13"/>
      <c r="AY1020" s="4" t="str">
        <f t="shared" si="1131"/>
        <v/>
      </c>
      <c r="AZ1020" s="12"/>
      <c r="BA1020" s="13"/>
      <c r="BB1020" s="4" t="str">
        <f t="shared" si="1132"/>
        <v/>
      </c>
      <c r="BC1020" s="12"/>
      <c r="BD1020" s="13"/>
      <c r="BE1020" s="4" t="str">
        <f t="shared" si="1133"/>
        <v/>
      </c>
      <c r="BF1020" s="12"/>
      <c r="BG1020" s="13"/>
      <c r="BH1020" s="4" t="str">
        <f t="shared" si="1134"/>
        <v/>
      </c>
      <c r="BI1020" s="12"/>
      <c r="BJ1020" s="13"/>
      <c r="BK1020" s="4" t="str">
        <f t="shared" si="1135"/>
        <v/>
      </c>
      <c r="BL1020" s="12"/>
      <c r="BM1020" s="13"/>
      <c r="BN1020" s="4" t="str">
        <f t="shared" si="1136"/>
        <v/>
      </c>
      <c r="BO1020" s="12"/>
      <c r="BP1020" s="13"/>
      <c r="BQ1020" s="4" t="str">
        <f t="shared" si="1137"/>
        <v/>
      </c>
      <c r="BR1020" s="12"/>
      <c r="BS1020" s="13"/>
      <c r="BT1020" s="4" t="str">
        <f t="shared" si="1138"/>
        <v/>
      </c>
      <c r="BU1020" s="12"/>
      <c r="BV1020" s="13"/>
    </row>
    <row r="1021" spans="1:77" hidden="1" outlineLevel="1">
      <c r="B1021" t="str">
        <f t="shared" si="1115"/>
        <v>muller2013entwicklung</v>
      </c>
      <c r="C1021" t="s">
        <v>14</v>
      </c>
      <c r="D1021">
        <f t="shared" si="1139"/>
        <v>2013</v>
      </c>
      <c r="E1021" t="str">
        <f t="shared" si="1139"/>
        <v>EUR</v>
      </c>
      <c r="F1021" s="4" t="str">
        <f t="shared" si="1116"/>
        <v/>
      </c>
      <c r="G1021" s="12"/>
      <c r="H1021" s="13"/>
      <c r="I1021" s="4" t="str">
        <f t="shared" si="1117"/>
        <v/>
      </c>
      <c r="J1021" s="12"/>
      <c r="K1021" s="13"/>
      <c r="L1021" s="4" t="str">
        <f t="shared" si="1118"/>
        <v/>
      </c>
      <c r="M1021" s="12"/>
      <c r="N1021" s="13"/>
      <c r="O1021" s="4" t="str">
        <f t="shared" si="1119"/>
        <v/>
      </c>
      <c r="P1021" s="12"/>
      <c r="Q1021" s="13"/>
      <c r="R1021" s="4" t="str">
        <f t="shared" si="1120"/>
        <v/>
      </c>
      <c r="S1021" s="12"/>
      <c r="T1021" s="13"/>
      <c r="U1021" s="4" t="str">
        <f t="shared" si="1121"/>
        <v/>
      </c>
      <c r="V1021" s="12"/>
      <c r="W1021" s="13"/>
      <c r="X1021" s="4" t="str">
        <f t="shared" si="1122"/>
        <v/>
      </c>
      <c r="Y1021" s="12"/>
      <c r="Z1021" s="13"/>
      <c r="AA1021" s="4" t="str">
        <f t="shared" si="1123"/>
        <v/>
      </c>
      <c r="AB1021" s="12"/>
      <c r="AC1021" s="13"/>
      <c r="AD1021" s="4" t="str">
        <f t="shared" si="1124"/>
        <v/>
      </c>
      <c r="AE1021" s="12"/>
      <c r="AF1021" s="13"/>
      <c r="AG1021" s="4" t="str">
        <f t="shared" si="1125"/>
        <v/>
      </c>
      <c r="AH1021" s="12"/>
      <c r="AI1021" s="13"/>
      <c r="AJ1021" s="4" t="str">
        <f t="shared" si="1126"/>
        <v/>
      </c>
      <c r="AK1021" s="12"/>
      <c r="AL1021" s="13"/>
      <c r="AM1021" s="4" t="str">
        <f t="shared" si="1127"/>
        <v/>
      </c>
      <c r="AN1021" s="12"/>
      <c r="AO1021" s="13"/>
      <c r="AP1021" s="4" t="str">
        <f t="shared" si="1128"/>
        <v/>
      </c>
      <c r="AQ1021" s="12"/>
      <c r="AR1021" s="13"/>
      <c r="AS1021" s="4" t="str">
        <f t="shared" si="1129"/>
        <v/>
      </c>
      <c r="AT1021" s="12"/>
      <c r="AU1021" s="13"/>
      <c r="AV1021" s="4" t="str">
        <f t="shared" si="1130"/>
        <v/>
      </c>
      <c r="AW1021" s="12"/>
      <c r="AX1021" s="13"/>
      <c r="AY1021" s="4" t="str">
        <f t="shared" si="1131"/>
        <v/>
      </c>
      <c r="AZ1021" s="12"/>
      <c r="BA1021" s="13"/>
      <c r="BB1021" s="4" t="str">
        <f t="shared" si="1132"/>
        <v/>
      </c>
      <c r="BC1021" s="12"/>
      <c r="BD1021" s="13"/>
      <c r="BE1021" s="4" t="str">
        <f t="shared" si="1133"/>
        <v/>
      </c>
      <c r="BF1021" s="12"/>
      <c r="BG1021" s="13"/>
      <c r="BH1021" s="4" t="str">
        <f t="shared" si="1134"/>
        <v/>
      </c>
      <c r="BI1021" s="12"/>
      <c r="BJ1021" s="13"/>
      <c r="BK1021" s="4" t="str">
        <f t="shared" si="1135"/>
        <v/>
      </c>
      <c r="BL1021" s="12"/>
      <c r="BM1021" s="13"/>
      <c r="BN1021" s="4" t="str">
        <f t="shared" si="1136"/>
        <v/>
      </c>
      <c r="BO1021" s="12"/>
      <c r="BP1021" s="13"/>
      <c r="BQ1021" s="4" t="str">
        <f t="shared" si="1137"/>
        <v/>
      </c>
      <c r="BR1021" s="12"/>
      <c r="BS1021" s="13"/>
      <c r="BT1021" s="4" t="str">
        <f t="shared" si="1138"/>
        <v/>
      </c>
      <c r="BU1021" s="12"/>
      <c r="BV1021" s="13"/>
    </row>
    <row r="1022" spans="1:77" hidden="1" outlineLevel="1">
      <c r="B1022" t="str">
        <f t="shared" si="1115"/>
        <v>muller2013entwicklung</v>
      </c>
      <c r="C1022" t="s">
        <v>11</v>
      </c>
      <c r="D1022">
        <f t="shared" si="1139"/>
        <v>2013</v>
      </c>
      <c r="E1022" t="str">
        <f t="shared" si="1139"/>
        <v>EUR</v>
      </c>
      <c r="F1022" s="4" t="str">
        <f t="shared" si="1116"/>
        <v/>
      </c>
      <c r="G1022" s="12"/>
      <c r="H1022" s="13"/>
      <c r="I1022" s="4" t="str">
        <f t="shared" si="1117"/>
        <v/>
      </c>
      <c r="J1022" s="12"/>
      <c r="K1022" s="13"/>
      <c r="L1022" s="4" t="str">
        <f t="shared" si="1118"/>
        <v/>
      </c>
      <c r="M1022" s="12"/>
      <c r="N1022" s="13"/>
      <c r="O1022" s="4" t="str">
        <f t="shared" si="1119"/>
        <v/>
      </c>
      <c r="P1022" s="12"/>
      <c r="Q1022" s="13"/>
      <c r="R1022" s="4" t="str">
        <f t="shared" si="1120"/>
        <v/>
      </c>
      <c r="S1022" s="12"/>
      <c r="T1022" s="13"/>
      <c r="U1022" s="4" t="str">
        <f t="shared" si="1121"/>
        <v/>
      </c>
      <c r="V1022" s="12"/>
      <c r="W1022" s="13"/>
      <c r="X1022" s="4" t="str">
        <f t="shared" si="1122"/>
        <v/>
      </c>
      <c r="Y1022" s="12"/>
      <c r="Z1022" s="13"/>
      <c r="AA1022" s="4" t="str">
        <f t="shared" si="1123"/>
        <v/>
      </c>
      <c r="AB1022" s="12"/>
      <c r="AC1022" s="13"/>
      <c r="AD1022" s="4" t="str">
        <f t="shared" si="1124"/>
        <v/>
      </c>
      <c r="AE1022" s="12"/>
      <c r="AF1022" s="13"/>
      <c r="AG1022" s="4" t="str">
        <f t="shared" si="1125"/>
        <v/>
      </c>
      <c r="AH1022" s="12"/>
      <c r="AI1022" s="13"/>
      <c r="AJ1022" s="4" t="str">
        <f t="shared" si="1126"/>
        <v/>
      </c>
      <c r="AK1022" s="12"/>
      <c r="AL1022" s="13"/>
      <c r="AM1022" s="4" t="str">
        <f t="shared" si="1127"/>
        <v/>
      </c>
      <c r="AN1022" s="12"/>
      <c r="AO1022" s="13"/>
      <c r="AP1022" s="4" t="str">
        <f t="shared" si="1128"/>
        <v/>
      </c>
      <c r="AQ1022" s="12"/>
      <c r="AR1022" s="13"/>
      <c r="AS1022" s="4" t="str">
        <f t="shared" si="1129"/>
        <v/>
      </c>
      <c r="AT1022" s="12"/>
      <c r="AU1022" s="13"/>
      <c r="AV1022" s="4" t="str">
        <f t="shared" si="1130"/>
        <v/>
      </c>
      <c r="AW1022" s="12"/>
      <c r="AX1022" s="13"/>
      <c r="AY1022" s="4" t="str">
        <f t="shared" si="1131"/>
        <v/>
      </c>
      <c r="AZ1022" s="12"/>
      <c r="BA1022" s="13"/>
      <c r="BB1022" s="4" t="str">
        <f t="shared" si="1132"/>
        <v/>
      </c>
      <c r="BC1022" s="12"/>
      <c r="BD1022" s="13"/>
      <c r="BE1022" s="4" t="str">
        <f t="shared" si="1133"/>
        <v/>
      </c>
      <c r="BF1022" s="12"/>
      <c r="BG1022" s="13"/>
      <c r="BH1022" s="4" t="str">
        <f t="shared" si="1134"/>
        <v/>
      </c>
      <c r="BI1022" s="12"/>
      <c r="BJ1022" s="13"/>
      <c r="BK1022" s="4" t="str">
        <f t="shared" si="1135"/>
        <v/>
      </c>
      <c r="BL1022" s="12"/>
      <c r="BM1022" s="13"/>
      <c r="BN1022" s="4" t="str">
        <f t="shared" si="1136"/>
        <v/>
      </c>
      <c r="BO1022" s="12"/>
      <c r="BP1022" s="13"/>
      <c r="BQ1022" s="4" t="str">
        <f t="shared" si="1137"/>
        <v/>
      </c>
      <c r="BR1022" s="12"/>
      <c r="BS1022" s="13"/>
      <c r="BT1022" s="4" t="str">
        <f t="shared" si="1138"/>
        <v/>
      </c>
      <c r="BU1022" s="12"/>
      <c r="BV1022" s="13"/>
    </row>
    <row r="1023" spans="1:77" hidden="1" outlineLevel="1">
      <c r="B1023" t="str">
        <f t="shared" si="1115"/>
        <v>muller2013entwicklung</v>
      </c>
      <c r="C1023" t="s">
        <v>15</v>
      </c>
      <c r="D1023">
        <f t="shared" si="1139"/>
        <v>2013</v>
      </c>
      <c r="E1023" t="str">
        <f t="shared" si="1139"/>
        <v>EUR</v>
      </c>
      <c r="F1023" s="4" t="str">
        <f t="shared" si="1116"/>
        <v/>
      </c>
      <c r="G1023" s="12"/>
      <c r="H1023" s="13"/>
      <c r="I1023" s="4" t="str">
        <f t="shared" si="1117"/>
        <v/>
      </c>
      <c r="J1023" s="12"/>
      <c r="K1023" s="13"/>
      <c r="L1023" s="4" t="str">
        <f t="shared" si="1118"/>
        <v/>
      </c>
      <c r="M1023" s="12"/>
      <c r="N1023" s="13"/>
      <c r="O1023" s="4" t="str">
        <f t="shared" si="1119"/>
        <v/>
      </c>
      <c r="P1023" s="12"/>
      <c r="Q1023" s="13"/>
      <c r="R1023" s="4" t="str">
        <f t="shared" si="1120"/>
        <v/>
      </c>
      <c r="S1023" s="12"/>
      <c r="T1023" s="13"/>
      <c r="U1023" s="4" t="str">
        <f t="shared" si="1121"/>
        <v/>
      </c>
      <c r="V1023" s="12"/>
      <c r="W1023" s="13"/>
      <c r="X1023" s="4" t="str">
        <f t="shared" si="1122"/>
        <v/>
      </c>
      <c r="Y1023" s="12"/>
      <c r="Z1023" s="13"/>
      <c r="AA1023" s="4" t="str">
        <f t="shared" si="1123"/>
        <v/>
      </c>
      <c r="AB1023" s="12"/>
      <c r="AC1023" s="13"/>
      <c r="AD1023" s="4" t="str">
        <f t="shared" si="1124"/>
        <v/>
      </c>
      <c r="AE1023" s="12"/>
      <c r="AF1023" s="13"/>
      <c r="AG1023" s="4" t="str">
        <f t="shared" si="1125"/>
        <v/>
      </c>
      <c r="AH1023" s="12"/>
      <c r="AI1023" s="13"/>
      <c r="AJ1023" s="4" t="str">
        <f t="shared" si="1126"/>
        <v/>
      </c>
      <c r="AK1023" s="12"/>
      <c r="AL1023" s="13"/>
      <c r="AM1023" s="4" t="str">
        <f t="shared" si="1127"/>
        <v/>
      </c>
      <c r="AN1023" s="12"/>
      <c r="AO1023" s="13"/>
      <c r="AP1023" s="4" t="str">
        <f t="shared" si="1128"/>
        <v/>
      </c>
      <c r="AQ1023" s="12"/>
      <c r="AR1023" s="13"/>
      <c r="AS1023" s="4" t="str">
        <f t="shared" si="1129"/>
        <v/>
      </c>
      <c r="AT1023" s="12"/>
      <c r="AU1023" s="13"/>
      <c r="AV1023" s="4" t="str">
        <f t="shared" si="1130"/>
        <v/>
      </c>
      <c r="AW1023" s="12"/>
      <c r="AX1023" s="13"/>
      <c r="AY1023" s="4" t="str">
        <f t="shared" si="1131"/>
        <v/>
      </c>
      <c r="AZ1023" s="12"/>
      <c r="BA1023" s="13"/>
      <c r="BB1023" s="4" t="str">
        <f t="shared" si="1132"/>
        <v/>
      </c>
      <c r="BC1023" s="12"/>
      <c r="BD1023" s="13"/>
      <c r="BE1023" s="4" t="str">
        <f t="shared" si="1133"/>
        <v/>
      </c>
      <c r="BF1023" s="12"/>
      <c r="BG1023" s="13"/>
      <c r="BH1023" s="4" t="str">
        <f t="shared" si="1134"/>
        <v/>
      </c>
      <c r="BI1023" s="12"/>
      <c r="BJ1023" s="13"/>
      <c r="BK1023" s="4" t="str">
        <f t="shared" si="1135"/>
        <v/>
      </c>
      <c r="BL1023" s="12"/>
      <c r="BM1023" s="13"/>
      <c r="BN1023" s="4" t="str">
        <f t="shared" si="1136"/>
        <v/>
      </c>
      <c r="BO1023" s="12"/>
      <c r="BP1023" s="13"/>
      <c r="BQ1023" s="4" t="str">
        <f t="shared" si="1137"/>
        <v/>
      </c>
      <c r="BR1023" s="12"/>
      <c r="BS1023" s="13"/>
      <c r="BT1023" s="4" t="str">
        <f t="shared" si="1138"/>
        <v/>
      </c>
      <c r="BU1023" s="12"/>
      <c r="BV1023" s="13"/>
    </row>
    <row r="1024" spans="1:77" hidden="1" outlineLevel="1">
      <c r="B1024" t="str">
        <f t="shared" si="1115"/>
        <v>muller2013entwicklung</v>
      </c>
      <c r="C1024" t="s">
        <v>16</v>
      </c>
      <c r="D1024">
        <f t="shared" si="1139"/>
        <v>2013</v>
      </c>
      <c r="E1024" t="str">
        <f t="shared" si="1139"/>
        <v>EUR</v>
      </c>
      <c r="F1024" s="4" t="str">
        <f t="shared" si="1116"/>
        <v/>
      </c>
      <c r="G1024" s="12"/>
      <c r="H1024" s="13"/>
      <c r="I1024" s="4" t="str">
        <f t="shared" si="1117"/>
        <v/>
      </c>
      <c r="J1024" s="12"/>
      <c r="K1024" s="13"/>
      <c r="L1024" s="4" t="str">
        <f t="shared" si="1118"/>
        <v/>
      </c>
      <c r="M1024" s="12"/>
      <c r="N1024" s="13"/>
      <c r="O1024" s="4" t="str">
        <f t="shared" si="1119"/>
        <v/>
      </c>
      <c r="P1024" s="12"/>
      <c r="Q1024" s="13"/>
      <c r="R1024" s="4" t="str">
        <f t="shared" si="1120"/>
        <v/>
      </c>
      <c r="S1024" s="12"/>
      <c r="T1024" s="13"/>
      <c r="U1024" s="4" t="str">
        <f t="shared" si="1121"/>
        <v/>
      </c>
      <c r="V1024" s="12"/>
      <c r="W1024" s="13"/>
      <c r="X1024" s="4" t="str">
        <f t="shared" si="1122"/>
        <v/>
      </c>
      <c r="Y1024" s="12"/>
      <c r="Z1024" s="13"/>
      <c r="AA1024" s="4" t="str">
        <f t="shared" si="1123"/>
        <v/>
      </c>
      <c r="AB1024" s="12"/>
      <c r="AC1024" s="13"/>
      <c r="AD1024" s="4" t="str">
        <f t="shared" si="1124"/>
        <v/>
      </c>
      <c r="AE1024" s="12"/>
      <c r="AF1024" s="13"/>
      <c r="AG1024" s="4" t="str">
        <f t="shared" si="1125"/>
        <v/>
      </c>
      <c r="AH1024" s="12"/>
      <c r="AI1024" s="13"/>
      <c r="AJ1024" s="4" t="str">
        <f t="shared" si="1126"/>
        <v/>
      </c>
      <c r="AK1024" s="12"/>
      <c r="AL1024" s="13"/>
      <c r="AM1024" s="4" t="str">
        <f t="shared" si="1127"/>
        <v/>
      </c>
      <c r="AN1024" s="12"/>
      <c r="AO1024" s="13"/>
      <c r="AP1024" s="4" t="str">
        <f t="shared" si="1128"/>
        <v/>
      </c>
      <c r="AQ1024" s="12"/>
      <c r="AR1024" s="13"/>
      <c r="AS1024" s="4" t="str">
        <f t="shared" si="1129"/>
        <v/>
      </c>
      <c r="AT1024" s="12"/>
      <c r="AU1024" s="13"/>
      <c r="AV1024" s="4" t="str">
        <f t="shared" si="1130"/>
        <v/>
      </c>
      <c r="AW1024" s="12"/>
      <c r="AX1024" s="13"/>
      <c r="AY1024" s="4" t="str">
        <f t="shared" si="1131"/>
        <v/>
      </c>
      <c r="AZ1024" s="12"/>
      <c r="BA1024" s="13"/>
      <c r="BB1024" s="4" t="str">
        <f t="shared" si="1132"/>
        <v/>
      </c>
      <c r="BC1024" s="12"/>
      <c r="BD1024" s="13"/>
      <c r="BE1024" s="4" t="str">
        <f t="shared" si="1133"/>
        <v/>
      </c>
      <c r="BF1024" s="12"/>
      <c r="BG1024" s="13"/>
      <c r="BH1024" s="4" t="str">
        <f t="shared" si="1134"/>
        <v/>
      </c>
      <c r="BI1024" s="12"/>
      <c r="BJ1024" s="13"/>
      <c r="BK1024" s="4" t="str">
        <f t="shared" si="1135"/>
        <v/>
      </c>
      <c r="BL1024" s="12"/>
      <c r="BM1024" s="13"/>
      <c r="BN1024" s="4" t="str">
        <f t="shared" si="1136"/>
        <v/>
      </c>
      <c r="BO1024" s="12"/>
      <c r="BP1024" s="13"/>
      <c r="BQ1024" s="4" t="str">
        <f t="shared" si="1137"/>
        <v/>
      </c>
      <c r="BR1024" s="12"/>
      <c r="BS1024" s="13"/>
      <c r="BT1024" s="4" t="str">
        <f t="shared" si="1138"/>
        <v/>
      </c>
      <c r="BU1024" s="12"/>
      <c r="BV1024" s="13"/>
    </row>
    <row r="1025" spans="1:77" collapsed="1">
      <c r="B1025" t="s">
        <v>69</v>
      </c>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row>
    <row r="1026" spans="1:77">
      <c r="B1026" t="str">
        <f>B1024</f>
        <v>muller2013entwicklung</v>
      </c>
      <c r="C1026" t="s">
        <v>19</v>
      </c>
      <c r="D1026">
        <f>D1024</f>
        <v>2013</v>
      </c>
      <c r="E1026" t="str">
        <f>E1013</f>
        <v>EUR/kW</v>
      </c>
      <c r="F1026" s="4" t="str">
        <f>IFERROR(AVERAGE(G1026:H1026),"")</f>
        <v/>
      </c>
      <c r="G1026" s="12"/>
      <c r="H1026" s="13"/>
      <c r="I1026" s="4" t="str">
        <f>IFERROR(AVERAGE(J1026:K1026),"")</f>
        <v/>
      </c>
      <c r="J1026" s="12"/>
      <c r="K1026" s="13"/>
      <c r="L1026" s="4" t="str">
        <f>IFERROR(AVERAGE(M1026:N1026),"")</f>
        <v/>
      </c>
      <c r="M1026" s="12"/>
      <c r="N1026" s="13"/>
      <c r="O1026" s="4" t="str">
        <f>IFERROR(AVERAGE(P1026:Q1026),"")</f>
        <v/>
      </c>
      <c r="P1026" s="12"/>
      <c r="Q1026" s="13"/>
      <c r="R1026" s="4" t="str">
        <f>IFERROR(AVERAGE(S1026:T1026),"")</f>
        <v/>
      </c>
      <c r="S1026" s="12"/>
      <c r="T1026" s="13"/>
      <c r="U1026" s="4" t="str">
        <f>IFERROR(AVERAGE(V1026:W1026),"")</f>
        <v/>
      </c>
      <c r="V1026" s="12"/>
      <c r="W1026" s="13"/>
      <c r="X1026" s="4" t="str">
        <f>IFERROR(AVERAGE(Y1026:Z1026),"")</f>
        <v/>
      </c>
      <c r="Y1026" s="12"/>
      <c r="Z1026" s="13"/>
      <c r="AA1026" s="4" t="str">
        <f>IFERROR(AVERAGE(AB1026:AC1026),"")</f>
        <v/>
      </c>
      <c r="AB1026" s="12"/>
      <c r="AC1026" s="13"/>
      <c r="AD1026" s="4" t="str">
        <f>IFERROR(AVERAGE(AE1026:AF1026),"")</f>
        <v/>
      </c>
      <c r="AE1026" s="12"/>
      <c r="AF1026" s="13"/>
      <c r="AG1026" s="4" t="str">
        <f>IFERROR(AVERAGE(AH1026:AI1026),"")</f>
        <v/>
      </c>
      <c r="AH1026" s="12"/>
      <c r="AI1026" s="13"/>
      <c r="AJ1026" s="4" t="str">
        <f>IFERROR(AVERAGE(AK1026:AL1026),"")</f>
        <v/>
      </c>
      <c r="AK1026" s="12"/>
      <c r="AL1026" s="13"/>
      <c r="AM1026" s="4" t="str">
        <f>IFERROR(AVERAGE(AN1026:AO1026),"")</f>
        <v/>
      </c>
      <c r="AN1026" s="12"/>
      <c r="AO1026" s="13"/>
      <c r="AP1026" s="4" t="str">
        <f>IFERROR(AVERAGE(AQ1026:AR1026),"")</f>
        <v/>
      </c>
      <c r="AQ1026" s="12"/>
      <c r="AR1026" s="13"/>
      <c r="AS1026" s="4" t="str">
        <f>IFERROR(AVERAGE(AT1026:AU1026),"")</f>
        <v/>
      </c>
      <c r="AT1026" s="12"/>
      <c r="AU1026" s="13"/>
      <c r="AV1026" s="4" t="str">
        <f>IFERROR(AVERAGE(AW1026:AX1026),"")</f>
        <v/>
      </c>
      <c r="AW1026" s="12"/>
      <c r="AX1026" s="13"/>
      <c r="AY1026" s="4" t="str">
        <f>IFERROR(AVERAGE(AZ1026:BA1026),"")</f>
        <v/>
      </c>
      <c r="AZ1026" s="12"/>
      <c r="BA1026" s="13"/>
      <c r="BB1026" s="4" t="str">
        <f>IFERROR(AVERAGE(BC1026:BD1026),"")</f>
        <v/>
      </c>
      <c r="BC1026" s="12"/>
      <c r="BD1026" s="13"/>
      <c r="BE1026" s="4" t="str">
        <f>IFERROR(AVERAGE(BF1026:BG1026),"")</f>
        <v/>
      </c>
      <c r="BF1026" s="12"/>
      <c r="BG1026" s="13"/>
      <c r="BH1026" s="4" t="str">
        <f>IFERROR(AVERAGE(BI1026:BJ1026),"")</f>
        <v/>
      </c>
      <c r="BI1026" s="12"/>
      <c r="BJ1026" s="13"/>
      <c r="BK1026" s="4" t="str">
        <f>IFERROR(AVERAGE(BL1026:BM1026),"")</f>
        <v/>
      </c>
      <c r="BL1026" s="12"/>
      <c r="BM1026" s="13"/>
      <c r="BN1026" s="4" t="str">
        <f>IFERROR(AVERAGE(BO1026:BP1026),"")</f>
        <v/>
      </c>
      <c r="BO1026" s="12"/>
      <c r="BP1026" s="13"/>
      <c r="BQ1026" s="4" t="str">
        <f>IFERROR(AVERAGE(BR1026:BS1026),"")</f>
        <v/>
      </c>
      <c r="BR1026" s="12"/>
      <c r="BS1026" s="13"/>
      <c r="BT1026" s="4" t="str">
        <f>IFERROR(AVERAGE(BU1026:BV1026),"")</f>
        <v/>
      </c>
      <c r="BU1026" s="12"/>
      <c r="BV1026" s="13"/>
    </row>
    <row r="1027" spans="1:77">
      <c r="B1027" t="s">
        <v>69</v>
      </c>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row>
    <row r="1028" spans="1:77">
      <c r="B1028" t="str">
        <f>B1026</f>
        <v>muller2013entwicklung</v>
      </c>
      <c r="C1028" t="s">
        <v>48</v>
      </c>
      <c r="D1028">
        <f>D1026</f>
        <v>2013</v>
      </c>
      <c r="E1028" t="s">
        <v>22</v>
      </c>
      <c r="F1028" s="22" t="str">
        <f>IFERROR(AVERAGE(G1028:H1028),"")</f>
        <v/>
      </c>
      <c r="G1028" s="23"/>
      <c r="H1028" s="24"/>
      <c r="I1028" s="22" t="str">
        <f>IFERROR(AVERAGE(J1028:K1028),"")</f>
        <v/>
      </c>
      <c r="J1028" s="23"/>
      <c r="K1028" s="24"/>
      <c r="L1028" s="22" t="str">
        <f>IFERROR(AVERAGE(M1028:N1028),"")</f>
        <v/>
      </c>
      <c r="M1028" s="23"/>
      <c r="N1028" s="24"/>
      <c r="O1028" s="22" t="str">
        <f>IFERROR(AVERAGE(P1028:Q1028),"")</f>
        <v/>
      </c>
      <c r="P1028" s="23"/>
      <c r="Q1028" s="24"/>
      <c r="R1028" s="22" t="str">
        <f>IFERROR(AVERAGE(S1028:T1028),"")</f>
        <v/>
      </c>
      <c r="S1028" s="23"/>
      <c r="T1028" s="24"/>
      <c r="U1028" s="22" t="str">
        <f>IFERROR(AVERAGE(V1028:W1028),"")</f>
        <v/>
      </c>
      <c r="V1028" s="23"/>
      <c r="W1028" s="24"/>
      <c r="X1028" s="22" t="str">
        <f>IFERROR(AVERAGE(Y1028:Z1028),"")</f>
        <v/>
      </c>
      <c r="Y1028" s="23"/>
      <c r="Z1028" s="24"/>
      <c r="AA1028" s="22" t="str">
        <f>IFERROR(AVERAGE(AB1028:AC1028),"")</f>
        <v/>
      </c>
      <c r="AB1028" s="23"/>
      <c r="AC1028" s="24"/>
      <c r="AD1028" s="22" t="str">
        <f>IFERROR(AVERAGE(AE1028:AF1028),"")</f>
        <v/>
      </c>
      <c r="AE1028" s="23"/>
      <c r="AF1028" s="24"/>
      <c r="AG1028" s="22" t="str">
        <f>IFERROR(AVERAGE(AH1028:AI1028),"")</f>
        <v/>
      </c>
      <c r="AH1028" s="23"/>
      <c r="AI1028" s="24"/>
      <c r="AJ1028" s="22" t="str">
        <f>IFERROR(AVERAGE(AK1028:AL1028),"")</f>
        <v/>
      </c>
      <c r="AK1028" s="23"/>
      <c r="AL1028" s="24"/>
      <c r="AM1028" s="22" t="str">
        <f>IFERROR(AVERAGE(AN1028:AO1028),"")</f>
        <v/>
      </c>
      <c r="AN1028" s="23"/>
      <c r="AO1028" s="24"/>
      <c r="AP1028" s="22" t="str">
        <f>IFERROR(AVERAGE(AQ1028:AR1028),"")</f>
        <v/>
      </c>
      <c r="AQ1028" s="23"/>
      <c r="AR1028" s="24"/>
      <c r="AS1028" s="22" t="str">
        <f>IFERROR(AVERAGE(AT1028:AU1028),"")</f>
        <v/>
      </c>
      <c r="AT1028" s="23"/>
      <c r="AU1028" s="24"/>
      <c r="AV1028" s="22" t="str">
        <f>IFERROR(AVERAGE(AW1028:AX1028),"")</f>
        <v/>
      </c>
      <c r="AW1028" s="23"/>
      <c r="AX1028" s="24"/>
      <c r="AY1028" s="22" t="str">
        <f>IFERROR(AVERAGE(AZ1028:BA1028),"")</f>
        <v/>
      </c>
      <c r="AZ1028" s="23"/>
      <c r="BA1028" s="24"/>
      <c r="BB1028" s="22" t="str">
        <f>IFERROR(AVERAGE(BC1028:BD1028),"")</f>
        <v/>
      </c>
      <c r="BC1028" s="23"/>
      <c r="BD1028" s="24"/>
      <c r="BE1028" s="22" t="str">
        <f>IFERROR(AVERAGE(BF1028:BG1028),"")</f>
        <v/>
      </c>
      <c r="BF1028" s="23"/>
      <c r="BG1028" s="24"/>
      <c r="BH1028" s="22" t="str">
        <f>IFERROR(AVERAGE(BI1028:BJ1028),"")</f>
        <v/>
      </c>
      <c r="BI1028" s="23"/>
      <c r="BJ1028" s="24"/>
      <c r="BK1028" s="22" t="str">
        <f>IFERROR(AVERAGE(BL1028:BM1028),"")</f>
        <v/>
      </c>
      <c r="BL1028" s="23"/>
      <c r="BM1028" s="24"/>
      <c r="BN1028" s="22" t="str">
        <f>IFERROR(AVERAGE(BO1028:BP1028),"")</f>
        <v/>
      </c>
      <c r="BO1028" s="23"/>
      <c r="BP1028" s="24"/>
      <c r="BQ1028" s="22" t="str">
        <f>IFERROR(AVERAGE(BR1028:BS1028),"")</f>
        <v/>
      </c>
      <c r="BR1028" s="23"/>
      <c r="BS1028" s="24"/>
      <c r="BT1028" s="22" t="str">
        <f>IFERROR(AVERAGE(BU1028:BV1028),"")</f>
        <v/>
      </c>
      <c r="BU1028" s="23"/>
      <c r="BV1028" s="24"/>
    </row>
    <row r="1029" spans="1:77">
      <c r="B1029" t="str">
        <f>B1028</f>
        <v>muller2013entwicklung</v>
      </c>
      <c r="C1029" t="s">
        <v>49</v>
      </c>
      <c r="D1029">
        <f>D1028</f>
        <v>2013</v>
      </c>
      <c r="E1029" t="s">
        <v>22</v>
      </c>
      <c r="F1029" s="22" t="str">
        <f>IFERROR(AVERAGE(G1029:H1029),"")</f>
        <v/>
      </c>
      <c r="G1029" s="23"/>
      <c r="H1029" s="24"/>
      <c r="I1029" s="22" t="str">
        <f>IFERROR(AVERAGE(J1029:K1029),"")</f>
        <v/>
      </c>
      <c r="J1029" s="23"/>
      <c r="K1029" s="24"/>
      <c r="L1029" s="22" t="str">
        <f>IFERROR(AVERAGE(M1029:N1029),"")</f>
        <v/>
      </c>
      <c r="M1029" s="23"/>
      <c r="N1029" s="24"/>
      <c r="O1029" s="22" t="str">
        <f>IFERROR(AVERAGE(P1029:Q1029),"")</f>
        <v/>
      </c>
      <c r="P1029" s="23"/>
      <c r="Q1029" s="24"/>
      <c r="R1029" s="22" t="str">
        <f>IFERROR(AVERAGE(S1029:T1029),"")</f>
        <v/>
      </c>
      <c r="S1029" s="23"/>
      <c r="T1029" s="24"/>
      <c r="U1029" s="22" t="str">
        <f>IFERROR(AVERAGE(V1029:W1029),"")</f>
        <v/>
      </c>
      <c r="V1029" s="23"/>
      <c r="W1029" s="24"/>
      <c r="X1029" s="22" t="str">
        <f>IFERROR(AVERAGE(Y1029:Z1029),"")</f>
        <v/>
      </c>
      <c r="Y1029" s="23"/>
      <c r="Z1029" s="24"/>
      <c r="AA1029" s="22" t="str">
        <f>IFERROR(AVERAGE(AB1029:AC1029),"")</f>
        <v/>
      </c>
      <c r="AB1029" s="23"/>
      <c r="AC1029" s="24"/>
      <c r="AD1029" s="22" t="str">
        <f>IFERROR(AVERAGE(AE1029:AF1029),"")</f>
        <v/>
      </c>
      <c r="AE1029" s="23"/>
      <c r="AF1029" s="24"/>
      <c r="AG1029" s="22" t="str">
        <f>IFERROR(AVERAGE(AH1029:AI1029),"")</f>
        <v/>
      </c>
      <c r="AH1029" s="23"/>
      <c r="AI1029" s="24"/>
      <c r="AJ1029" s="22" t="str">
        <f>IFERROR(AVERAGE(AK1029:AL1029),"")</f>
        <v/>
      </c>
      <c r="AK1029" s="23"/>
      <c r="AL1029" s="24"/>
      <c r="AM1029" s="22" t="str">
        <f>IFERROR(AVERAGE(AN1029:AO1029),"")</f>
        <v/>
      </c>
      <c r="AN1029" s="23"/>
      <c r="AO1029" s="24"/>
      <c r="AP1029" s="22" t="str">
        <f>IFERROR(AVERAGE(AQ1029:AR1029),"")</f>
        <v/>
      </c>
      <c r="AQ1029" s="23"/>
      <c r="AR1029" s="24"/>
      <c r="AS1029" s="22" t="str">
        <f>IFERROR(AVERAGE(AT1029:AU1029),"")</f>
        <v/>
      </c>
      <c r="AT1029" s="23"/>
      <c r="AU1029" s="24"/>
      <c r="AV1029" s="22" t="str">
        <f>IFERROR(AVERAGE(AW1029:AX1029),"")</f>
        <v/>
      </c>
      <c r="AW1029" s="23"/>
      <c r="AX1029" s="24"/>
      <c r="AY1029" s="22" t="str">
        <f>IFERROR(AVERAGE(AZ1029:BA1029),"")</f>
        <v/>
      </c>
      <c r="AZ1029" s="23"/>
      <c r="BA1029" s="24"/>
      <c r="BB1029" s="22" t="str">
        <f>IFERROR(AVERAGE(BC1029:BD1029),"")</f>
        <v/>
      </c>
      <c r="BC1029" s="23"/>
      <c r="BD1029" s="24"/>
      <c r="BE1029" s="22" t="str">
        <f>IFERROR(AVERAGE(BF1029:BG1029),"")</f>
        <v/>
      </c>
      <c r="BF1029" s="23"/>
      <c r="BG1029" s="24"/>
      <c r="BH1029" s="22" t="str">
        <f>IFERROR(AVERAGE(BI1029:BJ1029),"")</f>
        <v/>
      </c>
      <c r="BI1029" s="23"/>
      <c r="BJ1029" s="24"/>
      <c r="BK1029" s="22" t="str">
        <f>IFERROR(AVERAGE(BL1029:BM1029),"")</f>
        <v/>
      </c>
      <c r="BL1029" s="23"/>
      <c r="BM1029" s="24"/>
      <c r="BN1029" s="22" t="str">
        <f>IFERROR(AVERAGE(BO1029:BP1029),"")</f>
        <v/>
      </c>
      <c r="BO1029" s="23"/>
      <c r="BP1029" s="24"/>
      <c r="BQ1029" s="22" t="str">
        <f>IFERROR(AVERAGE(BR1029:BS1029),"")</f>
        <v/>
      </c>
      <c r="BR1029" s="23"/>
      <c r="BS1029" s="24"/>
      <c r="BT1029" s="22" t="str">
        <f>IFERROR(AVERAGE(BU1029:BV1029),"")</f>
        <v/>
      </c>
      <c r="BU1029" s="23"/>
      <c r="BV1029" s="24"/>
    </row>
    <row r="1030" spans="1:77">
      <c r="B1030" t="s">
        <v>69</v>
      </c>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row>
    <row r="1031" spans="1:77">
      <c r="B1031" t="str">
        <f>B1026</f>
        <v>muller2013entwicklung</v>
      </c>
      <c r="C1031" t="s">
        <v>23</v>
      </c>
      <c r="D1031">
        <f>D1026</f>
        <v>2013</v>
      </c>
      <c r="E1031" t="s">
        <v>20</v>
      </c>
      <c r="F1031" s="4" t="str">
        <f>IFERROR(AVERAGE(G1031:H1031),"")</f>
        <v/>
      </c>
      <c r="G1031" s="12"/>
      <c r="H1031" s="13"/>
      <c r="I1031" s="4" t="str">
        <f>IFERROR(AVERAGE(J1031:K1031),"")</f>
        <v/>
      </c>
      <c r="J1031" s="12"/>
      <c r="K1031" s="13"/>
      <c r="L1031" s="4" t="str">
        <f>IFERROR(AVERAGE(M1031:N1031),"")</f>
        <v/>
      </c>
      <c r="M1031" s="12"/>
      <c r="N1031" s="13"/>
      <c r="O1031" s="4" t="str">
        <f>IFERROR(AVERAGE(P1031:Q1031),"")</f>
        <v/>
      </c>
      <c r="P1031" s="12"/>
      <c r="Q1031" s="13"/>
      <c r="R1031" s="4" t="str">
        <f>IFERROR(AVERAGE(S1031:T1031),"")</f>
        <v/>
      </c>
      <c r="S1031" s="12"/>
      <c r="T1031" s="13"/>
      <c r="U1031" s="4" t="str">
        <f>IFERROR(AVERAGE(V1031:W1031),"")</f>
        <v/>
      </c>
      <c r="V1031" s="12"/>
      <c r="W1031" s="13"/>
      <c r="X1031" s="4" t="str">
        <f>IFERROR(AVERAGE(Y1031:Z1031),"")</f>
        <v/>
      </c>
      <c r="Y1031" s="12"/>
      <c r="Z1031" s="13"/>
      <c r="AA1031" s="4" t="str">
        <f>IFERROR(AVERAGE(AB1031:AC1031),"")</f>
        <v/>
      </c>
      <c r="AB1031" s="12"/>
      <c r="AC1031" s="13"/>
      <c r="AD1031" s="4" t="str">
        <f>IFERROR(AVERAGE(AE1031:AF1031),"")</f>
        <v/>
      </c>
      <c r="AE1031" s="12"/>
      <c r="AF1031" s="13"/>
      <c r="AG1031" s="4" t="str">
        <f>IFERROR(AVERAGE(AH1031:AI1031),"")</f>
        <v/>
      </c>
      <c r="AH1031" s="12"/>
      <c r="AI1031" s="13"/>
      <c r="AJ1031" s="4" t="str">
        <f>IFERROR(AVERAGE(AK1031:AL1031),"")</f>
        <v/>
      </c>
      <c r="AK1031" s="12"/>
      <c r="AL1031" s="13"/>
      <c r="AM1031" s="4" t="str">
        <f>IFERROR(AVERAGE(AN1031:AO1031),"")</f>
        <v/>
      </c>
      <c r="AN1031" s="12"/>
      <c r="AO1031" s="13"/>
      <c r="AP1031" s="4" t="str">
        <f>IFERROR(AVERAGE(AQ1031:AR1031),"")</f>
        <v/>
      </c>
      <c r="AQ1031" s="12"/>
      <c r="AR1031" s="13"/>
      <c r="AS1031" s="4" t="str">
        <f>IFERROR(AVERAGE(AT1031:AU1031),"")</f>
        <v/>
      </c>
      <c r="AT1031" s="12"/>
      <c r="AU1031" s="13"/>
      <c r="AV1031" s="4" t="str">
        <f>IFERROR(AVERAGE(AW1031:AX1031),"")</f>
        <v/>
      </c>
      <c r="AW1031" s="12"/>
      <c r="AX1031" s="13"/>
      <c r="AY1031" s="4" t="str">
        <f>IFERROR(AVERAGE(AZ1031:BA1031),"")</f>
        <v/>
      </c>
      <c r="AZ1031" s="12"/>
      <c r="BA1031" s="13"/>
      <c r="BB1031" s="4" t="str">
        <f>IFERROR(AVERAGE(BC1031:BD1031),"")</f>
        <v/>
      </c>
      <c r="BC1031" s="12"/>
      <c r="BD1031" s="13"/>
      <c r="BE1031" s="4" t="str">
        <f>IFERROR(AVERAGE(BF1031:BG1031),"")</f>
        <v/>
      </c>
      <c r="BF1031" s="12"/>
      <c r="BG1031" s="13"/>
      <c r="BH1031" s="4" t="str">
        <f>IFERROR(AVERAGE(BI1031:BJ1031),"")</f>
        <v/>
      </c>
      <c r="BI1031" s="12"/>
      <c r="BJ1031" s="13"/>
      <c r="BK1031" s="4" t="str">
        <f>IFERROR(AVERAGE(BL1031:BM1031),"")</f>
        <v/>
      </c>
      <c r="BL1031" s="12"/>
      <c r="BM1031" s="13"/>
      <c r="BN1031" s="4" t="str">
        <f>IFERROR(AVERAGE(BO1031:BP1031),"")</f>
        <v/>
      </c>
      <c r="BO1031" s="12"/>
      <c r="BP1031" s="13"/>
      <c r="BQ1031" s="4" t="str">
        <f>IFERROR(AVERAGE(BR1031:BS1031),"")</f>
        <v/>
      </c>
      <c r="BR1031" s="12"/>
      <c r="BS1031" s="13"/>
      <c r="BT1031" s="4" t="str">
        <f>IFERROR(AVERAGE(BU1031:BV1031),"")</f>
        <v/>
      </c>
      <c r="BU1031" s="12"/>
      <c r="BV1031" s="13"/>
    </row>
    <row r="1032" spans="1:77">
      <c r="B1032" t="str">
        <f>B1031</f>
        <v>muller2013entwicklung</v>
      </c>
      <c r="C1032" t="s">
        <v>42</v>
      </c>
      <c r="D1032">
        <f>D1031</f>
        <v>2013</v>
      </c>
      <c r="E1032" t="s">
        <v>43</v>
      </c>
      <c r="F1032" s="4" t="str">
        <f>IFERROR(AVERAGE(G1032:H1032),"")</f>
        <v/>
      </c>
      <c r="G1032" s="12"/>
      <c r="H1032" s="13"/>
      <c r="I1032" s="4" t="str">
        <f>IFERROR(AVERAGE(J1032:K1032),"")</f>
        <v/>
      </c>
      <c r="J1032" s="12"/>
      <c r="K1032" s="13"/>
      <c r="L1032" s="4" t="str">
        <f>IFERROR(AVERAGE(M1032:N1032),"")</f>
        <v/>
      </c>
      <c r="M1032" s="12"/>
      <c r="N1032" s="13"/>
      <c r="O1032" s="4" t="str">
        <f>IFERROR(AVERAGE(P1032:Q1032),"")</f>
        <v/>
      </c>
      <c r="P1032" s="12"/>
      <c r="Q1032" s="13"/>
      <c r="R1032" s="4" t="str">
        <f>IFERROR(AVERAGE(S1032:T1032),"")</f>
        <v/>
      </c>
      <c r="S1032" s="12"/>
      <c r="T1032" s="13"/>
      <c r="U1032" s="4" t="str">
        <f>IFERROR(AVERAGE(V1032:W1032),"")</f>
        <v/>
      </c>
      <c r="V1032" s="12"/>
      <c r="W1032" s="13"/>
      <c r="X1032" s="4" t="str">
        <f>IFERROR(AVERAGE(Y1032:Z1032),"")</f>
        <v/>
      </c>
      <c r="Y1032" s="12"/>
      <c r="Z1032" s="13"/>
      <c r="AA1032" s="4" t="str">
        <f>IFERROR(AVERAGE(AB1032:AC1032),"")</f>
        <v/>
      </c>
      <c r="AB1032" s="12"/>
      <c r="AC1032" s="13"/>
      <c r="AD1032" s="4" t="str">
        <f>IFERROR(AVERAGE(AE1032:AF1032),"")</f>
        <v/>
      </c>
      <c r="AE1032" s="12"/>
      <c r="AF1032" s="13"/>
      <c r="AG1032" s="4" t="str">
        <f>IFERROR(AVERAGE(AH1032:AI1032),"")</f>
        <v/>
      </c>
      <c r="AH1032" s="12"/>
      <c r="AI1032" s="13"/>
      <c r="AJ1032" s="4" t="str">
        <f>IFERROR(AVERAGE(AK1032:AL1032),"")</f>
        <v/>
      </c>
      <c r="AK1032" s="12"/>
      <c r="AL1032" s="13"/>
      <c r="AM1032" s="4" t="str">
        <f>IFERROR(AVERAGE(AN1032:AO1032),"")</f>
        <v/>
      </c>
      <c r="AN1032" s="12"/>
      <c r="AO1032" s="13"/>
      <c r="AP1032" s="4" t="str">
        <f>IFERROR(AVERAGE(AQ1032:AR1032),"")</f>
        <v/>
      </c>
      <c r="AQ1032" s="12"/>
      <c r="AR1032" s="13"/>
      <c r="AS1032" s="4" t="str">
        <f>IFERROR(AVERAGE(AT1032:AU1032),"")</f>
        <v/>
      </c>
      <c r="AT1032" s="12"/>
      <c r="AU1032" s="13"/>
      <c r="AV1032" s="4" t="str">
        <f>IFERROR(AVERAGE(AW1032:AX1032),"")</f>
        <v/>
      </c>
      <c r="AW1032" s="12"/>
      <c r="AX1032" s="13"/>
      <c r="AY1032" s="4" t="str">
        <f>IFERROR(AVERAGE(AZ1032:BA1032),"")</f>
        <v/>
      </c>
      <c r="AZ1032" s="12"/>
      <c r="BA1032" s="13"/>
      <c r="BB1032" s="4" t="str">
        <f>IFERROR(AVERAGE(BC1032:BD1032),"")</f>
        <v/>
      </c>
      <c r="BC1032" s="12"/>
      <c r="BD1032" s="13"/>
      <c r="BE1032" s="4" t="str">
        <f>IFERROR(AVERAGE(BF1032:BG1032),"")</f>
        <v/>
      </c>
      <c r="BF1032" s="12"/>
      <c r="BG1032" s="13"/>
      <c r="BH1032" s="4" t="str">
        <f>IFERROR(AVERAGE(BI1032:BJ1032),"")</f>
        <v/>
      </c>
      <c r="BI1032" s="12"/>
      <c r="BJ1032" s="13"/>
      <c r="BK1032" s="4" t="str">
        <f>IFERROR(AVERAGE(BL1032:BM1032),"")</f>
        <v/>
      </c>
      <c r="BL1032" s="12"/>
      <c r="BM1032" s="13"/>
      <c r="BN1032" s="4" t="str">
        <f>IFERROR(AVERAGE(BO1032:BP1032),"")</f>
        <v/>
      </c>
      <c r="BO1032" s="12"/>
      <c r="BP1032" s="13"/>
      <c r="BQ1032" s="4" t="str">
        <f>IFERROR(AVERAGE(BR1032:BS1032),"")</f>
        <v/>
      </c>
      <c r="BR1032" s="12"/>
      <c r="BS1032" s="13"/>
      <c r="BT1032" s="4" t="str">
        <f>IFERROR(AVERAGE(BU1032:BV1032),"")</f>
        <v/>
      </c>
      <c r="BU1032" s="12"/>
      <c r="BV1032" s="13"/>
    </row>
    <row r="1033" spans="1:77">
      <c r="B1033" t="str">
        <f>B1032</f>
        <v>muller2013entwicklung</v>
      </c>
      <c r="C1033" t="s">
        <v>21</v>
      </c>
      <c r="D1033">
        <f>D1032</f>
        <v>2013</v>
      </c>
      <c r="E1033" t="s">
        <v>22</v>
      </c>
      <c r="F1033" s="22" t="str">
        <f>IFERROR(AVERAGE(G1033:H1033),"")</f>
        <v/>
      </c>
      <c r="G1033" s="23"/>
      <c r="H1033" s="24"/>
      <c r="I1033" s="22" t="str">
        <f>IFERROR(AVERAGE(J1033:K1033),"")</f>
        <v/>
      </c>
      <c r="J1033" s="23"/>
      <c r="K1033" s="24"/>
      <c r="L1033" s="22" t="str">
        <f>IFERROR(AVERAGE(M1033:N1033),"")</f>
        <v/>
      </c>
      <c r="M1033" s="23"/>
      <c r="N1033" s="24"/>
      <c r="O1033" s="22" t="str">
        <f>IFERROR(AVERAGE(P1033:Q1033),"")</f>
        <v/>
      </c>
      <c r="P1033" s="23"/>
      <c r="Q1033" s="24"/>
      <c r="R1033" s="22" t="str">
        <f>IFERROR(AVERAGE(S1033:T1033),"")</f>
        <v/>
      </c>
      <c r="S1033" s="23"/>
      <c r="T1033" s="24"/>
      <c r="U1033" s="22" t="str">
        <f>IFERROR(AVERAGE(V1033:W1033),"")</f>
        <v/>
      </c>
      <c r="V1033" s="23"/>
      <c r="W1033" s="24"/>
      <c r="X1033" s="22" t="str">
        <f>IFERROR(AVERAGE(Y1033:Z1033),"")</f>
        <v/>
      </c>
      <c r="Y1033" s="23"/>
      <c r="Z1033" s="24"/>
      <c r="AA1033" s="22" t="str">
        <f>IFERROR(AVERAGE(AB1033:AC1033),"")</f>
        <v/>
      </c>
      <c r="AB1033" s="23"/>
      <c r="AC1033" s="24"/>
      <c r="AD1033" s="22" t="str">
        <f>IFERROR(AVERAGE(AE1033:AF1033),"")</f>
        <v/>
      </c>
      <c r="AE1033" s="23"/>
      <c r="AF1033" s="24"/>
      <c r="AG1033" s="22" t="str">
        <f>IFERROR(AVERAGE(AH1033:AI1033),"")</f>
        <v/>
      </c>
      <c r="AH1033" s="23"/>
      <c r="AI1033" s="24"/>
      <c r="AJ1033" s="22" t="str">
        <f>IFERROR(AVERAGE(AK1033:AL1033),"")</f>
        <v/>
      </c>
      <c r="AK1033" s="23"/>
      <c r="AL1033" s="24"/>
      <c r="AM1033" s="22" t="str">
        <f>IFERROR(AVERAGE(AN1033:AO1033),"")</f>
        <v/>
      </c>
      <c r="AN1033" s="23"/>
      <c r="AO1033" s="24"/>
      <c r="AP1033" s="22" t="str">
        <f>IFERROR(AVERAGE(AQ1033:AR1033),"")</f>
        <v/>
      </c>
      <c r="AQ1033" s="23"/>
      <c r="AR1033" s="24"/>
      <c r="AS1033" s="22">
        <f>IFERROR(AVERAGE(AT1033:AU1033),"")</f>
        <v>0.72500000000000009</v>
      </c>
      <c r="AT1033" s="23">
        <v>0.65</v>
      </c>
      <c r="AU1033" s="24">
        <v>0.8</v>
      </c>
      <c r="AV1033" s="22" t="str">
        <f>IFERROR(AVERAGE(AW1033:AX1033),"")</f>
        <v/>
      </c>
      <c r="AW1033" s="23"/>
      <c r="AX1033" s="24"/>
      <c r="AY1033" s="22" t="str">
        <f>IFERROR(AVERAGE(AZ1033:BA1033),"")</f>
        <v/>
      </c>
      <c r="AZ1033" s="23"/>
      <c r="BA1033" s="24"/>
      <c r="BB1033" s="22" t="str">
        <f>IFERROR(AVERAGE(BC1033:BD1033),"")</f>
        <v/>
      </c>
      <c r="BC1033" s="23"/>
      <c r="BD1033" s="24"/>
      <c r="BE1033" s="22" t="str">
        <f>IFERROR(AVERAGE(BF1033:BG1033),"")</f>
        <v/>
      </c>
      <c r="BF1033" s="23"/>
      <c r="BG1033" s="24"/>
      <c r="BH1033" s="22" t="str">
        <f>IFERROR(AVERAGE(BI1033:BJ1033),"")</f>
        <v/>
      </c>
      <c r="BI1033" s="23"/>
      <c r="BJ1033" s="24"/>
      <c r="BK1033" s="22" t="str">
        <f>IFERROR(AVERAGE(BL1033:BM1033),"")</f>
        <v/>
      </c>
      <c r="BL1033" s="23"/>
      <c r="BM1033" s="24"/>
      <c r="BN1033" s="22" t="str">
        <f>IFERROR(AVERAGE(BO1033:BP1033),"")</f>
        <v/>
      </c>
      <c r="BO1033" s="23"/>
      <c r="BP1033" s="24"/>
      <c r="BQ1033" s="22" t="str">
        <f>IFERROR(AVERAGE(BR1033:BS1033),"")</f>
        <v/>
      </c>
      <c r="BR1033" s="23"/>
      <c r="BS1033" s="24"/>
      <c r="BT1033" s="22" t="str">
        <f>IFERROR(AVERAGE(BU1033:BV1033),"")</f>
        <v/>
      </c>
      <c r="BU1033" s="23"/>
      <c r="BV1033" s="24"/>
      <c r="BY1033" s="2" t="s">
        <v>288</v>
      </c>
    </row>
    <row r="1034" spans="1:77">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row>
    <row r="1036" spans="1:77" ht="15.75" customHeight="1">
      <c r="A1036" s="5">
        <f>MATCH(B1036,Sources[Citekey],0)</f>
        <v>145</v>
      </c>
      <c r="B1036" s="6" t="s">
        <v>296</v>
      </c>
      <c r="C1036" s="1"/>
      <c r="D1036" s="1">
        <f>VLOOKUP(B1036,Sources[],2,FALSE)</f>
        <v>2014</v>
      </c>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row>
    <row r="1037" spans="1:77">
      <c r="B1037" t="str">
        <f>B1036</f>
        <v>schoof2014power</v>
      </c>
      <c r="C1037" t="s">
        <v>3</v>
      </c>
      <c r="D1037">
        <f>D1036</f>
        <v>2014</v>
      </c>
      <c r="E1037" s="25" t="s">
        <v>6</v>
      </c>
      <c r="F1037" s="4" t="str">
        <f>IFERROR(AVERAGE(G1037:H1037),"")</f>
        <v/>
      </c>
      <c r="G1037" s="12"/>
      <c r="H1037" s="13"/>
      <c r="I1037" s="4" t="str">
        <f>IFERROR(AVERAGE(J1037:K1037),"")</f>
        <v/>
      </c>
      <c r="J1037" s="12"/>
      <c r="K1037" s="13"/>
      <c r="L1037" s="4" t="str">
        <f>IFERROR(AVERAGE(M1037:N1037),"")</f>
        <v/>
      </c>
      <c r="M1037" s="12"/>
      <c r="N1037" s="13"/>
      <c r="O1037" s="4" t="str">
        <f>IFERROR(AVERAGE(P1037:Q1037),"")</f>
        <v/>
      </c>
      <c r="P1037" s="12"/>
      <c r="Q1037" s="13"/>
      <c r="R1037" s="4" t="str">
        <f>IFERROR(AVERAGE(S1037:T1037),"")</f>
        <v/>
      </c>
      <c r="S1037" s="12"/>
      <c r="T1037" s="13"/>
      <c r="U1037" s="4" t="str">
        <f>IFERROR(AVERAGE(V1037:W1037),"")</f>
        <v/>
      </c>
      <c r="V1037" s="12"/>
      <c r="W1037" s="13"/>
      <c r="X1037" s="4" t="str">
        <f>IFERROR(AVERAGE(Y1037:Z1037),"")</f>
        <v/>
      </c>
      <c r="Y1037" s="12"/>
      <c r="Z1037" s="13"/>
      <c r="AA1037" s="4" t="str">
        <f>IFERROR(AVERAGE(AB1037:AC1037),"")</f>
        <v/>
      </c>
      <c r="AB1037" s="12"/>
      <c r="AC1037" s="13"/>
      <c r="AD1037" s="4" t="str">
        <f>IFERROR(AVERAGE(AE1037:AF1037),"")</f>
        <v/>
      </c>
      <c r="AE1037" s="12"/>
      <c r="AF1037" s="13"/>
      <c r="AG1037" s="4" t="str">
        <f>IFERROR(AVERAGE(AH1037:AI1037),"")</f>
        <v/>
      </c>
      <c r="AH1037" s="12"/>
      <c r="AI1037" s="13"/>
      <c r="AJ1037" s="4" t="str">
        <f>IFERROR(AVERAGE(AK1037:AL1037),"")</f>
        <v/>
      </c>
      <c r="AK1037" s="12"/>
      <c r="AL1037" s="13"/>
      <c r="AM1037" s="4" t="str">
        <f>IFERROR(AVERAGE(AN1037:AO1037),"")</f>
        <v/>
      </c>
      <c r="AN1037" s="12"/>
      <c r="AO1037" s="13"/>
      <c r="AP1037" s="4" t="str">
        <f>IFERROR(AVERAGE(AQ1037:AR1037),"")</f>
        <v/>
      </c>
      <c r="AQ1037" s="12"/>
      <c r="AR1037" s="13"/>
      <c r="AS1037" s="4" t="str">
        <f>IFERROR(AVERAGE(AT1037:AU1037),"")</f>
        <v/>
      </c>
      <c r="AT1037" s="12"/>
      <c r="AU1037" s="13"/>
      <c r="AV1037" s="4" t="str">
        <f>IFERROR(AVERAGE(AW1037:AX1037),"")</f>
        <v/>
      </c>
      <c r="AW1037" s="12"/>
      <c r="AX1037" s="13"/>
      <c r="AY1037" s="4" t="str">
        <f>IFERROR(AVERAGE(AZ1037:BA1037),"")</f>
        <v/>
      </c>
      <c r="AZ1037" s="12"/>
      <c r="BA1037" s="13"/>
      <c r="BB1037" s="4" t="str">
        <f>IFERROR(AVERAGE(BC1037:BD1037),"")</f>
        <v/>
      </c>
      <c r="BC1037" s="12"/>
      <c r="BD1037" s="13"/>
      <c r="BE1037" s="4" t="str">
        <f>IFERROR(AVERAGE(BF1037:BG1037),"")</f>
        <v/>
      </c>
      <c r="BF1037" s="12"/>
      <c r="BG1037" s="13"/>
      <c r="BH1037" s="4" t="str">
        <f>IFERROR(AVERAGE(BI1037:BJ1037),"")</f>
        <v/>
      </c>
      <c r="BI1037" s="12"/>
      <c r="BJ1037" s="13"/>
      <c r="BK1037" s="4" t="str">
        <f>IFERROR(AVERAGE(BL1037:BM1037),"")</f>
        <v/>
      </c>
      <c r="BL1037" s="12"/>
      <c r="BM1037" s="13"/>
      <c r="BN1037" s="4" t="str">
        <f>IFERROR(AVERAGE(BO1037:BP1037),"")</f>
        <v/>
      </c>
      <c r="BO1037" s="12"/>
      <c r="BP1037" s="13"/>
      <c r="BQ1037" s="4" t="str">
        <f>IFERROR(AVERAGE(BR1037:BS1037),"")</f>
        <v/>
      </c>
      <c r="BR1037" s="12"/>
      <c r="BS1037" s="13"/>
      <c r="BT1037" s="4" t="str">
        <f>IFERROR(AVERAGE(BU1037:BV1037),"")</f>
        <v/>
      </c>
      <c r="BU1037" s="12"/>
      <c r="BV1037" s="13"/>
      <c r="BX1037" s="2"/>
      <c r="BY1037" s="2"/>
    </row>
    <row r="1038" spans="1:77">
      <c r="B1038" t="str">
        <f>B1037</f>
        <v>schoof2014power</v>
      </c>
      <c r="C1038" t="s">
        <v>4</v>
      </c>
      <c r="D1038">
        <f>D1037</f>
        <v>2014</v>
      </c>
      <c r="E1038" t="str">
        <f>E1037</f>
        <v>EUR/kW</v>
      </c>
      <c r="F1038" s="4" t="str">
        <f>IFERROR(AVERAGE(G1038:H1038),"")</f>
        <v/>
      </c>
      <c r="G1038" s="14"/>
      <c r="H1038" s="15"/>
      <c r="I1038" s="4" t="str">
        <f>IFERROR(AVERAGE(J1038:K1038),"")</f>
        <v/>
      </c>
      <c r="J1038" s="14"/>
      <c r="K1038" s="15"/>
      <c r="L1038" s="4" t="str">
        <f>IFERROR(AVERAGE(M1038:N1038),"")</f>
        <v/>
      </c>
      <c r="M1038" s="14"/>
      <c r="N1038" s="15"/>
      <c r="O1038" s="4" t="str">
        <f>IFERROR(AVERAGE(P1038:Q1038),"")</f>
        <v/>
      </c>
      <c r="P1038" s="14"/>
      <c r="Q1038" s="15"/>
      <c r="R1038" s="4" t="str">
        <f>IFERROR(AVERAGE(S1038:T1038),"")</f>
        <v/>
      </c>
      <c r="S1038" s="14"/>
      <c r="T1038" s="15"/>
      <c r="U1038" s="4" t="str">
        <f>IFERROR(AVERAGE(V1038:W1038),"")</f>
        <v/>
      </c>
      <c r="V1038" s="14"/>
      <c r="W1038" s="15"/>
      <c r="X1038" s="4" t="str">
        <f>IFERROR(AVERAGE(Y1038:Z1038),"")</f>
        <v/>
      </c>
      <c r="Y1038" s="14"/>
      <c r="Z1038" s="15"/>
      <c r="AA1038" s="4" t="str">
        <f>IFERROR(AVERAGE(AB1038:AC1038),"")</f>
        <v/>
      </c>
      <c r="AB1038" s="14"/>
      <c r="AC1038" s="15"/>
      <c r="AD1038" s="4" t="str">
        <f>IFERROR(AVERAGE(AE1038:AF1038),"")</f>
        <v/>
      </c>
      <c r="AE1038" s="14"/>
      <c r="AF1038" s="15"/>
      <c r="AG1038" s="4" t="str">
        <f>IFERROR(AVERAGE(AH1038:AI1038),"")</f>
        <v/>
      </c>
      <c r="AH1038" s="14"/>
      <c r="AI1038" s="15"/>
      <c r="AJ1038" s="4" t="str">
        <f>IFERROR(AVERAGE(AK1038:AL1038),"")</f>
        <v/>
      </c>
      <c r="AK1038" s="14"/>
      <c r="AL1038" s="15"/>
      <c r="AM1038" s="4" t="str">
        <f>IFERROR(AVERAGE(AN1038:AO1038),"")</f>
        <v/>
      </c>
      <c r="AN1038" s="14"/>
      <c r="AO1038" s="15"/>
      <c r="AP1038" s="4" t="str">
        <f>IFERROR(AVERAGE(AQ1038:AR1038),"")</f>
        <v/>
      </c>
      <c r="AQ1038" s="14"/>
      <c r="AR1038" s="15"/>
      <c r="AS1038" s="4">
        <f>IFERROR(AVERAGE(AT1038:AU1038),"")</f>
        <v>1125</v>
      </c>
      <c r="AT1038" s="14">
        <v>1125</v>
      </c>
      <c r="AU1038" s="15">
        <v>1125</v>
      </c>
      <c r="AV1038" s="4" t="str">
        <f>IFERROR(AVERAGE(AW1038:AX1038),"")</f>
        <v/>
      </c>
      <c r="AW1038" s="14"/>
      <c r="AX1038" s="15"/>
      <c r="AY1038" s="4" t="str">
        <f>IFERROR(AVERAGE(AZ1038:BA1038),"")</f>
        <v/>
      </c>
      <c r="AZ1038" s="14"/>
      <c r="BA1038" s="15"/>
      <c r="BB1038" s="4" t="str">
        <f>IFERROR(AVERAGE(BC1038:BD1038),"")</f>
        <v/>
      </c>
      <c r="BC1038" s="14"/>
      <c r="BD1038" s="15"/>
      <c r="BE1038" s="4" t="str">
        <f>IFERROR(AVERAGE(BF1038:BG1038),"")</f>
        <v/>
      </c>
      <c r="BF1038" s="14"/>
      <c r="BG1038" s="15"/>
      <c r="BH1038" s="4" t="str">
        <f>IFERROR(AVERAGE(BI1038:BJ1038),"")</f>
        <v/>
      </c>
      <c r="BI1038" s="14"/>
      <c r="BJ1038" s="15"/>
      <c r="BK1038" s="4" t="str">
        <f>IFERROR(AVERAGE(BL1038:BM1038),"")</f>
        <v/>
      </c>
      <c r="BL1038" s="14"/>
      <c r="BM1038" s="15"/>
      <c r="BN1038" s="4" t="str">
        <f>IFERROR(AVERAGE(BO1038:BP1038),"")</f>
        <v/>
      </c>
      <c r="BO1038" s="14"/>
      <c r="BP1038" s="15"/>
      <c r="BQ1038" s="4">
        <f>IFERROR(AVERAGE(BR1038:BS1038),"")</f>
        <v>750</v>
      </c>
      <c r="BR1038" s="14">
        <v>750</v>
      </c>
      <c r="BS1038" s="15">
        <v>750</v>
      </c>
      <c r="BT1038" s="4">
        <f>IFERROR(AVERAGE(BU1038:BV1038),"")</f>
        <v>625</v>
      </c>
      <c r="BU1038" s="14">
        <v>625</v>
      </c>
      <c r="BV1038" s="15">
        <v>625</v>
      </c>
      <c r="BX1038" s="2"/>
      <c r="BY1038" s="2" t="s">
        <v>252</v>
      </c>
    </row>
    <row r="1039" spans="1:77">
      <c r="B1039" t="str">
        <f>B1038</f>
        <v>schoof2014power</v>
      </c>
      <c r="C1039" t="s">
        <v>5</v>
      </c>
      <c r="D1039">
        <f>D1038</f>
        <v>2014</v>
      </c>
      <c r="E1039" t="str">
        <f>E1038</f>
        <v>EUR/kW</v>
      </c>
      <c r="F1039" s="4" t="str">
        <f>IFERROR(AVERAGE(G1039:H1039),"")</f>
        <v/>
      </c>
      <c r="G1039" s="16"/>
      <c r="H1039" s="17"/>
      <c r="I1039" s="4" t="str">
        <f>IFERROR(AVERAGE(J1039:K1039),"")</f>
        <v/>
      </c>
      <c r="J1039" s="16"/>
      <c r="K1039" s="17"/>
      <c r="L1039" s="4" t="str">
        <f>IFERROR(AVERAGE(M1039:N1039),"")</f>
        <v/>
      </c>
      <c r="M1039" s="16"/>
      <c r="N1039" s="17"/>
      <c r="O1039" s="4" t="str">
        <f>IFERROR(AVERAGE(P1039:Q1039),"")</f>
        <v/>
      </c>
      <c r="P1039" s="16"/>
      <c r="Q1039" s="17"/>
      <c r="R1039" s="4" t="str">
        <f>IFERROR(AVERAGE(S1039:T1039),"")</f>
        <v/>
      </c>
      <c r="S1039" s="16"/>
      <c r="T1039" s="17"/>
      <c r="U1039" s="4" t="str">
        <f>IFERROR(AVERAGE(V1039:W1039),"")</f>
        <v/>
      </c>
      <c r="V1039" s="16"/>
      <c r="W1039" s="17"/>
      <c r="X1039" s="4" t="str">
        <f>IFERROR(AVERAGE(Y1039:Z1039),"")</f>
        <v/>
      </c>
      <c r="Y1039" s="16"/>
      <c r="Z1039" s="17"/>
      <c r="AA1039" s="4" t="str">
        <f>IFERROR(AVERAGE(AB1039:AC1039),"")</f>
        <v/>
      </c>
      <c r="AB1039" s="16"/>
      <c r="AC1039" s="17"/>
      <c r="AD1039" s="4" t="str">
        <f>IFERROR(AVERAGE(AE1039:AF1039),"")</f>
        <v/>
      </c>
      <c r="AE1039" s="16"/>
      <c r="AF1039" s="17"/>
      <c r="AG1039" s="4" t="str">
        <f>IFERROR(AVERAGE(AH1039:AI1039),"")</f>
        <v/>
      </c>
      <c r="AH1039" s="16"/>
      <c r="AI1039" s="17"/>
      <c r="AJ1039" s="4" t="str">
        <f>IFERROR(AVERAGE(AK1039:AL1039),"")</f>
        <v/>
      </c>
      <c r="AK1039" s="16"/>
      <c r="AL1039" s="17"/>
      <c r="AM1039" s="4" t="str">
        <f>IFERROR(AVERAGE(AN1039:AO1039),"")</f>
        <v/>
      </c>
      <c r="AN1039" s="16"/>
      <c r="AO1039" s="17"/>
      <c r="AP1039" s="4" t="str">
        <f>IFERROR(AVERAGE(AQ1039:AR1039),"")</f>
        <v/>
      </c>
      <c r="AQ1039" s="16"/>
      <c r="AR1039" s="17"/>
      <c r="AS1039" s="4" t="str">
        <f>IFERROR(AVERAGE(AT1039:AU1039),"")</f>
        <v/>
      </c>
      <c r="AT1039" s="16"/>
      <c r="AU1039" s="17"/>
      <c r="AV1039" s="4" t="str">
        <f>IFERROR(AVERAGE(AW1039:AX1039),"")</f>
        <v/>
      </c>
      <c r="AW1039" s="16"/>
      <c r="AX1039" s="17"/>
      <c r="AY1039" s="4" t="str">
        <f>IFERROR(AVERAGE(AZ1039:BA1039),"")</f>
        <v/>
      </c>
      <c r="AZ1039" s="16"/>
      <c r="BA1039" s="17"/>
      <c r="BB1039" s="4" t="str">
        <f>IFERROR(AVERAGE(BC1039:BD1039),"")</f>
        <v/>
      </c>
      <c r="BC1039" s="16"/>
      <c r="BD1039" s="17"/>
      <c r="BE1039" s="4" t="str">
        <f>IFERROR(AVERAGE(BF1039:BG1039),"")</f>
        <v/>
      </c>
      <c r="BF1039" s="16"/>
      <c r="BG1039" s="17"/>
      <c r="BH1039" s="4" t="str">
        <f>IFERROR(AVERAGE(BI1039:BJ1039),"")</f>
        <v/>
      </c>
      <c r="BI1039" s="16"/>
      <c r="BJ1039" s="17"/>
      <c r="BK1039" s="4" t="str">
        <f>IFERROR(AVERAGE(BL1039:BM1039),"")</f>
        <v/>
      </c>
      <c r="BL1039" s="16"/>
      <c r="BM1039" s="17"/>
      <c r="BN1039" s="4" t="str">
        <f>IFERROR(AVERAGE(BO1039:BP1039),"")</f>
        <v/>
      </c>
      <c r="BO1039" s="16"/>
      <c r="BP1039" s="17"/>
      <c r="BQ1039" s="4" t="str">
        <f>IFERROR(AVERAGE(BR1039:BS1039),"")</f>
        <v/>
      </c>
      <c r="BR1039" s="16"/>
      <c r="BS1039" s="17"/>
      <c r="BT1039" s="4" t="str">
        <f>IFERROR(AVERAGE(BU1039:BV1039),"")</f>
        <v/>
      </c>
      <c r="BU1039" s="16"/>
      <c r="BV1039" s="17"/>
    </row>
    <row r="1040" spans="1:77">
      <c r="B1040" t="s">
        <v>69</v>
      </c>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row>
    <row r="1041" spans="1:74" s="1" customFormat="1">
      <c r="A1041" s="55"/>
      <c r="B1041" s="1" t="str">
        <f>B1039</f>
        <v>schoof2014power</v>
      </c>
      <c r="C1041" s="1" t="s">
        <v>10</v>
      </c>
      <c r="D1041" s="1">
        <f>D1036</f>
        <v>2014</v>
      </c>
      <c r="E1041" s="1" t="str">
        <f>E1037</f>
        <v>EUR/kW</v>
      </c>
      <c r="F1041" s="10">
        <f t="shared" ref="F1041:BJ1041" si="1140">IFERROR(SUM(F1043:F1048)/F1042,0)</f>
        <v>0</v>
      </c>
      <c r="G1041" s="10">
        <f t="shared" si="1140"/>
        <v>0</v>
      </c>
      <c r="H1041" s="10">
        <f t="shared" si="1140"/>
        <v>0</v>
      </c>
      <c r="I1041" s="10">
        <f t="shared" si="1140"/>
        <v>0</v>
      </c>
      <c r="J1041" s="10">
        <f t="shared" si="1140"/>
        <v>0</v>
      </c>
      <c r="K1041" s="10">
        <f t="shared" si="1140"/>
        <v>0</v>
      </c>
      <c r="L1041" s="10">
        <f t="shared" si="1140"/>
        <v>0</v>
      </c>
      <c r="M1041" s="10">
        <f t="shared" si="1140"/>
        <v>0</v>
      </c>
      <c r="N1041" s="10">
        <f t="shared" si="1140"/>
        <v>0</v>
      </c>
      <c r="O1041" s="10">
        <f t="shared" si="1140"/>
        <v>0</v>
      </c>
      <c r="P1041" s="10">
        <f t="shared" si="1140"/>
        <v>0</v>
      </c>
      <c r="Q1041" s="10">
        <f t="shared" si="1140"/>
        <v>0</v>
      </c>
      <c r="R1041" s="10">
        <f t="shared" si="1140"/>
        <v>0</v>
      </c>
      <c r="S1041" s="10">
        <f t="shared" si="1140"/>
        <v>0</v>
      </c>
      <c r="T1041" s="10">
        <f t="shared" si="1140"/>
        <v>0</v>
      </c>
      <c r="U1041" s="10">
        <f t="shared" si="1140"/>
        <v>0</v>
      </c>
      <c r="V1041" s="10">
        <f t="shared" si="1140"/>
        <v>0</v>
      </c>
      <c r="W1041" s="10">
        <f t="shared" si="1140"/>
        <v>0</v>
      </c>
      <c r="X1041" s="10">
        <f t="shared" si="1140"/>
        <v>0</v>
      </c>
      <c r="Y1041" s="10">
        <f t="shared" si="1140"/>
        <v>0</v>
      </c>
      <c r="Z1041" s="10">
        <f t="shared" si="1140"/>
        <v>0</v>
      </c>
      <c r="AA1041" s="10">
        <f t="shared" si="1140"/>
        <v>0</v>
      </c>
      <c r="AB1041" s="10">
        <f t="shared" si="1140"/>
        <v>0</v>
      </c>
      <c r="AC1041" s="10">
        <f t="shared" si="1140"/>
        <v>0</v>
      </c>
      <c r="AD1041" s="10">
        <f t="shared" si="1140"/>
        <v>0</v>
      </c>
      <c r="AE1041" s="10">
        <f t="shared" si="1140"/>
        <v>0</v>
      </c>
      <c r="AF1041" s="10">
        <f t="shared" si="1140"/>
        <v>0</v>
      </c>
      <c r="AG1041" s="10">
        <f t="shared" si="1140"/>
        <v>0</v>
      </c>
      <c r="AH1041" s="10">
        <f t="shared" si="1140"/>
        <v>0</v>
      </c>
      <c r="AI1041" s="10">
        <f t="shared" si="1140"/>
        <v>0</v>
      </c>
      <c r="AJ1041" s="10">
        <f t="shared" si="1140"/>
        <v>0</v>
      </c>
      <c r="AK1041" s="10">
        <f t="shared" si="1140"/>
        <v>0</v>
      </c>
      <c r="AL1041" s="10">
        <f t="shared" si="1140"/>
        <v>0</v>
      </c>
      <c r="AM1041" s="10">
        <f t="shared" si="1140"/>
        <v>0</v>
      </c>
      <c r="AN1041" s="10">
        <f t="shared" si="1140"/>
        <v>0</v>
      </c>
      <c r="AO1041" s="10">
        <f t="shared" si="1140"/>
        <v>0</v>
      </c>
      <c r="AP1041" s="10">
        <f t="shared" si="1140"/>
        <v>0</v>
      </c>
      <c r="AQ1041" s="10">
        <f t="shared" si="1140"/>
        <v>0</v>
      </c>
      <c r="AR1041" s="10">
        <f t="shared" si="1140"/>
        <v>0</v>
      </c>
      <c r="AS1041" s="10">
        <f t="shared" si="1140"/>
        <v>0</v>
      </c>
      <c r="AT1041" s="10">
        <f t="shared" si="1140"/>
        <v>0</v>
      </c>
      <c r="AU1041" s="10">
        <f t="shared" si="1140"/>
        <v>0</v>
      </c>
      <c r="AV1041" s="10">
        <f t="shared" si="1140"/>
        <v>0</v>
      </c>
      <c r="AW1041" s="10">
        <f t="shared" si="1140"/>
        <v>0</v>
      </c>
      <c r="AX1041" s="10">
        <f t="shared" si="1140"/>
        <v>0</v>
      </c>
      <c r="AY1041" s="10">
        <f t="shared" si="1140"/>
        <v>0</v>
      </c>
      <c r="AZ1041" s="10">
        <f t="shared" si="1140"/>
        <v>0</v>
      </c>
      <c r="BA1041" s="10">
        <f t="shared" si="1140"/>
        <v>0</v>
      </c>
      <c r="BB1041" s="10">
        <f t="shared" si="1140"/>
        <v>0</v>
      </c>
      <c r="BC1041" s="10">
        <f t="shared" si="1140"/>
        <v>0</v>
      </c>
      <c r="BD1041" s="10">
        <f t="shared" si="1140"/>
        <v>0</v>
      </c>
      <c r="BE1041" s="10">
        <f t="shared" si="1140"/>
        <v>0</v>
      </c>
      <c r="BF1041" s="10">
        <f t="shared" si="1140"/>
        <v>0</v>
      </c>
      <c r="BG1041" s="10">
        <f t="shared" si="1140"/>
        <v>0</v>
      </c>
      <c r="BH1041" s="10">
        <f t="shared" si="1140"/>
        <v>0</v>
      </c>
      <c r="BI1041" s="10">
        <f t="shared" si="1140"/>
        <v>0</v>
      </c>
      <c r="BJ1041" s="10">
        <f t="shared" si="1140"/>
        <v>0</v>
      </c>
      <c r="BK1041" s="10">
        <f t="shared" ref="BK1041:BV1041" si="1141">IFERROR(SUM(BK1043:BK1048)/BK1042,0)</f>
        <v>0</v>
      </c>
      <c r="BL1041" s="10">
        <f t="shared" si="1141"/>
        <v>0</v>
      </c>
      <c r="BM1041" s="10">
        <f t="shared" si="1141"/>
        <v>0</v>
      </c>
      <c r="BN1041" s="10">
        <f t="shared" si="1141"/>
        <v>0</v>
      </c>
      <c r="BO1041" s="10">
        <f t="shared" si="1141"/>
        <v>0</v>
      </c>
      <c r="BP1041" s="10">
        <f t="shared" si="1141"/>
        <v>0</v>
      </c>
      <c r="BQ1041" s="10">
        <f t="shared" si="1141"/>
        <v>0</v>
      </c>
      <c r="BR1041" s="10">
        <f t="shared" si="1141"/>
        <v>0</v>
      </c>
      <c r="BS1041" s="10">
        <f t="shared" si="1141"/>
        <v>0</v>
      </c>
      <c r="BT1041" s="10">
        <f t="shared" si="1141"/>
        <v>0</v>
      </c>
      <c r="BU1041" s="10">
        <f t="shared" si="1141"/>
        <v>0</v>
      </c>
      <c r="BV1041" s="10">
        <f t="shared" si="1141"/>
        <v>0</v>
      </c>
    </row>
    <row r="1042" spans="1:74" hidden="1" outlineLevel="1">
      <c r="B1042" t="str">
        <f>B1041</f>
        <v>schoof2014power</v>
      </c>
      <c r="C1042" t="s">
        <v>17</v>
      </c>
      <c r="D1042">
        <f>D1041</f>
        <v>2014</v>
      </c>
      <c r="E1042" t="s">
        <v>18</v>
      </c>
      <c r="F1042" s="4" t="str">
        <f>IFERROR(AVERAGE(G1042:H1042),"")</f>
        <v/>
      </c>
      <c r="G1042" s="12"/>
      <c r="H1042" s="13"/>
      <c r="I1042" s="4" t="str">
        <f>IFERROR(AVERAGE(J1042:K1042),"")</f>
        <v/>
      </c>
      <c r="J1042" s="12"/>
      <c r="K1042" s="13"/>
      <c r="L1042" s="4" t="str">
        <f>IFERROR(AVERAGE(M1042:N1042),"")</f>
        <v/>
      </c>
      <c r="M1042" s="12"/>
      <c r="N1042" s="13"/>
      <c r="O1042" s="4" t="str">
        <f>IFERROR(AVERAGE(P1042:Q1042),"")</f>
        <v/>
      </c>
      <c r="P1042" s="12"/>
      <c r="Q1042" s="13"/>
      <c r="R1042" s="4" t="str">
        <f>IFERROR(AVERAGE(S1042:T1042),"")</f>
        <v/>
      </c>
      <c r="S1042" s="12"/>
      <c r="T1042" s="13"/>
      <c r="U1042" s="4" t="str">
        <f>IFERROR(AVERAGE(V1042:W1042),"")</f>
        <v/>
      </c>
      <c r="V1042" s="12"/>
      <c r="W1042" s="13"/>
      <c r="X1042" s="4" t="str">
        <f>IFERROR(AVERAGE(Y1042:Z1042),"")</f>
        <v/>
      </c>
      <c r="Y1042" s="12"/>
      <c r="Z1042" s="13"/>
      <c r="AA1042" s="4" t="str">
        <f>IFERROR(AVERAGE(AB1042:AC1042),"")</f>
        <v/>
      </c>
      <c r="AB1042" s="12"/>
      <c r="AC1042" s="13"/>
      <c r="AD1042" s="4" t="str">
        <f>IFERROR(AVERAGE(AE1042:AF1042),"")</f>
        <v/>
      </c>
      <c r="AE1042" s="12"/>
      <c r="AF1042" s="13"/>
      <c r="AG1042" s="4" t="str">
        <f>IFERROR(AVERAGE(AH1042:AI1042),"")</f>
        <v/>
      </c>
      <c r="AH1042" s="12"/>
      <c r="AI1042" s="13"/>
      <c r="AJ1042" s="4" t="str">
        <f>IFERROR(AVERAGE(AK1042:AL1042),"")</f>
        <v/>
      </c>
      <c r="AK1042" s="12"/>
      <c r="AL1042" s="13"/>
      <c r="AM1042" s="4" t="str">
        <f>IFERROR(AVERAGE(AN1042:AO1042),"")</f>
        <v/>
      </c>
      <c r="AN1042" s="12"/>
      <c r="AO1042" s="13"/>
      <c r="AP1042" s="4" t="str">
        <f>IFERROR(AVERAGE(AQ1042:AR1042),"")</f>
        <v/>
      </c>
      <c r="AQ1042" s="12"/>
      <c r="AR1042" s="13"/>
      <c r="AS1042" s="4" t="str">
        <f>IFERROR(AVERAGE(AT1042:AU1042),"")</f>
        <v/>
      </c>
      <c r="AT1042" s="12"/>
      <c r="AU1042" s="13"/>
      <c r="AV1042" s="4" t="str">
        <f>IFERROR(AVERAGE(AW1042:AX1042),"")</f>
        <v/>
      </c>
      <c r="AW1042" s="12"/>
      <c r="AX1042" s="13"/>
      <c r="AY1042" s="4" t="str">
        <f>IFERROR(AVERAGE(AZ1042:BA1042),"")</f>
        <v/>
      </c>
      <c r="AZ1042" s="12"/>
      <c r="BA1042" s="13"/>
      <c r="BB1042" s="4" t="str">
        <f>IFERROR(AVERAGE(BC1042:BD1042),"")</f>
        <v/>
      </c>
      <c r="BC1042" s="12"/>
      <c r="BD1042" s="13"/>
      <c r="BE1042" s="4" t="str">
        <f>IFERROR(AVERAGE(BF1042:BG1042),"")</f>
        <v/>
      </c>
      <c r="BF1042" s="12"/>
      <c r="BG1042" s="13"/>
      <c r="BH1042" s="4" t="str">
        <f>IFERROR(AVERAGE(BI1042:BJ1042),"")</f>
        <v/>
      </c>
      <c r="BI1042" s="12"/>
      <c r="BJ1042" s="13"/>
      <c r="BK1042" s="4" t="str">
        <f>IFERROR(AVERAGE(BL1042:BM1042),"")</f>
        <v/>
      </c>
      <c r="BL1042" s="12"/>
      <c r="BM1042" s="13"/>
      <c r="BN1042" s="4" t="str">
        <f>IFERROR(AVERAGE(BO1042:BP1042),"")</f>
        <v/>
      </c>
      <c r="BO1042" s="12"/>
      <c r="BP1042" s="13"/>
      <c r="BQ1042" s="4" t="str">
        <f>IFERROR(AVERAGE(BR1042:BS1042),"")</f>
        <v/>
      </c>
      <c r="BR1042" s="12"/>
      <c r="BS1042" s="13"/>
      <c r="BT1042" s="4" t="str">
        <f>IFERROR(AVERAGE(BU1042:BV1042),"")</f>
        <v/>
      </c>
      <c r="BU1042" s="12"/>
      <c r="BV1042" s="13"/>
    </row>
    <row r="1043" spans="1:74" hidden="1" outlineLevel="1">
      <c r="B1043" t="str">
        <f t="shared" ref="B1043:B1048" si="1142">B1042</f>
        <v>schoof2014power</v>
      </c>
      <c r="C1043" t="s">
        <v>12</v>
      </c>
      <c r="D1043">
        <f>D1041</f>
        <v>2014</v>
      </c>
      <c r="E1043" t="str">
        <f>LEFT(E1041,3)</f>
        <v>EUR</v>
      </c>
      <c r="F1043" s="4" t="str">
        <f t="shared" ref="F1043:F1048" si="1143">IFERROR(AVERAGE(G1043:H1043),"")</f>
        <v/>
      </c>
      <c r="G1043" s="12"/>
      <c r="H1043" s="13"/>
      <c r="I1043" s="4" t="str">
        <f t="shared" ref="I1043:I1048" si="1144">IFERROR(AVERAGE(J1043:K1043),"")</f>
        <v/>
      </c>
      <c r="J1043" s="12"/>
      <c r="K1043" s="13"/>
      <c r="L1043" s="4" t="str">
        <f t="shared" ref="L1043:L1048" si="1145">IFERROR(AVERAGE(M1043:N1043),"")</f>
        <v/>
      </c>
      <c r="M1043" s="12"/>
      <c r="N1043" s="13"/>
      <c r="O1043" s="4" t="str">
        <f t="shared" ref="O1043:O1048" si="1146">IFERROR(AVERAGE(P1043:Q1043),"")</f>
        <v/>
      </c>
      <c r="P1043" s="12"/>
      <c r="Q1043" s="13"/>
      <c r="R1043" s="4" t="str">
        <f t="shared" ref="R1043:R1048" si="1147">IFERROR(AVERAGE(S1043:T1043),"")</f>
        <v/>
      </c>
      <c r="S1043" s="12"/>
      <c r="T1043" s="13"/>
      <c r="U1043" s="4" t="str">
        <f t="shared" ref="U1043:U1048" si="1148">IFERROR(AVERAGE(V1043:W1043),"")</f>
        <v/>
      </c>
      <c r="V1043" s="12"/>
      <c r="W1043" s="13"/>
      <c r="X1043" s="4" t="str">
        <f t="shared" ref="X1043:X1048" si="1149">IFERROR(AVERAGE(Y1043:Z1043),"")</f>
        <v/>
      </c>
      <c r="Y1043" s="12"/>
      <c r="Z1043" s="13"/>
      <c r="AA1043" s="4" t="str">
        <f t="shared" ref="AA1043:AA1048" si="1150">IFERROR(AVERAGE(AB1043:AC1043),"")</f>
        <v/>
      </c>
      <c r="AB1043" s="12"/>
      <c r="AC1043" s="13"/>
      <c r="AD1043" s="4" t="str">
        <f t="shared" ref="AD1043:AD1048" si="1151">IFERROR(AVERAGE(AE1043:AF1043),"")</f>
        <v/>
      </c>
      <c r="AE1043" s="12"/>
      <c r="AF1043" s="13"/>
      <c r="AG1043" s="4" t="str">
        <f t="shared" ref="AG1043:AG1048" si="1152">IFERROR(AVERAGE(AH1043:AI1043),"")</f>
        <v/>
      </c>
      <c r="AH1043" s="12"/>
      <c r="AI1043" s="13"/>
      <c r="AJ1043" s="4" t="str">
        <f t="shared" ref="AJ1043:AJ1048" si="1153">IFERROR(AVERAGE(AK1043:AL1043),"")</f>
        <v/>
      </c>
      <c r="AK1043" s="12"/>
      <c r="AL1043" s="13"/>
      <c r="AM1043" s="4" t="str">
        <f t="shared" ref="AM1043:AM1048" si="1154">IFERROR(AVERAGE(AN1043:AO1043),"")</f>
        <v/>
      </c>
      <c r="AN1043" s="12"/>
      <c r="AO1043" s="13"/>
      <c r="AP1043" s="4" t="str">
        <f t="shared" ref="AP1043:AP1048" si="1155">IFERROR(AVERAGE(AQ1043:AR1043),"")</f>
        <v/>
      </c>
      <c r="AQ1043" s="12"/>
      <c r="AR1043" s="13"/>
      <c r="AS1043" s="4" t="str">
        <f t="shared" ref="AS1043:AS1048" si="1156">IFERROR(AVERAGE(AT1043:AU1043),"")</f>
        <v/>
      </c>
      <c r="AT1043" s="12"/>
      <c r="AU1043" s="13"/>
      <c r="AV1043" s="4" t="str">
        <f t="shared" ref="AV1043:AV1048" si="1157">IFERROR(AVERAGE(AW1043:AX1043),"")</f>
        <v/>
      </c>
      <c r="AW1043" s="12"/>
      <c r="AX1043" s="13"/>
      <c r="AY1043" s="4" t="str">
        <f t="shared" ref="AY1043:AY1048" si="1158">IFERROR(AVERAGE(AZ1043:BA1043),"")</f>
        <v/>
      </c>
      <c r="AZ1043" s="12"/>
      <c r="BA1043" s="13"/>
      <c r="BB1043" s="4" t="str">
        <f t="shared" ref="BB1043:BB1048" si="1159">IFERROR(AVERAGE(BC1043:BD1043),"")</f>
        <v/>
      </c>
      <c r="BC1043" s="12"/>
      <c r="BD1043" s="13"/>
      <c r="BE1043" s="4" t="str">
        <f t="shared" ref="BE1043:BE1048" si="1160">IFERROR(AVERAGE(BF1043:BG1043),"")</f>
        <v/>
      </c>
      <c r="BF1043" s="12"/>
      <c r="BG1043" s="13"/>
      <c r="BH1043" s="4" t="str">
        <f t="shared" ref="BH1043:BH1048" si="1161">IFERROR(AVERAGE(BI1043:BJ1043),"")</f>
        <v/>
      </c>
      <c r="BI1043" s="12"/>
      <c r="BJ1043" s="13"/>
      <c r="BK1043" s="4" t="str">
        <f t="shared" ref="BK1043:BK1048" si="1162">IFERROR(AVERAGE(BL1043:BM1043),"")</f>
        <v/>
      </c>
      <c r="BL1043" s="12"/>
      <c r="BM1043" s="13"/>
      <c r="BN1043" s="4" t="str">
        <f t="shared" ref="BN1043:BN1048" si="1163">IFERROR(AVERAGE(BO1043:BP1043),"")</f>
        <v/>
      </c>
      <c r="BO1043" s="12"/>
      <c r="BP1043" s="13"/>
      <c r="BQ1043" s="4" t="str">
        <f t="shared" ref="BQ1043:BQ1048" si="1164">IFERROR(AVERAGE(BR1043:BS1043),"")</f>
        <v/>
      </c>
      <c r="BR1043" s="12"/>
      <c r="BS1043" s="13"/>
      <c r="BT1043" s="4" t="str">
        <f t="shared" ref="BT1043:BT1048" si="1165">IFERROR(AVERAGE(BU1043:BV1043),"")</f>
        <v/>
      </c>
      <c r="BU1043" s="12"/>
      <c r="BV1043" s="13"/>
    </row>
    <row r="1044" spans="1:74" hidden="1" outlineLevel="1">
      <c r="B1044" t="str">
        <f t="shared" si="1142"/>
        <v>schoof2014power</v>
      </c>
      <c r="C1044" t="s">
        <v>13</v>
      </c>
      <c r="D1044">
        <f t="shared" ref="D1044:E1048" si="1166">D1043</f>
        <v>2014</v>
      </c>
      <c r="E1044" t="str">
        <f t="shared" si="1166"/>
        <v>EUR</v>
      </c>
      <c r="F1044" s="4" t="str">
        <f t="shared" si="1143"/>
        <v/>
      </c>
      <c r="G1044" s="12"/>
      <c r="H1044" s="13"/>
      <c r="I1044" s="4" t="str">
        <f t="shared" si="1144"/>
        <v/>
      </c>
      <c r="J1044" s="12"/>
      <c r="K1044" s="13"/>
      <c r="L1044" s="4" t="str">
        <f t="shared" si="1145"/>
        <v/>
      </c>
      <c r="M1044" s="12"/>
      <c r="N1044" s="13"/>
      <c r="O1044" s="4" t="str">
        <f t="shared" si="1146"/>
        <v/>
      </c>
      <c r="P1044" s="12"/>
      <c r="Q1044" s="13"/>
      <c r="R1044" s="4" t="str">
        <f t="shared" si="1147"/>
        <v/>
      </c>
      <c r="S1044" s="12"/>
      <c r="T1044" s="13"/>
      <c r="U1044" s="4" t="str">
        <f t="shared" si="1148"/>
        <v/>
      </c>
      <c r="V1044" s="12"/>
      <c r="W1044" s="13"/>
      <c r="X1044" s="4" t="str">
        <f t="shared" si="1149"/>
        <v/>
      </c>
      <c r="Y1044" s="12"/>
      <c r="Z1044" s="13"/>
      <c r="AA1044" s="4" t="str">
        <f t="shared" si="1150"/>
        <v/>
      </c>
      <c r="AB1044" s="12"/>
      <c r="AC1044" s="13"/>
      <c r="AD1044" s="4" t="str">
        <f t="shared" si="1151"/>
        <v/>
      </c>
      <c r="AE1044" s="12"/>
      <c r="AF1044" s="13"/>
      <c r="AG1044" s="4" t="str">
        <f t="shared" si="1152"/>
        <v/>
      </c>
      <c r="AH1044" s="12"/>
      <c r="AI1044" s="13"/>
      <c r="AJ1044" s="4" t="str">
        <f t="shared" si="1153"/>
        <v/>
      </c>
      <c r="AK1044" s="12"/>
      <c r="AL1044" s="13"/>
      <c r="AM1044" s="4" t="str">
        <f t="shared" si="1154"/>
        <v/>
      </c>
      <c r="AN1044" s="12"/>
      <c r="AO1044" s="13"/>
      <c r="AP1044" s="4" t="str">
        <f t="shared" si="1155"/>
        <v/>
      </c>
      <c r="AQ1044" s="12"/>
      <c r="AR1044" s="13"/>
      <c r="AS1044" s="4" t="str">
        <f t="shared" si="1156"/>
        <v/>
      </c>
      <c r="AT1044" s="12"/>
      <c r="AU1044" s="13"/>
      <c r="AV1044" s="4" t="str">
        <f t="shared" si="1157"/>
        <v/>
      </c>
      <c r="AW1044" s="12"/>
      <c r="AX1044" s="13"/>
      <c r="AY1044" s="4" t="str">
        <f t="shared" si="1158"/>
        <v/>
      </c>
      <c r="AZ1044" s="12"/>
      <c r="BA1044" s="13"/>
      <c r="BB1044" s="4" t="str">
        <f t="shared" si="1159"/>
        <v/>
      </c>
      <c r="BC1044" s="12"/>
      <c r="BD1044" s="13"/>
      <c r="BE1044" s="4" t="str">
        <f t="shared" si="1160"/>
        <v/>
      </c>
      <c r="BF1044" s="12"/>
      <c r="BG1044" s="13"/>
      <c r="BH1044" s="4" t="str">
        <f t="shared" si="1161"/>
        <v/>
      </c>
      <c r="BI1044" s="12"/>
      <c r="BJ1044" s="13"/>
      <c r="BK1044" s="4" t="str">
        <f t="shared" si="1162"/>
        <v/>
      </c>
      <c r="BL1044" s="12"/>
      <c r="BM1044" s="13"/>
      <c r="BN1044" s="4" t="str">
        <f t="shared" si="1163"/>
        <v/>
      </c>
      <c r="BO1044" s="12"/>
      <c r="BP1044" s="13"/>
      <c r="BQ1044" s="4" t="str">
        <f t="shared" si="1164"/>
        <v/>
      </c>
      <c r="BR1044" s="12"/>
      <c r="BS1044" s="13"/>
      <c r="BT1044" s="4" t="str">
        <f t="shared" si="1165"/>
        <v/>
      </c>
      <c r="BU1044" s="12"/>
      <c r="BV1044" s="13"/>
    </row>
    <row r="1045" spans="1:74" hidden="1" outlineLevel="1">
      <c r="B1045" t="str">
        <f t="shared" si="1142"/>
        <v>schoof2014power</v>
      </c>
      <c r="C1045" t="s">
        <v>14</v>
      </c>
      <c r="D1045">
        <f t="shared" si="1166"/>
        <v>2014</v>
      </c>
      <c r="E1045" t="str">
        <f t="shared" si="1166"/>
        <v>EUR</v>
      </c>
      <c r="F1045" s="4" t="str">
        <f t="shared" si="1143"/>
        <v/>
      </c>
      <c r="G1045" s="12"/>
      <c r="H1045" s="13"/>
      <c r="I1045" s="4" t="str">
        <f t="shared" si="1144"/>
        <v/>
      </c>
      <c r="J1045" s="12"/>
      <c r="K1045" s="13"/>
      <c r="L1045" s="4" t="str">
        <f t="shared" si="1145"/>
        <v/>
      </c>
      <c r="M1045" s="12"/>
      <c r="N1045" s="13"/>
      <c r="O1045" s="4" t="str">
        <f t="shared" si="1146"/>
        <v/>
      </c>
      <c r="P1045" s="12"/>
      <c r="Q1045" s="13"/>
      <c r="R1045" s="4" t="str">
        <f t="shared" si="1147"/>
        <v/>
      </c>
      <c r="S1045" s="12"/>
      <c r="T1045" s="13"/>
      <c r="U1045" s="4" t="str">
        <f t="shared" si="1148"/>
        <v/>
      </c>
      <c r="V1045" s="12"/>
      <c r="W1045" s="13"/>
      <c r="X1045" s="4" t="str">
        <f t="shared" si="1149"/>
        <v/>
      </c>
      <c r="Y1045" s="12"/>
      <c r="Z1045" s="13"/>
      <c r="AA1045" s="4" t="str">
        <f t="shared" si="1150"/>
        <v/>
      </c>
      <c r="AB1045" s="12"/>
      <c r="AC1045" s="13"/>
      <c r="AD1045" s="4" t="str">
        <f t="shared" si="1151"/>
        <v/>
      </c>
      <c r="AE1045" s="12"/>
      <c r="AF1045" s="13"/>
      <c r="AG1045" s="4" t="str">
        <f t="shared" si="1152"/>
        <v/>
      </c>
      <c r="AH1045" s="12"/>
      <c r="AI1045" s="13"/>
      <c r="AJ1045" s="4" t="str">
        <f t="shared" si="1153"/>
        <v/>
      </c>
      <c r="AK1045" s="12"/>
      <c r="AL1045" s="13"/>
      <c r="AM1045" s="4" t="str">
        <f t="shared" si="1154"/>
        <v/>
      </c>
      <c r="AN1045" s="12"/>
      <c r="AO1045" s="13"/>
      <c r="AP1045" s="4" t="str">
        <f t="shared" si="1155"/>
        <v/>
      </c>
      <c r="AQ1045" s="12"/>
      <c r="AR1045" s="13"/>
      <c r="AS1045" s="4" t="str">
        <f t="shared" si="1156"/>
        <v/>
      </c>
      <c r="AT1045" s="12"/>
      <c r="AU1045" s="13"/>
      <c r="AV1045" s="4" t="str">
        <f t="shared" si="1157"/>
        <v/>
      </c>
      <c r="AW1045" s="12"/>
      <c r="AX1045" s="13"/>
      <c r="AY1045" s="4" t="str">
        <f t="shared" si="1158"/>
        <v/>
      </c>
      <c r="AZ1045" s="12"/>
      <c r="BA1045" s="13"/>
      <c r="BB1045" s="4" t="str">
        <f t="shared" si="1159"/>
        <v/>
      </c>
      <c r="BC1045" s="12"/>
      <c r="BD1045" s="13"/>
      <c r="BE1045" s="4" t="str">
        <f t="shared" si="1160"/>
        <v/>
      </c>
      <c r="BF1045" s="12"/>
      <c r="BG1045" s="13"/>
      <c r="BH1045" s="4" t="str">
        <f t="shared" si="1161"/>
        <v/>
      </c>
      <c r="BI1045" s="12"/>
      <c r="BJ1045" s="13"/>
      <c r="BK1045" s="4" t="str">
        <f t="shared" si="1162"/>
        <v/>
      </c>
      <c r="BL1045" s="12"/>
      <c r="BM1045" s="13"/>
      <c r="BN1045" s="4" t="str">
        <f t="shared" si="1163"/>
        <v/>
      </c>
      <c r="BO1045" s="12"/>
      <c r="BP1045" s="13"/>
      <c r="BQ1045" s="4" t="str">
        <f t="shared" si="1164"/>
        <v/>
      </c>
      <c r="BR1045" s="12"/>
      <c r="BS1045" s="13"/>
      <c r="BT1045" s="4" t="str">
        <f t="shared" si="1165"/>
        <v/>
      </c>
      <c r="BU1045" s="12"/>
      <c r="BV1045" s="13"/>
    </row>
    <row r="1046" spans="1:74" hidden="1" outlineLevel="1">
      <c r="B1046" t="str">
        <f t="shared" si="1142"/>
        <v>schoof2014power</v>
      </c>
      <c r="C1046" t="s">
        <v>11</v>
      </c>
      <c r="D1046">
        <f t="shared" si="1166"/>
        <v>2014</v>
      </c>
      <c r="E1046" t="str">
        <f t="shared" si="1166"/>
        <v>EUR</v>
      </c>
      <c r="F1046" s="4" t="str">
        <f t="shared" si="1143"/>
        <v/>
      </c>
      <c r="G1046" s="12"/>
      <c r="H1046" s="13"/>
      <c r="I1046" s="4" t="str">
        <f t="shared" si="1144"/>
        <v/>
      </c>
      <c r="J1046" s="12"/>
      <c r="K1046" s="13"/>
      <c r="L1046" s="4" t="str">
        <f t="shared" si="1145"/>
        <v/>
      </c>
      <c r="M1046" s="12"/>
      <c r="N1046" s="13"/>
      <c r="O1046" s="4" t="str">
        <f t="shared" si="1146"/>
        <v/>
      </c>
      <c r="P1046" s="12"/>
      <c r="Q1046" s="13"/>
      <c r="R1046" s="4" t="str">
        <f t="shared" si="1147"/>
        <v/>
      </c>
      <c r="S1046" s="12"/>
      <c r="T1046" s="13"/>
      <c r="U1046" s="4" t="str">
        <f t="shared" si="1148"/>
        <v/>
      </c>
      <c r="V1046" s="12"/>
      <c r="W1046" s="13"/>
      <c r="X1046" s="4" t="str">
        <f t="shared" si="1149"/>
        <v/>
      </c>
      <c r="Y1046" s="12"/>
      <c r="Z1046" s="13"/>
      <c r="AA1046" s="4" t="str">
        <f t="shared" si="1150"/>
        <v/>
      </c>
      <c r="AB1046" s="12"/>
      <c r="AC1046" s="13"/>
      <c r="AD1046" s="4" t="str">
        <f t="shared" si="1151"/>
        <v/>
      </c>
      <c r="AE1046" s="12"/>
      <c r="AF1046" s="13"/>
      <c r="AG1046" s="4" t="str">
        <f t="shared" si="1152"/>
        <v/>
      </c>
      <c r="AH1046" s="12"/>
      <c r="AI1046" s="13"/>
      <c r="AJ1046" s="4" t="str">
        <f t="shared" si="1153"/>
        <v/>
      </c>
      <c r="AK1046" s="12"/>
      <c r="AL1046" s="13"/>
      <c r="AM1046" s="4" t="str">
        <f t="shared" si="1154"/>
        <v/>
      </c>
      <c r="AN1046" s="12"/>
      <c r="AO1046" s="13"/>
      <c r="AP1046" s="4" t="str">
        <f t="shared" si="1155"/>
        <v/>
      </c>
      <c r="AQ1046" s="12"/>
      <c r="AR1046" s="13"/>
      <c r="AS1046" s="4" t="str">
        <f t="shared" si="1156"/>
        <v/>
      </c>
      <c r="AT1046" s="12"/>
      <c r="AU1046" s="13"/>
      <c r="AV1046" s="4" t="str">
        <f t="shared" si="1157"/>
        <v/>
      </c>
      <c r="AW1046" s="12"/>
      <c r="AX1046" s="13"/>
      <c r="AY1046" s="4" t="str">
        <f t="shared" si="1158"/>
        <v/>
      </c>
      <c r="AZ1046" s="12"/>
      <c r="BA1046" s="13"/>
      <c r="BB1046" s="4" t="str">
        <f t="shared" si="1159"/>
        <v/>
      </c>
      <c r="BC1046" s="12"/>
      <c r="BD1046" s="13"/>
      <c r="BE1046" s="4" t="str">
        <f t="shared" si="1160"/>
        <v/>
      </c>
      <c r="BF1046" s="12"/>
      <c r="BG1046" s="13"/>
      <c r="BH1046" s="4" t="str">
        <f t="shared" si="1161"/>
        <v/>
      </c>
      <c r="BI1046" s="12"/>
      <c r="BJ1046" s="13"/>
      <c r="BK1046" s="4" t="str">
        <f t="shared" si="1162"/>
        <v/>
      </c>
      <c r="BL1046" s="12"/>
      <c r="BM1046" s="13"/>
      <c r="BN1046" s="4" t="str">
        <f t="shared" si="1163"/>
        <v/>
      </c>
      <c r="BO1046" s="12"/>
      <c r="BP1046" s="13"/>
      <c r="BQ1046" s="4" t="str">
        <f t="shared" si="1164"/>
        <v/>
      </c>
      <c r="BR1046" s="12"/>
      <c r="BS1046" s="13"/>
      <c r="BT1046" s="4" t="str">
        <f t="shared" si="1165"/>
        <v/>
      </c>
      <c r="BU1046" s="12"/>
      <c r="BV1046" s="13"/>
    </row>
    <row r="1047" spans="1:74" hidden="1" outlineLevel="1">
      <c r="B1047" t="str">
        <f t="shared" si="1142"/>
        <v>schoof2014power</v>
      </c>
      <c r="C1047" t="s">
        <v>15</v>
      </c>
      <c r="D1047">
        <f t="shared" si="1166"/>
        <v>2014</v>
      </c>
      <c r="E1047" t="str">
        <f t="shared" si="1166"/>
        <v>EUR</v>
      </c>
      <c r="F1047" s="4" t="str">
        <f t="shared" si="1143"/>
        <v/>
      </c>
      <c r="G1047" s="12"/>
      <c r="H1047" s="13"/>
      <c r="I1047" s="4" t="str">
        <f t="shared" si="1144"/>
        <v/>
      </c>
      <c r="J1047" s="12"/>
      <c r="K1047" s="13"/>
      <c r="L1047" s="4" t="str">
        <f t="shared" si="1145"/>
        <v/>
      </c>
      <c r="M1047" s="12"/>
      <c r="N1047" s="13"/>
      <c r="O1047" s="4" t="str">
        <f t="shared" si="1146"/>
        <v/>
      </c>
      <c r="P1047" s="12"/>
      <c r="Q1047" s="13"/>
      <c r="R1047" s="4" t="str">
        <f t="shared" si="1147"/>
        <v/>
      </c>
      <c r="S1047" s="12"/>
      <c r="T1047" s="13"/>
      <c r="U1047" s="4" t="str">
        <f t="shared" si="1148"/>
        <v/>
      </c>
      <c r="V1047" s="12"/>
      <c r="W1047" s="13"/>
      <c r="X1047" s="4" t="str">
        <f t="shared" si="1149"/>
        <v/>
      </c>
      <c r="Y1047" s="12"/>
      <c r="Z1047" s="13"/>
      <c r="AA1047" s="4" t="str">
        <f t="shared" si="1150"/>
        <v/>
      </c>
      <c r="AB1047" s="12"/>
      <c r="AC1047" s="13"/>
      <c r="AD1047" s="4" t="str">
        <f t="shared" si="1151"/>
        <v/>
      </c>
      <c r="AE1047" s="12"/>
      <c r="AF1047" s="13"/>
      <c r="AG1047" s="4" t="str">
        <f t="shared" si="1152"/>
        <v/>
      </c>
      <c r="AH1047" s="12"/>
      <c r="AI1047" s="13"/>
      <c r="AJ1047" s="4" t="str">
        <f t="shared" si="1153"/>
        <v/>
      </c>
      <c r="AK1047" s="12"/>
      <c r="AL1047" s="13"/>
      <c r="AM1047" s="4" t="str">
        <f t="shared" si="1154"/>
        <v/>
      </c>
      <c r="AN1047" s="12"/>
      <c r="AO1047" s="13"/>
      <c r="AP1047" s="4" t="str">
        <f t="shared" si="1155"/>
        <v/>
      </c>
      <c r="AQ1047" s="12"/>
      <c r="AR1047" s="13"/>
      <c r="AS1047" s="4" t="str">
        <f t="shared" si="1156"/>
        <v/>
      </c>
      <c r="AT1047" s="12"/>
      <c r="AU1047" s="13"/>
      <c r="AV1047" s="4" t="str">
        <f t="shared" si="1157"/>
        <v/>
      </c>
      <c r="AW1047" s="12"/>
      <c r="AX1047" s="13"/>
      <c r="AY1047" s="4" t="str">
        <f t="shared" si="1158"/>
        <v/>
      </c>
      <c r="AZ1047" s="12"/>
      <c r="BA1047" s="13"/>
      <c r="BB1047" s="4" t="str">
        <f t="shared" si="1159"/>
        <v/>
      </c>
      <c r="BC1047" s="12"/>
      <c r="BD1047" s="13"/>
      <c r="BE1047" s="4" t="str">
        <f t="shared" si="1160"/>
        <v/>
      </c>
      <c r="BF1047" s="12"/>
      <c r="BG1047" s="13"/>
      <c r="BH1047" s="4" t="str">
        <f t="shared" si="1161"/>
        <v/>
      </c>
      <c r="BI1047" s="12"/>
      <c r="BJ1047" s="13"/>
      <c r="BK1047" s="4" t="str">
        <f t="shared" si="1162"/>
        <v/>
      </c>
      <c r="BL1047" s="12"/>
      <c r="BM1047" s="13"/>
      <c r="BN1047" s="4" t="str">
        <f t="shared" si="1163"/>
        <v/>
      </c>
      <c r="BO1047" s="12"/>
      <c r="BP1047" s="13"/>
      <c r="BQ1047" s="4" t="str">
        <f t="shared" si="1164"/>
        <v/>
      </c>
      <c r="BR1047" s="12"/>
      <c r="BS1047" s="13"/>
      <c r="BT1047" s="4" t="str">
        <f t="shared" si="1165"/>
        <v/>
      </c>
      <c r="BU1047" s="12"/>
      <c r="BV1047" s="13"/>
    </row>
    <row r="1048" spans="1:74" hidden="1" outlineLevel="1">
      <c r="B1048" t="str">
        <f t="shared" si="1142"/>
        <v>schoof2014power</v>
      </c>
      <c r="C1048" t="s">
        <v>16</v>
      </c>
      <c r="D1048">
        <f t="shared" si="1166"/>
        <v>2014</v>
      </c>
      <c r="E1048" t="str">
        <f t="shared" si="1166"/>
        <v>EUR</v>
      </c>
      <c r="F1048" s="4" t="str">
        <f t="shared" si="1143"/>
        <v/>
      </c>
      <c r="G1048" s="12"/>
      <c r="H1048" s="13"/>
      <c r="I1048" s="4" t="str">
        <f t="shared" si="1144"/>
        <v/>
      </c>
      <c r="J1048" s="12"/>
      <c r="K1048" s="13"/>
      <c r="L1048" s="4" t="str">
        <f t="shared" si="1145"/>
        <v/>
      </c>
      <c r="M1048" s="12"/>
      <c r="N1048" s="13"/>
      <c r="O1048" s="4" t="str">
        <f t="shared" si="1146"/>
        <v/>
      </c>
      <c r="P1048" s="12"/>
      <c r="Q1048" s="13"/>
      <c r="R1048" s="4" t="str">
        <f t="shared" si="1147"/>
        <v/>
      </c>
      <c r="S1048" s="12"/>
      <c r="T1048" s="13"/>
      <c r="U1048" s="4" t="str">
        <f t="shared" si="1148"/>
        <v/>
      </c>
      <c r="V1048" s="12"/>
      <c r="W1048" s="13"/>
      <c r="X1048" s="4" t="str">
        <f t="shared" si="1149"/>
        <v/>
      </c>
      <c r="Y1048" s="12"/>
      <c r="Z1048" s="13"/>
      <c r="AA1048" s="4" t="str">
        <f t="shared" si="1150"/>
        <v/>
      </c>
      <c r="AB1048" s="12"/>
      <c r="AC1048" s="13"/>
      <c r="AD1048" s="4" t="str">
        <f t="shared" si="1151"/>
        <v/>
      </c>
      <c r="AE1048" s="12"/>
      <c r="AF1048" s="13"/>
      <c r="AG1048" s="4" t="str">
        <f t="shared" si="1152"/>
        <v/>
      </c>
      <c r="AH1048" s="12"/>
      <c r="AI1048" s="13"/>
      <c r="AJ1048" s="4" t="str">
        <f t="shared" si="1153"/>
        <v/>
      </c>
      <c r="AK1048" s="12"/>
      <c r="AL1048" s="13"/>
      <c r="AM1048" s="4" t="str">
        <f t="shared" si="1154"/>
        <v/>
      </c>
      <c r="AN1048" s="12"/>
      <c r="AO1048" s="13"/>
      <c r="AP1048" s="4" t="str">
        <f t="shared" si="1155"/>
        <v/>
      </c>
      <c r="AQ1048" s="12"/>
      <c r="AR1048" s="13"/>
      <c r="AS1048" s="4" t="str">
        <f t="shared" si="1156"/>
        <v/>
      </c>
      <c r="AT1048" s="12"/>
      <c r="AU1048" s="13"/>
      <c r="AV1048" s="4" t="str">
        <f t="shared" si="1157"/>
        <v/>
      </c>
      <c r="AW1048" s="12"/>
      <c r="AX1048" s="13"/>
      <c r="AY1048" s="4" t="str">
        <f t="shared" si="1158"/>
        <v/>
      </c>
      <c r="AZ1048" s="12"/>
      <c r="BA1048" s="13"/>
      <c r="BB1048" s="4" t="str">
        <f t="shared" si="1159"/>
        <v/>
      </c>
      <c r="BC1048" s="12"/>
      <c r="BD1048" s="13"/>
      <c r="BE1048" s="4" t="str">
        <f t="shared" si="1160"/>
        <v/>
      </c>
      <c r="BF1048" s="12"/>
      <c r="BG1048" s="13"/>
      <c r="BH1048" s="4" t="str">
        <f t="shared" si="1161"/>
        <v/>
      </c>
      <c r="BI1048" s="12"/>
      <c r="BJ1048" s="13"/>
      <c r="BK1048" s="4" t="str">
        <f t="shared" si="1162"/>
        <v/>
      </c>
      <c r="BL1048" s="12"/>
      <c r="BM1048" s="13"/>
      <c r="BN1048" s="4" t="str">
        <f t="shared" si="1163"/>
        <v/>
      </c>
      <c r="BO1048" s="12"/>
      <c r="BP1048" s="13"/>
      <c r="BQ1048" s="4" t="str">
        <f t="shared" si="1164"/>
        <v/>
      </c>
      <c r="BR1048" s="12"/>
      <c r="BS1048" s="13"/>
      <c r="BT1048" s="4" t="str">
        <f t="shared" si="1165"/>
        <v/>
      </c>
      <c r="BU1048" s="12"/>
      <c r="BV1048" s="13"/>
    </row>
    <row r="1049" spans="1:74" collapsed="1">
      <c r="B1049" t="s">
        <v>69</v>
      </c>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row>
    <row r="1050" spans="1:74">
      <c r="B1050" t="str">
        <f>B1048</f>
        <v>schoof2014power</v>
      </c>
      <c r="C1050" t="s">
        <v>19</v>
      </c>
      <c r="D1050">
        <f>D1048</f>
        <v>2014</v>
      </c>
      <c r="E1050" t="str">
        <f>E1037</f>
        <v>EUR/kW</v>
      </c>
      <c r="F1050" s="4" t="str">
        <f>IFERROR(AVERAGE(G1050:H1050),"")</f>
        <v/>
      </c>
      <c r="G1050" s="12"/>
      <c r="H1050" s="13"/>
      <c r="I1050" s="4" t="str">
        <f>IFERROR(AVERAGE(J1050:K1050),"")</f>
        <v/>
      </c>
      <c r="J1050" s="12"/>
      <c r="K1050" s="13"/>
      <c r="L1050" s="4" t="str">
        <f>IFERROR(AVERAGE(M1050:N1050),"")</f>
        <v/>
      </c>
      <c r="M1050" s="12"/>
      <c r="N1050" s="13"/>
      <c r="O1050" s="4" t="str">
        <f>IFERROR(AVERAGE(P1050:Q1050),"")</f>
        <v/>
      </c>
      <c r="P1050" s="12"/>
      <c r="Q1050" s="13"/>
      <c r="R1050" s="4" t="str">
        <f>IFERROR(AVERAGE(S1050:T1050),"")</f>
        <v/>
      </c>
      <c r="S1050" s="12"/>
      <c r="T1050" s="13"/>
      <c r="U1050" s="4" t="str">
        <f>IFERROR(AVERAGE(V1050:W1050),"")</f>
        <v/>
      </c>
      <c r="V1050" s="12"/>
      <c r="W1050" s="13"/>
      <c r="X1050" s="4" t="str">
        <f>IFERROR(AVERAGE(Y1050:Z1050),"")</f>
        <v/>
      </c>
      <c r="Y1050" s="12"/>
      <c r="Z1050" s="13"/>
      <c r="AA1050" s="4" t="str">
        <f>IFERROR(AVERAGE(AB1050:AC1050),"")</f>
        <v/>
      </c>
      <c r="AB1050" s="12"/>
      <c r="AC1050" s="13"/>
      <c r="AD1050" s="4" t="str">
        <f>IFERROR(AVERAGE(AE1050:AF1050),"")</f>
        <v/>
      </c>
      <c r="AE1050" s="12"/>
      <c r="AF1050" s="13"/>
      <c r="AG1050" s="4" t="str">
        <f>IFERROR(AVERAGE(AH1050:AI1050),"")</f>
        <v/>
      </c>
      <c r="AH1050" s="12"/>
      <c r="AI1050" s="13"/>
      <c r="AJ1050" s="4" t="str">
        <f>IFERROR(AVERAGE(AK1050:AL1050),"")</f>
        <v/>
      </c>
      <c r="AK1050" s="12"/>
      <c r="AL1050" s="13"/>
      <c r="AM1050" s="4" t="str">
        <f>IFERROR(AVERAGE(AN1050:AO1050),"")</f>
        <v/>
      </c>
      <c r="AN1050" s="12"/>
      <c r="AO1050" s="13"/>
      <c r="AP1050" s="4" t="str">
        <f>IFERROR(AVERAGE(AQ1050:AR1050),"")</f>
        <v/>
      </c>
      <c r="AQ1050" s="12"/>
      <c r="AR1050" s="13"/>
      <c r="AS1050" s="4" t="str">
        <f>IFERROR(AVERAGE(AT1050:AU1050),"")</f>
        <v/>
      </c>
      <c r="AT1050" s="12"/>
      <c r="AU1050" s="13"/>
      <c r="AV1050" s="4" t="str">
        <f>IFERROR(AVERAGE(AW1050:AX1050),"")</f>
        <v/>
      </c>
      <c r="AW1050" s="12"/>
      <c r="AX1050" s="13"/>
      <c r="AY1050" s="4" t="str">
        <f>IFERROR(AVERAGE(AZ1050:BA1050),"")</f>
        <v/>
      </c>
      <c r="AZ1050" s="12"/>
      <c r="BA1050" s="13"/>
      <c r="BB1050" s="4" t="str">
        <f>IFERROR(AVERAGE(BC1050:BD1050),"")</f>
        <v/>
      </c>
      <c r="BC1050" s="12"/>
      <c r="BD1050" s="13"/>
      <c r="BE1050" s="4" t="str">
        <f>IFERROR(AVERAGE(BF1050:BG1050),"")</f>
        <v/>
      </c>
      <c r="BF1050" s="12"/>
      <c r="BG1050" s="13"/>
      <c r="BH1050" s="4" t="str">
        <f>IFERROR(AVERAGE(BI1050:BJ1050),"")</f>
        <v/>
      </c>
      <c r="BI1050" s="12"/>
      <c r="BJ1050" s="13"/>
      <c r="BK1050" s="4" t="str">
        <f>IFERROR(AVERAGE(BL1050:BM1050),"")</f>
        <v/>
      </c>
      <c r="BL1050" s="12"/>
      <c r="BM1050" s="13"/>
      <c r="BN1050" s="4" t="str">
        <f>IFERROR(AVERAGE(BO1050:BP1050),"")</f>
        <v/>
      </c>
      <c r="BO1050" s="12"/>
      <c r="BP1050" s="13"/>
      <c r="BQ1050" s="4" t="str">
        <f>IFERROR(AVERAGE(BR1050:BS1050),"")</f>
        <v/>
      </c>
      <c r="BR1050" s="12"/>
      <c r="BS1050" s="13"/>
      <c r="BT1050" s="4" t="str">
        <f>IFERROR(AVERAGE(BU1050:BV1050),"")</f>
        <v/>
      </c>
      <c r="BU1050" s="12"/>
      <c r="BV1050" s="13"/>
    </row>
    <row r="1051" spans="1:74">
      <c r="B1051" t="s">
        <v>69</v>
      </c>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c r="BU1051" s="4"/>
      <c r="BV1051" s="4"/>
    </row>
    <row r="1052" spans="1:74">
      <c r="B1052" t="str">
        <f>B1050</f>
        <v>schoof2014power</v>
      </c>
      <c r="C1052" t="s">
        <v>48</v>
      </c>
      <c r="D1052">
        <f>D1050</f>
        <v>2014</v>
      </c>
      <c r="E1052" t="s">
        <v>22</v>
      </c>
      <c r="F1052" s="22" t="str">
        <f>IFERROR(AVERAGE(G1052:H1052),"")</f>
        <v/>
      </c>
      <c r="G1052" s="23"/>
      <c r="H1052" s="24"/>
      <c r="I1052" s="22" t="str">
        <f>IFERROR(AVERAGE(J1052:K1052),"")</f>
        <v/>
      </c>
      <c r="J1052" s="23"/>
      <c r="K1052" s="24"/>
      <c r="L1052" s="22" t="str">
        <f>IFERROR(AVERAGE(M1052:N1052),"")</f>
        <v/>
      </c>
      <c r="M1052" s="23"/>
      <c r="N1052" s="24"/>
      <c r="O1052" s="22" t="str">
        <f>IFERROR(AVERAGE(P1052:Q1052),"")</f>
        <v/>
      </c>
      <c r="P1052" s="23"/>
      <c r="Q1052" s="24"/>
      <c r="R1052" s="22" t="str">
        <f>IFERROR(AVERAGE(S1052:T1052),"")</f>
        <v/>
      </c>
      <c r="S1052" s="23"/>
      <c r="T1052" s="24"/>
      <c r="U1052" s="22" t="str">
        <f>IFERROR(AVERAGE(V1052:W1052),"")</f>
        <v/>
      </c>
      <c r="V1052" s="23"/>
      <c r="W1052" s="24"/>
      <c r="X1052" s="22" t="str">
        <f>IFERROR(AVERAGE(Y1052:Z1052),"")</f>
        <v/>
      </c>
      <c r="Y1052" s="23"/>
      <c r="Z1052" s="24"/>
      <c r="AA1052" s="22" t="str">
        <f>IFERROR(AVERAGE(AB1052:AC1052),"")</f>
        <v/>
      </c>
      <c r="AB1052" s="23"/>
      <c r="AC1052" s="24"/>
      <c r="AD1052" s="22" t="str">
        <f>IFERROR(AVERAGE(AE1052:AF1052),"")</f>
        <v/>
      </c>
      <c r="AE1052" s="23"/>
      <c r="AF1052" s="24"/>
      <c r="AG1052" s="22" t="str">
        <f>IFERROR(AVERAGE(AH1052:AI1052),"")</f>
        <v/>
      </c>
      <c r="AH1052" s="23"/>
      <c r="AI1052" s="24"/>
      <c r="AJ1052" s="22" t="str">
        <f>IFERROR(AVERAGE(AK1052:AL1052),"")</f>
        <v/>
      </c>
      <c r="AK1052" s="23"/>
      <c r="AL1052" s="24"/>
      <c r="AM1052" s="22" t="str">
        <f>IFERROR(AVERAGE(AN1052:AO1052),"")</f>
        <v/>
      </c>
      <c r="AN1052" s="23"/>
      <c r="AO1052" s="24"/>
      <c r="AP1052" s="22" t="str">
        <f>IFERROR(AVERAGE(AQ1052:AR1052),"")</f>
        <v/>
      </c>
      <c r="AQ1052" s="23"/>
      <c r="AR1052" s="24"/>
      <c r="AS1052" s="22" t="str">
        <f>IFERROR(AVERAGE(AT1052:AU1052),"")</f>
        <v/>
      </c>
      <c r="AT1052" s="23"/>
      <c r="AU1052" s="24"/>
      <c r="AV1052" s="22" t="str">
        <f>IFERROR(AVERAGE(AW1052:AX1052),"")</f>
        <v/>
      </c>
      <c r="AW1052" s="23"/>
      <c r="AX1052" s="24"/>
      <c r="AY1052" s="22" t="str">
        <f>IFERROR(AVERAGE(AZ1052:BA1052),"")</f>
        <v/>
      </c>
      <c r="AZ1052" s="23"/>
      <c r="BA1052" s="24"/>
      <c r="BB1052" s="22" t="str">
        <f>IFERROR(AVERAGE(BC1052:BD1052),"")</f>
        <v/>
      </c>
      <c r="BC1052" s="23"/>
      <c r="BD1052" s="24"/>
      <c r="BE1052" s="22" t="str">
        <f>IFERROR(AVERAGE(BF1052:BG1052),"")</f>
        <v/>
      </c>
      <c r="BF1052" s="23"/>
      <c r="BG1052" s="24"/>
      <c r="BH1052" s="22" t="str">
        <f>IFERROR(AVERAGE(BI1052:BJ1052),"")</f>
        <v/>
      </c>
      <c r="BI1052" s="23"/>
      <c r="BJ1052" s="24"/>
      <c r="BK1052" s="22" t="str">
        <f>IFERROR(AVERAGE(BL1052:BM1052),"")</f>
        <v/>
      </c>
      <c r="BL1052" s="23"/>
      <c r="BM1052" s="24"/>
      <c r="BN1052" s="22" t="str">
        <f>IFERROR(AVERAGE(BO1052:BP1052),"")</f>
        <v/>
      </c>
      <c r="BO1052" s="23"/>
      <c r="BP1052" s="24"/>
      <c r="BQ1052" s="22" t="str">
        <f>IFERROR(AVERAGE(BR1052:BS1052),"")</f>
        <v/>
      </c>
      <c r="BR1052" s="23"/>
      <c r="BS1052" s="24"/>
      <c r="BT1052" s="22" t="str">
        <f>IFERROR(AVERAGE(BU1052:BV1052),"")</f>
        <v/>
      </c>
      <c r="BU1052" s="23"/>
      <c r="BV1052" s="24"/>
    </row>
    <row r="1053" spans="1:74">
      <c r="B1053" t="str">
        <f>B1052</f>
        <v>schoof2014power</v>
      </c>
      <c r="C1053" t="s">
        <v>49</v>
      </c>
      <c r="D1053">
        <f>D1052</f>
        <v>2014</v>
      </c>
      <c r="E1053" t="s">
        <v>22</v>
      </c>
      <c r="F1053" s="22" t="str">
        <f>IFERROR(AVERAGE(G1053:H1053),"")</f>
        <v/>
      </c>
      <c r="G1053" s="23"/>
      <c r="H1053" s="24"/>
      <c r="I1053" s="22" t="str">
        <f>IFERROR(AVERAGE(J1053:K1053),"")</f>
        <v/>
      </c>
      <c r="J1053" s="23"/>
      <c r="K1053" s="24"/>
      <c r="L1053" s="22" t="str">
        <f>IFERROR(AVERAGE(M1053:N1053),"")</f>
        <v/>
      </c>
      <c r="M1053" s="23"/>
      <c r="N1053" s="24"/>
      <c r="O1053" s="22" t="str">
        <f>IFERROR(AVERAGE(P1053:Q1053),"")</f>
        <v/>
      </c>
      <c r="P1053" s="23"/>
      <c r="Q1053" s="24"/>
      <c r="R1053" s="22" t="str">
        <f>IFERROR(AVERAGE(S1053:T1053),"")</f>
        <v/>
      </c>
      <c r="S1053" s="23"/>
      <c r="T1053" s="24"/>
      <c r="U1053" s="22" t="str">
        <f>IFERROR(AVERAGE(V1053:W1053),"")</f>
        <v/>
      </c>
      <c r="V1053" s="23"/>
      <c r="W1053" s="24"/>
      <c r="X1053" s="22" t="str">
        <f>IFERROR(AVERAGE(Y1053:Z1053),"")</f>
        <v/>
      </c>
      <c r="Y1053" s="23"/>
      <c r="Z1053" s="24"/>
      <c r="AA1053" s="22" t="str">
        <f>IFERROR(AVERAGE(AB1053:AC1053),"")</f>
        <v/>
      </c>
      <c r="AB1053" s="23"/>
      <c r="AC1053" s="24"/>
      <c r="AD1053" s="22" t="str">
        <f>IFERROR(AVERAGE(AE1053:AF1053),"")</f>
        <v/>
      </c>
      <c r="AE1053" s="23"/>
      <c r="AF1053" s="24"/>
      <c r="AG1053" s="22" t="str">
        <f>IFERROR(AVERAGE(AH1053:AI1053),"")</f>
        <v/>
      </c>
      <c r="AH1053" s="23"/>
      <c r="AI1053" s="24"/>
      <c r="AJ1053" s="22" t="str">
        <f>IFERROR(AVERAGE(AK1053:AL1053),"")</f>
        <v/>
      </c>
      <c r="AK1053" s="23"/>
      <c r="AL1053" s="24"/>
      <c r="AM1053" s="22" t="str">
        <f>IFERROR(AVERAGE(AN1053:AO1053),"")</f>
        <v/>
      </c>
      <c r="AN1053" s="23"/>
      <c r="AO1053" s="24"/>
      <c r="AP1053" s="22" t="str">
        <f>IFERROR(AVERAGE(AQ1053:AR1053),"")</f>
        <v/>
      </c>
      <c r="AQ1053" s="23"/>
      <c r="AR1053" s="24"/>
      <c r="AS1053" s="22" t="str">
        <f>IFERROR(AVERAGE(AT1053:AU1053),"")</f>
        <v/>
      </c>
      <c r="AT1053" s="23"/>
      <c r="AU1053" s="24"/>
      <c r="AV1053" s="22" t="str">
        <f>IFERROR(AVERAGE(AW1053:AX1053),"")</f>
        <v/>
      </c>
      <c r="AW1053" s="23"/>
      <c r="AX1053" s="24"/>
      <c r="AY1053" s="22" t="str">
        <f>IFERROR(AVERAGE(AZ1053:BA1053),"")</f>
        <v/>
      </c>
      <c r="AZ1053" s="23"/>
      <c r="BA1053" s="24"/>
      <c r="BB1053" s="22" t="str">
        <f>IFERROR(AVERAGE(BC1053:BD1053),"")</f>
        <v/>
      </c>
      <c r="BC1053" s="23"/>
      <c r="BD1053" s="24"/>
      <c r="BE1053" s="22" t="str">
        <f>IFERROR(AVERAGE(BF1053:BG1053),"")</f>
        <v/>
      </c>
      <c r="BF1053" s="23"/>
      <c r="BG1053" s="24"/>
      <c r="BH1053" s="22" t="str">
        <f>IFERROR(AVERAGE(BI1053:BJ1053),"")</f>
        <v/>
      </c>
      <c r="BI1053" s="23"/>
      <c r="BJ1053" s="24"/>
      <c r="BK1053" s="22" t="str">
        <f>IFERROR(AVERAGE(BL1053:BM1053),"")</f>
        <v/>
      </c>
      <c r="BL1053" s="23"/>
      <c r="BM1053" s="24"/>
      <c r="BN1053" s="22" t="str">
        <f>IFERROR(AVERAGE(BO1053:BP1053),"")</f>
        <v/>
      </c>
      <c r="BO1053" s="23"/>
      <c r="BP1053" s="24"/>
      <c r="BQ1053" s="22" t="str">
        <f>IFERROR(AVERAGE(BR1053:BS1053),"")</f>
        <v/>
      </c>
      <c r="BR1053" s="23"/>
      <c r="BS1053" s="24"/>
      <c r="BT1053" s="22" t="str">
        <f>IFERROR(AVERAGE(BU1053:BV1053),"")</f>
        <v/>
      </c>
      <c r="BU1053" s="23"/>
      <c r="BV1053" s="24"/>
    </row>
    <row r="1054" spans="1:74">
      <c r="B1054" t="s">
        <v>69</v>
      </c>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row>
    <row r="1055" spans="1:74">
      <c r="B1055" t="str">
        <f>B1050</f>
        <v>schoof2014power</v>
      </c>
      <c r="C1055" t="s">
        <v>23</v>
      </c>
      <c r="D1055">
        <f>D1050</f>
        <v>2014</v>
      </c>
      <c r="E1055" t="s">
        <v>20</v>
      </c>
      <c r="F1055" s="4" t="str">
        <f>IFERROR(AVERAGE(G1055:H1055),"")</f>
        <v/>
      </c>
      <c r="G1055" s="12"/>
      <c r="H1055" s="13"/>
      <c r="I1055" s="4" t="str">
        <f>IFERROR(AVERAGE(J1055:K1055),"")</f>
        <v/>
      </c>
      <c r="J1055" s="12"/>
      <c r="K1055" s="13"/>
      <c r="L1055" s="4" t="str">
        <f>IFERROR(AVERAGE(M1055:N1055),"")</f>
        <v/>
      </c>
      <c r="M1055" s="12"/>
      <c r="N1055" s="13"/>
      <c r="O1055" s="4" t="str">
        <f>IFERROR(AVERAGE(P1055:Q1055),"")</f>
        <v/>
      </c>
      <c r="P1055" s="12"/>
      <c r="Q1055" s="13"/>
      <c r="R1055" s="4" t="str">
        <f>IFERROR(AVERAGE(S1055:T1055),"")</f>
        <v/>
      </c>
      <c r="S1055" s="12"/>
      <c r="T1055" s="13"/>
      <c r="U1055" s="4" t="str">
        <f>IFERROR(AVERAGE(V1055:W1055),"")</f>
        <v/>
      </c>
      <c r="V1055" s="12"/>
      <c r="W1055" s="13"/>
      <c r="X1055" s="4" t="str">
        <f>IFERROR(AVERAGE(Y1055:Z1055),"")</f>
        <v/>
      </c>
      <c r="Y1055" s="12"/>
      <c r="Z1055" s="13"/>
      <c r="AA1055" s="4" t="str">
        <f>IFERROR(AVERAGE(AB1055:AC1055),"")</f>
        <v/>
      </c>
      <c r="AB1055" s="12"/>
      <c r="AC1055" s="13"/>
      <c r="AD1055" s="4" t="str">
        <f>IFERROR(AVERAGE(AE1055:AF1055),"")</f>
        <v/>
      </c>
      <c r="AE1055" s="12"/>
      <c r="AF1055" s="13"/>
      <c r="AG1055" s="4" t="str">
        <f>IFERROR(AVERAGE(AH1055:AI1055),"")</f>
        <v/>
      </c>
      <c r="AH1055" s="12"/>
      <c r="AI1055" s="13"/>
      <c r="AJ1055" s="4" t="str">
        <f>IFERROR(AVERAGE(AK1055:AL1055),"")</f>
        <v/>
      </c>
      <c r="AK1055" s="12"/>
      <c r="AL1055" s="13"/>
      <c r="AM1055" s="4" t="str">
        <f>IFERROR(AVERAGE(AN1055:AO1055),"")</f>
        <v/>
      </c>
      <c r="AN1055" s="12"/>
      <c r="AO1055" s="13"/>
      <c r="AP1055" s="4" t="str">
        <f>IFERROR(AVERAGE(AQ1055:AR1055),"")</f>
        <v/>
      </c>
      <c r="AQ1055" s="12"/>
      <c r="AR1055" s="13"/>
      <c r="AS1055" s="4" t="str">
        <f>IFERROR(AVERAGE(AT1055:AU1055),"")</f>
        <v/>
      </c>
      <c r="AT1055" s="12"/>
      <c r="AU1055" s="13"/>
      <c r="AV1055" s="4" t="str">
        <f>IFERROR(AVERAGE(AW1055:AX1055),"")</f>
        <v/>
      </c>
      <c r="AW1055" s="12"/>
      <c r="AX1055" s="13"/>
      <c r="AY1055" s="4" t="str">
        <f>IFERROR(AVERAGE(AZ1055:BA1055),"")</f>
        <v/>
      </c>
      <c r="AZ1055" s="12"/>
      <c r="BA1055" s="13"/>
      <c r="BB1055" s="4" t="str">
        <f>IFERROR(AVERAGE(BC1055:BD1055),"")</f>
        <v/>
      </c>
      <c r="BC1055" s="12"/>
      <c r="BD1055" s="13"/>
      <c r="BE1055" s="4" t="str">
        <f>IFERROR(AVERAGE(BF1055:BG1055),"")</f>
        <v/>
      </c>
      <c r="BF1055" s="12"/>
      <c r="BG1055" s="13"/>
      <c r="BH1055" s="4" t="str">
        <f>IFERROR(AVERAGE(BI1055:BJ1055),"")</f>
        <v/>
      </c>
      <c r="BI1055" s="12"/>
      <c r="BJ1055" s="13"/>
      <c r="BK1055" s="4" t="str">
        <f>IFERROR(AVERAGE(BL1055:BM1055),"")</f>
        <v/>
      </c>
      <c r="BL1055" s="12"/>
      <c r="BM1055" s="13"/>
      <c r="BN1055" s="4" t="str">
        <f>IFERROR(AVERAGE(BO1055:BP1055),"")</f>
        <v/>
      </c>
      <c r="BO1055" s="12"/>
      <c r="BP1055" s="13"/>
      <c r="BQ1055" s="4" t="str">
        <f>IFERROR(AVERAGE(BR1055:BS1055),"")</f>
        <v/>
      </c>
      <c r="BR1055" s="12"/>
      <c r="BS1055" s="13"/>
      <c r="BT1055" s="4" t="str">
        <f>IFERROR(AVERAGE(BU1055:BV1055),"")</f>
        <v/>
      </c>
      <c r="BU1055" s="12"/>
      <c r="BV1055" s="13"/>
    </row>
    <row r="1056" spans="1:74">
      <c r="B1056" t="str">
        <f>B1055</f>
        <v>schoof2014power</v>
      </c>
      <c r="C1056" t="s">
        <v>42</v>
      </c>
      <c r="D1056">
        <f>D1055</f>
        <v>2014</v>
      </c>
      <c r="E1056" t="s">
        <v>43</v>
      </c>
      <c r="F1056" s="4" t="str">
        <f>IFERROR(AVERAGE(G1056:H1056),"")</f>
        <v/>
      </c>
      <c r="G1056" s="12"/>
      <c r="H1056" s="13"/>
      <c r="I1056" s="4" t="str">
        <f>IFERROR(AVERAGE(J1056:K1056),"")</f>
        <v/>
      </c>
      <c r="J1056" s="12"/>
      <c r="K1056" s="13"/>
      <c r="L1056" s="4" t="str">
        <f>IFERROR(AVERAGE(M1056:N1056),"")</f>
        <v/>
      </c>
      <c r="M1056" s="12"/>
      <c r="N1056" s="13"/>
      <c r="O1056" s="4" t="str">
        <f>IFERROR(AVERAGE(P1056:Q1056),"")</f>
        <v/>
      </c>
      <c r="P1056" s="12"/>
      <c r="Q1056" s="13"/>
      <c r="R1056" s="4" t="str">
        <f>IFERROR(AVERAGE(S1056:T1056),"")</f>
        <v/>
      </c>
      <c r="S1056" s="12"/>
      <c r="T1056" s="13"/>
      <c r="U1056" s="4" t="str">
        <f>IFERROR(AVERAGE(V1056:W1056),"")</f>
        <v/>
      </c>
      <c r="V1056" s="12"/>
      <c r="W1056" s="13"/>
      <c r="X1056" s="4" t="str">
        <f>IFERROR(AVERAGE(Y1056:Z1056),"")</f>
        <v/>
      </c>
      <c r="Y1056" s="12"/>
      <c r="Z1056" s="13"/>
      <c r="AA1056" s="4" t="str">
        <f>IFERROR(AVERAGE(AB1056:AC1056),"")</f>
        <v/>
      </c>
      <c r="AB1056" s="12"/>
      <c r="AC1056" s="13"/>
      <c r="AD1056" s="4" t="str">
        <f>IFERROR(AVERAGE(AE1056:AF1056),"")</f>
        <v/>
      </c>
      <c r="AE1056" s="12"/>
      <c r="AF1056" s="13"/>
      <c r="AG1056" s="4" t="str">
        <f>IFERROR(AVERAGE(AH1056:AI1056),"")</f>
        <v/>
      </c>
      <c r="AH1056" s="12"/>
      <c r="AI1056" s="13"/>
      <c r="AJ1056" s="4" t="str">
        <f>IFERROR(AVERAGE(AK1056:AL1056),"")</f>
        <v/>
      </c>
      <c r="AK1056" s="12"/>
      <c r="AL1056" s="13"/>
      <c r="AM1056" s="4" t="str">
        <f>IFERROR(AVERAGE(AN1056:AO1056),"")</f>
        <v/>
      </c>
      <c r="AN1056" s="12"/>
      <c r="AO1056" s="13"/>
      <c r="AP1056" s="4" t="str">
        <f>IFERROR(AVERAGE(AQ1056:AR1056),"")</f>
        <v/>
      </c>
      <c r="AQ1056" s="12"/>
      <c r="AR1056" s="13"/>
      <c r="AS1056" s="4" t="str">
        <f>IFERROR(AVERAGE(AT1056:AU1056),"")</f>
        <v/>
      </c>
      <c r="AT1056" s="12"/>
      <c r="AU1056" s="13"/>
      <c r="AV1056" s="4" t="str">
        <f>IFERROR(AVERAGE(AW1056:AX1056),"")</f>
        <v/>
      </c>
      <c r="AW1056" s="12"/>
      <c r="AX1056" s="13"/>
      <c r="AY1056" s="4" t="str">
        <f>IFERROR(AVERAGE(AZ1056:BA1056),"")</f>
        <v/>
      </c>
      <c r="AZ1056" s="12"/>
      <c r="BA1056" s="13"/>
      <c r="BB1056" s="4" t="str">
        <f>IFERROR(AVERAGE(BC1056:BD1056),"")</f>
        <v/>
      </c>
      <c r="BC1056" s="12"/>
      <c r="BD1056" s="13"/>
      <c r="BE1056" s="4" t="str">
        <f>IFERROR(AVERAGE(BF1056:BG1056),"")</f>
        <v/>
      </c>
      <c r="BF1056" s="12"/>
      <c r="BG1056" s="13"/>
      <c r="BH1056" s="4" t="str">
        <f>IFERROR(AVERAGE(BI1056:BJ1056),"")</f>
        <v/>
      </c>
      <c r="BI1056" s="12"/>
      <c r="BJ1056" s="13"/>
      <c r="BK1056" s="4" t="str">
        <f>IFERROR(AVERAGE(BL1056:BM1056),"")</f>
        <v/>
      </c>
      <c r="BL1056" s="12"/>
      <c r="BM1056" s="13"/>
      <c r="BN1056" s="4" t="str">
        <f>IFERROR(AVERAGE(BO1056:BP1056),"")</f>
        <v/>
      </c>
      <c r="BO1056" s="12"/>
      <c r="BP1056" s="13"/>
      <c r="BQ1056" s="4" t="str">
        <f>IFERROR(AVERAGE(BR1056:BS1056),"")</f>
        <v/>
      </c>
      <c r="BR1056" s="12"/>
      <c r="BS1056" s="13"/>
      <c r="BT1056" s="4" t="str">
        <f>IFERROR(AVERAGE(BU1056:BV1056),"")</f>
        <v/>
      </c>
      <c r="BU1056" s="12"/>
      <c r="BV1056" s="13"/>
    </row>
    <row r="1057" spans="1:77">
      <c r="B1057" t="str">
        <f>B1056</f>
        <v>schoof2014power</v>
      </c>
      <c r="C1057" t="s">
        <v>21</v>
      </c>
      <c r="D1057">
        <f>D1056</f>
        <v>2014</v>
      </c>
      <c r="E1057" t="s">
        <v>22</v>
      </c>
      <c r="F1057" s="22" t="str">
        <f>IFERROR(AVERAGE(G1057:H1057),"")</f>
        <v/>
      </c>
      <c r="G1057" s="23"/>
      <c r="H1057" s="24"/>
      <c r="I1057" s="22" t="str">
        <f>IFERROR(AVERAGE(J1057:K1057),"")</f>
        <v/>
      </c>
      <c r="J1057" s="23"/>
      <c r="K1057" s="24"/>
      <c r="L1057" s="22" t="str">
        <f>IFERROR(AVERAGE(M1057:N1057),"")</f>
        <v/>
      </c>
      <c r="M1057" s="23"/>
      <c r="N1057" s="24"/>
      <c r="O1057" s="22" t="str">
        <f>IFERROR(AVERAGE(P1057:Q1057),"")</f>
        <v/>
      </c>
      <c r="P1057" s="23"/>
      <c r="Q1057" s="24"/>
      <c r="R1057" s="22" t="str">
        <f>IFERROR(AVERAGE(S1057:T1057),"")</f>
        <v/>
      </c>
      <c r="S1057" s="23"/>
      <c r="T1057" s="24"/>
      <c r="U1057" s="22" t="str">
        <f>IFERROR(AVERAGE(V1057:W1057),"")</f>
        <v/>
      </c>
      <c r="V1057" s="23"/>
      <c r="W1057" s="24"/>
      <c r="X1057" s="22" t="str">
        <f>IFERROR(AVERAGE(Y1057:Z1057),"")</f>
        <v/>
      </c>
      <c r="Y1057" s="23"/>
      <c r="Z1057" s="24"/>
      <c r="AA1057" s="22" t="str">
        <f>IFERROR(AVERAGE(AB1057:AC1057),"")</f>
        <v/>
      </c>
      <c r="AB1057" s="23"/>
      <c r="AC1057" s="24"/>
      <c r="AD1057" s="22" t="str">
        <f>IFERROR(AVERAGE(AE1057:AF1057),"")</f>
        <v/>
      </c>
      <c r="AE1057" s="23"/>
      <c r="AF1057" s="24"/>
      <c r="AG1057" s="22" t="str">
        <f>IFERROR(AVERAGE(AH1057:AI1057),"")</f>
        <v/>
      </c>
      <c r="AH1057" s="23"/>
      <c r="AI1057" s="24"/>
      <c r="AJ1057" s="22" t="str">
        <f>IFERROR(AVERAGE(AK1057:AL1057),"")</f>
        <v/>
      </c>
      <c r="AK1057" s="23"/>
      <c r="AL1057" s="24"/>
      <c r="AM1057" s="22" t="str">
        <f>IFERROR(AVERAGE(AN1057:AO1057),"")</f>
        <v/>
      </c>
      <c r="AN1057" s="23"/>
      <c r="AO1057" s="24"/>
      <c r="AP1057" s="22" t="str">
        <f>IFERROR(AVERAGE(AQ1057:AR1057),"")</f>
        <v/>
      </c>
      <c r="AQ1057" s="23"/>
      <c r="AR1057" s="24"/>
      <c r="AS1057" s="22" t="str">
        <f>IFERROR(AVERAGE(AT1057:AU1057),"")</f>
        <v/>
      </c>
      <c r="AT1057" s="23"/>
      <c r="AU1057" s="24"/>
      <c r="AV1057" s="22" t="str">
        <f>IFERROR(AVERAGE(AW1057:AX1057),"")</f>
        <v/>
      </c>
      <c r="AW1057" s="23"/>
      <c r="AX1057" s="24"/>
      <c r="AY1057" s="22" t="str">
        <f>IFERROR(AVERAGE(AZ1057:BA1057),"")</f>
        <v/>
      </c>
      <c r="AZ1057" s="23"/>
      <c r="BA1057" s="24"/>
      <c r="BB1057" s="22" t="str">
        <f>IFERROR(AVERAGE(BC1057:BD1057),"")</f>
        <v/>
      </c>
      <c r="BC1057" s="23"/>
      <c r="BD1057" s="24"/>
      <c r="BE1057" s="22" t="str">
        <f>IFERROR(AVERAGE(BF1057:BG1057),"")</f>
        <v/>
      </c>
      <c r="BF1057" s="23"/>
      <c r="BG1057" s="24"/>
      <c r="BH1057" s="22" t="str">
        <f>IFERROR(AVERAGE(BI1057:BJ1057),"")</f>
        <v/>
      </c>
      <c r="BI1057" s="23"/>
      <c r="BJ1057" s="24"/>
      <c r="BK1057" s="22" t="str">
        <f>IFERROR(AVERAGE(BL1057:BM1057),"")</f>
        <v/>
      </c>
      <c r="BL1057" s="23"/>
      <c r="BM1057" s="24"/>
      <c r="BN1057" s="22" t="str">
        <f>IFERROR(AVERAGE(BO1057:BP1057),"")</f>
        <v/>
      </c>
      <c r="BO1057" s="23"/>
      <c r="BP1057" s="24"/>
      <c r="BQ1057" s="22" t="str">
        <f>IFERROR(AVERAGE(BR1057:BS1057),"")</f>
        <v/>
      </c>
      <c r="BR1057" s="23"/>
      <c r="BS1057" s="24"/>
      <c r="BT1057" s="22" t="str">
        <f>IFERROR(AVERAGE(BU1057:BV1057),"")</f>
        <v/>
      </c>
      <c r="BU1057" s="23"/>
      <c r="BV1057" s="24"/>
    </row>
    <row r="1058" spans="1:77">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row>
    <row r="1060" spans="1:77">
      <c r="A1060" s="5">
        <f>MATCH(B1060,Sources[Citekey],0)</f>
        <v>150</v>
      </c>
      <c r="B1060" s="6" t="s">
        <v>170</v>
      </c>
      <c r="C1060" s="1"/>
      <c r="D1060" s="1">
        <f>VLOOKUP(B1060,Sources[],2,FALSE)</f>
        <v>2010</v>
      </c>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row>
    <row r="1061" spans="1:77">
      <c r="B1061" t="str">
        <f>B1060</f>
        <v>smolinka2010stand</v>
      </c>
      <c r="C1061" t="s">
        <v>3</v>
      </c>
      <c r="D1061">
        <f>D1060</f>
        <v>2010</v>
      </c>
      <c r="E1061" s="25" t="s">
        <v>6</v>
      </c>
      <c r="F1061" s="4" t="str">
        <f>IFERROR(AVERAGE(G1061:H1061),"")</f>
        <v/>
      </c>
      <c r="G1061" s="12"/>
      <c r="H1061" s="13"/>
      <c r="I1061" s="4" t="str">
        <f>IFERROR(AVERAGE(J1061:K1061),"")</f>
        <v/>
      </c>
      <c r="J1061" s="12"/>
      <c r="K1061" s="13"/>
      <c r="L1061" s="4" t="str">
        <f>IFERROR(AVERAGE(M1061:N1061),"")</f>
        <v/>
      </c>
      <c r="M1061" s="12"/>
      <c r="N1061" s="13"/>
      <c r="O1061" s="4" t="str">
        <f>IFERROR(AVERAGE(P1061:Q1061),"")</f>
        <v/>
      </c>
      <c r="P1061" s="12"/>
      <c r="Q1061" s="13"/>
      <c r="R1061" s="4" t="str">
        <f>IFERROR(AVERAGE(S1061:T1061),"")</f>
        <v/>
      </c>
      <c r="S1061" s="12"/>
      <c r="T1061" s="13"/>
      <c r="U1061" s="4" t="str">
        <f>IFERROR(AVERAGE(V1061:W1061),"")</f>
        <v/>
      </c>
      <c r="V1061" s="12"/>
      <c r="W1061" s="13"/>
      <c r="X1061" s="4" t="str">
        <f>IFERROR(AVERAGE(Y1061:Z1061),"")</f>
        <v/>
      </c>
      <c r="Y1061" s="12"/>
      <c r="Z1061" s="13"/>
      <c r="AA1061" s="4" t="str">
        <f>IFERROR(AVERAGE(AB1061:AC1061),"")</f>
        <v/>
      </c>
      <c r="AB1061" s="12"/>
      <c r="AC1061" s="13"/>
      <c r="AD1061" s="4" t="str">
        <f>IFERROR(AVERAGE(AE1061:AF1061),"")</f>
        <v/>
      </c>
      <c r="AE1061" s="12"/>
      <c r="AF1061" s="13"/>
      <c r="AG1061" s="4" t="str">
        <f>IFERROR(AVERAGE(AH1061:AI1061),"")</f>
        <v/>
      </c>
      <c r="AH1061" s="12"/>
      <c r="AI1061" s="13"/>
      <c r="AJ1061" s="4">
        <f>IFERROR(AVERAGE(AK1061:AL1061),"")</f>
        <v>900</v>
      </c>
      <c r="AK1061" s="12">
        <v>800</v>
      </c>
      <c r="AL1061" s="13">
        <v>1000</v>
      </c>
      <c r="AM1061" s="4" t="str">
        <f>IFERROR(AVERAGE(AN1061:AO1061),"")</f>
        <v/>
      </c>
      <c r="AN1061" s="12"/>
      <c r="AO1061" s="13"/>
      <c r="AP1061" s="4" t="str">
        <f>IFERROR(AVERAGE(AQ1061:AR1061),"")</f>
        <v/>
      </c>
      <c r="AQ1061" s="12"/>
      <c r="AR1061" s="13"/>
      <c r="AS1061" s="4" t="str">
        <f>IFERROR(AVERAGE(AT1061:AU1061),"")</f>
        <v/>
      </c>
      <c r="AT1061" s="12"/>
      <c r="AU1061" s="13"/>
      <c r="AV1061" s="4" t="str">
        <f>IFERROR(AVERAGE(AW1061:AX1061),"")</f>
        <v/>
      </c>
      <c r="AW1061" s="12"/>
      <c r="AX1061" s="13"/>
      <c r="AY1061" s="4" t="str">
        <f>IFERROR(AVERAGE(AZ1061:BA1061),"")</f>
        <v/>
      </c>
      <c r="AZ1061" s="12"/>
      <c r="BA1061" s="13"/>
      <c r="BB1061" s="4" t="str">
        <f>IFERROR(AVERAGE(BC1061:BD1061),"")</f>
        <v/>
      </c>
      <c r="BC1061" s="12"/>
      <c r="BD1061" s="13"/>
      <c r="BE1061" s="4" t="str">
        <f>IFERROR(AVERAGE(BF1061:BG1061),"")</f>
        <v/>
      </c>
      <c r="BF1061" s="12"/>
      <c r="BG1061" s="13"/>
      <c r="BH1061" s="4" t="str">
        <f>IFERROR(AVERAGE(BI1061:BJ1061),"")</f>
        <v/>
      </c>
      <c r="BI1061" s="12"/>
      <c r="BJ1061" s="13"/>
      <c r="BK1061" s="4" t="str">
        <f>IFERROR(AVERAGE(BL1061:BM1061),"")</f>
        <v/>
      </c>
      <c r="BL1061" s="12"/>
      <c r="BM1061" s="13"/>
      <c r="BN1061" s="4" t="str">
        <f>IFERROR(AVERAGE(BO1061:BP1061),"")</f>
        <v/>
      </c>
      <c r="BO1061" s="12"/>
      <c r="BP1061" s="13"/>
      <c r="BQ1061" s="4" t="str">
        <f>IFERROR(AVERAGE(BR1061:BS1061),"")</f>
        <v/>
      </c>
      <c r="BR1061" s="12"/>
      <c r="BS1061" s="13"/>
      <c r="BT1061" s="4" t="str">
        <f>IFERROR(AVERAGE(BU1061:BV1061),"")</f>
        <v/>
      </c>
      <c r="BU1061" s="12"/>
      <c r="BV1061" s="13"/>
      <c r="BX1061" s="2"/>
      <c r="BY1061" s="2" t="s">
        <v>262</v>
      </c>
    </row>
    <row r="1062" spans="1:77">
      <c r="B1062" t="str">
        <f>B1061</f>
        <v>smolinka2010stand</v>
      </c>
      <c r="C1062" t="s">
        <v>4</v>
      </c>
      <c r="D1062">
        <f>D1061</f>
        <v>2010</v>
      </c>
      <c r="E1062" t="str">
        <f>E1061</f>
        <v>EUR/kW</v>
      </c>
      <c r="F1062" s="4" t="str">
        <f>IFERROR(AVERAGE(G1062:H1062),"")</f>
        <v/>
      </c>
      <c r="G1062" s="14"/>
      <c r="H1062" s="15"/>
      <c r="I1062" s="4" t="str">
        <f>IFERROR(AVERAGE(J1062:K1062),"")</f>
        <v/>
      </c>
      <c r="J1062" s="14"/>
      <c r="K1062" s="15"/>
      <c r="L1062" s="4" t="str">
        <f>IFERROR(AVERAGE(M1062:N1062),"")</f>
        <v/>
      </c>
      <c r="M1062" s="14"/>
      <c r="N1062" s="15"/>
      <c r="O1062" s="4" t="str">
        <f>IFERROR(AVERAGE(P1062:Q1062),"")</f>
        <v/>
      </c>
      <c r="P1062" s="14"/>
      <c r="Q1062" s="15"/>
      <c r="R1062" s="4" t="str">
        <f>IFERROR(AVERAGE(S1062:T1062),"")</f>
        <v/>
      </c>
      <c r="S1062" s="14"/>
      <c r="T1062" s="15"/>
      <c r="U1062" s="4" t="str">
        <f>IFERROR(AVERAGE(V1062:W1062),"")</f>
        <v/>
      </c>
      <c r="V1062" s="14"/>
      <c r="W1062" s="15"/>
      <c r="X1062" s="4" t="str">
        <f>IFERROR(AVERAGE(Y1062:Z1062),"")</f>
        <v/>
      </c>
      <c r="Y1062" s="14"/>
      <c r="Z1062" s="15"/>
      <c r="AA1062" s="4" t="str">
        <f>IFERROR(AVERAGE(AB1062:AC1062),"")</f>
        <v/>
      </c>
      <c r="AB1062" s="14"/>
      <c r="AC1062" s="15"/>
      <c r="AD1062" s="4" t="str">
        <f>IFERROR(AVERAGE(AE1062:AF1062),"")</f>
        <v/>
      </c>
      <c r="AE1062" s="14"/>
      <c r="AF1062" s="15"/>
      <c r="AG1062" s="4" t="str">
        <f>IFERROR(AVERAGE(AH1062:AI1062),"")</f>
        <v/>
      </c>
      <c r="AH1062" s="14"/>
      <c r="AI1062" s="15"/>
      <c r="AJ1062" s="4">
        <f>IFERROR(AVERAGE(AK1062:AL1062),"")</f>
        <v>1843</v>
      </c>
      <c r="AK1062" s="14">
        <v>1200</v>
      </c>
      <c r="AL1062" s="15">
        <v>2486</v>
      </c>
      <c r="AM1062" s="4" t="str">
        <f>IFERROR(AVERAGE(AN1062:AO1062),"")</f>
        <v/>
      </c>
      <c r="AN1062" s="14"/>
      <c r="AO1062" s="15"/>
      <c r="AP1062" s="4" t="str">
        <f>IFERROR(AVERAGE(AQ1062:AR1062),"")</f>
        <v/>
      </c>
      <c r="AQ1062" s="14"/>
      <c r="AR1062" s="15"/>
      <c r="AS1062" s="4" t="str">
        <f>IFERROR(AVERAGE(AT1062:AU1062),"")</f>
        <v/>
      </c>
      <c r="AT1062" s="14"/>
      <c r="AU1062" s="15"/>
      <c r="AV1062" s="4" t="str">
        <f>IFERROR(AVERAGE(AW1062:AX1062),"")</f>
        <v/>
      </c>
      <c r="AW1062" s="14"/>
      <c r="AX1062" s="15"/>
      <c r="AY1062" s="4" t="str">
        <f>IFERROR(AVERAGE(AZ1062:BA1062),"")</f>
        <v/>
      </c>
      <c r="AZ1062" s="14"/>
      <c r="BA1062" s="15"/>
      <c r="BB1062" s="4" t="str">
        <f>IFERROR(AVERAGE(BC1062:BD1062),"")</f>
        <v/>
      </c>
      <c r="BC1062" s="14"/>
      <c r="BD1062" s="15"/>
      <c r="BE1062" s="4" t="str">
        <f>IFERROR(AVERAGE(BF1062:BG1062),"")</f>
        <v/>
      </c>
      <c r="BF1062" s="14"/>
      <c r="BG1062" s="15"/>
      <c r="BH1062" s="4" t="str">
        <f>IFERROR(AVERAGE(BI1062:BJ1062),"")</f>
        <v/>
      </c>
      <c r="BI1062" s="14"/>
      <c r="BJ1062" s="15"/>
      <c r="BK1062" s="4" t="str">
        <f>IFERROR(AVERAGE(BL1062:BM1062),"")</f>
        <v/>
      </c>
      <c r="BL1062" s="14"/>
      <c r="BM1062" s="15"/>
      <c r="BN1062" s="4" t="str">
        <f>IFERROR(AVERAGE(BO1062:BP1062),"")</f>
        <v/>
      </c>
      <c r="BO1062" s="14"/>
      <c r="BP1062" s="15"/>
      <c r="BQ1062" s="4" t="str">
        <f>IFERROR(AVERAGE(BR1062:BS1062),"")</f>
        <v/>
      </c>
      <c r="BR1062" s="14"/>
      <c r="BS1062" s="15"/>
      <c r="BT1062" s="4" t="str">
        <f>IFERROR(AVERAGE(BU1062:BV1062),"")</f>
        <v/>
      </c>
      <c r="BU1062" s="14"/>
      <c r="BV1062" s="15"/>
      <c r="BX1062" s="2"/>
      <c r="BY1062" s="2" t="s">
        <v>262</v>
      </c>
    </row>
    <row r="1063" spans="1:77">
      <c r="B1063" t="str">
        <f>B1062</f>
        <v>smolinka2010stand</v>
      </c>
      <c r="C1063" t="s">
        <v>5</v>
      </c>
      <c r="D1063">
        <f>D1062</f>
        <v>2010</v>
      </c>
      <c r="E1063" t="str">
        <f>E1062</f>
        <v>EUR/kW</v>
      </c>
      <c r="F1063" s="4" t="str">
        <f>IFERROR(AVERAGE(G1063:H1063),"")</f>
        <v/>
      </c>
      <c r="G1063" s="16"/>
      <c r="H1063" s="17"/>
      <c r="I1063" s="4" t="str">
        <f>IFERROR(AVERAGE(J1063:K1063),"")</f>
        <v/>
      </c>
      <c r="J1063" s="16"/>
      <c r="K1063" s="17"/>
      <c r="L1063" s="4" t="str">
        <f>IFERROR(AVERAGE(M1063:N1063),"")</f>
        <v/>
      </c>
      <c r="M1063" s="16"/>
      <c r="N1063" s="17"/>
      <c r="O1063" s="4" t="str">
        <f>IFERROR(AVERAGE(P1063:Q1063),"")</f>
        <v/>
      </c>
      <c r="P1063" s="16"/>
      <c r="Q1063" s="17"/>
      <c r="R1063" s="4" t="str">
        <f>IFERROR(AVERAGE(S1063:T1063),"")</f>
        <v/>
      </c>
      <c r="S1063" s="16"/>
      <c r="T1063" s="17"/>
      <c r="U1063" s="4" t="str">
        <f>IFERROR(AVERAGE(V1063:W1063),"")</f>
        <v/>
      </c>
      <c r="V1063" s="16"/>
      <c r="W1063" s="17"/>
      <c r="X1063" s="4" t="str">
        <f>IFERROR(AVERAGE(Y1063:Z1063),"")</f>
        <v/>
      </c>
      <c r="Y1063" s="16"/>
      <c r="Z1063" s="17"/>
      <c r="AA1063" s="4" t="str">
        <f>IFERROR(AVERAGE(AB1063:AC1063),"")</f>
        <v/>
      </c>
      <c r="AB1063" s="16"/>
      <c r="AC1063" s="17"/>
      <c r="AD1063" s="4" t="str">
        <f>IFERROR(AVERAGE(AE1063:AF1063),"")</f>
        <v/>
      </c>
      <c r="AE1063" s="16"/>
      <c r="AF1063" s="17"/>
      <c r="AG1063" s="4" t="str">
        <f>IFERROR(AVERAGE(AH1063:AI1063),"")</f>
        <v/>
      </c>
      <c r="AH1063" s="16"/>
      <c r="AI1063" s="17"/>
      <c r="AJ1063" s="4" t="str">
        <f>IFERROR(AVERAGE(AK1063:AL1063),"")</f>
        <v/>
      </c>
      <c r="AK1063" s="16"/>
      <c r="AL1063" s="17"/>
      <c r="AM1063" s="4" t="str">
        <f>IFERROR(AVERAGE(AN1063:AO1063),"")</f>
        <v/>
      </c>
      <c r="AN1063" s="16"/>
      <c r="AO1063" s="17"/>
      <c r="AP1063" s="4" t="str">
        <f>IFERROR(AVERAGE(AQ1063:AR1063),"")</f>
        <v/>
      </c>
      <c r="AQ1063" s="16"/>
      <c r="AR1063" s="17"/>
      <c r="AS1063" s="4" t="str">
        <f>IFERROR(AVERAGE(AT1063:AU1063),"")</f>
        <v/>
      </c>
      <c r="AT1063" s="16"/>
      <c r="AU1063" s="17"/>
      <c r="AV1063" s="4" t="str">
        <f>IFERROR(AVERAGE(AW1063:AX1063),"")</f>
        <v/>
      </c>
      <c r="AW1063" s="16"/>
      <c r="AX1063" s="17"/>
      <c r="AY1063" s="4" t="str">
        <f>IFERROR(AVERAGE(AZ1063:BA1063),"")</f>
        <v/>
      </c>
      <c r="AZ1063" s="16"/>
      <c r="BA1063" s="17"/>
      <c r="BB1063" s="4" t="str">
        <f>IFERROR(AVERAGE(BC1063:BD1063),"")</f>
        <v/>
      </c>
      <c r="BC1063" s="16"/>
      <c r="BD1063" s="17"/>
      <c r="BE1063" s="4" t="str">
        <f>IFERROR(AVERAGE(BF1063:BG1063),"")</f>
        <v/>
      </c>
      <c r="BF1063" s="16"/>
      <c r="BG1063" s="17"/>
      <c r="BH1063" s="4" t="str">
        <f>IFERROR(AVERAGE(BI1063:BJ1063),"")</f>
        <v/>
      </c>
      <c r="BI1063" s="16"/>
      <c r="BJ1063" s="17"/>
      <c r="BK1063" s="4" t="str">
        <f>IFERROR(AVERAGE(BL1063:BM1063),"")</f>
        <v/>
      </c>
      <c r="BL1063" s="16"/>
      <c r="BM1063" s="17"/>
      <c r="BN1063" s="4" t="str">
        <f>IFERROR(AVERAGE(BO1063:BP1063),"")</f>
        <v/>
      </c>
      <c r="BO1063" s="16"/>
      <c r="BP1063" s="17"/>
      <c r="BQ1063" s="4" t="str">
        <f>IFERROR(AVERAGE(BR1063:BS1063),"")</f>
        <v/>
      </c>
      <c r="BR1063" s="16"/>
      <c r="BS1063" s="17"/>
      <c r="BT1063" s="4" t="str">
        <f>IFERROR(AVERAGE(BU1063:BV1063),"")</f>
        <v/>
      </c>
      <c r="BU1063" s="16"/>
      <c r="BV1063" s="17"/>
    </row>
    <row r="1064" spans="1:77">
      <c r="B1064" t="s">
        <v>69</v>
      </c>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row>
    <row r="1065" spans="1:77" s="1" customFormat="1">
      <c r="A1065" s="55"/>
      <c r="B1065" s="1" t="str">
        <f>B1063</f>
        <v>smolinka2010stand</v>
      </c>
      <c r="C1065" s="1" t="s">
        <v>10</v>
      </c>
      <c r="D1065" s="1">
        <f>D1060</f>
        <v>2010</v>
      </c>
      <c r="E1065" s="1" t="str">
        <f>E1061</f>
        <v>EUR/kW</v>
      </c>
      <c r="F1065" s="10">
        <f t="shared" ref="F1065:BJ1065" si="1167">IFERROR(SUM(F1067:F1072)/F1066,0)</f>
        <v>0</v>
      </c>
      <c r="G1065" s="10">
        <f t="shared" si="1167"/>
        <v>0</v>
      </c>
      <c r="H1065" s="10">
        <f t="shared" si="1167"/>
        <v>0</v>
      </c>
      <c r="I1065" s="10">
        <f t="shared" si="1167"/>
        <v>0</v>
      </c>
      <c r="J1065" s="10">
        <f t="shared" si="1167"/>
        <v>0</v>
      </c>
      <c r="K1065" s="10">
        <f t="shared" si="1167"/>
        <v>0</v>
      </c>
      <c r="L1065" s="10">
        <f t="shared" si="1167"/>
        <v>0</v>
      </c>
      <c r="M1065" s="10">
        <f t="shared" si="1167"/>
        <v>0</v>
      </c>
      <c r="N1065" s="10">
        <f t="shared" si="1167"/>
        <v>0</v>
      </c>
      <c r="O1065" s="10">
        <f t="shared" si="1167"/>
        <v>0</v>
      </c>
      <c r="P1065" s="10">
        <f t="shared" si="1167"/>
        <v>0</v>
      </c>
      <c r="Q1065" s="10">
        <f t="shared" si="1167"/>
        <v>0</v>
      </c>
      <c r="R1065" s="10">
        <f t="shared" si="1167"/>
        <v>0</v>
      </c>
      <c r="S1065" s="10">
        <f t="shared" si="1167"/>
        <v>0</v>
      </c>
      <c r="T1065" s="10">
        <f t="shared" si="1167"/>
        <v>0</v>
      </c>
      <c r="U1065" s="10">
        <f t="shared" si="1167"/>
        <v>0</v>
      </c>
      <c r="V1065" s="10">
        <f t="shared" si="1167"/>
        <v>0</v>
      </c>
      <c r="W1065" s="10">
        <f t="shared" si="1167"/>
        <v>0</v>
      </c>
      <c r="X1065" s="10">
        <f t="shared" si="1167"/>
        <v>0</v>
      </c>
      <c r="Y1065" s="10">
        <f t="shared" si="1167"/>
        <v>0</v>
      </c>
      <c r="Z1065" s="10">
        <f t="shared" si="1167"/>
        <v>0</v>
      </c>
      <c r="AA1065" s="10">
        <f t="shared" si="1167"/>
        <v>0</v>
      </c>
      <c r="AB1065" s="10">
        <f t="shared" si="1167"/>
        <v>0</v>
      </c>
      <c r="AC1065" s="10">
        <f t="shared" si="1167"/>
        <v>0</v>
      </c>
      <c r="AD1065" s="10">
        <f t="shared" si="1167"/>
        <v>0</v>
      </c>
      <c r="AE1065" s="10">
        <f t="shared" si="1167"/>
        <v>0</v>
      </c>
      <c r="AF1065" s="10">
        <f t="shared" si="1167"/>
        <v>0</v>
      </c>
      <c r="AG1065" s="10">
        <f t="shared" si="1167"/>
        <v>0</v>
      </c>
      <c r="AH1065" s="10">
        <f t="shared" si="1167"/>
        <v>0</v>
      </c>
      <c r="AI1065" s="10">
        <f t="shared" si="1167"/>
        <v>0</v>
      </c>
      <c r="AJ1065" s="10">
        <f t="shared" si="1167"/>
        <v>0</v>
      </c>
      <c r="AK1065" s="10">
        <f t="shared" si="1167"/>
        <v>0</v>
      </c>
      <c r="AL1065" s="10">
        <f t="shared" si="1167"/>
        <v>0</v>
      </c>
      <c r="AM1065" s="10">
        <f t="shared" si="1167"/>
        <v>0</v>
      </c>
      <c r="AN1065" s="10">
        <f t="shared" si="1167"/>
        <v>0</v>
      </c>
      <c r="AO1065" s="10">
        <f t="shared" si="1167"/>
        <v>0</v>
      </c>
      <c r="AP1065" s="10">
        <f t="shared" si="1167"/>
        <v>0</v>
      </c>
      <c r="AQ1065" s="10">
        <f t="shared" si="1167"/>
        <v>0</v>
      </c>
      <c r="AR1065" s="10">
        <f t="shared" si="1167"/>
        <v>0</v>
      </c>
      <c r="AS1065" s="10">
        <f t="shared" si="1167"/>
        <v>0</v>
      </c>
      <c r="AT1065" s="10">
        <f t="shared" si="1167"/>
        <v>0</v>
      </c>
      <c r="AU1065" s="10">
        <f t="shared" si="1167"/>
        <v>0</v>
      </c>
      <c r="AV1065" s="10">
        <f t="shared" si="1167"/>
        <v>0</v>
      </c>
      <c r="AW1065" s="10">
        <f t="shared" si="1167"/>
        <v>0</v>
      </c>
      <c r="AX1065" s="10">
        <f t="shared" si="1167"/>
        <v>0</v>
      </c>
      <c r="AY1065" s="10">
        <f t="shared" si="1167"/>
        <v>0</v>
      </c>
      <c r="AZ1065" s="10">
        <f t="shared" si="1167"/>
        <v>0</v>
      </c>
      <c r="BA1065" s="10">
        <f t="shared" si="1167"/>
        <v>0</v>
      </c>
      <c r="BB1065" s="10">
        <f t="shared" si="1167"/>
        <v>0</v>
      </c>
      <c r="BC1065" s="10">
        <f t="shared" si="1167"/>
        <v>0</v>
      </c>
      <c r="BD1065" s="10">
        <f t="shared" si="1167"/>
        <v>0</v>
      </c>
      <c r="BE1065" s="10">
        <f t="shared" si="1167"/>
        <v>0</v>
      </c>
      <c r="BF1065" s="10">
        <f t="shared" si="1167"/>
        <v>0</v>
      </c>
      <c r="BG1065" s="10">
        <f t="shared" si="1167"/>
        <v>0</v>
      </c>
      <c r="BH1065" s="10">
        <f t="shared" si="1167"/>
        <v>0</v>
      </c>
      <c r="BI1065" s="10">
        <f t="shared" si="1167"/>
        <v>0</v>
      </c>
      <c r="BJ1065" s="10">
        <f t="shared" si="1167"/>
        <v>0</v>
      </c>
      <c r="BK1065" s="10">
        <f t="shared" ref="BK1065:BV1065" si="1168">IFERROR(SUM(BK1067:BK1072)/BK1066,0)</f>
        <v>0</v>
      </c>
      <c r="BL1065" s="10">
        <f t="shared" si="1168"/>
        <v>0</v>
      </c>
      <c r="BM1065" s="10">
        <f t="shared" si="1168"/>
        <v>0</v>
      </c>
      <c r="BN1065" s="10">
        <f t="shared" si="1168"/>
        <v>0</v>
      </c>
      <c r="BO1065" s="10">
        <f t="shared" si="1168"/>
        <v>0</v>
      </c>
      <c r="BP1065" s="10">
        <f t="shared" si="1168"/>
        <v>0</v>
      </c>
      <c r="BQ1065" s="10">
        <f t="shared" si="1168"/>
        <v>0</v>
      </c>
      <c r="BR1065" s="10">
        <f t="shared" si="1168"/>
        <v>0</v>
      </c>
      <c r="BS1065" s="10">
        <f t="shared" si="1168"/>
        <v>0</v>
      </c>
      <c r="BT1065" s="10">
        <f t="shared" si="1168"/>
        <v>0</v>
      </c>
      <c r="BU1065" s="10">
        <f t="shared" si="1168"/>
        <v>0</v>
      </c>
      <c r="BV1065" s="10">
        <f t="shared" si="1168"/>
        <v>0</v>
      </c>
    </row>
    <row r="1066" spans="1:77" hidden="1" outlineLevel="1">
      <c r="B1066" t="str">
        <f>B1065</f>
        <v>smolinka2010stand</v>
      </c>
      <c r="C1066" t="s">
        <v>17</v>
      </c>
      <c r="D1066">
        <f>D1065</f>
        <v>2010</v>
      </c>
      <c r="E1066" t="s">
        <v>18</v>
      </c>
      <c r="F1066" s="4" t="str">
        <f>IFERROR(AVERAGE(G1066:H1066),"")</f>
        <v/>
      </c>
      <c r="G1066" s="12"/>
      <c r="H1066" s="13"/>
      <c r="I1066" s="4" t="str">
        <f>IFERROR(AVERAGE(J1066:K1066),"")</f>
        <v/>
      </c>
      <c r="J1066" s="12"/>
      <c r="K1066" s="13"/>
      <c r="L1066" s="4" t="str">
        <f>IFERROR(AVERAGE(M1066:N1066),"")</f>
        <v/>
      </c>
      <c r="M1066" s="12"/>
      <c r="N1066" s="13"/>
      <c r="O1066" s="4" t="str">
        <f>IFERROR(AVERAGE(P1066:Q1066),"")</f>
        <v/>
      </c>
      <c r="P1066" s="12"/>
      <c r="Q1066" s="13"/>
      <c r="R1066" s="4" t="str">
        <f>IFERROR(AVERAGE(S1066:T1066),"")</f>
        <v/>
      </c>
      <c r="S1066" s="12"/>
      <c r="T1066" s="13"/>
      <c r="U1066" s="4" t="str">
        <f>IFERROR(AVERAGE(V1066:W1066),"")</f>
        <v/>
      </c>
      <c r="V1066" s="12"/>
      <c r="W1066" s="13"/>
      <c r="X1066" s="4" t="str">
        <f>IFERROR(AVERAGE(Y1066:Z1066),"")</f>
        <v/>
      </c>
      <c r="Y1066" s="12"/>
      <c r="Z1066" s="13"/>
      <c r="AA1066" s="4" t="str">
        <f>IFERROR(AVERAGE(AB1066:AC1066),"")</f>
        <v/>
      </c>
      <c r="AB1066" s="12"/>
      <c r="AC1066" s="13"/>
      <c r="AD1066" s="4" t="str">
        <f>IFERROR(AVERAGE(AE1066:AF1066),"")</f>
        <v/>
      </c>
      <c r="AE1066" s="12"/>
      <c r="AF1066" s="13"/>
      <c r="AG1066" s="4" t="str">
        <f>IFERROR(AVERAGE(AH1066:AI1066),"")</f>
        <v/>
      </c>
      <c r="AH1066" s="12"/>
      <c r="AI1066" s="13"/>
      <c r="AJ1066" s="4" t="str">
        <f>IFERROR(AVERAGE(AK1066:AL1066),"")</f>
        <v/>
      </c>
      <c r="AK1066" s="12"/>
      <c r="AL1066" s="13"/>
      <c r="AM1066" s="4" t="str">
        <f>IFERROR(AVERAGE(AN1066:AO1066),"")</f>
        <v/>
      </c>
      <c r="AN1066" s="12"/>
      <c r="AO1066" s="13"/>
      <c r="AP1066" s="4" t="str">
        <f>IFERROR(AVERAGE(AQ1066:AR1066),"")</f>
        <v/>
      </c>
      <c r="AQ1066" s="12"/>
      <c r="AR1066" s="13"/>
      <c r="AS1066" s="4" t="str">
        <f>IFERROR(AVERAGE(AT1066:AU1066),"")</f>
        <v/>
      </c>
      <c r="AT1066" s="12"/>
      <c r="AU1066" s="13"/>
      <c r="AV1066" s="4" t="str">
        <f>IFERROR(AVERAGE(AW1066:AX1066),"")</f>
        <v/>
      </c>
      <c r="AW1066" s="12"/>
      <c r="AX1066" s="13"/>
      <c r="AY1066" s="4" t="str">
        <f>IFERROR(AVERAGE(AZ1066:BA1066),"")</f>
        <v/>
      </c>
      <c r="AZ1066" s="12"/>
      <c r="BA1066" s="13"/>
      <c r="BB1066" s="4" t="str">
        <f>IFERROR(AVERAGE(BC1066:BD1066),"")</f>
        <v/>
      </c>
      <c r="BC1066" s="12"/>
      <c r="BD1066" s="13"/>
      <c r="BE1066" s="4" t="str">
        <f>IFERROR(AVERAGE(BF1066:BG1066),"")</f>
        <v/>
      </c>
      <c r="BF1066" s="12"/>
      <c r="BG1066" s="13"/>
      <c r="BH1066" s="4" t="str">
        <f>IFERROR(AVERAGE(BI1066:BJ1066),"")</f>
        <v/>
      </c>
      <c r="BI1066" s="12"/>
      <c r="BJ1066" s="13"/>
      <c r="BK1066" s="4" t="str">
        <f>IFERROR(AVERAGE(BL1066:BM1066),"")</f>
        <v/>
      </c>
      <c r="BL1066" s="12"/>
      <c r="BM1066" s="13"/>
      <c r="BN1066" s="4" t="str">
        <f>IFERROR(AVERAGE(BO1066:BP1066),"")</f>
        <v/>
      </c>
      <c r="BO1066" s="12"/>
      <c r="BP1066" s="13"/>
      <c r="BQ1066" s="4" t="str">
        <f>IFERROR(AVERAGE(BR1066:BS1066),"")</f>
        <v/>
      </c>
      <c r="BR1066" s="12"/>
      <c r="BS1066" s="13"/>
      <c r="BT1066" s="4" t="str">
        <f>IFERROR(AVERAGE(BU1066:BV1066),"")</f>
        <v/>
      </c>
      <c r="BU1066" s="12"/>
      <c r="BV1066" s="13"/>
    </row>
    <row r="1067" spans="1:77" hidden="1" outlineLevel="1">
      <c r="B1067" t="str">
        <f t="shared" ref="B1067:B1072" si="1169">B1066</f>
        <v>smolinka2010stand</v>
      </c>
      <c r="C1067" t="s">
        <v>12</v>
      </c>
      <c r="D1067">
        <f>D1065</f>
        <v>2010</v>
      </c>
      <c r="E1067" t="str">
        <f>LEFT(E1065,3)</f>
        <v>EUR</v>
      </c>
      <c r="F1067" s="4" t="str">
        <f t="shared" ref="F1067:F1072" si="1170">IFERROR(AVERAGE(G1067:H1067),"")</f>
        <v/>
      </c>
      <c r="G1067" s="12"/>
      <c r="H1067" s="13"/>
      <c r="I1067" s="4" t="str">
        <f t="shared" ref="I1067:I1072" si="1171">IFERROR(AVERAGE(J1067:K1067),"")</f>
        <v/>
      </c>
      <c r="J1067" s="12"/>
      <c r="K1067" s="13"/>
      <c r="L1067" s="4" t="str">
        <f t="shared" ref="L1067:L1072" si="1172">IFERROR(AVERAGE(M1067:N1067),"")</f>
        <v/>
      </c>
      <c r="M1067" s="12"/>
      <c r="N1067" s="13"/>
      <c r="O1067" s="4" t="str">
        <f t="shared" ref="O1067:O1072" si="1173">IFERROR(AVERAGE(P1067:Q1067),"")</f>
        <v/>
      </c>
      <c r="P1067" s="12"/>
      <c r="Q1067" s="13"/>
      <c r="R1067" s="4" t="str">
        <f t="shared" ref="R1067:R1072" si="1174">IFERROR(AVERAGE(S1067:T1067),"")</f>
        <v/>
      </c>
      <c r="S1067" s="12"/>
      <c r="T1067" s="13"/>
      <c r="U1067" s="4" t="str">
        <f t="shared" ref="U1067:U1072" si="1175">IFERROR(AVERAGE(V1067:W1067),"")</f>
        <v/>
      </c>
      <c r="V1067" s="12"/>
      <c r="W1067" s="13"/>
      <c r="X1067" s="4" t="str">
        <f t="shared" ref="X1067:X1072" si="1176">IFERROR(AVERAGE(Y1067:Z1067),"")</f>
        <v/>
      </c>
      <c r="Y1067" s="12"/>
      <c r="Z1067" s="13"/>
      <c r="AA1067" s="4" t="str">
        <f t="shared" ref="AA1067:AA1072" si="1177">IFERROR(AVERAGE(AB1067:AC1067),"")</f>
        <v/>
      </c>
      <c r="AB1067" s="12"/>
      <c r="AC1067" s="13"/>
      <c r="AD1067" s="4" t="str">
        <f t="shared" ref="AD1067:AD1072" si="1178">IFERROR(AVERAGE(AE1067:AF1067),"")</f>
        <v/>
      </c>
      <c r="AE1067" s="12"/>
      <c r="AF1067" s="13"/>
      <c r="AG1067" s="4" t="str">
        <f t="shared" ref="AG1067:AG1072" si="1179">IFERROR(AVERAGE(AH1067:AI1067),"")</f>
        <v/>
      </c>
      <c r="AH1067" s="12"/>
      <c r="AI1067" s="13"/>
      <c r="AJ1067" s="4" t="str">
        <f t="shared" ref="AJ1067:AJ1072" si="1180">IFERROR(AVERAGE(AK1067:AL1067),"")</f>
        <v/>
      </c>
      <c r="AK1067" s="12"/>
      <c r="AL1067" s="13"/>
      <c r="AM1067" s="4" t="str">
        <f t="shared" ref="AM1067:AM1072" si="1181">IFERROR(AVERAGE(AN1067:AO1067),"")</f>
        <v/>
      </c>
      <c r="AN1067" s="12"/>
      <c r="AO1067" s="13"/>
      <c r="AP1067" s="4" t="str">
        <f t="shared" ref="AP1067:AP1072" si="1182">IFERROR(AVERAGE(AQ1067:AR1067),"")</f>
        <v/>
      </c>
      <c r="AQ1067" s="12"/>
      <c r="AR1067" s="13"/>
      <c r="AS1067" s="4" t="str">
        <f t="shared" ref="AS1067:AS1072" si="1183">IFERROR(AVERAGE(AT1067:AU1067),"")</f>
        <v/>
      </c>
      <c r="AT1067" s="12"/>
      <c r="AU1067" s="13"/>
      <c r="AV1067" s="4" t="str">
        <f t="shared" ref="AV1067:AV1072" si="1184">IFERROR(AVERAGE(AW1067:AX1067),"")</f>
        <v/>
      </c>
      <c r="AW1067" s="12"/>
      <c r="AX1067" s="13"/>
      <c r="AY1067" s="4" t="str">
        <f t="shared" ref="AY1067:AY1072" si="1185">IFERROR(AVERAGE(AZ1067:BA1067),"")</f>
        <v/>
      </c>
      <c r="AZ1067" s="12"/>
      <c r="BA1067" s="13"/>
      <c r="BB1067" s="4" t="str">
        <f t="shared" ref="BB1067:BB1072" si="1186">IFERROR(AVERAGE(BC1067:BD1067),"")</f>
        <v/>
      </c>
      <c r="BC1067" s="12"/>
      <c r="BD1067" s="13"/>
      <c r="BE1067" s="4" t="str">
        <f t="shared" ref="BE1067:BE1072" si="1187">IFERROR(AVERAGE(BF1067:BG1067),"")</f>
        <v/>
      </c>
      <c r="BF1067" s="12"/>
      <c r="BG1067" s="13"/>
      <c r="BH1067" s="4" t="str">
        <f t="shared" ref="BH1067:BH1072" si="1188">IFERROR(AVERAGE(BI1067:BJ1067),"")</f>
        <v/>
      </c>
      <c r="BI1067" s="12"/>
      <c r="BJ1067" s="13"/>
      <c r="BK1067" s="4" t="str">
        <f t="shared" ref="BK1067:BK1072" si="1189">IFERROR(AVERAGE(BL1067:BM1067),"")</f>
        <v/>
      </c>
      <c r="BL1067" s="12"/>
      <c r="BM1067" s="13"/>
      <c r="BN1067" s="4" t="str">
        <f t="shared" ref="BN1067:BN1072" si="1190">IFERROR(AVERAGE(BO1067:BP1067),"")</f>
        <v/>
      </c>
      <c r="BO1067" s="12"/>
      <c r="BP1067" s="13"/>
      <c r="BQ1067" s="4" t="str">
        <f t="shared" ref="BQ1067:BQ1072" si="1191">IFERROR(AVERAGE(BR1067:BS1067),"")</f>
        <v/>
      </c>
      <c r="BR1067" s="12"/>
      <c r="BS1067" s="13"/>
      <c r="BT1067" s="4" t="str">
        <f t="shared" ref="BT1067:BT1072" si="1192">IFERROR(AVERAGE(BU1067:BV1067),"")</f>
        <v/>
      </c>
      <c r="BU1067" s="12"/>
      <c r="BV1067" s="13"/>
    </row>
    <row r="1068" spans="1:77" hidden="1" outlineLevel="1">
      <c r="B1068" t="str">
        <f t="shared" si="1169"/>
        <v>smolinka2010stand</v>
      </c>
      <c r="C1068" t="s">
        <v>13</v>
      </c>
      <c r="D1068">
        <f t="shared" ref="D1068:E1072" si="1193">D1067</f>
        <v>2010</v>
      </c>
      <c r="E1068" t="str">
        <f t="shared" si="1193"/>
        <v>EUR</v>
      </c>
      <c r="F1068" s="4" t="str">
        <f t="shared" si="1170"/>
        <v/>
      </c>
      <c r="G1068" s="12"/>
      <c r="H1068" s="13"/>
      <c r="I1068" s="4" t="str">
        <f t="shared" si="1171"/>
        <v/>
      </c>
      <c r="J1068" s="12"/>
      <c r="K1068" s="13"/>
      <c r="L1068" s="4" t="str">
        <f t="shared" si="1172"/>
        <v/>
      </c>
      <c r="M1068" s="12"/>
      <c r="N1068" s="13"/>
      <c r="O1068" s="4" t="str">
        <f t="shared" si="1173"/>
        <v/>
      </c>
      <c r="P1068" s="12"/>
      <c r="Q1068" s="13"/>
      <c r="R1068" s="4" t="str">
        <f t="shared" si="1174"/>
        <v/>
      </c>
      <c r="S1068" s="12"/>
      <c r="T1068" s="13"/>
      <c r="U1068" s="4" t="str">
        <f t="shared" si="1175"/>
        <v/>
      </c>
      <c r="V1068" s="12"/>
      <c r="W1068" s="13"/>
      <c r="X1068" s="4" t="str">
        <f t="shared" si="1176"/>
        <v/>
      </c>
      <c r="Y1068" s="12"/>
      <c r="Z1068" s="13"/>
      <c r="AA1068" s="4" t="str">
        <f t="shared" si="1177"/>
        <v/>
      </c>
      <c r="AB1068" s="12"/>
      <c r="AC1068" s="13"/>
      <c r="AD1068" s="4" t="str">
        <f t="shared" si="1178"/>
        <v/>
      </c>
      <c r="AE1068" s="12"/>
      <c r="AF1068" s="13"/>
      <c r="AG1068" s="4" t="str">
        <f t="shared" si="1179"/>
        <v/>
      </c>
      <c r="AH1068" s="12"/>
      <c r="AI1068" s="13"/>
      <c r="AJ1068" s="4" t="str">
        <f t="shared" si="1180"/>
        <v/>
      </c>
      <c r="AK1068" s="12"/>
      <c r="AL1068" s="13"/>
      <c r="AM1068" s="4" t="str">
        <f t="shared" si="1181"/>
        <v/>
      </c>
      <c r="AN1068" s="12"/>
      <c r="AO1068" s="13"/>
      <c r="AP1068" s="4" t="str">
        <f t="shared" si="1182"/>
        <v/>
      </c>
      <c r="AQ1068" s="12"/>
      <c r="AR1068" s="13"/>
      <c r="AS1068" s="4" t="str">
        <f t="shared" si="1183"/>
        <v/>
      </c>
      <c r="AT1068" s="12"/>
      <c r="AU1068" s="13"/>
      <c r="AV1068" s="4" t="str">
        <f t="shared" si="1184"/>
        <v/>
      </c>
      <c r="AW1068" s="12"/>
      <c r="AX1068" s="13"/>
      <c r="AY1068" s="4" t="str">
        <f t="shared" si="1185"/>
        <v/>
      </c>
      <c r="AZ1068" s="12"/>
      <c r="BA1068" s="13"/>
      <c r="BB1068" s="4" t="str">
        <f t="shared" si="1186"/>
        <v/>
      </c>
      <c r="BC1068" s="12"/>
      <c r="BD1068" s="13"/>
      <c r="BE1068" s="4" t="str">
        <f t="shared" si="1187"/>
        <v/>
      </c>
      <c r="BF1068" s="12"/>
      <c r="BG1068" s="13"/>
      <c r="BH1068" s="4" t="str">
        <f t="shared" si="1188"/>
        <v/>
      </c>
      <c r="BI1068" s="12"/>
      <c r="BJ1068" s="13"/>
      <c r="BK1068" s="4" t="str">
        <f t="shared" si="1189"/>
        <v/>
      </c>
      <c r="BL1068" s="12"/>
      <c r="BM1068" s="13"/>
      <c r="BN1068" s="4" t="str">
        <f t="shared" si="1190"/>
        <v/>
      </c>
      <c r="BO1068" s="12"/>
      <c r="BP1068" s="13"/>
      <c r="BQ1068" s="4" t="str">
        <f t="shared" si="1191"/>
        <v/>
      </c>
      <c r="BR1068" s="12"/>
      <c r="BS1068" s="13"/>
      <c r="BT1068" s="4" t="str">
        <f t="shared" si="1192"/>
        <v/>
      </c>
      <c r="BU1068" s="12"/>
      <c r="BV1068" s="13"/>
    </row>
    <row r="1069" spans="1:77" hidden="1" outlineLevel="1">
      <c r="B1069" t="str">
        <f t="shared" si="1169"/>
        <v>smolinka2010stand</v>
      </c>
      <c r="C1069" t="s">
        <v>14</v>
      </c>
      <c r="D1069">
        <f t="shared" si="1193"/>
        <v>2010</v>
      </c>
      <c r="E1069" t="str">
        <f t="shared" si="1193"/>
        <v>EUR</v>
      </c>
      <c r="F1069" s="4" t="str">
        <f t="shared" si="1170"/>
        <v/>
      </c>
      <c r="G1069" s="12"/>
      <c r="H1069" s="13"/>
      <c r="I1069" s="4" t="str">
        <f t="shared" si="1171"/>
        <v/>
      </c>
      <c r="J1069" s="12"/>
      <c r="K1069" s="13"/>
      <c r="L1069" s="4" t="str">
        <f t="shared" si="1172"/>
        <v/>
      </c>
      <c r="M1069" s="12"/>
      <c r="N1069" s="13"/>
      <c r="O1069" s="4" t="str">
        <f t="shared" si="1173"/>
        <v/>
      </c>
      <c r="P1069" s="12"/>
      <c r="Q1069" s="13"/>
      <c r="R1069" s="4" t="str">
        <f t="shared" si="1174"/>
        <v/>
      </c>
      <c r="S1069" s="12"/>
      <c r="T1069" s="13"/>
      <c r="U1069" s="4" t="str">
        <f t="shared" si="1175"/>
        <v/>
      </c>
      <c r="V1069" s="12"/>
      <c r="W1069" s="13"/>
      <c r="X1069" s="4" t="str">
        <f t="shared" si="1176"/>
        <v/>
      </c>
      <c r="Y1069" s="12"/>
      <c r="Z1069" s="13"/>
      <c r="AA1069" s="4" t="str">
        <f t="shared" si="1177"/>
        <v/>
      </c>
      <c r="AB1069" s="12"/>
      <c r="AC1069" s="13"/>
      <c r="AD1069" s="4" t="str">
        <f t="shared" si="1178"/>
        <v/>
      </c>
      <c r="AE1069" s="12"/>
      <c r="AF1069" s="13"/>
      <c r="AG1069" s="4" t="str">
        <f t="shared" si="1179"/>
        <v/>
      </c>
      <c r="AH1069" s="12"/>
      <c r="AI1069" s="13"/>
      <c r="AJ1069" s="4" t="str">
        <f t="shared" si="1180"/>
        <v/>
      </c>
      <c r="AK1069" s="12"/>
      <c r="AL1069" s="13"/>
      <c r="AM1069" s="4" t="str">
        <f t="shared" si="1181"/>
        <v/>
      </c>
      <c r="AN1069" s="12"/>
      <c r="AO1069" s="13"/>
      <c r="AP1069" s="4" t="str">
        <f t="shared" si="1182"/>
        <v/>
      </c>
      <c r="AQ1069" s="12"/>
      <c r="AR1069" s="13"/>
      <c r="AS1069" s="4" t="str">
        <f t="shared" si="1183"/>
        <v/>
      </c>
      <c r="AT1069" s="12"/>
      <c r="AU1069" s="13"/>
      <c r="AV1069" s="4" t="str">
        <f t="shared" si="1184"/>
        <v/>
      </c>
      <c r="AW1069" s="12"/>
      <c r="AX1069" s="13"/>
      <c r="AY1069" s="4" t="str">
        <f t="shared" si="1185"/>
        <v/>
      </c>
      <c r="AZ1069" s="12"/>
      <c r="BA1069" s="13"/>
      <c r="BB1069" s="4" t="str">
        <f t="shared" si="1186"/>
        <v/>
      </c>
      <c r="BC1069" s="12"/>
      <c r="BD1069" s="13"/>
      <c r="BE1069" s="4" t="str">
        <f t="shared" si="1187"/>
        <v/>
      </c>
      <c r="BF1069" s="12"/>
      <c r="BG1069" s="13"/>
      <c r="BH1069" s="4" t="str">
        <f t="shared" si="1188"/>
        <v/>
      </c>
      <c r="BI1069" s="12"/>
      <c r="BJ1069" s="13"/>
      <c r="BK1069" s="4" t="str">
        <f t="shared" si="1189"/>
        <v/>
      </c>
      <c r="BL1069" s="12"/>
      <c r="BM1069" s="13"/>
      <c r="BN1069" s="4" t="str">
        <f t="shared" si="1190"/>
        <v/>
      </c>
      <c r="BO1069" s="12"/>
      <c r="BP1069" s="13"/>
      <c r="BQ1069" s="4" t="str">
        <f t="shared" si="1191"/>
        <v/>
      </c>
      <c r="BR1069" s="12"/>
      <c r="BS1069" s="13"/>
      <c r="BT1069" s="4" t="str">
        <f t="shared" si="1192"/>
        <v/>
      </c>
      <c r="BU1069" s="12"/>
      <c r="BV1069" s="13"/>
    </row>
    <row r="1070" spans="1:77" hidden="1" outlineLevel="1">
      <c r="B1070" t="str">
        <f t="shared" si="1169"/>
        <v>smolinka2010stand</v>
      </c>
      <c r="C1070" t="s">
        <v>11</v>
      </c>
      <c r="D1070">
        <f t="shared" si="1193"/>
        <v>2010</v>
      </c>
      <c r="E1070" t="str">
        <f t="shared" si="1193"/>
        <v>EUR</v>
      </c>
      <c r="F1070" s="4" t="str">
        <f t="shared" si="1170"/>
        <v/>
      </c>
      <c r="G1070" s="12"/>
      <c r="H1070" s="13"/>
      <c r="I1070" s="4" t="str">
        <f t="shared" si="1171"/>
        <v/>
      </c>
      <c r="J1070" s="12"/>
      <c r="K1070" s="13"/>
      <c r="L1070" s="4" t="str">
        <f t="shared" si="1172"/>
        <v/>
      </c>
      <c r="M1070" s="12"/>
      <c r="N1070" s="13"/>
      <c r="O1070" s="4" t="str">
        <f t="shared" si="1173"/>
        <v/>
      </c>
      <c r="P1070" s="12"/>
      <c r="Q1070" s="13"/>
      <c r="R1070" s="4" t="str">
        <f t="shared" si="1174"/>
        <v/>
      </c>
      <c r="S1070" s="12"/>
      <c r="T1070" s="13"/>
      <c r="U1070" s="4" t="str">
        <f t="shared" si="1175"/>
        <v/>
      </c>
      <c r="V1070" s="12"/>
      <c r="W1070" s="13"/>
      <c r="X1070" s="4" t="str">
        <f t="shared" si="1176"/>
        <v/>
      </c>
      <c r="Y1070" s="12"/>
      <c r="Z1070" s="13"/>
      <c r="AA1070" s="4" t="str">
        <f t="shared" si="1177"/>
        <v/>
      </c>
      <c r="AB1070" s="12"/>
      <c r="AC1070" s="13"/>
      <c r="AD1070" s="4" t="str">
        <f t="shared" si="1178"/>
        <v/>
      </c>
      <c r="AE1070" s="12"/>
      <c r="AF1070" s="13"/>
      <c r="AG1070" s="4" t="str">
        <f t="shared" si="1179"/>
        <v/>
      </c>
      <c r="AH1070" s="12"/>
      <c r="AI1070" s="13"/>
      <c r="AJ1070" s="4" t="str">
        <f t="shared" si="1180"/>
        <v/>
      </c>
      <c r="AK1070" s="12"/>
      <c r="AL1070" s="13"/>
      <c r="AM1070" s="4" t="str">
        <f t="shared" si="1181"/>
        <v/>
      </c>
      <c r="AN1070" s="12"/>
      <c r="AO1070" s="13"/>
      <c r="AP1070" s="4" t="str">
        <f t="shared" si="1182"/>
        <v/>
      </c>
      <c r="AQ1070" s="12"/>
      <c r="AR1070" s="13"/>
      <c r="AS1070" s="4" t="str">
        <f t="shared" si="1183"/>
        <v/>
      </c>
      <c r="AT1070" s="12"/>
      <c r="AU1070" s="13"/>
      <c r="AV1070" s="4" t="str">
        <f t="shared" si="1184"/>
        <v/>
      </c>
      <c r="AW1070" s="12"/>
      <c r="AX1070" s="13"/>
      <c r="AY1070" s="4" t="str">
        <f t="shared" si="1185"/>
        <v/>
      </c>
      <c r="AZ1070" s="12"/>
      <c r="BA1070" s="13"/>
      <c r="BB1070" s="4" t="str">
        <f t="shared" si="1186"/>
        <v/>
      </c>
      <c r="BC1070" s="12"/>
      <c r="BD1070" s="13"/>
      <c r="BE1070" s="4" t="str">
        <f t="shared" si="1187"/>
        <v/>
      </c>
      <c r="BF1070" s="12"/>
      <c r="BG1070" s="13"/>
      <c r="BH1070" s="4" t="str">
        <f t="shared" si="1188"/>
        <v/>
      </c>
      <c r="BI1070" s="12"/>
      <c r="BJ1070" s="13"/>
      <c r="BK1070" s="4" t="str">
        <f t="shared" si="1189"/>
        <v/>
      </c>
      <c r="BL1070" s="12"/>
      <c r="BM1070" s="13"/>
      <c r="BN1070" s="4" t="str">
        <f t="shared" si="1190"/>
        <v/>
      </c>
      <c r="BO1070" s="12"/>
      <c r="BP1070" s="13"/>
      <c r="BQ1070" s="4" t="str">
        <f t="shared" si="1191"/>
        <v/>
      </c>
      <c r="BR1070" s="12"/>
      <c r="BS1070" s="13"/>
      <c r="BT1070" s="4" t="str">
        <f t="shared" si="1192"/>
        <v/>
      </c>
      <c r="BU1070" s="12"/>
      <c r="BV1070" s="13"/>
    </row>
    <row r="1071" spans="1:77" hidden="1" outlineLevel="1">
      <c r="B1071" t="str">
        <f t="shared" si="1169"/>
        <v>smolinka2010stand</v>
      </c>
      <c r="C1071" t="s">
        <v>15</v>
      </c>
      <c r="D1071">
        <f t="shared" si="1193"/>
        <v>2010</v>
      </c>
      <c r="E1071" t="str">
        <f t="shared" si="1193"/>
        <v>EUR</v>
      </c>
      <c r="F1071" s="4" t="str">
        <f t="shared" si="1170"/>
        <v/>
      </c>
      <c r="G1071" s="12"/>
      <c r="H1071" s="13"/>
      <c r="I1071" s="4" t="str">
        <f t="shared" si="1171"/>
        <v/>
      </c>
      <c r="J1071" s="12"/>
      <c r="K1071" s="13"/>
      <c r="L1071" s="4" t="str">
        <f t="shared" si="1172"/>
        <v/>
      </c>
      <c r="M1071" s="12"/>
      <c r="N1071" s="13"/>
      <c r="O1071" s="4" t="str">
        <f t="shared" si="1173"/>
        <v/>
      </c>
      <c r="P1071" s="12"/>
      <c r="Q1071" s="13"/>
      <c r="R1071" s="4" t="str">
        <f t="shared" si="1174"/>
        <v/>
      </c>
      <c r="S1071" s="12"/>
      <c r="T1071" s="13"/>
      <c r="U1071" s="4" t="str">
        <f t="shared" si="1175"/>
        <v/>
      </c>
      <c r="V1071" s="12"/>
      <c r="W1071" s="13"/>
      <c r="X1071" s="4" t="str">
        <f t="shared" si="1176"/>
        <v/>
      </c>
      <c r="Y1071" s="12"/>
      <c r="Z1071" s="13"/>
      <c r="AA1071" s="4" t="str">
        <f t="shared" si="1177"/>
        <v/>
      </c>
      <c r="AB1071" s="12"/>
      <c r="AC1071" s="13"/>
      <c r="AD1071" s="4" t="str">
        <f t="shared" si="1178"/>
        <v/>
      </c>
      <c r="AE1071" s="12"/>
      <c r="AF1071" s="13"/>
      <c r="AG1071" s="4" t="str">
        <f t="shared" si="1179"/>
        <v/>
      </c>
      <c r="AH1071" s="12"/>
      <c r="AI1071" s="13"/>
      <c r="AJ1071" s="4" t="str">
        <f t="shared" si="1180"/>
        <v/>
      </c>
      <c r="AK1071" s="12"/>
      <c r="AL1071" s="13"/>
      <c r="AM1071" s="4" t="str">
        <f t="shared" si="1181"/>
        <v/>
      </c>
      <c r="AN1071" s="12"/>
      <c r="AO1071" s="13"/>
      <c r="AP1071" s="4" t="str">
        <f t="shared" si="1182"/>
        <v/>
      </c>
      <c r="AQ1071" s="12"/>
      <c r="AR1071" s="13"/>
      <c r="AS1071" s="4" t="str">
        <f t="shared" si="1183"/>
        <v/>
      </c>
      <c r="AT1071" s="12"/>
      <c r="AU1071" s="13"/>
      <c r="AV1071" s="4" t="str">
        <f t="shared" si="1184"/>
        <v/>
      </c>
      <c r="AW1071" s="12"/>
      <c r="AX1071" s="13"/>
      <c r="AY1071" s="4" t="str">
        <f t="shared" si="1185"/>
        <v/>
      </c>
      <c r="AZ1071" s="12"/>
      <c r="BA1071" s="13"/>
      <c r="BB1071" s="4" t="str">
        <f t="shared" si="1186"/>
        <v/>
      </c>
      <c r="BC1071" s="12"/>
      <c r="BD1071" s="13"/>
      <c r="BE1071" s="4" t="str">
        <f t="shared" si="1187"/>
        <v/>
      </c>
      <c r="BF1071" s="12"/>
      <c r="BG1071" s="13"/>
      <c r="BH1071" s="4" t="str">
        <f t="shared" si="1188"/>
        <v/>
      </c>
      <c r="BI1071" s="12"/>
      <c r="BJ1071" s="13"/>
      <c r="BK1071" s="4" t="str">
        <f t="shared" si="1189"/>
        <v/>
      </c>
      <c r="BL1071" s="12"/>
      <c r="BM1071" s="13"/>
      <c r="BN1071" s="4" t="str">
        <f t="shared" si="1190"/>
        <v/>
      </c>
      <c r="BO1071" s="12"/>
      <c r="BP1071" s="13"/>
      <c r="BQ1071" s="4" t="str">
        <f t="shared" si="1191"/>
        <v/>
      </c>
      <c r="BR1071" s="12"/>
      <c r="BS1071" s="13"/>
      <c r="BT1071" s="4" t="str">
        <f t="shared" si="1192"/>
        <v/>
      </c>
      <c r="BU1071" s="12"/>
      <c r="BV1071" s="13"/>
    </row>
    <row r="1072" spans="1:77" hidden="1" outlineLevel="1">
      <c r="B1072" t="str">
        <f t="shared" si="1169"/>
        <v>smolinka2010stand</v>
      </c>
      <c r="C1072" t="s">
        <v>16</v>
      </c>
      <c r="D1072">
        <f t="shared" si="1193"/>
        <v>2010</v>
      </c>
      <c r="E1072" t="str">
        <f t="shared" si="1193"/>
        <v>EUR</v>
      </c>
      <c r="F1072" s="4" t="str">
        <f t="shared" si="1170"/>
        <v/>
      </c>
      <c r="G1072" s="12"/>
      <c r="H1072" s="13"/>
      <c r="I1072" s="4" t="str">
        <f t="shared" si="1171"/>
        <v/>
      </c>
      <c r="J1072" s="12"/>
      <c r="K1072" s="13"/>
      <c r="L1072" s="4" t="str">
        <f t="shared" si="1172"/>
        <v/>
      </c>
      <c r="M1072" s="12"/>
      <c r="N1072" s="13"/>
      <c r="O1072" s="4" t="str">
        <f t="shared" si="1173"/>
        <v/>
      </c>
      <c r="P1072" s="12"/>
      <c r="Q1072" s="13"/>
      <c r="R1072" s="4" t="str">
        <f t="shared" si="1174"/>
        <v/>
      </c>
      <c r="S1072" s="12"/>
      <c r="T1072" s="13"/>
      <c r="U1072" s="4" t="str">
        <f t="shared" si="1175"/>
        <v/>
      </c>
      <c r="V1072" s="12"/>
      <c r="W1072" s="13"/>
      <c r="X1072" s="4" t="str">
        <f t="shared" si="1176"/>
        <v/>
      </c>
      <c r="Y1072" s="12"/>
      <c r="Z1072" s="13"/>
      <c r="AA1072" s="4" t="str">
        <f t="shared" si="1177"/>
        <v/>
      </c>
      <c r="AB1072" s="12"/>
      <c r="AC1072" s="13"/>
      <c r="AD1072" s="4" t="str">
        <f t="shared" si="1178"/>
        <v/>
      </c>
      <c r="AE1072" s="12"/>
      <c r="AF1072" s="13"/>
      <c r="AG1072" s="4" t="str">
        <f t="shared" si="1179"/>
        <v/>
      </c>
      <c r="AH1072" s="12"/>
      <c r="AI1072" s="13"/>
      <c r="AJ1072" s="4" t="str">
        <f t="shared" si="1180"/>
        <v/>
      </c>
      <c r="AK1072" s="12"/>
      <c r="AL1072" s="13"/>
      <c r="AM1072" s="4" t="str">
        <f t="shared" si="1181"/>
        <v/>
      </c>
      <c r="AN1072" s="12"/>
      <c r="AO1072" s="13"/>
      <c r="AP1072" s="4" t="str">
        <f t="shared" si="1182"/>
        <v/>
      </c>
      <c r="AQ1072" s="12"/>
      <c r="AR1072" s="13"/>
      <c r="AS1072" s="4" t="str">
        <f t="shared" si="1183"/>
        <v/>
      </c>
      <c r="AT1072" s="12"/>
      <c r="AU1072" s="13"/>
      <c r="AV1072" s="4" t="str">
        <f t="shared" si="1184"/>
        <v/>
      </c>
      <c r="AW1072" s="12"/>
      <c r="AX1072" s="13"/>
      <c r="AY1072" s="4" t="str">
        <f t="shared" si="1185"/>
        <v/>
      </c>
      <c r="AZ1072" s="12"/>
      <c r="BA1072" s="13"/>
      <c r="BB1072" s="4" t="str">
        <f t="shared" si="1186"/>
        <v/>
      </c>
      <c r="BC1072" s="12"/>
      <c r="BD1072" s="13"/>
      <c r="BE1072" s="4" t="str">
        <f t="shared" si="1187"/>
        <v/>
      </c>
      <c r="BF1072" s="12"/>
      <c r="BG1072" s="13"/>
      <c r="BH1072" s="4" t="str">
        <f t="shared" si="1188"/>
        <v/>
      </c>
      <c r="BI1072" s="12"/>
      <c r="BJ1072" s="13"/>
      <c r="BK1072" s="4" t="str">
        <f t="shared" si="1189"/>
        <v/>
      </c>
      <c r="BL1072" s="12"/>
      <c r="BM1072" s="13"/>
      <c r="BN1072" s="4" t="str">
        <f t="shared" si="1190"/>
        <v/>
      </c>
      <c r="BO1072" s="12"/>
      <c r="BP1072" s="13"/>
      <c r="BQ1072" s="4" t="str">
        <f t="shared" si="1191"/>
        <v/>
      </c>
      <c r="BR1072" s="12"/>
      <c r="BS1072" s="13"/>
      <c r="BT1072" s="4" t="str">
        <f t="shared" si="1192"/>
        <v/>
      </c>
      <c r="BU1072" s="12"/>
      <c r="BV1072" s="13"/>
    </row>
    <row r="1073" spans="1:77" collapsed="1">
      <c r="B1073" t="s">
        <v>69</v>
      </c>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c r="BU1073" s="4"/>
      <c r="BV1073" s="4"/>
    </row>
    <row r="1074" spans="1:77">
      <c r="B1074" t="str">
        <f>B1072</f>
        <v>smolinka2010stand</v>
      </c>
      <c r="C1074" t="s">
        <v>19</v>
      </c>
      <c r="D1074">
        <f>D1072</f>
        <v>2010</v>
      </c>
      <c r="E1074" t="str">
        <f>E1061</f>
        <v>EUR/kW</v>
      </c>
      <c r="F1074" s="4" t="str">
        <f>IFERROR(AVERAGE(G1074:H1074),"")</f>
        <v/>
      </c>
      <c r="G1074" s="12"/>
      <c r="H1074" s="13"/>
      <c r="I1074" s="4" t="str">
        <f>IFERROR(AVERAGE(J1074:K1074),"")</f>
        <v/>
      </c>
      <c r="J1074" s="12"/>
      <c r="K1074" s="13"/>
      <c r="L1074" s="4" t="str">
        <f>IFERROR(AVERAGE(M1074:N1074),"")</f>
        <v/>
      </c>
      <c r="M1074" s="12"/>
      <c r="N1074" s="13"/>
      <c r="O1074" s="4" t="str">
        <f>IFERROR(AVERAGE(P1074:Q1074),"")</f>
        <v/>
      </c>
      <c r="P1074" s="12"/>
      <c r="Q1074" s="13"/>
      <c r="R1074" s="4" t="str">
        <f>IFERROR(AVERAGE(S1074:T1074),"")</f>
        <v/>
      </c>
      <c r="S1074" s="12"/>
      <c r="T1074" s="13"/>
      <c r="U1074" s="4" t="str">
        <f>IFERROR(AVERAGE(V1074:W1074),"")</f>
        <v/>
      </c>
      <c r="V1074" s="12"/>
      <c r="W1074" s="13"/>
      <c r="X1074" s="4" t="str">
        <f>IFERROR(AVERAGE(Y1074:Z1074),"")</f>
        <v/>
      </c>
      <c r="Y1074" s="12"/>
      <c r="Z1074" s="13"/>
      <c r="AA1074" s="4" t="str">
        <f>IFERROR(AVERAGE(AB1074:AC1074),"")</f>
        <v/>
      </c>
      <c r="AB1074" s="12"/>
      <c r="AC1074" s="13"/>
      <c r="AD1074" s="4" t="str">
        <f>IFERROR(AVERAGE(AE1074:AF1074),"")</f>
        <v/>
      </c>
      <c r="AE1074" s="12"/>
      <c r="AF1074" s="13"/>
      <c r="AG1074" s="4" t="str">
        <f>IFERROR(AVERAGE(AH1074:AI1074),"")</f>
        <v/>
      </c>
      <c r="AH1074" s="12"/>
      <c r="AI1074" s="13"/>
      <c r="AJ1074" s="4" t="str">
        <f>IFERROR(AVERAGE(AK1074:AL1074),"")</f>
        <v/>
      </c>
      <c r="AK1074" s="12"/>
      <c r="AL1074" s="13"/>
      <c r="AM1074" s="4" t="str">
        <f>IFERROR(AVERAGE(AN1074:AO1074),"")</f>
        <v/>
      </c>
      <c r="AN1074" s="12"/>
      <c r="AO1074" s="13"/>
      <c r="AP1074" s="4" t="str">
        <f>IFERROR(AVERAGE(AQ1074:AR1074),"")</f>
        <v/>
      </c>
      <c r="AQ1074" s="12"/>
      <c r="AR1074" s="13"/>
      <c r="AS1074" s="4" t="str">
        <f>IFERROR(AVERAGE(AT1074:AU1074),"")</f>
        <v/>
      </c>
      <c r="AT1074" s="12"/>
      <c r="AU1074" s="13"/>
      <c r="AV1074" s="4" t="str">
        <f>IFERROR(AVERAGE(AW1074:AX1074),"")</f>
        <v/>
      </c>
      <c r="AW1074" s="12"/>
      <c r="AX1074" s="13"/>
      <c r="AY1074" s="4" t="str">
        <f>IFERROR(AVERAGE(AZ1074:BA1074),"")</f>
        <v/>
      </c>
      <c r="AZ1074" s="12"/>
      <c r="BA1074" s="13"/>
      <c r="BB1074" s="4" t="str">
        <f>IFERROR(AVERAGE(BC1074:BD1074),"")</f>
        <v/>
      </c>
      <c r="BC1074" s="12"/>
      <c r="BD1074" s="13"/>
      <c r="BE1074" s="4" t="str">
        <f>IFERROR(AVERAGE(BF1074:BG1074),"")</f>
        <v/>
      </c>
      <c r="BF1074" s="12"/>
      <c r="BG1074" s="13"/>
      <c r="BH1074" s="4" t="str">
        <f>IFERROR(AVERAGE(BI1074:BJ1074),"")</f>
        <v/>
      </c>
      <c r="BI1074" s="12"/>
      <c r="BJ1074" s="13"/>
      <c r="BK1074" s="4" t="str">
        <f>IFERROR(AVERAGE(BL1074:BM1074),"")</f>
        <v/>
      </c>
      <c r="BL1074" s="12"/>
      <c r="BM1074" s="13"/>
      <c r="BN1074" s="4" t="str">
        <f>IFERROR(AVERAGE(BO1074:BP1074),"")</f>
        <v/>
      </c>
      <c r="BO1074" s="12"/>
      <c r="BP1074" s="13"/>
      <c r="BQ1074" s="4" t="str">
        <f>IFERROR(AVERAGE(BR1074:BS1074),"")</f>
        <v/>
      </c>
      <c r="BR1074" s="12"/>
      <c r="BS1074" s="13"/>
      <c r="BT1074" s="4" t="str">
        <f>IFERROR(AVERAGE(BU1074:BV1074),"")</f>
        <v/>
      </c>
      <c r="BU1074" s="12"/>
      <c r="BV1074" s="13"/>
    </row>
    <row r="1075" spans="1:77">
      <c r="B1075" t="s">
        <v>69</v>
      </c>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c r="BU1075" s="4"/>
      <c r="BV1075" s="4"/>
    </row>
    <row r="1076" spans="1:77">
      <c r="B1076" t="str">
        <f>B1074</f>
        <v>smolinka2010stand</v>
      </c>
      <c r="C1076" t="s">
        <v>48</v>
      </c>
      <c r="D1076">
        <f>D1074</f>
        <v>2010</v>
      </c>
      <c r="E1076" t="s">
        <v>22</v>
      </c>
      <c r="F1076" s="22" t="str">
        <f>IFERROR(AVERAGE(G1076:H1076),"")</f>
        <v/>
      </c>
      <c r="G1076" s="23"/>
      <c r="H1076" s="24"/>
      <c r="I1076" s="22" t="str">
        <f>IFERROR(AVERAGE(J1076:K1076),"")</f>
        <v/>
      </c>
      <c r="J1076" s="23"/>
      <c r="K1076" s="24"/>
      <c r="L1076" s="22" t="str">
        <f>IFERROR(AVERAGE(M1076:N1076),"")</f>
        <v/>
      </c>
      <c r="M1076" s="23"/>
      <c r="N1076" s="24"/>
      <c r="O1076" s="22" t="str">
        <f>IFERROR(AVERAGE(P1076:Q1076),"")</f>
        <v/>
      </c>
      <c r="P1076" s="23"/>
      <c r="Q1076" s="24"/>
      <c r="R1076" s="22" t="str">
        <f>IFERROR(AVERAGE(S1076:T1076),"")</f>
        <v/>
      </c>
      <c r="S1076" s="23"/>
      <c r="T1076" s="24"/>
      <c r="U1076" s="22" t="str">
        <f>IFERROR(AVERAGE(V1076:W1076),"")</f>
        <v/>
      </c>
      <c r="V1076" s="23"/>
      <c r="W1076" s="24"/>
      <c r="X1076" s="22" t="str">
        <f>IFERROR(AVERAGE(Y1076:Z1076),"")</f>
        <v/>
      </c>
      <c r="Y1076" s="23"/>
      <c r="Z1076" s="24"/>
      <c r="AA1076" s="22" t="str">
        <f>IFERROR(AVERAGE(AB1076:AC1076),"")</f>
        <v/>
      </c>
      <c r="AB1076" s="23"/>
      <c r="AC1076" s="24"/>
      <c r="AD1076" s="22" t="str">
        <f>IFERROR(AVERAGE(AE1076:AF1076),"")</f>
        <v/>
      </c>
      <c r="AE1076" s="23"/>
      <c r="AF1076" s="24"/>
      <c r="AG1076" s="22" t="str">
        <f>IFERROR(AVERAGE(AH1076:AI1076),"")</f>
        <v/>
      </c>
      <c r="AH1076" s="23"/>
      <c r="AI1076" s="24"/>
      <c r="AJ1076" s="22">
        <f>IFERROR(AVERAGE(AK1076:AL1076),"")</f>
        <v>0.04</v>
      </c>
      <c r="AK1076" s="23">
        <v>0.04</v>
      </c>
      <c r="AL1076" s="24">
        <v>0.04</v>
      </c>
      <c r="AM1076" s="22" t="str">
        <f>IFERROR(AVERAGE(AN1076:AO1076),"")</f>
        <v/>
      </c>
      <c r="AN1076" s="23"/>
      <c r="AO1076" s="24"/>
      <c r="AP1076" s="22" t="str">
        <f>IFERROR(AVERAGE(AQ1076:AR1076),"")</f>
        <v/>
      </c>
      <c r="AQ1076" s="23"/>
      <c r="AR1076" s="24"/>
      <c r="AS1076" s="22" t="str">
        <f>IFERROR(AVERAGE(AT1076:AU1076),"")</f>
        <v/>
      </c>
      <c r="AT1076" s="23"/>
      <c r="AU1076" s="24"/>
      <c r="AV1076" s="22" t="str">
        <f>IFERROR(AVERAGE(AW1076:AX1076),"")</f>
        <v/>
      </c>
      <c r="AW1076" s="23"/>
      <c r="AX1076" s="24"/>
      <c r="AY1076" s="22" t="str">
        <f>IFERROR(AVERAGE(AZ1076:BA1076),"")</f>
        <v/>
      </c>
      <c r="AZ1076" s="23"/>
      <c r="BA1076" s="24"/>
      <c r="BB1076" s="22" t="str">
        <f>IFERROR(AVERAGE(BC1076:BD1076),"")</f>
        <v/>
      </c>
      <c r="BC1076" s="23"/>
      <c r="BD1076" s="24"/>
      <c r="BE1076" s="22" t="str">
        <f>IFERROR(AVERAGE(BF1076:BG1076),"")</f>
        <v/>
      </c>
      <c r="BF1076" s="23"/>
      <c r="BG1076" s="24"/>
      <c r="BH1076" s="22" t="str">
        <f>IFERROR(AVERAGE(BI1076:BJ1076),"")</f>
        <v/>
      </c>
      <c r="BI1076" s="23"/>
      <c r="BJ1076" s="24"/>
      <c r="BK1076" s="22" t="str">
        <f>IFERROR(AVERAGE(BL1076:BM1076),"")</f>
        <v/>
      </c>
      <c r="BL1076" s="23"/>
      <c r="BM1076" s="24"/>
      <c r="BN1076" s="22" t="str">
        <f>IFERROR(AVERAGE(BO1076:BP1076),"")</f>
        <v/>
      </c>
      <c r="BO1076" s="23"/>
      <c r="BP1076" s="24"/>
      <c r="BQ1076" s="22" t="str">
        <f>IFERROR(AVERAGE(BR1076:BS1076),"")</f>
        <v/>
      </c>
      <c r="BR1076" s="23"/>
      <c r="BS1076" s="24"/>
      <c r="BT1076" s="22" t="str">
        <f>IFERROR(AVERAGE(BU1076:BV1076),"")</f>
        <v/>
      </c>
      <c r="BU1076" s="23"/>
      <c r="BV1076" s="24"/>
      <c r="BY1076" s="2" t="s">
        <v>262</v>
      </c>
    </row>
    <row r="1077" spans="1:77">
      <c r="B1077" t="str">
        <f>B1076</f>
        <v>smolinka2010stand</v>
      </c>
      <c r="C1077" t="s">
        <v>49</v>
      </c>
      <c r="D1077">
        <f>D1076</f>
        <v>2010</v>
      </c>
      <c r="E1077" t="s">
        <v>22</v>
      </c>
      <c r="F1077" s="22" t="str">
        <f>IFERROR(AVERAGE(G1077:H1077),"")</f>
        <v/>
      </c>
      <c r="G1077" s="23"/>
      <c r="H1077" s="24"/>
      <c r="I1077" s="22" t="str">
        <f>IFERROR(AVERAGE(J1077:K1077),"")</f>
        <v/>
      </c>
      <c r="J1077" s="23"/>
      <c r="K1077" s="24"/>
      <c r="L1077" s="22" t="str">
        <f>IFERROR(AVERAGE(M1077:N1077),"")</f>
        <v/>
      </c>
      <c r="M1077" s="23"/>
      <c r="N1077" s="24"/>
      <c r="O1077" s="22" t="str">
        <f>IFERROR(AVERAGE(P1077:Q1077),"")</f>
        <v/>
      </c>
      <c r="P1077" s="23"/>
      <c r="Q1077" s="24"/>
      <c r="R1077" s="22" t="str">
        <f>IFERROR(AVERAGE(S1077:T1077),"")</f>
        <v/>
      </c>
      <c r="S1077" s="23"/>
      <c r="T1077" s="24"/>
      <c r="U1077" s="22" t="str">
        <f>IFERROR(AVERAGE(V1077:W1077),"")</f>
        <v/>
      </c>
      <c r="V1077" s="23"/>
      <c r="W1077" s="24"/>
      <c r="X1077" s="22" t="str">
        <f>IFERROR(AVERAGE(Y1077:Z1077),"")</f>
        <v/>
      </c>
      <c r="Y1077" s="23"/>
      <c r="Z1077" s="24"/>
      <c r="AA1077" s="22" t="str">
        <f>IFERROR(AVERAGE(AB1077:AC1077),"")</f>
        <v/>
      </c>
      <c r="AB1077" s="23"/>
      <c r="AC1077" s="24"/>
      <c r="AD1077" s="22" t="str">
        <f>IFERROR(AVERAGE(AE1077:AF1077),"")</f>
        <v/>
      </c>
      <c r="AE1077" s="23"/>
      <c r="AF1077" s="24"/>
      <c r="AG1077" s="22" t="str">
        <f>IFERROR(AVERAGE(AH1077:AI1077),"")</f>
        <v/>
      </c>
      <c r="AH1077" s="23"/>
      <c r="AI1077" s="24"/>
      <c r="AJ1077" s="22" t="str">
        <f>IFERROR(AVERAGE(AK1077:AL1077),"")</f>
        <v/>
      </c>
      <c r="AK1077" s="23"/>
      <c r="AL1077" s="24"/>
      <c r="AM1077" s="22" t="str">
        <f>IFERROR(AVERAGE(AN1077:AO1077),"")</f>
        <v/>
      </c>
      <c r="AN1077" s="23"/>
      <c r="AO1077" s="24"/>
      <c r="AP1077" s="22" t="str">
        <f>IFERROR(AVERAGE(AQ1077:AR1077),"")</f>
        <v/>
      </c>
      <c r="AQ1077" s="23"/>
      <c r="AR1077" s="24"/>
      <c r="AS1077" s="22" t="str">
        <f>IFERROR(AVERAGE(AT1077:AU1077),"")</f>
        <v/>
      </c>
      <c r="AT1077" s="23"/>
      <c r="AU1077" s="24"/>
      <c r="AV1077" s="22" t="str">
        <f>IFERROR(AVERAGE(AW1077:AX1077),"")</f>
        <v/>
      </c>
      <c r="AW1077" s="23"/>
      <c r="AX1077" s="24"/>
      <c r="AY1077" s="22" t="str">
        <f>IFERROR(AVERAGE(AZ1077:BA1077),"")</f>
        <v/>
      </c>
      <c r="AZ1077" s="23"/>
      <c r="BA1077" s="24"/>
      <c r="BB1077" s="22" t="str">
        <f>IFERROR(AVERAGE(BC1077:BD1077),"")</f>
        <v/>
      </c>
      <c r="BC1077" s="23"/>
      <c r="BD1077" s="24"/>
      <c r="BE1077" s="22" t="str">
        <f>IFERROR(AVERAGE(BF1077:BG1077),"")</f>
        <v/>
      </c>
      <c r="BF1077" s="23"/>
      <c r="BG1077" s="24"/>
      <c r="BH1077" s="22" t="str">
        <f>IFERROR(AVERAGE(BI1077:BJ1077),"")</f>
        <v/>
      </c>
      <c r="BI1077" s="23"/>
      <c r="BJ1077" s="24"/>
      <c r="BK1077" s="22" t="str">
        <f>IFERROR(AVERAGE(BL1077:BM1077),"")</f>
        <v/>
      </c>
      <c r="BL1077" s="23"/>
      <c r="BM1077" s="24"/>
      <c r="BN1077" s="22" t="str">
        <f>IFERROR(AVERAGE(BO1077:BP1077),"")</f>
        <v/>
      </c>
      <c r="BO1077" s="23"/>
      <c r="BP1077" s="24"/>
      <c r="BQ1077" s="22" t="str">
        <f>IFERROR(AVERAGE(BR1077:BS1077),"")</f>
        <v/>
      </c>
      <c r="BR1077" s="23"/>
      <c r="BS1077" s="24"/>
      <c r="BT1077" s="22" t="str">
        <f>IFERROR(AVERAGE(BU1077:BV1077),"")</f>
        <v/>
      </c>
      <c r="BU1077" s="23"/>
      <c r="BV1077" s="24"/>
    </row>
    <row r="1078" spans="1:77">
      <c r="B1078" t="s">
        <v>69</v>
      </c>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row>
    <row r="1079" spans="1:77">
      <c r="B1079" t="str">
        <f>B1074</f>
        <v>smolinka2010stand</v>
      </c>
      <c r="C1079" t="s">
        <v>23</v>
      </c>
      <c r="D1079">
        <f>D1074</f>
        <v>2010</v>
      </c>
      <c r="E1079" t="s">
        <v>20</v>
      </c>
      <c r="F1079" s="4" t="str">
        <f>IFERROR(AVERAGE(G1079:H1079),"")</f>
        <v/>
      </c>
      <c r="G1079" s="12"/>
      <c r="H1079" s="13"/>
      <c r="I1079" s="4" t="str">
        <f>IFERROR(AVERAGE(J1079:K1079),"")</f>
        <v/>
      </c>
      <c r="J1079" s="12"/>
      <c r="K1079" s="13"/>
      <c r="L1079" s="4" t="str">
        <f>IFERROR(AVERAGE(M1079:N1079),"")</f>
        <v/>
      </c>
      <c r="M1079" s="12"/>
      <c r="N1079" s="13"/>
      <c r="O1079" s="4" t="str">
        <f>IFERROR(AVERAGE(P1079:Q1079),"")</f>
        <v/>
      </c>
      <c r="P1079" s="12"/>
      <c r="Q1079" s="13"/>
      <c r="R1079" s="4" t="str">
        <f>IFERROR(AVERAGE(S1079:T1079),"")</f>
        <v/>
      </c>
      <c r="S1079" s="12"/>
      <c r="T1079" s="13"/>
      <c r="U1079" s="4" t="str">
        <f>IFERROR(AVERAGE(V1079:W1079),"")</f>
        <v/>
      </c>
      <c r="V1079" s="12"/>
      <c r="W1079" s="13"/>
      <c r="X1079" s="4" t="str">
        <f>IFERROR(AVERAGE(Y1079:Z1079),"")</f>
        <v/>
      </c>
      <c r="Y1079" s="12"/>
      <c r="Z1079" s="13"/>
      <c r="AA1079" s="4" t="str">
        <f>IFERROR(AVERAGE(AB1079:AC1079),"")</f>
        <v/>
      </c>
      <c r="AB1079" s="12"/>
      <c r="AC1079" s="13"/>
      <c r="AD1079" s="4" t="str">
        <f>IFERROR(AVERAGE(AE1079:AF1079),"")</f>
        <v/>
      </c>
      <c r="AE1079" s="12"/>
      <c r="AF1079" s="13"/>
      <c r="AG1079" s="4" t="str">
        <f>IFERROR(AVERAGE(AH1079:AI1079),"")</f>
        <v/>
      </c>
      <c r="AH1079" s="12"/>
      <c r="AI1079" s="13"/>
      <c r="AJ1079" s="4" t="str">
        <f>IFERROR(AVERAGE(AK1079:AL1079),"")</f>
        <v/>
      </c>
      <c r="AK1079" s="12"/>
      <c r="AL1079" s="13"/>
      <c r="AM1079" s="4" t="str">
        <f>IFERROR(AVERAGE(AN1079:AO1079),"")</f>
        <v/>
      </c>
      <c r="AN1079" s="12"/>
      <c r="AO1079" s="13"/>
      <c r="AP1079" s="4" t="str">
        <f>IFERROR(AVERAGE(AQ1079:AR1079),"")</f>
        <v/>
      </c>
      <c r="AQ1079" s="12"/>
      <c r="AR1079" s="13"/>
      <c r="AS1079" s="4" t="str">
        <f>IFERROR(AVERAGE(AT1079:AU1079),"")</f>
        <v/>
      </c>
      <c r="AT1079" s="12"/>
      <c r="AU1079" s="13"/>
      <c r="AV1079" s="4" t="str">
        <f>IFERROR(AVERAGE(AW1079:AX1079),"")</f>
        <v/>
      </c>
      <c r="AW1079" s="12"/>
      <c r="AX1079" s="13"/>
      <c r="AY1079" s="4" t="str">
        <f>IFERROR(AVERAGE(AZ1079:BA1079),"")</f>
        <v/>
      </c>
      <c r="AZ1079" s="12"/>
      <c r="BA1079" s="13"/>
      <c r="BB1079" s="4" t="str">
        <f>IFERROR(AVERAGE(BC1079:BD1079),"")</f>
        <v/>
      </c>
      <c r="BC1079" s="12"/>
      <c r="BD1079" s="13"/>
      <c r="BE1079" s="4" t="str">
        <f>IFERROR(AVERAGE(BF1079:BG1079),"")</f>
        <v/>
      </c>
      <c r="BF1079" s="12"/>
      <c r="BG1079" s="13"/>
      <c r="BH1079" s="4" t="str">
        <f>IFERROR(AVERAGE(BI1079:BJ1079),"")</f>
        <v/>
      </c>
      <c r="BI1079" s="12"/>
      <c r="BJ1079" s="13"/>
      <c r="BK1079" s="4" t="str">
        <f>IFERROR(AVERAGE(BL1079:BM1079),"")</f>
        <v/>
      </c>
      <c r="BL1079" s="12"/>
      <c r="BM1079" s="13"/>
      <c r="BN1079" s="4" t="str">
        <f>IFERROR(AVERAGE(BO1079:BP1079),"")</f>
        <v/>
      </c>
      <c r="BO1079" s="12"/>
      <c r="BP1079" s="13"/>
      <c r="BQ1079" s="4" t="str">
        <f>IFERROR(AVERAGE(BR1079:BS1079),"")</f>
        <v/>
      </c>
      <c r="BR1079" s="12"/>
      <c r="BS1079" s="13"/>
      <c r="BT1079" s="4" t="str">
        <f>IFERROR(AVERAGE(BU1079:BV1079),"")</f>
        <v/>
      </c>
      <c r="BU1079" s="12"/>
      <c r="BV1079" s="13"/>
    </row>
    <row r="1080" spans="1:77">
      <c r="B1080" t="str">
        <f>B1079</f>
        <v>smolinka2010stand</v>
      </c>
      <c r="C1080" t="s">
        <v>42</v>
      </c>
      <c r="D1080">
        <f>D1079</f>
        <v>2010</v>
      </c>
      <c r="E1080" t="s">
        <v>43</v>
      </c>
      <c r="F1080" s="4" t="str">
        <f>IFERROR(AVERAGE(G1080:H1080),"")</f>
        <v/>
      </c>
      <c r="G1080" s="12"/>
      <c r="H1080" s="13"/>
      <c r="I1080" s="4" t="str">
        <f>IFERROR(AVERAGE(J1080:K1080),"")</f>
        <v/>
      </c>
      <c r="J1080" s="12"/>
      <c r="K1080" s="13"/>
      <c r="L1080" s="4" t="str">
        <f>IFERROR(AVERAGE(M1080:N1080),"")</f>
        <v/>
      </c>
      <c r="M1080" s="12"/>
      <c r="N1080" s="13"/>
      <c r="O1080" s="4" t="str">
        <f>IFERROR(AVERAGE(P1080:Q1080),"")</f>
        <v/>
      </c>
      <c r="P1080" s="12"/>
      <c r="Q1080" s="13"/>
      <c r="R1080" s="4" t="str">
        <f>IFERROR(AVERAGE(S1080:T1080),"")</f>
        <v/>
      </c>
      <c r="S1080" s="12"/>
      <c r="T1080" s="13"/>
      <c r="U1080" s="4" t="str">
        <f>IFERROR(AVERAGE(V1080:W1080),"")</f>
        <v/>
      </c>
      <c r="V1080" s="12"/>
      <c r="W1080" s="13"/>
      <c r="X1080" s="4" t="str">
        <f>IFERROR(AVERAGE(Y1080:Z1080),"")</f>
        <v/>
      </c>
      <c r="Y1080" s="12"/>
      <c r="Z1080" s="13"/>
      <c r="AA1080" s="4" t="str">
        <f>IFERROR(AVERAGE(AB1080:AC1080),"")</f>
        <v/>
      </c>
      <c r="AB1080" s="12"/>
      <c r="AC1080" s="13"/>
      <c r="AD1080" s="4" t="str">
        <f>IFERROR(AVERAGE(AE1080:AF1080),"")</f>
        <v/>
      </c>
      <c r="AE1080" s="12"/>
      <c r="AF1080" s="13"/>
      <c r="AG1080" s="4" t="str">
        <f>IFERROR(AVERAGE(AH1080:AI1080),"")</f>
        <v/>
      </c>
      <c r="AH1080" s="12"/>
      <c r="AI1080" s="13"/>
      <c r="AJ1080" s="4" t="str">
        <f>IFERROR(AVERAGE(AK1080:AL1080),"")</f>
        <v/>
      </c>
      <c r="AK1080" s="12"/>
      <c r="AL1080" s="13"/>
      <c r="AM1080" s="4" t="str">
        <f>IFERROR(AVERAGE(AN1080:AO1080),"")</f>
        <v/>
      </c>
      <c r="AN1080" s="12"/>
      <c r="AO1080" s="13"/>
      <c r="AP1080" s="4" t="str">
        <f>IFERROR(AVERAGE(AQ1080:AR1080),"")</f>
        <v/>
      </c>
      <c r="AQ1080" s="12"/>
      <c r="AR1080" s="13"/>
      <c r="AS1080" s="4" t="str">
        <f>IFERROR(AVERAGE(AT1080:AU1080),"")</f>
        <v/>
      </c>
      <c r="AT1080" s="12"/>
      <c r="AU1080" s="13"/>
      <c r="AV1080" s="4" t="str">
        <f>IFERROR(AVERAGE(AW1080:AX1080),"")</f>
        <v/>
      </c>
      <c r="AW1080" s="12"/>
      <c r="AX1080" s="13"/>
      <c r="AY1080" s="4" t="str">
        <f>IFERROR(AVERAGE(AZ1080:BA1080),"")</f>
        <v/>
      </c>
      <c r="AZ1080" s="12"/>
      <c r="BA1080" s="13"/>
      <c r="BB1080" s="4" t="str">
        <f>IFERROR(AVERAGE(BC1080:BD1080),"")</f>
        <v/>
      </c>
      <c r="BC1080" s="12"/>
      <c r="BD1080" s="13"/>
      <c r="BE1080" s="4" t="str">
        <f>IFERROR(AVERAGE(BF1080:BG1080),"")</f>
        <v/>
      </c>
      <c r="BF1080" s="12"/>
      <c r="BG1080" s="13"/>
      <c r="BH1080" s="4" t="str">
        <f>IFERROR(AVERAGE(BI1080:BJ1080),"")</f>
        <v/>
      </c>
      <c r="BI1080" s="12"/>
      <c r="BJ1080" s="13"/>
      <c r="BK1080" s="4" t="str">
        <f>IFERROR(AVERAGE(BL1080:BM1080),"")</f>
        <v/>
      </c>
      <c r="BL1080" s="12"/>
      <c r="BM1080" s="13"/>
      <c r="BN1080" s="4" t="str">
        <f>IFERROR(AVERAGE(BO1080:BP1080),"")</f>
        <v/>
      </c>
      <c r="BO1080" s="12"/>
      <c r="BP1080" s="13"/>
      <c r="BQ1080" s="4" t="str">
        <f>IFERROR(AVERAGE(BR1080:BS1080),"")</f>
        <v/>
      </c>
      <c r="BR1080" s="12"/>
      <c r="BS1080" s="13"/>
      <c r="BT1080" s="4" t="str">
        <f>IFERROR(AVERAGE(BU1080:BV1080),"")</f>
        <v/>
      </c>
      <c r="BU1080" s="12"/>
      <c r="BV1080" s="13"/>
    </row>
    <row r="1081" spans="1:77">
      <c r="B1081" t="str">
        <f>B1080</f>
        <v>smolinka2010stand</v>
      </c>
      <c r="C1081" t="s">
        <v>21</v>
      </c>
      <c r="D1081">
        <f>D1080</f>
        <v>2010</v>
      </c>
      <c r="E1081" t="s">
        <v>22</v>
      </c>
      <c r="F1081" s="22" t="str">
        <f>IFERROR(AVERAGE(G1081:H1081),"")</f>
        <v/>
      </c>
      <c r="G1081" s="23"/>
      <c r="H1081" s="24"/>
      <c r="I1081" s="22" t="str">
        <f>IFERROR(AVERAGE(J1081:K1081),"")</f>
        <v/>
      </c>
      <c r="J1081" s="23"/>
      <c r="K1081" s="24"/>
      <c r="L1081" s="22" t="str">
        <f>IFERROR(AVERAGE(M1081:N1081),"")</f>
        <v/>
      </c>
      <c r="M1081" s="23"/>
      <c r="N1081" s="24"/>
      <c r="O1081" s="22" t="str">
        <f>IFERROR(AVERAGE(P1081:Q1081),"")</f>
        <v/>
      </c>
      <c r="P1081" s="23"/>
      <c r="Q1081" s="24"/>
      <c r="R1081" s="22" t="str">
        <f>IFERROR(AVERAGE(S1081:T1081),"")</f>
        <v/>
      </c>
      <c r="S1081" s="23"/>
      <c r="T1081" s="24"/>
      <c r="U1081" s="22" t="str">
        <f>IFERROR(AVERAGE(V1081:W1081),"")</f>
        <v/>
      </c>
      <c r="V1081" s="23"/>
      <c r="W1081" s="24"/>
      <c r="X1081" s="22" t="str">
        <f>IFERROR(AVERAGE(Y1081:Z1081),"")</f>
        <v/>
      </c>
      <c r="Y1081" s="23"/>
      <c r="Z1081" s="24"/>
      <c r="AA1081" s="22" t="str">
        <f>IFERROR(AVERAGE(AB1081:AC1081),"")</f>
        <v/>
      </c>
      <c r="AB1081" s="23"/>
      <c r="AC1081" s="24"/>
      <c r="AD1081" s="22" t="str">
        <f>IFERROR(AVERAGE(AE1081:AF1081),"")</f>
        <v/>
      </c>
      <c r="AE1081" s="23"/>
      <c r="AF1081" s="24"/>
      <c r="AG1081" s="22" t="str">
        <f>IFERROR(AVERAGE(AH1081:AI1081),"")</f>
        <v/>
      </c>
      <c r="AH1081" s="23"/>
      <c r="AI1081" s="24"/>
      <c r="AJ1081" s="22" t="str">
        <f>IFERROR(AVERAGE(AK1081:AL1081),"")</f>
        <v/>
      </c>
      <c r="AK1081" s="23"/>
      <c r="AL1081" s="24"/>
      <c r="AM1081" s="22" t="str">
        <f>IFERROR(AVERAGE(AN1081:AO1081),"")</f>
        <v/>
      </c>
      <c r="AN1081" s="23"/>
      <c r="AO1081" s="24"/>
      <c r="AP1081" s="22" t="str">
        <f>IFERROR(AVERAGE(AQ1081:AR1081),"")</f>
        <v/>
      </c>
      <c r="AQ1081" s="23"/>
      <c r="AR1081" s="24"/>
      <c r="AS1081" s="22" t="str">
        <f>IFERROR(AVERAGE(AT1081:AU1081),"")</f>
        <v/>
      </c>
      <c r="AT1081" s="23"/>
      <c r="AU1081" s="24"/>
      <c r="AV1081" s="22" t="str">
        <f>IFERROR(AVERAGE(AW1081:AX1081),"")</f>
        <v/>
      </c>
      <c r="AW1081" s="23"/>
      <c r="AX1081" s="24"/>
      <c r="AY1081" s="22" t="str">
        <f>IFERROR(AVERAGE(AZ1081:BA1081),"")</f>
        <v/>
      </c>
      <c r="AZ1081" s="23"/>
      <c r="BA1081" s="24"/>
      <c r="BB1081" s="22" t="str">
        <f>IFERROR(AVERAGE(BC1081:BD1081),"")</f>
        <v/>
      </c>
      <c r="BC1081" s="23"/>
      <c r="BD1081" s="24"/>
      <c r="BE1081" s="22" t="str">
        <f>IFERROR(AVERAGE(BF1081:BG1081),"")</f>
        <v/>
      </c>
      <c r="BF1081" s="23"/>
      <c r="BG1081" s="24"/>
      <c r="BH1081" s="22" t="str">
        <f>IFERROR(AVERAGE(BI1081:BJ1081),"")</f>
        <v/>
      </c>
      <c r="BI1081" s="23"/>
      <c r="BJ1081" s="24"/>
      <c r="BK1081" s="22" t="str">
        <f>IFERROR(AVERAGE(BL1081:BM1081),"")</f>
        <v/>
      </c>
      <c r="BL1081" s="23"/>
      <c r="BM1081" s="24"/>
      <c r="BN1081" s="22" t="str">
        <f>IFERROR(AVERAGE(BO1081:BP1081),"")</f>
        <v/>
      </c>
      <c r="BO1081" s="23"/>
      <c r="BP1081" s="24"/>
      <c r="BQ1081" s="22" t="str">
        <f>IFERROR(AVERAGE(BR1081:BS1081),"")</f>
        <v/>
      </c>
      <c r="BR1081" s="23"/>
      <c r="BS1081" s="24"/>
      <c r="BT1081" s="22" t="str">
        <f>IFERROR(AVERAGE(BU1081:BV1081),"")</f>
        <v/>
      </c>
      <c r="BU1081" s="23"/>
      <c r="BV1081" s="24"/>
    </row>
    <row r="1082" spans="1:77">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c r="BW1082" s="11"/>
      <c r="BX1082" s="11"/>
      <c r="BY1082" s="11"/>
    </row>
    <row r="1084" spans="1:77">
      <c r="A1084" s="5">
        <f>MATCH(B1084,Sources[Citekey],0)</f>
        <v>160</v>
      </c>
      <c r="B1084" s="6" t="s">
        <v>301</v>
      </c>
      <c r="C1084" s="1"/>
      <c r="D1084" s="1">
        <f>VLOOKUP(B1084,Sources[],2,FALSE)</f>
        <v>2015</v>
      </c>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row>
    <row r="1085" spans="1:77">
      <c r="B1085" t="str">
        <f>B1084</f>
        <v>vku2015power</v>
      </c>
      <c r="C1085" t="s">
        <v>3</v>
      </c>
      <c r="D1085">
        <f>D1084</f>
        <v>2015</v>
      </c>
      <c r="E1085" s="25" t="s">
        <v>6</v>
      </c>
      <c r="F1085" s="4" t="str">
        <f>IFERROR(AVERAGE(G1085:H1085),"")</f>
        <v/>
      </c>
      <c r="G1085" s="12"/>
      <c r="H1085" s="13"/>
      <c r="I1085" s="4" t="str">
        <f>IFERROR(AVERAGE(J1085:K1085),"")</f>
        <v/>
      </c>
      <c r="J1085" s="12"/>
      <c r="K1085" s="13"/>
      <c r="L1085" s="4" t="str">
        <f>IFERROR(AVERAGE(M1085:N1085),"")</f>
        <v/>
      </c>
      <c r="M1085" s="12"/>
      <c r="N1085" s="13"/>
      <c r="O1085" s="4" t="str">
        <f>IFERROR(AVERAGE(P1085:Q1085),"")</f>
        <v/>
      </c>
      <c r="P1085" s="12"/>
      <c r="Q1085" s="13"/>
      <c r="R1085" s="4" t="str">
        <f>IFERROR(AVERAGE(S1085:T1085),"")</f>
        <v/>
      </c>
      <c r="S1085" s="12"/>
      <c r="T1085" s="13"/>
      <c r="U1085" s="4" t="str">
        <f>IFERROR(AVERAGE(V1085:W1085),"")</f>
        <v/>
      </c>
      <c r="V1085" s="12"/>
      <c r="W1085" s="13"/>
      <c r="X1085" s="4" t="str">
        <f>IFERROR(AVERAGE(Y1085:Z1085),"")</f>
        <v/>
      </c>
      <c r="Y1085" s="12"/>
      <c r="Z1085" s="13"/>
      <c r="AA1085" s="4" t="str">
        <f>IFERROR(AVERAGE(AB1085:AC1085),"")</f>
        <v/>
      </c>
      <c r="AB1085" s="12"/>
      <c r="AC1085" s="13"/>
      <c r="AD1085" s="4" t="str">
        <f>IFERROR(AVERAGE(AE1085:AF1085),"")</f>
        <v/>
      </c>
      <c r="AE1085" s="12"/>
      <c r="AF1085" s="13"/>
      <c r="AG1085" s="4" t="str">
        <f>IFERROR(AVERAGE(AH1085:AI1085),"")</f>
        <v/>
      </c>
      <c r="AH1085" s="12"/>
      <c r="AI1085" s="13"/>
      <c r="AJ1085" s="4" t="str">
        <f>IFERROR(AVERAGE(AK1085:AL1085),"")</f>
        <v/>
      </c>
      <c r="AK1085" s="12"/>
      <c r="AL1085" s="13"/>
      <c r="AM1085" s="4" t="str">
        <f>IFERROR(AVERAGE(AN1085:AO1085),"")</f>
        <v/>
      </c>
      <c r="AN1085" s="12"/>
      <c r="AO1085" s="13"/>
      <c r="AP1085" s="4" t="str">
        <f>IFERROR(AVERAGE(AQ1085:AR1085),"")</f>
        <v/>
      </c>
      <c r="AQ1085" s="12"/>
      <c r="AR1085" s="13"/>
      <c r="AS1085" s="4" t="str">
        <f>IFERROR(AVERAGE(AT1085:AU1085),"")</f>
        <v/>
      </c>
      <c r="AT1085" s="12"/>
      <c r="AU1085" s="13"/>
      <c r="AV1085" s="4" t="str">
        <f>IFERROR(AVERAGE(AW1085:AX1085),"")</f>
        <v/>
      </c>
      <c r="AW1085" s="12"/>
      <c r="AX1085" s="13"/>
      <c r="AY1085" s="4">
        <f>IFERROR(AVERAGE(AZ1085:BA1085),"")</f>
        <v>1000</v>
      </c>
      <c r="AZ1085" s="12">
        <v>1000</v>
      </c>
      <c r="BA1085" s="13">
        <v>1000</v>
      </c>
      <c r="BB1085" s="4" t="str">
        <f>IFERROR(AVERAGE(BC1085:BD1085),"")</f>
        <v/>
      </c>
      <c r="BC1085" s="12"/>
      <c r="BD1085" s="13"/>
      <c r="BE1085" s="4" t="str">
        <f>IFERROR(AVERAGE(BF1085:BG1085),"")</f>
        <v/>
      </c>
      <c r="BF1085" s="12"/>
      <c r="BG1085" s="13"/>
      <c r="BH1085" s="4" t="str">
        <f>IFERROR(AVERAGE(BI1085:BJ1085),"")</f>
        <v/>
      </c>
      <c r="BI1085" s="12"/>
      <c r="BJ1085" s="13"/>
      <c r="BK1085" s="4" t="str">
        <f>IFERROR(AVERAGE(BL1085:BM1085),"")</f>
        <v/>
      </c>
      <c r="BL1085" s="12"/>
      <c r="BM1085" s="13"/>
      <c r="BN1085" s="4" t="str">
        <f>IFERROR(AVERAGE(BO1085:BP1085),"")</f>
        <v/>
      </c>
      <c r="BO1085" s="12"/>
      <c r="BP1085" s="13"/>
      <c r="BQ1085" s="4" t="str">
        <f>IFERROR(AVERAGE(BR1085:BS1085),"")</f>
        <v/>
      </c>
      <c r="BR1085" s="12"/>
      <c r="BS1085" s="13"/>
      <c r="BT1085" s="4" t="str">
        <f>IFERROR(AVERAGE(BU1085:BV1085),"")</f>
        <v/>
      </c>
      <c r="BU1085" s="12"/>
      <c r="BV1085" s="13"/>
      <c r="BX1085" s="2"/>
      <c r="BY1085" s="2" t="s">
        <v>303</v>
      </c>
    </row>
    <row r="1086" spans="1:77">
      <c r="B1086" t="str">
        <f>B1085</f>
        <v>vku2015power</v>
      </c>
      <c r="C1086" t="s">
        <v>4</v>
      </c>
      <c r="D1086">
        <f>D1085</f>
        <v>2015</v>
      </c>
      <c r="E1086" t="str">
        <f>E1085</f>
        <v>EUR/kW</v>
      </c>
      <c r="F1086" s="4" t="str">
        <f>IFERROR(AVERAGE(G1086:H1086),"")</f>
        <v/>
      </c>
      <c r="G1086" s="14"/>
      <c r="H1086" s="15"/>
      <c r="I1086" s="4" t="str">
        <f>IFERROR(AVERAGE(J1086:K1086),"")</f>
        <v/>
      </c>
      <c r="J1086" s="14"/>
      <c r="K1086" s="15"/>
      <c r="L1086" s="4" t="str">
        <f>IFERROR(AVERAGE(M1086:N1086),"")</f>
        <v/>
      </c>
      <c r="M1086" s="14"/>
      <c r="N1086" s="15"/>
      <c r="O1086" s="4" t="str">
        <f>IFERROR(AVERAGE(P1086:Q1086),"")</f>
        <v/>
      </c>
      <c r="P1086" s="14"/>
      <c r="Q1086" s="15"/>
      <c r="R1086" s="4" t="str">
        <f>IFERROR(AVERAGE(S1086:T1086),"")</f>
        <v/>
      </c>
      <c r="S1086" s="14"/>
      <c r="T1086" s="15"/>
      <c r="U1086" s="4" t="str">
        <f>IFERROR(AVERAGE(V1086:W1086),"")</f>
        <v/>
      </c>
      <c r="V1086" s="14"/>
      <c r="W1086" s="15"/>
      <c r="X1086" s="4" t="str">
        <f>IFERROR(AVERAGE(Y1086:Z1086),"")</f>
        <v/>
      </c>
      <c r="Y1086" s="14"/>
      <c r="Z1086" s="15"/>
      <c r="AA1086" s="4" t="str">
        <f>IFERROR(AVERAGE(AB1086:AC1086),"")</f>
        <v/>
      </c>
      <c r="AB1086" s="14"/>
      <c r="AC1086" s="15"/>
      <c r="AD1086" s="4" t="str">
        <f>IFERROR(AVERAGE(AE1086:AF1086),"")</f>
        <v/>
      </c>
      <c r="AE1086" s="14"/>
      <c r="AF1086" s="15"/>
      <c r="AG1086" s="4" t="str">
        <f>IFERROR(AVERAGE(AH1086:AI1086),"")</f>
        <v/>
      </c>
      <c r="AH1086" s="14"/>
      <c r="AI1086" s="15"/>
      <c r="AJ1086" s="4" t="str">
        <f>IFERROR(AVERAGE(AK1086:AL1086),"")</f>
        <v/>
      </c>
      <c r="AK1086" s="14"/>
      <c r="AL1086" s="15"/>
      <c r="AM1086" s="4" t="str">
        <f>IFERROR(AVERAGE(AN1086:AO1086),"")</f>
        <v/>
      </c>
      <c r="AN1086" s="14"/>
      <c r="AO1086" s="15"/>
      <c r="AP1086" s="4" t="str">
        <f>IFERROR(AVERAGE(AQ1086:AR1086),"")</f>
        <v/>
      </c>
      <c r="AQ1086" s="14"/>
      <c r="AR1086" s="15"/>
      <c r="AS1086" s="4" t="str">
        <f>IFERROR(AVERAGE(AT1086:AU1086),"")</f>
        <v/>
      </c>
      <c r="AT1086" s="14"/>
      <c r="AU1086" s="15"/>
      <c r="AV1086" s="4" t="str">
        <f>IFERROR(AVERAGE(AW1086:AX1086),"")</f>
        <v/>
      </c>
      <c r="AW1086" s="14"/>
      <c r="AX1086" s="15"/>
      <c r="AY1086" s="4">
        <f>IFERROR(AVERAGE(AZ1086:BA1086),"")</f>
        <v>2000</v>
      </c>
      <c r="AZ1086" s="14">
        <v>2000</v>
      </c>
      <c r="BA1086" s="15">
        <v>2000</v>
      </c>
      <c r="BB1086" s="4" t="str">
        <f>IFERROR(AVERAGE(BC1086:BD1086),"")</f>
        <v/>
      </c>
      <c r="BC1086" s="14"/>
      <c r="BD1086" s="15"/>
      <c r="BE1086" s="4" t="str">
        <f>IFERROR(AVERAGE(BF1086:BG1086),"")</f>
        <v/>
      </c>
      <c r="BF1086" s="14"/>
      <c r="BG1086" s="15"/>
      <c r="BH1086" s="4" t="str">
        <f>IFERROR(AVERAGE(BI1086:BJ1086),"")</f>
        <v/>
      </c>
      <c r="BI1086" s="14"/>
      <c r="BJ1086" s="15"/>
      <c r="BK1086" s="4" t="str">
        <f>IFERROR(AVERAGE(BL1086:BM1086),"")</f>
        <v/>
      </c>
      <c r="BL1086" s="14"/>
      <c r="BM1086" s="15"/>
      <c r="BN1086" s="4" t="str">
        <f>IFERROR(AVERAGE(BO1086:BP1086),"")</f>
        <v/>
      </c>
      <c r="BO1086" s="14"/>
      <c r="BP1086" s="15"/>
      <c r="BQ1086" s="4" t="str">
        <f>IFERROR(AVERAGE(BR1086:BS1086),"")</f>
        <v/>
      </c>
      <c r="BR1086" s="14"/>
      <c r="BS1086" s="15"/>
      <c r="BT1086" s="4" t="str">
        <f>IFERROR(AVERAGE(BU1086:BV1086),"")</f>
        <v/>
      </c>
      <c r="BU1086" s="14"/>
      <c r="BV1086" s="15"/>
      <c r="BX1086" s="2"/>
      <c r="BY1086" s="2" t="s">
        <v>302</v>
      </c>
    </row>
    <row r="1087" spans="1:77">
      <c r="B1087" t="str">
        <f>B1086</f>
        <v>vku2015power</v>
      </c>
      <c r="C1087" t="s">
        <v>5</v>
      </c>
      <c r="D1087">
        <f>D1086</f>
        <v>2015</v>
      </c>
      <c r="E1087" t="str">
        <f>E1086</f>
        <v>EUR/kW</v>
      </c>
      <c r="F1087" s="4" t="str">
        <f>IFERROR(AVERAGE(G1087:H1087),"")</f>
        <v/>
      </c>
      <c r="G1087" s="16"/>
      <c r="H1087" s="17"/>
      <c r="I1087" s="4" t="str">
        <f>IFERROR(AVERAGE(J1087:K1087),"")</f>
        <v/>
      </c>
      <c r="J1087" s="16"/>
      <c r="K1087" s="17"/>
      <c r="L1087" s="4" t="str">
        <f>IFERROR(AVERAGE(M1087:N1087),"")</f>
        <v/>
      </c>
      <c r="M1087" s="16"/>
      <c r="N1087" s="17"/>
      <c r="O1087" s="4" t="str">
        <f>IFERROR(AVERAGE(P1087:Q1087),"")</f>
        <v/>
      </c>
      <c r="P1087" s="16"/>
      <c r="Q1087" s="17"/>
      <c r="R1087" s="4" t="str">
        <f>IFERROR(AVERAGE(S1087:T1087),"")</f>
        <v/>
      </c>
      <c r="S1087" s="16"/>
      <c r="T1087" s="17"/>
      <c r="U1087" s="4" t="str">
        <f>IFERROR(AVERAGE(V1087:W1087),"")</f>
        <v/>
      </c>
      <c r="V1087" s="16"/>
      <c r="W1087" s="17"/>
      <c r="X1087" s="4" t="str">
        <f>IFERROR(AVERAGE(Y1087:Z1087),"")</f>
        <v/>
      </c>
      <c r="Y1087" s="16"/>
      <c r="Z1087" s="17"/>
      <c r="AA1087" s="4" t="str">
        <f>IFERROR(AVERAGE(AB1087:AC1087),"")</f>
        <v/>
      </c>
      <c r="AB1087" s="16"/>
      <c r="AC1087" s="17"/>
      <c r="AD1087" s="4" t="str">
        <f>IFERROR(AVERAGE(AE1087:AF1087),"")</f>
        <v/>
      </c>
      <c r="AE1087" s="16"/>
      <c r="AF1087" s="17"/>
      <c r="AG1087" s="4" t="str">
        <f>IFERROR(AVERAGE(AH1087:AI1087),"")</f>
        <v/>
      </c>
      <c r="AH1087" s="16"/>
      <c r="AI1087" s="17"/>
      <c r="AJ1087" s="4" t="str">
        <f>IFERROR(AVERAGE(AK1087:AL1087),"")</f>
        <v/>
      </c>
      <c r="AK1087" s="16"/>
      <c r="AL1087" s="17"/>
      <c r="AM1087" s="4" t="str">
        <f>IFERROR(AVERAGE(AN1087:AO1087),"")</f>
        <v/>
      </c>
      <c r="AN1087" s="16"/>
      <c r="AO1087" s="17"/>
      <c r="AP1087" s="4" t="str">
        <f>IFERROR(AVERAGE(AQ1087:AR1087),"")</f>
        <v/>
      </c>
      <c r="AQ1087" s="16"/>
      <c r="AR1087" s="17"/>
      <c r="AS1087" s="4" t="str">
        <f>IFERROR(AVERAGE(AT1087:AU1087),"")</f>
        <v/>
      </c>
      <c r="AT1087" s="16"/>
      <c r="AU1087" s="17"/>
      <c r="AV1087" s="4" t="str">
        <f>IFERROR(AVERAGE(AW1087:AX1087),"")</f>
        <v/>
      </c>
      <c r="AW1087" s="16"/>
      <c r="AX1087" s="17"/>
      <c r="AY1087" s="4" t="str">
        <f>IFERROR(AVERAGE(AZ1087:BA1087),"")</f>
        <v/>
      </c>
      <c r="AZ1087" s="16"/>
      <c r="BA1087" s="17"/>
      <c r="BB1087" s="4" t="str">
        <f>IFERROR(AVERAGE(BC1087:BD1087),"")</f>
        <v/>
      </c>
      <c r="BC1087" s="16"/>
      <c r="BD1087" s="17"/>
      <c r="BE1087" s="4" t="str">
        <f>IFERROR(AVERAGE(BF1087:BG1087),"")</f>
        <v/>
      </c>
      <c r="BF1087" s="16"/>
      <c r="BG1087" s="17"/>
      <c r="BH1087" s="4" t="str">
        <f>IFERROR(AVERAGE(BI1087:BJ1087),"")</f>
        <v/>
      </c>
      <c r="BI1087" s="16"/>
      <c r="BJ1087" s="17"/>
      <c r="BK1087" s="4" t="str">
        <f>IFERROR(AVERAGE(BL1087:BM1087),"")</f>
        <v/>
      </c>
      <c r="BL1087" s="16"/>
      <c r="BM1087" s="17"/>
      <c r="BN1087" s="4" t="str">
        <f>IFERROR(AVERAGE(BO1087:BP1087),"")</f>
        <v/>
      </c>
      <c r="BO1087" s="16"/>
      <c r="BP1087" s="17"/>
      <c r="BQ1087" s="4" t="str">
        <f>IFERROR(AVERAGE(BR1087:BS1087),"")</f>
        <v/>
      </c>
      <c r="BR1087" s="16"/>
      <c r="BS1087" s="17"/>
      <c r="BT1087" s="4" t="str">
        <f>IFERROR(AVERAGE(BU1087:BV1087),"")</f>
        <v/>
      </c>
      <c r="BU1087" s="16"/>
      <c r="BV1087" s="17"/>
    </row>
    <row r="1088" spans="1:77">
      <c r="B1088" t="s">
        <v>69</v>
      </c>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row>
    <row r="1089" spans="1:74" s="1" customFormat="1">
      <c r="A1089" s="55"/>
      <c r="B1089" s="1" t="str">
        <f>B1087</f>
        <v>vku2015power</v>
      </c>
      <c r="C1089" s="1" t="s">
        <v>10</v>
      </c>
      <c r="D1089" s="1">
        <f>D1084</f>
        <v>2015</v>
      </c>
      <c r="E1089" s="1" t="str">
        <f>E1085</f>
        <v>EUR/kW</v>
      </c>
      <c r="F1089" s="10">
        <f t="shared" ref="F1089:BJ1089" si="1194">IFERROR(SUM(F1091:F1096)/F1090,0)</f>
        <v>0</v>
      </c>
      <c r="G1089" s="10">
        <f t="shared" si="1194"/>
        <v>0</v>
      </c>
      <c r="H1089" s="10">
        <f t="shared" si="1194"/>
        <v>0</v>
      </c>
      <c r="I1089" s="10">
        <f t="shared" si="1194"/>
        <v>0</v>
      </c>
      <c r="J1089" s="10">
        <f t="shared" si="1194"/>
        <v>0</v>
      </c>
      <c r="K1089" s="10">
        <f t="shared" si="1194"/>
        <v>0</v>
      </c>
      <c r="L1089" s="10">
        <f t="shared" si="1194"/>
        <v>0</v>
      </c>
      <c r="M1089" s="10">
        <f t="shared" si="1194"/>
        <v>0</v>
      </c>
      <c r="N1089" s="10">
        <f t="shared" si="1194"/>
        <v>0</v>
      </c>
      <c r="O1089" s="10">
        <f t="shared" si="1194"/>
        <v>0</v>
      </c>
      <c r="P1089" s="10">
        <f t="shared" si="1194"/>
        <v>0</v>
      </c>
      <c r="Q1089" s="10">
        <f t="shared" si="1194"/>
        <v>0</v>
      </c>
      <c r="R1089" s="10">
        <f t="shared" si="1194"/>
        <v>0</v>
      </c>
      <c r="S1089" s="10">
        <f t="shared" si="1194"/>
        <v>0</v>
      </c>
      <c r="T1089" s="10">
        <f t="shared" si="1194"/>
        <v>0</v>
      </c>
      <c r="U1089" s="10">
        <f t="shared" si="1194"/>
        <v>0</v>
      </c>
      <c r="V1089" s="10">
        <f t="shared" si="1194"/>
        <v>0</v>
      </c>
      <c r="W1089" s="10">
        <f t="shared" si="1194"/>
        <v>0</v>
      </c>
      <c r="X1089" s="10">
        <f t="shared" si="1194"/>
        <v>0</v>
      </c>
      <c r="Y1089" s="10">
        <f t="shared" si="1194"/>
        <v>0</v>
      </c>
      <c r="Z1089" s="10">
        <f t="shared" si="1194"/>
        <v>0</v>
      </c>
      <c r="AA1089" s="10">
        <f t="shared" si="1194"/>
        <v>0</v>
      </c>
      <c r="AB1089" s="10">
        <f t="shared" si="1194"/>
        <v>0</v>
      </c>
      <c r="AC1089" s="10">
        <f t="shared" si="1194"/>
        <v>0</v>
      </c>
      <c r="AD1089" s="10">
        <f t="shared" si="1194"/>
        <v>0</v>
      </c>
      <c r="AE1089" s="10">
        <f t="shared" si="1194"/>
        <v>0</v>
      </c>
      <c r="AF1089" s="10">
        <f t="shared" si="1194"/>
        <v>0</v>
      </c>
      <c r="AG1089" s="10">
        <f t="shared" si="1194"/>
        <v>0</v>
      </c>
      <c r="AH1089" s="10">
        <f t="shared" si="1194"/>
        <v>0</v>
      </c>
      <c r="AI1089" s="10">
        <f t="shared" si="1194"/>
        <v>0</v>
      </c>
      <c r="AJ1089" s="10">
        <f t="shared" si="1194"/>
        <v>0</v>
      </c>
      <c r="AK1089" s="10">
        <f t="shared" si="1194"/>
        <v>0</v>
      </c>
      <c r="AL1089" s="10">
        <f t="shared" si="1194"/>
        <v>0</v>
      </c>
      <c r="AM1089" s="10">
        <f t="shared" si="1194"/>
        <v>0</v>
      </c>
      <c r="AN1089" s="10">
        <f t="shared" si="1194"/>
        <v>0</v>
      </c>
      <c r="AO1089" s="10">
        <f t="shared" si="1194"/>
        <v>0</v>
      </c>
      <c r="AP1089" s="10">
        <f t="shared" si="1194"/>
        <v>0</v>
      </c>
      <c r="AQ1089" s="10">
        <f t="shared" si="1194"/>
        <v>0</v>
      </c>
      <c r="AR1089" s="10">
        <f t="shared" si="1194"/>
        <v>0</v>
      </c>
      <c r="AS1089" s="10">
        <f t="shared" si="1194"/>
        <v>0</v>
      </c>
      <c r="AT1089" s="10">
        <f t="shared" si="1194"/>
        <v>0</v>
      </c>
      <c r="AU1089" s="10">
        <f t="shared" si="1194"/>
        <v>0</v>
      </c>
      <c r="AV1089" s="10">
        <f t="shared" si="1194"/>
        <v>0</v>
      </c>
      <c r="AW1089" s="10">
        <f t="shared" si="1194"/>
        <v>0</v>
      </c>
      <c r="AX1089" s="10">
        <f t="shared" si="1194"/>
        <v>0</v>
      </c>
      <c r="AY1089" s="10">
        <f t="shared" si="1194"/>
        <v>0</v>
      </c>
      <c r="AZ1089" s="10">
        <f t="shared" si="1194"/>
        <v>0</v>
      </c>
      <c r="BA1089" s="10">
        <f t="shared" si="1194"/>
        <v>0</v>
      </c>
      <c r="BB1089" s="10">
        <f t="shared" si="1194"/>
        <v>0</v>
      </c>
      <c r="BC1089" s="10">
        <f t="shared" si="1194"/>
        <v>0</v>
      </c>
      <c r="BD1089" s="10">
        <f t="shared" si="1194"/>
        <v>0</v>
      </c>
      <c r="BE1089" s="10">
        <f t="shared" si="1194"/>
        <v>0</v>
      </c>
      <c r="BF1089" s="10">
        <f t="shared" si="1194"/>
        <v>0</v>
      </c>
      <c r="BG1089" s="10">
        <f t="shared" si="1194"/>
        <v>0</v>
      </c>
      <c r="BH1089" s="10">
        <f t="shared" si="1194"/>
        <v>0</v>
      </c>
      <c r="BI1089" s="10">
        <f t="shared" si="1194"/>
        <v>0</v>
      </c>
      <c r="BJ1089" s="10">
        <f t="shared" si="1194"/>
        <v>0</v>
      </c>
      <c r="BK1089" s="10">
        <f t="shared" ref="BK1089:BV1089" si="1195">IFERROR(SUM(BK1091:BK1096)/BK1090,0)</f>
        <v>0</v>
      </c>
      <c r="BL1089" s="10">
        <f t="shared" si="1195"/>
        <v>0</v>
      </c>
      <c r="BM1089" s="10">
        <f t="shared" si="1195"/>
        <v>0</v>
      </c>
      <c r="BN1089" s="10">
        <f t="shared" si="1195"/>
        <v>0</v>
      </c>
      <c r="BO1089" s="10">
        <f t="shared" si="1195"/>
        <v>0</v>
      </c>
      <c r="BP1089" s="10">
        <f t="shared" si="1195"/>
        <v>0</v>
      </c>
      <c r="BQ1089" s="10">
        <f t="shared" si="1195"/>
        <v>0</v>
      </c>
      <c r="BR1089" s="10">
        <f t="shared" si="1195"/>
        <v>0</v>
      </c>
      <c r="BS1089" s="10">
        <f t="shared" si="1195"/>
        <v>0</v>
      </c>
      <c r="BT1089" s="10">
        <f t="shared" si="1195"/>
        <v>0</v>
      </c>
      <c r="BU1089" s="10">
        <f t="shared" si="1195"/>
        <v>0</v>
      </c>
      <c r="BV1089" s="10">
        <f t="shared" si="1195"/>
        <v>0</v>
      </c>
    </row>
    <row r="1090" spans="1:74" hidden="1" outlineLevel="1">
      <c r="B1090" t="str">
        <f>B1089</f>
        <v>vku2015power</v>
      </c>
      <c r="C1090" t="s">
        <v>17</v>
      </c>
      <c r="D1090">
        <f>D1089</f>
        <v>2015</v>
      </c>
      <c r="E1090" t="s">
        <v>18</v>
      </c>
      <c r="F1090" s="4" t="str">
        <f>IFERROR(AVERAGE(G1090:H1090),"")</f>
        <v/>
      </c>
      <c r="G1090" s="12"/>
      <c r="H1090" s="13"/>
      <c r="I1090" s="4" t="str">
        <f>IFERROR(AVERAGE(J1090:K1090),"")</f>
        <v/>
      </c>
      <c r="J1090" s="12"/>
      <c r="K1090" s="13"/>
      <c r="L1090" s="4" t="str">
        <f>IFERROR(AVERAGE(M1090:N1090),"")</f>
        <v/>
      </c>
      <c r="M1090" s="12"/>
      <c r="N1090" s="13"/>
      <c r="O1090" s="4" t="str">
        <f>IFERROR(AVERAGE(P1090:Q1090),"")</f>
        <v/>
      </c>
      <c r="P1090" s="12"/>
      <c r="Q1090" s="13"/>
      <c r="R1090" s="4" t="str">
        <f>IFERROR(AVERAGE(S1090:T1090),"")</f>
        <v/>
      </c>
      <c r="S1090" s="12"/>
      <c r="T1090" s="13"/>
      <c r="U1090" s="4" t="str">
        <f>IFERROR(AVERAGE(V1090:W1090),"")</f>
        <v/>
      </c>
      <c r="V1090" s="12"/>
      <c r="W1090" s="13"/>
      <c r="X1090" s="4" t="str">
        <f>IFERROR(AVERAGE(Y1090:Z1090),"")</f>
        <v/>
      </c>
      <c r="Y1090" s="12"/>
      <c r="Z1090" s="13"/>
      <c r="AA1090" s="4" t="str">
        <f>IFERROR(AVERAGE(AB1090:AC1090),"")</f>
        <v/>
      </c>
      <c r="AB1090" s="12"/>
      <c r="AC1090" s="13"/>
      <c r="AD1090" s="4" t="str">
        <f>IFERROR(AVERAGE(AE1090:AF1090),"")</f>
        <v/>
      </c>
      <c r="AE1090" s="12"/>
      <c r="AF1090" s="13"/>
      <c r="AG1090" s="4" t="str">
        <f>IFERROR(AVERAGE(AH1090:AI1090),"")</f>
        <v/>
      </c>
      <c r="AH1090" s="12"/>
      <c r="AI1090" s="13"/>
      <c r="AJ1090" s="4" t="str">
        <f>IFERROR(AVERAGE(AK1090:AL1090),"")</f>
        <v/>
      </c>
      <c r="AK1090" s="12"/>
      <c r="AL1090" s="13"/>
      <c r="AM1090" s="4" t="str">
        <f>IFERROR(AVERAGE(AN1090:AO1090),"")</f>
        <v/>
      </c>
      <c r="AN1090" s="12"/>
      <c r="AO1090" s="13"/>
      <c r="AP1090" s="4" t="str">
        <f>IFERROR(AVERAGE(AQ1090:AR1090),"")</f>
        <v/>
      </c>
      <c r="AQ1090" s="12"/>
      <c r="AR1090" s="13"/>
      <c r="AS1090" s="4" t="str">
        <f>IFERROR(AVERAGE(AT1090:AU1090),"")</f>
        <v/>
      </c>
      <c r="AT1090" s="12"/>
      <c r="AU1090" s="13"/>
      <c r="AV1090" s="4" t="str">
        <f>IFERROR(AVERAGE(AW1090:AX1090),"")</f>
        <v/>
      </c>
      <c r="AW1090" s="12"/>
      <c r="AX1090" s="13"/>
      <c r="AY1090" s="4" t="str">
        <f>IFERROR(AVERAGE(AZ1090:BA1090),"")</f>
        <v/>
      </c>
      <c r="AZ1090" s="12"/>
      <c r="BA1090" s="13"/>
      <c r="BB1090" s="4" t="str">
        <f>IFERROR(AVERAGE(BC1090:BD1090),"")</f>
        <v/>
      </c>
      <c r="BC1090" s="12"/>
      <c r="BD1090" s="13"/>
      <c r="BE1090" s="4" t="str">
        <f>IFERROR(AVERAGE(BF1090:BG1090),"")</f>
        <v/>
      </c>
      <c r="BF1090" s="12"/>
      <c r="BG1090" s="13"/>
      <c r="BH1090" s="4" t="str">
        <f>IFERROR(AVERAGE(BI1090:BJ1090),"")</f>
        <v/>
      </c>
      <c r="BI1090" s="12"/>
      <c r="BJ1090" s="13"/>
      <c r="BK1090" s="4" t="str">
        <f>IFERROR(AVERAGE(BL1090:BM1090),"")</f>
        <v/>
      </c>
      <c r="BL1090" s="12"/>
      <c r="BM1090" s="13"/>
      <c r="BN1090" s="4" t="str">
        <f>IFERROR(AVERAGE(BO1090:BP1090),"")</f>
        <v/>
      </c>
      <c r="BO1090" s="12"/>
      <c r="BP1090" s="13"/>
      <c r="BQ1090" s="4" t="str">
        <f>IFERROR(AVERAGE(BR1090:BS1090),"")</f>
        <v/>
      </c>
      <c r="BR1090" s="12"/>
      <c r="BS1090" s="13"/>
      <c r="BT1090" s="4" t="str">
        <f>IFERROR(AVERAGE(BU1090:BV1090),"")</f>
        <v/>
      </c>
      <c r="BU1090" s="12"/>
      <c r="BV1090" s="13"/>
    </row>
    <row r="1091" spans="1:74" hidden="1" outlineLevel="1">
      <c r="B1091" t="str">
        <f t="shared" ref="B1091:B1096" si="1196">B1090</f>
        <v>vku2015power</v>
      </c>
      <c r="C1091" t="s">
        <v>12</v>
      </c>
      <c r="D1091">
        <f>D1089</f>
        <v>2015</v>
      </c>
      <c r="E1091" t="str">
        <f>LEFT(E1089,3)</f>
        <v>EUR</v>
      </c>
      <c r="F1091" s="4" t="str">
        <f t="shared" ref="F1091:F1096" si="1197">IFERROR(AVERAGE(G1091:H1091),"")</f>
        <v/>
      </c>
      <c r="G1091" s="12"/>
      <c r="H1091" s="13"/>
      <c r="I1091" s="4" t="str">
        <f t="shared" ref="I1091:I1096" si="1198">IFERROR(AVERAGE(J1091:K1091),"")</f>
        <v/>
      </c>
      <c r="J1091" s="12"/>
      <c r="K1091" s="13"/>
      <c r="L1091" s="4" t="str">
        <f t="shared" ref="L1091:L1096" si="1199">IFERROR(AVERAGE(M1091:N1091),"")</f>
        <v/>
      </c>
      <c r="M1091" s="12"/>
      <c r="N1091" s="13"/>
      <c r="O1091" s="4" t="str">
        <f t="shared" ref="O1091:O1096" si="1200">IFERROR(AVERAGE(P1091:Q1091),"")</f>
        <v/>
      </c>
      <c r="P1091" s="12"/>
      <c r="Q1091" s="13"/>
      <c r="R1091" s="4" t="str">
        <f t="shared" ref="R1091:R1096" si="1201">IFERROR(AVERAGE(S1091:T1091),"")</f>
        <v/>
      </c>
      <c r="S1091" s="12"/>
      <c r="T1091" s="13"/>
      <c r="U1091" s="4" t="str">
        <f t="shared" ref="U1091:U1096" si="1202">IFERROR(AVERAGE(V1091:W1091),"")</f>
        <v/>
      </c>
      <c r="V1091" s="12"/>
      <c r="W1091" s="13"/>
      <c r="X1091" s="4" t="str">
        <f t="shared" ref="X1091:X1096" si="1203">IFERROR(AVERAGE(Y1091:Z1091),"")</f>
        <v/>
      </c>
      <c r="Y1091" s="12"/>
      <c r="Z1091" s="13"/>
      <c r="AA1091" s="4" t="str">
        <f t="shared" ref="AA1091:AA1096" si="1204">IFERROR(AVERAGE(AB1091:AC1091),"")</f>
        <v/>
      </c>
      <c r="AB1091" s="12"/>
      <c r="AC1091" s="13"/>
      <c r="AD1091" s="4" t="str">
        <f t="shared" ref="AD1091:AD1096" si="1205">IFERROR(AVERAGE(AE1091:AF1091),"")</f>
        <v/>
      </c>
      <c r="AE1091" s="12"/>
      <c r="AF1091" s="13"/>
      <c r="AG1091" s="4" t="str">
        <f t="shared" ref="AG1091:AG1096" si="1206">IFERROR(AVERAGE(AH1091:AI1091),"")</f>
        <v/>
      </c>
      <c r="AH1091" s="12"/>
      <c r="AI1091" s="13"/>
      <c r="AJ1091" s="4" t="str">
        <f t="shared" ref="AJ1091:AJ1096" si="1207">IFERROR(AVERAGE(AK1091:AL1091),"")</f>
        <v/>
      </c>
      <c r="AK1091" s="12"/>
      <c r="AL1091" s="13"/>
      <c r="AM1091" s="4" t="str">
        <f t="shared" ref="AM1091:AM1096" si="1208">IFERROR(AVERAGE(AN1091:AO1091),"")</f>
        <v/>
      </c>
      <c r="AN1091" s="12"/>
      <c r="AO1091" s="13"/>
      <c r="AP1091" s="4" t="str">
        <f t="shared" ref="AP1091:AP1096" si="1209">IFERROR(AVERAGE(AQ1091:AR1091),"")</f>
        <v/>
      </c>
      <c r="AQ1091" s="12"/>
      <c r="AR1091" s="13"/>
      <c r="AS1091" s="4" t="str">
        <f t="shared" ref="AS1091:AS1096" si="1210">IFERROR(AVERAGE(AT1091:AU1091),"")</f>
        <v/>
      </c>
      <c r="AT1091" s="12"/>
      <c r="AU1091" s="13"/>
      <c r="AV1091" s="4" t="str">
        <f t="shared" ref="AV1091:AV1096" si="1211">IFERROR(AVERAGE(AW1091:AX1091),"")</f>
        <v/>
      </c>
      <c r="AW1091" s="12"/>
      <c r="AX1091" s="13"/>
      <c r="AY1091" s="4" t="str">
        <f t="shared" ref="AY1091:AY1096" si="1212">IFERROR(AVERAGE(AZ1091:BA1091),"")</f>
        <v/>
      </c>
      <c r="AZ1091" s="12"/>
      <c r="BA1091" s="13"/>
      <c r="BB1091" s="4" t="str">
        <f t="shared" ref="BB1091:BB1096" si="1213">IFERROR(AVERAGE(BC1091:BD1091),"")</f>
        <v/>
      </c>
      <c r="BC1091" s="12"/>
      <c r="BD1091" s="13"/>
      <c r="BE1091" s="4" t="str">
        <f t="shared" ref="BE1091:BE1096" si="1214">IFERROR(AVERAGE(BF1091:BG1091),"")</f>
        <v/>
      </c>
      <c r="BF1091" s="12"/>
      <c r="BG1091" s="13"/>
      <c r="BH1091" s="4" t="str">
        <f t="shared" ref="BH1091:BH1096" si="1215">IFERROR(AVERAGE(BI1091:BJ1091),"")</f>
        <v/>
      </c>
      <c r="BI1091" s="12"/>
      <c r="BJ1091" s="13"/>
      <c r="BK1091" s="4" t="str">
        <f t="shared" ref="BK1091:BK1096" si="1216">IFERROR(AVERAGE(BL1091:BM1091),"")</f>
        <v/>
      </c>
      <c r="BL1091" s="12"/>
      <c r="BM1091" s="13"/>
      <c r="BN1091" s="4" t="str">
        <f t="shared" ref="BN1091:BN1096" si="1217">IFERROR(AVERAGE(BO1091:BP1091),"")</f>
        <v/>
      </c>
      <c r="BO1091" s="12"/>
      <c r="BP1091" s="13"/>
      <c r="BQ1091" s="4" t="str">
        <f t="shared" ref="BQ1091:BQ1096" si="1218">IFERROR(AVERAGE(BR1091:BS1091),"")</f>
        <v/>
      </c>
      <c r="BR1091" s="12"/>
      <c r="BS1091" s="13"/>
      <c r="BT1091" s="4" t="str">
        <f t="shared" ref="BT1091:BT1096" si="1219">IFERROR(AVERAGE(BU1091:BV1091),"")</f>
        <v/>
      </c>
      <c r="BU1091" s="12"/>
      <c r="BV1091" s="13"/>
    </row>
    <row r="1092" spans="1:74" hidden="1" outlineLevel="1">
      <c r="B1092" t="str">
        <f t="shared" si="1196"/>
        <v>vku2015power</v>
      </c>
      <c r="C1092" t="s">
        <v>13</v>
      </c>
      <c r="D1092">
        <f t="shared" ref="D1092:E1096" si="1220">D1091</f>
        <v>2015</v>
      </c>
      <c r="E1092" t="str">
        <f t="shared" si="1220"/>
        <v>EUR</v>
      </c>
      <c r="F1092" s="4" t="str">
        <f t="shared" si="1197"/>
        <v/>
      </c>
      <c r="G1092" s="12"/>
      <c r="H1092" s="13"/>
      <c r="I1092" s="4" t="str">
        <f t="shared" si="1198"/>
        <v/>
      </c>
      <c r="J1092" s="12"/>
      <c r="K1092" s="13"/>
      <c r="L1092" s="4" t="str">
        <f t="shared" si="1199"/>
        <v/>
      </c>
      <c r="M1092" s="12"/>
      <c r="N1092" s="13"/>
      <c r="O1092" s="4" t="str">
        <f t="shared" si="1200"/>
        <v/>
      </c>
      <c r="P1092" s="12"/>
      <c r="Q1092" s="13"/>
      <c r="R1092" s="4" t="str">
        <f t="shared" si="1201"/>
        <v/>
      </c>
      <c r="S1092" s="12"/>
      <c r="T1092" s="13"/>
      <c r="U1092" s="4" t="str">
        <f t="shared" si="1202"/>
        <v/>
      </c>
      <c r="V1092" s="12"/>
      <c r="W1092" s="13"/>
      <c r="X1092" s="4" t="str">
        <f t="shared" si="1203"/>
        <v/>
      </c>
      <c r="Y1092" s="12"/>
      <c r="Z1092" s="13"/>
      <c r="AA1092" s="4" t="str">
        <f t="shared" si="1204"/>
        <v/>
      </c>
      <c r="AB1092" s="12"/>
      <c r="AC1092" s="13"/>
      <c r="AD1092" s="4" t="str">
        <f t="shared" si="1205"/>
        <v/>
      </c>
      <c r="AE1092" s="12"/>
      <c r="AF1092" s="13"/>
      <c r="AG1092" s="4" t="str">
        <f t="shared" si="1206"/>
        <v/>
      </c>
      <c r="AH1092" s="12"/>
      <c r="AI1092" s="13"/>
      <c r="AJ1092" s="4" t="str">
        <f t="shared" si="1207"/>
        <v/>
      </c>
      <c r="AK1092" s="12"/>
      <c r="AL1092" s="13"/>
      <c r="AM1092" s="4" t="str">
        <f t="shared" si="1208"/>
        <v/>
      </c>
      <c r="AN1092" s="12"/>
      <c r="AO1092" s="13"/>
      <c r="AP1092" s="4" t="str">
        <f t="shared" si="1209"/>
        <v/>
      </c>
      <c r="AQ1092" s="12"/>
      <c r="AR1092" s="13"/>
      <c r="AS1092" s="4" t="str">
        <f t="shared" si="1210"/>
        <v/>
      </c>
      <c r="AT1092" s="12"/>
      <c r="AU1092" s="13"/>
      <c r="AV1092" s="4" t="str">
        <f t="shared" si="1211"/>
        <v/>
      </c>
      <c r="AW1092" s="12"/>
      <c r="AX1092" s="13"/>
      <c r="AY1092" s="4" t="str">
        <f t="shared" si="1212"/>
        <v/>
      </c>
      <c r="AZ1092" s="12"/>
      <c r="BA1092" s="13"/>
      <c r="BB1092" s="4" t="str">
        <f t="shared" si="1213"/>
        <v/>
      </c>
      <c r="BC1092" s="12"/>
      <c r="BD1092" s="13"/>
      <c r="BE1092" s="4" t="str">
        <f t="shared" si="1214"/>
        <v/>
      </c>
      <c r="BF1092" s="12"/>
      <c r="BG1092" s="13"/>
      <c r="BH1092" s="4" t="str">
        <f t="shared" si="1215"/>
        <v/>
      </c>
      <c r="BI1092" s="12"/>
      <c r="BJ1092" s="13"/>
      <c r="BK1092" s="4" t="str">
        <f t="shared" si="1216"/>
        <v/>
      </c>
      <c r="BL1092" s="12"/>
      <c r="BM1092" s="13"/>
      <c r="BN1092" s="4" t="str">
        <f t="shared" si="1217"/>
        <v/>
      </c>
      <c r="BO1092" s="12"/>
      <c r="BP1092" s="13"/>
      <c r="BQ1092" s="4" t="str">
        <f t="shared" si="1218"/>
        <v/>
      </c>
      <c r="BR1092" s="12"/>
      <c r="BS1092" s="13"/>
      <c r="BT1092" s="4" t="str">
        <f t="shared" si="1219"/>
        <v/>
      </c>
      <c r="BU1092" s="12"/>
      <c r="BV1092" s="13"/>
    </row>
    <row r="1093" spans="1:74" hidden="1" outlineLevel="1">
      <c r="B1093" t="str">
        <f t="shared" si="1196"/>
        <v>vku2015power</v>
      </c>
      <c r="C1093" t="s">
        <v>14</v>
      </c>
      <c r="D1093">
        <f t="shared" si="1220"/>
        <v>2015</v>
      </c>
      <c r="E1093" t="str">
        <f t="shared" si="1220"/>
        <v>EUR</v>
      </c>
      <c r="F1093" s="4" t="str">
        <f t="shared" si="1197"/>
        <v/>
      </c>
      <c r="G1093" s="12"/>
      <c r="H1093" s="13"/>
      <c r="I1093" s="4" t="str">
        <f t="shared" si="1198"/>
        <v/>
      </c>
      <c r="J1093" s="12"/>
      <c r="K1093" s="13"/>
      <c r="L1093" s="4" t="str">
        <f t="shared" si="1199"/>
        <v/>
      </c>
      <c r="M1093" s="12"/>
      <c r="N1093" s="13"/>
      <c r="O1093" s="4" t="str">
        <f t="shared" si="1200"/>
        <v/>
      </c>
      <c r="P1093" s="12"/>
      <c r="Q1093" s="13"/>
      <c r="R1093" s="4" t="str">
        <f t="shared" si="1201"/>
        <v/>
      </c>
      <c r="S1093" s="12"/>
      <c r="T1093" s="13"/>
      <c r="U1093" s="4" t="str">
        <f t="shared" si="1202"/>
        <v/>
      </c>
      <c r="V1093" s="12"/>
      <c r="W1093" s="13"/>
      <c r="X1093" s="4" t="str">
        <f t="shared" si="1203"/>
        <v/>
      </c>
      <c r="Y1093" s="12"/>
      <c r="Z1093" s="13"/>
      <c r="AA1093" s="4" t="str">
        <f t="shared" si="1204"/>
        <v/>
      </c>
      <c r="AB1093" s="12"/>
      <c r="AC1093" s="13"/>
      <c r="AD1093" s="4" t="str">
        <f t="shared" si="1205"/>
        <v/>
      </c>
      <c r="AE1093" s="12"/>
      <c r="AF1093" s="13"/>
      <c r="AG1093" s="4" t="str">
        <f t="shared" si="1206"/>
        <v/>
      </c>
      <c r="AH1093" s="12"/>
      <c r="AI1093" s="13"/>
      <c r="AJ1093" s="4" t="str">
        <f t="shared" si="1207"/>
        <v/>
      </c>
      <c r="AK1093" s="12"/>
      <c r="AL1093" s="13"/>
      <c r="AM1093" s="4" t="str">
        <f t="shared" si="1208"/>
        <v/>
      </c>
      <c r="AN1093" s="12"/>
      <c r="AO1093" s="13"/>
      <c r="AP1093" s="4" t="str">
        <f t="shared" si="1209"/>
        <v/>
      </c>
      <c r="AQ1093" s="12"/>
      <c r="AR1093" s="13"/>
      <c r="AS1093" s="4" t="str">
        <f t="shared" si="1210"/>
        <v/>
      </c>
      <c r="AT1093" s="12"/>
      <c r="AU1093" s="13"/>
      <c r="AV1093" s="4" t="str">
        <f t="shared" si="1211"/>
        <v/>
      </c>
      <c r="AW1093" s="12"/>
      <c r="AX1093" s="13"/>
      <c r="AY1093" s="4" t="str">
        <f t="shared" si="1212"/>
        <v/>
      </c>
      <c r="AZ1093" s="12"/>
      <c r="BA1093" s="13"/>
      <c r="BB1093" s="4" t="str">
        <f t="shared" si="1213"/>
        <v/>
      </c>
      <c r="BC1093" s="12"/>
      <c r="BD1093" s="13"/>
      <c r="BE1093" s="4" t="str">
        <f t="shared" si="1214"/>
        <v/>
      </c>
      <c r="BF1093" s="12"/>
      <c r="BG1093" s="13"/>
      <c r="BH1093" s="4" t="str">
        <f t="shared" si="1215"/>
        <v/>
      </c>
      <c r="BI1093" s="12"/>
      <c r="BJ1093" s="13"/>
      <c r="BK1093" s="4" t="str">
        <f t="shared" si="1216"/>
        <v/>
      </c>
      <c r="BL1093" s="12"/>
      <c r="BM1093" s="13"/>
      <c r="BN1093" s="4" t="str">
        <f t="shared" si="1217"/>
        <v/>
      </c>
      <c r="BO1093" s="12"/>
      <c r="BP1093" s="13"/>
      <c r="BQ1093" s="4" t="str">
        <f t="shared" si="1218"/>
        <v/>
      </c>
      <c r="BR1093" s="12"/>
      <c r="BS1093" s="13"/>
      <c r="BT1093" s="4" t="str">
        <f t="shared" si="1219"/>
        <v/>
      </c>
      <c r="BU1093" s="12"/>
      <c r="BV1093" s="13"/>
    </row>
    <row r="1094" spans="1:74" hidden="1" outlineLevel="1">
      <c r="B1094" t="str">
        <f t="shared" si="1196"/>
        <v>vku2015power</v>
      </c>
      <c r="C1094" t="s">
        <v>11</v>
      </c>
      <c r="D1094">
        <f t="shared" si="1220"/>
        <v>2015</v>
      </c>
      <c r="E1094" t="str">
        <f t="shared" si="1220"/>
        <v>EUR</v>
      </c>
      <c r="F1094" s="4" t="str">
        <f t="shared" si="1197"/>
        <v/>
      </c>
      <c r="G1094" s="12"/>
      <c r="H1094" s="13"/>
      <c r="I1094" s="4" t="str">
        <f t="shared" si="1198"/>
        <v/>
      </c>
      <c r="J1094" s="12"/>
      <c r="K1094" s="13"/>
      <c r="L1094" s="4" t="str">
        <f t="shared" si="1199"/>
        <v/>
      </c>
      <c r="M1094" s="12"/>
      <c r="N1094" s="13"/>
      <c r="O1094" s="4" t="str">
        <f t="shared" si="1200"/>
        <v/>
      </c>
      <c r="P1094" s="12"/>
      <c r="Q1094" s="13"/>
      <c r="R1094" s="4" t="str">
        <f t="shared" si="1201"/>
        <v/>
      </c>
      <c r="S1094" s="12"/>
      <c r="T1094" s="13"/>
      <c r="U1094" s="4" t="str">
        <f t="shared" si="1202"/>
        <v/>
      </c>
      <c r="V1094" s="12"/>
      <c r="W1094" s="13"/>
      <c r="X1094" s="4" t="str">
        <f t="shared" si="1203"/>
        <v/>
      </c>
      <c r="Y1094" s="12"/>
      <c r="Z1094" s="13"/>
      <c r="AA1094" s="4" t="str">
        <f t="shared" si="1204"/>
        <v/>
      </c>
      <c r="AB1094" s="12"/>
      <c r="AC1094" s="13"/>
      <c r="AD1094" s="4" t="str">
        <f t="shared" si="1205"/>
        <v/>
      </c>
      <c r="AE1094" s="12"/>
      <c r="AF1094" s="13"/>
      <c r="AG1094" s="4" t="str">
        <f t="shared" si="1206"/>
        <v/>
      </c>
      <c r="AH1094" s="12"/>
      <c r="AI1094" s="13"/>
      <c r="AJ1094" s="4" t="str">
        <f t="shared" si="1207"/>
        <v/>
      </c>
      <c r="AK1094" s="12"/>
      <c r="AL1094" s="13"/>
      <c r="AM1094" s="4" t="str">
        <f t="shared" si="1208"/>
        <v/>
      </c>
      <c r="AN1094" s="12"/>
      <c r="AO1094" s="13"/>
      <c r="AP1094" s="4" t="str">
        <f t="shared" si="1209"/>
        <v/>
      </c>
      <c r="AQ1094" s="12"/>
      <c r="AR1094" s="13"/>
      <c r="AS1094" s="4" t="str">
        <f t="shared" si="1210"/>
        <v/>
      </c>
      <c r="AT1094" s="12"/>
      <c r="AU1094" s="13"/>
      <c r="AV1094" s="4" t="str">
        <f t="shared" si="1211"/>
        <v/>
      </c>
      <c r="AW1094" s="12"/>
      <c r="AX1094" s="13"/>
      <c r="AY1094" s="4" t="str">
        <f t="shared" si="1212"/>
        <v/>
      </c>
      <c r="AZ1094" s="12"/>
      <c r="BA1094" s="13"/>
      <c r="BB1094" s="4" t="str">
        <f t="shared" si="1213"/>
        <v/>
      </c>
      <c r="BC1094" s="12"/>
      <c r="BD1094" s="13"/>
      <c r="BE1094" s="4" t="str">
        <f t="shared" si="1214"/>
        <v/>
      </c>
      <c r="BF1094" s="12"/>
      <c r="BG1094" s="13"/>
      <c r="BH1094" s="4" t="str">
        <f t="shared" si="1215"/>
        <v/>
      </c>
      <c r="BI1094" s="12"/>
      <c r="BJ1094" s="13"/>
      <c r="BK1094" s="4" t="str">
        <f t="shared" si="1216"/>
        <v/>
      </c>
      <c r="BL1094" s="12"/>
      <c r="BM1094" s="13"/>
      <c r="BN1094" s="4" t="str">
        <f t="shared" si="1217"/>
        <v/>
      </c>
      <c r="BO1094" s="12"/>
      <c r="BP1094" s="13"/>
      <c r="BQ1094" s="4" t="str">
        <f t="shared" si="1218"/>
        <v/>
      </c>
      <c r="BR1094" s="12"/>
      <c r="BS1094" s="13"/>
      <c r="BT1094" s="4" t="str">
        <f t="shared" si="1219"/>
        <v/>
      </c>
      <c r="BU1094" s="12"/>
      <c r="BV1094" s="13"/>
    </row>
    <row r="1095" spans="1:74" hidden="1" outlineLevel="1">
      <c r="B1095" t="str">
        <f t="shared" si="1196"/>
        <v>vku2015power</v>
      </c>
      <c r="C1095" t="s">
        <v>15</v>
      </c>
      <c r="D1095">
        <f t="shared" si="1220"/>
        <v>2015</v>
      </c>
      <c r="E1095" t="str">
        <f t="shared" si="1220"/>
        <v>EUR</v>
      </c>
      <c r="F1095" s="4" t="str">
        <f t="shared" si="1197"/>
        <v/>
      </c>
      <c r="G1095" s="12"/>
      <c r="H1095" s="13"/>
      <c r="I1095" s="4" t="str">
        <f t="shared" si="1198"/>
        <v/>
      </c>
      <c r="J1095" s="12"/>
      <c r="K1095" s="13"/>
      <c r="L1095" s="4" t="str">
        <f t="shared" si="1199"/>
        <v/>
      </c>
      <c r="M1095" s="12"/>
      <c r="N1095" s="13"/>
      <c r="O1095" s="4" t="str">
        <f t="shared" si="1200"/>
        <v/>
      </c>
      <c r="P1095" s="12"/>
      <c r="Q1095" s="13"/>
      <c r="R1095" s="4" t="str">
        <f t="shared" si="1201"/>
        <v/>
      </c>
      <c r="S1095" s="12"/>
      <c r="T1095" s="13"/>
      <c r="U1095" s="4" t="str">
        <f t="shared" si="1202"/>
        <v/>
      </c>
      <c r="V1095" s="12"/>
      <c r="W1095" s="13"/>
      <c r="X1095" s="4" t="str">
        <f t="shared" si="1203"/>
        <v/>
      </c>
      <c r="Y1095" s="12"/>
      <c r="Z1095" s="13"/>
      <c r="AA1095" s="4" t="str">
        <f t="shared" si="1204"/>
        <v/>
      </c>
      <c r="AB1095" s="12"/>
      <c r="AC1095" s="13"/>
      <c r="AD1095" s="4" t="str">
        <f t="shared" si="1205"/>
        <v/>
      </c>
      <c r="AE1095" s="12"/>
      <c r="AF1095" s="13"/>
      <c r="AG1095" s="4" t="str">
        <f t="shared" si="1206"/>
        <v/>
      </c>
      <c r="AH1095" s="12"/>
      <c r="AI1095" s="13"/>
      <c r="AJ1095" s="4" t="str">
        <f t="shared" si="1207"/>
        <v/>
      </c>
      <c r="AK1095" s="12"/>
      <c r="AL1095" s="13"/>
      <c r="AM1095" s="4" t="str">
        <f t="shared" si="1208"/>
        <v/>
      </c>
      <c r="AN1095" s="12"/>
      <c r="AO1095" s="13"/>
      <c r="AP1095" s="4" t="str">
        <f t="shared" si="1209"/>
        <v/>
      </c>
      <c r="AQ1095" s="12"/>
      <c r="AR1095" s="13"/>
      <c r="AS1095" s="4" t="str">
        <f t="shared" si="1210"/>
        <v/>
      </c>
      <c r="AT1095" s="12"/>
      <c r="AU1095" s="13"/>
      <c r="AV1095" s="4" t="str">
        <f t="shared" si="1211"/>
        <v/>
      </c>
      <c r="AW1095" s="12"/>
      <c r="AX1095" s="13"/>
      <c r="AY1095" s="4" t="str">
        <f t="shared" si="1212"/>
        <v/>
      </c>
      <c r="AZ1095" s="12"/>
      <c r="BA1095" s="13"/>
      <c r="BB1095" s="4" t="str">
        <f t="shared" si="1213"/>
        <v/>
      </c>
      <c r="BC1095" s="12"/>
      <c r="BD1095" s="13"/>
      <c r="BE1095" s="4" t="str">
        <f t="shared" si="1214"/>
        <v/>
      </c>
      <c r="BF1095" s="12"/>
      <c r="BG1095" s="13"/>
      <c r="BH1095" s="4" t="str">
        <f t="shared" si="1215"/>
        <v/>
      </c>
      <c r="BI1095" s="12"/>
      <c r="BJ1095" s="13"/>
      <c r="BK1095" s="4" t="str">
        <f t="shared" si="1216"/>
        <v/>
      </c>
      <c r="BL1095" s="12"/>
      <c r="BM1095" s="13"/>
      <c r="BN1095" s="4" t="str">
        <f t="shared" si="1217"/>
        <v/>
      </c>
      <c r="BO1095" s="12"/>
      <c r="BP1095" s="13"/>
      <c r="BQ1095" s="4" t="str">
        <f t="shared" si="1218"/>
        <v/>
      </c>
      <c r="BR1095" s="12"/>
      <c r="BS1095" s="13"/>
      <c r="BT1095" s="4" t="str">
        <f t="shared" si="1219"/>
        <v/>
      </c>
      <c r="BU1095" s="12"/>
      <c r="BV1095" s="13"/>
    </row>
    <row r="1096" spans="1:74" hidden="1" outlineLevel="1">
      <c r="B1096" t="str">
        <f t="shared" si="1196"/>
        <v>vku2015power</v>
      </c>
      <c r="C1096" t="s">
        <v>16</v>
      </c>
      <c r="D1096">
        <f t="shared" si="1220"/>
        <v>2015</v>
      </c>
      <c r="E1096" t="str">
        <f t="shared" si="1220"/>
        <v>EUR</v>
      </c>
      <c r="F1096" s="4" t="str">
        <f t="shared" si="1197"/>
        <v/>
      </c>
      <c r="G1096" s="12"/>
      <c r="H1096" s="13"/>
      <c r="I1096" s="4" t="str">
        <f t="shared" si="1198"/>
        <v/>
      </c>
      <c r="J1096" s="12"/>
      <c r="K1096" s="13"/>
      <c r="L1096" s="4" t="str">
        <f t="shared" si="1199"/>
        <v/>
      </c>
      <c r="M1096" s="12"/>
      <c r="N1096" s="13"/>
      <c r="O1096" s="4" t="str">
        <f t="shared" si="1200"/>
        <v/>
      </c>
      <c r="P1096" s="12"/>
      <c r="Q1096" s="13"/>
      <c r="R1096" s="4" t="str">
        <f t="shared" si="1201"/>
        <v/>
      </c>
      <c r="S1096" s="12"/>
      <c r="T1096" s="13"/>
      <c r="U1096" s="4" t="str">
        <f t="shared" si="1202"/>
        <v/>
      </c>
      <c r="V1096" s="12"/>
      <c r="W1096" s="13"/>
      <c r="X1096" s="4" t="str">
        <f t="shared" si="1203"/>
        <v/>
      </c>
      <c r="Y1096" s="12"/>
      <c r="Z1096" s="13"/>
      <c r="AA1096" s="4" t="str">
        <f t="shared" si="1204"/>
        <v/>
      </c>
      <c r="AB1096" s="12"/>
      <c r="AC1096" s="13"/>
      <c r="AD1096" s="4" t="str">
        <f t="shared" si="1205"/>
        <v/>
      </c>
      <c r="AE1096" s="12"/>
      <c r="AF1096" s="13"/>
      <c r="AG1096" s="4" t="str">
        <f t="shared" si="1206"/>
        <v/>
      </c>
      <c r="AH1096" s="12"/>
      <c r="AI1096" s="13"/>
      <c r="AJ1096" s="4" t="str">
        <f t="shared" si="1207"/>
        <v/>
      </c>
      <c r="AK1096" s="12"/>
      <c r="AL1096" s="13"/>
      <c r="AM1096" s="4" t="str">
        <f t="shared" si="1208"/>
        <v/>
      </c>
      <c r="AN1096" s="12"/>
      <c r="AO1096" s="13"/>
      <c r="AP1096" s="4" t="str">
        <f t="shared" si="1209"/>
        <v/>
      </c>
      <c r="AQ1096" s="12"/>
      <c r="AR1096" s="13"/>
      <c r="AS1096" s="4" t="str">
        <f t="shared" si="1210"/>
        <v/>
      </c>
      <c r="AT1096" s="12"/>
      <c r="AU1096" s="13"/>
      <c r="AV1096" s="4" t="str">
        <f t="shared" si="1211"/>
        <v/>
      </c>
      <c r="AW1096" s="12"/>
      <c r="AX1096" s="13"/>
      <c r="AY1096" s="4" t="str">
        <f t="shared" si="1212"/>
        <v/>
      </c>
      <c r="AZ1096" s="12"/>
      <c r="BA1096" s="13"/>
      <c r="BB1096" s="4" t="str">
        <f t="shared" si="1213"/>
        <v/>
      </c>
      <c r="BC1096" s="12"/>
      <c r="BD1096" s="13"/>
      <c r="BE1096" s="4" t="str">
        <f t="shared" si="1214"/>
        <v/>
      </c>
      <c r="BF1096" s="12"/>
      <c r="BG1096" s="13"/>
      <c r="BH1096" s="4" t="str">
        <f t="shared" si="1215"/>
        <v/>
      </c>
      <c r="BI1096" s="12"/>
      <c r="BJ1096" s="13"/>
      <c r="BK1096" s="4" t="str">
        <f t="shared" si="1216"/>
        <v/>
      </c>
      <c r="BL1096" s="12"/>
      <c r="BM1096" s="13"/>
      <c r="BN1096" s="4" t="str">
        <f t="shared" si="1217"/>
        <v/>
      </c>
      <c r="BO1096" s="12"/>
      <c r="BP1096" s="13"/>
      <c r="BQ1096" s="4" t="str">
        <f t="shared" si="1218"/>
        <v/>
      </c>
      <c r="BR1096" s="12"/>
      <c r="BS1096" s="13"/>
      <c r="BT1096" s="4" t="str">
        <f t="shared" si="1219"/>
        <v/>
      </c>
      <c r="BU1096" s="12"/>
      <c r="BV1096" s="13"/>
    </row>
    <row r="1097" spans="1:74" collapsed="1">
      <c r="B1097" t="s">
        <v>69</v>
      </c>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c r="BO1097" s="4"/>
      <c r="BP1097" s="4"/>
      <c r="BQ1097" s="4"/>
      <c r="BR1097" s="4"/>
      <c r="BS1097" s="4"/>
      <c r="BT1097" s="4"/>
      <c r="BU1097" s="4"/>
      <c r="BV1097" s="4"/>
    </row>
    <row r="1098" spans="1:74">
      <c r="B1098" t="str">
        <f>B1096</f>
        <v>vku2015power</v>
      </c>
      <c r="C1098" t="s">
        <v>19</v>
      </c>
      <c r="D1098">
        <f>D1096</f>
        <v>2015</v>
      </c>
      <c r="E1098" t="str">
        <f>E1085</f>
        <v>EUR/kW</v>
      </c>
      <c r="F1098" s="4" t="str">
        <f>IFERROR(AVERAGE(G1098:H1098),"")</f>
        <v/>
      </c>
      <c r="G1098" s="12"/>
      <c r="H1098" s="13"/>
      <c r="I1098" s="4" t="str">
        <f>IFERROR(AVERAGE(J1098:K1098),"")</f>
        <v/>
      </c>
      <c r="J1098" s="12"/>
      <c r="K1098" s="13"/>
      <c r="L1098" s="4" t="str">
        <f>IFERROR(AVERAGE(M1098:N1098),"")</f>
        <v/>
      </c>
      <c r="M1098" s="12"/>
      <c r="N1098" s="13"/>
      <c r="O1098" s="4" t="str">
        <f>IFERROR(AVERAGE(P1098:Q1098),"")</f>
        <v/>
      </c>
      <c r="P1098" s="12"/>
      <c r="Q1098" s="13"/>
      <c r="R1098" s="4" t="str">
        <f>IFERROR(AVERAGE(S1098:T1098),"")</f>
        <v/>
      </c>
      <c r="S1098" s="12"/>
      <c r="T1098" s="13"/>
      <c r="U1098" s="4" t="str">
        <f>IFERROR(AVERAGE(V1098:W1098),"")</f>
        <v/>
      </c>
      <c r="V1098" s="12"/>
      <c r="W1098" s="13"/>
      <c r="X1098" s="4" t="str">
        <f>IFERROR(AVERAGE(Y1098:Z1098),"")</f>
        <v/>
      </c>
      <c r="Y1098" s="12"/>
      <c r="Z1098" s="13"/>
      <c r="AA1098" s="4" t="str">
        <f>IFERROR(AVERAGE(AB1098:AC1098),"")</f>
        <v/>
      </c>
      <c r="AB1098" s="12"/>
      <c r="AC1098" s="13"/>
      <c r="AD1098" s="4" t="str">
        <f>IFERROR(AVERAGE(AE1098:AF1098),"")</f>
        <v/>
      </c>
      <c r="AE1098" s="12"/>
      <c r="AF1098" s="13"/>
      <c r="AG1098" s="4" t="str">
        <f>IFERROR(AVERAGE(AH1098:AI1098),"")</f>
        <v/>
      </c>
      <c r="AH1098" s="12"/>
      <c r="AI1098" s="13"/>
      <c r="AJ1098" s="4" t="str">
        <f>IFERROR(AVERAGE(AK1098:AL1098),"")</f>
        <v/>
      </c>
      <c r="AK1098" s="12"/>
      <c r="AL1098" s="13"/>
      <c r="AM1098" s="4" t="str">
        <f>IFERROR(AVERAGE(AN1098:AO1098),"")</f>
        <v/>
      </c>
      <c r="AN1098" s="12"/>
      <c r="AO1098" s="13"/>
      <c r="AP1098" s="4" t="str">
        <f>IFERROR(AVERAGE(AQ1098:AR1098),"")</f>
        <v/>
      </c>
      <c r="AQ1098" s="12"/>
      <c r="AR1098" s="13"/>
      <c r="AS1098" s="4" t="str">
        <f>IFERROR(AVERAGE(AT1098:AU1098),"")</f>
        <v/>
      </c>
      <c r="AT1098" s="12"/>
      <c r="AU1098" s="13"/>
      <c r="AV1098" s="4" t="str">
        <f>IFERROR(AVERAGE(AW1098:AX1098),"")</f>
        <v/>
      </c>
      <c r="AW1098" s="12"/>
      <c r="AX1098" s="13"/>
      <c r="AY1098" s="4" t="str">
        <f>IFERROR(AVERAGE(AZ1098:BA1098),"")</f>
        <v/>
      </c>
      <c r="AZ1098" s="12"/>
      <c r="BA1098" s="13"/>
      <c r="BB1098" s="4" t="str">
        <f>IFERROR(AVERAGE(BC1098:BD1098),"")</f>
        <v/>
      </c>
      <c r="BC1098" s="12"/>
      <c r="BD1098" s="13"/>
      <c r="BE1098" s="4" t="str">
        <f>IFERROR(AVERAGE(BF1098:BG1098),"")</f>
        <v/>
      </c>
      <c r="BF1098" s="12"/>
      <c r="BG1098" s="13"/>
      <c r="BH1098" s="4" t="str">
        <f>IFERROR(AVERAGE(BI1098:BJ1098),"")</f>
        <v/>
      </c>
      <c r="BI1098" s="12"/>
      <c r="BJ1098" s="13"/>
      <c r="BK1098" s="4" t="str">
        <f>IFERROR(AVERAGE(BL1098:BM1098),"")</f>
        <v/>
      </c>
      <c r="BL1098" s="12"/>
      <c r="BM1098" s="13"/>
      <c r="BN1098" s="4" t="str">
        <f>IFERROR(AVERAGE(BO1098:BP1098),"")</f>
        <v/>
      </c>
      <c r="BO1098" s="12"/>
      <c r="BP1098" s="13"/>
      <c r="BQ1098" s="4" t="str">
        <f>IFERROR(AVERAGE(BR1098:BS1098),"")</f>
        <v/>
      </c>
      <c r="BR1098" s="12"/>
      <c r="BS1098" s="13"/>
      <c r="BT1098" s="4" t="str">
        <f>IFERROR(AVERAGE(BU1098:BV1098),"")</f>
        <v/>
      </c>
      <c r="BU1098" s="12"/>
      <c r="BV1098" s="13"/>
    </row>
    <row r="1099" spans="1:74">
      <c r="B1099" t="s">
        <v>69</v>
      </c>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c r="BO1099" s="4"/>
      <c r="BP1099" s="4"/>
      <c r="BQ1099" s="4"/>
      <c r="BR1099" s="4"/>
      <c r="BS1099" s="4"/>
      <c r="BT1099" s="4"/>
      <c r="BU1099" s="4"/>
      <c r="BV1099" s="4"/>
    </row>
    <row r="1100" spans="1:74">
      <c r="B1100" t="str">
        <f>B1098</f>
        <v>vku2015power</v>
      </c>
      <c r="C1100" t="s">
        <v>48</v>
      </c>
      <c r="D1100">
        <f>D1098</f>
        <v>2015</v>
      </c>
      <c r="E1100" t="s">
        <v>22</v>
      </c>
      <c r="F1100" s="22" t="str">
        <f>IFERROR(AVERAGE(G1100:H1100),"")</f>
        <v/>
      </c>
      <c r="G1100" s="23"/>
      <c r="H1100" s="24"/>
      <c r="I1100" s="22" t="str">
        <f>IFERROR(AVERAGE(J1100:K1100),"")</f>
        <v/>
      </c>
      <c r="J1100" s="23"/>
      <c r="K1100" s="24"/>
      <c r="L1100" s="22" t="str">
        <f>IFERROR(AVERAGE(M1100:N1100),"")</f>
        <v/>
      </c>
      <c r="M1100" s="23"/>
      <c r="N1100" s="24"/>
      <c r="O1100" s="22" t="str">
        <f>IFERROR(AVERAGE(P1100:Q1100),"")</f>
        <v/>
      </c>
      <c r="P1100" s="23"/>
      <c r="Q1100" s="24"/>
      <c r="R1100" s="22" t="str">
        <f>IFERROR(AVERAGE(S1100:T1100),"")</f>
        <v/>
      </c>
      <c r="S1100" s="23"/>
      <c r="T1100" s="24"/>
      <c r="U1100" s="22" t="str">
        <f>IFERROR(AVERAGE(V1100:W1100),"")</f>
        <v/>
      </c>
      <c r="V1100" s="23"/>
      <c r="W1100" s="24"/>
      <c r="X1100" s="22" t="str">
        <f>IFERROR(AVERAGE(Y1100:Z1100),"")</f>
        <v/>
      </c>
      <c r="Y1100" s="23"/>
      <c r="Z1100" s="24"/>
      <c r="AA1100" s="22" t="str">
        <f>IFERROR(AVERAGE(AB1100:AC1100),"")</f>
        <v/>
      </c>
      <c r="AB1100" s="23"/>
      <c r="AC1100" s="24"/>
      <c r="AD1100" s="22" t="str">
        <f>IFERROR(AVERAGE(AE1100:AF1100),"")</f>
        <v/>
      </c>
      <c r="AE1100" s="23"/>
      <c r="AF1100" s="24"/>
      <c r="AG1100" s="22" t="str">
        <f>IFERROR(AVERAGE(AH1100:AI1100),"")</f>
        <v/>
      </c>
      <c r="AH1100" s="23"/>
      <c r="AI1100" s="24"/>
      <c r="AJ1100" s="22" t="str">
        <f>IFERROR(AVERAGE(AK1100:AL1100),"")</f>
        <v/>
      </c>
      <c r="AK1100" s="23"/>
      <c r="AL1100" s="24"/>
      <c r="AM1100" s="22" t="str">
        <f>IFERROR(AVERAGE(AN1100:AO1100),"")</f>
        <v/>
      </c>
      <c r="AN1100" s="23"/>
      <c r="AO1100" s="24"/>
      <c r="AP1100" s="22" t="str">
        <f>IFERROR(AVERAGE(AQ1100:AR1100),"")</f>
        <v/>
      </c>
      <c r="AQ1100" s="23"/>
      <c r="AR1100" s="24"/>
      <c r="AS1100" s="22" t="str">
        <f>IFERROR(AVERAGE(AT1100:AU1100),"")</f>
        <v/>
      </c>
      <c r="AT1100" s="23"/>
      <c r="AU1100" s="24"/>
      <c r="AV1100" s="22" t="str">
        <f>IFERROR(AVERAGE(AW1100:AX1100),"")</f>
        <v/>
      </c>
      <c r="AW1100" s="23"/>
      <c r="AX1100" s="24"/>
      <c r="AY1100" s="22" t="str">
        <f>IFERROR(AVERAGE(AZ1100:BA1100),"")</f>
        <v/>
      </c>
      <c r="AZ1100" s="23"/>
      <c r="BA1100" s="24"/>
      <c r="BB1100" s="22" t="str">
        <f>IFERROR(AVERAGE(BC1100:BD1100),"")</f>
        <v/>
      </c>
      <c r="BC1100" s="23"/>
      <c r="BD1100" s="24"/>
      <c r="BE1100" s="22" t="str">
        <f>IFERROR(AVERAGE(BF1100:BG1100),"")</f>
        <v/>
      </c>
      <c r="BF1100" s="23"/>
      <c r="BG1100" s="24"/>
      <c r="BH1100" s="22" t="str">
        <f>IFERROR(AVERAGE(BI1100:BJ1100),"")</f>
        <v/>
      </c>
      <c r="BI1100" s="23"/>
      <c r="BJ1100" s="24"/>
      <c r="BK1100" s="22" t="str">
        <f>IFERROR(AVERAGE(BL1100:BM1100),"")</f>
        <v/>
      </c>
      <c r="BL1100" s="23"/>
      <c r="BM1100" s="24"/>
      <c r="BN1100" s="22" t="str">
        <f>IFERROR(AVERAGE(BO1100:BP1100),"")</f>
        <v/>
      </c>
      <c r="BO1100" s="23"/>
      <c r="BP1100" s="24"/>
      <c r="BQ1100" s="22" t="str">
        <f>IFERROR(AVERAGE(BR1100:BS1100),"")</f>
        <v/>
      </c>
      <c r="BR1100" s="23"/>
      <c r="BS1100" s="24"/>
      <c r="BT1100" s="22" t="str">
        <f>IFERROR(AVERAGE(BU1100:BV1100),"")</f>
        <v/>
      </c>
      <c r="BU1100" s="23"/>
      <c r="BV1100" s="24"/>
    </row>
    <row r="1101" spans="1:74">
      <c r="B1101" t="str">
        <f>B1100</f>
        <v>vku2015power</v>
      </c>
      <c r="C1101" t="s">
        <v>49</v>
      </c>
      <c r="D1101">
        <f>D1100</f>
        <v>2015</v>
      </c>
      <c r="E1101" t="s">
        <v>22</v>
      </c>
      <c r="F1101" s="22" t="str">
        <f>IFERROR(AVERAGE(G1101:H1101),"")</f>
        <v/>
      </c>
      <c r="G1101" s="23"/>
      <c r="H1101" s="24"/>
      <c r="I1101" s="22" t="str">
        <f>IFERROR(AVERAGE(J1101:K1101),"")</f>
        <v/>
      </c>
      <c r="J1101" s="23"/>
      <c r="K1101" s="24"/>
      <c r="L1101" s="22" t="str">
        <f>IFERROR(AVERAGE(M1101:N1101),"")</f>
        <v/>
      </c>
      <c r="M1101" s="23"/>
      <c r="N1101" s="24"/>
      <c r="O1101" s="22" t="str">
        <f>IFERROR(AVERAGE(P1101:Q1101),"")</f>
        <v/>
      </c>
      <c r="P1101" s="23"/>
      <c r="Q1101" s="24"/>
      <c r="R1101" s="22" t="str">
        <f>IFERROR(AVERAGE(S1101:T1101),"")</f>
        <v/>
      </c>
      <c r="S1101" s="23"/>
      <c r="T1101" s="24"/>
      <c r="U1101" s="22" t="str">
        <f>IFERROR(AVERAGE(V1101:W1101),"")</f>
        <v/>
      </c>
      <c r="V1101" s="23"/>
      <c r="W1101" s="24"/>
      <c r="X1101" s="22" t="str">
        <f>IFERROR(AVERAGE(Y1101:Z1101),"")</f>
        <v/>
      </c>
      <c r="Y1101" s="23"/>
      <c r="Z1101" s="24"/>
      <c r="AA1101" s="22" t="str">
        <f>IFERROR(AVERAGE(AB1101:AC1101),"")</f>
        <v/>
      </c>
      <c r="AB1101" s="23"/>
      <c r="AC1101" s="24"/>
      <c r="AD1101" s="22" t="str">
        <f>IFERROR(AVERAGE(AE1101:AF1101),"")</f>
        <v/>
      </c>
      <c r="AE1101" s="23"/>
      <c r="AF1101" s="24"/>
      <c r="AG1101" s="22" t="str">
        <f>IFERROR(AVERAGE(AH1101:AI1101),"")</f>
        <v/>
      </c>
      <c r="AH1101" s="23"/>
      <c r="AI1101" s="24"/>
      <c r="AJ1101" s="22" t="str">
        <f>IFERROR(AVERAGE(AK1101:AL1101),"")</f>
        <v/>
      </c>
      <c r="AK1101" s="23"/>
      <c r="AL1101" s="24"/>
      <c r="AM1101" s="22" t="str">
        <f>IFERROR(AVERAGE(AN1101:AO1101),"")</f>
        <v/>
      </c>
      <c r="AN1101" s="23"/>
      <c r="AO1101" s="24"/>
      <c r="AP1101" s="22" t="str">
        <f>IFERROR(AVERAGE(AQ1101:AR1101),"")</f>
        <v/>
      </c>
      <c r="AQ1101" s="23"/>
      <c r="AR1101" s="24"/>
      <c r="AS1101" s="22" t="str">
        <f>IFERROR(AVERAGE(AT1101:AU1101),"")</f>
        <v/>
      </c>
      <c r="AT1101" s="23"/>
      <c r="AU1101" s="24"/>
      <c r="AV1101" s="22" t="str">
        <f>IFERROR(AVERAGE(AW1101:AX1101),"")</f>
        <v/>
      </c>
      <c r="AW1101" s="23"/>
      <c r="AX1101" s="24"/>
      <c r="AY1101" s="22" t="str">
        <f>IFERROR(AVERAGE(AZ1101:BA1101),"")</f>
        <v/>
      </c>
      <c r="AZ1101" s="23"/>
      <c r="BA1101" s="24"/>
      <c r="BB1101" s="22" t="str">
        <f>IFERROR(AVERAGE(BC1101:BD1101),"")</f>
        <v/>
      </c>
      <c r="BC1101" s="23"/>
      <c r="BD1101" s="24"/>
      <c r="BE1101" s="22" t="str">
        <f>IFERROR(AVERAGE(BF1101:BG1101),"")</f>
        <v/>
      </c>
      <c r="BF1101" s="23"/>
      <c r="BG1101" s="24"/>
      <c r="BH1101" s="22" t="str">
        <f>IFERROR(AVERAGE(BI1101:BJ1101),"")</f>
        <v/>
      </c>
      <c r="BI1101" s="23"/>
      <c r="BJ1101" s="24"/>
      <c r="BK1101" s="22" t="str">
        <f>IFERROR(AVERAGE(BL1101:BM1101),"")</f>
        <v/>
      </c>
      <c r="BL1101" s="23"/>
      <c r="BM1101" s="24"/>
      <c r="BN1101" s="22" t="str">
        <f>IFERROR(AVERAGE(BO1101:BP1101),"")</f>
        <v/>
      </c>
      <c r="BO1101" s="23"/>
      <c r="BP1101" s="24"/>
      <c r="BQ1101" s="22" t="str">
        <f>IFERROR(AVERAGE(BR1101:BS1101),"")</f>
        <v/>
      </c>
      <c r="BR1101" s="23"/>
      <c r="BS1101" s="24"/>
      <c r="BT1101" s="22" t="str">
        <f>IFERROR(AVERAGE(BU1101:BV1101),"")</f>
        <v/>
      </c>
      <c r="BU1101" s="23"/>
      <c r="BV1101" s="24"/>
    </row>
    <row r="1102" spans="1:74">
      <c r="B1102" t="s">
        <v>69</v>
      </c>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row>
    <row r="1103" spans="1:74">
      <c r="B1103" t="str">
        <f>B1098</f>
        <v>vku2015power</v>
      </c>
      <c r="C1103" t="s">
        <v>23</v>
      </c>
      <c r="D1103">
        <f>D1098</f>
        <v>2015</v>
      </c>
      <c r="E1103" t="s">
        <v>20</v>
      </c>
      <c r="F1103" s="4" t="str">
        <f>IFERROR(AVERAGE(G1103:H1103),"")</f>
        <v/>
      </c>
      <c r="G1103" s="12"/>
      <c r="H1103" s="13"/>
      <c r="I1103" s="4" t="str">
        <f>IFERROR(AVERAGE(J1103:K1103),"")</f>
        <v/>
      </c>
      <c r="J1103" s="12"/>
      <c r="K1103" s="13"/>
      <c r="L1103" s="4" t="str">
        <f>IFERROR(AVERAGE(M1103:N1103),"")</f>
        <v/>
      </c>
      <c r="M1103" s="12"/>
      <c r="N1103" s="13"/>
      <c r="O1103" s="4" t="str">
        <f>IFERROR(AVERAGE(P1103:Q1103),"")</f>
        <v/>
      </c>
      <c r="P1103" s="12"/>
      <c r="Q1103" s="13"/>
      <c r="R1103" s="4" t="str">
        <f>IFERROR(AVERAGE(S1103:T1103),"")</f>
        <v/>
      </c>
      <c r="S1103" s="12"/>
      <c r="T1103" s="13"/>
      <c r="U1103" s="4" t="str">
        <f>IFERROR(AVERAGE(V1103:W1103),"")</f>
        <v/>
      </c>
      <c r="V1103" s="12"/>
      <c r="W1103" s="13"/>
      <c r="X1103" s="4" t="str">
        <f>IFERROR(AVERAGE(Y1103:Z1103),"")</f>
        <v/>
      </c>
      <c r="Y1103" s="12"/>
      <c r="Z1103" s="13"/>
      <c r="AA1103" s="4" t="str">
        <f>IFERROR(AVERAGE(AB1103:AC1103),"")</f>
        <v/>
      </c>
      <c r="AB1103" s="12"/>
      <c r="AC1103" s="13"/>
      <c r="AD1103" s="4" t="str">
        <f>IFERROR(AVERAGE(AE1103:AF1103),"")</f>
        <v/>
      </c>
      <c r="AE1103" s="12"/>
      <c r="AF1103" s="13"/>
      <c r="AG1103" s="4" t="str">
        <f>IFERROR(AVERAGE(AH1103:AI1103),"")</f>
        <v/>
      </c>
      <c r="AH1103" s="12"/>
      <c r="AI1103" s="13"/>
      <c r="AJ1103" s="4" t="str">
        <f>IFERROR(AVERAGE(AK1103:AL1103),"")</f>
        <v/>
      </c>
      <c r="AK1103" s="12"/>
      <c r="AL1103" s="13"/>
      <c r="AM1103" s="4" t="str">
        <f>IFERROR(AVERAGE(AN1103:AO1103),"")</f>
        <v/>
      </c>
      <c r="AN1103" s="12"/>
      <c r="AO1103" s="13"/>
      <c r="AP1103" s="4" t="str">
        <f>IFERROR(AVERAGE(AQ1103:AR1103),"")</f>
        <v/>
      </c>
      <c r="AQ1103" s="12"/>
      <c r="AR1103" s="13"/>
      <c r="AS1103" s="4" t="str">
        <f>IFERROR(AVERAGE(AT1103:AU1103),"")</f>
        <v/>
      </c>
      <c r="AT1103" s="12"/>
      <c r="AU1103" s="13"/>
      <c r="AV1103" s="4" t="str">
        <f>IFERROR(AVERAGE(AW1103:AX1103),"")</f>
        <v/>
      </c>
      <c r="AW1103" s="12"/>
      <c r="AX1103" s="13"/>
      <c r="AY1103" s="4" t="str">
        <f>IFERROR(AVERAGE(AZ1103:BA1103),"")</f>
        <v/>
      </c>
      <c r="AZ1103" s="12"/>
      <c r="BA1103" s="13"/>
      <c r="BB1103" s="4" t="str">
        <f>IFERROR(AVERAGE(BC1103:BD1103),"")</f>
        <v/>
      </c>
      <c r="BC1103" s="12"/>
      <c r="BD1103" s="13"/>
      <c r="BE1103" s="4" t="str">
        <f>IFERROR(AVERAGE(BF1103:BG1103),"")</f>
        <v/>
      </c>
      <c r="BF1103" s="12"/>
      <c r="BG1103" s="13"/>
      <c r="BH1103" s="4" t="str">
        <f>IFERROR(AVERAGE(BI1103:BJ1103),"")</f>
        <v/>
      </c>
      <c r="BI1103" s="12"/>
      <c r="BJ1103" s="13"/>
      <c r="BK1103" s="4" t="str">
        <f>IFERROR(AVERAGE(BL1103:BM1103),"")</f>
        <v/>
      </c>
      <c r="BL1103" s="12"/>
      <c r="BM1103" s="13"/>
      <c r="BN1103" s="4" t="str">
        <f>IFERROR(AVERAGE(BO1103:BP1103),"")</f>
        <v/>
      </c>
      <c r="BO1103" s="12"/>
      <c r="BP1103" s="13"/>
      <c r="BQ1103" s="4" t="str">
        <f>IFERROR(AVERAGE(BR1103:BS1103),"")</f>
        <v/>
      </c>
      <c r="BR1103" s="12"/>
      <c r="BS1103" s="13"/>
      <c r="BT1103" s="4" t="str">
        <f>IFERROR(AVERAGE(BU1103:BV1103),"")</f>
        <v/>
      </c>
      <c r="BU1103" s="12"/>
      <c r="BV1103" s="13"/>
    </row>
    <row r="1104" spans="1:74">
      <c r="B1104" t="str">
        <f>B1103</f>
        <v>vku2015power</v>
      </c>
      <c r="C1104" t="s">
        <v>42</v>
      </c>
      <c r="D1104">
        <f>D1103</f>
        <v>2015</v>
      </c>
      <c r="E1104" t="s">
        <v>43</v>
      </c>
      <c r="F1104" s="4" t="str">
        <f>IFERROR(AVERAGE(G1104:H1104),"")</f>
        <v/>
      </c>
      <c r="G1104" s="12"/>
      <c r="H1104" s="13"/>
      <c r="I1104" s="4" t="str">
        <f>IFERROR(AVERAGE(J1104:K1104),"")</f>
        <v/>
      </c>
      <c r="J1104" s="12"/>
      <c r="K1104" s="13"/>
      <c r="L1104" s="4" t="str">
        <f>IFERROR(AVERAGE(M1104:N1104),"")</f>
        <v/>
      </c>
      <c r="M1104" s="12"/>
      <c r="N1104" s="13"/>
      <c r="O1104" s="4" t="str">
        <f>IFERROR(AVERAGE(P1104:Q1104),"")</f>
        <v/>
      </c>
      <c r="P1104" s="12"/>
      <c r="Q1104" s="13"/>
      <c r="R1104" s="4" t="str">
        <f>IFERROR(AVERAGE(S1104:T1104),"")</f>
        <v/>
      </c>
      <c r="S1104" s="12"/>
      <c r="T1104" s="13"/>
      <c r="U1104" s="4" t="str">
        <f>IFERROR(AVERAGE(V1104:W1104),"")</f>
        <v/>
      </c>
      <c r="V1104" s="12"/>
      <c r="W1104" s="13"/>
      <c r="X1104" s="4" t="str">
        <f>IFERROR(AVERAGE(Y1104:Z1104),"")</f>
        <v/>
      </c>
      <c r="Y1104" s="12"/>
      <c r="Z1104" s="13"/>
      <c r="AA1104" s="4" t="str">
        <f>IFERROR(AVERAGE(AB1104:AC1104),"")</f>
        <v/>
      </c>
      <c r="AB1104" s="12"/>
      <c r="AC1104" s="13"/>
      <c r="AD1104" s="4" t="str">
        <f>IFERROR(AVERAGE(AE1104:AF1104),"")</f>
        <v/>
      </c>
      <c r="AE1104" s="12"/>
      <c r="AF1104" s="13"/>
      <c r="AG1104" s="4" t="str">
        <f>IFERROR(AVERAGE(AH1104:AI1104),"")</f>
        <v/>
      </c>
      <c r="AH1104" s="12"/>
      <c r="AI1104" s="13"/>
      <c r="AJ1104" s="4" t="str">
        <f>IFERROR(AVERAGE(AK1104:AL1104),"")</f>
        <v/>
      </c>
      <c r="AK1104" s="12"/>
      <c r="AL1104" s="13"/>
      <c r="AM1104" s="4" t="str">
        <f>IFERROR(AVERAGE(AN1104:AO1104),"")</f>
        <v/>
      </c>
      <c r="AN1104" s="12"/>
      <c r="AO1104" s="13"/>
      <c r="AP1104" s="4" t="str">
        <f>IFERROR(AVERAGE(AQ1104:AR1104),"")</f>
        <v/>
      </c>
      <c r="AQ1104" s="12"/>
      <c r="AR1104" s="13"/>
      <c r="AS1104" s="4" t="str">
        <f>IFERROR(AVERAGE(AT1104:AU1104),"")</f>
        <v/>
      </c>
      <c r="AT1104" s="12"/>
      <c r="AU1104" s="13"/>
      <c r="AV1104" s="4" t="str">
        <f>IFERROR(AVERAGE(AW1104:AX1104),"")</f>
        <v/>
      </c>
      <c r="AW1104" s="12"/>
      <c r="AX1104" s="13"/>
      <c r="AY1104" s="4" t="str">
        <f>IFERROR(AVERAGE(AZ1104:BA1104),"")</f>
        <v/>
      </c>
      <c r="AZ1104" s="12"/>
      <c r="BA1104" s="13"/>
      <c r="BB1104" s="4" t="str">
        <f>IFERROR(AVERAGE(BC1104:BD1104),"")</f>
        <v/>
      </c>
      <c r="BC1104" s="12"/>
      <c r="BD1104" s="13"/>
      <c r="BE1104" s="4" t="str">
        <f>IFERROR(AVERAGE(BF1104:BG1104),"")</f>
        <v/>
      </c>
      <c r="BF1104" s="12"/>
      <c r="BG1104" s="13"/>
      <c r="BH1104" s="4" t="str">
        <f>IFERROR(AVERAGE(BI1104:BJ1104),"")</f>
        <v/>
      </c>
      <c r="BI1104" s="12"/>
      <c r="BJ1104" s="13"/>
      <c r="BK1104" s="4" t="str">
        <f>IFERROR(AVERAGE(BL1104:BM1104),"")</f>
        <v/>
      </c>
      <c r="BL1104" s="12"/>
      <c r="BM1104" s="13"/>
      <c r="BN1104" s="4" t="str">
        <f>IFERROR(AVERAGE(BO1104:BP1104),"")</f>
        <v/>
      </c>
      <c r="BO1104" s="12"/>
      <c r="BP1104" s="13"/>
      <c r="BQ1104" s="4" t="str">
        <f>IFERROR(AVERAGE(BR1104:BS1104),"")</f>
        <v/>
      </c>
      <c r="BR1104" s="12"/>
      <c r="BS1104" s="13"/>
      <c r="BT1104" s="4" t="str">
        <f>IFERROR(AVERAGE(BU1104:BV1104),"")</f>
        <v/>
      </c>
      <c r="BU1104" s="12"/>
      <c r="BV1104" s="13"/>
    </row>
    <row r="1105" spans="1:77">
      <c r="B1105" t="str">
        <f>B1104</f>
        <v>vku2015power</v>
      </c>
      <c r="C1105" t="s">
        <v>21</v>
      </c>
      <c r="D1105">
        <f>D1104</f>
        <v>2015</v>
      </c>
      <c r="E1105" t="s">
        <v>22</v>
      </c>
      <c r="F1105" s="22" t="str">
        <f>IFERROR(AVERAGE(G1105:H1105),"")</f>
        <v/>
      </c>
      <c r="G1105" s="23"/>
      <c r="H1105" s="24"/>
      <c r="I1105" s="22" t="str">
        <f>IFERROR(AVERAGE(J1105:K1105),"")</f>
        <v/>
      </c>
      <c r="J1105" s="23"/>
      <c r="K1105" s="24"/>
      <c r="L1105" s="22" t="str">
        <f>IFERROR(AVERAGE(M1105:N1105),"")</f>
        <v/>
      </c>
      <c r="M1105" s="23"/>
      <c r="N1105" s="24"/>
      <c r="O1105" s="22" t="str">
        <f>IFERROR(AVERAGE(P1105:Q1105),"")</f>
        <v/>
      </c>
      <c r="P1105" s="23"/>
      <c r="Q1105" s="24"/>
      <c r="R1105" s="22" t="str">
        <f>IFERROR(AVERAGE(S1105:T1105),"")</f>
        <v/>
      </c>
      <c r="S1105" s="23"/>
      <c r="T1105" s="24"/>
      <c r="U1105" s="22" t="str">
        <f>IFERROR(AVERAGE(V1105:W1105),"")</f>
        <v/>
      </c>
      <c r="V1105" s="23"/>
      <c r="W1105" s="24"/>
      <c r="X1105" s="22" t="str">
        <f>IFERROR(AVERAGE(Y1105:Z1105),"")</f>
        <v/>
      </c>
      <c r="Y1105" s="23"/>
      <c r="Z1105" s="24"/>
      <c r="AA1105" s="22" t="str">
        <f>IFERROR(AVERAGE(AB1105:AC1105),"")</f>
        <v/>
      </c>
      <c r="AB1105" s="23"/>
      <c r="AC1105" s="24"/>
      <c r="AD1105" s="22" t="str">
        <f>IFERROR(AVERAGE(AE1105:AF1105),"")</f>
        <v/>
      </c>
      <c r="AE1105" s="23"/>
      <c r="AF1105" s="24"/>
      <c r="AG1105" s="22" t="str">
        <f>IFERROR(AVERAGE(AH1105:AI1105),"")</f>
        <v/>
      </c>
      <c r="AH1105" s="23"/>
      <c r="AI1105" s="24"/>
      <c r="AJ1105" s="22" t="str">
        <f>IFERROR(AVERAGE(AK1105:AL1105),"")</f>
        <v/>
      </c>
      <c r="AK1105" s="23"/>
      <c r="AL1105" s="24"/>
      <c r="AM1105" s="22" t="str">
        <f>IFERROR(AVERAGE(AN1105:AO1105),"")</f>
        <v/>
      </c>
      <c r="AN1105" s="23"/>
      <c r="AO1105" s="24"/>
      <c r="AP1105" s="22" t="str">
        <f>IFERROR(AVERAGE(AQ1105:AR1105),"")</f>
        <v/>
      </c>
      <c r="AQ1105" s="23"/>
      <c r="AR1105" s="24"/>
      <c r="AS1105" s="22" t="str">
        <f>IFERROR(AVERAGE(AT1105:AU1105),"")</f>
        <v/>
      </c>
      <c r="AT1105" s="23"/>
      <c r="AU1105" s="24"/>
      <c r="AV1105" s="22" t="str">
        <f>IFERROR(AVERAGE(AW1105:AX1105),"")</f>
        <v/>
      </c>
      <c r="AW1105" s="23"/>
      <c r="AX1105" s="24"/>
      <c r="AY1105" s="22" t="str">
        <f>IFERROR(AVERAGE(AZ1105:BA1105),"")</f>
        <v/>
      </c>
      <c r="AZ1105" s="23"/>
      <c r="BA1105" s="24"/>
      <c r="BB1105" s="22" t="str">
        <f>IFERROR(AVERAGE(BC1105:BD1105),"")</f>
        <v/>
      </c>
      <c r="BC1105" s="23"/>
      <c r="BD1105" s="24"/>
      <c r="BE1105" s="22" t="str">
        <f>IFERROR(AVERAGE(BF1105:BG1105),"")</f>
        <v/>
      </c>
      <c r="BF1105" s="23"/>
      <c r="BG1105" s="24"/>
      <c r="BH1105" s="22" t="str">
        <f>IFERROR(AVERAGE(BI1105:BJ1105),"")</f>
        <v/>
      </c>
      <c r="BI1105" s="23"/>
      <c r="BJ1105" s="24"/>
      <c r="BK1105" s="22" t="str">
        <f>IFERROR(AVERAGE(BL1105:BM1105),"")</f>
        <v/>
      </c>
      <c r="BL1105" s="23"/>
      <c r="BM1105" s="24"/>
      <c r="BN1105" s="22" t="str">
        <f>IFERROR(AVERAGE(BO1105:BP1105),"")</f>
        <v/>
      </c>
      <c r="BO1105" s="23"/>
      <c r="BP1105" s="24"/>
      <c r="BQ1105" s="22" t="str">
        <f>IFERROR(AVERAGE(BR1105:BS1105),"")</f>
        <v/>
      </c>
      <c r="BR1105" s="23"/>
      <c r="BS1105" s="24"/>
      <c r="BT1105" s="22" t="str">
        <f>IFERROR(AVERAGE(BU1105:BV1105),"")</f>
        <v/>
      </c>
      <c r="BU1105" s="23"/>
      <c r="BV1105" s="24"/>
    </row>
    <row r="1106" spans="1:77">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c r="BW1106" s="11"/>
      <c r="BX1106" s="11"/>
      <c r="BY1106" s="11"/>
    </row>
    <row r="1108" spans="1:77">
      <c r="A1108" s="5">
        <f>MATCH(B1108,Sources[Citekey],0)</f>
        <v>37</v>
      </c>
      <c r="B1108" s="6" t="s">
        <v>60</v>
      </c>
      <c r="C1108" s="1"/>
      <c r="D1108" s="1">
        <f>VLOOKUP(B1108,Sources[],2,FALSE)</f>
        <v>2016</v>
      </c>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row>
    <row r="1109" spans="1:77">
      <c r="B1109" t="str">
        <f>B1108</f>
        <v>julch2016comparison</v>
      </c>
      <c r="C1109" t="s">
        <v>3</v>
      </c>
      <c r="D1109">
        <f>D1108</f>
        <v>2016</v>
      </c>
      <c r="E1109" s="25" t="s">
        <v>6</v>
      </c>
      <c r="F1109" s="4" t="str">
        <f>IFERROR(AVERAGE(G1109:H1109),"")</f>
        <v/>
      </c>
      <c r="G1109" s="12"/>
      <c r="H1109" s="13"/>
      <c r="I1109" s="4" t="str">
        <f>IFERROR(AVERAGE(J1109:K1109),"")</f>
        <v/>
      </c>
      <c r="J1109" s="12"/>
      <c r="K1109" s="13"/>
      <c r="L1109" s="4" t="str">
        <f>IFERROR(AVERAGE(M1109:N1109),"")</f>
        <v/>
      </c>
      <c r="M1109" s="12"/>
      <c r="N1109" s="13"/>
      <c r="O1109" s="4" t="str">
        <f>IFERROR(AVERAGE(P1109:Q1109),"")</f>
        <v/>
      </c>
      <c r="P1109" s="12"/>
      <c r="Q1109" s="13"/>
      <c r="R1109" s="4" t="str">
        <f>IFERROR(AVERAGE(S1109:T1109),"")</f>
        <v/>
      </c>
      <c r="S1109" s="12"/>
      <c r="T1109" s="13"/>
      <c r="U1109" s="4" t="str">
        <f>IFERROR(AVERAGE(V1109:W1109),"")</f>
        <v/>
      </c>
      <c r="V1109" s="12"/>
      <c r="W1109" s="13"/>
      <c r="X1109" s="4" t="str">
        <f>IFERROR(AVERAGE(Y1109:Z1109),"")</f>
        <v/>
      </c>
      <c r="Y1109" s="12"/>
      <c r="Z1109" s="13"/>
      <c r="AA1109" s="4" t="str">
        <f>IFERROR(AVERAGE(AB1109:AC1109),"")</f>
        <v/>
      </c>
      <c r="AB1109" s="12"/>
      <c r="AC1109" s="13"/>
      <c r="AD1109" s="4" t="str">
        <f>IFERROR(AVERAGE(AE1109:AF1109),"")</f>
        <v/>
      </c>
      <c r="AE1109" s="12"/>
      <c r="AF1109" s="13"/>
      <c r="AG1109" s="4" t="str">
        <f>IFERROR(AVERAGE(AH1109:AI1109),"")</f>
        <v/>
      </c>
      <c r="AH1109" s="12"/>
      <c r="AI1109" s="13"/>
      <c r="AJ1109" s="4" t="str">
        <f>IFERROR(AVERAGE(AK1109:AL1109),"")</f>
        <v/>
      </c>
      <c r="AK1109" s="12"/>
      <c r="AL1109" s="13"/>
      <c r="AM1109" s="4" t="str">
        <f>IFERROR(AVERAGE(AN1109:AO1109),"")</f>
        <v/>
      </c>
      <c r="AN1109" s="12"/>
      <c r="AO1109" s="13"/>
      <c r="AP1109" s="4" t="str">
        <f>IFERROR(AVERAGE(AQ1109:AR1109),"")</f>
        <v/>
      </c>
      <c r="AQ1109" s="12"/>
      <c r="AR1109" s="13"/>
      <c r="AS1109" s="4" t="str">
        <f>IFERROR(AVERAGE(AT1109:AU1109),"")</f>
        <v/>
      </c>
      <c r="AT1109" s="12"/>
      <c r="AU1109" s="13"/>
      <c r="AV1109" s="4" t="str">
        <f>IFERROR(AVERAGE(AW1109:AX1109),"")</f>
        <v/>
      </c>
      <c r="AW1109" s="12"/>
      <c r="AX1109" s="13"/>
      <c r="AY1109" s="4" t="str">
        <f>IFERROR(AVERAGE(AZ1109:BA1109),"")</f>
        <v/>
      </c>
      <c r="AZ1109" s="12"/>
      <c r="BA1109" s="13"/>
      <c r="BB1109" s="4" t="str">
        <f>IFERROR(AVERAGE(BC1109:BD1109),"")</f>
        <v/>
      </c>
      <c r="BC1109" s="12"/>
      <c r="BD1109" s="13"/>
      <c r="BE1109" s="4" t="str">
        <f>IFERROR(AVERAGE(BF1109:BG1109),"")</f>
        <v/>
      </c>
      <c r="BF1109" s="12"/>
      <c r="BG1109" s="13"/>
      <c r="BH1109" s="4" t="str">
        <f>IFERROR(AVERAGE(BI1109:BJ1109),"")</f>
        <v/>
      </c>
      <c r="BI1109" s="12"/>
      <c r="BJ1109" s="13"/>
      <c r="BK1109" s="4" t="str">
        <f>IFERROR(AVERAGE(BL1109:BM1109),"")</f>
        <v/>
      </c>
      <c r="BL1109" s="12"/>
      <c r="BM1109" s="13"/>
      <c r="BN1109" s="4" t="str">
        <f>IFERROR(AVERAGE(BO1109:BP1109),"")</f>
        <v/>
      </c>
      <c r="BO1109" s="12"/>
      <c r="BP1109" s="13"/>
      <c r="BQ1109" s="4" t="str">
        <f>IFERROR(AVERAGE(BR1109:BS1109),"")</f>
        <v/>
      </c>
      <c r="BR1109" s="12"/>
      <c r="BS1109" s="13"/>
      <c r="BT1109" s="4">
        <f>IFERROR(AVERAGE(BU1109:BV1109),"")</f>
        <v>645</v>
      </c>
      <c r="BU1109" s="14">
        <v>410</v>
      </c>
      <c r="BV1109" s="15">
        <v>880</v>
      </c>
      <c r="BX1109" s="2"/>
      <c r="BY1109" s="2" t="s">
        <v>208</v>
      </c>
    </row>
    <row r="1110" spans="1:77">
      <c r="B1110" t="str">
        <f>B1109</f>
        <v>julch2016comparison</v>
      </c>
      <c r="C1110" t="s">
        <v>4</v>
      </c>
      <c r="D1110">
        <f>D1109</f>
        <v>2016</v>
      </c>
      <c r="E1110" t="str">
        <f>E1109</f>
        <v>EUR/kW</v>
      </c>
      <c r="F1110" s="4" t="str">
        <f>IFERROR(AVERAGE(G1110:H1110),"")</f>
        <v/>
      </c>
      <c r="G1110" s="14"/>
      <c r="H1110" s="15"/>
      <c r="I1110" s="4" t="str">
        <f>IFERROR(AVERAGE(J1110:K1110),"")</f>
        <v/>
      </c>
      <c r="J1110" s="14"/>
      <c r="K1110" s="15"/>
      <c r="L1110" s="4" t="str">
        <f>IFERROR(AVERAGE(M1110:N1110),"")</f>
        <v/>
      </c>
      <c r="M1110" s="14"/>
      <c r="N1110" s="15"/>
      <c r="O1110" s="4" t="str">
        <f>IFERROR(AVERAGE(P1110:Q1110),"")</f>
        <v/>
      </c>
      <c r="P1110" s="14"/>
      <c r="Q1110" s="15"/>
      <c r="R1110" s="4" t="str">
        <f>IFERROR(AVERAGE(S1110:T1110),"")</f>
        <v/>
      </c>
      <c r="S1110" s="14"/>
      <c r="T1110" s="15"/>
      <c r="U1110" s="4" t="str">
        <f>IFERROR(AVERAGE(V1110:W1110),"")</f>
        <v/>
      </c>
      <c r="V1110" s="14"/>
      <c r="W1110" s="15"/>
      <c r="X1110" s="4" t="str">
        <f>IFERROR(AVERAGE(Y1110:Z1110),"")</f>
        <v/>
      </c>
      <c r="Y1110" s="14"/>
      <c r="Z1110" s="15"/>
      <c r="AA1110" s="4" t="str">
        <f>IFERROR(AVERAGE(AB1110:AC1110),"")</f>
        <v/>
      </c>
      <c r="AB1110" s="14"/>
      <c r="AC1110" s="15"/>
      <c r="AD1110" s="4" t="str">
        <f>IFERROR(AVERAGE(AE1110:AF1110),"")</f>
        <v/>
      </c>
      <c r="AE1110" s="14"/>
      <c r="AF1110" s="15"/>
      <c r="AG1110" s="4" t="str">
        <f>IFERROR(AVERAGE(AH1110:AI1110),"")</f>
        <v/>
      </c>
      <c r="AH1110" s="14"/>
      <c r="AI1110" s="15"/>
      <c r="AJ1110" s="4" t="str">
        <f>IFERROR(AVERAGE(AK1110:AL1110),"")</f>
        <v/>
      </c>
      <c r="AK1110" s="14"/>
      <c r="AL1110" s="15"/>
      <c r="AM1110" s="4" t="str">
        <f>IFERROR(AVERAGE(AN1110:AO1110),"")</f>
        <v/>
      </c>
      <c r="AN1110" s="14"/>
      <c r="AO1110" s="15"/>
      <c r="AP1110" s="4" t="str">
        <f>IFERROR(AVERAGE(AQ1110:AR1110),"")</f>
        <v/>
      </c>
      <c r="AQ1110" s="14"/>
      <c r="AR1110" s="15"/>
      <c r="AS1110" s="4" t="str">
        <f>IFERROR(AVERAGE(AT1110:AU1110),"")</f>
        <v/>
      </c>
      <c r="AT1110" s="14"/>
      <c r="AU1110" s="15"/>
      <c r="AV1110" s="4" t="str">
        <f>IFERROR(AVERAGE(AW1110:AX1110),"")</f>
        <v/>
      </c>
      <c r="AW1110" s="14"/>
      <c r="AX1110" s="15"/>
      <c r="AY1110" s="4" t="str">
        <f>IFERROR(AVERAGE(AZ1110:BA1110),"")</f>
        <v/>
      </c>
      <c r="AZ1110" s="14"/>
      <c r="BA1110" s="15"/>
      <c r="BB1110" s="4" t="str">
        <f>IFERROR(AVERAGE(BC1110:BD1110),"")</f>
        <v/>
      </c>
      <c r="BC1110" s="14"/>
      <c r="BD1110" s="15"/>
      <c r="BE1110" s="4" t="str">
        <f>IFERROR(AVERAGE(BF1110:BG1110),"")</f>
        <v/>
      </c>
      <c r="BF1110" s="14"/>
      <c r="BG1110" s="15"/>
      <c r="BH1110" s="4" t="str">
        <f>IFERROR(AVERAGE(BI1110:BJ1110),"")</f>
        <v/>
      </c>
      <c r="BI1110" s="14"/>
      <c r="BJ1110" s="15"/>
      <c r="BK1110" s="4" t="str">
        <f>IFERROR(AVERAGE(BL1110:BM1110),"")</f>
        <v/>
      </c>
      <c r="BL1110" s="14"/>
      <c r="BM1110" s="15"/>
      <c r="BN1110" s="4" t="str">
        <f>IFERROR(AVERAGE(BO1110:BP1110),"")</f>
        <v/>
      </c>
      <c r="BO1110" s="14"/>
      <c r="BP1110" s="15"/>
      <c r="BQ1110" s="4" t="str">
        <f>IFERROR(AVERAGE(BR1110:BS1110),"")</f>
        <v/>
      </c>
      <c r="BR1110" s="14"/>
      <c r="BS1110" s="15"/>
      <c r="BT1110" s="4">
        <f>IFERROR(AVERAGE(BU1110:BV1110),"")</f>
        <v>645</v>
      </c>
      <c r="BU1110" s="14">
        <v>410</v>
      </c>
      <c r="BV1110" s="15">
        <v>880</v>
      </c>
      <c r="BX1110" s="2"/>
      <c r="BY1110" s="2" t="s">
        <v>208</v>
      </c>
    </row>
    <row r="1111" spans="1:77">
      <c r="B1111" t="str">
        <f>B1110</f>
        <v>julch2016comparison</v>
      </c>
      <c r="C1111" t="s">
        <v>5</v>
      </c>
      <c r="D1111">
        <f>D1110</f>
        <v>2016</v>
      </c>
      <c r="E1111" t="str">
        <f>E1110</f>
        <v>EUR/kW</v>
      </c>
      <c r="F1111" s="4" t="str">
        <f>IFERROR(AVERAGE(G1111:H1111),"")</f>
        <v/>
      </c>
      <c r="G1111" s="16"/>
      <c r="H1111" s="17"/>
      <c r="I1111" s="4" t="str">
        <f>IFERROR(AVERAGE(J1111:K1111),"")</f>
        <v/>
      </c>
      <c r="J1111" s="16"/>
      <c r="K1111" s="17"/>
      <c r="L1111" s="4" t="str">
        <f>IFERROR(AVERAGE(M1111:N1111),"")</f>
        <v/>
      </c>
      <c r="M1111" s="16"/>
      <c r="N1111" s="17"/>
      <c r="O1111" s="4" t="str">
        <f>IFERROR(AVERAGE(P1111:Q1111),"")</f>
        <v/>
      </c>
      <c r="P1111" s="16"/>
      <c r="Q1111" s="17"/>
      <c r="R1111" s="4" t="str">
        <f>IFERROR(AVERAGE(S1111:T1111),"")</f>
        <v/>
      </c>
      <c r="S1111" s="16"/>
      <c r="T1111" s="17"/>
      <c r="U1111" s="4" t="str">
        <f>IFERROR(AVERAGE(V1111:W1111),"")</f>
        <v/>
      </c>
      <c r="V1111" s="16"/>
      <c r="W1111" s="17"/>
      <c r="X1111" s="4" t="str">
        <f>IFERROR(AVERAGE(Y1111:Z1111),"")</f>
        <v/>
      </c>
      <c r="Y1111" s="16"/>
      <c r="Z1111" s="17"/>
      <c r="AA1111" s="4" t="str">
        <f>IFERROR(AVERAGE(AB1111:AC1111),"")</f>
        <v/>
      </c>
      <c r="AB1111" s="16"/>
      <c r="AC1111" s="17"/>
      <c r="AD1111" s="4" t="str">
        <f>IFERROR(AVERAGE(AE1111:AF1111),"")</f>
        <v/>
      </c>
      <c r="AE1111" s="16"/>
      <c r="AF1111" s="17"/>
      <c r="AG1111" s="4" t="str">
        <f>IFERROR(AVERAGE(AH1111:AI1111),"")</f>
        <v/>
      </c>
      <c r="AH1111" s="16"/>
      <c r="AI1111" s="17"/>
      <c r="AJ1111" s="4" t="str">
        <f>IFERROR(AVERAGE(AK1111:AL1111),"")</f>
        <v/>
      </c>
      <c r="AK1111" s="16"/>
      <c r="AL1111" s="17"/>
      <c r="AM1111" s="4" t="str">
        <f>IFERROR(AVERAGE(AN1111:AO1111),"")</f>
        <v/>
      </c>
      <c r="AN1111" s="16"/>
      <c r="AO1111" s="17"/>
      <c r="AP1111" s="4" t="str">
        <f>IFERROR(AVERAGE(AQ1111:AR1111),"")</f>
        <v/>
      </c>
      <c r="AQ1111" s="16"/>
      <c r="AR1111" s="17"/>
      <c r="AS1111" s="4" t="str">
        <f>IFERROR(AVERAGE(AT1111:AU1111),"")</f>
        <v/>
      </c>
      <c r="AT1111" s="16"/>
      <c r="AU1111" s="17"/>
      <c r="AV1111" s="4" t="str">
        <f>IFERROR(AVERAGE(AW1111:AX1111),"")</f>
        <v/>
      </c>
      <c r="AW1111" s="16"/>
      <c r="AX1111" s="17"/>
      <c r="AY1111" s="4" t="str">
        <f>IFERROR(AVERAGE(AZ1111:BA1111),"")</f>
        <v/>
      </c>
      <c r="AZ1111" s="16"/>
      <c r="BA1111" s="17"/>
      <c r="BB1111" s="4" t="str">
        <f>IFERROR(AVERAGE(BC1111:BD1111),"")</f>
        <v/>
      </c>
      <c r="BC1111" s="16"/>
      <c r="BD1111" s="17"/>
      <c r="BE1111" s="4" t="str">
        <f>IFERROR(AVERAGE(BF1111:BG1111),"")</f>
        <v/>
      </c>
      <c r="BF1111" s="16"/>
      <c r="BG1111" s="17"/>
      <c r="BH1111" s="4" t="str">
        <f>IFERROR(AVERAGE(BI1111:BJ1111),"")</f>
        <v/>
      </c>
      <c r="BI1111" s="16"/>
      <c r="BJ1111" s="17"/>
      <c r="BK1111" s="4" t="str">
        <f>IFERROR(AVERAGE(BL1111:BM1111),"")</f>
        <v/>
      </c>
      <c r="BL1111" s="16"/>
      <c r="BM1111" s="17"/>
      <c r="BN1111" s="4" t="str">
        <f>IFERROR(AVERAGE(BO1111:BP1111),"")</f>
        <v/>
      </c>
      <c r="BO1111" s="16"/>
      <c r="BP1111" s="17"/>
      <c r="BQ1111" s="4" t="str">
        <f>IFERROR(AVERAGE(BR1111:BS1111),"")</f>
        <v/>
      </c>
      <c r="BR1111" s="16"/>
      <c r="BS1111" s="17"/>
      <c r="BT1111" s="4">
        <f>IFERROR(AVERAGE(BU1111:BV1111),"")</f>
        <v>645</v>
      </c>
      <c r="BU1111" s="14">
        <v>410</v>
      </c>
      <c r="BV1111" s="15">
        <v>880</v>
      </c>
      <c r="BY1111" s="35" t="s">
        <v>208</v>
      </c>
    </row>
    <row r="1112" spans="1:77">
      <c r="B1112" t="s">
        <v>69</v>
      </c>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row>
    <row r="1113" spans="1:77" s="1" customFormat="1">
      <c r="A1113" s="55"/>
      <c r="B1113" s="1" t="str">
        <f>B1111</f>
        <v>julch2016comparison</v>
      </c>
      <c r="C1113" s="1" t="s">
        <v>10</v>
      </c>
      <c r="D1113" s="1">
        <f>D1108</f>
        <v>2016</v>
      </c>
      <c r="E1113" s="1" t="str">
        <f>E1109</f>
        <v>EUR/kW</v>
      </c>
      <c r="F1113" s="10">
        <f t="shared" ref="F1113:BJ1113" si="1221">IFERROR(SUM(F1115:F1120)/F1114,0)</f>
        <v>0</v>
      </c>
      <c r="G1113" s="10">
        <f t="shared" si="1221"/>
        <v>0</v>
      </c>
      <c r="H1113" s="10">
        <f t="shared" si="1221"/>
        <v>0</v>
      </c>
      <c r="I1113" s="10">
        <f t="shared" si="1221"/>
        <v>0</v>
      </c>
      <c r="J1113" s="10">
        <f t="shared" si="1221"/>
        <v>0</v>
      </c>
      <c r="K1113" s="10">
        <f t="shared" si="1221"/>
        <v>0</v>
      </c>
      <c r="L1113" s="10">
        <f t="shared" si="1221"/>
        <v>0</v>
      </c>
      <c r="M1113" s="10">
        <f t="shared" si="1221"/>
        <v>0</v>
      </c>
      <c r="N1113" s="10">
        <f t="shared" si="1221"/>
        <v>0</v>
      </c>
      <c r="O1113" s="10">
        <f t="shared" si="1221"/>
        <v>0</v>
      </c>
      <c r="P1113" s="10">
        <f t="shared" si="1221"/>
        <v>0</v>
      </c>
      <c r="Q1113" s="10">
        <f t="shared" si="1221"/>
        <v>0</v>
      </c>
      <c r="R1113" s="10">
        <f t="shared" si="1221"/>
        <v>0</v>
      </c>
      <c r="S1113" s="10">
        <f t="shared" si="1221"/>
        <v>0</v>
      </c>
      <c r="T1113" s="10">
        <f t="shared" si="1221"/>
        <v>0</v>
      </c>
      <c r="U1113" s="10">
        <f t="shared" si="1221"/>
        <v>0</v>
      </c>
      <c r="V1113" s="10">
        <f t="shared" si="1221"/>
        <v>0</v>
      </c>
      <c r="W1113" s="10">
        <f t="shared" si="1221"/>
        <v>0</v>
      </c>
      <c r="X1113" s="10">
        <f t="shared" si="1221"/>
        <v>0</v>
      </c>
      <c r="Y1113" s="10">
        <f t="shared" si="1221"/>
        <v>0</v>
      </c>
      <c r="Z1113" s="10">
        <f t="shared" si="1221"/>
        <v>0</v>
      </c>
      <c r="AA1113" s="10">
        <f t="shared" si="1221"/>
        <v>0</v>
      </c>
      <c r="AB1113" s="10">
        <f t="shared" si="1221"/>
        <v>0</v>
      </c>
      <c r="AC1113" s="10">
        <f t="shared" si="1221"/>
        <v>0</v>
      </c>
      <c r="AD1113" s="10">
        <f t="shared" si="1221"/>
        <v>0</v>
      </c>
      <c r="AE1113" s="10">
        <f t="shared" si="1221"/>
        <v>0</v>
      </c>
      <c r="AF1113" s="10">
        <f t="shared" si="1221"/>
        <v>0</v>
      </c>
      <c r="AG1113" s="10">
        <f t="shared" si="1221"/>
        <v>0</v>
      </c>
      <c r="AH1113" s="10">
        <f t="shared" si="1221"/>
        <v>0</v>
      </c>
      <c r="AI1113" s="10">
        <f t="shared" si="1221"/>
        <v>0</v>
      </c>
      <c r="AJ1113" s="10">
        <f t="shared" si="1221"/>
        <v>0</v>
      </c>
      <c r="AK1113" s="10">
        <f t="shared" si="1221"/>
        <v>0</v>
      </c>
      <c r="AL1113" s="10">
        <f t="shared" si="1221"/>
        <v>0</v>
      </c>
      <c r="AM1113" s="10">
        <f t="shared" si="1221"/>
        <v>0</v>
      </c>
      <c r="AN1113" s="10">
        <f t="shared" si="1221"/>
        <v>0</v>
      </c>
      <c r="AO1113" s="10">
        <f t="shared" si="1221"/>
        <v>0</v>
      </c>
      <c r="AP1113" s="10">
        <f t="shared" si="1221"/>
        <v>0</v>
      </c>
      <c r="AQ1113" s="10">
        <f t="shared" si="1221"/>
        <v>0</v>
      </c>
      <c r="AR1113" s="10">
        <f t="shared" si="1221"/>
        <v>0</v>
      </c>
      <c r="AS1113" s="10">
        <f t="shared" si="1221"/>
        <v>0</v>
      </c>
      <c r="AT1113" s="10">
        <f t="shared" si="1221"/>
        <v>0</v>
      </c>
      <c r="AU1113" s="10">
        <f t="shared" si="1221"/>
        <v>0</v>
      </c>
      <c r="AV1113" s="10">
        <f t="shared" si="1221"/>
        <v>0</v>
      </c>
      <c r="AW1113" s="10">
        <f t="shared" si="1221"/>
        <v>0</v>
      </c>
      <c r="AX1113" s="10">
        <f t="shared" si="1221"/>
        <v>0</v>
      </c>
      <c r="AY1113" s="10">
        <f t="shared" si="1221"/>
        <v>0</v>
      </c>
      <c r="AZ1113" s="10">
        <f t="shared" si="1221"/>
        <v>0</v>
      </c>
      <c r="BA1113" s="10">
        <f t="shared" si="1221"/>
        <v>0</v>
      </c>
      <c r="BB1113" s="10">
        <f t="shared" si="1221"/>
        <v>0</v>
      </c>
      <c r="BC1113" s="10">
        <f t="shared" si="1221"/>
        <v>0</v>
      </c>
      <c r="BD1113" s="10">
        <f t="shared" si="1221"/>
        <v>0</v>
      </c>
      <c r="BE1113" s="10">
        <f t="shared" si="1221"/>
        <v>0</v>
      </c>
      <c r="BF1113" s="10">
        <f t="shared" si="1221"/>
        <v>0</v>
      </c>
      <c r="BG1113" s="10">
        <f t="shared" si="1221"/>
        <v>0</v>
      </c>
      <c r="BH1113" s="10">
        <f t="shared" si="1221"/>
        <v>0</v>
      </c>
      <c r="BI1113" s="10">
        <f t="shared" si="1221"/>
        <v>0</v>
      </c>
      <c r="BJ1113" s="10">
        <f t="shared" si="1221"/>
        <v>0</v>
      </c>
      <c r="BK1113" s="10">
        <f t="shared" ref="BK1113:BV1113" si="1222">IFERROR(SUM(BK1115:BK1120)/BK1114,0)</f>
        <v>0</v>
      </c>
      <c r="BL1113" s="10">
        <f t="shared" si="1222"/>
        <v>0</v>
      </c>
      <c r="BM1113" s="10">
        <f t="shared" si="1222"/>
        <v>0</v>
      </c>
      <c r="BN1113" s="10">
        <f t="shared" si="1222"/>
        <v>0</v>
      </c>
      <c r="BO1113" s="10">
        <f t="shared" si="1222"/>
        <v>0</v>
      </c>
      <c r="BP1113" s="10">
        <f t="shared" si="1222"/>
        <v>0</v>
      </c>
      <c r="BQ1113" s="10">
        <f t="shared" si="1222"/>
        <v>0</v>
      </c>
      <c r="BR1113" s="10">
        <f t="shared" si="1222"/>
        <v>0</v>
      </c>
      <c r="BS1113" s="10">
        <f t="shared" si="1222"/>
        <v>0</v>
      </c>
      <c r="BT1113" s="10">
        <f t="shared" si="1222"/>
        <v>0</v>
      </c>
      <c r="BU1113" s="10">
        <f t="shared" si="1222"/>
        <v>0</v>
      </c>
      <c r="BV1113" s="10">
        <f t="shared" si="1222"/>
        <v>0</v>
      </c>
    </row>
    <row r="1114" spans="1:77" hidden="1" outlineLevel="1">
      <c r="B1114" t="str">
        <f>B1113</f>
        <v>julch2016comparison</v>
      </c>
      <c r="C1114" t="s">
        <v>17</v>
      </c>
      <c r="D1114">
        <f>D1113</f>
        <v>2016</v>
      </c>
      <c r="E1114" t="s">
        <v>18</v>
      </c>
      <c r="F1114" s="4" t="str">
        <f>IFERROR(AVERAGE(G1114:H1114),"")</f>
        <v/>
      </c>
      <c r="G1114" s="12"/>
      <c r="H1114" s="13"/>
      <c r="I1114" s="4" t="str">
        <f>IFERROR(AVERAGE(J1114:K1114),"")</f>
        <v/>
      </c>
      <c r="J1114" s="12"/>
      <c r="K1114" s="13"/>
      <c r="L1114" s="4" t="str">
        <f>IFERROR(AVERAGE(M1114:N1114),"")</f>
        <v/>
      </c>
      <c r="M1114" s="12"/>
      <c r="N1114" s="13"/>
      <c r="O1114" s="4" t="str">
        <f>IFERROR(AVERAGE(P1114:Q1114),"")</f>
        <v/>
      </c>
      <c r="P1114" s="12"/>
      <c r="Q1114" s="13"/>
      <c r="R1114" s="4" t="str">
        <f>IFERROR(AVERAGE(S1114:T1114),"")</f>
        <v/>
      </c>
      <c r="S1114" s="12"/>
      <c r="T1114" s="13"/>
      <c r="U1114" s="4" t="str">
        <f>IFERROR(AVERAGE(V1114:W1114),"")</f>
        <v/>
      </c>
      <c r="V1114" s="12"/>
      <c r="W1114" s="13"/>
      <c r="X1114" s="4" t="str">
        <f>IFERROR(AVERAGE(Y1114:Z1114),"")</f>
        <v/>
      </c>
      <c r="Y1114" s="12"/>
      <c r="Z1114" s="13"/>
      <c r="AA1114" s="4" t="str">
        <f>IFERROR(AVERAGE(AB1114:AC1114),"")</f>
        <v/>
      </c>
      <c r="AB1114" s="12"/>
      <c r="AC1114" s="13"/>
      <c r="AD1114" s="4" t="str">
        <f>IFERROR(AVERAGE(AE1114:AF1114),"")</f>
        <v/>
      </c>
      <c r="AE1114" s="12"/>
      <c r="AF1114" s="13"/>
      <c r="AG1114" s="4" t="str">
        <f>IFERROR(AVERAGE(AH1114:AI1114),"")</f>
        <v/>
      </c>
      <c r="AH1114" s="12"/>
      <c r="AI1114" s="13"/>
      <c r="AJ1114" s="4" t="str">
        <f>IFERROR(AVERAGE(AK1114:AL1114),"")</f>
        <v/>
      </c>
      <c r="AK1114" s="12"/>
      <c r="AL1114" s="13"/>
      <c r="AM1114" s="4" t="str">
        <f>IFERROR(AVERAGE(AN1114:AO1114),"")</f>
        <v/>
      </c>
      <c r="AN1114" s="12"/>
      <c r="AO1114" s="13"/>
      <c r="AP1114" s="4" t="str">
        <f>IFERROR(AVERAGE(AQ1114:AR1114),"")</f>
        <v/>
      </c>
      <c r="AQ1114" s="12"/>
      <c r="AR1114" s="13"/>
      <c r="AS1114" s="4" t="str">
        <f>IFERROR(AVERAGE(AT1114:AU1114),"")</f>
        <v/>
      </c>
      <c r="AT1114" s="12"/>
      <c r="AU1114" s="13"/>
      <c r="AV1114" s="4" t="str">
        <f>IFERROR(AVERAGE(AW1114:AX1114),"")</f>
        <v/>
      </c>
      <c r="AW1114" s="12"/>
      <c r="AX1114" s="13"/>
      <c r="AY1114" s="4" t="str">
        <f>IFERROR(AVERAGE(AZ1114:BA1114),"")</f>
        <v/>
      </c>
      <c r="AZ1114" s="12"/>
      <c r="BA1114" s="13"/>
      <c r="BB1114" s="4" t="str">
        <f>IFERROR(AVERAGE(BC1114:BD1114),"")</f>
        <v/>
      </c>
      <c r="BC1114" s="12"/>
      <c r="BD1114" s="13"/>
      <c r="BE1114" s="4" t="str">
        <f>IFERROR(AVERAGE(BF1114:BG1114),"")</f>
        <v/>
      </c>
      <c r="BF1114" s="12"/>
      <c r="BG1114" s="13"/>
      <c r="BH1114" s="4" t="str">
        <f>IFERROR(AVERAGE(BI1114:BJ1114),"")</f>
        <v/>
      </c>
      <c r="BI1114" s="12"/>
      <c r="BJ1114" s="13"/>
      <c r="BK1114" s="4" t="str">
        <f>IFERROR(AVERAGE(BL1114:BM1114),"")</f>
        <v/>
      </c>
      <c r="BL1114" s="12"/>
      <c r="BM1114" s="13"/>
      <c r="BN1114" s="4" t="str">
        <f>IFERROR(AVERAGE(BO1114:BP1114),"")</f>
        <v/>
      </c>
      <c r="BO1114" s="12"/>
      <c r="BP1114" s="13"/>
      <c r="BQ1114" s="4" t="str">
        <f>IFERROR(AVERAGE(BR1114:BS1114),"")</f>
        <v/>
      </c>
      <c r="BR1114" s="12"/>
      <c r="BS1114" s="13"/>
      <c r="BT1114" s="4" t="str">
        <f>IFERROR(AVERAGE(BU1114:BV1114),"")</f>
        <v/>
      </c>
      <c r="BU1114" s="12"/>
      <c r="BV1114" s="13"/>
    </row>
    <row r="1115" spans="1:77" hidden="1" outlineLevel="1">
      <c r="B1115" t="str">
        <f t="shared" ref="B1115:B1120" si="1223">B1114</f>
        <v>julch2016comparison</v>
      </c>
      <c r="C1115" t="s">
        <v>12</v>
      </c>
      <c r="D1115">
        <f>D1113</f>
        <v>2016</v>
      </c>
      <c r="E1115" t="str">
        <f>LEFT(E1113,3)</f>
        <v>EUR</v>
      </c>
      <c r="F1115" s="4" t="str">
        <f t="shared" ref="F1115:F1120" si="1224">IFERROR(AVERAGE(G1115:H1115),"")</f>
        <v/>
      </c>
      <c r="G1115" s="12"/>
      <c r="H1115" s="13"/>
      <c r="I1115" s="4" t="str">
        <f t="shared" ref="I1115:I1120" si="1225">IFERROR(AVERAGE(J1115:K1115),"")</f>
        <v/>
      </c>
      <c r="J1115" s="12"/>
      <c r="K1115" s="13"/>
      <c r="L1115" s="4" t="str">
        <f t="shared" ref="L1115:L1120" si="1226">IFERROR(AVERAGE(M1115:N1115),"")</f>
        <v/>
      </c>
      <c r="M1115" s="12"/>
      <c r="N1115" s="13"/>
      <c r="O1115" s="4" t="str">
        <f t="shared" ref="O1115:O1120" si="1227">IFERROR(AVERAGE(P1115:Q1115),"")</f>
        <v/>
      </c>
      <c r="P1115" s="12"/>
      <c r="Q1115" s="13"/>
      <c r="R1115" s="4" t="str">
        <f t="shared" ref="R1115:R1120" si="1228">IFERROR(AVERAGE(S1115:T1115),"")</f>
        <v/>
      </c>
      <c r="S1115" s="12"/>
      <c r="T1115" s="13"/>
      <c r="U1115" s="4" t="str">
        <f t="shared" ref="U1115:U1120" si="1229">IFERROR(AVERAGE(V1115:W1115),"")</f>
        <v/>
      </c>
      <c r="V1115" s="12"/>
      <c r="W1115" s="13"/>
      <c r="X1115" s="4" t="str">
        <f t="shared" ref="X1115:X1120" si="1230">IFERROR(AVERAGE(Y1115:Z1115),"")</f>
        <v/>
      </c>
      <c r="Y1115" s="12"/>
      <c r="Z1115" s="13"/>
      <c r="AA1115" s="4" t="str">
        <f t="shared" ref="AA1115:AA1120" si="1231">IFERROR(AVERAGE(AB1115:AC1115),"")</f>
        <v/>
      </c>
      <c r="AB1115" s="12"/>
      <c r="AC1115" s="13"/>
      <c r="AD1115" s="4" t="str">
        <f t="shared" ref="AD1115:AD1120" si="1232">IFERROR(AVERAGE(AE1115:AF1115),"")</f>
        <v/>
      </c>
      <c r="AE1115" s="12"/>
      <c r="AF1115" s="13"/>
      <c r="AG1115" s="4" t="str">
        <f t="shared" ref="AG1115:AG1120" si="1233">IFERROR(AVERAGE(AH1115:AI1115),"")</f>
        <v/>
      </c>
      <c r="AH1115" s="12"/>
      <c r="AI1115" s="13"/>
      <c r="AJ1115" s="4" t="str">
        <f t="shared" ref="AJ1115:AJ1120" si="1234">IFERROR(AVERAGE(AK1115:AL1115),"")</f>
        <v/>
      </c>
      <c r="AK1115" s="12"/>
      <c r="AL1115" s="13"/>
      <c r="AM1115" s="4" t="str">
        <f t="shared" ref="AM1115:AM1120" si="1235">IFERROR(AVERAGE(AN1115:AO1115),"")</f>
        <v/>
      </c>
      <c r="AN1115" s="12"/>
      <c r="AO1115" s="13"/>
      <c r="AP1115" s="4" t="str">
        <f t="shared" ref="AP1115:AP1120" si="1236">IFERROR(AVERAGE(AQ1115:AR1115),"")</f>
        <v/>
      </c>
      <c r="AQ1115" s="12"/>
      <c r="AR1115" s="13"/>
      <c r="AS1115" s="4" t="str">
        <f t="shared" ref="AS1115:AS1120" si="1237">IFERROR(AVERAGE(AT1115:AU1115),"")</f>
        <v/>
      </c>
      <c r="AT1115" s="12"/>
      <c r="AU1115" s="13"/>
      <c r="AV1115" s="4" t="str">
        <f t="shared" ref="AV1115:AV1120" si="1238">IFERROR(AVERAGE(AW1115:AX1115),"")</f>
        <v/>
      </c>
      <c r="AW1115" s="12"/>
      <c r="AX1115" s="13"/>
      <c r="AY1115" s="4" t="str">
        <f t="shared" ref="AY1115:AY1120" si="1239">IFERROR(AVERAGE(AZ1115:BA1115),"")</f>
        <v/>
      </c>
      <c r="AZ1115" s="12"/>
      <c r="BA1115" s="13"/>
      <c r="BB1115" s="4" t="str">
        <f t="shared" ref="BB1115:BB1120" si="1240">IFERROR(AVERAGE(BC1115:BD1115),"")</f>
        <v/>
      </c>
      <c r="BC1115" s="12"/>
      <c r="BD1115" s="13"/>
      <c r="BE1115" s="4" t="str">
        <f t="shared" ref="BE1115:BE1120" si="1241">IFERROR(AVERAGE(BF1115:BG1115),"")</f>
        <v/>
      </c>
      <c r="BF1115" s="12"/>
      <c r="BG1115" s="13"/>
      <c r="BH1115" s="4" t="str">
        <f t="shared" ref="BH1115:BH1120" si="1242">IFERROR(AVERAGE(BI1115:BJ1115),"")</f>
        <v/>
      </c>
      <c r="BI1115" s="12"/>
      <c r="BJ1115" s="13"/>
      <c r="BK1115" s="4" t="str">
        <f t="shared" ref="BK1115:BK1120" si="1243">IFERROR(AVERAGE(BL1115:BM1115),"")</f>
        <v/>
      </c>
      <c r="BL1115" s="12"/>
      <c r="BM1115" s="13"/>
      <c r="BN1115" s="4" t="str">
        <f t="shared" ref="BN1115:BN1120" si="1244">IFERROR(AVERAGE(BO1115:BP1115),"")</f>
        <v/>
      </c>
      <c r="BO1115" s="12"/>
      <c r="BP1115" s="13"/>
      <c r="BQ1115" s="4" t="str">
        <f t="shared" ref="BQ1115:BQ1120" si="1245">IFERROR(AVERAGE(BR1115:BS1115),"")</f>
        <v/>
      </c>
      <c r="BR1115" s="12"/>
      <c r="BS1115" s="13"/>
      <c r="BT1115" s="4" t="str">
        <f t="shared" ref="BT1115:BT1120" si="1246">IFERROR(AVERAGE(BU1115:BV1115),"")</f>
        <v/>
      </c>
      <c r="BU1115" s="12"/>
      <c r="BV1115" s="13"/>
    </row>
    <row r="1116" spans="1:77" hidden="1" outlineLevel="1">
      <c r="B1116" t="str">
        <f t="shared" si="1223"/>
        <v>julch2016comparison</v>
      </c>
      <c r="C1116" t="s">
        <v>13</v>
      </c>
      <c r="D1116">
        <f t="shared" ref="D1116:E1120" si="1247">D1115</f>
        <v>2016</v>
      </c>
      <c r="E1116" t="str">
        <f t="shared" si="1247"/>
        <v>EUR</v>
      </c>
      <c r="F1116" s="4" t="str">
        <f t="shared" si="1224"/>
        <v/>
      </c>
      <c r="G1116" s="12"/>
      <c r="H1116" s="13"/>
      <c r="I1116" s="4" t="str">
        <f t="shared" si="1225"/>
        <v/>
      </c>
      <c r="J1116" s="12"/>
      <c r="K1116" s="13"/>
      <c r="L1116" s="4" t="str">
        <f t="shared" si="1226"/>
        <v/>
      </c>
      <c r="M1116" s="12"/>
      <c r="N1116" s="13"/>
      <c r="O1116" s="4" t="str">
        <f t="shared" si="1227"/>
        <v/>
      </c>
      <c r="P1116" s="12"/>
      <c r="Q1116" s="13"/>
      <c r="R1116" s="4" t="str">
        <f t="shared" si="1228"/>
        <v/>
      </c>
      <c r="S1116" s="12"/>
      <c r="T1116" s="13"/>
      <c r="U1116" s="4" t="str">
        <f t="shared" si="1229"/>
        <v/>
      </c>
      <c r="V1116" s="12"/>
      <c r="W1116" s="13"/>
      <c r="X1116" s="4" t="str">
        <f t="shared" si="1230"/>
        <v/>
      </c>
      <c r="Y1116" s="12"/>
      <c r="Z1116" s="13"/>
      <c r="AA1116" s="4" t="str">
        <f t="shared" si="1231"/>
        <v/>
      </c>
      <c r="AB1116" s="12"/>
      <c r="AC1116" s="13"/>
      <c r="AD1116" s="4" t="str">
        <f t="shared" si="1232"/>
        <v/>
      </c>
      <c r="AE1116" s="12"/>
      <c r="AF1116" s="13"/>
      <c r="AG1116" s="4" t="str">
        <f t="shared" si="1233"/>
        <v/>
      </c>
      <c r="AH1116" s="12"/>
      <c r="AI1116" s="13"/>
      <c r="AJ1116" s="4" t="str">
        <f t="shared" si="1234"/>
        <v/>
      </c>
      <c r="AK1116" s="12"/>
      <c r="AL1116" s="13"/>
      <c r="AM1116" s="4" t="str">
        <f t="shared" si="1235"/>
        <v/>
      </c>
      <c r="AN1116" s="12"/>
      <c r="AO1116" s="13"/>
      <c r="AP1116" s="4" t="str">
        <f t="shared" si="1236"/>
        <v/>
      </c>
      <c r="AQ1116" s="12"/>
      <c r="AR1116" s="13"/>
      <c r="AS1116" s="4" t="str">
        <f t="shared" si="1237"/>
        <v/>
      </c>
      <c r="AT1116" s="12"/>
      <c r="AU1116" s="13"/>
      <c r="AV1116" s="4" t="str">
        <f t="shared" si="1238"/>
        <v/>
      </c>
      <c r="AW1116" s="12"/>
      <c r="AX1116" s="13"/>
      <c r="AY1116" s="4" t="str">
        <f t="shared" si="1239"/>
        <v/>
      </c>
      <c r="AZ1116" s="12"/>
      <c r="BA1116" s="13"/>
      <c r="BB1116" s="4" t="str">
        <f t="shared" si="1240"/>
        <v/>
      </c>
      <c r="BC1116" s="12"/>
      <c r="BD1116" s="13"/>
      <c r="BE1116" s="4" t="str">
        <f t="shared" si="1241"/>
        <v/>
      </c>
      <c r="BF1116" s="12"/>
      <c r="BG1116" s="13"/>
      <c r="BH1116" s="4" t="str">
        <f t="shared" si="1242"/>
        <v/>
      </c>
      <c r="BI1116" s="12"/>
      <c r="BJ1116" s="13"/>
      <c r="BK1116" s="4" t="str">
        <f t="shared" si="1243"/>
        <v/>
      </c>
      <c r="BL1116" s="12"/>
      <c r="BM1116" s="13"/>
      <c r="BN1116" s="4" t="str">
        <f t="shared" si="1244"/>
        <v/>
      </c>
      <c r="BO1116" s="12"/>
      <c r="BP1116" s="13"/>
      <c r="BQ1116" s="4" t="str">
        <f t="shared" si="1245"/>
        <v/>
      </c>
      <c r="BR1116" s="12"/>
      <c r="BS1116" s="13"/>
      <c r="BT1116" s="4" t="str">
        <f t="shared" si="1246"/>
        <v/>
      </c>
      <c r="BU1116" s="12"/>
      <c r="BV1116" s="13"/>
    </row>
    <row r="1117" spans="1:77" hidden="1" outlineLevel="1">
      <c r="B1117" t="str">
        <f t="shared" si="1223"/>
        <v>julch2016comparison</v>
      </c>
      <c r="C1117" t="s">
        <v>14</v>
      </c>
      <c r="D1117">
        <f t="shared" si="1247"/>
        <v>2016</v>
      </c>
      <c r="E1117" t="str">
        <f t="shared" si="1247"/>
        <v>EUR</v>
      </c>
      <c r="F1117" s="4" t="str">
        <f t="shared" si="1224"/>
        <v/>
      </c>
      <c r="G1117" s="12"/>
      <c r="H1117" s="13"/>
      <c r="I1117" s="4" t="str">
        <f t="shared" si="1225"/>
        <v/>
      </c>
      <c r="J1117" s="12"/>
      <c r="K1117" s="13"/>
      <c r="L1117" s="4" t="str">
        <f t="shared" si="1226"/>
        <v/>
      </c>
      <c r="M1117" s="12"/>
      <c r="N1117" s="13"/>
      <c r="O1117" s="4" t="str">
        <f t="shared" si="1227"/>
        <v/>
      </c>
      <c r="P1117" s="12"/>
      <c r="Q1117" s="13"/>
      <c r="R1117" s="4" t="str">
        <f t="shared" si="1228"/>
        <v/>
      </c>
      <c r="S1117" s="12"/>
      <c r="T1117" s="13"/>
      <c r="U1117" s="4" t="str">
        <f t="shared" si="1229"/>
        <v/>
      </c>
      <c r="V1117" s="12"/>
      <c r="W1117" s="13"/>
      <c r="X1117" s="4" t="str">
        <f t="shared" si="1230"/>
        <v/>
      </c>
      <c r="Y1117" s="12"/>
      <c r="Z1117" s="13"/>
      <c r="AA1117" s="4" t="str">
        <f t="shared" si="1231"/>
        <v/>
      </c>
      <c r="AB1117" s="12"/>
      <c r="AC1117" s="13"/>
      <c r="AD1117" s="4" t="str">
        <f t="shared" si="1232"/>
        <v/>
      </c>
      <c r="AE1117" s="12"/>
      <c r="AF1117" s="13"/>
      <c r="AG1117" s="4" t="str">
        <f t="shared" si="1233"/>
        <v/>
      </c>
      <c r="AH1117" s="12"/>
      <c r="AI1117" s="13"/>
      <c r="AJ1117" s="4" t="str">
        <f t="shared" si="1234"/>
        <v/>
      </c>
      <c r="AK1117" s="12"/>
      <c r="AL1117" s="13"/>
      <c r="AM1117" s="4" t="str">
        <f t="shared" si="1235"/>
        <v/>
      </c>
      <c r="AN1117" s="12"/>
      <c r="AO1117" s="13"/>
      <c r="AP1117" s="4" t="str">
        <f t="shared" si="1236"/>
        <v/>
      </c>
      <c r="AQ1117" s="12"/>
      <c r="AR1117" s="13"/>
      <c r="AS1117" s="4" t="str">
        <f t="shared" si="1237"/>
        <v/>
      </c>
      <c r="AT1117" s="12"/>
      <c r="AU1117" s="13"/>
      <c r="AV1117" s="4" t="str">
        <f t="shared" si="1238"/>
        <v/>
      </c>
      <c r="AW1117" s="12"/>
      <c r="AX1117" s="13"/>
      <c r="AY1117" s="4" t="str">
        <f t="shared" si="1239"/>
        <v/>
      </c>
      <c r="AZ1117" s="12"/>
      <c r="BA1117" s="13"/>
      <c r="BB1117" s="4" t="str">
        <f t="shared" si="1240"/>
        <v/>
      </c>
      <c r="BC1117" s="12"/>
      <c r="BD1117" s="13"/>
      <c r="BE1117" s="4" t="str">
        <f t="shared" si="1241"/>
        <v/>
      </c>
      <c r="BF1117" s="12"/>
      <c r="BG1117" s="13"/>
      <c r="BH1117" s="4" t="str">
        <f t="shared" si="1242"/>
        <v/>
      </c>
      <c r="BI1117" s="12"/>
      <c r="BJ1117" s="13"/>
      <c r="BK1117" s="4" t="str">
        <f t="shared" si="1243"/>
        <v/>
      </c>
      <c r="BL1117" s="12"/>
      <c r="BM1117" s="13"/>
      <c r="BN1117" s="4" t="str">
        <f t="shared" si="1244"/>
        <v/>
      </c>
      <c r="BO1117" s="12"/>
      <c r="BP1117" s="13"/>
      <c r="BQ1117" s="4" t="str">
        <f t="shared" si="1245"/>
        <v/>
      </c>
      <c r="BR1117" s="12"/>
      <c r="BS1117" s="13"/>
      <c r="BT1117" s="4" t="str">
        <f t="shared" si="1246"/>
        <v/>
      </c>
      <c r="BU1117" s="12"/>
      <c r="BV1117" s="13"/>
    </row>
    <row r="1118" spans="1:77" hidden="1" outlineLevel="1">
      <c r="B1118" t="str">
        <f t="shared" si="1223"/>
        <v>julch2016comparison</v>
      </c>
      <c r="C1118" t="s">
        <v>11</v>
      </c>
      <c r="D1118">
        <f t="shared" si="1247"/>
        <v>2016</v>
      </c>
      <c r="E1118" t="str">
        <f t="shared" si="1247"/>
        <v>EUR</v>
      </c>
      <c r="F1118" s="4" t="str">
        <f t="shared" si="1224"/>
        <v/>
      </c>
      <c r="G1118" s="12"/>
      <c r="H1118" s="13"/>
      <c r="I1118" s="4" t="str">
        <f t="shared" si="1225"/>
        <v/>
      </c>
      <c r="J1118" s="12"/>
      <c r="K1118" s="13"/>
      <c r="L1118" s="4" t="str">
        <f t="shared" si="1226"/>
        <v/>
      </c>
      <c r="M1118" s="12"/>
      <c r="N1118" s="13"/>
      <c r="O1118" s="4" t="str">
        <f t="shared" si="1227"/>
        <v/>
      </c>
      <c r="P1118" s="12"/>
      <c r="Q1118" s="13"/>
      <c r="R1118" s="4" t="str">
        <f t="shared" si="1228"/>
        <v/>
      </c>
      <c r="S1118" s="12"/>
      <c r="T1118" s="13"/>
      <c r="U1118" s="4" t="str">
        <f t="shared" si="1229"/>
        <v/>
      </c>
      <c r="V1118" s="12"/>
      <c r="W1118" s="13"/>
      <c r="X1118" s="4" t="str">
        <f t="shared" si="1230"/>
        <v/>
      </c>
      <c r="Y1118" s="12"/>
      <c r="Z1118" s="13"/>
      <c r="AA1118" s="4" t="str">
        <f t="shared" si="1231"/>
        <v/>
      </c>
      <c r="AB1118" s="12"/>
      <c r="AC1118" s="13"/>
      <c r="AD1118" s="4" t="str">
        <f t="shared" si="1232"/>
        <v/>
      </c>
      <c r="AE1118" s="12"/>
      <c r="AF1118" s="13"/>
      <c r="AG1118" s="4" t="str">
        <f t="shared" si="1233"/>
        <v/>
      </c>
      <c r="AH1118" s="12"/>
      <c r="AI1118" s="13"/>
      <c r="AJ1118" s="4" t="str">
        <f t="shared" si="1234"/>
        <v/>
      </c>
      <c r="AK1118" s="12"/>
      <c r="AL1118" s="13"/>
      <c r="AM1118" s="4" t="str">
        <f t="shared" si="1235"/>
        <v/>
      </c>
      <c r="AN1118" s="12"/>
      <c r="AO1118" s="13"/>
      <c r="AP1118" s="4" t="str">
        <f t="shared" si="1236"/>
        <v/>
      </c>
      <c r="AQ1118" s="12"/>
      <c r="AR1118" s="13"/>
      <c r="AS1118" s="4" t="str">
        <f t="shared" si="1237"/>
        <v/>
      </c>
      <c r="AT1118" s="12"/>
      <c r="AU1118" s="13"/>
      <c r="AV1118" s="4" t="str">
        <f t="shared" si="1238"/>
        <v/>
      </c>
      <c r="AW1118" s="12"/>
      <c r="AX1118" s="13"/>
      <c r="AY1118" s="4" t="str">
        <f t="shared" si="1239"/>
        <v/>
      </c>
      <c r="AZ1118" s="12"/>
      <c r="BA1118" s="13"/>
      <c r="BB1118" s="4" t="str">
        <f t="shared" si="1240"/>
        <v/>
      </c>
      <c r="BC1118" s="12"/>
      <c r="BD1118" s="13"/>
      <c r="BE1118" s="4" t="str">
        <f t="shared" si="1241"/>
        <v/>
      </c>
      <c r="BF1118" s="12"/>
      <c r="BG1118" s="13"/>
      <c r="BH1118" s="4" t="str">
        <f t="shared" si="1242"/>
        <v/>
      </c>
      <c r="BI1118" s="12"/>
      <c r="BJ1118" s="13"/>
      <c r="BK1118" s="4" t="str">
        <f t="shared" si="1243"/>
        <v/>
      </c>
      <c r="BL1118" s="12"/>
      <c r="BM1118" s="13"/>
      <c r="BN1118" s="4" t="str">
        <f t="shared" si="1244"/>
        <v/>
      </c>
      <c r="BO1118" s="12"/>
      <c r="BP1118" s="13"/>
      <c r="BQ1118" s="4" t="str">
        <f t="shared" si="1245"/>
        <v/>
      </c>
      <c r="BR1118" s="12"/>
      <c r="BS1118" s="13"/>
      <c r="BT1118" s="4" t="str">
        <f t="shared" si="1246"/>
        <v/>
      </c>
      <c r="BU1118" s="12"/>
      <c r="BV1118" s="13"/>
    </row>
    <row r="1119" spans="1:77" hidden="1" outlineLevel="1">
      <c r="B1119" t="str">
        <f t="shared" si="1223"/>
        <v>julch2016comparison</v>
      </c>
      <c r="C1119" t="s">
        <v>15</v>
      </c>
      <c r="D1119">
        <f t="shared" si="1247"/>
        <v>2016</v>
      </c>
      <c r="E1119" t="str">
        <f t="shared" si="1247"/>
        <v>EUR</v>
      </c>
      <c r="F1119" s="4" t="str">
        <f t="shared" si="1224"/>
        <v/>
      </c>
      <c r="G1119" s="12"/>
      <c r="H1119" s="13"/>
      <c r="I1119" s="4" t="str">
        <f t="shared" si="1225"/>
        <v/>
      </c>
      <c r="J1119" s="12"/>
      <c r="K1119" s="13"/>
      <c r="L1119" s="4" t="str">
        <f t="shared" si="1226"/>
        <v/>
      </c>
      <c r="M1119" s="12"/>
      <c r="N1119" s="13"/>
      <c r="O1119" s="4" t="str">
        <f t="shared" si="1227"/>
        <v/>
      </c>
      <c r="P1119" s="12"/>
      <c r="Q1119" s="13"/>
      <c r="R1119" s="4" t="str">
        <f t="shared" si="1228"/>
        <v/>
      </c>
      <c r="S1119" s="12"/>
      <c r="T1119" s="13"/>
      <c r="U1119" s="4" t="str">
        <f t="shared" si="1229"/>
        <v/>
      </c>
      <c r="V1119" s="12"/>
      <c r="W1119" s="13"/>
      <c r="X1119" s="4" t="str">
        <f t="shared" si="1230"/>
        <v/>
      </c>
      <c r="Y1119" s="12"/>
      <c r="Z1119" s="13"/>
      <c r="AA1119" s="4" t="str">
        <f t="shared" si="1231"/>
        <v/>
      </c>
      <c r="AB1119" s="12"/>
      <c r="AC1119" s="13"/>
      <c r="AD1119" s="4" t="str">
        <f t="shared" si="1232"/>
        <v/>
      </c>
      <c r="AE1119" s="12"/>
      <c r="AF1119" s="13"/>
      <c r="AG1119" s="4" t="str">
        <f t="shared" si="1233"/>
        <v/>
      </c>
      <c r="AH1119" s="12"/>
      <c r="AI1119" s="13"/>
      <c r="AJ1119" s="4" t="str">
        <f t="shared" si="1234"/>
        <v/>
      </c>
      <c r="AK1119" s="12"/>
      <c r="AL1119" s="13"/>
      <c r="AM1119" s="4" t="str">
        <f t="shared" si="1235"/>
        <v/>
      </c>
      <c r="AN1119" s="12"/>
      <c r="AO1119" s="13"/>
      <c r="AP1119" s="4" t="str">
        <f t="shared" si="1236"/>
        <v/>
      </c>
      <c r="AQ1119" s="12"/>
      <c r="AR1119" s="13"/>
      <c r="AS1119" s="4" t="str">
        <f t="shared" si="1237"/>
        <v/>
      </c>
      <c r="AT1119" s="12"/>
      <c r="AU1119" s="13"/>
      <c r="AV1119" s="4" t="str">
        <f t="shared" si="1238"/>
        <v/>
      </c>
      <c r="AW1119" s="12"/>
      <c r="AX1119" s="13"/>
      <c r="AY1119" s="4" t="str">
        <f t="shared" si="1239"/>
        <v/>
      </c>
      <c r="AZ1119" s="12"/>
      <c r="BA1119" s="13"/>
      <c r="BB1119" s="4" t="str">
        <f t="shared" si="1240"/>
        <v/>
      </c>
      <c r="BC1119" s="12"/>
      <c r="BD1119" s="13"/>
      <c r="BE1119" s="4" t="str">
        <f t="shared" si="1241"/>
        <v/>
      </c>
      <c r="BF1119" s="12"/>
      <c r="BG1119" s="13"/>
      <c r="BH1119" s="4" t="str">
        <f t="shared" si="1242"/>
        <v/>
      </c>
      <c r="BI1119" s="12"/>
      <c r="BJ1119" s="13"/>
      <c r="BK1119" s="4" t="str">
        <f t="shared" si="1243"/>
        <v/>
      </c>
      <c r="BL1119" s="12"/>
      <c r="BM1119" s="13"/>
      <c r="BN1119" s="4" t="str">
        <f t="shared" si="1244"/>
        <v/>
      </c>
      <c r="BO1119" s="12"/>
      <c r="BP1119" s="13"/>
      <c r="BQ1119" s="4" t="str">
        <f t="shared" si="1245"/>
        <v/>
      </c>
      <c r="BR1119" s="12"/>
      <c r="BS1119" s="13"/>
      <c r="BT1119" s="4" t="str">
        <f t="shared" si="1246"/>
        <v/>
      </c>
      <c r="BU1119" s="12"/>
      <c r="BV1119" s="13"/>
    </row>
    <row r="1120" spans="1:77" hidden="1" outlineLevel="1">
      <c r="B1120" t="str">
        <f t="shared" si="1223"/>
        <v>julch2016comparison</v>
      </c>
      <c r="C1120" t="s">
        <v>16</v>
      </c>
      <c r="D1120">
        <f t="shared" si="1247"/>
        <v>2016</v>
      </c>
      <c r="E1120" t="str">
        <f t="shared" si="1247"/>
        <v>EUR</v>
      </c>
      <c r="F1120" s="4" t="str">
        <f t="shared" si="1224"/>
        <v/>
      </c>
      <c r="G1120" s="12"/>
      <c r="H1120" s="13"/>
      <c r="I1120" s="4" t="str">
        <f t="shared" si="1225"/>
        <v/>
      </c>
      <c r="J1120" s="12"/>
      <c r="K1120" s="13"/>
      <c r="L1120" s="4" t="str">
        <f t="shared" si="1226"/>
        <v/>
      </c>
      <c r="M1120" s="12"/>
      <c r="N1120" s="13"/>
      <c r="O1120" s="4" t="str">
        <f t="shared" si="1227"/>
        <v/>
      </c>
      <c r="P1120" s="12"/>
      <c r="Q1120" s="13"/>
      <c r="R1120" s="4" t="str">
        <f t="shared" si="1228"/>
        <v/>
      </c>
      <c r="S1120" s="12"/>
      <c r="T1120" s="13"/>
      <c r="U1120" s="4" t="str">
        <f t="shared" si="1229"/>
        <v/>
      </c>
      <c r="V1120" s="12"/>
      <c r="W1120" s="13"/>
      <c r="X1120" s="4" t="str">
        <f t="shared" si="1230"/>
        <v/>
      </c>
      <c r="Y1120" s="12"/>
      <c r="Z1120" s="13"/>
      <c r="AA1120" s="4" t="str">
        <f t="shared" si="1231"/>
        <v/>
      </c>
      <c r="AB1120" s="12"/>
      <c r="AC1120" s="13"/>
      <c r="AD1120" s="4" t="str">
        <f t="shared" si="1232"/>
        <v/>
      </c>
      <c r="AE1120" s="12"/>
      <c r="AF1120" s="13"/>
      <c r="AG1120" s="4" t="str">
        <f t="shared" si="1233"/>
        <v/>
      </c>
      <c r="AH1120" s="12"/>
      <c r="AI1120" s="13"/>
      <c r="AJ1120" s="4" t="str">
        <f t="shared" si="1234"/>
        <v/>
      </c>
      <c r="AK1120" s="12"/>
      <c r="AL1120" s="13"/>
      <c r="AM1120" s="4" t="str">
        <f t="shared" si="1235"/>
        <v/>
      </c>
      <c r="AN1120" s="12"/>
      <c r="AO1120" s="13"/>
      <c r="AP1120" s="4" t="str">
        <f t="shared" si="1236"/>
        <v/>
      </c>
      <c r="AQ1120" s="12"/>
      <c r="AR1120" s="13"/>
      <c r="AS1120" s="4" t="str">
        <f t="shared" si="1237"/>
        <v/>
      </c>
      <c r="AT1120" s="12"/>
      <c r="AU1120" s="13"/>
      <c r="AV1120" s="4" t="str">
        <f t="shared" si="1238"/>
        <v/>
      </c>
      <c r="AW1120" s="12"/>
      <c r="AX1120" s="13"/>
      <c r="AY1120" s="4" t="str">
        <f t="shared" si="1239"/>
        <v/>
      </c>
      <c r="AZ1120" s="12"/>
      <c r="BA1120" s="13"/>
      <c r="BB1120" s="4" t="str">
        <f t="shared" si="1240"/>
        <v/>
      </c>
      <c r="BC1120" s="12"/>
      <c r="BD1120" s="13"/>
      <c r="BE1120" s="4" t="str">
        <f t="shared" si="1241"/>
        <v/>
      </c>
      <c r="BF1120" s="12"/>
      <c r="BG1120" s="13"/>
      <c r="BH1120" s="4" t="str">
        <f t="shared" si="1242"/>
        <v/>
      </c>
      <c r="BI1120" s="12"/>
      <c r="BJ1120" s="13"/>
      <c r="BK1120" s="4" t="str">
        <f t="shared" si="1243"/>
        <v/>
      </c>
      <c r="BL1120" s="12"/>
      <c r="BM1120" s="13"/>
      <c r="BN1120" s="4" t="str">
        <f t="shared" si="1244"/>
        <v/>
      </c>
      <c r="BO1120" s="12"/>
      <c r="BP1120" s="13"/>
      <c r="BQ1120" s="4" t="str">
        <f t="shared" si="1245"/>
        <v/>
      </c>
      <c r="BR1120" s="12"/>
      <c r="BS1120" s="13"/>
      <c r="BT1120" s="4" t="str">
        <f t="shared" si="1246"/>
        <v/>
      </c>
      <c r="BU1120" s="12"/>
      <c r="BV1120" s="13"/>
    </row>
    <row r="1121" spans="1:77" collapsed="1">
      <c r="B1121" t="s">
        <v>69</v>
      </c>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row>
    <row r="1122" spans="1:77">
      <c r="B1122" t="str">
        <f>B1120</f>
        <v>julch2016comparison</v>
      </c>
      <c r="C1122" t="s">
        <v>19</v>
      </c>
      <c r="D1122">
        <f>D1120</f>
        <v>2016</v>
      </c>
      <c r="E1122" t="str">
        <f>E1109</f>
        <v>EUR/kW</v>
      </c>
      <c r="F1122" s="4" t="str">
        <f>IFERROR(AVERAGE(G1122:H1122),"")</f>
        <v/>
      </c>
      <c r="G1122" s="12"/>
      <c r="H1122" s="13"/>
      <c r="I1122" s="4" t="str">
        <f>IFERROR(AVERAGE(J1122:K1122),"")</f>
        <v/>
      </c>
      <c r="J1122" s="12"/>
      <c r="K1122" s="13"/>
      <c r="L1122" s="4" t="str">
        <f>IFERROR(AVERAGE(M1122:N1122),"")</f>
        <v/>
      </c>
      <c r="M1122" s="12"/>
      <c r="N1122" s="13"/>
      <c r="O1122" s="4" t="str">
        <f>IFERROR(AVERAGE(P1122:Q1122),"")</f>
        <v/>
      </c>
      <c r="P1122" s="12"/>
      <c r="Q1122" s="13"/>
      <c r="R1122" s="4" t="str">
        <f>IFERROR(AVERAGE(S1122:T1122),"")</f>
        <v/>
      </c>
      <c r="S1122" s="12"/>
      <c r="T1122" s="13"/>
      <c r="U1122" s="4" t="str">
        <f>IFERROR(AVERAGE(V1122:W1122),"")</f>
        <v/>
      </c>
      <c r="V1122" s="12"/>
      <c r="W1122" s="13"/>
      <c r="X1122" s="4" t="str">
        <f>IFERROR(AVERAGE(Y1122:Z1122),"")</f>
        <v/>
      </c>
      <c r="Y1122" s="12"/>
      <c r="Z1122" s="13"/>
      <c r="AA1122" s="4" t="str">
        <f>IFERROR(AVERAGE(AB1122:AC1122),"")</f>
        <v/>
      </c>
      <c r="AB1122" s="12"/>
      <c r="AC1122" s="13"/>
      <c r="AD1122" s="4" t="str">
        <f>IFERROR(AVERAGE(AE1122:AF1122),"")</f>
        <v/>
      </c>
      <c r="AE1122" s="12"/>
      <c r="AF1122" s="13"/>
      <c r="AG1122" s="4" t="str">
        <f>IFERROR(AVERAGE(AH1122:AI1122),"")</f>
        <v/>
      </c>
      <c r="AH1122" s="12"/>
      <c r="AI1122" s="13"/>
      <c r="AJ1122" s="4" t="str">
        <f>IFERROR(AVERAGE(AK1122:AL1122),"")</f>
        <v/>
      </c>
      <c r="AK1122" s="12"/>
      <c r="AL1122" s="13"/>
      <c r="AM1122" s="4" t="str">
        <f>IFERROR(AVERAGE(AN1122:AO1122),"")</f>
        <v/>
      </c>
      <c r="AN1122" s="12"/>
      <c r="AO1122" s="13"/>
      <c r="AP1122" s="4" t="str">
        <f>IFERROR(AVERAGE(AQ1122:AR1122),"")</f>
        <v/>
      </c>
      <c r="AQ1122" s="12"/>
      <c r="AR1122" s="13"/>
      <c r="AS1122" s="4" t="str">
        <f>IFERROR(AVERAGE(AT1122:AU1122),"")</f>
        <v/>
      </c>
      <c r="AT1122" s="12"/>
      <c r="AU1122" s="13"/>
      <c r="AV1122" s="4" t="str">
        <f>IFERROR(AVERAGE(AW1122:AX1122),"")</f>
        <v/>
      </c>
      <c r="AW1122" s="12"/>
      <c r="AX1122" s="13"/>
      <c r="AY1122" s="4" t="str">
        <f>IFERROR(AVERAGE(AZ1122:BA1122),"")</f>
        <v/>
      </c>
      <c r="AZ1122" s="12"/>
      <c r="BA1122" s="13"/>
      <c r="BB1122" s="4" t="str">
        <f>IFERROR(AVERAGE(BC1122:BD1122),"")</f>
        <v/>
      </c>
      <c r="BC1122" s="12"/>
      <c r="BD1122" s="13"/>
      <c r="BE1122" s="4" t="str">
        <f>IFERROR(AVERAGE(BF1122:BG1122),"")</f>
        <v/>
      </c>
      <c r="BF1122" s="12"/>
      <c r="BG1122" s="13"/>
      <c r="BH1122" s="4" t="str">
        <f>IFERROR(AVERAGE(BI1122:BJ1122),"")</f>
        <v/>
      </c>
      <c r="BI1122" s="12"/>
      <c r="BJ1122" s="13"/>
      <c r="BK1122" s="4" t="str">
        <f>IFERROR(AVERAGE(BL1122:BM1122),"")</f>
        <v/>
      </c>
      <c r="BL1122" s="12"/>
      <c r="BM1122" s="13"/>
      <c r="BN1122" s="4" t="str">
        <f>IFERROR(AVERAGE(BO1122:BP1122),"")</f>
        <v/>
      </c>
      <c r="BO1122" s="12"/>
      <c r="BP1122" s="13"/>
      <c r="BQ1122" s="4" t="str">
        <f>IFERROR(AVERAGE(BR1122:BS1122),"")</f>
        <v/>
      </c>
      <c r="BR1122" s="12"/>
      <c r="BS1122" s="13"/>
      <c r="BT1122" s="4" t="str">
        <f>IFERROR(AVERAGE(BU1122:BV1122),"")</f>
        <v/>
      </c>
      <c r="BU1122" s="12"/>
      <c r="BV1122" s="13"/>
    </row>
    <row r="1123" spans="1:77">
      <c r="B1123" t="s">
        <v>69</v>
      </c>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row>
    <row r="1124" spans="1:77">
      <c r="B1124" t="str">
        <f>B1122</f>
        <v>julch2016comparison</v>
      </c>
      <c r="C1124" t="s">
        <v>48</v>
      </c>
      <c r="D1124">
        <f>D1122</f>
        <v>2016</v>
      </c>
      <c r="E1124" t="s">
        <v>22</v>
      </c>
      <c r="F1124" s="22" t="str">
        <f>IFERROR(AVERAGE(G1124:H1124),"")</f>
        <v/>
      </c>
      <c r="G1124" s="23"/>
      <c r="H1124" s="24"/>
      <c r="I1124" s="22" t="str">
        <f>IFERROR(AVERAGE(J1124:K1124),"")</f>
        <v/>
      </c>
      <c r="J1124" s="23"/>
      <c r="K1124" s="24"/>
      <c r="L1124" s="22" t="str">
        <f>IFERROR(AVERAGE(M1124:N1124),"")</f>
        <v/>
      </c>
      <c r="M1124" s="23"/>
      <c r="N1124" s="24"/>
      <c r="O1124" s="22" t="str">
        <f>IFERROR(AVERAGE(P1124:Q1124),"")</f>
        <v/>
      </c>
      <c r="P1124" s="23"/>
      <c r="Q1124" s="24"/>
      <c r="R1124" s="22" t="str">
        <f>IFERROR(AVERAGE(S1124:T1124),"")</f>
        <v/>
      </c>
      <c r="S1124" s="23"/>
      <c r="T1124" s="24"/>
      <c r="U1124" s="22" t="str">
        <f>IFERROR(AVERAGE(V1124:W1124),"")</f>
        <v/>
      </c>
      <c r="V1124" s="23"/>
      <c r="W1124" s="24"/>
      <c r="X1124" s="22" t="str">
        <f>IFERROR(AVERAGE(Y1124:Z1124),"")</f>
        <v/>
      </c>
      <c r="Y1124" s="23"/>
      <c r="Z1124" s="24"/>
      <c r="AA1124" s="22" t="str">
        <f>IFERROR(AVERAGE(AB1124:AC1124),"")</f>
        <v/>
      </c>
      <c r="AB1124" s="23"/>
      <c r="AC1124" s="24"/>
      <c r="AD1124" s="22" t="str">
        <f>IFERROR(AVERAGE(AE1124:AF1124),"")</f>
        <v/>
      </c>
      <c r="AE1124" s="23"/>
      <c r="AF1124" s="24"/>
      <c r="AG1124" s="22" t="str">
        <f>IFERROR(AVERAGE(AH1124:AI1124),"")</f>
        <v/>
      </c>
      <c r="AH1124" s="23"/>
      <c r="AI1124" s="24"/>
      <c r="AJ1124" s="22" t="str">
        <f>IFERROR(AVERAGE(AK1124:AL1124),"")</f>
        <v/>
      </c>
      <c r="AK1124" s="23"/>
      <c r="AL1124" s="24"/>
      <c r="AM1124" s="22" t="str">
        <f>IFERROR(AVERAGE(AN1124:AO1124),"")</f>
        <v/>
      </c>
      <c r="AN1124" s="23"/>
      <c r="AO1124" s="24"/>
      <c r="AP1124" s="22" t="str">
        <f>IFERROR(AVERAGE(AQ1124:AR1124),"")</f>
        <v/>
      </c>
      <c r="AQ1124" s="23"/>
      <c r="AR1124" s="24"/>
      <c r="AS1124" s="22" t="str">
        <f>IFERROR(AVERAGE(AT1124:AU1124),"")</f>
        <v/>
      </c>
      <c r="AT1124" s="23"/>
      <c r="AU1124" s="24"/>
      <c r="AV1124" s="22" t="str">
        <f>IFERROR(AVERAGE(AW1124:AX1124),"")</f>
        <v/>
      </c>
      <c r="AW1124" s="23"/>
      <c r="AX1124" s="24"/>
      <c r="AY1124" s="22" t="str">
        <f>IFERROR(AVERAGE(AZ1124:BA1124),"")</f>
        <v/>
      </c>
      <c r="AZ1124" s="23"/>
      <c r="BA1124" s="24"/>
      <c r="BB1124" s="22" t="str">
        <f>IFERROR(AVERAGE(BC1124:BD1124),"")</f>
        <v/>
      </c>
      <c r="BC1124" s="23"/>
      <c r="BD1124" s="24"/>
      <c r="BE1124" s="22" t="str">
        <f>IFERROR(AVERAGE(BF1124:BG1124),"")</f>
        <v/>
      </c>
      <c r="BF1124" s="23"/>
      <c r="BG1124" s="24"/>
      <c r="BH1124" s="22" t="str">
        <f>IFERROR(AVERAGE(BI1124:BJ1124),"")</f>
        <v/>
      </c>
      <c r="BI1124" s="23"/>
      <c r="BJ1124" s="24"/>
      <c r="BK1124" s="22" t="str">
        <f>IFERROR(AVERAGE(BL1124:BM1124),"")</f>
        <v/>
      </c>
      <c r="BL1124" s="23"/>
      <c r="BM1124" s="24"/>
      <c r="BN1124" s="22" t="str">
        <f>IFERROR(AVERAGE(BO1124:BP1124),"")</f>
        <v/>
      </c>
      <c r="BO1124" s="23"/>
      <c r="BP1124" s="24"/>
      <c r="BQ1124" s="22" t="str">
        <f>IFERROR(AVERAGE(BR1124:BS1124),"")</f>
        <v/>
      </c>
      <c r="BR1124" s="23"/>
      <c r="BS1124" s="24"/>
      <c r="BT1124" s="22" t="str">
        <f>IFERROR(AVERAGE(BU1124:BV1124),"")</f>
        <v/>
      </c>
      <c r="BU1124" s="23"/>
      <c r="BV1124" s="24"/>
    </row>
    <row r="1125" spans="1:77">
      <c r="B1125" t="str">
        <f>B1124</f>
        <v>julch2016comparison</v>
      </c>
      <c r="C1125" t="s">
        <v>49</v>
      </c>
      <c r="D1125">
        <f>D1124</f>
        <v>2016</v>
      </c>
      <c r="E1125" t="s">
        <v>22</v>
      </c>
      <c r="F1125" s="22" t="str">
        <f>IFERROR(AVERAGE(G1125:H1125),"")</f>
        <v/>
      </c>
      <c r="G1125" s="23"/>
      <c r="H1125" s="24"/>
      <c r="I1125" s="22" t="str">
        <f>IFERROR(AVERAGE(J1125:K1125),"")</f>
        <v/>
      </c>
      <c r="J1125" s="23"/>
      <c r="K1125" s="24"/>
      <c r="L1125" s="22" t="str">
        <f>IFERROR(AVERAGE(M1125:N1125),"")</f>
        <v/>
      </c>
      <c r="M1125" s="23"/>
      <c r="N1125" s="24"/>
      <c r="O1125" s="22" t="str">
        <f>IFERROR(AVERAGE(P1125:Q1125),"")</f>
        <v/>
      </c>
      <c r="P1125" s="23"/>
      <c r="Q1125" s="24"/>
      <c r="R1125" s="22" t="str">
        <f>IFERROR(AVERAGE(S1125:T1125),"")</f>
        <v/>
      </c>
      <c r="S1125" s="23"/>
      <c r="T1125" s="24"/>
      <c r="U1125" s="22" t="str">
        <f>IFERROR(AVERAGE(V1125:W1125),"")</f>
        <v/>
      </c>
      <c r="V1125" s="23"/>
      <c r="W1125" s="24"/>
      <c r="X1125" s="22" t="str">
        <f>IFERROR(AVERAGE(Y1125:Z1125),"")</f>
        <v/>
      </c>
      <c r="Y1125" s="23"/>
      <c r="Z1125" s="24"/>
      <c r="AA1125" s="22" t="str">
        <f>IFERROR(AVERAGE(AB1125:AC1125),"")</f>
        <v/>
      </c>
      <c r="AB1125" s="23"/>
      <c r="AC1125" s="24"/>
      <c r="AD1125" s="22" t="str">
        <f>IFERROR(AVERAGE(AE1125:AF1125),"")</f>
        <v/>
      </c>
      <c r="AE1125" s="23"/>
      <c r="AF1125" s="24"/>
      <c r="AG1125" s="22" t="str">
        <f>IFERROR(AVERAGE(AH1125:AI1125),"")</f>
        <v/>
      </c>
      <c r="AH1125" s="23"/>
      <c r="AI1125" s="24"/>
      <c r="AJ1125" s="22" t="str">
        <f>IFERROR(AVERAGE(AK1125:AL1125),"")</f>
        <v/>
      </c>
      <c r="AK1125" s="23"/>
      <c r="AL1125" s="24"/>
      <c r="AM1125" s="22" t="str">
        <f>IFERROR(AVERAGE(AN1125:AO1125),"")</f>
        <v/>
      </c>
      <c r="AN1125" s="23"/>
      <c r="AO1125" s="24"/>
      <c r="AP1125" s="22" t="str">
        <f>IFERROR(AVERAGE(AQ1125:AR1125),"")</f>
        <v/>
      </c>
      <c r="AQ1125" s="23"/>
      <c r="AR1125" s="24"/>
      <c r="AS1125" s="22" t="str">
        <f>IFERROR(AVERAGE(AT1125:AU1125),"")</f>
        <v/>
      </c>
      <c r="AT1125" s="23"/>
      <c r="AU1125" s="24"/>
      <c r="AV1125" s="22" t="str">
        <f>IFERROR(AVERAGE(AW1125:AX1125),"")</f>
        <v/>
      </c>
      <c r="AW1125" s="23"/>
      <c r="AX1125" s="24"/>
      <c r="AY1125" s="22" t="str">
        <f>IFERROR(AVERAGE(AZ1125:BA1125),"")</f>
        <v/>
      </c>
      <c r="AZ1125" s="23"/>
      <c r="BA1125" s="24"/>
      <c r="BB1125" s="22" t="str">
        <f>IFERROR(AVERAGE(BC1125:BD1125),"")</f>
        <v/>
      </c>
      <c r="BC1125" s="23"/>
      <c r="BD1125" s="24"/>
      <c r="BE1125" s="22" t="str">
        <f>IFERROR(AVERAGE(BF1125:BG1125),"")</f>
        <v/>
      </c>
      <c r="BF1125" s="23"/>
      <c r="BG1125" s="24"/>
      <c r="BH1125" s="22" t="str">
        <f>IFERROR(AVERAGE(BI1125:BJ1125),"")</f>
        <v/>
      </c>
      <c r="BI1125" s="23"/>
      <c r="BJ1125" s="24"/>
      <c r="BK1125" s="22" t="str">
        <f>IFERROR(AVERAGE(BL1125:BM1125),"")</f>
        <v/>
      </c>
      <c r="BL1125" s="23"/>
      <c r="BM1125" s="24"/>
      <c r="BN1125" s="22" t="str">
        <f>IFERROR(AVERAGE(BO1125:BP1125),"")</f>
        <v/>
      </c>
      <c r="BO1125" s="23"/>
      <c r="BP1125" s="24"/>
      <c r="BQ1125" s="22" t="str">
        <f>IFERROR(AVERAGE(BR1125:BS1125),"")</f>
        <v/>
      </c>
      <c r="BR1125" s="23"/>
      <c r="BS1125" s="24"/>
      <c r="BT1125" s="22" t="str">
        <f>IFERROR(AVERAGE(BU1125:BV1125),"")</f>
        <v/>
      </c>
      <c r="BU1125" s="23"/>
      <c r="BV1125" s="24"/>
    </row>
    <row r="1126" spans="1:77">
      <c r="B1126" t="s">
        <v>69</v>
      </c>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c r="BU1126" s="4"/>
      <c r="BV1126" s="4"/>
    </row>
    <row r="1127" spans="1:77">
      <c r="B1127" t="str">
        <f>B1122</f>
        <v>julch2016comparison</v>
      </c>
      <c r="C1127" t="s">
        <v>23</v>
      </c>
      <c r="D1127">
        <f>D1122</f>
        <v>2016</v>
      </c>
      <c r="E1127" t="s">
        <v>20</v>
      </c>
      <c r="F1127" s="4" t="str">
        <f>IFERROR(AVERAGE(G1127:H1127),"")</f>
        <v/>
      </c>
      <c r="G1127" s="12"/>
      <c r="H1127" s="13"/>
      <c r="I1127" s="4" t="str">
        <f>IFERROR(AVERAGE(J1127:K1127),"")</f>
        <v/>
      </c>
      <c r="J1127" s="12"/>
      <c r="K1127" s="13"/>
      <c r="L1127" s="4" t="str">
        <f>IFERROR(AVERAGE(M1127:N1127),"")</f>
        <v/>
      </c>
      <c r="M1127" s="12"/>
      <c r="N1127" s="13"/>
      <c r="O1127" s="4" t="str">
        <f>IFERROR(AVERAGE(P1127:Q1127),"")</f>
        <v/>
      </c>
      <c r="P1127" s="12"/>
      <c r="Q1127" s="13"/>
      <c r="R1127" s="4" t="str">
        <f>IFERROR(AVERAGE(S1127:T1127),"")</f>
        <v/>
      </c>
      <c r="S1127" s="12"/>
      <c r="T1127" s="13"/>
      <c r="U1127" s="4" t="str">
        <f>IFERROR(AVERAGE(V1127:W1127),"")</f>
        <v/>
      </c>
      <c r="V1127" s="12"/>
      <c r="W1127" s="13"/>
      <c r="X1127" s="4" t="str">
        <f>IFERROR(AVERAGE(Y1127:Z1127),"")</f>
        <v/>
      </c>
      <c r="Y1127" s="12"/>
      <c r="Z1127" s="13"/>
      <c r="AA1127" s="4" t="str">
        <f>IFERROR(AVERAGE(AB1127:AC1127),"")</f>
        <v/>
      </c>
      <c r="AB1127" s="12"/>
      <c r="AC1127" s="13"/>
      <c r="AD1127" s="4" t="str">
        <f>IFERROR(AVERAGE(AE1127:AF1127),"")</f>
        <v/>
      </c>
      <c r="AE1127" s="12"/>
      <c r="AF1127" s="13"/>
      <c r="AG1127" s="4" t="str">
        <f>IFERROR(AVERAGE(AH1127:AI1127),"")</f>
        <v/>
      </c>
      <c r="AH1127" s="12"/>
      <c r="AI1127" s="13"/>
      <c r="AJ1127" s="4" t="str">
        <f>IFERROR(AVERAGE(AK1127:AL1127),"")</f>
        <v/>
      </c>
      <c r="AK1127" s="12"/>
      <c r="AL1127" s="13"/>
      <c r="AM1127" s="4" t="str">
        <f>IFERROR(AVERAGE(AN1127:AO1127),"")</f>
        <v/>
      </c>
      <c r="AN1127" s="12"/>
      <c r="AO1127" s="13"/>
      <c r="AP1127" s="4" t="str">
        <f>IFERROR(AVERAGE(AQ1127:AR1127),"")</f>
        <v/>
      </c>
      <c r="AQ1127" s="12"/>
      <c r="AR1127" s="13"/>
      <c r="AS1127" s="4" t="str">
        <f>IFERROR(AVERAGE(AT1127:AU1127),"")</f>
        <v/>
      </c>
      <c r="AT1127" s="12"/>
      <c r="AU1127" s="13"/>
      <c r="AV1127" s="4" t="str">
        <f>IFERROR(AVERAGE(AW1127:AX1127),"")</f>
        <v/>
      </c>
      <c r="AW1127" s="12"/>
      <c r="AX1127" s="13"/>
      <c r="AY1127" s="4" t="str">
        <f>IFERROR(AVERAGE(AZ1127:BA1127),"")</f>
        <v/>
      </c>
      <c r="AZ1127" s="12"/>
      <c r="BA1127" s="13"/>
      <c r="BB1127" s="4" t="str">
        <f>IFERROR(AVERAGE(BC1127:BD1127),"")</f>
        <v/>
      </c>
      <c r="BC1127" s="12"/>
      <c r="BD1127" s="13"/>
      <c r="BE1127" s="4" t="str">
        <f>IFERROR(AVERAGE(BF1127:BG1127),"")</f>
        <v/>
      </c>
      <c r="BF1127" s="12"/>
      <c r="BG1127" s="13"/>
      <c r="BH1127" s="4" t="str">
        <f>IFERROR(AVERAGE(BI1127:BJ1127),"")</f>
        <v/>
      </c>
      <c r="BI1127" s="12"/>
      <c r="BJ1127" s="13"/>
      <c r="BK1127" s="4" t="str">
        <f>IFERROR(AVERAGE(BL1127:BM1127),"")</f>
        <v/>
      </c>
      <c r="BL1127" s="12"/>
      <c r="BM1127" s="13"/>
      <c r="BN1127" s="4" t="str">
        <f>IFERROR(AVERAGE(BO1127:BP1127),"")</f>
        <v/>
      </c>
      <c r="BO1127" s="12"/>
      <c r="BP1127" s="13"/>
      <c r="BQ1127" s="4" t="str">
        <f>IFERROR(AVERAGE(BR1127:BS1127),"")</f>
        <v/>
      </c>
      <c r="BR1127" s="12"/>
      <c r="BS1127" s="13"/>
      <c r="BT1127" s="4" t="str">
        <f>IFERROR(AVERAGE(BU1127:BV1127),"")</f>
        <v/>
      </c>
      <c r="BU1127" s="12"/>
      <c r="BV1127" s="13"/>
    </row>
    <row r="1128" spans="1:77">
      <c r="B1128" t="str">
        <f>B1127</f>
        <v>julch2016comparison</v>
      </c>
      <c r="C1128" t="s">
        <v>42</v>
      </c>
      <c r="D1128">
        <f>D1127</f>
        <v>2016</v>
      </c>
      <c r="E1128" t="s">
        <v>43</v>
      </c>
      <c r="F1128" s="4" t="str">
        <f>IFERROR(AVERAGE(G1128:H1128),"")</f>
        <v/>
      </c>
      <c r="G1128" s="12"/>
      <c r="H1128" s="13"/>
      <c r="I1128" s="4" t="str">
        <f>IFERROR(AVERAGE(J1128:K1128),"")</f>
        <v/>
      </c>
      <c r="J1128" s="12"/>
      <c r="K1128" s="13"/>
      <c r="L1128" s="4" t="str">
        <f>IFERROR(AVERAGE(M1128:N1128),"")</f>
        <v/>
      </c>
      <c r="M1128" s="12"/>
      <c r="N1128" s="13"/>
      <c r="O1128" s="4" t="str">
        <f>IFERROR(AVERAGE(P1128:Q1128),"")</f>
        <v/>
      </c>
      <c r="P1128" s="12"/>
      <c r="Q1128" s="13"/>
      <c r="R1128" s="4" t="str">
        <f>IFERROR(AVERAGE(S1128:T1128),"")</f>
        <v/>
      </c>
      <c r="S1128" s="12"/>
      <c r="T1128" s="13"/>
      <c r="U1128" s="4" t="str">
        <f>IFERROR(AVERAGE(V1128:W1128),"")</f>
        <v/>
      </c>
      <c r="V1128" s="12"/>
      <c r="W1128" s="13"/>
      <c r="X1128" s="4" t="str">
        <f>IFERROR(AVERAGE(Y1128:Z1128),"")</f>
        <v/>
      </c>
      <c r="Y1128" s="12"/>
      <c r="Z1128" s="13"/>
      <c r="AA1128" s="4" t="str">
        <f>IFERROR(AVERAGE(AB1128:AC1128),"")</f>
        <v/>
      </c>
      <c r="AB1128" s="12"/>
      <c r="AC1128" s="13"/>
      <c r="AD1128" s="4" t="str">
        <f>IFERROR(AVERAGE(AE1128:AF1128),"")</f>
        <v/>
      </c>
      <c r="AE1128" s="12"/>
      <c r="AF1128" s="13"/>
      <c r="AG1128" s="4" t="str">
        <f>IFERROR(AVERAGE(AH1128:AI1128),"")</f>
        <v/>
      </c>
      <c r="AH1128" s="12"/>
      <c r="AI1128" s="13"/>
      <c r="AJ1128" s="4" t="str">
        <f>IFERROR(AVERAGE(AK1128:AL1128),"")</f>
        <v/>
      </c>
      <c r="AK1128" s="12"/>
      <c r="AL1128" s="13"/>
      <c r="AM1128" s="4" t="str">
        <f>IFERROR(AVERAGE(AN1128:AO1128),"")</f>
        <v/>
      </c>
      <c r="AN1128" s="12"/>
      <c r="AO1128" s="13"/>
      <c r="AP1128" s="4" t="str">
        <f>IFERROR(AVERAGE(AQ1128:AR1128),"")</f>
        <v/>
      </c>
      <c r="AQ1128" s="12"/>
      <c r="AR1128" s="13"/>
      <c r="AS1128" s="4" t="str">
        <f>IFERROR(AVERAGE(AT1128:AU1128),"")</f>
        <v/>
      </c>
      <c r="AT1128" s="12"/>
      <c r="AU1128" s="13"/>
      <c r="AV1128" s="4" t="str">
        <f>IFERROR(AVERAGE(AW1128:AX1128),"")</f>
        <v/>
      </c>
      <c r="AW1128" s="12"/>
      <c r="AX1128" s="13"/>
      <c r="AY1128" s="4" t="str">
        <f>IFERROR(AVERAGE(AZ1128:BA1128),"")</f>
        <v/>
      </c>
      <c r="AZ1128" s="12"/>
      <c r="BA1128" s="13"/>
      <c r="BB1128" s="4" t="str">
        <f>IFERROR(AVERAGE(BC1128:BD1128),"")</f>
        <v/>
      </c>
      <c r="BC1128" s="12"/>
      <c r="BD1128" s="13"/>
      <c r="BE1128" s="4" t="str">
        <f>IFERROR(AVERAGE(BF1128:BG1128),"")</f>
        <v/>
      </c>
      <c r="BF1128" s="12"/>
      <c r="BG1128" s="13"/>
      <c r="BH1128" s="4" t="str">
        <f>IFERROR(AVERAGE(BI1128:BJ1128),"")</f>
        <v/>
      </c>
      <c r="BI1128" s="12"/>
      <c r="BJ1128" s="13"/>
      <c r="BK1128" s="4" t="str">
        <f>IFERROR(AVERAGE(BL1128:BM1128),"")</f>
        <v/>
      </c>
      <c r="BL1128" s="12"/>
      <c r="BM1128" s="13"/>
      <c r="BN1128" s="4" t="str">
        <f>IFERROR(AVERAGE(BO1128:BP1128),"")</f>
        <v/>
      </c>
      <c r="BO1128" s="12"/>
      <c r="BP1128" s="13"/>
      <c r="BQ1128" s="4" t="str">
        <f>IFERROR(AVERAGE(BR1128:BS1128),"")</f>
        <v/>
      </c>
      <c r="BR1128" s="12"/>
      <c r="BS1128" s="13"/>
      <c r="BT1128" s="4" t="str">
        <f>IFERROR(AVERAGE(BU1128:BV1128),"")</f>
        <v/>
      </c>
      <c r="BU1128" s="12"/>
      <c r="BV1128" s="13"/>
    </row>
    <row r="1129" spans="1:77">
      <c r="B1129" t="str">
        <f>B1128</f>
        <v>julch2016comparison</v>
      </c>
      <c r="C1129" t="s">
        <v>21</v>
      </c>
      <c r="D1129">
        <f>D1128</f>
        <v>2016</v>
      </c>
      <c r="E1129" t="s">
        <v>22</v>
      </c>
      <c r="F1129" s="22" t="str">
        <f>IFERROR(AVERAGE(G1129:H1129),"")</f>
        <v/>
      </c>
      <c r="G1129" s="23"/>
      <c r="H1129" s="24"/>
      <c r="I1129" s="22" t="str">
        <f>IFERROR(AVERAGE(J1129:K1129),"")</f>
        <v/>
      </c>
      <c r="J1129" s="23"/>
      <c r="K1129" s="24"/>
      <c r="L1129" s="22" t="str">
        <f>IFERROR(AVERAGE(M1129:N1129),"")</f>
        <v/>
      </c>
      <c r="M1129" s="23"/>
      <c r="N1129" s="24"/>
      <c r="O1129" s="22" t="str">
        <f>IFERROR(AVERAGE(P1129:Q1129),"")</f>
        <v/>
      </c>
      <c r="P1129" s="23"/>
      <c r="Q1129" s="24"/>
      <c r="R1129" s="22" t="str">
        <f>IFERROR(AVERAGE(S1129:T1129),"")</f>
        <v/>
      </c>
      <c r="S1129" s="23"/>
      <c r="T1129" s="24"/>
      <c r="U1129" s="22" t="str">
        <f>IFERROR(AVERAGE(V1129:W1129),"")</f>
        <v/>
      </c>
      <c r="V1129" s="23"/>
      <c r="W1129" s="24"/>
      <c r="X1129" s="22" t="str">
        <f>IFERROR(AVERAGE(Y1129:Z1129),"")</f>
        <v/>
      </c>
      <c r="Y1129" s="23"/>
      <c r="Z1129" s="24"/>
      <c r="AA1129" s="22" t="str">
        <f>IFERROR(AVERAGE(AB1129:AC1129),"")</f>
        <v/>
      </c>
      <c r="AB1129" s="23"/>
      <c r="AC1129" s="24"/>
      <c r="AD1129" s="22" t="str">
        <f>IFERROR(AVERAGE(AE1129:AF1129),"")</f>
        <v/>
      </c>
      <c r="AE1129" s="23"/>
      <c r="AF1129" s="24"/>
      <c r="AG1129" s="22" t="str">
        <f>IFERROR(AVERAGE(AH1129:AI1129),"")</f>
        <v/>
      </c>
      <c r="AH1129" s="23"/>
      <c r="AI1129" s="24"/>
      <c r="AJ1129" s="22" t="str">
        <f>IFERROR(AVERAGE(AK1129:AL1129),"")</f>
        <v/>
      </c>
      <c r="AK1129" s="23"/>
      <c r="AL1129" s="24"/>
      <c r="AM1129" s="22" t="str">
        <f>IFERROR(AVERAGE(AN1129:AO1129),"")</f>
        <v/>
      </c>
      <c r="AN1129" s="23"/>
      <c r="AO1129" s="24"/>
      <c r="AP1129" s="22" t="str">
        <f>IFERROR(AVERAGE(AQ1129:AR1129),"")</f>
        <v/>
      </c>
      <c r="AQ1129" s="23"/>
      <c r="AR1129" s="24"/>
      <c r="AS1129" s="22" t="str">
        <f>IFERROR(AVERAGE(AT1129:AU1129),"")</f>
        <v/>
      </c>
      <c r="AT1129" s="23"/>
      <c r="AU1129" s="24"/>
      <c r="AV1129" s="22" t="str">
        <f>IFERROR(AVERAGE(AW1129:AX1129),"")</f>
        <v/>
      </c>
      <c r="AW1129" s="23"/>
      <c r="AX1129" s="24"/>
      <c r="AY1129" s="22" t="str">
        <f>IFERROR(AVERAGE(AZ1129:BA1129),"")</f>
        <v/>
      </c>
      <c r="AZ1129" s="23"/>
      <c r="BA1129" s="24"/>
      <c r="BB1129" s="22" t="str">
        <f>IFERROR(AVERAGE(BC1129:BD1129),"")</f>
        <v/>
      </c>
      <c r="BC1129" s="23"/>
      <c r="BD1129" s="24"/>
      <c r="BE1129" s="22" t="str">
        <f>IFERROR(AVERAGE(BF1129:BG1129),"")</f>
        <v/>
      </c>
      <c r="BF1129" s="23"/>
      <c r="BG1129" s="24"/>
      <c r="BH1129" s="22" t="str">
        <f>IFERROR(AVERAGE(BI1129:BJ1129),"")</f>
        <v/>
      </c>
      <c r="BI1129" s="23"/>
      <c r="BJ1129" s="24"/>
      <c r="BK1129" s="22" t="str">
        <f>IFERROR(AVERAGE(BL1129:BM1129),"")</f>
        <v/>
      </c>
      <c r="BL1129" s="23"/>
      <c r="BM1129" s="24"/>
      <c r="BN1129" s="22" t="str">
        <f>IFERROR(AVERAGE(BO1129:BP1129),"")</f>
        <v/>
      </c>
      <c r="BO1129" s="23"/>
      <c r="BP1129" s="24"/>
      <c r="BQ1129" s="22" t="str">
        <f>IFERROR(AVERAGE(BR1129:BS1129),"")</f>
        <v/>
      </c>
      <c r="BR1129" s="23"/>
      <c r="BS1129" s="24"/>
      <c r="BT1129" s="22" t="str">
        <f>IFERROR(AVERAGE(BU1129:BV1129),"")</f>
        <v/>
      </c>
      <c r="BU1129" s="23"/>
      <c r="BV1129" s="24"/>
    </row>
    <row r="1130" spans="1:77">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c r="BW1130" s="11"/>
      <c r="BX1130" s="11"/>
      <c r="BY1130" s="11"/>
    </row>
    <row r="1132" spans="1:77">
      <c r="A1132" s="5">
        <f>MATCH(B1132,Sources[Citekey],0)</f>
        <v>40</v>
      </c>
      <c r="B1132" s="6" t="s">
        <v>167</v>
      </c>
      <c r="C1132" s="1"/>
      <c r="D1132" s="1">
        <f>VLOOKUP(B1132,Sources[],2,FALSE)</f>
        <v>2016</v>
      </c>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4"/>
      <c r="BM1132" s="4"/>
      <c r="BN1132" s="4"/>
      <c r="BO1132" s="4"/>
      <c r="BP1132" s="4"/>
      <c r="BQ1132" s="4"/>
      <c r="BR1132" s="4"/>
      <c r="BS1132" s="4"/>
      <c r="BT1132" s="4"/>
      <c r="BU1132" s="4"/>
      <c r="BV1132" s="4"/>
    </row>
    <row r="1133" spans="1:77">
      <c r="B1133" t="str">
        <f>B1132</f>
        <v>klumpp2016comparison</v>
      </c>
      <c r="C1133" t="s">
        <v>3</v>
      </c>
      <c r="D1133">
        <f>D1132</f>
        <v>2016</v>
      </c>
      <c r="E1133" s="25" t="s">
        <v>6</v>
      </c>
      <c r="F1133" s="4" t="str">
        <f>IFERROR(AVERAGE(G1133:H1133),"")</f>
        <v/>
      </c>
      <c r="G1133" s="12"/>
      <c r="H1133" s="13"/>
      <c r="I1133" s="4" t="str">
        <f>IFERROR(AVERAGE(J1133:K1133),"")</f>
        <v/>
      </c>
      <c r="J1133" s="12"/>
      <c r="K1133" s="13"/>
      <c r="L1133" s="4" t="str">
        <f>IFERROR(AVERAGE(M1133:N1133),"")</f>
        <v/>
      </c>
      <c r="M1133" s="12"/>
      <c r="N1133" s="13"/>
      <c r="O1133" s="4" t="str">
        <f>IFERROR(AVERAGE(P1133:Q1133),"")</f>
        <v/>
      </c>
      <c r="P1133" s="12"/>
      <c r="Q1133" s="13"/>
      <c r="R1133" s="4" t="str">
        <f>IFERROR(AVERAGE(S1133:T1133),"")</f>
        <v/>
      </c>
      <c r="S1133" s="12"/>
      <c r="T1133" s="13"/>
      <c r="U1133" s="4" t="str">
        <f>IFERROR(AVERAGE(V1133:W1133),"")</f>
        <v/>
      </c>
      <c r="V1133" s="12"/>
      <c r="W1133" s="13"/>
      <c r="X1133" s="4" t="str">
        <f>IFERROR(AVERAGE(Y1133:Z1133),"")</f>
        <v/>
      </c>
      <c r="Y1133" s="12"/>
      <c r="Z1133" s="13"/>
      <c r="AA1133" s="4" t="str">
        <f>IFERROR(AVERAGE(AB1133:AC1133),"")</f>
        <v/>
      </c>
      <c r="AB1133" s="12"/>
      <c r="AC1133" s="13"/>
      <c r="AD1133" s="4" t="str">
        <f>IFERROR(AVERAGE(AE1133:AF1133),"")</f>
        <v/>
      </c>
      <c r="AE1133" s="12"/>
      <c r="AF1133" s="13"/>
      <c r="AG1133" s="4" t="str">
        <f>IFERROR(AVERAGE(AH1133:AI1133),"")</f>
        <v/>
      </c>
      <c r="AH1133" s="12"/>
      <c r="AI1133" s="13"/>
      <c r="AJ1133" s="4" t="str">
        <f>IFERROR(AVERAGE(AK1133:AL1133),"")</f>
        <v/>
      </c>
      <c r="AK1133" s="12"/>
      <c r="AL1133" s="13"/>
      <c r="AM1133" s="4" t="str">
        <f>IFERROR(AVERAGE(AN1133:AO1133),"")</f>
        <v/>
      </c>
      <c r="AN1133" s="12"/>
      <c r="AO1133" s="13"/>
      <c r="AP1133" s="4" t="str">
        <f>IFERROR(AVERAGE(AQ1133:AR1133),"")</f>
        <v/>
      </c>
      <c r="AQ1133" s="12"/>
      <c r="AR1133" s="13"/>
      <c r="AS1133" s="4" t="str">
        <f>IFERROR(AVERAGE(AT1133:AU1133),"")</f>
        <v/>
      </c>
      <c r="AT1133" s="12"/>
      <c r="AU1133" s="13"/>
      <c r="AV1133" s="4" t="str">
        <f>IFERROR(AVERAGE(AW1133:AX1133),"")</f>
        <v/>
      </c>
      <c r="AW1133" s="12"/>
      <c r="AX1133" s="13"/>
      <c r="AY1133" s="4" t="str">
        <f>IFERROR(AVERAGE(AZ1133:BA1133),"")</f>
        <v/>
      </c>
      <c r="AZ1133" s="12"/>
      <c r="BA1133" s="13"/>
      <c r="BB1133" s="4" t="str">
        <f>IFERROR(AVERAGE(BC1133:BD1133),"")</f>
        <v/>
      </c>
      <c r="BC1133" s="12"/>
      <c r="BD1133" s="13"/>
      <c r="BE1133" s="4" t="str">
        <f>IFERROR(AVERAGE(BF1133:BG1133),"")</f>
        <v/>
      </c>
      <c r="BF1133" s="12"/>
      <c r="BG1133" s="13"/>
      <c r="BH1133" s="4" t="str">
        <f>IFERROR(AVERAGE(BI1133:BJ1133),"")</f>
        <v/>
      </c>
      <c r="BI1133" s="12"/>
      <c r="BJ1133" s="13"/>
      <c r="BK1133" s="4" t="str">
        <f>IFERROR(AVERAGE(BL1133:BM1133),"")</f>
        <v/>
      </c>
      <c r="BL1133" s="12"/>
      <c r="BM1133" s="13"/>
      <c r="BN1133" s="4" t="str">
        <f>IFERROR(AVERAGE(BO1133:BP1133),"")</f>
        <v/>
      </c>
      <c r="BO1133" s="12"/>
      <c r="BP1133" s="13"/>
      <c r="BQ1133" s="4" t="str">
        <f>IFERROR(AVERAGE(BR1133:BS1133),"")</f>
        <v/>
      </c>
      <c r="BR1133" s="12"/>
      <c r="BS1133" s="13"/>
      <c r="BT1133" s="4" t="str">
        <f>IFERROR(AVERAGE(BU1133:BV1133),"")</f>
        <v/>
      </c>
      <c r="BU1133" s="12"/>
      <c r="BV1133" s="13"/>
      <c r="BX1133" s="2"/>
      <c r="BY1133" s="2"/>
    </row>
    <row r="1134" spans="1:77">
      <c r="B1134" t="str">
        <f>B1133</f>
        <v>klumpp2016comparison</v>
      </c>
      <c r="C1134" t="s">
        <v>4</v>
      </c>
      <c r="D1134">
        <f>D1133</f>
        <v>2016</v>
      </c>
      <c r="E1134" t="str">
        <f>E1133</f>
        <v>EUR/kW</v>
      </c>
      <c r="F1134" s="4" t="str">
        <f>IFERROR(AVERAGE(G1134:H1134),"")</f>
        <v/>
      </c>
      <c r="G1134" s="14"/>
      <c r="H1134" s="15"/>
      <c r="I1134" s="4" t="str">
        <f>IFERROR(AVERAGE(J1134:K1134),"")</f>
        <v/>
      </c>
      <c r="J1134" s="14"/>
      <c r="K1134" s="15"/>
      <c r="L1134" s="4" t="str">
        <f>IFERROR(AVERAGE(M1134:N1134),"")</f>
        <v/>
      </c>
      <c r="M1134" s="14"/>
      <c r="N1134" s="15"/>
      <c r="O1134" s="4" t="str">
        <f>IFERROR(AVERAGE(P1134:Q1134),"")</f>
        <v/>
      </c>
      <c r="P1134" s="14"/>
      <c r="Q1134" s="15"/>
      <c r="R1134" s="4" t="str">
        <f>IFERROR(AVERAGE(S1134:T1134),"")</f>
        <v/>
      </c>
      <c r="S1134" s="14"/>
      <c r="T1134" s="15"/>
      <c r="U1134" s="4" t="str">
        <f>IFERROR(AVERAGE(V1134:W1134),"")</f>
        <v/>
      </c>
      <c r="V1134" s="14"/>
      <c r="W1134" s="15"/>
      <c r="X1134" s="4" t="str">
        <f>IFERROR(AVERAGE(Y1134:Z1134),"")</f>
        <v/>
      </c>
      <c r="Y1134" s="14"/>
      <c r="Z1134" s="15"/>
      <c r="AA1134" s="4" t="str">
        <f>IFERROR(AVERAGE(AB1134:AC1134),"")</f>
        <v/>
      </c>
      <c r="AB1134" s="14"/>
      <c r="AC1134" s="15"/>
      <c r="AD1134" s="4" t="str">
        <f>IFERROR(AVERAGE(AE1134:AF1134),"")</f>
        <v/>
      </c>
      <c r="AE1134" s="14"/>
      <c r="AF1134" s="15"/>
      <c r="AG1134" s="4" t="str">
        <f>IFERROR(AVERAGE(AH1134:AI1134),"")</f>
        <v/>
      </c>
      <c r="AH1134" s="14"/>
      <c r="AI1134" s="15"/>
      <c r="AJ1134" s="4" t="str">
        <f>IFERROR(AVERAGE(AK1134:AL1134),"")</f>
        <v/>
      </c>
      <c r="AK1134" s="14"/>
      <c r="AL1134" s="15"/>
      <c r="AM1134" s="4" t="str">
        <f>IFERROR(AVERAGE(AN1134:AO1134),"")</f>
        <v/>
      </c>
      <c r="AN1134" s="14"/>
      <c r="AO1134" s="15"/>
      <c r="AP1134" s="4" t="str">
        <f>IFERROR(AVERAGE(AQ1134:AR1134),"")</f>
        <v/>
      </c>
      <c r="AQ1134" s="14"/>
      <c r="AR1134" s="15"/>
      <c r="AS1134" s="4" t="str">
        <f>IFERROR(AVERAGE(AT1134:AU1134),"")</f>
        <v/>
      </c>
      <c r="AT1134" s="14"/>
      <c r="AU1134" s="15"/>
      <c r="AV1134" s="4" t="str">
        <f>IFERROR(AVERAGE(AW1134:AX1134),"")</f>
        <v/>
      </c>
      <c r="AW1134" s="14"/>
      <c r="AX1134" s="15"/>
      <c r="AY1134" s="4" t="str">
        <f>IFERROR(AVERAGE(AZ1134:BA1134),"")</f>
        <v/>
      </c>
      <c r="AZ1134" s="14"/>
      <c r="BA1134" s="15"/>
      <c r="BB1134" s="4">
        <f>IFERROR(AVERAGE(BC1134:BD1134),"")</f>
        <v>2550</v>
      </c>
      <c r="BC1134" s="14">
        <v>2500</v>
      </c>
      <c r="BD1134" s="15">
        <v>2600</v>
      </c>
      <c r="BE1134" s="4" t="str">
        <f>IFERROR(AVERAGE(BF1134:BG1134),"")</f>
        <v/>
      </c>
      <c r="BF1134" s="14"/>
      <c r="BG1134" s="15"/>
      <c r="BH1134" s="4" t="str">
        <f>IFERROR(AVERAGE(BI1134:BJ1134),"")</f>
        <v/>
      </c>
      <c r="BI1134" s="14"/>
      <c r="BJ1134" s="15"/>
      <c r="BK1134" s="4" t="str">
        <f>IFERROR(AVERAGE(BL1134:BM1134),"")</f>
        <v/>
      </c>
      <c r="BL1134" s="14"/>
      <c r="BM1134" s="15"/>
      <c r="BN1134" s="4" t="str">
        <f>IFERROR(AVERAGE(BO1134:BP1134),"")</f>
        <v/>
      </c>
      <c r="BO1134" s="14"/>
      <c r="BP1134" s="15"/>
      <c r="BQ1134" s="4" t="str">
        <f>IFERROR(AVERAGE(BR1134:BS1134),"")</f>
        <v/>
      </c>
      <c r="BR1134" s="14"/>
      <c r="BS1134" s="15"/>
      <c r="BT1134" s="4">
        <f>IFERROR(AVERAGE(BU1134:BV1134),"")</f>
        <v>1073</v>
      </c>
      <c r="BU1134" s="14">
        <v>1050</v>
      </c>
      <c r="BV1134" s="15">
        <v>1096</v>
      </c>
      <c r="BX1134" s="2"/>
      <c r="BY1134" s="2" t="s">
        <v>210</v>
      </c>
    </row>
    <row r="1135" spans="1:77">
      <c r="B1135" t="str">
        <f>B1134</f>
        <v>klumpp2016comparison</v>
      </c>
      <c r="C1135" t="s">
        <v>5</v>
      </c>
      <c r="D1135">
        <f>D1134</f>
        <v>2016</v>
      </c>
      <c r="E1135" t="str">
        <f>E1134</f>
        <v>EUR/kW</v>
      </c>
      <c r="F1135" s="4" t="str">
        <f>IFERROR(AVERAGE(G1135:H1135),"")</f>
        <v/>
      </c>
      <c r="G1135" s="16"/>
      <c r="H1135" s="17"/>
      <c r="I1135" s="4" t="str">
        <f>IFERROR(AVERAGE(J1135:K1135),"")</f>
        <v/>
      </c>
      <c r="J1135" s="16"/>
      <c r="K1135" s="17"/>
      <c r="L1135" s="4" t="str">
        <f>IFERROR(AVERAGE(M1135:N1135),"")</f>
        <v/>
      </c>
      <c r="M1135" s="16"/>
      <c r="N1135" s="17"/>
      <c r="O1135" s="4" t="str">
        <f>IFERROR(AVERAGE(P1135:Q1135),"")</f>
        <v/>
      </c>
      <c r="P1135" s="16"/>
      <c r="Q1135" s="17"/>
      <c r="R1135" s="4" t="str">
        <f>IFERROR(AVERAGE(S1135:T1135),"")</f>
        <v/>
      </c>
      <c r="S1135" s="16"/>
      <c r="T1135" s="17"/>
      <c r="U1135" s="4" t="str">
        <f>IFERROR(AVERAGE(V1135:W1135),"")</f>
        <v/>
      </c>
      <c r="V1135" s="16"/>
      <c r="W1135" s="17"/>
      <c r="X1135" s="4" t="str">
        <f>IFERROR(AVERAGE(Y1135:Z1135),"")</f>
        <v/>
      </c>
      <c r="Y1135" s="16"/>
      <c r="Z1135" s="17"/>
      <c r="AA1135" s="4" t="str">
        <f>IFERROR(AVERAGE(AB1135:AC1135),"")</f>
        <v/>
      </c>
      <c r="AB1135" s="16"/>
      <c r="AC1135" s="17"/>
      <c r="AD1135" s="4" t="str">
        <f>IFERROR(AVERAGE(AE1135:AF1135),"")</f>
        <v/>
      </c>
      <c r="AE1135" s="16"/>
      <c r="AF1135" s="17"/>
      <c r="AG1135" s="4" t="str">
        <f>IFERROR(AVERAGE(AH1135:AI1135),"")</f>
        <v/>
      </c>
      <c r="AH1135" s="16"/>
      <c r="AI1135" s="17"/>
      <c r="AJ1135" s="4" t="str">
        <f>IFERROR(AVERAGE(AK1135:AL1135),"")</f>
        <v/>
      </c>
      <c r="AK1135" s="16"/>
      <c r="AL1135" s="17"/>
      <c r="AM1135" s="4" t="str">
        <f>IFERROR(AVERAGE(AN1135:AO1135),"")</f>
        <v/>
      </c>
      <c r="AN1135" s="16"/>
      <c r="AO1135" s="17"/>
      <c r="AP1135" s="4" t="str">
        <f>IFERROR(AVERAGE(AQ1135:AR1135),"")</f>
        <v/>
      </c>
      <c r="AQ1135" s="16"/>
      <c r="AR1135" s="17"/>
      <c r="AS1135" s="4" t="str">
        <f>IFERROR(AVERAGE(AT1135:AU1135),"")</f>
        <v/>
      </c>
      <c r="AT1135" s="16"/>
      <c r="AU1135" s="17"/>
      <c r="AV1135" s="4" t="str">
        <f>IFERROR(AVERAGE(AW1135:AX1135),"")</f>
        <v/>
      </c>
      <c r="AW1135" s="16"/>
      <c r="AX1135" s="17"/>
      <c r="AY1135" s="4" t="str">
        <f>IFERROR(AVERAGE(AZ1135:BA1135),"")</f>
        <v/>
      </c>
      <c r="AZ1135" s="16"/>
      <c r="BA1135" s="17"/>
      <c r="BB1135" s="4" t="str">
        <f>IFERROR(AVERAGE(BC1135:BD1135),"")</f>
        <v/>
      </c>
      <c r="BC1135" s="14"/>
      <c r="BD1135" s="15"/>
      <c r="BE1135" s="4" t="str">
        <f>IFERROR(AVERAGE(BF1135:BG1135),"")</f>
        <v/>
      </c>
      <c r="BF1135" s="16"/>
      <c r="BG1135" s="17"/>
      <c r="BH1135" s="4" t="str">
        <f>IFERROR(AVERAGE(BI1135:BJ1135),"")</f>
        <v/>
      </c>
      <c r="BI1135" s="16"/>
      <c r="BJ1135" s="17"/>
      <c r="BK1135" s="4" t="str">
        <f>IFERROR(AVERAGE(BL1135:BM1135),"")</f>
        <v/>
      </c>
      <c r="BL1135" s="16"/>
      <c r="BM1135" s="17"/>
      <c r="BN1135" s="4" t="str">
        <f>IFERROR(AVERAGE(BO1135:BP1135),"")</f>
        <v/>
      </c>
      <c r="BO1135" s="16"/>
      <c r="BP1135" s="17"/>
      <c r="BQ1135" s="4" t="str">
        <f>IFERROR(AVERAGE(BR1135:BS1135),"")</f>
        <v/>
      </c>
      <c r="BR1135" s="16"/>
      <c r="BS1135" s="17"/>
      <c r="BT1135" s="4" t="str">
        <f>IFERROR(AVERAGE(BU1135:BV1135),"")</f>
        <v/>
      </c>
      <c r="BU1135" s="14"/>
      <c r="BV1135" s="15"/>
      <c r="BY1135" s="35"/>
    </row>
    <row r="1136" spans="1:77">
      <c r="B1136" t="s">
        <v>69</v>
      </c>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row>
    <row r="1137" spans="1:74" s="1" customFormat="1">
      <c r="A1137" s="55"/>
      <c r="B1137" s="1" t="str">
        <f>B1135</f>
        <v>klumpp2016comparison</v>
      </c>
      <c r="C1137" s="1" t="s">
        <v>10</v>
      </c>
      <c r="D1137" s="1">
        <f>D1132</f>
        <v>2016</v>
      </c>
      <c r="E1137" s="1" t="str">
        <f>E1133</f>
        <v>EUR/kW</v>
      </c>
      <c r="F1137" s="10">
        <f t="shared" ref="F1137:BJ1137" si="1248">IFERROR(SUM(F1139:F1144)/F1138,0)</f>
        <v>0</v>
      </c>
      <c r="G1137" s="10">
        <f t="shared" si="1248"/>
        <v>0</v>
      </c>
      <c r="H1137" s="10">
        <f t="shared" si="1248"/>
        <v>0</v>
      </c>
      <c r="I1137" s="10">
        <f t="shared" si="1248"/>
        <v>0</v>
      </c>
      <c r="J1137" s="10">
        <f t="shared" si="1248"/>
        <v>0</v>
      </c>
      <c r="K1137" s="10">
        <f t="shared" si="1248"/>
        <v>0</v>
      </c>
      <c r="L1137" s="10">
        <f t="shared" si="1248"/>
        <v>0</v>
      </c>
      <c r="M1137" s="10">
        <f t="shared" si="1248"/>
        <v>0</v>
      </c>
      <c r="N1137" s="10">
        <f t="shared" si="1248"/>
        <v>0</v>
      </c>
      <c r="O1137" s="10">
        <f t="shared" si="1248"/>
        <v>0</v>
      </c>
      <c r="P1137" s="10">
        <f t="shared" si="1248"/>
        <v>0</v>
      </c>
      <c r="Q1137" s="10">
        <f t="shared" si="1248"/>
        <v>0</v>
      </c>
      <c r="R1137" s="10">
        <f t="shared" si="1248"/>
        <v>0</v>
      </c>
      <c r="S1137" s="10">
        <f t="shared" si="1248"/>
        <v>0</v>
      </c>
      <c r="T1137" s="10">
        <f t="shared" si="1248"/>
        <v>0</v>
      </c>
      <c r="U1137" s="10">
        <f t="shared" si="1248"/>
        <v>0</v>
      </c>
      <c r="V1137" s="10">
        <f t="shared" si="1248"/>
        <v>0</v>
      </c>
      <c r="W1137" s="10">
        <f t="shared" si="1248"/>
        <v>0</v>
      </c>
      <c r="X1137" s="10">
        <f t="shared" si="1248"/>
        <v>0</v>
      </c>
      <c r="Y1137" s="10">
        <f t="shared" si="1248"/>
        <v>0</v>
      </c>
      <c r="Z1137" s="10">
        <f t="shared" si="1248"/>
        <v>0</v>
      </c>
      <c r="AA1137" s="10">
        <f t="shared" si="1248"/>
        <v>0</v>
      </c>
      <c r="AB1137" s="10">
        <f t="shared" si="1248"/>
        <v>0</v>
      </c>
      <c r="AC1137" s="10">
        <f t="shared" si="1248"/>
        <v>0</v>
      </c>
      <c r="AD1137" s="10">
        <f t="shared" si="1248"/>
        <v>0</v>
      </c>
      <c r="AE1137" s="10">
        <f t="shared" si="1248"/>
        <v>0</v>
      </c>
      <c r="AF1137" s="10">
        <f t="shared" si="1248"/>
        <v>0</v>
      </c>
      <c r="AG1137" s="10">
        <f t="shared" si="1248"/>
        <v>0</v>
      </c>
      <c r="AH1137" s="10">
        <f t="shared" si="1248"/>
        <v>0</v>
      </c>
      <c r="AI1137" s="10">
        <f t="shared" si="1248"/>
        <v>0</v>
      </c>
      <c r="AJ1137" s="10">
        <f t="shared" si="1248"/>
        <v>0</v>
      </c>
      <c r="AK1137" s="10">
        <f t="shared" si="1248"/>
        <v>0</v>
      </c>
      <c r="AL1137" s="10">
        <f t="shared" si="1248"/>
        <v>0</v>
      </c>
      <c r="AM1137" s="10">
        <f t="shared" si="1248"/>
        <v>0</v>
      </c>
      <c r="AN1137" s="10">
        <f t="shared" si="1248"/>
        <v>0</v>
      </c>
      <c r="AO1137" s="10">
        <f t="shared" si="1248"/>
        <v>0</v>
      </c>
      <c r="AP1137" s="10">
        <f t="shared" si="1248"/>
        <v>0</v>
      </c>
      <c r="AQ1137" s="10">
        <f t="shared" si="1248"/>
        <v>0</v>
      </c>
      <c r="AR1137" s="10">
        <f t="shared" si="1248"/>
        <v>0</v>
      </c>
      <c r="AS1137" s="10">
        <f t="shared" si="1248"/>
        <v>0</v>
      </c>
      <c r="AT1137" s="10">
        <f t="shared" si="1248"/>
        <v>0</v>
      </c>
      <c r="AU1137" s="10">
        <f t="shared" si="1248"/>
        <v>0</v>
      </c>
      <c r="AV1137" s="10">
        <f t="shared" si="1248"/>
        <v>0</v>
      </c>
      <c r="AW1137" s="10">
        <f t="shared" si="1248"/>
        <v>0</v>
      </c>
      <c r="AX1137" s="10">
        <f t="shared" si="1248"/>
        <v>0</v>
      </c>
      <c r="AY1137" s="10">
        <f t="shared" si="1248"/>
        <v>0</v>
      </c>
      <c r="AZ1137" s="10">
        <f t="shared" si="1248"/>
        <v>0</v>
      </c>
      <c r="BA1137" s="10">
        <f t="shared" si="1248"/>
        <v>0</v>
      </c>
      <c r="BB1137" s="10">
        <f t="shared" si="1248"/>
        <v>0</v>
      </c>
      <c r="BC1137" s="10">
        <f t="shared" si="1248"/>
        <v>0</v>
      </c>
      <c r="BD1137" s="10">
        <f t="shared" si="1248"/>
        <v>0</v>
      </c>
      <c r="BE1137" s="10">
        <f t="shared" si="1248"/>
        <v>0</v>
      </c>
      <c r="BF1137" s="10">
        <f t="shared" si="1248"/>
        <v>0</v>
      </c>
      <c r="BG1137" s="10">
        <f t="shared" si="1248"/>
        <v>0</v>
      </c>
      <c r="BH1137" s="10">
        <f t="shared" si="1248"/>
        <v>0</v>
      </c>
      <c r="BI1137" s="10">
        <f t="shared" si="1248"/>
        <v>0</v>
      </c>
      <c r="BJ1137" s="10">
        <f t="shared" si="1248"/>
        <v>0</v>
      </c>
      <c r="BK1137" s="10">
        <f t="shared" ref="BK1137:BV1137" si="1249">IFERROR(SUM(BK1139:BK1144)/BK1138,0)</f>
        <v>0</v>
      </c>
      <c r="BL1137" s="10">
        <f t="shared" si="1249"/>
        <v>0</v>
      </c>
      <c r="BM1137" s="10">
        <f t="shared" si="1249"/>
        <v>0</v>
      </c>
      <c r="BN1137" s="10">
        <f t="shared" si="1249"/>
        <v>0</v>
      </c>
      <c r="BO1137" s="10">
        <f t="shared" si="1249"/>
        <v>0</v>
      </c>
      <c r="BP1137" s="10">
        <f t="shared" si="1249"/>
        <v>0</v>
      </c>
      <c r="BQ1137" s="10">
        <f t="shared" si="1249"/>
        <v>0</v>
      </c>
      <c r="BR1137" s="10">
        <f t="shared" si="1249"/>
        <v>0</v>
      </c>
      <c r="BS1137" s="10">
        <f t="shared" si="1249"/>
        <v>0</v>
      </c>
      <c r="BT1137" s="10">
        <f t="shared" si="1249"/>
        <v>0</v>
      </c>
      <c r="BU1137" s="10">
        <f t="shared" si="1249"/>
        <v>0</v>
      </c>
      <c r="BV1137" s="10">
        <f t="shared" si="1249"/>
        <v>0</v>
      </c>
    </row>
    <row r="1138" spans="1:74" hidden="1" outlineLevel="1">
      <c r="B1138" t="str">
        <f>B1137</f>
        <v>klumpp2016comparison</v>
      </c>
      <c r="C1138" t="s">
        <v>17</v>
      </c>
      <c r="D1138">
        <f>D1137</f>
        <v>2016</v>
      </c>
      <c r="E1138" t="s">
        <v>18</v>
      </c>
      <c r="F1138" s="4" t="str">
        <f>IFERROR(AVERAGE(G1138:H1138),"")</f>
        <v/>
      </c>
      <c r="G1138" s="12"/>
      <c r="H1138" s="13"/>
      <c r="I1138" s="4" t="str">
        <f>IFERROR(AVERAGE(J1138:K1138),"")</f>
        <v/>
      </c>
      <c r="J1138" s="12"/>
      <c r="K1138" s="13"/>
      <c r="L1138" s="4" t="str">
        <f>IFERROR(AVERAGE(M1138:N1138),"")</f>
        <v/>
      </c>
      <c r="M1138" s="12"/>
      <c r="N1138" s="13"/>
      <c r="O1138" s="4" t="str">
        <f>IFERROR(AVERAGE(P1138:Q1138),"")</f>
        <v/>
      </c>
      <c r="P1138" s="12"/>
      <c r="Q1138" s="13"/>
      <c r="R1138" s="4" t="str">
        <f>IFERROR(AVERAGE(S1138:T1138),"")</f>
        <v/>
      </c>
      <c r="S1138" s="12"/>
      <c r="T1138" s="13"/>
      <c r="U1138" s="4" t="str">
        <f>IFERROR(AVERAGE(V1138:W1138),"")</f>
        <v/>
      </c>
      <c r="V1138" s="12"/>
      <c r="W1138" s="13"/>
      <c r="X1138" s="4" t="str">
        <f>IFERROR(AVERAGE(Y1138:Z1138),"")</f>
        <v/>
      </c>
      <c r="Y1138" s="12"/>
      <c r="Z1138" s="13"/>
      <c r="AA1138" s="4" t="str">
        <f>IFERROR(AVERAGE(AB1138:AC1138),"")</f>
        <v/>
      </c>
      <c r="AB1138" s="12"/>
      <c r="AC1138" s="13"/>
      <c r="AD1138" s="4" t="str">
        <f>IFERROR(AVERAGE(AE1138:AF1138),"")</f>
        <v/>
      </c>
      <c r="AE1138" s="12"/>
      <c r="AF1138" s="13"/>
      <c r="AG1138" s="4" t="str">
        <f>IFERROR(AVERAGE(AH1138:AI1138),"")</f>
        <v/>
      </c>
      <c r="AH1138" s="12"/>
      <c r="AI1138" s="13"/>
      <c r="AJ1138" s="4" t="str">
        <f>IFERROR(AVERAGE(AK1138:AL1138),"")</f>
        <v/>
      </c>
      <c r="AK1138" s="12"/>
      <c r="AL1138" s="13"/>
      <c r="AM1138" s="4" t="str">
        <f>IFERROR(AVERAGE(AN1138:AO1138),"")</f>
        <v/>
      </c>
      <c r="AN1138" s="12"/>
      <c r="AO1138" s="13"/>
      <c r="AP1138" s="4" t="str">
        <f>IFERROR(AVERAGE(AQ1138:AR1138),"")</f>
        <v/>
      </c>
      <c r="AQ1138" s="12"/>
      <c r="AR1138" s="13"/>
      <c r="AS1138" s="4" t="str">
        <f>IFERROR(AVERAGE(AT1138:AU1138),"")</f>
        <v/>
      </c>
      <c r="AT1138" s="12"/>
      <c r="AU1138" s="13"/>
      <c r="AV1138" s="4" t="str">
        <f>IFERROR(AVERAGE(AW1138:AX1138),"")</f>
        <v/>
      </c>
      <c r="AW1138" s="12"/>
      <c r="AX1138" s="13"/>
      <c r="AY1138" s="4" t="str">
        <f>IFERROR(AVERAGE(AZ1138:BA1138),"")</f>
        <v/>
      </c>
      <c r="AZ1138" s="12"/>
      <c r="BA1138" s="13"/>
      <c r="BB1138" s="4" t="str">
        <f>IFERROR(AVERAGE(BC1138:BD1138),"")</f>
        <v/>
      </c>
      <c r="BC1138" s="12"/>
      <c r="BD1138" s="13"/>
      <c r="BE1138" s="4" t="str">
        <f>IFERROR(AVERAGE(BF1138:BG1138),"")</f>
        <v/>
      </c>
      <c r="BF1138" s="12"/>
      <c r="BG1138" s="13"/>
      <c r="BH1138" s="4" t="str">
        <f>IFERROR(AVERAGE(BI1138:BJ1138),"")</f>
        <v/>
      </c>
      <c r="BI1138" s="12"/>
      <c r="BJ1138" s="13"/>
      <c r="BK1138" s="4" t="str">
        <f>IFERROR(AVERAGE(BL1138:BM1138),"")</f>
        <v/>
      </c>
      <c r="BL1138" s="12"/>
      <c r="BM1138" s="13"/>
      <c r="BN1138" s="4" t="str">
        <f>IFERROR(AVERAGE(BO1138:BP1138),"")</f>
        <v/>
      </c>
      <c r="BO1138" s="12"/>
      <c r="BP1138" s="13"/>
      <c r="BQ1138" s="4" t="str">
        <f>IFERROR(AVERAGE(BR1138:BS1138),"")</f>
        <v/>
      </c>
      <c r="BR1138" s="12"/>
      <c r="BS1138" s="13"/>
      <c r="BT1138" s="4" t="str">
        <f>IFERROR(AVERAGE(BU1138:BV1138),"")</f>
        <v/>
      </c>
      <c r="BU1138" s="12"/>
      <c r="BV1138" s="13"/>
    </row>
    <row r="1139" spans="1:74" hidden="1" outlineLevel="1">
      <c r="B1139" t="str">
        <f t="shared" ref="B1139:B1144" si="1250">B1138</f>
        <v>klumpp2016comparison</v>
      </c>
      <c r="C1139" t="s">
        <v>12</v>
      </c>
      <c r="D1139">
        <f>D1137</f>
        <v>2016</v>
      </c>
      <c r="E1139" t="str">
        <f>LEFT(E1137,3)</f>
        <v>EUR</v>
      </c>
      <c r="F1139" s="4" t="str">
        <f t="shared" ref="F1139:F1144" si="1251">IFERROR(AVERAGE(G1139:H1139),"")</f>
        <v/>
      </c>
      <c r="G1139" s="12"/>
      <c r="H1139" s="13"/>
      <c r="I1139" s="4" t="str">
        <f t="shared" ref="I1139:I1144" si="1252">IFERROR(AVERAGE(J1139:K1139),"")</f>
        <v/>
      </c>
      <c r="J1139" s="12"/>
      <c r="K1139" s="13"/>
      <c r="L1139" s="4" t="str">
        <f t="shared" ref="L1139:L1144" si="1253">IFERROR(AVERAGE(M1139:N1139),"")</f>
        <v/>
      </c>
      <c r="M1139" s="12"/>
      <c r="N1139" s="13"/>
      <c r="O1139" s="4" t="str">
        <f t="shared" ref="O1139:O1144" si="1254">IFERROR(AVERAGE(P1139:Q1139),"")</f>
        <v/>
      </c>
      <c r="P1139" s="12"/>
      <c r="Q1139" s="13"/>
      <c r="R1139" s="4" t="str">
        <f t="shared" ref="R1139:R1144" si="1255">IFERROR(AVERAGE(S1139:T1139),"")</f>
        <v/>
      </c>
      <c r="S1139" s="12"/>
      <c r="T1139" s="13"/>
      <c r="U1139" s="4" t="str">
        <f t="shared" ref="U1139:U1144" si="1256">IFERROR(AVERAGE(V1139:W1139),"")</f>
        <v/>
      </c>
      <c r="V1139" s="12"/>
      <c r="W1139" s="13"/>
      <c r="X1139" s="4" t="str">
        <f t="shared" ref="X1139:X1144" si="1257">IFERROR(AVERAGE(Y1139:Z1139),"")</f>
        <v/>
      </c>
      <c r="Y1139" s="12"/>
      <c r="Z1139" s="13"/>
      <c r="AA1139" s="4" t="str">
        <f t="shared" ref="AA1139:AA1144" si="1258">IFERROR(AVERAGE(AB1139:AC1139),"")</f>
        <v/>
      </c>
      <c r="AB1139" s="12"/>
      <c r="AC1139" s="13"/>
      <c r="AD1139" s="4" t="str">
        <f t="shared" ref="AD1139:AD1144" si="1259">IFERROR(AVERAGE(AE1139:AF1139),"")</f>
        <v/>
      </c>
      <c r="AE1139" s="12"/>
      <c r="AF1139" s="13"/>
      <c r="AG1139" s="4" t="str">
        <f t="shared" ref="AG1139:AG1144" si="1260">IFERROR(AVERAGE(AH1139:AI1139),"")</f>
        <v/>
      </c>
      <c r="AH1139" s="12"/>
      <c r="AI1139" s="13"/>
      <c r="AJ1139" s="4" t="str">
        <f t="shared" ref="AJ1139:AJ1144" si="1261">IFERROR(AVERAGE(AK1139:AL1139),"")</f>
        <v/>
      </c>
      <c r="AK1139" s="12"/>
      <c r="AL1139" s="13"/>
      <c r="AM1139" s="4" t="str">
        <f t="shared" ref="AM1139:AM1144" si="1262">IFERROR(AVERAGE(AN1139:AO1139),"")</f>
        <v/>
      </c>
      <c r="AN1139" s="12"/>
      <c r="AO1139" s="13"/>
      <c r="AP1139" s="4" t="str">
        <f t="shared" ref="AP1139:AP1144" si="1263">IFERROR(AVERAGE(AQ1139:AR1139),"")</f>
        <v/>
      </c>
      <c r="AQ1139" s="12"/>
      <c r="AR1139" s="13"/>
      <c r="AS1139" s="4" t="str">
        <f t="shared" ref="AS1139:AS1144" si="1264">IFERROR(AVERAGE(AT1139:AU1139),"")</f>
        <v/>
      </c>
      <c r="AT1139" s="12"/>
      <c r="AU1139" s="13"/>
      <c r="AV1139" s="4" t="str">
        <f t="shared" ref="AV1139:AV1144" si="1265">IFERROR(AVERAGE(AW1139:AX1139),"")</f>
        <v/>
      </c>
      <c r="AW1139" s="12"/>
      <c r="AX1139" s="13"/>
      <c r="AY1139" s="4" t="str">
        <f t="shared" ref="AY1139:AY1144" si="1266">IFERROR(AVERAGE(AZ1139:BA1139),"")</f>
        <v/>
      </c>
      <c r="AZ1139" s="12"/>
      <c r="BA1139" s="13"/>
      <c r="BB1139" s="4" t="str">
        <f t="shared" ref="BB1139:BB1144" si="1267">IFERROR(AVERAGE(BC1139:BD1139),"")</f>
        <v/>
      </c>
      <c r="BC1139" s="12"/>
      <c r="BD1139" s="13"/>
      <c r="BE1139" s="4" t="str">
        <f t="shared" ref="BE1139:BE1144" si="1268">IFERROR(AVERAGE(BF1139:BG1139),"")</f>
        <v/>
      </c>
      <c r="BF1139" s="12"/>
      <c r="BG1139" s="13"/>
      <c r="BH1139" s="4" t="str">
        <f t="shared" ref="BH1139:BH1144" si="1269">IFERROR(AVERAGE(BI1139:BJ1139),"")</f>
        <v/>
      </c>
      <c r="BI1139" s="12"/>
      <c r="BJ1139" s="13"/>
      <c r="BK1139" s="4" t="str">
        <f t="shared" ref="BK1139:BK1144" si="1270">IFERROR(AVERAGE(BL1139:BM1139),"")</f>
        <v/>
      </c>
      <c r="BL1139" s="12"/>
      <c r="BM1139" s="13"/>
      <c r="BN1139" s="4" t="str">
        <f t="shared" ref="BN1139:BN1144" si="1271">IFERROR(AVERAGE(BO1139:BP1139),"")</f>
        <v/>
      </c>
      <c r="BO1139" s="12"/>
      <c r="BP1139" s="13"/>
      <c r="BQ1139" s="4" t="str">
        <f t="shared" ref="BQ1139:BQ1144" si="1272">IFERROR(AVERAGE(BR1139:BS1139),"")</f>
        <v/>
      </c>
      <c r="BR1139" s="12"/>
      <c r="BS1139" s="13"/>
      <c r="BT1139" s="4" t="str">
        <f t="shared" ref="BT1139:BT1144" si="1273">IFERROR(AVERAGE(BU1139:BV1139),"")</f>
        <v/>
      </c>
      <c r="BU1139" s="12"/>
      <c r="BV1139" s="13"/>
    </row>
    <row r="1140" spans="1:74" hidden="1" outlineLevel="1">
      <c r="B1140" t="str">
        <f t="shared" si="1250"/>
        <v>klumpp2016comparison</v>
      </c>
      <c r="C1140" t="s">
        <v>13</v>
      </c>
      <c r="D1140">
        <f t="shared" ref="D1140:E1144" si="1274">D1139</f>
        <v>2016</v>
      </c>
      <c r="E1140" t="str">
        <f t="shared" si="1274"/>
        <v>EUR</v>
      </c>
      <c r="F1140" s="4" t="str">
        <f t="shared" si="1251"/>
        <v/>
      </c>
      <c r="G1140" s="12"/>
      <c r="H1140" s="13"/>
      <c r="I1140" s="4" t="str">
        <f t="shared" si="1252"/>
        <v/>
      </c>
      <c r="J1140" s="12"/>
      <c r="K1140" s="13"/>
      <c r="L1140" s="4" t="str">
        <f t="shared" si="1253"/>
        <v/>
      </c>
      <c r="M1140" s="12"/>
      <c r="N1140" s="13"/>
      <c r="O1140" s="4" t="str">
        <f t="shared" si="1254"/>
        <v/>
      </c>
      <c r="P1140" s="12"/>
      <c r="Q1140" s="13"/>
      <c r="R1140" s="4" t="str">
        <f t="shared" si="1255"/>
        <v/>
      </c>
      <c r="S1140" s="12"/>
      <c r="T1140" s="13"/>
      <c r="U1140" s="4" t="str">
        <f t="shared" si="1256"/>
        <v/>
      </c>
      <c r="V1140" s="12"/>
      <c r="W1140" s="13"/>
      <c r="X1140" s="4" t="str">
        <f t="shared" si="1257"/>
        <v/>
      </c>
      <c r="Y1140" s="12"/>
      <c r="Z1140" s="13"/>
      <c r="AA1140" s="4" t="str">
        <f t="shared" si="1258"/>
        <v/>
      </c>
      <c r="AB1140" s="12"/>
      <c r="AC1140" s="13"/>
      <c r="AD1140" s="4" t="str">
        <f t="shared" si="1259"/>
        <v/>
      </c>
      <c r="AE1140" s="12"/>
      <c r="AF1140" s="13"/>
      <c r="AG1140" s="4" t="str">
        <f t="shared" si="1260"/>
        <v/>
      </c>
      <c r="AH1140" s="12"/>
      <c r="AI1140" s="13"/>
      <c r="AJ1140" s="4" t="str">
        <f t="shared" si="1261"/>
        <v/>
      </c>
      <c r="AK1140" s="12"/>
      <c r="AL1140" s="13"/>
      <c r="AM1140" s="4" t="str">
        <f t="shared" si="1262"/>
        <v/>
      </c>
      <c r="AN1140" s="12"/>
      <c r="AO1140" s="13"/>
      <c r="AP1140" s="4" t="str">
        <f t="shared" si="1263"/>
        <v/>
      </c>
      <c r="AQ1140" s="12"/>
      <c r="AR1140" s="13"/>
      <c r="AS1140" s="4" t="str">
        <f t="shared" si="1264"/>
        <v/>
      </c>
      <c r="AT1140" s="12"/>
      <c r="AU1140" s="13"/>
      <c r="AV1140" s="4" t="str">
        <f t="shared" si="1265"/>
        <v/>
      </c>
      <c r="AW1140" s="12"/>
      <c r="AX1140" s="13"/>
      <c r="AY1140" s="4" t="str">
        <f t="shared" si="1266"/>
        <v/>
      </c>
      <c r="AZ1140" s="12"/>
      <c r="BA1140" s="13"/>
      <c r="BB1140" s="4" t="str">
        <f t="shared" si="1267"/>
        <v/>
      </c>
      <c r="BC1140" s="12"/>
      <c r="BD1140" s="13"/>
      <c r="BE1140" s="4" t="str">
        <f t="shared" si="1268"/>
        <v/>
      </c>
      <c r="BF1140" s="12"/>
      <c r="BG1140" s="13"/>
      <c r="BH1140" s="4" t="str">
        <f t="shared" si="1269"/>
        <v/>
      </c>
      <c r="BI1140" s="12"/>
      <c r="BJ1140" s="13"/>
      <c r="BK1140" s="4" t="str">
        <f t="shared" si="1270"/>
        <v/>
      </c>
      <c r="BL1140" s="12"/>
      <c r="BM1140" s="13"/>
      <c r="BN1140" s="4" t="str">
        <f t="shared" si="1271"/>
        <v/>
      </c>
      <c r="BO1140" s="12"/>
      <c r="BP1140" s="13"/>
      <c r="BQ1140" s="4" t="str">
        <f t="shared" si="1272"/>
        <v/>
      </c>
      <c r="BR1140" s="12"/>
      <c r="BS1140" s="13"/>
      <c r="BT1140" s="4" t="str">
        <f t="shared" si="1273"/>
        <v/>
      </c>
      <c r="BU1140" s="12"/>
      <c r="BV1140" s="13"/>
    </row>
    <row r="1141" spans="1:74" hidden="1" outlineLevel="1">
      <c r="B1141" t="str">
        <f t="shared" si="1250"/>
        <v>klumpp2016comparison</v>
      </c>
      <c r="C1141" t="s">
        <v>14</v>
      </c>
      <c r="D1141">
        <f t="shared" si="1274"/>
        <v>2016</v>
      </c>
      <c r="E1141" t="str">
        <f t="shared" si="1274"/>
        <v>EUR</v>
      </c>
      <c r="F1141" s="4" t="str">
        <f t="shared" si="1251"/>
        <v/>
      </c>
      <c r="G1141" s="12"/>
      <c r="H1141" s="13"/>
      <c r="I1141" s="4" t="str">
        <f t="shared" si="1252"/>
        <v/>
      </c>
      <c r="J1141" s="12"/>
      <c r="K1141" s="13"/>
      <c r="L1141" s="4" t="str">
        <f t="shared" si="1253"/>
        <v/>
      </c>
      <c r="M1141" s="12"/>
      <c r="N1141" s="13"/>
      <c r="O1141" s="4" t="str">
        <f t="shared" si="1254"/>
        <v/>
      </c>
      <c r="P1141" s="12"/>
      <c r="Q1141" s="13"/>
      <c r="R1141" s="4" t="str">
        <f t="shared" si="1255"/>
        <v/>
      </c>
      <c r="S1141" s="12"/>
      <c r="T1141" s="13"/>
      <c r="U1141" s="4" t="str">
        <f t="shared" si="1256"/>
        <v/>
      </c>
      <c r="V1141" s="12"/>
      <c r="W1141" s="13"/>
      <c r="X1141" s="4" t="str">
        <f t="shared" si="1257"/>
        <v/>
      </c>
      <c r="Y1141" s="12"/>
      <c r="Z1141" s="13"/>
      <c r="AA1141" s="4" t="str">
        <f t="shared" si="1258"/>
        <v/>
      </c>
      <c r="AB1141" s="12"/>
      <c r="AC1141" s="13"/>
      <c r="AD1141" s="4" t="str">
        <f t="shared" si="1259"/>
        <v/>
      </c>
      <c r="AE1141" s="12"/>
      <c r="AF1141" s="13"/>
      <c r="AG1141" s="4" t="str">
        <f t="shared" si="1260"/>
        <v/>
      </c>
      <c r="AH1141" s="12"/>
      <c r="AI1141" s="13"/>
      <c r="AJ1141" s="4" t="str">
        <f t="shared" si="1261"/>
        <v/>
      </c>
      <c r="AK1141" s="12"/>
      <c r="AL1141" s="13"/>
      <c r="AM1141" s="4" t="str">
        <f t="shared" si="1262"/>
        <v/>
      </c>
      <c r="AN1141" s="12"/>
      <c r="AO1141" s="13"/>
      <c r="AP1141" s="4" t="str">
        <f t="shared" si="1263"/>
        <v/>
      </c>
      <c r="AQ1141" s="12"/>
      <c r="AR1141" s="13"/>
      <c r="AS1141" s="4" t="str">
        <f t="shared" si="1264"/>
        <v/>
      </c>
      <c r="AT1141" s="12"/>
      <c r="AU1141" s="13"/>
      <c r="AV1141" s="4" t="str">
        <f t="shared" si="1265"/>
        <v/>
      </c>
      <c r="AW1141" s="12"/>
      <c r="AX1141" s="13"/>
      <c r="AY1141" s="4" t="str">
        <f t="shared" si="1266"/>
        <v/>
      </c>
      <c r="AZ1141" s="12"/>
      <c r="BA1141" s="13"/>
      <c r="BB1141" s="4" t="str">
        <f t="shared" si="1267"/>
        <v/>
      </c>
      <c r="BC1141" s="12"/>
      <c r="BD1141" s="13"/>
      <c r="BE1141" s="4" t="str">
        <f t="shared" si="1268"/>
        <v/>
      </c>
      <c r="BF1141" s="12"/>
      <c r="BG1141" s="13"/>
      <c r="BH1141" s="4" t="str">
        <f t="shared" si="1269"/>
        <v/>
      </c>
      <c r="BI1141" s="12"/>
      <c r="BJ1141" s="13"/>
      <c r="BK1141" s="4" t="str">
        <f t="shared" si="1270"/>
        <v/>
      </c>
      <c r="BL1141" s="12"/>
      <c r="BM1141" s="13"/>
      <c r="BN1141" s="4" t="str">
        <f t="shared" si="1271"/>
        <v/>
      </c>
      <c r="BO1141" s="12"/>
      <c r="BP1141" s="13"/>
      <c r="BQ1141" s="4" t="str">
        <f t="shared" si="1272"/>
        <v/>
      </c>
      <c r="BR1141" s="12"/>
      <c r="BS1141" s="13"/>
      <c r="BT1141" s="4" t="str">
        <f t="shared" si="1273"/>
        <v/>
      </c>
      <c r="BU1141" s="12"/>
      <c r="BV1141" s="13"/>
    </row>
    <row r="1142" spans="1:74" hidden="1" outlineLevel="1">
      <c r="B1142" t="str">
        <f t="shared" si="1250"/>
        <v>klumpp2016comparison</v>
      </c>
      <c r="C1142" t="s">
        <v>11</v>
      </c>
      <c r="D1142">
        <f t="shared" si="1274"/>
        <v>2016</v>
      </c>
      <c r="E1142" t="str">
        <f t="shared" si="1274"/>
        <v>EUR</v>
      </c>
      <c r="F1142" s="4" t="str">
        <f t="shared" si="1251"/>
        <v/>
      </c>
      <c r="G1142" s="12"/>
      <c r="H1142" s="13"/>
      <c r="I1142" s="4" t="str">
        <f t="shared" si="1252"/>
        <v/>
      </c>
      <c r="J1142" s="12"/>
      <c r="K1142" s="13"/>
      <c r="L1142" s="4" t="str">
        <f t="shared" si="1253"/>
        <v/>
      </c>
      <c r="M1142" s="12"/>
      <c r="N1142" s="13"/>
      <c r="O1142" s="4" t="str">
        <f t="shared" si="1254"/>
        <v/>
      </c>
      <c r="P1142" s="12"/>
      <c r="Q1142" s="13"/>
      <c r="R1142" s="4" t="str">
        <f t="shared" si="1255"/>
        <v/>
      </c>
      <c r="S1142" s="12"/>
      <c r="T1142" s="13"/>
      <c r="U1142" s="4" t="str">
        <f t="shared" si="1256"/>
        <v/>
      </c>
      <c r="V1142" s="12"/>
      <c r="W1142" s="13"/>
      <c r="X1142" s="4" t="str">
        <f t="shared" si="1257"/>
        <v/>
      </c>
      <c r="Y1142" s="12"/>
      <c r="Z1142" s="13"/>
      <c r="AA1142" s="4" t="str">
        <f t="shared" si="1258"/>
        <v/>
      </c>
      <c r="AB1142" s="12"/>
      <c r="AC1142" s="13"/>
      <c r="AD1142" s="4" t="str">
        <f t="shared" si="1259"/>
        <v/>
      </c>
      <c r="AE1142" s="12"/>
      <c r="AF1142" s="13"/>
      <c r="AG1142" s="4" t="str">
        <f t="shared" si="1260"/>
        <v/>
      </c>
      <c r="AH1142" s="12"/>
      <c r="AI1142" s="13"/>
      <c r="AJ1142" s="4" t="str">
        <f t="shared" si="1261"/>
        <v/>
      </c>
      <c r="AK1142" s="12"/>
      <c r="AL1142" s="13"/>
      <c r="AM1142" s="4" t="str">
        <f t="shared" si="1262"/>
        <v/>
      </c>
      <c r="AN1142" s="12"/>
      <c r="AO1142" s="13"/>
      <c r="AP1142" s="4" t="str">
        <f t="shared" si="1263"/>
        <v/>
      </c>
      <c r="AQ1142" s="12"/>
      <c r="AR1142" s="13"/>
      <c r="AS1142" s="4" t="str">
        <f t="shared" si="1264"/>
        <v/>
      </c>
      <c r="AT1142" s="12"/>
      <c r="AU1142" s="13"/>
      <c r="AV1142" s="4" t="str">
        <f t="shared" si="1265"/>
        <v/>
      </c>
      <c r="AW1142" s="12"/>
      <c r="AX1142" s="13"/>
      <c r="AY1142" s="4" t="str">
        <f t="shared" si="1266"/>
        <v/>
      </c>
      <c r="AZ1142" s="12"/>
      <c r="BA1142" s="13"/>
      <c r="BB1142" s="4" t="str">
        <f t="shared" si="1267"/>
        <v/>
      </c>
      <c r="BC1142" s="12"/>
      <c r="BD1142" s="13"/>
      <c r="BE1142" s="4" t="str">
        <f t="shared" si="1268"/>
        <v/>
      </c>
      <c r="BF1142" s="12"/>
      <c r="BG1142" s="13"/>
      <c r="BH1142" s="4" t="str">
        <f t="shared" si="1269"/>
        <v/>
      </c>
      <c r="BI1142" s="12"/>
      <c r="BJ1142" s="13"/>
      <c r="BK1142" s="4" t="str">
        <f t="shared" si="1270"/>
        <v/>
      </c>
      <c r="BL1142" s="12"/>
      <c r="BM1142" s="13"/>
      <c r="BN1142" s="4" t="str">
        <f t="shared" si="1271"/>
        <v/>
      </c>
      <c r="BO1142" s="12"/>
      <c r="BP1142" s="13"/>
      <c r="BQ1142" s="4" t="str">
        <f t="shared" si="1272"/>
        <v/>
      </c>
      <c r="BR1142" s="12"/>
      <c r="BS1142" s="13"/>
      <c r="BT1142" s="4" t="str">
        <f t="shared" si="1273"/>
        <v/>
      </c>
      <c r="BU1142" s="12"/>
      <c r="BV1142" s="13"/>
    </row>
    <row r="1143" spans="1:74" hidden="1" outlineLevel="1">
      <c r="B1143" t="str">
        <f t="shared" si="1250"/>
        <v>klumpp2016comparison</v>
      </c>
      <c r="C1143" t="s">
        <v>15</v>
      </c>
      <c r="D1143">
        <f t="shared" si="1274"/>
        <v>2016</v>
      </c>
      <c r="E1143" t="str">
        <f t="shared" si="1274"/>
        <v>EUR</v>
      </c>
      <c r="F1143" s="4" t="str">
        <f t="shared" si="1251"/>
        <v/>
      </c>
      <c r="G1143" s="12"/>
      <c r="H1143" s="13"/>
      <c r="I1143" s="4" t="str">
        <f t="shared" si="1252"/>
        <v/>
      </c>
      <c r="J1143" s="12"/>
      <c r="K1143" s="13"/>
      <c r="L1143" s="4" t="str">
        <f t="shared" si="1253"/>
        <v/>
      </c>
      <c r="M1143" s="12"/>
      <c r="N1143" s="13"/>
      <c r="O1143" s="4" t="str">
        <f t="shared" si="1254"/>
        <v/>
      </c>
      <c r="P1143" s="12"/>
      <c r="Q1143" s="13"/>
      <c r="R1143" s="4" t="str">
        <f t="shared" si="1255"/>
        <v/>
      </c>
      <c r="S1143" s="12"/>
      <c r="T1143" s="13"/>
      <c r="U1143" s="4" t="str">
        <f t="shared" si="1256"/>
        <v/>
      </c>
      <c r="V1143" s="12"/>
      <c r="W1143" s="13"/>
      <c r="X1143" s="4" t="str">
        <f t="shared" si="1257"/>
        <v/>
      </c>
      <c r="Y1143" s="12"/>
      <c r="Z1143" s="13"/>
      <c r="AA1143" s="4" t="str">
        <f t="shared" si="1258"/>
        <v/>
      </c>
      <c r="AB1143" s="12"/>
      <c r="AC1143" s="13"/>
      <c r="AD1143" s="4" t="str">
        <f t="shared" si="1259"/>
        <v/>
      </c>
      <c r="AE1143" s="12"/>
      <c r="AF1143" s="13"/>
      <c r="AG1143" s="4" t="str">
        <f t="shared" si="1260"/>
        <v/>
      </c>
      <c r="AH1143" s="12"/>
      <c r="AI1143" s="13"/>
      <c r="AJ1143" s="4" t="str">
        <f t="shared" si="1261"/>
        <v/>
      </c>
      <c r="AK1143" s="12"/>
      <c r="AL1143" s="13"/>
      <c r="AM1143" s="4" t="str">
        <f t="shared" si="1262"/>
        <v/>
      </c>
      <c r="AN1143" s="12"/>
      <c r="AO1143" s="13"/>
      <c r="AP1143" s="4" t="str">
        <f t="shared" si="1263"/>
        <v/>
      </c>
      <c r="AQ1143" s="12"/>
      <c r="AR1143" s="13"/>
      <c r="AS1143" s="4" t="str">
        <f t="shared" si="1264"/>
        <v/>
      </c>
      <c r="AT1143" s="12"/>
      <c r="AU1143" s="13"/>
      <c r="AV1143" s="4" t="str">
        <f t="shared" si="1265"/>
        <v/>
      </c>
      <c r="AW1143" s="12"/>
      <c r="AX1143" s="13"/>
      <c r="AY1143" s="4" t="str">
        <f t="shared" si="1266"/>
        <v/>
      </c>
      <c r="AZ1143" s="12"/>
      <c r="BA1143" s="13"/>
      <c r="BB1143" s="4" t="str">
        <f t="shared" si="1267"/>
        <v/>
      </c>
      <c r="BC1143" s="12"/>
      <c r="BD1143" s="13"/>
      <c r="BE1143" s="4" t="str">
        <f t="shared" si="1268"/>
        <v/>
      </c>
      <c r="BF1143" s="12"/>
      <c r="BG1143" s="13"/>
      <c r="BH1143" s="4" t="str">
        <f t="shared" si="1269"/>
        <v/>
      </c>
      <c r="BI1143" s="12"/>
      <c r="BJ1143" s="13"/>
      <c r="BK1143" s="4" t="str">
        <f t="shared" si="1270"/>
        <v/>
      </c>
      <c r="BL1143" s="12"/>
      <c r="BM1143" s="13"/>
      <c r="BN1143" s="4" t="str">
        <f t="shared" si="1271"/>
        <v/>
      </c>
      <c r="BO1143" s="12"/>
      <c r="BP1143" s="13"/>
      <c r="BQ1143" s="4" t="str">
        <f t="shared" si="1272"/>
        <v/>
      </c>
      <c r="BR1143" s="12"/>
      <c r="BS1143" s="13"/>
      <c r="BT1143" s="4" t="str">
        <f t="shared" si="1273"/>
        <v/>
      </c>
      <c r="BU1143" s="12"/>
      <c r="BV1143" s="13"/>
    </row>
    <row r="1144" spans="1:74" hidden="1" outlineLevel="1">
      <c r="B1144" t="str">
        <f t="shared" si="1250"/>
        <v>klumpp2016comparison</v>
      </c>
      <c r="C1144" t="s">
        <v>16</v>
      </c>
      <c r="D1144">
        <f t="shared" si="1274"/>
        <v>2016</v>
      </c>
      <c r="E1144" t="str">
        <f t="shared" si="1274"/>
        <v>EUR</v>
      </c>
      <c r="F1144" s="4" t="str">
        <f t="shared" si="1251"/>
        <v/>
      </c>
      <c r="G1144" s="12"/>
      <c r="H1144" s="13"/>
      <c r="I1144" s="4" t="str">
        <f t="shared" si="1252"/>
        <v/>
      </c>
      <c r="J1144" s="12"/>
      <c r="K1144" s="13"/>
      <c r="L1144" s="4" t="str">
        <f t="shared" si="1253"/>
        <v/>
      </c>
      <c r="M1144" s="12"/>
      <c r="N1144" s="13"/>
      <c r="O1144" s="4" t="str">
        <f t="shared" si="1254"/>
        <v/>
      </c>
      <c r="P1144" s="12"/>
      <c r="Q1144" s="13"/>
      <c r="R1144" s="4" t="str">
        <f t="shared" si="1255"/>
        <v/>
      </c>
      <c r="S1144" s="12"/>
      <c r="T1144" s="13"/>
      <c r="U1144" s="4" t="str">
        <f t="shared" si="1256"/>
        <v/>
      </c>
      <c r="V1144" s="12"/>
      <c r="W1144" s="13"/>
      <c r="X1144" s="4" t="str">
        <f t="shared" si="1257"/>
        <v/>
      </c>
      <c r="Y1144" s="12"/>
      <c r="Z1144" s="13"/>
      <c r="AA1144" s="4" t="str">
        <f t="shared" si="1258"/>
        <v/>
      </c>
      <c r="AB1144" s="12"/>
      <c r="AC1144" s="13"/>
      <c r="AD1144" s="4" t="str">
        <f t="shared" si="1259"/>
        <v/>
      </c>
      <c r="AE1144" s="12"/>
      <c r="AF1144" s="13"/>
      <c r="AG1144" s="4" t="str">
        <f t="shared" si="1260"/>
        <v/>
      </c>
      <c r="AH1144" s="12"/>
      <c r="AI1144" s="13"/>
      <c r="AJ1144" s="4" t="str">
        <f t="shared" si="1261"/>
        <v/>
      </c>
      <c r="AK1144" s="12"/>
      <c r="AL1144" s="13"/>
      <c r="AM1144" s="4" t="str">
        <f t="shared" si="1262"/>
        <v/>
      </c>
      <c r="AN1144" s="12"/>
      <c r="AO1144" s="13"/>
      <c r="AP1144" s="4" t="str">
        <f t="shared" si="1263"/>
        <v/>
      </c>
      <c r="AQ1144" s="12"/>
      <c r="AR1144" s="13"/>
      <c r="AS1144" s="4" t="str">
        <f t="shared" si="1264"/>
        <v/>
      </c>
      <c r="AT1144" s="12"/>
      <c r="AU1144" s="13"/>
      <c r="AV1144" s="4" t="str">
        <f t="shared" si="1265"/>
        <v/>
      </c>
      <c r="AW1144" s="12"/>
      <c r="AX1144" s="13"/>
      <c r="AY1144" s="4" t="str">
        <f t="shared" si="1266"/>
        <v/>
      </c>
      <c r="AZ1144" s="12"/>
      <c r="BA1144" s="13"/>
      <c r="BB1144" s="4" t="str">
        <f t="shared" si="1267"/>
        <v/>
      </c>
      <c r="BC1144" s="12"/>
      <c r="BD1144" s="13"/>
      <c r="BE1144" s="4" t="str">
        <f t="shared" si="1268"/>
        <v/>
      </c>
      <c r="BF1144" s="12"/>
      <c r="BG1144" s="13"/>
      <c r="BH1144" s="4" t="str">
        <f t="shared" si="1269"/>
        <v/>
      </c>
      <c r="BI1144" s="12"/>
      <c r="BJ1144" s="13"/>
      <c r="BK1144" s="4" t="str">
        <f t="shared" si="1270"/>
        <v/>
      </c>
      <c r="BL1144" s="12"/>
      <c r="BM1144" s="13"/>
      <c r="BN1144" s="4" t="str">
        <f t="shared" si="1271"/>
        <v/>
      </c>
      <c r="BO1144" s="12"/>
      <c r="BP1144" s="13"/>
      <c r="BQ1144" s="4" t="str">
        <f t="shared" si="1272"/>
        <v/>
      </c>
      <c r="BR1144" s="12"/>
      <c r="BS1144" s="13"/>
      <c r="BT1144" s="4" t="str">
        <f t="shared" si="1273"/>
        <v/>
      </c>
      <c r="BU1144" s="12"/>
      <c r="BV1144" s="13"/>
    </row>
    <row r="1145" spans="1:74" collapsed="1">
      <c r="B1145" t="s">
        <v>69</v>
      </c>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row>
    <row r="1146" spans="1:74">
      <c r="B1146" t="str">
        <f>B1144</f>
        <v>klumpp2016comparison</v>
      </c>
      <c r="C1146" t="s">
        <v>19</v>
      </c>
      <c r="D1146">
        <f>D1144</f>
        <v>2016</v>
      </c>
      <c r="E1146" t="str">
        <f>E1133</f>
        <v>EUR/kW</v>
      </c>
      <c r="F1146" s="4" t="str">
        <f>IFERROR(AVERAGE(G1146:H1146),"")</f>
        <v/>
      </c>
      <c r="G1146" s="12"/>
      <c r="H1146" s="13"/>
      <c r="I1146" s="4" t="str">
        <f>IFERROR(AVERAGE(J1146:K1146),"")</f>
        <v/>
      </c>
      <c r="J1146" s="12"/>
      <c r="K1146" s="13"/>
      <c r="L1146" s="4" t="str">
        <f>IFERROR(AVERAGE(M1146:N1146),"")</f>
        <v/>
      </c>
      <c r="M1146" s="12"/>
      <c r="N1146" s="13"/>
      <c r="O1146" s="4" t="str">
        <f>IFERROR(AVERAGE(P1146:Q1146),"")</f>
        <v/>
      </c>
      <c r="P1146" s="12"/>
      <c r="Q1146" s="13"/>
      <c r="R1146" s="4" t="str">
        <f>IFERROR(AVERAGE(S1146:T1146),"")</f>
        <v/>
      </c>
      <c r="S1146" s="12"/>
      <c r="T1146" s="13"/>
      <c r="U1146" s="4" t="str">
        <f>IFERROR(AVERAGE(V1146:W1146),"")</f>
        <v/>
      </c>
      <c r="V1146" s="12"/>
      <c r="W1146" s="13"/>
      <c r="X1146" s="4" t="str">
        <f>IFERROR(AVERAGE(Y1146:Z1146),"")</f>
        <v/>
      </c>
      <c r="Y1146" s="12"/>
      <c r="Z1146" s="13"/>
      <c r="AA1146" s="4" t="str">
        <f>IFERROR(AVERAGE(AB1146:AC1146),"")</f>
        <v/>
      </c>
      <c r="AB1146" s="12"/>
      <c r="AC1146" s="13"/>
      <c r="AD1146" s="4" t="str">
        <f>IFERROR(AVERAGE(AE1146:AF1146),"")</f>
        <v/>
      </c>
      <c r="AE1146" s="12"/>
      <c r="AF1146" s="13"/>
      <c r="AG1146" s="4" t="str">
        <f>IFERROR(AVERAGE(AH1146:AI1146),"")</f>
        <v/>
      </c>
      <c r="AH1146" s="12"/>
      <c r="AI1146" s="13"/>
      <c r="AJ1146" s="4" t="str">
        <f>IFERROR(AVERAGE(AK1146:AL1146),"")</f>
        <v/>
      </c>
      <c r="AK1146" s="12"/>
      <c r="AL1146" s="13"/>
      <c r="AM1146" s="4" t="str">
        <f>IFERROR(AVERAGE(AN1146:AO1146),"")</f>
        <v/>
      </c>
      <c r="AN1146" s="12"/>
      <c r="AO1146" s="13"/>
      <c r="AP1146" s="4" t="str">
        <f>IFERROR(AVERAGE(AQ1146:AR1146),"")</f>
        <v/>
      </c>
      <c r="AQ1146" s="12"/>
      <c r="AR1146" s="13"/>
      <c r="AS1146" s="4" t="str">
        <f>IFERROR(AVERAGE(AT1146:AU1146),"")</f>
        <v/>
      </c>
      <c r="AT1146" s="12"/>
      <c r="AU1146" s="13"/>
      <c r="AV1146" s="4" t="str">
        <f>IFERROR(AVERAGE(AW1146:AX1146),"")</f>
        <v/>
      </c>
      <c r="AW1146" s="12"/>
      <c r="AX1146" s="13"/>
      <c r="AY1146" s="4" t="str">
        <f>IFERROR(AVERAGE(AZ1146:BA1146),"")</f>
        <v/>
      </c>
      <c r="AZ1146" s="12"/>
      <c r="BA1146" s="13"/>
      <c r="BB1146" s="4" t="str">
        <f>IFERROR(AVERAGE(BC1146:BD1146),"")</f>
        <v/>
      </c>
      <c r="BC1146" s="12"/>
      <c r="BD1146" s="13"/>
      <c r="BE1146" s="4" t="str">
        <f>IFERROR(AVERAGE(BF1146:BG1146),"")</f>
        <v/>
      </c>
      <c r="BF1146" s="12"/>
      <c r="BG1146" s="13"/>
      <c r="BH1146" s="4" t="str">
        <f>IFERROR(AVERAGE(BI1146:BJ1146),"")</f>
        <v/>
      </c>
      <c r="BI1146" s="12"/>
      <c r="BJ1146" s="13"/>
      <c r="BK1146" s="4" t="str">
        <f>IFERROR(AVERAGE(BL1146:BM1146),"")</f>
        <v/>
      </c>
      <c r="BL1146" s="12"/>
      <c r="BM1146" s="13"/>
      <c r="BN1146" s="4" t="str">
        <f>IFERROR(AVERAGE(BO1146:BP1146),"")</f>
        <v/>
      </c>
      <c r="BO1146" s="12"/>
      <c r="BP1146" s="13"/>
      <c r="BQ1146" s="4" t="str">
        <f>IFERROR(AVERAGE(BR1146:BS1146),"")</f>
        <v/>
      </c>
      <c r="BR1146" s="12"/>
      <c r="BS1146" s="13"/>
      <c r="BT1146" s="4" t="str">
        <f>IFERROR(AVERAGE(BU1146:BV1146),"")</f>
        <v/>
      </c>
      <c r="BU1146" s="12"/>
      <c r="BV1146" s="13"/>
    </row>
    <row r="1147" spans="1:74">
      <c r="B1147" t="s">
        <v>69</v>
      </c>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c r="BO1147" s="4"/>
      <c r="BP1147" s="4"/>
      <c r="BQ1147" s="4"/>
      <c r="BR1147" s="4"/>
      <c r="BS1147" s="4"/>
      <c r="BT1147" s="4"/>
      <c r="BU1147" s="4"/>
      <c r="BV1147" s="4"/>
    </row>
    <row r="1148" spans="1:74">
      <c r="B1148" t="str">
        <f>B1146</f>
        <v>klumpp2016comparison</v>
      </c>
      <c r="C1148" t="s">
        <v>48</v>
      </c>
      <c r="D1148">
        <f>D1146</f>
        <v>2016</v>
      </c>
      <c r="E1148" t="s">
        <v>22</v>
      </c>
      <c r="F1148" s="22" t="str">
        <f>IFERROR(AVERAGE(G1148:H1148),"")</f>
        <v/>
      </c>
      <c r="G1148" s="23"/>
      <c r="H1148" s="24"/>
      <c r="I1148" s="22" t="str">
        <f>IFERROR(AVERAGE(J1148:K1148),"")</f>
        <v/>
      </c>
      <c r="J1148" s="23"/>
      <c r="K1148" s="24"/>
      <c r="L1148" s="22" t="str">
        <f>IFERROR(AVERAGE(M1148:N1148),"")</f>
        <v/>
      </c>
      <c r="M1148" s="23"/>
      <c r="N1148" s="24"/>
      <c r="O1148" s="22" t="str">
        <f>IFERROR(AVERAGE(P1148:Q1148),"")</f>
        <v/>
      </c>
      <c r="P1148" s="23"/>
      <c r="Q1148" s="24"/>
      <c r="R1148" s="22" t="str">
        <f>IFERROR(AVERAGE(S1148:T1148),"")</f>
        <v/>
      </c>
      <c r="S1148" s="23"/>
      <c r="T1148" s="24"/>
      <c r="U1148" s="22" t="str">
        <f>IFERROR(AVERAGE(V1148:W1148),"")</f>
        <v/>
      </c>
      <c r="V1148" s="23"/>
      <c r="W1148" s="24"/>
      <c r="X1148" s="22" t="str">
        <f>IFERROR(AVERAGE(Y1148:Z1148),"")</f>
        <v/>
      </c>
      <c r="Y1148" s="23"/>
      <c r="Z1148" s="24"/>
      <c r="AA1148" s="22" t="str">
        <f>IFERROR(AVERAGE(AB1148:AC1148),"")</f>
        <v/>
      </c>
      <c r="AB1148" s="23"/>
      <c r="AC1148" s="24"/>
      <c r="AD1148" s="22" t="str">
        <f>IFERROR(AVERAGE(AE1148:AF1148),"")</f>
        <v/>
      </c>
      <c r="AE1148" s="23"/>
      <c r="AF1148" s="24"/>
      <c r="AG1148" s="22" t="str">
        <f>IFERROR(AVERAGE(AH1148:AI1148),"")</f>
        <v/>
      </c>
      <c r="AH1148" s="23"/>
      <c r="AI1148" s="24"/>
      <c r="AJ1148" s="22" t="str">
        <f>IFERROR(AVERAGE(AK1148:AL1148),"")</f>
        <v/>
      </c>
      <c r="AK1148" s="23"/>
      <c r="AL1148" s="24"/>
      <c r="AM1148" s="22" t="str">
        <f>IFERROR(AVERAGE(AN1148:AO1148),"")</f>
        <v/>
      </c>
      <c r="AN1148" s="23"/>
      <c r="AO1148" s="24"/>
      <c r="AP1148" s="22" t="str">
        <f>IFERROR(AVERAGE(AQ1148:AR1148),"")</f>
        <v/>
      </c>
      <c r="AQ1148" s="23"/>
      <c r="AR1148" s="24"/>
      <c r="AS1148" s="22" t="str">
        <f>IFERROR(AVERAGE(AT1148:AU1148),"")</f>
        <v/>
      </c>
      <c r="AT1148" s="23"/>
      <c r="AU1148" s="24"/>
      <c r="AV1148" s="22" t="str">
        <f>IFERROR(AVERAGE(AW1148:AX1148),"")</f>
        <v/>
      </c>
      <c r="AW1148" s="23"/>
      <c r="AX1148" s="24"/>
      <c r="AY1148" s="22" t="str">
        <f>IFERROR(AVERAGE(AZ1148:BA1148),"")</f>
        <v/>
      </c>
      <c r="AZ1148" s="23"/>
      <c r="BA1148" s="24"/>
      <c r="BB1148" s="22" t="str">
        <f>IFERROR(AVERAGE(BC1148:BD1148),"")</f>
        <v/>
      </c>
      <c r="BC1148" s="23"/>
      <c r="BD1148" s="24"/>
      <c r="BE1148" s="22" t="str">
        <f>IFERROR(AVERAGE(BF1148:BG1148),"")</f>
        <v/>
      </c>
      <c r="BF1148" s="23"/>
      <c r="BG1148" s="24"/>
      <c r="BH1148" s="22" t="str">
        <f>IFERROR(AVERAGE(BI1148:BJ1148),"")</f>
        <v/>
      </c>
      <c r="BI1148" s="23"/>
      <c r="BJ1148" s="24"/>
      <c r="BK1148" s="22" t="str">
        <f>IFERROR(AVERAGE(BL1148:BM1148),"")</f>
        <v/>
      </c>
      <c r="BL1148" s="23"/>
      <c r="BM1148" s="24"/>
      <c r="BN1148" s="22" t="str">
        <f>IFERROR(AVERAGE(BO1148:BP1148),"")</f>
        <v/>
      </c>
      <c r="BO1148" s="23"/>
      <c r="BP1148" s="24"/>
      <c r="BQ1148" s="22" t="str">
        <f>IFERROR(AVERAGE(BR1148:BS1148),"")</f>
        <v/>
      </c>
      <c r="BR1148" s="23"/>
      <c r="BS1148" s="24"/>
      <c r="BT1148" s="22" t="str">
        <f>IFERROR(AVERAGE(BU1148:BV1148),"")</f>
        <v/>
      </c>
      <c r="BU1148" s="23"/>
      <c r="BV1148" s="24"/>
    </row>
    <row r="1149" spans="1:74">
      <c r="B1149" t="str">
        <f>B1148</f>
        <v>klumpp2016comparison</v>
      </c>
      <c r="C1149" t="s">
        <v>49</v>
      </c>
      <c r="D1149">
        <f>D1148</f>
        <v>2016</v>
      </c>
      <c r="E1149" t="s">
        <v>22</v>
      </c>
      <c r="F1149" s="22" t="str">
        <f>IFERROR(AVERAGE(G1149:H1149),"")</f>
        <v/>
      </c>
      <c r="G1149" s="23"/>
      <c r="H1149" s="24"/>
      <c r="I1149" s="22" t="str">
        <f>IFERROR(AVERAGE(J1149:K1149),"")</f>
        <v/>
      </c>
      <c r="J1149" s="23"/>
      <c r="K1149" s="24"/>
      <c r="L1149" s="22" t="str">
        <f>IFERROR(AVERAGE(M1149:N1149),"")</f>
        <v/>
      </c>
      <c r="M1149" s="23"/>
      <c r="N1149" s="24"/>
      <c r="O1149" s="22" t="str">
        <f>IFERROR(AVERAGE(P1149:Q1149),"")</f>
        <v/>
      </c>
      <c r="P1149" s="23"/>
      <c r="Q1149" s="24"/>
      <c r="R1149" s="22" t="str">
        <f>IFERROR(AVERAGE(S1149:T1149),"")</f>
        <v/>
      </c>
      <c r="S1149" s="23"/>
      <c r="T1149" s="24"/>
      <c r="U1149" s="22" t="str">
        <f>IFERROR(AVERAGE(V1149:W1149),"")</f>
        <v/>
      </c>
      <c r="V1149" s="23"/>
      <c r="W1149" s="24"/>
      <c r="X1149" s="22" t="str">
        <f>IFERROR(AVERAGE(Y1149:Z1149),"")</f>
        <v/>
      </c>
      <c r="Y1149" s="23"/>
      <c r="Z1149" s="24"/>
      <c r="AA1149" s="22" t="str">
        <f>IFERROR(AVERAGE(AB1149:AC1149),"")</f>
        <v/>
      </c>
      <c r="AB1149" s="23"/>
      <c r="AC1149" s="24"/>
      <c r="AD1149" s="22" t="str">
        <f>IFERROR(AVERAGE(AE1149:AF1149),"")</f>
        <v/>
      </c>
      <c r="AE1149" s="23"/>
      <c r="AF1149" s="24"/>
      <c r="AG1149" s="22" t="str">
        <f>IFERROR(AVERAGE(AH1149:AI1149),"")</f>
        <v/>
      </c>
      <c r="AH1149" s="23"/>
      <c r="AI1149" s="24"/>
      <c r="AJ1149" s="22" t="str">
        <f>IFERROR(AVERAGE(AK1149:AL1149),"")</f>
        <v/>
      </c>
      <c r="AK1149" s="23"/>
      <c r="AL1149" s="24"/>
      <c r="AM1149" s="22" t="str">
        <f>IFERROR(AVERAGE(AN1149:AO1149),"")</f>
        <v/>
      </c>
      <c r="AN1149" s="23"/>
      <c r="AO1149" s="24"/>
      <c r="AP1149" s="22" t="str">
        <f>IFERROR(AVERAGE(AQ1149:AR1149),"")</f>
        <v/>
      </c>
      <c r="AQ1149" s="23"/>
      <c r="AR1149" s="24"/>
      <c r="AS1149" s="22" t="str">
        <f>IFERROR(AVERAGE(AT1149:AU1149),"")</f>
        <v/>
      </c>
      <c r="AT1149" s="23"/>
      <c r="AU1149" s="24"/>
      <c r="AV1149" s="22" t="str">
        <f>IFERROR(AVERAGE(AW1149:AX1149),"")</f>
        <v/>
      </c>
      <c r="AW1149" s="23"/>
      <c r="AX1149" s="24"/>
      <c r="AY1149" s="22" t="str">
        <f>IFERROR(AVERAGE(AZ1149:BA1149),"")</f>
        <v/>
      </c>
      <c r="AZ1149" s="23"/>
      <c r="BA1149" s="24"/>
      <c r="BB1149" s="22" t="str">
        <f>IFERROR(AVERAGE(BC1149:BD1149),"")</f>
        <v/>
      </c>
      <c r="BC1149" s="23"/>
      <c r="BD1149" s="24"/>
      <c r="BE1149" s="22" t="str">
        <f>IFERROR(AVERAGE(BF1149:BG1149),"")</f>
        <v/>
      </c>
      <c r="BF1149" s="23"/>
      <c r="BG1149" s="24"/>
      <c r="BH1149" s="22" t="str">
        <f>IFERROR(AVERAGE(BI1149:BJ1149),"")</f>
        <v/>
      </c>
      <c r="BI1149" s="23"/>
      <c r="BJ1149" s="24"/>
      <c r="BK1149" s="22" t="str">
        <f>IFERROR(AVERAGE(BL1149:BM1149),"")</f>
        <v/>
      </c>
      <c r="BL1149" s="23"/>
      <c r="BM1149" s="24"/>
      <c r="BN1149" s="22" t="str">
        <f>IFERROR(AVERAGE(BO1149:BP1149),"")</f>
        <v/>
      </c>
      <c r="BO1149" s="23"/>
      <c r="BP1149" s="24"/>
      <c r="BQ1149" s="22" t="str">
        <f>IFERROR(AVERAGE(BR1149:BS1149),"")</f>
        <v/>
      </c>
      <c r="BR1149" s="23"/>
      <c r="BS1149" s="24"/>
      <c r="BT1149" s="22" t="str">
        <f>IFERROR(AVERAGE(BU1149:BV1149),"")</f>
        <v/>
      </c>
      <c r="BU1149" s="23"/>
      <c r="BV1149" s="24"/>
    </row>
    <row r="1150" spans="1:74">
      <c r="B1150" t="s">
        <v>69</v>
      </c>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row>
    <row r="1151" spans="1:74">
      <c r="B1151" t="str">
        <f>B1146</f>
        <v>klumpp2016comparison</v>
      </c>
      <c r="C1151" t="s">
        <v>23</v>
      </c>
      <c r="D1151">
        <f>D1146</f>
        <v>2016</v>
      </c>
      <c r="E1151" t="s">
        <v>20</v>
      </c>
      <c r="F1151" s="4" t="str">
        <f>IFERROR(AVERAGE(G1151:H1151),"")</f>
        <v/>
      </c>
      <c r="G1151" s="12"/>
      <c r="H1151" s="13"/>
      <c r="I1151" s="4" t="str">
        <f>IFERROR(AVERAGE(J1151:K1151),"")</f>
        <v/>
      </c>
      <c r="J1151" s="12"/>
      <c r="K1151" s="13"/>
      <c r="L1151" s="4" t="str">
        <f>IFERROR(AVERAGE(M1151:N1151),"")</f>
        <v/>
      </c>
      <c r="M1151" s="12"/>
      <c r="N1151" s="13"/>
      <c r="O1151" s="4" t="str">
        <f>IFERROR(AVERAGE(P1151:Q1151),"")</f>
        <v/>
      </c>
      <c r="P1151" s="12"/>
      <c r="Q1151" s="13"/>
      <c r="R1151" s="4" t="str">
        <f>IFERROR(AVERAGE(S1151:T1151),"")</f>
        <v/>
      </c>
      <c r="S1151" s="12"/>
      <c r="T1151" s="13"/>
      <c r="U1151" s="4" t="str">
        <f>IFERROR(AVERAGE(V1151:W1151),"")</f>
        <v/>
      </c>
      <c r="V1151" s="12"/>
      <c r="W1151" s="13"/>
      <c r="X1151" s="4" t="str">
        <f>IFERROR(AVERAGE(Y1151:Z1151),"")</f>
        <v/>
      </c>
      <c r="Y1151" s="12"/>
      <c r="Z1151" s="13"/>
      <c r="AA1151" s="4" t="str">
        <f>IFERROR(AVERAGE(AB1151:AC1151),"")</f>
        <v/>
      </c>
      <c r="AB1151" s="12"/>
      <c r="AC1151" s="13"/>
      <c r="AD1151" s="4" t="str">
        <f>IFERROR(AVERAGE(AE1151:AF1151),"")</f>
        <v/>
      </c>
      <c r="AE1151" s="12"/>
      <c r="AF1151" s="13"/>
      <c r="AG1151" s="4" t="str">
        <f>IFERROR(AVERAGE(AH1151:AI1151),"")</f>
        <v/>
      </c>
      <c r="AH1151" s="12"/>
      <c r="AI1151" s="13"/>
      <c r="AJ1151" s="4" t="str">
        <f>IFERROR(AVERAGE(AK1151:AL1151),"")</f>
        <v/>
      </c>
      <c r="AK1151" s="12"/>
      <c r="AL1151" s="13"/>
      <c r="AM1151" s="4" t="str">
        <f>IFERROR(AVERAGE(AN1151:AO1151),"")</f>
        <v/>
      </c>
      <c r="AN1151" s="12"/>
      <c r="AO1151" s="13"/>
      <c r="AP1151" s="4" t="str">
        <f>IFERROR(AVERAGE(AQ1151:AR1151),"")</f>
        <v/>
      </c>
      <c r="AQ1151" s="12"/>
      <c r="AR1151" s="13"/>
      <c r="AS1151" s="4" t="str">
        <f>IFERROR(AVERAGE(AT1151:AU1151),"")</f>
        <v/>
      </c>
      <c r="AT1151" s="12"/>
      <c r="AU1151" s="13"/>
      <c r="AV1151" s="4" t="str">
        <f>IFERROR(AVERAGE(AW1151:AX1151),"")</f>
        <v/>
      </c>
      <c r="AW1151" s="12"/>
      <c r="AX1151" s="13"/>
      <c r="AY1151" s="4" t="str">
        <f>IFERROR(AVERAGE(AZ1151:BA1151),"")</f>
        <v/>
      </c>
      <c r="AZ1151" s="12"/>
      <c r="BA1151" s="13"/>
      <c r="BB1151" s="4" t="str">
        <f>IFERROR(AVERAGE(BC1151:BD1151),"")</f>
        <v/>
      </c>
      <c r="BC1151" s="12"/>
      <c r="BD1151" s="13"/>
      <c r="BE1151" s="4" t="str">
        <f>IFERROR(AVERAGE(BF1151:BG1151),"")</f>
        <v/>
      </c>
      <c r="BF1151" s="12"/>
      <c r="BG1151" s="13"/>
      <c r="BH1151" s="4" t="str">
        <f>IFERROR(AVERAGE(BI1151:BJ1151),"")</f>
        <v/>
      </c>
      <c r="BI1151" s="12"/>
      <c r="BJ1151" s="13"/>
      <c r="BK1151" s="4" t="str">
        <f>IFERROR(AVERAGE(BL1151:BM1151),"")</f>
        <v/>
      </c>
      <c r="BL1151" s="12"/>
      <c r="BM1151" s="13"/>
      <c r="BN1151" s="4" t="str">
        <f>IFERROR(AVERAGE(BO1151:BP1151),"")</f>
        <v/>
      </c>
      <c r="BO1151" s="12"/>
      <c r="BP1151" s="13"/>
      <c r="BQ1151" s="4" t="str">
        <f>IFERROR(AVERAGE(BR1151:BS1151),"")</f>
        <v/>
      </c>
      <c r="BR1151" s="12"/>
      <c r="BS1151" s="13"/>
      <c r="BT1151" s="4" t="str">
        <f>IFERROR(AVERAGE(BU1151:BV1151),"")</f>
        <v/>
      </c>
      <c r="BU1151" s="12"/>
      <c r="BV1151" s="13"/>
    </row>
    <row r="1152" spans="1:74">
      <c r="B1152" t="str">
        <f>B1151</f>
        <v>klumpp2016comparison</v>
      </c>
      <c r="C1152" t="s">
        <v>42</v>
      </c>
      <c r="D1152">
        <f>D1151</f>
        <v>2016</v>
      </c>
      <c r="E1152" t="s">
        <v>43</v>
      </c>
      <c r="F1152" s="4" t="str">
        <f>IFERROR(AVERAGE(G1152:H1152),"")</f>
        <v/>
      </c>
      <c r="G1152" s="12"/>
      <c r="H1152" s="13"/>
      <c r="I1152" s="4" t="str">
        <f>IFERROR(AVERAGE(J1152:K1152),"")</f>
        <v/>
      </c>
      <c r="J1152" s="12"/>
      <c r="K1152" s="13"/>
      <c r="L1152" s="4" t="str">
        <f>IFERROR(AVERAGE(M1152:N1152),"")</f>
        <v/>
      </c>
      <c r="M1152" s="12"/>
      <c r="N1152" s="13"/>
      <c r="O1152" s="4" t="str">
        <f>IFERROR(AVERAGE(P1152:Q1152),"")</f>
        <v/>
      </c>
      <c r="P1152" s="12"/>
      <c r="Q1152" s="13"/>
      <c r="R1152" s="4" t="str">
        <f>IFERROR(AVERAGE(S1152:T1152),"")</f>
        <v/>
      </c>
      <c r="S1152" s="12"/>
      <c r="T1152" s="13"/>
      <c r="U1152" s="4" t="str">
        <f>IFERROR(AVERAGE(V1152:W1152),"")</f>
        <v/>
      </c>
      <c r="V1152" s="12"/>
      <c r="W1152" s="13"/>
      <c r="X1152" s="4" t="str">
        <f>IFERROR(AVERAGE(Y1152:Z1152),"")</f>
        <v/>
      </c>
      <c r="Y1152" s="12"/>
      <c r="Z1152" s="13"/>
      <c r="AA1152" s="4" t="str">
        <f>IFERROR(AVERAGE(AB1152:AC1152),"")</f>
        <v/>
      </c>
      <c r="AB1152" s="12"/>
      <c r="AC1152" s="13"/>
      <c r="AD1152" s="4" t="str">
        <f>IFERROR(AVERAGE(AE1152:AF1152),"")</f>
        <v/>
      </c>
      <c r="AE1152" s="12"/>
      <c r="AF1152" s="13"/>
      <c r="AG1152" s="4" t="str">
        <f>IFERROR(AVERAGE(AH1152:AI1152),"")</f>
        <v/>
      </c>
      <c r="AH1152" s="12"/>
      <c r="AI1152" s="13"/>
      <c r="AJ1152" s="4" t="str">
        <f>IFERROR(AVERAGE(AK1152:AL1152),"")</f>
        <v/>
      </c>
      <c r="AK1152" s="12"/>
      <c r="AL1152" s="13"/>
      <c r="AM1152" s="4" t="str">
        <f>IFERROR(AVERAGE(AN1152:AO1152),"")</f>
        <v/>
      </c>
      <c r="AN1152" s="12"/>
      <c r="AO1152" s="13"/>
      <c r="AP1152" s="4" t="str">
        <f>IFERROR(AVERAGE(AQ1152:AR1152),"")</f>
        <v/>
      </c>
      <c r="AQ1152" s="12"/>
      <c r="AR1152" s="13"/>
      <c r="AS1152" s="4" t="str">
        <f>IFERROR(AVERAGE(AT1152:AU1152),"")</f>
        <v/>
      </c>
      <c r="AT1152" s="12"/>
      <c r="AU1152" s="13"/>
      <c r="AV1152" s="4" t="str">
        <f>IFERROR(AVERAGE(AW1152:AX1152),"")</f>
        <v/>
      </c>
      <c r="AW1152" s="12"/>
      <c r="AX1152" s="13"/>
      <c r="AY1152" s="4" t="str">
        <f>IFERROR(AVERAGE(AZ1152:BA1152),"")</f>
        <v/>
      </c>
      <c r="AZ1152" s="12"/>
      <c r="BA1152" s="13"/>
      <c r="BB1152" s="4" t="str">
        <f>IFERROR(AVERAGE(BC1152:BD1152),"")</f>
        <v/>
      </c>
      <c r="BC1152" s="12"/>
      <c r="BD1152" s="13"/>
      <c r="BE1152" s="4" t="str">
        <f>IFERROR(AVERAGE(BF1152:BG1152),"")</f>
        <v/>
      </c>
      <c r="BF1152" s="12"/>
      <c r="BG1152" s="13"/>
      <c r="BH1152" s="4" t="str">
        <f>IFERROR(AVERAGE(BI1152:BJ1152),"")</f>
        <v/>
      </c>
      <c r="BI1152" s="12"/>
      <c r="BJ1152" s="13"/>
      <c r="BK1152" s="4" t="str">
        <f>IFERROR(AVERAGE(BL1152:BM1152),"")</f>
        <v/>
      </c>
      <c r="BL1152" s="12"/>
      <c r="BM1152" s="13"/>
      <c r="BN1152" s="4" t="str">
        <f>IFERROR(AVERAGE(BO1152:BP1152),"")</f>
        <v/>
      </c>
      <c r="BO1152" s="12"/>
      <c r="BP1152" s="13"/>
      <c r="BQ1152" s="4" t="str">
        <f>IFERROR(AVERAGE(BR1152:BS1152),"")</f>
        <v/>
      </c>
      <c r="BR1152" s="12"/>
      <c r="BS1152" s="13"/>
      <c r="BT1152" s="4" t="str">
        <f>IFERROR(AVERAGE(BU1152:BV1152),"")</f>
        <v/>
      </c>
      <c r="BU1152" s="12"/>
      <c r="BV1152" s="13"/>
    </row>
    <row r="1153" spans="1:77">
      <c r="B1153" t="str">
        <f>B1152</f>
        <v>klumpp2016comparison</v>
      </c>
      <c r="C1153" t="s">
        <v>21</v>
      </c>
      <c r="D1153">
        <f>D1152</f>
        <v>2016</v>
      </c>
      <c r="E1153" t="s">
        <v>22</v>
      </c>
      <c r="F1153" s="22" t="str">
        <f>IFERROR(AVERAGE(G1153:H1153),"")</f>
        <v/>
      </c>
      <c r="G1153" s="23"/>
      <c r="H1153" s="24"/>
      <c r="I1153" s="22" t="str">
        <f>IFERROR(AVERAGE(J1153:K1153),"")</f>
        <v/>
      </c>
      <c r="J1153" s="23"/>
      <c r="K1153" s="24"/>
      <c r="L1153" s="22" t="str">
        <f>IFERROR(AVERAGE(M1153:N1153),"")</f>
        <v/>
      </c>
      <c r="M1153" s="23"/>
      <c r="N1153" s="24"/>
      <c r="O1153" s="22" t="str">
        <f>IFERROR(AVERAGE(P1153:Q1153),"")</f>
        <v/>
      </c>
      <c r="P1153" s="23"/>
      <c r="Q1153" s="24"/>
      <c r="R1153" s="22" t="str">
        <f>IFERROR(AVERAGE(S1153:T1153),"")</f>
        <v/>
      </c>
      <c r="S1153" s="23"/>
      <c r="T1153" s="24"/>
      <c r="U1153" s="22" t="str">
        <f>IFERROR(AVERAGE(V1153:W1153),"")</f>
        <v/>
      </c>
      <c r="V1153" s="23"/>
      <c r="W1153" s="24"/>
      <c r="X1153" s="22" t="str">
        <f>IFERROR(AVERAGE(Y1153:Z1153),"")</f>
        <v/>
      </c>
      <c r="Y1153" s="23"/>
      <c r="Z1153" s="24"/>
      <c r="AA1153" s="22" t="str">
        <f>IFERROR(AVERAGE(AB1153:AC1153),"")</f>
        <v/>
      </c>
      <c r="AB1153" s="23"/>
      <c r="AC1153" s="24"/>
      <c r="AD1153" s="22" t="str">
        <f>IFERROR(AVERAGE(AE1153:AF1153),"")</f>
        <v/>
      </c>
      <c r="AE1153" s="23"/>
      <c r="AF1153" s="24"/>
      <c r="AG1153" s="22" t="str">
        <f>IFERROR(AVERAGE(AH1153:AI1153),"")</f>
        <v/>
      </c>
      <c r="AH1153" s="23"/>
      <c r="AI1153" s="24"/>
      <c r="AJ1153" s="22" t="str">
        <f>IFERROR(AVERAGE(AK1153:AL1153),"")</f>
        <v/>
      </c>
      <c r="AK1153" s="23"/>
      <c r="AL1153" s="24"/>
      <c r="AM1153" s="22" t="str">
        <f>IFERROR(AVERAGE(AN1153:AO1153),"")</f>
        <v/>
      </c>
      <c r="AN1153" s="23"/>
      <c r="AO1153" s="24"/>
      <c r="AP1153" s="22" t="str">
        <f>IFERROR(AVERAGE(AQ1153:AR1153),"")</f>
        <v/>
      </c>
      <c r="AQ1153" s="23"/>
      <c r="AR1153" s="24"/>
      <c r="AS1153" s="22" t="str">
        <f>IFERROR(AVERAGE(AT1153:AU1153),"")</f>
        <v/>
      </c>
      <c r="AT1153" s="23"/>
      <c r="AU1153" s="24"/>
      <c r="AV1153" s="22" t="str">
        <f>IFERROR(AVERAGE(AW1153:AX1153),"")</f>
        <v/>
      </c>
      <c r="AW1153" s="23"/>
      <c r="AX1153" s="24"/>
      <c r="AY1153" s="22" t="str">
        <f>IFERROR(AVERAGE(AZ1153:BA1153),"")</f>
        <v/>
      </c>
      <c r="AZ1153" s="23"/>
      <c r="BA1153" s="24"/>
      <c r="BB1153" s="22" t="str">
        <f>IFERROR(AVERAGE(BC1153:BD1153),"")</f>
        <v/>
      </c>
      <c r="BC1153" s="23"/>
      <c r="BD1153" s="24"/>
      <c r="BE1153" s="22" t="str">
        <f>IFERROR(AVERAGE(BF1153:BG1153),"")</f>
        <v/>
      </c>
      <c r="BF1153" s="23"/>
      <c r="BG1153" s="24"/>
      <c r="BH1153" s="22" t="str">
        <f>IFERROR(AVERAGE(BI1153:BJ1153),"")</f>
        <v/>
      </c>
      <c r="BI1153" s="23"/>
      <c r="BJ1153" s="24"/>
      <c r="BK1153" s="22" t="str">
        <f>IFERROR(AVERAGE(BL1153:BM1153),"")</f>
        <v/>
      </c>
      <c r="BL1153" s="23"/>
      <c r="BM1153" s="24"/>
      <c r="BN1153" s="22" t="str">
        <f>IFERROR(AVERAGE(BO1153:BP1153),"")</f>
        <v/>
      </c>
      <c r="BO1153" s="23"/>
      <c r="BP1153" s="24"/>
      <c r="BQ1153" s="22" t="str">
        <f>IFERROR(AVERAGE(BR1153:BS1153),"")</f>
        <v/>
      </c>
      <c r="BR1153" s="23"/>
      <c r="BS1153" s="24"/>
      <c r="BT1153" s="22" t="str">
        <f>IFERROR(AVERAGE(BU1153:BV1153),"")</f>
        <v/>
      </c>
      <c r="BU1153" s="23"/>
      <c r="BV1153" s="24"/>
    </row>
    <row r="1154" spans="1:77">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c r="BW1154" s="11"/>
      <c r="BX1154" s="11"/>
      <c r="BY1154" s="11"/>
    </row>
    <row r="1156" spans="1:77">
      <c r="A1156" s="5">
        <f>MATCH(B1156,Sources[Citekey],0)</f>
        <v>56</v>
      </c>
      <c r="B1156" s="6" t="s">
        <v>177</v>
      </c>
      <c r="C1156" s="1"/>
      <c r="D1156" s="1">
        <f>VLOOKUP(B1156,Sources[],2,FALSE)</f>
        <v>2007</v>
      </c>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c r="BU1156" s="4"/>
      <c r="BV1156" s="4"/>
    </row>
    <row r="1157" spans="1:77">
      <c r="B1157" t="str">
        <f>B1156</f>
        <v>mueller-langer2007techno</v>
      </c>
      <c r="C1157" t="s">
        <v>3</v>
      </c>
      <c r="D1157">
        <f>D1156</f>
        <v>2007</v>
      </c>
      <c r="E1157" s="25" t="s">
        <v>6</v>
      </c>
      <c r="F1157" s="4" t="str">
        <f>IFERROR(AVERAGE(G1157:H1157),"")</f>
        <v/>
      </c>
      <c r="G1157" s="12"/>
      <c r="H1157" s="13"/>
      <c r="I1157" s="4" t="str">
        <f>IFERROR(AVERAGE(J1157:K1157),"")</f>
        <v/>
      </c>
      <c r="J1157" s="12"/>
      <c r="K1157" s="13"/>
      <c r="L1157" s="4" t="str">
        <f>IFERROR(AVERAGE(M1157:N1157),"")</f>
        <v/>
      </c>
      <c r="M1157" s="12"/>
      <c r="N1157" s="13"/>
      <c r="O1157" s="4" t="str">
        <f>IFERROR(AVERAGE(P1157:Q1157),"")</f>
        <v/>
      </c>
      <c r="P1157" s="12"/>
      <c r="Q1157" s="13"/>
      <c r="R1157" s="4" t="str">
        <f>IFERROR(AVERAGE(S1157:T1157),"")</f>
        <v/>
      </c>
      <c r="S1157" s="12"/>
      <c r="T1157" s="13"/>
      <c r="U1157" s="4" t="str">
        <f>IFERROR(AVERAGE(V1157:W1157),"")</f>
        <v/>
      </c>
      <c r="V1157" s="12"/>
      <c r="W1157" s="13"/>
      <c r="X1157" s="4" t="str">
        <f>IFERROR(AVERAGE(Y1157:Z1157),"")</f>
        <v/>
      </c>
      <c r="Y1157" s="12"/>
      <c r="Z1157" s="13"/>
      <c r="AA1157" s="4">
        <f>IFERROR(AVERAGE(AB1157:AC1157),"")</f>
        <v>1100</v>
      </c>
      <c r="AB1157" s="12">
        <v>1100</v>
      </c>
      <c r="AC1157" s="13">
        <v>1100</v>
      </c>
      <c r="AD1157" s="4" t="str">
        <f>IFERROR(AVERAGE(AE1157:AF1157),"")</f>
        <v/>
      </c>
      <c r="AE1157" s="12"/>
      <c r="AF1157" s="13"/>
      <c r="AG1157" s="4" t="str">
        <f>IFERROR(AVERAGE(AH1157:AI1157),"")</f>
        <v/>
      </c>
      <c r="AH1157" s="12"/>
      <c r="AI1157" s="13"/>
      <c r="AJ1157" s="4" t="str">
        <f>IFERROR(AVERAGE(AK1157:AL1157),"")</f>
        <v/>
      </c>
      <c r="AK1157" s="12"/>
      <c r="AL1157" s="13"/>
      <c r="AM1157" s="4" t="str">
        <f>IFERROR(AVERAGE(AN1157:AO1157),"")</f>
        <v/>
      </c>
      <c r="AN1157" s="12"/>
      <c r="AO1157" s="13"/>
      <c r="AP1157" s="4" t="str">
        <f>IFERROR(AVERAGE(AQ1157:AR1157),"")</f>
        <v/>
      </c>
      <c r="AQ1157" s="12"/>
      <c r="AR1157" s="13"/>
      <c r="AS1157" s="4" t="str">
        <f>IFERROR(AVERAGE(AT1157:AU1157),"")</f>
        <v/>
      </c>
      <c r="AT1157" s="12"/>
      <c r="AU1157" s="13"/>
      <c r="AV1157" s="4" t="str">
        <f>IFERROR(AVERAGE(AW1157:AX1157),"")</f>
        <v/>
      </c>
      <c r="AW1157" s="12"/>
      <c r="AX1157" s="13"/>
      <c r="AY1157" s="4" t="str">
        <f>IFERROR(AVERAGE(AZ1157:BA1157),"")</f>
        <v/>
      </c>
      <c r="AZ1157" s="12"/>
      <c r="BA1157" s="13"/>
      <c r="BB1157" s="4" t="str">
        <f>IFERROR(AVERAGE(BC1157:BD1157),"")</f>
        <v/>
      </c>
      <c r="BC1157" s="12"/>
      <c r="BD1157" s="13"/>
      <c r="BE1157" s="4" t="str">
        <f>IFERROR(AVERAGE(BF1157:BG1157),"")</f>
        <v/>
      </c>
      <c r="BF1157" s="12"/>
      <c r="BG1157" s="13"/>
      <c r="BH1157" s="4" t="str">
        <f>IFERROR(AVERAGE(BI1157:BJ1157),"")</f>
        <v/>
      </c>
      <c r="BI1157" s="12"/>
      <c r="BJ1157" s="13"/>
      <c r="BK1157" s="4" t="str">
        <f>IFERROR(AVERAGE(BL1157:BM1157),"")</f>
        <v/>
      </c>
      <c r="BL1157" s="12"/>
      <c r="BM1157" s="13"/>
      <c r="BN1157" s="4" t="str">
        <f>IFERROR(AVERAGE(BO1157:BP1157),"")</f>
        <v/>
      </c>
      <c r="BO1157" s="12"/>
      <c r="BP1157" s="13"/>
      <c r="BQ1157" s="4" t="str">
        <f>IFERROR(AVERAGE(BR1157:BS1157),"")</f>
        <v/>
      </c>
      <c r="BR1157" s="12"/>
      <c r="BS1157" s="13"/>
      <c r="BT1157" s="4" t="str">
        <f>IFERROR(AVERAGE(BU1157:BV1157),"")</f>
        <v/>
      </c>
      <c r="BU1157" s="12"/>
      <c r="BV1157" s="13"/>
      <c r="BX1157" s="2"/>
      <c r="BY1157" s="2" t="s">
        <v>214</v>
      </c>
    </row>
    <row r="1158" spans="1:77">
      <c r="B1158" t="str">
        <f>B1157</f>
        <v>mueller-langer2007techno</v>
      </c>
      <c r="C1158" t="s">
        <v>4</v>
      </c>
      <c r="D1158">
        <f>D1157</f>
        <v>2007</v>
      </c>
      <c r="E1158" t="str">
        <f>E1157</f>
        <v>EUR/kW</v>
      </c>
      <c r="F1158" s="4" t="str">
        <f>IFERROR(AVERAGE(G1158:H1158),"")</f>
        <v/>
      </c>
      <c r="G1158" s="14"/>
      <c r="H1158" s="15"/>
      <c r="I1158" s="4" t="str">
        <f>IFERROR(AVERAGE(J1158:K1158),"")</f>
        <v/>
      </c>
      <c r="J1158" s="14"/>
      <c r="K1158" s="15"/>
      <c r="L1158" s="4" t="str">
        <f>IFERROR(AVERAGE(M1158:N1158),"")</f>
        <v/>
      </c>
      <c r="M1158" s="14"/>
      <c r="N1158" s="15"/>
      <c r="O1158" s="4" t="str">
        <f>IFERROR(AVERAGE(P1158:Q1158),"")</f>
        <v/>
      </c>
      <c r="P1158" s="14"/>
      <c r="Q1158" s="15"/>
      <c r="R1158" s="4" t="str">
        <f>IFERROR(AVERAGE(S1158:T1158),"")</f>
        <v/>
      </c>
      <c r="S1158" s="14"/>
      <c r="T1158" s="15"/>
      <c r="U1158" s="4" t="str">
        <f>IFERROR(AVERAGE(V1158:W1158),"")</f>
        <v/>
      </c>
      <c r="V1158" s="14"/>
      <c r="W1158" s="15"/>
      <c r="X1158" s="4" t="str">
        <f>IFERROR(AVERAGE(Y1158:Z1158),"")</f>
        <v/>
      </c>
      <c r="Y1158" s="14"/>
      <c r="Z1158" s="15"/>
      <c r="AA1158" s="4" t="str">
        <f>IFERROR(AVERAGE(AB1158:AC1158),"")</f>
        <v/>
      </c>
      <c r="AB1158" s="14"/>
      <c r="AC1158" s="15"/>
      <c r="AD1158" s="4" t="str">
        <f>IFERROR(AVERAGE(AE1158:AF1158),"")</f>
        <v/>
      </c>
      <c r="AE1158" s="14"/>
      <c r="AF1158" s="15"/>
      <c r="AG1158" s="4" t="str">
        <f>IFERROR(AVERAGE(AH1158:AI1158),"")</f>
        <v/>
      </c>
      <c r="AH1158" s="14"/>
      <c r="AI1158" s="15"/>
      <c r="AJ1158" s="4" t="str">
        <f>IFERROR(AVERAGE(AK1158:AL1158),"")</f>
        <v/>
      </c>
      <c r="AK1158" s="14"/>
      <c r="AL1158" s="15"/>
      <c r="AM1158" s="4" t="str">
        <f>IFERROR(AVERAGE(AN1158:AO1158),"")</f>
        <v/>
      </c>
      <c r="AN1158" s="14"/>
      <c r="AO1158" s="15"/>
      <c r="AP1158" s="4" t="str">
        <f>IFERROR(AVERAGE(AQ1158:AR1158),"")</f>
        <v/>
      </c>
      <c r="AQ1158" s="14"/>
      <c r="AR1158" s="15"/>
      <c r="AS1158" s="4" t="str">
        <f>IFERROR(AVERAGE(AT1158:AU1158),"")</f>
        <v/>
      </c>
      <c r="AT1158" s="14"/>
      <c r="AU1158" s="15"/>
      <c r="AV1158" s="4" t="str">
        <f>IFERROR(AVERAGE(AW1158:AX1158),"")</f>
        <v/>
      </c>
      <c r="AW1158" s="14"/>
      <c r="AX1158" s="15"/>
      <c r="AY1158" s="4" t="str">
        <f>IFERROR(AVERAGE(AZ1158:BA1158),"")</f>
        <v/>
      </c>
      <c r="AZ1158" s="14"/>
      <c r="BA1158" s="15"/>
      <c r="BB1158" s="4" t="str">
        <f>IFERROR(AVERAGE(BC1158:BD1158),"")</f>
        <v/>
      </c>
      <c r="BC1158" s="14"/>
      <c r="BD1158" s="15"/>
      <c r="BE1158" s="4" t="str">
        <f>IFERROR(AVERAGE(BF1158:BG1158),"")</f>
        <v/>
      </c>
      <c r="BF1158" s="14"/>
      <c r="BG1158" s="15"/>
      <c r="BH1158" s="4" t="str">
        <f>IFERROR(AVERAGE(BI1158:BJ1158),"")</f>
        <v/>
      </c>
      <c r="BI1158" s="14"/>
      <c r="BJ1158" s="15"/>
      <c r="BK1158" s="4" t="str">
        <f>IFERROR(AVERAGE(BL1158:BM1158),"")</f>
        <v/>
      </c>
      <c r="BL1158" s="14"/>
      <c r="BM1158" s="15"/>
      <c r="BN1158" s="4" t="str">
        <f>IFERROR(AVERAGE(BO1158:BP1158),"")</f>
        <v/>
      </c>
      <c r="BO1158" s="14"/>
      <c r="BP1158" s="15"/>
      <c r="BQ1158" s="4" t="str">
        <f>IFERROR(AVERAGE(BR1158:BS1158),"")</f>
        <v/>
      </c>
      <c r="BR1158" s="14"/>
      <c r="BS1158" s="15"/>
      <c r="BT1158" s="4" t="str">
        <f>IFERROR(AVERAGE(BU1158:BV1158),"")</f>
        <v/>
      </c>
      <c r="BU1158" s="14"/>
      <c r="BV1158" s="15"/>
      <c r="BX1158" s="2"/>
      <c r="BY1158" s="2"/>
    </row>
    <row r="1159" spans="1:77">
      <c r="B1159" t="str">
        <f>B1158</f>
        <v>mueller-langer2007techno</v>
      </c>
      <c r="C1159" t="s">
        <v>5</v>
      </c>
      <c r="D1159">
        <f>D1158</f>
        <v>2007</v>
      </c>
      <c r="E1159" t="str">
        <f>E1158</f>
        <v>EUR/kW</v>
      </c>
      <c r="F1159" s="4" t="str">
        <f>IFERROR(AVERAGE(G1159:H1159),"")</f>
        <v/>
      </c>
      <c r="G1159" s="16"/>
      <c r="H1159" s="17"/>
      <c r="I1159" s="4" t="str">
        <f>IFERROR(AVERAGE(J1159:K1159),"")</f>
        <v/>
      </c>
      <c r="J1159" s="16"/>
      <c r="K1159" s="17"/>
      <c r="L1159" s="4" t="str">
        <f>IFERROR(AVERAGE(M1159:N1159),"")</f>
        <v/>
      </c>
      <c r="M1159" s="16"/>
      <c r="N1159" s="17"/>
      <c r="O1159" s="4" t="str">
        <f>IFERROR(AVERAGE(P1159:Q1159),"")</f>
        <v/>
      </c>
      <c r="P1159" s="16"/>
      <c r="Q1159" s="17"/>
      <c r="R1159" s="4" t="str">
        <f>IFERROR(AVERAGE(S1159:T1159),"")</f>
        <v/>
      </c>
      <c r="S1159" s="16"/>
      <c r="T1159" s="17"/>
      <c r="U1159" s="4" t="str">
        <f>IFERROR(AVERAGE(V1159:W1159),"")</f>
        <v/>
      </c>
      <c r="V1159" s="16"/>
      <c r="W1159" s="17"/>
      <c r="X1159" s="4" t="str">
        <f>IFERROR(AVERAGE(Y1159:Z1159),"")</f>
        <v/>
      </c>
      <c r="Y1159" s="16"/>
      <c r="Z1159" s="17"/>
      <c r="AA1159" s="4" t="str">
        <f>IFERROR(AVERAGE(AB1159:AC1159),"")</f>
        <v/>
      </c>
      <c r="AB1159" s="16"/>
      <c r="AC1159" s="17"/>
      <c r="AD1159" s="4" t="str">
        <f>IFERROR(AVERAGE(AE1159:AF1159),"")</f>
        <v/>
      </c>
      <c r="AE1159" s="16"/>
      <c r="AF1159" s="17"/>
      <c r="AG1159" s="4" t="str">
        <f>IFERROR(AVERAGE(AH1159:AI1159),"")</f>
        <v/>
      </c>
      <c r="AH1159" s="16"/>
      <c r="AI1159" s="17"/>
      <c r="AJ1159" s="4" t="str">
        <f>IFERROR(AVERAGE(AK1159:AL1159),"")</f>
        <v/>
      </c>
      <c r="AK1159" s="16"/>
      <c r="AL1159" s="17"/>
      <c r="AM1159" s="4" t="str">
        <f>IFERROR(AVERAGE(AN1159:AO1159),"")</f>
        <v/>
      </c>
      <c r="AN1159" s="16"/>
      <c r="AO1159" s="17"/>
      <c r="AP1159" s="4" t="str">
        <f>IFERROR(AVERAGE(AQ1159:AR1159),"")</f>
        <v/>
      </c>
      <c r="AQ1159" s="16"/>
      <c r="AR1159" s="17"/>
      <c r="AS1159" s="4" t="str">
        <f>IFERROR(AVERAGE(AT1159:AU1159),"")</f>
        <v/>
      </c>
      <c r="AT1159" s="16"/>
      <c r="AU1159" s="17"/>
      <c r="AV1159" s="4" t="str">
        <f>IFERROR(AVERAGE(AW1159:AX1159),"")</f>
        <v/>
      </c>
      <c r="AW1159" s="16"/>
      <c r="AX1159" s="17"/>
      <c r="AY1159" s="4" t="str">
        <f>IFERROR(AVERAGE(AZ1159:BA1159),"")</f>
        <v/>
      </c>
      <c r="AZ1159" s="16"/>
      <c r="BA1159" s="17"/>
      <c r="BB1159" s="4" t="str">
        <f>IFERROR(AVERAGE(BC1159:BD1159),"")</f>
        <v/>
      </c>
      <c r="BC1159" s="16"/>
      <c r="BD1159" s="17"/>
      <c r="BE1159" s="4" t="str">
        <f>IFERROR(AVERAGE(BF1159:BG1159),"")</f>
        <v/>
      </c>
      <c r="BF1159" s="16"/>
      <c r="BG1159" s="17"/>
      <c r="BH1159" s="4" t="str">
        <f>IFERROR(AVERAGE(BI1159:BJ1159),"")</f>
        <v/>
      </c>
      <c r="BI1159" s="16"/>
      <c r="BJ1159" s="17"/>
      <c r="BK1159" s="4" t="str">
        <f>IFERROR(AVERAGE(BL1159:BM1159),"")</f>
        <v/>
      </c>
      <c r="BL1159" s="16"/>
      <c r="BM1159" s="17"/>
      <c r="BN1159" s="4" t="str">
        <f>IFERROR(AVERAGE(BO1159:BP1159),"")</f>
        <v/>
      </c>
      <c r="BO1159" s="16"/>
      <c r="BP1159" s="17"/>
      <c r="BQ1159" s="4" t="str">
        <f>IFERROR(AVERAGE(BR1159:BS1159),"")</f>
        <v/>
      </c>
      <c r="BR1159" s="16"/>
      <c r="BS1159" s="17"/>
      <c r="BT1159" s="4" t="str">
        <f>IFERROR(AVERAGE(BU1159:BV1159),"")</f>
        <v/>
      </c>
      <c r="BU1159" s="16"/>
      <c r="BV1159" s="17"/>
    </row>
    <row r="1160" spans="1:77">
      <c r="B1160" t="s">
        <v>69</v>
      </c>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4"/>
      <c r="BR1160" s="4"/>
      <c r="BS1160" s="4"/>
      <c r="BT1160" s="4"/>
      <c r="BU1160" s="4"/>
      <c r="BV1160" s="4"/>
    </row>
    <row r="1161" spans="1:77" s="1" customFormat="1">
      <c r="A1161" s="55"/>
      <c r="B1161" s="1" t="str">
        <f>B1159</f>
        <v>mueller-langer2007techno</v>
      </c>
      <c r="C1161" s="1" t="s">
        <v>10</v>
      </c>
      <c r="D1161" s="1">
        <f>D1156</f>
        <v>2007</v>
      </c>
      <c r="E1161" s="1" t="str">
        <f>E1157</f>
        <v>EUR/kW</v>
      </c>
      <c r="F1161" s="10">
        <f t="shared" ref="F1161:BJ1161" si="1275">IFERROR(SUM(F1163:F1168)/F1162,0)</f>
        <v>0</v>
      </c>
      <c r="G1161" s="10">
        <f t="shared" si="1275"/>
        <v>0</v>
      </c>
      <c r="H1161" s="10">
        <f t="shared" si="1275"/>
        <v>0</v>
      </c>
      <c r="I1161" s="10">
        <f t="shared" si="1275"/>
        <v>0</v>
      </c>
      <c r="J1161" s="10">
        <f t="shared" si="1275"/>
        <v>0</v>
      </c>
      <c r="K1161" s="10">
        <f t="shared" si="1275"/>
        <v>0</v>
      </c>
      <c r="L1161" s="10">
        <f t="shared" si="1275"/>
        <v>0</v>
      </c>
      <c r="M1161" s="10">
        <f t="shared" si="1275"/>
        <v>0</v>
      </c>
      <c r="N1161" s="10">
        <f t="shared" si="1275"/>
        <v>0</v>
      </c>
      <c r="O1161" s="10">
        <f t="shared" si="1275"/>
        <v>0</v>
      </c>
      <c r="P1161" s="10">
        <f t="shared" si="1275"/>
        <v>0</v>
      </c>
      <c r="Q1161" s="10">
        <f t="shared" si="1275"/>
        <v>0</v>
      </c>
      <c r="R1161" s="10">
        <f t="shared" si="1275"/>
        <v>0</v>
      </c>
      <c r="S1161" s="10">
        <f t="shared" si="1275"/>
        <v>0</v>
      </c>
      <c r="T1161" s="10">
        <f t="shared" si="1275"/>
        <v>0</v>
      </c>
      <c r="U1161" s="10">
        <f t="shared" si="1275"/>
        <v>0</v>
      </c>
      <c r="V1161" s="10">
        <f t="shared" si="1275"/>
        <v>0</v>
      </c>
      <c r="W1161" s="10">
        <f t="shared" si="1275"/>
        <v>0</v>
      </c>
      <c r="X1161" s="10">
        <f t="shared" si="1275"/>
        <v>0</v>
      </c>
      <c r="Y1161" s="10">
        <f t="shared" si="1275"/>
        <v>0</v>
      </c>
      <c r="Z1161" s="10">
        <f t="shared" si="1275"/>
        <v>0</v>
      </c>
      <c r="AA1161" s="10">
        <f t="shared" si="1275"/>
        <v>0</v>
      </c>
      <c r="AB1161" s="10">
        <f t="shared" si="1275"/>
        <v>0</v>
      </c>
      <c r="AC1161" s="10">
        <f t="shared" si="1275"/>
        <v>0</v>
      </c>
      <c r="AD1161" s="10">
        <f t="shared" si="1275"/>
        <v>0</v>
      </c>
      <c r="AE1161" s="10">
        <f t="shared" si="1275"/>
        <v>0</v>
      </c>
      <c r="AF1161" s="10">
        <f t="shared" si="1275"/>
        <v>0</v>
      </c>
      <c r="AG1161" s="10">
        <f t="shared" si="1275"/>
        <v>0</v>
      </c>
      <c r="AH1161" s="10">
        <f t="shared" si="1275"/>
        <v>0</v>
      </c>
      <c r="AI1161" s="10">
        <f t="shared" si="1275"/>
        <v>0</v>
      </c>
      <c r="AJ1161" s="10">
        <f t="shared" si="1275"/>
        <v>0</v>
      </c>
      <c r="AK1161" s="10">
        <f t="shared" si="1275"/>
        <v>0</v>
      </c>
      <c r="AL1161" s="10">
        <f t="shared" si="1275"/>
        <v>0</v>
      </c>
      <c r="AM1161" s="10">
        <f t="shared" si="1275"/>
        <v>0</v>
      </c>
      <c r="AN1161" s="10">
        <f t="shared" si="1275"/>
        <v>0</v>
      </c>
      <c r="AO1161" s="10">
        <f t="shared" si="1275"/>
        <v>0</v>
      </c>
      <c r="AP1161" s="10">
        <f t="shared" si="1275"/>
        <v>0</v>
      </c>
      <c r="AQ1161" s="10">
        <f t="shared" si="1275"/>
        <v>0</v>
      </c>
      <c r="AR1161" s="10">
        <f t="shared" si="1275"/>
        <v>0</v>
      </c>
      <c r="AS1161" s="10">
        <f t="shared" si="1275"/>
        <v>0</v>
      </c>
      <c r="AT1161" s="10">
        <f t="shared" si="1275"/>
        <v>0</v>
      </c>
      <c r="AU1161" s="10">
        <f t="shared" si="1275"/>
        <v>0</v>
      </c>
      <c r="AV1161" s="10">
        <f t="shared" si="1275"/>
        <v>0</v>
      </c>
      <c r="AW1161" s="10">
        <f t="shared" si="1275"/>
        <v>0</v>
      </c>
      <c r="AX1161" s="10">
        <f t="shared" si="1275"/>
        <v>0</v>
      </c>
      <c r="AY1161" s="10">
        <f t="shared" si="1275"/>
        <v>0</v>
      </c>
      <c r="AZ1161" s="10">
        <f t="shared" si="1275"/>
        <v>0</v>
      </c>
      <c r="BA1161" s="10">
        <f t="shared" si="1275"/>
        <v>0</v>
      </c>
      <c r="BB1161" s="10">
        <f t="shared" si="1275"/>
        <v>0</v>
      </c>
      <c r="BC1161" s="10">
        <f t="shared" si="1275"/>
        <v>0</v>
      </c>
      <c r="BD1161" s="10">
        <f t="shared" si="1275"/>
        <v>0</v>
      </c>
      <c r="BE1161" s="10">
        <f t="shared" si="1275"/>
        <v>0</v>
      </c>
      <c r="BF1161" s="10">
        <f t="shared" si="1275"/>
        <v>0</v>
      </c>
      <c r="BG1161" s="10">
        <f t="shared" si="1275"/>
        <v>0</v>
      </c>
      <c r="BH1161" s="10">
        <f t="shared" si="1275"/>
        <v>0</v>
      </c>
      <c r="BI1161" s="10">
        <f t="shared" si="1275"/>
        <v>0</v>
      </c>
      <c r="BJ1161" s="10">
        <f t="shared" si="1275"/>
        <v>0</v>
      </c>
      <c r="BK1161" s="10">
        <f t="shared" ref="BK1161:BV1161" si="1276">IFERROR(SUM(BK1163:BK1168)/BK1162,0)</f>
        <v>0</v>
      </c>
      <c r="BL1161" s="10">
        <f t="shared" si="1276"/>
        <v>0</v>
      </c>
      <c r="BM1161" s="10">
        <f t="shared" si="1276"/>
        <v>0</v>
      </c>
      <c r="BN1161" s="10">
        <f t="shared" si="1276"/>
        <v>0</v>
      </c>
      <c r="BO1161" s="10">
        <f t="shared" si="1276"/>
        <v>0</v>
      </c>
      <c r="BP1161" s="10">
        <f t="shared" si="1276"/>
        <v>0</v>
      </c>
      <c r="BQ1161" s="10">
        <f t="shared" si="1276"/>
        <v>0</v>
      </c>
      <c r="BR1161" s="10">
        <f t="shared" si="1276"/>
        <v>0</v>
      </c>
      <c r="BS1161" s="10">
        <f t="shared" si="1276"/>
        <v>0</v>
      </c>
      <c r="BT1161" s="10">
        <f t="shared" si="1276"/>
        <v>0</v>
      </c>
      <c r="BU1161" s="10">
        <f t="shared" si="1276"/>
        <v>0</v>
      </c>
      <c r="BV1161" s="10">
        <f t="shared" si="1276"/>
        <v>0</v>
      </c>
    </row>
    <row r="1162" spans="1:77" hidden="1" outlineLevel="1">
      <c r="B1162" t="str">
        <f>B1161</f>
        <v>mueller-langer2007techno</v>
      </c>
      <c r="C1162" t="s">
        <v>17</v>
      </c>
      <c r="D1162">
        <f>D1161</f>
        <v>2007</v>
      </c>
      <c r="E1162" t="s">
        <v>18</v>
      </c>
      <c r="F1162" s="4" t="str">
        <f>IFERROR(AVERAGE(G1162:H1162),"")</f>
        <v/>
      </c>
      <c r="G1162" s="12"/>
      <c r="H1162" s="13"/>
      <c r="I1162" s="4" t="str">
        <f>IFERROR(AVERAGE(J1162:K1162),"")</f>
        <v/>
      </c>
      <c r="J1162" s="12"/>
      <c r="K1162" s="13"/>
      <c r="L1162" s="4" t="str">
        <f>IFERROR(AVERAGE(M1162:N1162),"")</f>
        <v/>
      </c>
      <c r="M1162" s="12"/>
      <c r="N1162" s="13"/>
      <c r="O1162" s="4" t="str">
        <f>IFERROR(AVERAGE(P1162:Q1162),"")</f>
        <v/>
      </c>
      <c r="P1162" s="12"/>
      <c r="Q1162" s="13"/>
      <c r="R1162" s="4" t="str">
        <f>IFERROR(AVERAGE(S1162:T1162),"")</f>
        <v/>
      </c>
      <c r="S1162" s="12"/>
      <c r="T1162" s="13"/>
      <c r="U1162" s="4" t="str">
        <f>IFERROR(AVERAGE(V1162:W1162),"")</f>
        <v/>
      </c>
      <c r="V1162" s="12"/>
      <c r="W1162" s="13"/>
      <c r="X1162" s="4" t="str">
        <f>IFERROR(AVERAGE(Y1162:Z1162),"")</f>
        <v/>
      </c>
      <c r="Y1162" s="12"/>
      <c r="Z1162" s="13"/>
      <c r="AA1162" s="4" t="str">
        <f>IFERROR(AVERAGE(AB1162:AC1162),"")</f>
        <v/>
      </c>
      <c r="AB1162" s="12"/>
      <c r="AC1162" s="13"/>
      <c r="AD1162" s="4" t="str">
        <f>IFERROR(AVERAGE(AE1162:AF1162),"")</f>
        <v/>
      </c>
      <c r="AE1162" s="12"/>
      <c r="AF1162" s="13"/>
      <c r="AG1162" s="4" t="str">
        <f>IFERROR(AVERAGE(AH1162:AI1162),"")</f>
        <v/>
      </c>
      <c r="AH1162" s="12"/>
      <c r="AI1162" s="13"/>
      <c r="AJ1162" s="4" t="str">
        <f>IFERROR(AVERAGE(AK1162:AL1162),"")</f>
        <v/>
      </c>
      <c r="AK1162" s="12"/>
      <c r="AL1162" s="13"/>
      <c r="AM1162" s="4" t="str">
        <f>IFERROR(AVERAGE(AN1162:AO1162),"")</f>
        <v/>
      </c>
      <c r="AN1162" s="12"/>
      <c r="AO1162" s="13"/>
      <c r="AP1162" s="4" t="str">
        <f>IFERROR(AVERAGE(AQ1162:AR1162),"")</f>
        <v/>
      </c>
      <c r="AQ1162" s="12"/>
      <c r="AR1162" s="13"/>
      <c r="AS1162" s="4" t="str">
        <f>IFERROR(AVERAGE(AT1162:AU1162),"")</f>
        <v/>
      </c>
      <c r="AT1162" s="12"/>
      <c r="AU1162" s="13"/>
      <c r="AV1162" s="4" t="str">
        <f>IFERROR(AVERAGE(AW1162:AX1162),"")</f>
        <v/>
      </c>
      <c r="AW1162" s="12"/>
      <c r="AX1162" s="13"/>
      <c r="AY1162" s="4" t="str">
        <f>IFERROR(AVERAGE(AZ1162:BA1162),"")</f>
        <v/>
      </c>
      <c r="AZ1162" s="12"/>
      <c r="BA1162" s="13"/>
      <c r="BB1162" s="4" t="str">
        <f>IFERROR(AVERAGE(BC1162:BD1162),"")</f>
        <v/>
      </c>
      <c r="BC1162" s="12"/>
      <c r="BD1162" s="13"/>
      <c r="BE1162" s="4" t="str">
        <f>IFERROR(AVERAGE(BF1162:BG1162),"")</f>
        <v/>
      </c>
      <c r="BF1162" s="12"/>
      <c r="BG1162" s="13"/>
      <c r="BH1162" s="4" t="str">
        <f>IFERROR(AVERAGE(BI1162:BJ1162),"")</f>
        <v/>
      </c>
      <c r="BI1162" s="12"/>
      <c r="BJ1162" s="13"/>
      <c r="BK1162" s="4" t="str">
        <f>IFERROR(AVERAGE(BL1162:BM1162),"")</f>
        <v/>
      </c>
      <c r="BL1162" s="12"/>
      <c r="BM1162" s="13"/>
      <c r="BN1162" s="4" t="str">
        <f>IFERROR(AVERAGE(BO1162:BP1162),"")</f>
        <v/>
      </c>
      <c r="BO1162" s="12"/>
      <c r="BP1162" s="13"/>
      <c r="BQ1162" s="4" t="str">
        <f>IFERROR(AVERAGE(BR1162:BS1162),"")</f>
        <v/>
      </c>
      <c r="BR1162" s="12"/>
      <c r="BS1162" s="13"/>
      <c r="BT1162" s="4" t="str">
        <f>IFERROR(AVERAGE(BU1162:BV1162),"")</f>
        <v/>
      </c>
      <c r="BU1162" s="12"/>
      <c r="BV1162" s="13"/>
    </row>
    <row r="1163" spans="1:77" hidden="1" outlineLevel="1">
      <c r="B1163" t="str">
        <f t="shared" ref="B1163:B1168" si="1277">B1162</f>
        <v>mueller-langer2007techno</v>
      </c>
      <c r="C1163" t="s">
        <v>12</v>
      </c>
      <c r="D1163">
        <f>D1161</f>
        <v>2007</v>
      </c>
      <c r="E1163" t="str">
        <f>LEFT(E1161,3)</f>
        <v>EUR</v>
      </c>
      <c r="F1163" s="4" t="str">
        <f t="shared" ref="F1163:F1168" si="1278">IFERROR(AVERAGE(G1163:H1163),"")</f>
        <v/>
      </c>
      <c r="G1163" s="12"/>
      <c r="H1163" s="13"/>
      <c r="I1163" s="4" t="str">
        <f t="shared" ref="I1163:I1168" si="1279">IFERROR(AVERAGE(J1163:K1163),"")</f>
        <v/>
      </c>
      <c r="J1163" s="12"/>
      <c r="K1163" s="13"/>
      <c r="L1163" s="4" t="str">
        <f t="shared" ref="L1163:L1168" si="1280">IFERROR(AVERAGE(M1163:N1163),"")</f>
        <v/>
      </c>
      <c r="M1163" s="12"/>
      <c r="N1163" s="13"/>
      <c r="O1163" s="4" t="str">
        <f t="shared" ref="O1163:O1168" si="1281">IFERROR(AVERAGE(P1163:Q1163),"")</f>
        <v/>
      </c>
      <c r="P1163" s="12"/>
      <c r="Q1163" s="13"/>
      <c r="R1163" s="4" t="str">
        <f t="shared" ref="R1163:R1168" si="1282">IFERROR(AVERAGE(S1163:T1163),"")</f>
        <v/>
      </c>
      <c r="S1163" s="12"/>
      <c r="T1163" s="13"/>
      <c r="U1163" s="4" t="str">
        <f t="shared" ref="U1163:U1168" si="1283">IFERROR(AVERAGE(V1163:W1163),"")</f>
        <v/>
      </c>
      <c r="V1163" s="12"/>
      <c r="W1163" s="13"/>
      <c r="X1163" s="4" t="str">
        <f t="shared" ref="X1163:X1168" si="1284">IFERROR(AVERAGE(Y1163:Z1163),"")</f>
        <v/>
      </c>
      <c r="Y1163" s="12"/>
      <c r="Z1163" s="13"/>
      <c r="AA1163" s="4" t="str">
        <f t="shared" ref="AA1163:AA1168" si="1285">IFERROR(AVERAGE(AB1163:AC1163),"")</f>
        <v/>
      </c>
      <c r="AB1163" s="12"/>
      <c r="AC1163" s="13"/>
      <c r="AD1163" s="4" t="str">
        <f t="shared" ref="AD1163:AD1168" si="1286">IFERROR(AVERAGE(AE1163:AF1163),"")</f>
        <v/>
      </c>
      <c r="AE1163" s="12"/>
      <c r="AF1163" s="13"/>
      <c r="AG1163" s="4" t="str">
        <f t="shared" ref="AG1163:AG1168" si="1287">IFERROR(AVERAGE(AH1163:AI1163),"")</f>
        <v/>
      </c>
      <c r="AH1163" s="12"/>
      <c r="AI1163" s="13"/>
      <c r="AJ1163" s="4" t="str">
        <f t="shared" ref="AJ1163:AJ1168" si="1288">IFERROR(AVERAGE(AK1163:AL1163),"")</f>
        <v/>
      </c>
      <c r="AK1163" s="12"/>
      <c r="AL1163" s="13"/>
      <c r="AM1163" s="4" t="str">
        <f t="shared" ref="AM1163:AM1168" si="1289">IFERROR(AVERAGE(AN1163:AO1163),"")</f>
        <v/>
      </c>
      <c r="AN1163" s="12"/>
      <c r="AO1163" s="13"/>
      <c r="AP1163" s="4" t="str">
        <f t="shared" ref="AP1163:AP1168" si="1290">IFERROR(AVERAGE(AQ1163:AR1163),"")</f>
        <v/>
      </c>
      <c r="AQ1163" s="12"/>
      <c r="AR1163" s="13"/>
      <c r="AS1163" s="4" t="str">
        <f t="shared" ref="AS1163:AS1168" si="1291">IFERROR(AVERAGE(AT1163:AU1163),"")</f>
        <v/>
      </c>
      <c r="AT1163" s="12"/>
      <c r="AU1163" s="13"/>
      <c r="AV1163" s="4" t="str">
        <f t="shared" ref="AV1163:AV1168" si="1292">IFERROR(AVERAGE(AW1163:AX1163),"")</f>
        <v/>
      </c>
      <c r="AW1163" s="12"/>
      <c r="AX1163" s="13"/>
      <c r="AY1163" s="4" t="str">
        <f t="shared" ref="AY1163:AY1168" si="1293">IFERROR(AVERAGE(AZ1163:BA1163),"")</f>
        <v/>
      </c>
      <c r="AZ1163" s="12"/>
      <c r="BA1163" s="13"/>
      <c r="BB1163" s="4" t="str">
        <f t="shared" ref="BB1163:BB1168" si="1294">IFERROR(AVERAGE(BC1163:BD1163),"")</f>
        <v/>
      </c>
      <c r="BC1163" s="12"/>
      <c r="BD1163" s="13"/>
      <c r="BE1163" s="4" t="str">
        <f t="shared" ref="BE1163:BE1168" si="1295">IFERROR(AVERAGE(BF1163:BG1163),"")</f>
        <v/>
      </c>
      <c r="BF1163" s="12"/>
      <c r="BG1163" s="13"/>
      <c r="BH1163" s="4" t="str">
        <f t="shared" ref="BH1163:BH1168" si="1296">IFERROR(AVERAGE(BI1163:BJ1163),"")</f>
        <v/>
      </c>
      <c r="BI1163" s="12"/>
      <c r="BJ1163" s="13"/>
      <c r="BK1163" s="4" t="str">
        <f t="shared" ref="BK1163:BK1168" si="1297">IFERROR(AVERAGE(BL1163:BM1163),"")</f>
        <v/>
      </c>
      <c r="BL1163" s="12"/>
      <c r="BM1163" s="13"/>
      <c r="BN1163" s="4" t="str">
        <f t="shared" ref="BN1163:BN1168" si="1298">IFERROR(AVERAGE(BO1163:BP1163),"")</f>
        <v/>
      </c>
      <c r="BO1163" s="12"/>
      <c r="BP1163" s="13"/>
      <c r="BQ1163" s="4" t="str">
        <f t="shared" ref="BQ1163:BQ1168" si="1299">IFERROR(AVERAGE(BR1163:BS1163),"")</f>
        <v/>
      </c>
      <c r="BR1163" s="12"/>
      <c r="BS1163" s="13"/>
      <c r="BT1163" s="4" t="str">
        <f t="shared" ref="BT1163:BT1168" si="1300">IFERROR(AVERAGE(BU1163:BV1163),"")</f>
        <v/>
      </c>
      <c r="BU1163" s="12"/>
      <c r="BV1163" s="13"/>
    </row>
    <row r="1164" spans="1:77" hidden="1" outlineLevel="1">
      <c r="B1164" t="str">
        <f t="shared" si="1277"/>
        <v>mueller-langer2007techno</v>
      </c>
      <c r="C1164" t="s">
        <v>13</v>
      </c>
      <c r="D1164">
        <f t="shared" ref="D1164:E1168" si="1301">D1163</f>
        <v>2007</v>
      </c>
      <c r="E1164" t="str">
        <f t="shared" si="1301"/>
        <v>EUR</v>
      </c>
      <c r="F1164" s="4" t="str">
        <f t="shared" si="1278"/>
        <v/>
      </c>
      <c r="G1164" s="12"/>
      <c r="H1164" s="13"/>
      <c r="I1164" s="4" t="str">
        <f t="shared" si="1279"/>
        <v/>
      </c>
      <c r="J1164" s="12"/>
      <c r="K1164" s="13"/>
      <c r="L1164" s="4" t="str">
        <f t="shared" si="1280"/>
        <v/>
      </c>
      <c r="M1164" s="12"/>
      <c r="N1164" s="13"/>
      <c r="O1164" s="4" t="str">
        <f t="shared" si="1281"/>
        <v/>
      </c>
      <c r="P1164" s="12"/>
      <c r="Q1164" s="13"/>
      <c r="R1164" s="4" t="str">
        <f t="shared" si="1282"/>
        <v/>
      </c>
      <c r="S1164" s="12"/>
      <c r="T1164" s="13"/>
      <c r="U1164" s="4" t="str">
        <f t="shared" si="1283"/>
        <v/>
      </c>
      <c r="V1164" s="12"/>
      <c r="W1164" s="13"/>
      <c r="X1164" s="4" t="str">
        <f t="shared" si="1284"/>
        <v/>
      </c>
      <c r="Y1164" s="12"/>
      <c r="Z1164" s="13"/>
      <c r="AA1164" s="4" t="str">
        <f t="shared" si="1285"/>
        <v/>
      </c>
      <c r="AB1164" s="12"/>
      <c r="AC1164" s="13"/>
      <c r="AD1164" s="4" t="str">
        <f t="shared" si="1286"/>
        <v/>
      </c>
      <c r="AE1164" s="12"/>
      <c r="AF1164" s="13"/>
      <c r="AG1164" s="4" t="str">
        <f t="shared" si="1287"/>
        <v/>
      </c>
      <c r="AH1164" s="12"/>
      <c r="AI1164" s="13"/>
      <c r="AJ1164" s="4" t="str">
        <f t="shared" si="1288"/>
        <v/>
      </c>
      <c r="AK1164" s="12"/>
      <c r="AL1164" s="13"/>
      <c r="AM1164" s="4" t="str">
        <f t="shared" si="1289"/>
        <v/>
      </c>
      <c r="AN1164" s="12"/>
      <c r="AO1164" s="13"/>
      <c r="AP1164" s="4" t="str">
        <f t="shared" si="1290"/>
        <v/>
      </c>
      <c r="AQ1164" s="12"/>
      <c r="AR1164" s="13"/>
      <c r="AS1164" s="4" t="str">
        <f t="shared" si="1291"/>
        <v/>
      </c>
      <c r="AT1164" s="12"/>
      <c r="AU1164" s="13"/>
      <c r="AV1164" s="4" t="str">
        <f t="shared" si="1292"/>
        <v/>
      </c>
      <c r="AW1164" s="12"/>
      <c r="AX1164" s="13"/>
      <c r="AY1164" s="4" t="str">
        <f t="shared" si="1293"/>
        <v/>
      </c>
      <c r="AZ1164" s="12"/>
      <c r="BA1164" s="13"/>
      <c r="BB1164" s="4" t="str">
        <f t="shared" si="1294"/>
        <v/>
      </c>
      <c r="BC1164" s="12"/>
      <c r="BD1164" s="13"/>
      <c r="BE1164" s="4" t="str">
        <f t="shared" si="1295"/>
        <v/>
      </c>
      <c r="BF1164" s="12"/>
      <c r="BG1164" s="13"/>
      <c r="BH1164" s="4" t="str">
        <f t="shared" si="1296"/>
        <v/>
      </c>
      <c r="BI1164" s="12"/>
      <c r="BJ1164" s="13"/>
      <c r="BK1164" s="4" t="str">
        <f t="shared" si="1297"/>
        <v/>
      </c>
      <c r="BL1164" s="12"/>
      <c r="BM1164" s="13"/>
      <c r="BN1164" s="4" t="str">
        <f t="shared" si="1298"/>
        <v/>
      </c>
      <c r="BO1164" s="12"/>
      <c r="BP1164" s="13"/>
      <c r="BQ1164" s="4" t="str">
        <f t="shared" si="1299"/>
        <v/>
      </c>
      <c r="BR1164" s="12"/>
      <c r="BS1164" s="13"/>
      <c r="BT1164" s="4" t="str">
        <f t="shared" si="1300"/>
        <v/>
      </c>
      <c r="BU1164" s="12"/>
      <c r="BV1164" s="13"/>
    </row>
    <row r="1165" spans="1:77" hidden="1" outlineLevel="1">
      <c r="B1165" t="str">
        <f t="shared" si="1277"/>
        <v>mueller-langer2007techno</v>
      </c>
      <c r="C1165" t="s">
        <v>14</v>
      </c>
      <c r="D1165">
        <f t="shared" si="1301"/>
        <v>2007</v>
      </c>
      <c r="E1165" t="str">
        <f t="shared" si="1301"/>
        <v>EUR</v>
      </c>
      <c r="F1165" s="4" t="str">
        <f t="shared" si="1278"/>
        <v/>
      </c>
      <c r="G1165" s="12"/>
      <c r="H1165" s="13"/>
      <c r="I1165" s="4" t="str">
        <f t="shared" si="1279"/>
        <v/>
      </c>
      <c r="J1165" s="12"/>
      <c r="K1165" s="13"/>
      <c r="L1165" s="4" t="str">
        <f t="shared" si="1280"/>
        <v/>
      </c>
      <c r="M1165" s="12"/>
      <c r="N1165" s="13"/>
      <c r="O1165" s="4" t="str">
        <f t="shared" si="1281"/>
        <v/>
      </c>
      <c r="P1165" s="12"/>
      <c r="Q1165" s="13"/>
      <c r="R1165" s="4" t="str">
        <f t="shared" si="1282"/>
        <v/>
      </c>
      <c r="S1165" s="12"/>
      <c r="T1165" s="13"/>
      <c r="U1165" s="4" t="str">
        <f t="shared" si="1283"/>
        <v/>
      </c>
      <c r="V1165" s="12"/>
      <c r="W1165" s="13"/>
      <c r="X1165" s="4" t="str">
        <f t="shared" si="1284"/>
        <v/>
      </c>
      <c r="Y1165" s="12"/>
      <c r="Z1165" s="13"/>
      <c r="AA1165" s="4" t="str">
        <f t="shared" si="1285"/>
        <v/>
      </c>
      <c r="AB1165" s="12"/>
      <c r="AC1165" s="13"/>
      <c r="AD1165" s="4" t="str">
        <f t="shared" si="1286"/>
        <v/>
      </c>
      <c r="AE1165" s="12"/>
      <c r="AF1165" s="13"/>
      <c r="AG1165" s="4" t="str">
        <f t="shared" si="1287"/>
        <v/>
      </c>
      <c r="AH1165" s="12"/>
      <c r="AI1165" s="13"/>
      <c r="AJ1165" s="4" t="str">
        <f t="shared" si="1288"/>
        <v/>
      </c>
      <c r="AK1165" s="12"/>
      <c r="AL1165" s="13"/>
      <c r="AM1165" s="4" t="str">
        <f t="shared" si="1289"/>
        <v/>
      </c>
      <c r="AN1165" s="12"/>
      <c r="AO1165" s="13"/>
      <c r="AP1165" s="4" t="str">
        <f t="shared" si="1290"/>
        <v/>
      </c>
      <c r="AQ1165" s="12"/>
      <c r="AR1165" s="13"/>
      <c r="AS1165" s="4" t="str">
        <f t="shared" si="1291"/>
        <v/>
      </c>
      <c r="AT1165" s="12"/>
      <c r="AU1165" s="13"/>
      <c r="AV1165" s="4" t="str">
        <f t="shared" si="1292"/>
        <v/>
      </c>
      <c r="AW1165" s="12"/>
      <c r="AX1165" s="13"/>
      <c r="AY1165" s="4" t="str">
        <f t="shared" si="1293"/>
        <v/>
      </c>
      <c r="AZ1165" s="12"/>
      <c r="BA1165" s="13"/>
      <c r="BB1165" s="4" t="str">
        <f t="shared" si="1294"/>
        <v/>
      </c>
      <c r="BC1165" s="12"/>
      <c r="BD1165" s="13"/>
      <c r="BE1165" s="4" t="str">
        <f t="shared" si="1295"/>
        <v/>
      </c>
      <c r="BF1165" s="12"/>
      <c r="BG1165" s="13"/>
      <c r="BH1165" s="4" t="str">
        <f t="shared" si="1296"/>
        <v/>
      </c>
      <c r="BI1165" s="12"/>
      <c r="BJ1165" s="13"/>
      <c r="BK1165" s="4" t="str">
        <f t="shared" si="1297"/>
        <v/>
      </c>
      <c r="BL1165" s="12"/>
      <c r="BM1165" s="13"/>
      <c r="BN1165" s="4" t="str">
        <f t="shared" si="1298"/>
        <v/>
      </c>
      <c r="BO1165" s="12"/>
      <c r="BP1165" s="13"/>
      <c r="BQ1165" s="4" t="str">
        <f t="shared" si="1299"/>
        <v/>
      </c>
      <c r="BR1165" s="12"/>
      <c r="BS1165" s="13"/>
      <c r="BT1165" s="4" t="str">
        <f t="shared" si="1300"/>
        <v/>
      </c>
      <c r="BU1165" s="12"/>
      <c r="BV1165" s="13"/>
    </row>
    <row r="1166" spans="1:77" hidden="1" outlineLevel="1">
      <c r="B1166" t="str">
        <f t="shared" si="1277"/>
        <v>mueller-langer2007techno</v>
      </c>
      <c r="C1166" t="s">
        <v>11</v>
      </c>
      <c r="D1166">
        <f t="shared" si="1301"/>
        <v>2007</v>
      </c>
      <c r="E1166" t="str">
        <f t="shared" si="1301"/>
        <v>EUR</v>
      </c>
      <c r="F1166" s="4" t="str">
        <f t="shared" si="1278"/>
        <v/>
      </c>
      <c r="G1166" s="12"/>
      <c r="H1166" s="13"/>
      <c r="I1166" s="4" t="str">
        <f t="shared" si="1279"/>
        <v/>
      </c>
      <c r="J1166" s="12"/>
      <c r="K1166" s="13"/>
      <c r="L1166" s="4" t="str">
        <f t="shared" si="1280"/>
        <v/>
      </c>
      <c r="M1166" s="12"/>
      <c r="N1166" s="13"/>
      <c r="O1166" s="4" t="str">
        <f t="shared" si="1281"/>
        <v/>
      </c>
      <c r="P1166" s="12"/>
      <c r="Q1166" s="13"/>
      <c r="R1166" s="4" t="str">
        <f t="shared" si="1282"/>
        <v/>
      </c>
      <c r="S1166" s="12"/>
      <c r="T1166" s="13"/>
      <c r="U1166" s="4" t="str">
        <f t="shared" si="1283"/>
        <v/>
      </c>
      <c r="V1166" s="12"/>
      <c r="W1166" s="13"/>
      <c r="X1166" s="4" t="str">
        <f t="shared" si="1284"/>
        <v/>
      </c>
      <c r="Y1166" s="12"/>
      <c r="Z1166" s="13"/>
      <c r="AA1166" s="4" t="str">
        <f t="shared" si="1285"/>
        <v/>
      </c>
      <c r="AB1166" s="12"/>
      <c r="AC1166" s="13"/>
      <c r="AD1166" s="4" t="str">
        <f t="shared" si="1286"/>
        <v/>
      </c>
      <c r="AE1166" s="12"/>
      <c r="AF1166" s="13"/>
      <c r="AG1166" s="4" t="str">
        <f t="shared" si="1287"/>
        <v/>
      </c>
      <c r="AH1166" s="12"/>
      <c r="AI1166" s="13"/>
      <c r="AJ1166" s="4" t="str">
        <f t="shared" si="1288"/>
        <v/>
      </c>
      <c r="AK1166" s="12"/>
      <c r="AL1166" s="13"/>
      <c r="AM1166" s="4" t="str">
        <f t="shared" si="1289"/>
        <v/>
      </c>
      <c r="AN1166" s="12"/>
      <c r="AO1166" s="13"/>
      <c r="AP1166" s="4" t="str">
        <f t="shared" si="1290"/>
        <v/>
      </c>
      <c r="AQ1166" s="12"/>
      <c r="AR1166" s="13"/>
      <c r="AS1166" s="4" t="str">
        <f t="shared" si="1291"/>
        <v/>
      </c>
      <c r="AT1166" s="12"/>
      <c r="AU1166" s="13"/>
      <c r="AV1166" s="4" t="str">
        <f t="shared" si="1292"/>
        <v/>
      </c>
      <c r="AW1166" s="12"/>
      <c r="AX1166" s="13"/>
      <c r="AY1166" s="4" t="str">
        <f t="shared" si="1293"/>
        <v/>
      </c>
      <c r="AZ1166" s="12"/>
      <c r="BA1166" s="13"/>
      <c r="BB1166" s="4" t="str">
        <f t="shared" si="1294"/>
        <v/>
      </c>
      <c r="BC1166" s="12"/>
      <c r="BD1166" s="13"/>
      <c r="BE1166" s="4" t="str">
        <f t="shared" si="1295"/>
        <v/>
      </c>
      <c r="BF1166" s="12"/>
      <c r="BG1166" s="13"/>
      <c r="BH1166" s="4" t="str">
        <f t="shared" si="1296"/>
        <v/>
      </c>
      <c r="BI1166" s="12"/>
      <c r="BJ1166" s="13"/>
      <c r="BK1166" s="4" t="str">
        <f t="shared" si="1297"/>
        <v/>
      </c>
      <c r="BL1166" s="12"/>
      <c r="BM1166" s="13"/>
      <c r="BN1166" s="4" t="str">
        <f t="shared" si="1298"/>
        <v/>
      </c>
      <c r="BO1166" s="12"/>
      <c r="BP1166" s="13"/>
      <c r="BQ1166" s="4" t="str">
        <f t="shared" si="1299"/>
        <v/>
      </c>
      <c r="BR1166" s="12"/>
      <c r="BS1166" s="13"/>
      <c r="BT1166" s="4" t="str">
        <f t="shared" si="1300"/>
        <v/>
      </c>
      <c r="BU1166" s="12"/>
      <c r="BV1166" s="13"/>
    </row>
    <row r="1167" spans="1:77" hidden="1" outlineLevel="1">
      <c r="B1167" t="str">
        <f t="shared" si="1277"/>
        <v>mueller-langer2007techno</v>
      </c>
      <c r="C1167" t="s">
        <v>15</v>
      </c>
      <c r="D1167">
        <f t="shared" si="1301"/>
        <v>2007</v>
      </c>
      <c r="E1167" t="str">
        <f t="shared" si="1301"/>
        <v>EUR</v>
      </c>
      <c r="F1167" s="4" t="str">
        <f t="shared" si="1278"/>
        <v/>
      </c>
      <c r="G1167" s="12"/>
      <c r="H1167" s="13"/>
      <c r="I1167" s="4" t="str">
        <f t="shared" si="1279"/>
        <v/>
      </c>
      <c r="J1167" s="12"/>
      <c r="K1167" s="13"/>
      <c r="L1167" s="4" t="str">
        <f t="shared" si="1280"/>
        <v/>
      </c>
      <c r="M1167" s="12"/>
      <c r="N1167" s="13"/>
      <c r="O1167" s="4" t="str">
        <f t="shared" si="1281"/>
        <v/>
      </c>
      <c r="P1167" s="12"/>
      <c r="Q1167" s="13"/>
      <c r="R1167" s="4" t="str">
        <f t="shared" si="1282"/>
        <v/>
      </c>
      <c r="S1167" s="12"/>
      <c r="T1167" s="13"/>
      <c r="U1167" s="4" t="str">
        <f t="shared" si="1283"/>
        <v/>
      </c>
      <c r="V1167" s="12"/>
      <c r="W1167" s="13"/>
      <c r="X1167" s="4" t="str">
        <f t="shared" si="1284"/>
        <v/>
      </c>
      <c r="Y1167" s="12"/>
      <c r="Z1167" s="13"/>
      <c r="AA1167" s="4" t="str">
        <f t="shared" si="1285"/>
        <v/>
      </c>
      <c r="AB1167" s="12"/>
      <c r="AC1167" s="13"/>
      <c r="AD1167" s="4" t="str">
        <f t="shared" si="1286"/>
        <v/>
      </c>
      <c r="AE1167" s="12"/>
      <c r="AF1167" s="13"/>
      <c r="AG1167" s="4" t="str">
        <f t="shared" si="1287"/>
        <v/>
      </c>
      <c r="AH1167" s="12"/>
      <c r="AI1167" s="13"/>
      <c r="AJ1167" s="4" t="str">
        <f t="shared" si="1288"/>
        <v/>
      </c>
      <c r="AK1167" s="12"/>
      <c r="AL1167" s="13"/>
      <c r="AM1167" s="4" t="str">
        <f t="shared" si="1289"/>
        <v/>
      </c>
      <c r="AN1167" s="12"/>
      <c r="AO1167" s="13"/>
      <c r="AP1167" s="4" t="str">
        <f t="shared" si="1290"/>
        <v/>
      </c>
      <c r="AQ1167" s="12"/>
      <c r="AR1167" s="13"/>
      <c r="AS1167" s="4" t="str">
        <f t="shared" si="1291"/>
        <v/>
      </c>
      <c r="AT1167" s="12"/>
      <c r="AU1167" s="13"/>
      <c r="AV1167" s="4" t="str">
        <f t="shared" si="1292"/>
        <v/>
      </c>
      <c r="AW1167" s="12"/>
      <c r="AX1167" s="13"/>
      <c r="AY1167" s="4" t="str">
        <f t="shared" si="1293"/>
        <v/>
      </c>
      <c r="AZ1167" s="12"/>
      <c r="BA1167" s="13"/>
      <c r="BB1167" s="4" t="str">
        <f t="shared" si="1294"/>
        <v/>
      </c>
      <c r="BC1167" s="12"/>
      <c r="BD1167" s="13"/>
      <c r="BE1167" s="4" t="str">
        <f t="shared" si="1295"/>
        <v/>
      </c>
      <c r="BF1167" s="12"/>
      <c r="BG1167" s="13"/>
      <c r="BH1167" s="4" t="str">
        <f t="shared" si="1296"/>
        <v/>
      </c>
      <c r="BI1167" s="12"/>
      <c r="BJ1167" s="13"/>
      <c r="BK1167" s="4" t="str">
        <f t="shared" si="1297"/>
        <v/>
      </c>
      <c r="BL1167" s="12"/>
      <c r="BM1167" s="13"/>
      <c r="BN1167" s="4" t="str">
        <f t="shared" si="1298"/>
        <v/>
      </c>
      <c r="BO1167" s="12"/>
      <c r="BP1167" s="13"/>
      <c r="BQ1167" s="4" t="str">
        <f t="shared" si="1299"/>
        <v/>
      </c>
      <c r="BR1167" s="12"/>
      <c r="BS1167" s="13"/>
      <c r="BT1167" s="4" t="str">
        <f t="shared" si="1300"/>
        <v/>
      </c>
      <c r="BU1167" s="12"/>
      <c r="BV1167" s="13"/>
    </row>
    <row r="1168" spans="1:77" hidden="1" outlineLevel="1">
      <c r="B1168" t="str">
        <f t="shared" si="1277"/>
        <v>mueller-langer2007techno</v>
      </c>
      <c r="C1168" t="s">
        <v>16</v>
      </c>
      <c r="D1168">
        <f t="shared" si="1301"/>
        <v>2007</v>
      </c>
      <c r="E1168" t="str">
        <f t="shared" si="1301"/>
        <v>EUR</v>
      </c>
      <c r="F1168" s="4" t="str">
        <f t="shared" si="1278"/>
        <v/>
      </c>
      <c r="G1168" s="12"/>
      <c r="H1168" s="13"/>
      <c r="I1168" s="4" t="str">
        <f t="shared" si="1279"/>
        <v/>
      </c>
      <c r="J1168" s="12"/>
      <c r="K1168" s="13"/>
      <c r="L1168" s="4" t="str">
        <f t="shared" si="1280"/>
        <v/>
      </c>
      <c r="M1168" s="12"/>
      <c r="N1168" s="13"/>
      <c r="O1168" s="4" t="str">
        <f t="shared" si="1281"/>
        <v/>
      </c>
      <c r="P1168" s="12"/>
      <c r="Q1168" s="13"/>
      <c r="R1168" s="4" t="str">
        <f t="shared" si="1282"/>
        <v/>
      </c>
      <c r="S1168" s="12"/>
      <c r="T1168" s="13"/>
      <c r="U1168" s="4" t="str">
        <f t="shared" si="1283"/>
        <v/>
      </c>
      <c r="V1168" s="12"/>
      <c r="W1168" s="13"/>
      <c r="X1168" s="4" t="str">
        <f t="shared" si="1284"/>
        <v/>
      </c>
      <c r="Y1168" s="12"/>
      <c r="Z1168" s="13"/>
      <c r="AA1168" s="4" t="str">
        <f t="shared" si="1285"/>
        <v/>
      </c>
      <c r="AB1168" s="12"/>
      <c r="AC1168" s="13"/>
      <c r="AD1168" s="4" t="str">
        <f t="shared" si="1286"/>
        <v/>
      </c>
      <c r="AE1168" s="12"/>
      <c r="AF1168" s="13"/>
      <c r="AG1168" s="4" t="str">
        <f t="shared" si="1287"/>
        <v/>
      </c>
      <c r="AH1168" s="12"/>
      <c r="AI1168" s="13"/>
      <c r="AJ1168" s="4" t="str">
        <f t="shared" si="1288"/>
        <v/>
      </c>
      <c r="AK1168" s="12"/>
      <c r="AL1168" s="13"/>
      <c r="AM1168" s="4" t="str">
        <f t="shared" si="1289"/>
        <v/>
      </c>
      <c r="AN1168" s="12"/>
      <c r="AO1168" s="13"/>
      <c r="AP1168" s="4" t="str">
        <f t="shared" si="1290"/>
        <v/>
      </c>
      <c r="AQ1168" s="12"/>
      <c r="AR1168" s="13"/>
      <c r="AS1168" s="4" t="str">
        <f t="shared" si="1291"/>
        <v/>
      </c>
      <c r="AT1168" s="12"/>
      <c r="AU1168" s="13"/>
      <c r="AV1168" s="4" t="str">
        <f t="shared" si="1292"/>
        <v/>
      </c>
      <c r="AW1168" s="12"/>
      <c r="AX1168" s="13"/>
      <c r="AY1168" s="4" t="str">
        <f t="shared" si="1293"/>
        <v/>
      </c>
      <c r="AZ1168" s="12"/>
      <c r="BA1168" s="13"/>
      <c r="BB1168" s="4" t="str">
        <f t="shared" si="1294"/>
        <v/>
      </c>
      <c r="BC1168" s="12"/>
      <c r="BD1168" s="13"/>
      <c r="BE1168" s="4" t="str">
        <f t="shared" si="1295"/>
        <v/>
      </c>
      <c r="BF1168" s="12"/>
      <c r="BG1168" s="13"/>
      <c r="BH1168" s="4" t="str">
        <f t="shared" si="1296"/>
        <v/>
      </c>
      <c r="BI1168" s="12"/>
      <c r="BJ1168" s="13"/>
      <c r="BK1168" s="4" t="str">
        <f t="shared" si="1297"/>
        <v/>
      </c>
      <c r="BL1168" s="12"/>
      <c r="BM1168" s="13"/>
      <c r="BN1168" s="4" t="str">
        <f t="shared" si="1298"/>
        <v/>
      </c>
      <c r="BO1168" s="12"/>
      <c r="BP1168" s="13"/>
      <c r="BQ1168" s="4" t="str">
        <f t="shared" si="1299"/>
        <v/>
      </c>
      <c r="BR1168" s="12"/>
      <c r="BS1168" s="13"/>
      <c r="BT1168" s="4" t="str">
        <f t="shared" si="1300"/>
        <v/>
      </c>
      <c r="BU1168" s="12"/>
      <c r="BV1168" s="13"/>
    </row>
    <row r="1169" spans="1:77" collapsed="1">
      <c r="B1169" t="s">
        <v>69</v>
      </c>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row>
    <row r="1170" spans="1:77">
      <c r="B1170" t="str">
        <f>B1168</f>
        <v>mueller-langer2007techno</v>
      </c>
      <c r="C1170" t="s">
        <v>19</v>
      </c>
      <c r="D1170">
        <f>D1168</f>
        <v>2007</v>
      </c>
      <c r="E1170" t="str">
        <f>E1157</f>
        <v>EUR/kW</v>
      </c>
      <c r="F1170" s="4" t="str">
        <f>IFERROR(AVERAGE(G1170:H1170),"")</f>
        <v/>
      </c>
      <c r="G1170" s="12"/>
      <c r="H1170" s="13"/>
      <c r="I1170" s="4" t="str">
        <f>IFERROR(AVERAGE(J1170:K1170),"")</f>
        <v/>
      </c>
      <c r="J1170" s="12"/>
      <c r="K1170" s="13"/>
      <c r="L1170" s="4" t="str">
        <f>IFERROR(AVERAGE(M1170:N1170),"")</f>
        <v/>
      </c>
      <c r="M1170" s="12"/>
      <c r="N1170" s="13"/>
      <c r="O1170" s="4" t="str">
        <f>IFERROR(AVERAGE(P1170:Q1170),"")</f>
        <v/>
      </c>
      <c r="P1170" s="12"/>
      <c r="Q1170" s="13"/>
      <c r="R1170" s="4" t="str">
        <f>IFERROR(AVERAGE(S1170:T1170),"")</f>
        <v/>
      </c>
      <c r="S1170" s="12"/>
      <c r="T1170" s="13"/>
      <c r="U1170" s="4" t="str">
        <f>IFERROR(AVERAGE(V1170:W1170),"")</f>
        <v/>
      </c>
      <c r="V1170" s="12"/>
      <c r="W1170" s="13"/>
      <c r="X1170" s="4" t="str">
        <f>IFERROR(AVERAGE(Y1170:Z1170),"")</f>
        <v/>
      </c>
      <c r="Y1170" s="12"/>
      <c r="Z1170" s="13"/>
      <c r="AA1170" s="4" t="str">
        <f>IFERROR(AVERAGE(AB1170:AC1170),"")</f>
        <v/>
      </c>
      <c r="AB1170" s="12"/>
      <c r="AC1170" s="13"/>
      <c r="AD1170" s="4" t="str">
        <f>IFERROR(AVERAGE(AE1170:AF1170),"")</f>
        <v/>
      </c>
      <c r="AE1170" s="12"/>
      <c r="AF1170" s="13"/>
      <c r="AG1170" s="4" t="str">
        <f>IFERROR(AVERAGE(AH1170:AI1170),"")</f>
        <v/>
      </c>
      <c r="AH1170" s="12"/>
      <c r="AI1170" s="13"/>
      <c r="AJ1170" s="4" t="str">
        <f>IFERROR(AVERAGE(AK1170:AL1170),"")</f>
        <v/>
      </c>
      <c r="AK1170" s="12"/>
      <c r="AL1170" s="13"/>
      <c r="AM1170" s="4" t="str">
        <f>IFERROR(AVERAGE(AN1170:AO1170),"")</f>
        <v/>
      </c>
      <c r="AN1170" s="12"/>
      <c r="AO1170" s="13"/>
      <c r="AP1170" s="4" t="str">
        <f>IFERROR(AVERAGE(AQ1170:AR1170),"")</f>
        <v/>
      </c>
      <c r="AQ1170" s="12"/>
      <c r="AR1170" s="13"/>
      <c r="AS1170" s="4" t="str">
        <f>IFERROR(AVERAGE(AT1170:AU1170),"")</f>
        <v/>
      </c>
      <c r="AT1170" s="12"/>
      <c r="AU1170" s="13"/>
      <c r="AV1170" s="4" t="str">
        <f>IFERROR(AVERAGE(AW1170:AX1170),"")</f>
        <v/>
      </c>
      <c r="AW1170" s="12"/>
      <c r="AX1170" s="13"/>
      <c r="AY1170" s="4" t="str">
        <f>IFERROR(AVERAGE(AZ1170:BA1170),"")</f>
        <v/>
      </c>
      <c r="AZ1170" s="12"/>
      <c r="BA1170" s="13"/>
      <c r="BB1170" s="4" t="str">
        <f>IFERROR(AVERAGE(BC1170:BD1170),"")</f>
        <v/>
      </c>
      <c r="BC1170" s="12"/>
      <c r="BD1170" s="13"/>
      <c r="BE1170" s="4" t="str">
        <f>IFERROR(AVERAGE(BF1170:BG1170),"")</f>
        <v/>
      </c>
      <c r="BF1170" s="12"/>
      <c r="BG1170" s="13"/>
      <c r="BH1170" s="4" t="str">
        <f>IFERROR(AVERAGE(BI1170:BJ1170),"")</f>
        <v/>
      </c>
      <c r="BI1170" s="12"/>
      <c r="BJ1170" s="13"/>
      <c r="BK1170" s="4" t="str">
        <f>IFERROR(AVERAGE(BL1170:BM1170),"")</f>
        <v/>
      </c>
      <c r="BL1170" s="12"/>
      <c r="BM1170" s="13"/>
      <c r="BN1170" s="4" t="str">
        <f>IFERROR(AVERAGE(BO1170:BP1170),"")</f>
        <v/>
      </c>
      <c r="BO1170" s="12"/>
      <c r="BP1170" s="13"/>
      <c r="BQ1170" s="4" t="str">
        <f>IFERROR(AVERAGE(BR1170:BS1170),"")</f>
        <v/>
      </c>
      <c r="BR1170" s="12"/>
      <c r="BS1170" s="13"/>
      <c r="BT1170" s="4" t="str">
        <f>IFERROR(AVERAGE(BU1170:BV1170),"")</f>
        <v/>
      </c>
      <c r="BU1170" s="12"/>
      <c r="BV1170" s="13"/>
    </row>
    <row r="1171" spans="1:77">
      <c r="B1171" t="s">
        <v>69</v>
      </c>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row>
    <row r="1172" spans="1:77">
      <c r="B1172" t="str">
        <f>B1170</f>
        <v>mueller-langer2007techno</v>
      </c>
      <c r="C1172" t="s">
        <v>48</v>
      </c>
      <c r="D1172">
        <f>D1170</f>
        <v>2007</v>
      </c>
      <c r="E1172" t="s">
        <v>22</v>
      </c>
      <c r="F1172" s="22" t="str">
        <f>IFERROR(AVERAGE(G1172:H1172),"")</f>
        <v/>
      </c>
      <c r="G1172" s="23"/>
      <c r="H1172" s="24"/>
      <c r="I1172" s="22" t="str">
        <f>IFERROR(AVERAGE(J1172:K1172),"")</f>
        <v/>
      </c>
      <c r="J1172" s="23"/>
      <c r="K1172" s="24"/>
      <c r="L1172" s="22" t="str">
        <f>IFERROR(AVERAGE(M1172:N1172),"")</f>
        <v/>
      </c>
      <c r="M1172" s="23"/>
      <c r="N1172" s="24"/>
      <c r="O1172" s="22" t="str">
        <f>IFERROR(AVERAGE(P1172:Q1172),"")</f>
        <v/>
      </c>
      <c r="P1172" s="23"/>
      <c r="Q1172" s="24"/>
      <c r="R1172" s="22" t="str">
        <f>IFERROR(AVERAGE(S1172:T1172),"")</f>
        <v/>
      </c>
      <c r="S1172" s="23"/>
      <c r="T1172" s="24"/>
      <c r="U1172" s="22" t="str">
        <f>IFERROR(AVERAGE(V1172:W1172),"")</f>
        <v/>
      </c>
      <c r="V1172" s="23"/>
      <c r="W1172" s="24"/>
      <c r="X1172" s="22" t="str">
        <f>IFERROR(AVERAGE(Y1172:Z1172),"")</f>
        <v/>
      </c>
      <c r="Y1172" s="23"/>
      <c r="Z1172" s="24"/>
      <c r="AA1172" s="22">
        <f>IFERROR(AVERAGE(AB1172:AC1172),"")</f>
        <v>0</v>
      </c>
      <c r="AB1172" s="23">
        <v>0</v>
      </c>
      <c r="AC1172" s="24">
        <v>0</v>
      </c>
      <c r="AD1172" s="22" t="str">
        <f>IFERROR(AVERAGE(AE1172:AF1172),"")</f>
        <v/>
      </c>
      <c r="AE1172" s="23"/>
      <c r="AF1172" s="24"/>
      <c r="AG1172" s="22" t="str">
        <f>IFERROR(AVERAGE(AH1172:AI1172),"")</f>
        <v/>
      </c>
      <c r="AH1172" s="23"/>
      <c r="AI1172" s="24"/>
      <c r="AJ1172" s="22" t="str">
        <f>IFERROR(AVERAGE(AK1172:AL1172),"")</f>
        <v/>
      </c>
      <c r="AK1172" s="23"/>
      <c r="AL1172" s="24"/>
      <c r="AM1172" s="22" t="str">
        <f>IFERROR(AVERAGE(AN1172:AO1172),"")</f>
        <v/>
      </c>
      <c r="AN1172" s="23"/>
      <c r="AO1172" s="24"/>
      <c r="AP1172" s="22" t="str">
        <f>IFERROR(AVERAGE(AQ1172:AR1172),"")</f>
        <v/>
      </c>
      <c r="AQ1172" s="23"/>
      <c r="AR1172" s="24"/>
      <c r="AS1172" s="22" t="str">
        <f>IFERROR(AVERAGE(AT1172:AU1172),"")</f>
        <v/>
      </c>
      <c r="AT1172" s="23"/>
      <c r="AU1172" s="24"/>
      <c r="AV1172" s="22" t="str">
        <f>IFERROR(AVERAGE(AW1172:AX1172),"")</f>
        <v/>
      </c>
      <c r="AW1172" s="23"/>
      <c r="AX1172" s="24"/>
      <c r="AY1172" s="22" t="str">
        <f>IFERROR(AVERAGE(AZ1172:BA1172),"")</f>
        <v/>
      </c>
      <c r="AZ1172" s="23"/>
      <c r="BA1172" s="24"/>
      <c r="BB1172" s="22" t="str">
        <f>IFERROR(AVERAGE(BC1172:BD1172),"")</f>
        <v/>
      </c>
      <c r="BC1172" s="23"/>
      <c r="BD1172" s="24"/>
      <c r="BE1172" s="22" t="str">
        <f>IFERROR(AVERAGE(BF1172:BG1172),"")</f>
        <v/>
      </c>
      <c r="BF1172" s="23"/>
      <c r="BG1172" s="24"/>
      <c r="BH1172" s="22" t="str">
        <f>IFERROR(AVERAGE(BI1172:BJ1172),"")</f>
        <v/>
      </c>
      <c r="BI1172" s="23"/>
      <c r="BJ1172" s="24"/>
      <c r="BK1172" s="22" t="str">
        <f>IFERROR(AVERAGE(BL1172:BM1172),"")</f>
        <v/>
      </c>
      <c r="BL1172" s="23"/>
      <c r="BM1172" s="24"/>
      <c r="BN1172" s="22" t="str">
        <f>IFERROR(AVERAGE(BO1172:BP1172),"")</f>
        <v/>
      </c>
      <c r="BO1172" s="23"/>
      <c r="BP1172" s="24"/>
      <c r="BQ1172" s="22" t="str">
        <f>IFERROR(AVERAGE(BR1172:BS1172),"")</f>
        <v/>
      </c>
      <c r="BR1172" s="23"/>
      <c r="BS1172" s="24"/>
      <c r="BT1172" s="22" t="str">
        <f>IFERROR(AVERAGE(BU1172:BV1172),"")</f>
        <v/>
      </c>
      <c r="BU1172" s="23"/>
      <c r="BV1172" s="24"/>
      <c r="BY1172" s="2" t="s">
        <v>214</v>
      </c>
    </row>
    <row r="1173" spans="1:77">
      <c r="B1173" t="str">
        <f>B1172</f>
        <v>mueller-langer2007techno</v>
      </c>
      <c r="C1173" t="s">
        <v>49</v>
      </c>
      <c r="D1173">
        <f>D1172</f>
        <v>2007</v>
      </c>
      <c r="E1173" t="s">
        <v>22</v>
      </c>
      <c r="F1173" s="22" t="str">
        <f>IFERROR(AVERAGE(G1173:H1173),"")</f>
        <v/>
      </c>
      <c r="G1173" s="23"/>
      <c r="H1173" s="24"/>
      <c r="I1173" s="22" t="str">
        <f>IFERROR(AVERAGE(J1173:K1173),"")</f>
        <v/>
      </c>
      <c r="J1173" s="23"/>
      <c r="K1173" s="24"/>
      <c r="L1173" s="22" t="str">
        <f>IFERROR(AVERAGE(M1173:N1173),"")</f>
        <v/>
      </c>
      <c r="M1173" s="23"/>
      <c r="N1173" s="24"/>
      <c r="O1173" s="22" t="str">
        <f>IFERROR(AVERAGE(P1173:Q1173),"")</f>
        <v/>
      </c>
      <c r="P1173" s="23"/>
      <c r="Q1173" s="24"/>
      <c r="R1173" s="22" t="str">
        <f>IFERROR(AVERAGE(S1173:T1173),"")</f>
        <v/>
      </c>
      <c r="S1173" s="23"/>
      <c r="T1173" s="24"/>
      <c r="U1173" s="22" t="str">
        <f>IFERROR(AVERAGE(V1173:W1173),"")</f>
        <v/>
      </c>
      <c r="V1173" s="23"/>
      <c r="W1173" s="24"/>
      <c r="X1173" s="22" t="str">
        <f>IFERROR(AVERAGE(Y1173:Z1173),"")</f>
        <v/>
      </c>
      <c r="Y1173" s="23"/>
      <c r="Z1173" s="24"/>
      <c r="AA1173" s="22">
        <f>IFERROR(AVERAGE(AB1173:AC1173),"")</f>
        <v>0</v>
      </c>
      <c r="AB1173" s="23">
        <v>0</v>
      </c>
      <c r="AC1173" s="24">
        <v>0</v>
      </c>
      <c r="AD1173" s="22" t="str">
        <f>IFERROR(AVERAGE(AE1173:AF1173),"")</f>
        <v/>
      </c>
      <c r="AE1173" s="23"/>
      <c r="AF1173" s="24"/>
      <c r="AG1173" s="22" t="str">
        <f>IFERROR(AVERAGE(AH1173:AI1173),"")</f>
        <v/>
      </c>
      <c r="AH1173" s="23"/>
      <c r="AI1173" s="24"/>
      <c r="AJ1173" s="22" t="str">
        <f>IFERROR(AVERAGE(AK1173:AL1173),"")</f>
        <v/>
      </c>
      <c r="AK1173" s="23"/>
      <c r="AL1173" s="24"/>
      <c r="AM1173" s="22" t="str">
        <f>IFERROR(AVERAGE(AN1173:AO1173),"")</f>
        <v/>
      </c>
      <c r="AN1173" s="23"/>
      <c r="AO1173" s="24"/>
      <c r="AP1173" s="22" t="str">
        <f>IFERROR(AVERAGE(AQ1173:AR1173),"")</f>
        <v/>
      </c>
      <c r="AQ1173" s="23"/>
      <c r="AR1173" s="24"/>
      <c r="AS1173" s="22" t="str">
        <f>IFERROR(AVERAGE(AT1173:AU1173),"")</f>
        <v/>
      </c>
      <c r="AT1173" s="23"/>
      <c r="AU1173" s="24"/>
      <c r="AV1173" s="22" t="str">
        <f>IFERROR(AVERAGE(AW1173:AX1173),"")</f>
        <v/>
      </c>
      <c r="AW1173" s="23"/>
      <c r="AX1173" s="24"/>
      <c r="AY1173" s="22" t="str">
        <f>IFERROR(AVERAGE(AZ1173:BA1173),"")</f>
        <v/>
      </c>
      <c r="AZ1173" s="23"/>
      <c r="BA1173" s="24"/>
      <c r="BB1173" s="22" t="str">
        <f>IFERROR(AVERAGE(BC1173:BD1173),"")</f>
        <v/>
      </c>
      <c r="BC1173" s="23"/>
      <c r="BD1173" s="24"/>
      <c r="BE1173" s="22" t="str">
        <f>IFERROR(AVERAGE(BF1173:BG1173),"")</f>
        <v/>
      </c>
      <c r="BF1173" s="23"/>
      <c r="BG1173" s="24"/>
      <c r="BH1173" s="22" t="str">
        <f>IFERROR(AVERAGE(BI1173:BJ1173),"")</f>
        <v/>
      </c>
      <c r="BI1173" s="23"/>
      <c r="BJ1173" s="24"/>
      <c r="BK1173" s="22" t="str">
        <f>IFERROR(AVERAGE(BL1173:BM1173),"")</f>
        <v/>
      </c>
      <c r="BL1173" s="23"/>
      <c r="BM1173" s="24"/>
      <c r="BN1173" s="22" t="str">
        <f>IFERROR(AVERAGE(BO1173:BP1173),"")</f>
        <v/>
      </c>
      <c r="BO1173" s="23"/>
      <c r="BP1173" s="24"/>
      <c r="BQ1173" s="22" t="str">
        <f>IFERROR(AVERAGE(BR1173:BS1173),"")</f>
        <v/>
      </c>
      <c r="BR1173" s="23"/>
      <c r="BS1173" s="24"/>
      <c r="BT1173" s="22" t="str">
        <f>IFERROR(AVERAGE(BU1173:BV1173),"")</f>
        <v/>
      </c>
      <c r="BU1173" s="23"/>
      <c r="BV1173" s="24"/>
      <c r="BY1173" s="2" t="s">
        <v>214</v>
      </c>
    </row>
    <row r="1174" spans="1:77">
      <c r="B1174" t="s">
        <v>69</v>
      </c>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c r="BU1174" s="4"/>
      <c r="BV1174" s="4"/>
    </row>
    <row r="1175" spans="1:77">
      <c r="B1175" t="str">
        <f>B1170</f>
        <v>mueller-langer2007techno</v>
      </c>
      <c r="C1175" t="s">
        <v>23</v>
      </c>
      <c r="D1175">
        <f>D1170</f>
        <v>2007</v>
      </c>
      <c r="E1175" t="s">
        <v>20</v>
      </c>
      <c r="F1175" s="4" t="str">
        <f>IFERROR(AVERAGE(G1175:H1175),"")</f>
        <v/>
      </c>
      <c r="G1175" s="12"/>
      <c r="H1175" s="13"/>
      <c r="I1175" s="4" t="str">
        <f>IFERROR(AVERAGE(J1175:K1175),"")</f>
        <v/>
      </c>
      <c r="J1175" s="12"/>
      <c r="K1175" s="13"/>
      <c r="L1175" s="4" t="str">
        <f>IFERROR(AVERAGE(M1175:N1175),"")</f>
        <v/>
      </c>
      <c r="M1175" s="12"/>
      <c r="N1175" s="13"/>
      <c r="O1175" s="4" t="str">
        <f>IFERROR(AVERAGE(P1175:Q1175),"")</f>
        <v/>
      </c>
      <c r="P1175" s="12"/>
      <c r="Q1175" s="13"/>
      <c r="R1175" s="4" t="str">
        <f>IFERROR(AVERAGE(S1175:T1175),"")</f>
        <v/>
      </c>
      <c r="S1175" s="12"/>
      <c r="T1175" s="13"/>
      <c r="U1175" s="4" t="str">
        <f>IFERROR(AVERAGE(V1175:W1175),"")</f>
        <v/>
      </c>
      <c r="V1175" s="12"/>
      <c r="W1175" s="13"/>
      <c r="X1175" s="4" t="str">
        <f>IFERROR(AVERAGE(Y1175:Z1175),"")</f>
        <v/>
      </c>
      <c r="Y1175" s="12"/>
      <c r="Z1175" s="13"/>
      <c r="AA1175" s="4" t="str">
        <f>IFERROR(AVERAGE(AB1175:AC1175),"")</f>
        <v/>
      </c>
      <c r="AB1175" s="12"/>
      <c r="AC1175" s="13"/>
      <c r="AD1175" s="4" t="str">
        <f>IFERROR(AVERAGE(AE1175:AF1175),"")</f>
        <v/>
      </c>
      <c r="AE1175" s="12"/>
      <c r="AF1175" s="13"/>
      <c r="AG1175" s="4" t="str">
        <f>IFERROR(AVERAGE(AH1175:AI1175),"")</f>
        <v/>
      </c>
      <c r="AH1175" s="12"/>
      <c r="AI1175" s="13"/>
      <c r="AJ1175" s="4" t="str">
        <f>IFERROR(AVERAGE(AK1175:AL1175),"")</f>
        <v/>
      </c>
      <c r="AK1175" s="12"/>
      <c r="AL1175" s="13"/>
      <c r="AM1175" s="4" t="str">
        <f>IFERROR(AVERAGE(AN1175:AO1175),"")</f>
        <v/>
      </c>
      <c r="AN1175" s="12"/>
      <c r="AO1175" s="13"/>
      <c r="AP1175" s="4" t="str">
        <f>IFERROR(AVERAGE(AQ1175:AR1175),"")</f>
        <v/>
      </c>
      <c r="AQ1175" s="12"/>
      <c r="AR1175" s="13"/>
      <c r="AS1175" s="4" t="str">
        <f>IFERROR(AVERAGE(AT1175:AU1175),"")</f>
        <v/>
      </c>
      <c r="AT1175" s="12"/>
      <c r="AU1175" s="13"/>
      <c r="AV1175" s="4" t="str">
        <f>IFERROR(AVERAGE(AW1175:AX1175),"")</f>
        <v/>
      </c>
      <c r="AW1175" s="12"/>
      <c r="AX1175" s="13"/>
      <c r="AY1175" s="4" t="str">
        <f>IFERROR(AVERAGE(AZ1175:BA1175),"")</f>
        <v/>
      </c>
      <c r="AZ1175" s="12"/>
      <c r="BA1175" s="13"/>
      <c r="BB1175" s="4" t="str">
        <f>IFERROR(AVERAGE(BC1175:BD1175),"")</f>
        <v/>
      </c>
      <c r="BC1175" s="12"/>
      <c r="BD1175" s="13"/>
      <c r="BE1175" s="4" t="str">
        <f>IFERROR(AVERAGE(BF1175:BG1175),"")</f>
        <v/>
      </c>
      <c r="BF1175" s="12"/>
      <c r="BG1175" s="13"/>
      <c r="BH1175" s="4" t="str">
        <f>IFERROR(AVERAGE(BI1175:BJ1175),"")</f>
        <v/>
      </c>
      <c r="BI1175" s="12"/>
      <c r="BJ1175" s="13"/>
      <c r="BK1175" s="4" t="str">
        <f>IFERROR(AVERAGE(BL1175:BM1175),"")</f>
        <v/>
      </c>
      <c r="BL1175" s="12"/>
      <c r="BM1175" s="13"/>
      <c r="BN1175" s="4" t="str">
        <f>IFERROR(AVERAGE(BO1175:BP1175),"")</f>
        <v/>
      </c>
      <c r="BO1175" s="12"/>
      <c r="BP1175" s="13"/>
      <c r="BQ1175" s="4" t="str">
        <f>IFERROR(AVERAGE(BR1175:BS1175),"")</f>
        <v/>
      </c>
      <c r="BR1175" s="12"/>
      <c r="BS1175" s="13"/>
      <c r="BT1175" s="4" t="str">
        <f>IFERROR(AVERAGE(BU1175:BV1175),"")</f>
        <v/>
      </c>
      <c r="BU1175" s="12"/>
      <c r="BV1175" s="13"/>
    </row>
    <row r="1176" spans="1:77">
      <c r="B1176" t="str">
        <f>B1175</f>
        <v>mueller-langer2007techno</v>
      </c>
      <c r="C1176" t="s">
        <v>42</v>
      </c>
      <c r="D1176">
        <f>D1175</f>
        <v>2007</v>
      </c>
      <c r="E1176" t="s">
        <v>43</v>
      </c>
      <c r="F1176" s="4" t="str">
        <f>IFERROR(AVERAGE(G1176:H1176),"")</f>
        <v/>
      </c>
      <c r="G1176" s="12"/>
      <c r="H1176" s="13"/>
      <c r="I1176" s="4" t="str">
        <f>IFERROR(AVERAGE(J1176:K1176),"")</f>
        <v/>
      </c>
      <c r="J1176" s="12"/>
      <c r="K1176" s="13"/>
      <c r="L1176" s="4" t="str">
        <f>IFERROR(AVERAGE(M1176:N1176),"")</f>
        <v/>
      </c>
      <c r="M1176" s="12"/>
      <c r="N1176" s="13"/>
      <c r="O1176" s="4" t="str">
        <f>IFERROR(AVERAGE(P1176:Q1176),"")</f>
        <v/>
      </c>
      <c r="P1176" s="12"/>
      <c r="Q1176" s="13"/>
      <c r="R1176" s="4" t="str">
        <f>IFERROR(AVERAGE(S1176:T1176),"")</f>
        <v/>
      </c>
      <c r="S1176" s="12"/>
      <c r="T1176" s="13"/>
      <c r="U1176" s="4" t="str">
        <f>IFERROR(AVERAGE(V1176:W1176),"")</f>
        <v/>
      </c>
      <c r="V1176" s="12"/>
      <c r="W1176" s="13"/>
      <c r="X1176" s="4" t="str">
        <f>IFERROR(AVERAGE(Y1176:Z1176),"")</f>
        <v/>
      </c>
      <c r="Y1176" s="12"/>
      <c r="Z1176" s="13"/>
      <c r="AA1176" s="4" t="str">
        <f>IFERROR(AVERAGE(AB1176:AC1176),"")</f>
        <v/>
      </c>
      <c r="AB1176" s="12"/>
      <c r="AC1176" s="13"/>
      <c r="AD1176" s="4" t="str">
        <f>IFERROR(AVERAGE(AE1176:AF1176),"")</f>
        <v/>
      </c>
      <c r="AE1176" s="12"/>
      <c r="AF1176" s="13"/>
      <c r="AG1176" s="4" t="str">
        <f>IFERROR(AVERAGE(AH1176:AI1176),"")</f>
        <v/>
      </c>
      <c r="AH1176" s="12"/>
      <c r="AI1176" s="13"/>
      <c r="AJ1176" s="4" t="str">
        <f>IFERROR(AVERAGE(AK1176:AL1176),"")</f>
        <v/>
      </c>
      <c r="AK1176" s="12"/>
      <c r="AL1176" s="13"/>
      <c r="AM1176" s="4" t="str">
        <f>IFERROR(AVERAGE(AN1176:AO1176),"")</f>
        <v/>
      </c>
      <c r="AN1176" s="12"/>
      <c r="AO1176" s="13"/>
      <c r="AP1176" s="4" t="str">
        <f>IFERROR(AVERAGE(AQ1176:AR1176),"")</f>
        <v/>
      </c>
      <c r="AQ1176" s="12"/>
      <c r="AR1176" s="13"/>
      <c r="AS1176" s="4" t="str">
        <f>IFERROR(AVERAGE(AT1176:AU1176),"")</f>
        <v/>
      </c>
      <c r="AT1176" s="12"/>
      <c r="AU1176" s="13"/>
      <c r="AV1176" s="4" t="str">
        <f>IFERROR(AVERAGE(AW1176:AX1176),"")</f>
        <v/>
      </c>
      <c r="AW1176" s="12"/>
      <c r="AX1176" s="13"/>
      <c r="AY1176" s="4" t="str">
        <f>IFERROR(AVERAGE(AZ1176:BA1176),"")</f>
        <v/>
      </c>
      <c r="AZ1176" s="12"/>
      <c r="BA1176" s="13"/>
      <c r="BB1176" s="4" t="str">
        <f>IFERROR(AVERAGE(BC1176:BD1176),"")</f>
        <v/>
      </c>
      <c r="BC1176" s="12"/>
      <c r="BD1176" s="13"/>
      <c r="BE1176" s="4" t="str">
        <f>IFERROR(AVERAGE(BF1176:BG1176),"")</f>
        <v/>
      </c>
      <c r="BF1176" s="12"/>
      <c r="BG1176" s="13"/>
      <c r="BH1176" s="4" t="str">
        <f>IFERROR(AVERAGE(BI1176:BJ1176),"")</f>
        <v/>
      </c>
      <c r="BI1176" s="12"/>
      <c r="BJ1176" s="13"/>
      <c r="BK1176" s="4" t="str">
        <f>IFERROR(AVERAGE(BL1176:BM1176),"")</f>
        <v/>
      </c>
      <c r="BL1176" s="12"/>
      <c r="BM1176" s="13"/>
      <c r="BN1176" s="4" t="str">
        <f>IFERROR(AVERAGE(BO1176:BP1176),"")</f>
        <v/>
      </c>
      <c r="BO1176" s="12"/>
      <c r="BP1176" s="13"/>
      <c r="BQ1176" s="4" t="str">
        <f>IFERROR(AVERAGE(BR1176:BS1176),"")</f>
        <v/>
      </c>
      <c r="BR1176" s="12"/>
      <c r="BS1176" s="13"/>
      <c r="BT1176" s="4" t="str">
        <f>IFERROR(AVERAGE(BU1176:BV1176),"")</f>
        <v/>
      </c>
      <c r="BU1176" s="12"/>
      <c r="BV1176" s="13"/>
    </row>
    <row r="1177" spans="1:77">
      <c r="B1177" t="str">
        <f>B1176</f>
        <v>mueller-langer2007techno</v>
      </c>
      <c r="C1177" t="s">
        <v>21</v>
      </c>
      <c r="D1177">
        <f>D1176</f>
        <v>2007</v>
      </c>
      <c r="E1177" t="s">
        <v>22</v>
      </c>
      <c r="F1177" s="22" t="str">
        <f>IFERROR(AVERAGE(G1177:H1177),"")</f>
        <v/>
      </c>
      <c r="G1177" s="23"/>
      <c r="H1177" s="24"/>
      <c r="I1177" s="22" t="str">
        <f>IFERROR(AVERAGE(J1177:K1177),"")</f>
        <v/>
      </c>
      <c r="J1177" s="23"/>
      <c r="K1177" s="24"/>
      <c r="L1177" s="22" t="str">
        <f>IFERROR(AVERAGE(M1177:N1177),"")</f>
        <v/>
      </c>
      <c r="M1177" s="23"/>
      <c r="N1177" s="24"/>
      <c r="O1177" s="22" t="str">
        <f>IFERROR(AVERAGE(P1177:Q1177),"")</f>
        <v/>
      </c>
      <c r="P1177" s="23"/>
      <c r="Q1177" s="24"/>
      <c r="R1177" s="22" t="str">
        <f>IFERROR(AVERAGE(S1177:T1177),"")</f>
        <v/>
      </c>
      <c r="S1177" s="23"/>
      <c r="T1177" s="24"/>
      <c r="U1177" s="22" t="str">
        <f>IFERROR(AVERAGE(V1177:W1177),"")</f>
        <v/>
      </c>
      <c r="V1177" s="23"/>
      <c r="W1177" s="24"/>
      <c r="X1177" s="22" t="str">
        <f>IFERROR(AVERAGE(Y1177:Z1177),"")</f>
        <v/>
      </c>
      <c r="Y1177" s="23"/>
      <c r="Z1177" s="24"/>
      <c r="AA1177" s="22" t="str">
        <f>IFERROR(AVERAGE(AB1177:AC1177),"")</f>
        <v/>
      </c>
      <c r="AB1177" s="23"/>
      <c r="AC1177" s="24"/>
      <c r="AD1177" s="22" t="str">
        <f>IFERROR(AVERAGE(AE1177:AF1177),"")</f>
        <v/>
      </c>
      <c r="AE1177" s="23"/>
      <c r="AF1177" s="24"/>
      <c r="AG1177" s="22" t="str">
        <f>IFERROR(AVERAGE(AH1177:AI1177),"")</f>
        <v/>
      </c>
      <c r="AH1177" s="23"/>
      <c r="AI1177" s="24"/>
      <c r="AJ1177" s="22" t="str">
        <f>IFERROR(AVERAGE(AK1177:AL1177),"")</f>
        <v/>
      </c>
      <c r="AK1177" s="23"/>
      <c r="AL1177" s="24"/>
      <c r="AM1177" s="22" t="str">
        <f>IFERROR(AVERAGE(AN1177:AO1177),"")</f>
        <v/>
      </c>
      <c r="AN1177" s="23"/>
      <c r="AO1177" s="24"/>
      <c r="AP1177" s="22" t="str">
        <f>IFERROR(AVERAGE(AQ1177:AR1177),"")</f>
        <v/>
      </c>
      <c r="AQ1177" s="23"/>
      <c r="AR1177" s="24"/>
      <c r="AS1177" s="22" t="str">
        <f>IFERROR(AVERAGE(AT1177:AU1177),"")</f>
        <v/>
      </c>
      <c r="AT1177" s="23"/>
      <c r="AU1177" s="24"/>
      <c r="AV1177" s="22" t="str">
        <f>IFERROR(AVERAGE(AW1177:AX1177),"")</f>
        <v/>
      </c>
      <c r="AW1177" s="23"/>
      <c r="AX1177" s="24"/>
      <c r="AY1177" s="22" t="str">
        <f>IFERROR(AVERAGE(AZ1177:BA1177),"")</f>
        <v/>
      </c>
      <c r="AZ1177" s="23"/>
      <c r="BA1177" s="24"/>
      <c r="BB1177" s="22" t="str">
        <f>IFERROR(AVERAGE(BC1177:BD1177),"")</f>
        <v/>
      </c>
      <c r="BC1177" s="23"/>
      <c r="BD1177" s="24"/>
      <c r="BE1177" s="22" t="str">
        <f>IFERROR(AVERAGE(BF1177:BG1177),"")</f>
        <v/>
      </c>
      <c r="BF1177" s="23"/>
      <c r="BG1177" s="24"/>
      <c r="BH1177" s="22" t="str">
        <f>IFERROR(AVERAGE(BI1177:BJ1177),"")</f>
        <v/>
      </c>
      <c r="BI1177" s="23"/>
      <c r="BJ1177" s="24"/>
      <c r="BK1177" s="22" t="str">
        <f>IFERROR(AVERAGE(BL1177:BM1177),"")</f>
        <v/>
      </c>
      <c r="BL1177" s="23"/>
      <c r="BM1177" s="24"/>
      <c r="BN1177" s="22" t="str">
        <f>IFERROR(AVERAGE(BO1177:BP1177),"")</f>
        <v/>
      </c>
      <c r="BO1177" s="23"/>
      <c r="BP1177" s="24"/>
      <c r="BQ1177" s="22" t="str">
        <f>IFERROR(AVERAGE(BR1177:BS1177),"")</f>
        <v/>
      </c>
      <c r="BR1177" s="23"/>
      <c r="BS1177" s="24"/>
      <c r="BT1177" s="22" t="str">
        <f>IFERROR(AVERAGE(BU1177:BV1177),"")</f>
        <v/>
      </c>
      <c r="BU1177" s="23"/>
      <c r="BV1177" s="24"/>
    </row>
    <row r="1178" spans="1:77">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c r="BO1178" s="11"/>
      <c r="BP1178" s="11"/>
      <c r="BQ1178" s="11"/>
      <c r="BR1178" s="11"/>
      <c r="BS1178" s="11"/>
      <c r="BT1178" s="11"/>
      <c r="BU1178" s="11"/>
      <c r="BV1178" s="11"/>
      <c r="BW1178" s="11"/>
      <c r="BX1178" s="11"/>
      <c r="BY1178" s="11"/>
    </row>
    <row r="1180" spans="1:77">
      <c r="A1180" s="5">
        <f>MATCH(B1180,Sources[Citekey],0)</f>
        <v>61</v>
      </c>
      <c r="B1180" s="6" t="s">
        <v>181</v>
      </c>
      <c r="C1180" s="1"/>
      <c r="D1180" s="1">
        <f>VLOOKUP(B1180,Sources[],2,FALSE)</f>
        <v>2014</v>
      </c>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c r="BU1180" s="4"/>
      <c r="BV1180" s="4"/>
    </row>
    <row r="1181" spans="1:77">
      <c r="B1181" t="str">
        <f>B1180</f>
        <v>plessmann2014global</v>
      </c>
      <c r="C1181" t="s">
        <v>3</v>
      </c>
      <c r="D1181">
        <f>D1180</f>
        <v>2014</v>
      </c>
      <c r="E1181" s="25" t="s">
        <v>6</v>
      </c>
      <c r="F1181" s="4" t="str">
        <f>IFERROR(AVERAGE(G1181:H1181),"")</f>
        <v/>
      </c>
      <c r="G1181" s="12"/>
      <c r="H1181" s="13"/>
      <c r="I1181" s="4" t="str">
        <f>IFERROR(AVERAGE(J1181:K1181),"")</f>
        <v/>
      </c>
      <c r="J1181" s="12"/>
      <c r="K1181" s="13"/>
      <c r="L1181" s="4" t="str">
        <f>IFERROR(AVERAGE(M1181:N1181),"")</f>
        <v/>
      </c>
      <c r="M1181" s="12"/>
      <c r="N1181" s="13"/>
      <c r="O1181" s="4" t="str">
        <f>IFERROR(AVERAGE(P1181:Q1181),"")</f>
        <v/>
      </c>
      <c r="P1181" s="12"/>
      <c r="Q1181" s="13"/>
      <c r="R1181" s="4" t="str">
        <f>IFERROR(AVERAGE(S1181:T1181),"")</f>
        <v/>
      </c>
      <c r="S1181" s="12"/>
      <c r="T1181" s="13"/>
      <c r="U1181" s="4" t="str">
        <f>IFERROR(AVERAGE(V1181:W1181),"")</f>
        <v/>
      </c>
      <c r="V1181" s="12"/>
      <c r="W1181" s="13"/>
      <c r="X1181" s="4" t="str">
        <f>IFERROR(AVERAGE(Y1181:Z1181),"")</f>
        <v/>
      </c>
      <c r="Y1181" s="12"/>
      <c r="Z1181" s="13"/>
      <c r="AA1181" s="4" t="str">
        <f>IFERROR(AVERAGE(AB1181:AC1181),"")</f>
        <v/>
      </c>
      <c r="AB1181" s="12"/>
      <c r="AC1181" s="13"/>
      <c r="AD1181" s="4" t="str">
        <f>IFERROR(AVERAGE(AE1181:AF1181),"")</f>
        <v/>
      </c>
      <c r="AE1181" s="12"/>
      <c r="AF1181" s="13"/>
      <c r="AG1181" s="4" t="str">
        <f>IFERROR(AVERAGE(AH1181:AI1181),"")</f>
        <v/>
      </c>
      <c r="AH1181" s="12"/>
      <c r="AI1181" s="13"/>
      <c r="AJ1181" s="4" t="str">
        <f>IFERROR(AVERAGE(AK1181:AL1181),"")</f>
        <v/>
      </c>
      <c r="AK1181" s="12"/>
      <c r="AL1181" s="13"/>
      <c r="AM1181" s="4" t="str">
        <f>IFERROR(AVERAGE(AN1181:AO1181),"")</f>
        <v/>
      </c>
      <c r="AN1181" s="12"/>
      <c r="AO1181" s="13"/>
      <c r="AP1181" s="4" t="str">
        <f>IFERROR(AVERAGE(AQ1181:AR1181),"")</f>
        <v/>
      </c>
      <c r="AQ1181" s="12"/>
      <c r="AR1181" s="13"/>
      <c r="AS1181" s="4" t="str">
        <f>IFERROR(AVERAGE(AT1181:AU1181),"")</f>
        <v/>
      </c>
      <c r="AT1181" s="12"/>
      <c r="AU1181" s="13"/>
      <c r="AV1181" s="4" t="str">
        <f>IFERROR(AVERAGE(AW1181:AX1181),"")</f>
        <v/>
      </c>
      <c r="AW1181" s="12"/>
      <c r="AX1181" s="13"/>
      <c r="AY1181" s="4" t="str">
        <f>IFERROR(AVERAGE(AZ1181:BA1181),"")</f>
        <v/>
      </c>
      <c r="AZ1181" s="12"/>
      <c r="BA1181" s="13"/>
      <c r="BB1181" s="4" t="str">
        <f>IFERROR(AVERAGE(BC1181:BD1181),"")</f>
        <v/>
      </c>
      <c r="BC1181" s="12"/>
      <c r="BD1181" s="13"/>
      <c r="BE1181" s="4" t="str">
        <f>IFERROR(AVERAGE(BF1181:BG1181),"")</f>
        <v/>
      </c>
      <c r="BF1181" s="12"/>
      <c r="BG1181" s="13"/>
      <c r="BH1181" s="4" t="str">
        <f>IFERROR(AVERAGE(BI1181:BJ1181),"")</f>
        <v/>
      </c>
      <c r="BI1181" s="12"/>
      <c r="BJ1181" s="13"/>
      <c r="BK1181" s="4" t="str">
        <f>IFERROR(AVERAGE(BL1181:BM1181),"")</f>
        <v/>
      </c>
      <c r="BL1181" s="12"/>
      <c r="BM1181" s="13"/>
      <c r="BN1181" s="4">
        <f>IFERROR(AVERAGE(BO1181:BP1181),"")</f>
        <v>940</v>
      </c>
      <c r="BO1181" s="12">
        <v>940</v>
      </c>
      <c r="BP1181" s="13">
        <v>940</v>
      </c>
      <c r="BQ1181" s="4" t="str">
        <f>IFERROR(AVERAGE(BR1181:BS1181),"")</f>
        <v/>
      </c>
      <c r="BR1181" s="12"/>
      <c r="BS1181" s="13"/>
      <c r="BT1181" s="4" t="str">
        <f>IFERROR(AVERAGE(BU1181:BV1181),"")</f>
        <v/>
      </c>
      <c r="BU1181" s="12"/>
      <c r="BV1181" s="13"/>
      <c r="BX1181" s="2"/>
      <c r="BY1181" s="2" t="s">
        <v>215</v>
      </c>
    </row>
    <row r="1182" spans="1:77">
      <c r="B1182" t="str">
        <f>B1181</f>
        <v>plessmann2014global</v>
      </c>
      <c r="C1182" t="s">
        <v>4</v>
      </c>
      <c r="D1182">
        <f>D1181</f>
        <v>2014</v>
      </c>
      <c r="E1182" t="str">
        <f>E1181</f>
        <v>EUR/kW</v>
      </c>
      <c r="F1182" s="4" t="str">
        <f>IFERROR(AVERAGE(G1182:H1182),"")</f>
        <v/>
      </c>
      <c r="G1182" s="14"/>
      <c r="H1182" s="15"/>
      <c r="I1182" s="4" t="str">
        <f>IFERROR(AVERAGE(J1182:K1182),"")</f>
        <v/>
      </c>
      <c r="J1182" s="14"/>
      <c r="K1182" s="15"/>
      <c r="L1182" s="4" t="str">
        <f>IFERROR(AVERAGE(M1182:N1182),"")</f>
        <v/>
      </c>
      <c r="M1182" s="14"/>
      <c r="N1182" s="15"/>
      <c r="O1182" s="4" t="str">
        <f>IFERROR(AVERAGE(P1182:Q1182),"")</f>
        <v/>
      </c>
      <c r="P1182" s="14"/>
      <c r="Q1182" s="15"/>
      <c r="R1182" s="4" t="str">
        <f>IFERROR(AVERAGE(S1182:T1182),"")</f>
        <v/>
      </c>
      <c r="S1182" s="14"/>
      <c r="T1182" s="15"/>
      <c r="U1182" s="4" t="str">
        <f>IFERROR(AVERAGE(V1182:W1182),"")</f>
        <v/>
      </c>
      <c r="V1182" s="14"/>
      <c r="W1182" s="15"/>
      <c r="X1182" s="4" t="str">
        <f>IFERROR(AVERAGE(Y1182:Z1182),"")</f>
        <v/>
      </c>
      <c r="Y1182" s="14"/>
      <c r="Z1182" s="15"/>
      <c r="AA1182" s="4" t="str">
        <f>IFERROR(AVERAGE(AB1182:AC1182),"")</f>
        <v/>
      </c>
      <c r="AB1182" s="14"/>
      <c r="AC1182" s="15"/>
      <c r="AD1182" s="4" t="str">
        <f>IFERROR(AVERAGE(AE1182:AF1182),"")</f>
        <v/>
      </c>
      <c r="AE1182" s="14"/>
      <c r="AF1182" s="15"/>
      <c r="AG1182" s="4" t="str">
        <f>IFERROR(AVERAGE(AH1182:AI1182),"")</f>
        <v/>
      </c>
      <c r="AH1182" s="14"/>
      <c r="AI1182" s="15"/>
      <c r="AJ1182" s="4" t="str">
        <f>IFERROR(AVERAGE(AK1182:AL1182),"")</f>
        <v/>
      </c>
      <c r="AK1182" s="14"/>
      <c r="AL1182" s="15"/>
      <c r="AM1182" s="4" t="str">
        <f>IFERROR(AVERAGE(AN1182:AO1182),"")</f>
        <v/>
      </c>
      <c r="AN1182" s="14"/>
      <c r="AO1182" s="15"/>
      <c r="AP1182" s="4" t="str">
        <f>IFERROR(AVERAGE(AQ1182:AR1182),"")</f>
        <v/>
      </c>
      <c r="AQ1182" s="14"/>
      <c r="AR1182" s="15"/>
      <c r="AS1182" s="4" t="str">
        <f>IFERROR(AVERAGE(AT1182:AU1182),"")</f>
        <v/>
      </c>
      <c r="AT1182" s="14"/>
      <c r="AU1182" s="15"/>
      <c r="AV1182" s="4" t="str">
        <f>IFERROR(AVERAGE(AW1182:AX1182),"")</f>
        <v/>
      </c>
      <c r="AW1182" s="14"/>
      <c r="AX1182" s="15"/>
      <c r="AY1182" s="4" t="str">
        <f>IFERROR(AVERAGE(AZ1182:BA1182),"")</f>
        <v/>
      </c>
      <c r="AZ1182" s="14"/>
      <c r="BA1182" s="15"/>
      <c r="BB1182" s="4" t="str">
        <f>IFERROR(AVERAGE(BC1182:BD1182),"")</f>
        <v/>
      </c>
      <c r="BC1182" s="14"/>
      <c r="BD1182" s="15"/>
      <c r="BE1182" s="4" t="str">
        <f>IFERROR(AVERAGE(BF1182:BG1182),"")</f>
        <v/>
      </c>
      <c r="BF1182" s="14"/>
      <c r="BG1182" s="15"/>
      <c r="BH1182" s="4" t="str">
        <f>IFERROR(AVERAGE(BI1182:BJ1182),"")</f>
        <v/>
      </c>
      <c r="BI1182" s="14"/>
      <c r="BJ1182" s="15"/>
      <c r="BK1182" s="4" t="str">
        <f>IFERROR(AVERAGE(BL1182:BM1182),"")</f>
        <v/>
      </c>
      <c r="BL1182" s="14"/>
      <c r="BM1182" s="15"/>
      <c r="BN1182" s="4" t="str">
        <f>IFERROR(AVERAGE(BO1182:BP1182),"")</f>
        <v/>
      </c>
      <c r="BO1182" s="14"/>
      <c r="BP1182" s="15"/>
      <c r="BQ1182" s="4" t="str">
        <f>IFERROR(AVERAGE(BR1182:BS1182),"")</f>
        <v/>
      </c>
      <c r="BR1182" s="14"/>
      <c r="BS1182" s="15"/>
      <c r="BT1182" s="4" t="str">
        <f>IFERROR(AVERAGE(BU1182:BV1182),"")</f>
        <v/>
      </c>
      <c r="BU1182" s="14"/>
      <c r="BV1182" s="15"/>
      <c r="BX1182" s="2"/>
      <c r="BY1182" s="2"/>
    </row>
    <row r="1183" spans="1:77">
      <c r="B1183" t="str">
        <f>B1182</f>
        <v>plessmann2014global</v>
      </c>
      <c r="C1183" t="s">
        <v>5</v>
      </c>
      <c r="D1183">
        <f>D1182</f>
        <v>2014</v>
      </c>
      <c r="E1183" t="str">
        <f>E1182</f>
        <v>EUR/kW</v>
      </c>
      <c r="F1183" s="4" t="str">
        <f>IFERROR(AVERAGE(G1183:H1183),"")</f>
        <v/>
      </c>
      <c r="G1183" s="16"/>
      <c r="H1183" s="17"/>
      <c r="I1183" s="4" t="str">
        <f>IFERROR(AVERAGE(J1183:K1183),"")</f>
        <v/>
      </c>
      <c r="J1183" s="16"/>
      <c r="K1183" s="17"/>
      <c r="L1183" s="4" t="str">
        <f>IFERROR(AVERAGE(M1183:N1183),"")</f>
        <v/>
      </c>
      <c r="M1183" s="16"/>
      <c r="N1183" s="17"/>
      <c r="O1183" s="4" t="str">
        <f>IFERROR(AVERAGE(P1183:Q1183),"")</f>
        <v/>
      </c>
      <c r="P1183" s="16"/>
      <c r="Q1183" s="17"/>
      <c r="R1183" s="4" t="str">
        <f>IFERROR(AVERAGE(S1183:T1183),"")</f>
        <v/>
      </c>
      <c r="S1183" s="16"/>
      <c r="T1183" s="17"/>
      <c r="U1183" s="4" t="str">
        <f>IFERROR(AVERAGE(V1183:W1183),"")</f>
        <v/>
      </c>
      <c r="V1183" s="16"/>
      <c r="W1183" s="17"/>
      <c r="X1183" s="4" t="str">
        <f>IFERROR(AVERAGE(Y1183:Z1183),"")</f>
        <v/>
      </c>
      <c r="Y1183" s="16"/>
      <c r="Z1183" s="17"/>
      <c r="AA1183" s="4" t="str">
        <f>IFERROR(AVERAGE(AB1183:AC1183),"")</f>
        <v/>
      </c>
      <c r="AB1183" s="16"/>
      <c r="AC1183" s="17"/>
      <c r="AD1183" s="4" t="str">
        <f>IFERROR(AVERAGE(AE1183:AF1183),"")</f>
        <v/>
      </c>
      <c r="AE1183" s="16"/>
      <c r="AF1183" s="17"/>
      <c r="AG1183" s="4" t="str">
        <f>IFERROR(AVERAGE(AH1183:AI1183),"")</f>
        <v/>
      </c>
      <c r="AH1183" s="16"/>
      <c r="AI1183" s="17"/>
      <c r="AJ1183" s="4" t="str">
        <f>IFERROR(AVERAGE(AK1183:AL1183),"")</f>
        <v/>
      </c>
      <c r="AK1183" s="16"/>
      <c r="AL1183" s="17"/>
      <c r="AM1183" s="4" t="str">
        <f>IFERROR(AVERAGE(AN1183:AO1183),"")</f>
        <v/>
      </c>
      <c r="AN1183" s="16"/>
      <c r="AO1183" s="17"/>
      <c r="AP1183" s="4" t="str">
        <f>IFERROR(AVERAGE(AQ1183:AR1183),"")</f>
        <v/>
      </c>
      <c r="AQ1183" s="16"/>
      <c r="AR1183" s="17"/>
      <c r="AS1183" s="4" t="str">
        <f>IFERROR(AVERAGE(AT1183:AU1183),"")</f>
        <v/>
      </c>
      <c r="AT1183" s="16"/>
      <c r="AU1183" s="17"/>
      <c r="AV1183" s="4" t="str">
        <f>IFERROR(AVERAGE(AW1183:AX1183),"")</f>
        <v/>
      </c>
      <c r="AW1183" s="16"/>
      <c r="AX1183" s="17"/>
      <c r="AY1183" s="4" t="str">
        <f>IFERROR(AVERAGE(AZ1183:BA1183),"")</f>
        <v/>
      </c>
      <c r="AZ1183" s="16"/>
      <c r="BA1183" s="17"/>
      <c r="BB1183" s="4" t="str">
        <f>IFERROR(AVERAGE(BC1183:BD1183),"")</f>
        <v/>
      </c>
      <c r="BC1183" s="16"/>
      <c r="BD1183" s="17"/>
      <c r="BE1183" s="4" t="str">
        <f>IFERROR(AVERAGE(BF1183:BG1183),"")</f>
        <v/>
      </c>
      <c r="BF1183" s="16"/>
      <c r="BG1183" s="17"/>
      <c r="BH1183" s="4" t="str">
        <f>IFERROR(AVERAGE(BI1183:BJ1183),"")</f>
        <v/>
      </c>
      <c r="BI1183" s="16"/>
      <c r="BJ1183" s="17"/>
      <c r="BK1183" s="4" t="str">
        <f>IFERROR(AVERAGE(BL1183:BM1183),"")</f>
        <v/>
      </c>
      <c r="BL1183" s="16"/>
      <c r="BM1183" s="17"/>
      <c r="BN1183" s="4" t="str">
        <f>IFERROR(AVERAGE(BO1183:BP1183),"")</f>
        <v/>
      </c>
      <c r="BO1183" s="16"/>
      <c r="BP1183" s="17"/>
      <c r="BQ1183" s="4" t="str">
        <f>IFERROR(AVERAGE(BR1183:BS1183),"")</f>
        <v/>
      </c>
      <c r="BR1183" s="16"/>
      <c r="BS1183" s="17"/>
      <c r="BT1183" s="4" t="str">
        <f>IFERROR(AVERAGE(BU1183:BV1183),"")</f>
        <v/>
      </c>
      <c r="BU1183" s="16"/>
      <c r="BV1183" s="17"/>
    </row>
    <row r="1184" spans="1:77">
      <c r="B1184" t="s">
        <v>69</v>
      </c>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c r="BO1184" s="4"/>
      <c r="BP1184" s="4"/>
      <c r="BQ1184" s="4"/>
      <c r="BR1184" s="4"/>
      <c r="BS1184" s="4"/>
      <c r="BT1184" s="4"/>
      <c r="BU1184" s="4"/>
      <c r="BV1184" s="4"/>
    </row>
    <row r="1185" spans="1:74" s="1" customFormat="1">
      <c r="A1185" s="55"/>
      <c r="B1185" s="1" t="str">
        <f>B1183</f>
        <v>plessmann2014global</v>
      </c>
      <c r="C1185" s="1" t="s">
        <v>10</v>
      </c>
      <c r="D1185" s="1">
        <f>D1180</f>
        <v>2014</v>
      </c>
      <c r="E1185" s="1" t="str">
        <f>E1181</f>
        <v>EUR/kW</v>
      </c>
      <c r="F1185" s="10">
        <f t="shared" ref="F1185:BJ1185" si="1302">IFERROR(SUM(F1187:F1192)/F1186,0)</f>
        <v>0</v>
      </c>
      <c r="G1185" s="10">
        <f t="shared" si="1302"/>
        <v>0</v>
      </c>
      <c r="H1185" s="10">
        <f t="shared" si="1302"/>
        <v>0</v>
      </c>
      <c r="I1185" s="10">
        <f t="shared" si="1302"/>
        <v>0</v>
      </c>
      <c r="J1185" s="10">
        <f t="shared" si="1302"/>
        <v>0</v>
      </c>
      <c r="K1185" s="10">
        <f t="shared" si="1302"/>
        <v>0</v>
      </c>
      <c r="L1185" s="10">
        <f t="shared" si="1302"/>
        <v>0</v>
      </c>
      <c r="M1185" s="10">
        <f t="shared" si="1302"/>
        <v>0</v>
      </c>
      <c r="N1185" s="10">
        <f t="shared" si="1302"/>
        <v>0</v>
      </c>
      <c r="O1185" s="10">
        <f t="shared" si="1302"/>
        <v>0</v>
      </c>
      <c r="P1185" s="10">
        <f t="shared" si="1302"/>
        <v>0</v>
      </c>
      <c r="Q1185" s="10">
        <f t="shared" si="1302"/>
        <v>0</v>
      </c>
      <c r="R1185" s="10">
        <f t="shared" si="1302"/>
        <v>0</v>
      </c>
      <c r="S1185" s="10">
        <f t="shared" si="1302"/>
        <v>0</v>
      </c>
      <c r="T1185" s="10">
        <f t="shared" si="1302"/>
        <v>0</v>
      </c>
      <c r="U1185" s="10">
        <f t="shared" si="1302"/>
        <v>0</v>
      </c>
      <c r="V1185" s="10">
        <f t="shared" si="1302"/>
        <v>0</v>
      </c>
      <c r="W1185" s="10">
        <f t="shared" si="1302"/>
        <v>0</v>
      </c>
      <c r="X1185" s="10">
        <f t="shared" si="1302"/>
        <v>0</v>
      </c>
      <c r="Y1185" s="10">
        <f t="shared" si="1302"/>
        <v>0</v>
      </c>
      <c r="Z1185" s="10">
        <f t="shared" si="1302"/>
        <v>0</v>
      </c>
      <c r="AA1185" s="10">
        <f t="shared" si="1302"/>
        <v>0</v>
      </c>
      <c r="AB1185" s="10">
        <f t="shared" si="1302"/>
        <v>0</v>
      </c>
      <c r="AC1185" s="10">
        <f t="shared" si="1302"/>
        <v>0</v>
      </c>
      <c r="AD1185" s="10">
        <f t="shared" si="1302"/>
        <v>0</v>
      </c>
      <c r="AE1185" s="10">
        <f t="shared" si="1302"/>
        <v>0</v>
      </c>
      <c r="AF1185" s="10">
        <f t="shared" si="1302"/>
        <v>0</v>
      </c>
      <c r="AG1185" s="10">
        <f t="shared" si="1302"/>
        <v>0</v>
      </c>
      <c r="AH1185" s="10">
        <f t="shared" si="1302"/>
        <v>0</v>
      </c>
      <c r="AI1185" s="10">
        <f t="shared" si="1302"/>
        <v>0</v>
      </c>
      <c r="AJ1185" s="10">
        <f t="shared" si="1302"/>
        <v>0</v>
      </c>
      <c r="AK1185" s="10">
        <f t="shared" si="1302"/>
        <v>0</v>
      </c>
      <c r="AL1185" s="10">
        <f t="shared" si="1302"/>
        <v>0</v>
      </c>
      <c r="AM1185" s="10">
        <f t="shared" si="1302"/>
        <v>0</v>
      </c>
      <c r="AN1185" s="10">
        <f t="shared" si="1302"/>
        <v>0</v>
      </c>
      <c r="AO1185" s="10">
        <f t="shared" si="1302"/>
        <v>0</v>
      </c>
      <c r="AP1185" s="10">
        <f t="shared" si="1302"/>
        <v>0</v>
      </c>
      <c r="AQ1185" s="10">
        <f t="shared" si="1302"/>
        <v>0</v>
      </c>
      <c r="AR1185" s="10">
        <f t="shared" si="1302"/>
        <v>0</v>
      </c>
      <c r="AS1185" s="10">
        <f t="shared" si="1302"/>
        <v>0</v>
      </c>
      <c r="AT1185" s="10">
        <f t="shared" si="1302"/>
        <v>0</v>
      </c>
      <c r="AU1185" s="10">
        <f t="shared" si="1302"/>
        <v>0</v>
      </c>
      <c r="AV1185" s="10">
        <f t="shared" si="1302"/>
        <v>0</v>
      </c>
      <c r="AW1185" s="10">
        <f t="shared" si="1302"/>
        <v>0</v>
      </c>
      <c r="AX1185" s="10">
        <f t="shared" si="1302"/>
        <v>0</v>
      </c>
      <c r="AY1185" s="10">
        <f t="shared" si="1302"/>
        <v>0</v>
      </c>
      <c r="AZ1185" s="10">
        <f t="shared" si="1302"/>
        <v>0</v>
      </c>
      <c r="BA1185" s="10">
        <f t="shared" si="1302"/>
        <v>0</v>
      </c>
      <c r="BB1185" s="10">
        <f t="shared" si="1302"/>
        <v>0</v>
      </c>
      <c r="BC1185" s="10">
        <f t="shared" si="1302"/>
        <v>0</v>
      </c>
      <c r="BD1185" s="10">
        <f t="shared" si="1302"/>
        <v>0</v>
      </c>
      <c r="BE1185" s="10">
        <f t="shared" si="1302"/>
        <v>0</v>
      </c>
      <c r="BF1185" s="10">
        <f t="shared" si="1302"/>
        <v>0</v>
      </c>
      <c r="BG1185" s="10">
        <f t="shared" si="1302"/>
        <v>0</v>
      </c>
      <c r="BH1185" s="10">
        <f t="shared" si="1302"/>
        <v>0</v>
      </c>
      <c r="BI1185" s="10">
        <f t="shared" si="1302"/>
        <v>0</v>
      </c>
      <c r="BJ1185" s="10">
        <f t="shared" si="1302"/>
        <v>0</v>
      </c>
      <c r="BK1185" s="10">
        <f t="shared" ref="BK1185:BV1185" si="1303">IFERROR(SUM(BK1187:BK1192)/BK1186,0)</f>
        <v>0</v>
      </c>
      <c r="BL1185" s="10">
        <f t="shared" si="1303"/>
        <v>0</v>
      </c>
      <c r="BM1185" s="10">
        <f t="shared" si="1303"/>
        <v>0</v>
      </c>
      <c r="BN1185" s="10">
        <f t="shared" si="1303"/>
        <v>0</v>
      </c>
      <c r="BO1185" s="10">
        <f t="shared" si="1303"/>
        <v>0</v>
      </c>
      <c r="BP1185" s="10">
        <f t="shared" si="1303"/>
        <v>0</v>
      </c>
      <c r="BQ1185" s="10">
        <f t="shared" si="1303"/>
        <v>0</v>
      </c>
      <c r="BR1185" s="10">
        <f t="shared" si="1303"/>
        <v>0</v>
      </c>
      <c r="BS1185" s="10">
        <f t="shared" si="1303"/>
        <v>0</v>
      </c>
      <c r="BT1185" s="10">
        <f t="shared" si="1303"/>
        <v>0</v>
      </c>
      <c r="BU1185" s="10">
        <f t="shared" si="1303"/>
        <v>0</v>
      </c>
      <c r="BV1185" s="10">
        <f t="shared" si="1303"/>
        <v>0</v>
      </c>
    </row>
    <row r="1186" spans="1:74" hidden="1" outlineLevel="1">
      <c r="B1186" t="str">
        <f>B1185</f>
        <v>plessmann2014global</v>
      </c>
      <c r="C1186" t="s">
        <v>17</v>
      </c>
      <c r="D1186">
        <f>D1185</f>
        <v>2014</v>
      </c>
      <c r="E1186" t="s">
        <v>18</v>
      </c>
      <c r="F1186" s="4" t="str">
        <f>IFERROR(AVERAGE(G1186:H1186),"")</f>
        <v/>
      </c>
      <c r="G1186" s="12"/>
      <c r="H1186" s="13"/>
      <c r="I1186" s="4" t="str">
        <f>IFERROR(AVERAGE(J1186:K1186),"")</f>
        <v/>
      </c>
      <c r="J1186" s="12"/>
      <c r="K1186" s="13"/>
      <c r="L1186" s="4" t="str">
        <f>IFERROR(AVERAGE(M1186:N1186),"")</f>
        <v/>
      </c>
      <c r="M1186" s="12"/>
      <c r="N1186" s="13"/>
      <c r="O1186" s="4" t="str">
        <f>IFERROR(AVERAGE(P1186:Q1186),"")</f>
        <v/>
      </c>
      <c r="P1186" s="12"/>
      <c r="Q1186" s="13"/>
      <c r="R1186" s="4" t="str">
        <f>IFERROR(AVERAGE(S1186:T1186),"")</f>
        <v/>
      </c>
      <c r="S1186" s="12"/>
      <c r="T1186" s="13"/>
      <c r="U1186" s="4" t="str">
        <f>IFERROR(AVERAGE(V1186:W1186),"")</f>
        <v/>
      </c>
      <c r="V1186" s="12"/>
      <c r="W1186" s="13"/>
      <c r="X1186" s="4" t="str">
        <f>IFERROR(AVERAGE(Y1186:Z1186),"")</f>
        <v/>
      </c>
      <c r="Y1186" s="12"/>
      <c r="Z1186" s="13"/>
      <c r="AA1186" s="4" t="str">
        <f>IFERROR(AVERAGE(AB1186:AC1186),"")</f>
        <v/>
      </c>
      <c r="AB1186" s="12"/>
      <c r="AC1186" s="13"/>
      <c r="AD1186" s="4" t="str">
        <f>IFERROR(AVERAGE(AE1186:AF1186),"")</f>
        <v/>
      </c>
      <c r="AE1186" s="12"/>
      <c r="AF1186" s="13"/>
      <c r="AG1186" s="4" t="str">
        <f>IFERROR(AVERAGE(AH1186:AI1186),"")</f>
        <v/>
      </c>
      <c r="AH1186" s="12"/>
      <c r="AI1186" s="13"/>
      <c r="AJ1186" s="4" t="str">
        <f>IFERROR(AVERAGE(AK1186:AL1186),"")</f>
        <v/>
      </c>
      <c r="AK1186" s="12"/>
      <c r="AL1186" s="13"/>
      <c r="AM1186" s="4" t="str">
        <f>IFERROR(AVERAGE(AN1186:AO1186),"")</f>
        <v/>
      </c>
      <c r="AN1186" s="12"/>
      <c r="AO1186" s="13"/>
      <c r="AP1186" s="4" t="str">
        <f>IFERROR(AVERAGE(AQ1186:AR1186),"")</f>
        <v/>
      </c>
      <c r="AQ1186" s="12"/>
      <c r="AR1186" s="13"/>
      <c r="AS1186" s="4" t="str">
        <f>IFERROR(AVERAGE(AT1186:AU1186),"")</f>
        <v/>
      </c>
      <c r="AT1186" s="12"/>
      <c r="AU1186" s="13"/>
      <c r="AV1186" s="4" t="str">
        <f>IFERROR(AVERAGE(AW1186:AX1186),"")</f>
        <v/>
      </c>
      <c r="AW1186" s="12"/>
      <c r="AX1186" s="13"/>
      <c r="AY1186" s="4" t="str">
        <f>IFERROR(AVERAGE(AZ1186:BA1186),"")</f>
        <v/>
      </c>
      <c r="AZ1186" s="12"/>
      <c r="BA1186" s="13"/>
      <c r="BB1186" s="4" t="str">
        <f>IFERROR(AVERAGE(BC1186:BD1186),"")</f>
        <v/>
      </c>
      <c r="BC1186" s="12"/>
      <c r="BD1186" s="13"/>
      <c r="BE1186" s="4" t="str">
        <f>IFERROR(AVERAGE(BF1186:BG1186),"")</f>
        <v/>
      </c>
      <c r="BF1186" s="12"/>
      <c r="BG1186" s="13"/>
      <c r="BH1186" s="4" t="str">
        <f>IFERROR(AVERAGE(BI1186:BJ1186),"")</f>
        <v/>
      </c>
      <c r="BI1186" s="12"/>
      <c r="BJ1186" s="13"/>
      <c r="BK1186" s="4" t="str">
        <f>IFERROR(AVERAGE(BL1186:BM1186),"")</f>
        <v/>
      </c>
      <c r="BL1186" s="12"/>
      <c r="BM1186" s="13"/>
      <c r="BN1186" s="4" t="str">
        <f>IFERROR(AVERAGE(BO1186:BP1186),"")</f>
        <v/>
      </c>
      <c r="BO1186" s="12"/>
      <c r="BP1186" s="13"/>
      <c r="BQ1186" s="4" t="str">
        <f>IFERROR(AVERAGE(BR1186:BS1186),"")</f>
        <v/>
      </c>
      <c r="BR1186" s="12"/>
      <c r="BS1186" s="13"/>
      <c r="BT1186" s="4" t="str">
        <f>IFERROR(AVERAGE(BU1186:BV1186),"")</f>
        <v/>
      </c>
      <c r="BU1186" s="12"/>
      <c r="BV1186" s="13"/>
    </row>
    <row r="1187" spans="1:74" hidden="1" outlineLevel="1">
      <c r="B1187" t="str">
        <f t="shared" ref="B1187:B1192" si="1304">B1186</f>
        <v>plessmann2014global</v>
      </c>
      <c r="C1187" t="s">
        <v>12</v>
      </c>
      <c r="D1187">
        <f>D1185</f>
        <v>2014</v>
      </c>
      <c r="E1187" t="str">
        <f>LEFT(E1185,3)</f>
        <v>EUR</v>
      </c>
      <c r="F1187" s="4" t="str">
        <f t="shared" ref="F1187:F1192" si="1305">IFERROR(AVERAGE(G1187:H1187),"")</f>
        <v/>
      </c>
      <c r="G1187" s="12"/>
      <c r="H1187" s="13"/>
      <c r="I1187" s="4" t="str">
        <f t="shared" ref="I1187:I1192" si="1306">IFERROR(AVERAGE(J1187:K1187),"")</f>
        <v/>
      </c>
      <c r="J1187" s="12"/>
      <c r="K1187" s="13"/>
      <c r="L1187" s="4" t="str">
        <f t="shared" ref="L1187:L1192" si="1307">IFERROR(AVERAGE(M1187:N1187),"")</f>
        <v/>
      </c>
      <c r="M1187" s="12"/>
      <c r="N1187" s="13"/>
      <c r="O1187" s="4" t="str">
        <f t="shared" ref="O1187:O1192" si="1308">IFERROR(AVERAGE(P1187:Q1187),"")</f>
        <v/>
      </c>
      <c r="P1187" s="12"/>
      <c r="Q1187" s="13"/>
      <c r="R1187" s="4" t="str">
        <f t="shared" ref="R1187:R1192" si="1309">IFERROR(AVERAGE(S1187:T1187),"")</f>
        <v/>
      </c>
      <c r="S1187" s="12"/>
      <c r="T1187" s="13"/>
      <c r="U1187" s="4" t="str">
        <f t="shared" ref="U1187:U1192" si="1310">IFERROR(AVERAGE(V1187:W1187),"")</f>
        <v/>
      </c>
      <c r="V1187" s="12"/>
      <c r="W1187" s="13"/>
      <c r="X1187" s="4" t="str">
        <f t="shared" ref="X1187:X1192" si="1311">IFERROR(AVERAGE(Y1187:Z1187),"")</f>
        <v/>
      </c>
      <c r="Y1187" s="12"/>
      <c r="Z1187" s="13"/>
      <c r="AA1187" s="4" t="str">
        <f t="shared" ref="AA1187:AA1192" si="1312">IFERROR(AVERAGE(AB1187:AC1187),"")</f>
        <v/>
      </c>
      <c r="AB1187" s="12"/>
      <c r="AC1187" s="13"/>
      <c r="AD1187" s="4" t="str">
        <f t="shared" ref="AD1187:AD1192" si="1313">IFERROR(AVERAGE(AE1187:AF1187),"")</f>
        <v/>
      </c>
      <c r="AE1187" s="12"/>
      <c r="AF1187" s="13"/>
      <c r="AG1187" s="4" t="str">
        <f t="shared" ref="AG1187:AG1192" si="1314">IFERROR(AVERAGE(AH1187:AI1187),"")</f>
        <v/>
      </c>
      <c r="AH1187" s="12"/>
      <c r="AI1187" s="13"/>
      <c r="AJ1187" s="4" t="str">
        <f t="shared" ref="AJ1187:AJ1192" si="1315">IFERROR(AVERAGE(AK1187:AL1187),"")</f>
        <v/>
      </c>
      <c r="AK1187" s="12"/>
      <c r="AL1187" s="13"/>
      <c r="AM1187" s="4" t="str">
        <f t="shared" ref="AM1187:AM1192" si="1316">IFERROR(AVERAGE(AN1187:AO1187),"")</f>
        <v/>
      </c>
      <c r="AN1187" s="12"/>
      <c r="AO1187" s="13"/>
      <c r="AP1187" s="4" t="str">
        <f t="shared" ref="AP1187:AP1192" si="1317">IFERROR(AVERAGE(AQ1187:AR1187),"")</f>
        <v/>
      </c>
      <c r="AQ1187" s="12"/>
      <c r="AR1187" s="13"/>
      <c r="AS1187" s="4" t="str">
        <f t="shared" ref="AS1187:AS1192" si="1318">IFERROR(AVERAGE(AT1187:AU1187),"")</f>
        <v/>
      </c>
      <c r="AT1187" s="12"/>
      <c r="AU1187" s="13"/>
      <c r="AV1187" s="4" t="str">
        <f t="shared" ref="AV1187:AV1192" si="1319">IFERROR(AVERAGE(AW1187:AX1187),"")</f>
        <v/>
      </c>
      <c r="AW1187" s="12"/>
      <c r="AX1187" s="13"/>
      <c r="AY1187" s="4" t="str">
        <f t="shared" ref="AY1187:AY1192" si="1320">IFERROR(AVERAGE(AZ1187:BA1187),"")</f>
        <v/>
      </c>
      <c r="AZ1187" s="12"/>
      <c r="BA1187" s="13"/>
      <c r="BB1187" s="4" t="str">
        <f t="shared" ref="BB1187:BB1192" si="1321">IFERROR(AVERAGE(BC1187:BD1187),"")</f>
        <v/>
      </c>
      <c r="BC1187" s="12"/>
      <c r="BD1187" s="13"/>
      <c r="BE1187" s="4" t="str">
        <f t="shared" ref="BE1187:BE1192" si="1322">IFERROR(AVERAGE(BF1187:BG1187),"")</f>
        <v/>
      </c>
      <c r="BF1187" s="12"/>
      <c r="BG1187" s="13"/>
      <c r="BH1187" s="4" t="str">
        <f t="shared" ref="BH1187:BH1192" si="1323">IFERROR(AVERAGE(BI1187:BJ1187),"")</f>
        <v/>
      </c>
      <c r="BI1187" s="12"/>
      <c r="BJ1187" s="13"/>
      <c r="BK1187" s="4" t="str">
        <f t="shared" ref="BK1187:BK1192" si="1324">IFERROR(AVERAGE(BL1187:BM1187),"")</f>
        <v/>
      </c>
      <c r="BL1187" s="12"/>
      <c r="BM1187" s="13"/>
      <c r="BN1187" s="4" t="str">
        <f t="shared" ref="BN1187:BN1192" si="1325">IFERROR(AVERAGE(BO1187:BP1187),"")</f>
        <v/>
      </c>
      <c r="BO1187" s="12"/>
      <c r="BP1187" s="13"/>
      <c r="BQ1187" s="4" t="str">
        <f t="shared" ref="BQ1187:BQ1192" si="1326">IFERROR(AVERAGE(BR1187:BS1187),"")</f>
        <v/>
      </c>
      <c r="BR1187" s="12"/>
      <c r="BS1187" s="13"/>
      <c r="BT1187" s="4" t="str">
        <f t="shared" ref="BT1187:BT1192" si="1327">IFERROR(AVERAGE(BU1187:BV1187),"")</f>
        <v/>
      </c>
      <c r="BU1187" s="12"/>
      <c r="BV1187" s="13"/>
    </row>
    <row r="1188" spans="1:74" hidden="1" outlineLevel="1">
      <c r="B1188" t="str">
        <f t="shared" si="1304"/>
        <v>plessmann2014global</v>
      </c>
      <c r="C1188" t="s">
        <v>13</v>
      </c>
      <c r="D1188">
        <f t="shared" ref="D1188:E1192" si="1328">D1187</f>
        <v>2014</v>
      </c>
      <c r="E1188" t="str">
        <f t="shared" si="1328"/>
        <v>EUR</v>
      </c>
      <c r="F1188" s="4" t="str">
        <f t="shared" si="1305"/>
        <v/>
      </c>
      <c r="G1188" s="12"/>
      <c r="H1188" s="13"/>
      <c r="I1188" s="4" t="str">
        <f t="shared" si="1306"/>
        <v/>
      </c>
      <c r="J1188" s="12"/>
      <c r="K1188" s="13"/>
      <c r="L1188" s="4" t="str">
        <f t="shared" si="1307"/>
        <v/>
      </c>
      <c r="M1188" s="12"/>
      <c r="N1188" s="13"/>
      <c r="O1188" s="4" t="str">
        <f t="shared" si="1308"/>
        <v/>
      </c>
      <c r="P1188" s="12"/>
      <c r="Q1188" s="13"/>
      <c r="R1188" s="4" t="str">
        <f t="shared" si="1309"/>
        <v/>
      </c>
      <c r="S1188" s="12"/>
      <c r="T1188" s="13"/>
      <c r="U1188" s="4" t="str">
        <f t="shared" si="1310"/>
        <v/>
      </c>
      <c r="V1188" s="12"/>
      <c r="W1188" s="13"/>
      <c r="X1188" s="4" t="str">
        <f t="shared" si="1311"/>
        <v/>
      </c>
      <c r="Y1188" s="12"/>
      <c r="Z1188" s="13"/>
      <c r="AA1188" s="4" t="str">
        <f t="shared" si="1312"/>
        <v/>
      </c>
      <c r="AB1188" s="12"/>
      <c r="AC1188" s="13"/>
      <c r="AD1188" s="4" t="str">
        <f t="shared" si="1313"/>
        <v/>
      </c>
      <c r="AE1188" s="12"/>
      <c r="AF1188" s="13"/>
      <c r="AG1188" s="4" t="str">
        <f t="shared" si="1314"/>
        <v/>
      </c>
      <c r="AH1188" s="12"/>
      <c r="AI1188" s="13"/>
      <c r="AJ1188" s="4" t="str">
        <f t="shared" si="1315"/>
        <v/>
      </c>
      <c r="AK1188" s="12"/>
      <c r="AL1188" s="13"/>
      <c r="AM1188" s="4" t="str">
        <f t="shared" si="1316"/>
        <v/>
      </c>
      <c r="AN1188" s="12"/>
      <c r="AO1188" s="13"/>
      <c r="AP1188" s="4" t="str">
        <f t="shared" si="1317"/>
        <v/>
      </c>
      <c r="AQ1188" s="12"/>
      <c r="AR1188" s="13"/>
      <c r="AS1188" s="4" t="str">
        <f t="shared" si="1318"/>
        <v/>
      </c>
      <c r="AT1188" s="12"/>
      <c r="AU1188" s="13"/>
      <c r="AV1188" s="4" t="str">
        <f t="shared" si="1319"/>
        <v/>
      </c>
      <c r="AW1188" s="12"/>
      <c r="AX1188" s="13"/>
      <c r="AY1188" s="4" t="str">
        <f t="shared" si="1320"/>
        <v/>
      </c>
      <c r="AZ1188" s="12"/>
      <c r="BA1188" s="13"/>
      <c r="BB1188" s="4" t="str">
        <f t="shared" si="1321"/>
        <v/>
      </c>
      <c r="BC1188" s="12"/>
      <c r="BD1188" s="13"/>
      <c r="BE1188" s="4" t="str">
        <f t="shared" si="1322"/>
        <v/>
      </c>
      <c r="BF1188" s="12"/>
      <c r="BG1188" s="13"/>
      <c r="BH1188" s="4" t="str">
        <f t="shared" si="1323"/>
        <v/>
      </c>
      <c r="BI1188" s="12"/>
      <c r="BJ1188" s="13"/>
      <c r="BK1188" s="4" t="str">
        <f t="shared" si="1324"/>
        <v/>
      </c>
      <c r="BL1188" s="12"/>
      <c r="BM1188" s="13"/>
      <c r="BN1188" s="4" t="str">
        <f t="shared" si="1325"/>
        <v/>
      </c>
      <c r="BO1188" s="12"/>
      <c r="BP1188" s="13"/>
      <c r="BQ1188" s="4" t="str">
        <f t="shared" si="1326"/>
        <v/>
      </c>
      <c r="BR1188" s="12"/>
      <c r="BS1188" s="13"/>
      <c r="BT1188" s="4" t="str">
        <f t="shared" si="1327"/>
        <v/>
      </c>
      <c r="BU1188" s="12"/>
      <c r="BV1188" s="13"/>
    </row>
    <row r="1189" spans="1:74" hidden="1" outlineLevel="1">
      <c r="B1189" t="str">
        <f t="shared" si="1304"/>
        <v>plessmann2014global</v>
      </c>
      <c r="C1189" t="s">
        <v>14</v>
      </c>
      <c r="D1189">
        <f t="shared" si="1328"/>
        <v>2014</v>
      </c>
      <c r="E1189" t="str">
        <f t="shared" si="1328"/>
        <v>EUR</v>
      </c>
      <c r="F1189" s="4" t="str">
        <f t="shared" si="1305"/>
        <v/>
      </c>
      <c r="G1189" s="12"/>
      <c r="H1189" s="13"/>
      <c r="I1189" s="4" t="str">
        <f t="shared" si="1306"/>
        <v/>
      </c>
      <c r="J1189" s="12"/>
      <c r="K1189" s="13"/>
      <c r="L1189" s="4" t="str">
        <f t="shared" si="1307"/>
        <v/>
      </c>
      <c r="M1189" s="12"/>
      <c r="N1189" s="13"/>
      <c r="O1189" s="4" t="str">
        <f t="shared" si="1308"/>
        <v/>
      </c>
      <c r="P1189" s="12"/>
      <c r="Q1189" s="13"/>
      <c r="R1189" s="4" t="str">
        <f t="shared" si="1309"/>
        <v/>
      </c>
      <c r="S1189" s="12"/>
      <c r="T1189" s="13"/>
      <c r="U1189" s="4" t="str">
        <f t="shared" si="1310"/>
        <v/>
      </c>
      <c r="V1189" s="12"/>
      <c r="W1189" s="13"/>
      <c r="X1189" s="4" t="str">
        <f t="shared" si="1311"/>
        <v/>
      </c>
      <c r="Y1189" s="12"/>
      <c r="Z1189" s="13"/>
      <c r="AA1189" s="4" t="str">
        <f t="shared" si="1312"/>
        <v/>
      </c>
      <c r="AB1189" s="12"/>
      <c r="AC1189" s="13"/>
      <c r="AD1189" s="4" t="str">
        <f t="shared" si="1313"/>
        <v/>
      </c>
      <c r="AE1189" s="12"/>
      <c r="AF1189" s="13"/>
      <c r="AG1189" s="4" t="str">
        <f t="shared" si="1314"/>
        <v/>
      </c>
      <c r="AH1189" s="12"/>
      <c r="AI1189" s="13"/>
      <c r="AJ1189" s="4" t="str">
        <f t="shared" si="1315"/>
        <v/>
      </c>
      <c r="AK1189" s="12"/>
      <c r="AL1189" s="13"/>
      <c r="AM1189" s="4" t="str">
        <f t="shared" si="1316"/>
        <v/>
      </c>
      <c r="AN1189" s="12"/>
      <c r="AO1189" s="13"/>
      <c r="AP1189" s="4" t="str">
        <f t="shared" si="1317"/>
        <v/>
      </c>
      <c r="AQ1189" s="12"/>
      <c r="AR1189" s="13"/>
      <c r="AS1189" s="4" t="str">
        <f t="shared" si="1318"/>
        <v/>
      </c>
      <c r="AT1189" s="12"/>
      <c r="AU1189" s="13"/>
      <c r="AV1189" s="4" t="str">
        <f t="shared" si="1319"/>
        <v/>
      </c>
      <c r="AW1189" s="12"/>
      <c r="AX1189" s="13"/>
      <c r="AY1189" s="4" t="str">
        <f t="shared" si="1320"/>
        <v/>
      </c>
      <c r="AZ1189" s="12"/>
      <c r="BA1189" s="13"/>
      <c r="BB1189" s="4" t="str">
        <f t="shared" si="1321"/>
        <v/>
      </c>
      <c r="BC1189" s="12"/>
      <c r="BD1189" s="13"/>
      <c r="BE1189" s="4" t="str">
        <f t="shared" si="1322"/>
        <v/>
      </c>
      <c r="BF1189" s="12"/>
      <c r="BG1189" s="13"/>
      <c r="BH1189" s="4" t="str">
        <f t="shared" si="1323"/>
        <v/>
      </c>
      <c r="BI1189" s="12"/>
      <c r="BJ1189" s="13"/>
      <c r="BK1189" s="4" t="str">
        <f t="shared" si="1324"/>
        <v/>
      </c>
      <c r="BL1189" s="12"/>
      <c r="BM1189" s="13"/>
      <c r="BN1189" s="4" t="str">
        <f t="shared" si="1325"/>
        <v/>
      </c>
      <c r="BO1189" s="12"/>
      <c r="BP1189" s="13"/>
      <c r="BQ1189" s="4" t="str">
        <f t="shared" si="1326"/>
        <v/>
      </c>
      <c r="BR1189" s="12"/>
      <c r="BS1189" s="13"/>
      <c r="BT1189" s="4" t="str">
        <f t="shared" si="1327"/>
        <v/>
      </c>
      <c r="BU1189" s="12"/>
      <c r="BV1189" s="13"/>
    </row>
    <row r="1190" spans="1:74" hidden="1" outlineLevel="1">
      <c r="B1190" t="str">
        <f t="shared" si="1304"/>
        <v>plessmann2014global</v>
      </c>
      <c r="C1190" t="s">
        <v>11</v>
      </c>
      <c r="D1190">
        <f t="shared" si="1328"/>
        <v>2014</v>
      </c>
      <c r="E1190" t="str">
        <f t="shared" si="1328"/>
        <v>EUR</v>
      </c>
      <c r="F1190" s="4" t="str">
        <f t="shared" si="1305"/>
        <v/>
      </c>
      <c r="G1190" s="12"/>
      <c r="H1190" s="13"/>
      <c r="I1190" s="4" t="str">
        <f t="shared" si="1306"/>
        <v/>
      </c>
      <c r="J1190" s="12"/>
      <c r="K1190" s="13"/>
      <c r="L1190" s="4" t="str">
        <f t="shared" si="1307"/>
        <v/>
      </c>
      <c r="M1190" s="12"/>
      <c r="N1190" s="13"/>
      <c r="O1190" s="4" t="str">
        <f t="shared" si="1308"/>
        <v/>
      </c>
      <c r="P1190" s="12"/>
      <c r="Q1190" s="13"/>
      <c r="R1190" s="4" t="str">
        <f t="shared" si="1309"/>
        <v/>
      </c>
      <c r="S1190" s="12"/>
      <c r="T1190" s="13"/>
      <c r="U1190" s="4" t="str">
        <f t="shared" si="1310"/>
        <v/>
      </c>
      <c r="V1190" s="12"/>
      <c r="W1190" s="13"/>
      <c r="X1190" s="4" t="str">
        <f t="shared" si="1311"/>
        <v/>
      </c>
      <c r="Y1190" s="12"/>
      <c r="Z1190" s="13"/>
      <c r="AA1190" s="4" t="str">
        <f t="shared" si="1312"/>
        <v/>
      </c>
      <c r="AB1190" s="12"/>
      <c r="AC1190" s="13"/>
      <c r="AD1190" s="4" t="str">
        <f t="shared" si="1313"/>
        <v/>
      </c>
      <c r="AE1190" s="12"/>
      <c r="AF1190" s="13"/>
      <c r="AG1190" s="4" t="str">
        <f t="shared" si="1314"/>
        <v/>
      </c>
      <c r="AH1190" s="12"/>
      <c r="AI1190" s="13"/>
      <c r="AJ1190" s="4" t="str">
        <f t="shared" si="1315"/>
        <v/>
      </c>
      <c r="AK1190" s="12"/>
      <c r="AL1190" s="13"/>
      <c r="AM1190" s="4" t="str">
        <f t="shared" si="1316"/>
        <v/>
      </c>
      <c r="AN1190" s="12"/>
      <c r="AO1190" s="13"/>
      <c r="AP1190" s="4" t="str">
        <f t="shared" si="1317"/>
        <v/>
      </c>
      <c r="AQ1190" s="12"/>
      <c r="AR1190" s="13"/>
      <c r="AS1190" s="4" t="str">
        <f t="shared" si="1318"/>
        <v/>
      </c>
      <c r="AT1190" s="12"/>
      <c r="AU1190" s="13"/>
      <c r="AV1190" s="4" t="str">
        <f t="shared" si="1319"/>
        <v/>
      </c>
      <c r="AW1190" s="12"/>
      <c r="AX1190" s="13"/>
      <c r="AY1190" s="4" t="str">
        <f t="shared" si="1320"/>
        <v/>
      </c>
      <c r="AZ1190" s="12"/>
      <c r="BA1190" s="13"/>
      <c r="BB1190" s="4" t="str">
        <f t="shared" si="1321"/>
        <v/>
      </c>
      <c r="BC1190" s="12"/>
      <c r="BD1190" s="13"/>
      <c r="BE1190" s="4" t="str">
        <f t="shared" si="1322"/>
        <v/>
      </c>
      <c r="BF1190" s="12"/>
      <c r="BG1190" s="13"/>
      <c r="BH1190" s="4" t="str">
        <f t="shared" si="1323"/>
        <v/>
      </c>
      <c r="BI1190" s="12"/>
      <c r="BJ1190" s="13"/>
      <c r="BK1190" s="4" t="str">
        <f t="shared" si="1324"/>
        <v/>
      </c>
      <c r="BL1190" s="12"/>
      <c r="BM1190" s="13"/>
      <c r="BN1190" s="4" t="str">
        <f t="shared" si="1325"/>
        <v/>
      </c>
      <c r="BO1190" s="12"/>
      <c r="BP1190" s="13"/>
      <c r="BQ1190" s="4" t="str">
        <f t="shared" si="1326"/>
        <v/>
      </c>
      <c r="BR1190" s="12"/>
      <c r="BS1190" s="13"/>
      <c r="BT1190" s="4" t="str">
        <f t="shared" si="1327"/>
        <v/>
      </c>
      <c r="BU1190" s="12"/>
      <c r="BV1190" s="13"/>
    </row>
    <row r="1191" spans="1:74" hidden="1" outlineLevel="1">
      <c r="B1191" t="str">
        <f t="shared" si="1304"/>
        <v>plessmann2014global</v>
      </c>
      <c r="C1191" t="s">
        <v>15</v>
      </c>
      <c r="D1191">
        <f t="shared" si="1328"/>
        <v>2014</v>
      </c>
      <c r="E1191" t="str">
        <f t="shared" si="1328"/>
        <v>EUR</v>
      </c>
      <c r="F1191" s="4" t="str">
        <f t="shared" si="1305"/>
        <v/>
      </c>
      <c r="G1191" s="12"/>
      <c r="H1191" s="13"/>
      <c r="I1191" s="4" t="str">
        <f t="shared" si="1306"/>
        <v/>
      </c>
      <c r="J1191" s="12"/>
      <c r="K1191" s="13"/>
      <c r="L1191" s="4" t="str">
        <f t="shared" si="1307"/>
        <v/>
      </c>
      <c r="M1191" s="12"/>
      <c r="N1191" s="13"/>
      <c r="O1191" s="4" t="str">
        <f t="shared" si="1308"/>
        <v/>
      </c>
      <c r="P1191" s="12"/>
      <c r="Q1191" s="13"/>
      <c r="R1191" s="4" t="str">
        <f t="shared" si="1309"/>
        <v/>
      </c>
      <c r="S1191" s="12"/>
      <c r="T1191" s="13"/>
      <c r="U1191" s="4" t="str">
        <f t="shared" si="1310"/>
        <v/>
      </c>
      <c r="V1191" s="12"/>
      <c r="W1191" s="13"/>
      <c r="X1191" s="4" t="str">
        <f t="shared" si="1311"/>
        <v/>
      </c>
      <c r="Y1191" s="12"/>
      <c r="Z1191" s="13"/>
      <c r="AA1191" s="4" t="str">
        <f t="shared" si="1312"/>
        <v/>
      </c>
      <c r="AB1191" s="12"/>
      <c r="AC1191" s="13"/>
      <c r="AD1191" s="4" t="str">
        <f t="shared" si="1313"/>
        <v/>
      </c>
      <c r="AE1191" s="12"/>
      <c r="AF1191" s="13"/>
      <c r="AG1191" s="4" t="str">
        <f t="shared" si="1314"/>
        <v/>
      </c>
      <c r="AH1191" s="12"/>
      <c r="AI1191" s="13"/>
      <c r="AJ1191" s="4" t="str">
        <f t="shared" si="1315"/>
        <v/>
      </c>
      <c r="AK1191" s="12"/>
      <c r="AL1191" s="13"/>
      <c r="AM1191" s="4" t="str">
        <f t="shared" si="1316"/>
        <v/>
      </c>
      <c r="AN1191" s="12"/>
      <c r="AO1191" s="13"/>
      <c r="AP1191" s="4" t="str">
        <f t="shared" si="1317"/>
        <v/>
      </c>
      <c r="AQ1191" s="12"/>
      <c r="AR1191" s="13"/>
      <c r="AS1191" s="4" t="str">
        <f t="shared" si="1318"/>
        <v/>
      </c>
      <c r="AT1191" s="12"/>
      <c r="AU1191" s="13"/>
      <c r="AV1191" s="4" t="str">
        <f t="shared" si="1319"/>
        <v/>
      </c>
      <c r="AW1191" s="12"/>
      <c r="AX1191" s="13"/>
      <c r="AY1191" s="4" t="str">
        <f t="shared" si="1320"/>
        <v/>
      </c>
      <c r="AZ1191" s="12"/>
      <c r="BA1191" s="13"/>
      <c r="BB1191" s="4" t="str">
        <f t="shared" si="1321"/>
        <v/>
      </c>
      <c r="BC1191" s="12"/>
      <c r="BD1191" s="13"/>
      <c r="BE1191" s="4" t="str">
        <f t="shared" si="1322"/>
        <v/>
      </c>
      <c r="BF1191" s="12"/>
      <c r="BG1191" s="13"/>
      <c r="BH1191" s="4" t="str">
        <f t="shared" si="1323"/>
        <v/>
      </c>
      <c r="BI1191" s="12"/>
      <c r="BJ1191" s="13"/>
      <c r="BK1191" s="4" t="str">
        <f t="shared" si="1324"/>
        <v/>
      </c>
      <c r="BL1191" s="12"/>
      <c r="BM1191" s="13"/>
      <c r="BN1191" s="4" t="str">
        <f t="shared" si="1325"/>
        <v/>
      </c>
      <c r="BO1191" s="12"/>
      <c r="BP1191" s="13"/>
      <c r="BQ1191" s="4" t="str">
        <f t="shared" si="1326"/>
        <v/>
      </c>
      <c r="BR1191" s="12"/>
      <c r="BS1191" s="13"/>
      <c r="BT1191" s="4" t="str">
        <f t="shared" si="1327"/>
        <v/>
      </c>
      <c r="BU1191" s="12"/>
      <c r="BV1191" s="13"/>
    </row>
    <row r="1192" spans="1:74" hidden="1" outlineLevel="1">
      <c r="B1192" t="str">
        <f t="shared" si="1304"/>
        <v>plessmann2014global</v>
      </c>
      <c r="C1192" t="s">
        <v>16</v>
      </c>
      <c r="D1192">
        <f t="shared" si="1328"/>
        <v>2014</v>
      </c>
      <c r="E1192" t="str">
        <f t="shared" si="1328"/>
        <v>EUR</v>
      </c>
      <c r="F1192" s="4" t="str">
        <f t="shared" si="1305"/>
        <v/>
      </c>
      <c r="G1192" s="12"/>
      <c r="H1192" s="13"/>
      <c r="I1192" s="4" t="str">
        <f t="shared" si="1306"/>
        <v/>
      </c>
      <c r="J1192" s="12"/>
      <c r="K1192" s="13"/>
      <c r="L1192" s="4" t="str">
        <f t="shared" si="1307"/>
        <v/>
      </c>
      <c r="M1192" s="12"/>
      <c r="N1192" s="13"/>
      <c r="O1192" s="4" t="str">
        <f t="shared" si="1308"/>
        <v/>
      </c>
      <c r="P1192" s="12"/>
      <c r="Q1192" s="13"/>
      <c r="R1192" s="4" t="str">
        <f t="shared" si="1309"/>
        <v/>
      </c>
      <c r="S1192" s="12"/>
      <c r="T1192" s="13"/>
      <c r="U1192" s="4" t="str">
        <f t="shared" si="1310"/>
        <v/>
      </c>
      <c r="V1192" s="12"/>
      <c r="W1192" s="13"/>
      <c r="X1192" s="4" t="str">
        <f t="shared" si="1311"/>
        <v/>
      </c>
      <c r="Y1192" s="12"/>
      <c r="Z1192" s="13"/>
      <c r="AA1192" s="4" t="str">
        <f t="shared" si="1312"/>
        <v/>
      </c>
      <c r="AB1192" s="12"/>
      <c r="AC1192" s="13"/>
      <c r="AD1192" s="4" t="str">
        <f t="shared" si="1313"/>
        <v/>
      </c>
      <c r="AE1192" s="12"/>
      <c r="AF1192" s="13"/>
      <c r="AG1192" s="4" t="str">
        <f t="shared" si="1314"/>
        <v/>
      </c>
      <c r="AH1192" s="12"/>
      <c r="AI1192" s="13"/>
      <c r="AJ1192" s="4" t="str">
        <f t="shared" si="1315"/>
        <v/>
      </c>
      <c r="AK1192" s="12"/>
      <c r="AL1192" s="13"/>
      <c r="AM1192" s="4" t="str">
        <f t="shared" si="1316"/>
        <v/>
      </c>
      <c r="AN1192" s="12"/>
      <c r="AO1192" s="13"/>
      <c r="AP1192" s="4" t="str">
        <f t="shared" si="1317"/>
        <v/>
      </c>
      <c r="AQ1192" s="12"/>
      <c r="AR1192" s="13"/>
      <c r="AS1192" s="4" t="str">
        <f t="shared" si="1318"/>
        <v/>
      </c>
      <c r="AT1192" s="12"/>
      <c r="AU1192" s="13"/>
      <c r="AV1192" s="4" t="str">
        <f t="shared" si="1319"/>
        <v/>
      </c>
      <c r="AW1192" s="12"/>
      <c r="AX1192" s="13"/>
      <c r="AY1192" s="4" t="str">
        <f t="shared" si="1320"/>
        <v/>
      </c>
      <c r="AZ1192" s="12"/>
      <c r="BA1192" s="13"/>
      <c r="BB1192" s="4" t="str">
        <f t="shared" si="1321"/>
        <v/>
      </c>
      <c r="BC1192" s="12"/>
      <c r="BD1192" s="13"/>
      <c r="BE1192" s="4" t="str">
        <f t="shared" si="1322"/>
        <v/>
      </c>
      <c r="BF1192" s="12"/>
      <c r="BG1192" s="13"/>
      <c r="BH1192" s="4" t="str">
        <f t="shared" si="1323"/>
        <v/>
      </c>
      <c r="BI1192" s="12"/>
      <c r="BJ1192" s="13"/>
      <c r="BK1192" s="4" t="str">
        <f t="shared" si="1324"/>
        <v/>
      </c>
      <c r="BL1192" s="12"/>
      <c r="BM1192" s="13"/>
      <c r="BN1192" s="4" t="str">
        <f t="shared" si="1325"/>
        <v/>
      </c>
      <c r="BO1192" s="12"/>
      <c r="BP1192" s="13"/>
      <c r="BQ1192" s="4" t="str">
        <f t="shared" si="1326"/>
        <v/>
      </c>
      <c r="BR1192" s="12"/>
      <c r="BS1192" s="13"/>
      <c r="BT1192" s="4" t="str">
        <f t="shared" si="1327"/>
        <v/>
      </c>
      <c r="BU1192" s="12"/>
      <c r="BV1192" s="13"/>
    </row>
    <row r="1193" spans="1:74" collapsed="1">
      <c r="B1193" t="s">
        <v>69</v>
      </c>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c r="BU1193" s="4"/>
      <c r="BV1193" s="4"/>
    </row>
    <row r="1194" spans="1:74">
      <c r="B1194" t="str">
        <f>B1192</f>
        <v>plessmann2014global</v>
      </c>
      <c r="C1194" t="s">
        <v>19</v>
      </c>
      <c r="D1194">
        <f>D1192</f>
        <v>2014</v>
      </c>
      <c r="E1194" t="str">
        <f>E1181</f>
        <v>EUR/kW</v>
      </c>
      <c r="F1194" s="4" t="str">
        <f>IFERROR(AVERAGE(G1194:H1194),"")</f>
        <v/>
      </c>
      <c r="G1194" s="12"/>
      <c r="H1194" s="13"/>
      <c r="I1194" s="4" t="str">
        <f>IFERROR(AVERAGE(J1194:K1194),"")</f>
        <v/>
      </c>
      <c r="J1194" s="12"/>
      <c r="K1194" s="13"/>
      <c r="L1194" s="4" t="str">
        <f>IFERROR(AVERAGE(M1194:N1194),"")</f>
        <v/>
      </c>
      <c r="M1194" s="12"/>
      <c r="N1194" s="13"/>
      <c r="O1194" s="4" t="str">
        <f>IFERROR(AVERAGE(P1194:Q1194),"")</f>
        <v/>
      </c>
      <c r="P1194" s="12"/>
      <c r="Q1194" s="13"/>
      <c r="R1194" s="4" t="str">
        <f>IFERROR(AVERAGE(S1194:T1194),"")</f>
        <v/>
      </c>
      <c r="S1194" s="12"/>
      <c r="T1194" s="13"/>
      <c r="U1194" s="4" t="str">
        <f>IFERROR(AVERAGE(V1194:W1194),"")</f>
        <v/>
      </c>
      <c r="V1194" s="12"/>
      <c r="W1194" s="13"/>
      <c r="X1194" s="4" t="str">
        <f>IFERROR(AVERAGE(Y1194:Z1194),"")</f>
        <v/>
      </c>
      <c r="Y1194" s="12"/>
      <c r="Z1194" s="13"/>
      <c r="AA1194" s="4" t="str">
        <f>IFERROR(AVERAGE(AB1194:AC1194),"")</f>
        <v/>
      </c>
      <c r="AB1194" s="12"/>
      <c r="AC1194" s="13"/>
      <c r="AD1194" s="4" t="str">
        <f>IFERROR(AVERAGE(AE1194:AF1194),"")</f>
        <v/>
      </c>
      <c r="AE1194" s="12"/>
      <c r="AF1194" s="13"/>
      <c r="AG1194" s="4" t="str">
        <f>IFERROR(AVERAGE(AH1194:AI1194),"")</f>
        <v/>
      </c>
      <c r="AH1194" s="12"/>
      <c r="AI1194" s="13"/>
      <c r="AJ1194" s="4" t="str">
        <f>IFERROR(AVERAGE(AK1194:AL1194),"")</f>
        <v/>
      </c>
      <c r="AK1194" s="12"/>
      <c r="AL1194" s="13"/>
      <c r="AM1194" s="4" t="str">
        <f>IFERROR(AVERAGE(AN1194:AO1194),"")</f>
        <v/>
      </c>
      <c r="AN1194" s="12"/>
      <c r="AO1194" s="13"/>
      <c r="AP1194" s="4" t="str">
        <f>IFERROR(AVERAGE(AQ1194:AR1194),"")</f>
        <v/>
      </c>
      <c r="AQ1194" s="12"/>
      <c r="AR1194" s="13"/>
      <c r="AS1194" s="4" t="str">
        <f>IFERROR(AVERAGE(AT1194:AU1194),"")</f>
        <v/>
      </c>
      <c r="AT1194" s="12"/>
      <c r="AU1194" s="13"/>
      <c r="AV1194" s="4" t="str">
        <f>IFERROR(AVERAGE(AW1194:AX1194),"")</f>
        <v/>
      </c>
      <c r="AW1194" s="12"/>
      <c r="AX1194" s="13"/>
      <c r="AY1194" s="4" t="str">
        <f>IFERROR(AVERAGE(AZ1194:BA1194),"")</f>
        <v/>
      </c>
      <c r="AZ1194" s="12"/>
      <c r="BA1194" s="13"/>
      <c r="BB1194" s="4" t="str">
        <f>IFERROR(AVERAGE(BC1194:BD1194),"")</f>
        <v/>
      </c>
      <c r="BC1194" s="12"/>
      <c r="BD1194" s="13"/>
      <c r="BE1194" s="4" t="str">
        <f>IFERROR(AVERAGE(BF1194:BG1194),"")</f>
        <v/>
      </c>
      <c r="BF1194" s="12"/>
      <c r="BG1194" s="13"/>
      <c r="BH1194" s="4" t="str">
        <f>IFERROR(AVERAGE(BI1194:BJ1194),"")</f>
        <v/>
      </c>
      <c r="BI1194" s="12"/>
      <c r="BJ1194" s="13"/>
      <c r="BK1194" s="4" t="str">
        <f>IFERROR(AVERAGE(BL1194:BM1194),"")</f>
        <v/>
      </c>
      <c r="BL1194" s="12"/>
      <c r="BM1194" s="13"/>
      <c r="BN1194" s="4" t="str">
        <f>IFERROR(AVERAGE(BO1194:BP1194),"")</f>
        <v/>
      </c>
      <c r="BO1194" s="12"/>
      <c r="BP1194" s="13"/>
      <c r="BQ1194" s="4" t="str">
        <f>IFERROR(AVERAGE(BR1194:BS1194),"")</f>
        <v/>
      </c>
      <c r="BR1194" s="12"/>
      <c r="BS1194" s="13"/>
      <c r="BT1194" s="4" t="str">
        <f>IFERROR(AVERAGE(BU1194:BV1194),"")</f>
        <v/>
      </c>
      <c r="BU1194" s="12"/>
      <c r="BV1194" s="13"/>
    </row>
    <row r="1195" spans="1:74">
      <c r="B1195" t="s">
        <v>69</v>
      </c>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row>
    <row r="1196" spans="1:74">
      <c r="B1196" t="str">
        <f>B1194</f>
        <v>plessmann2014global</v>
      </c>
      <c r="C1196" t="s">
        <v>48</v>
      </c>
      <c r="D1196">
        <f>D1194</f>
        <v>2014</v>
      </c>
      <c r="E1196" t="s">
        <v>22</v>
      </c>
      <c r="F1196" s="22" t="str">
        <f>IFERROR(AVERAGE(G1196:H1196),"")</f>
        <v/>
      </c>
      <c r="G1196" s="23"/>
      <c r="H1196" s="24"/>
      <c r="I1196" s="22" t="str">
        <f>IFERROR(AVERAGE(J1196:K1196),"")</f>
        <v/>
      </c>
      <c r="J1196" s="23"/>
      <c r="K1196" s="24"/>
      <c r="L1196" s="22" t="str">
        <f>IFERROR(AVERAGE(M1196:N1196),"")</f>
        <v/>
      </c>
      <c r="M1196" s="23"/>
      <c r="N1196" s="24"/>
      <c r="O1196" s="22" t="str">
        <f>IFERROR(AVERAGE(P1196:Q1196),"")</f>
        <v/>
      </c>
      <c r="P1196" s="23"/>
      <c r="Q1196" s="24"/>
      <c r="R1196" s="22" t="str">
        <f>IFERROR(AVERAGE(S1196:T1196),"")</f>
        <v/>
      </c>
      <c r="S1196" s="23"/>
      <c r="T1196" s="24"/>
      <c r="U1196" s="22" t="str">
        <f>IFERROR(AVERAGE(V1196:W1196),"")</f>
        <v/>
      </c>
      <c r="V1196" s="23"/>
      <c r="W1196" s="24"/>
      <c r="X1196" s="22" t="str">
        <f>IFERROR(AVERAGE(Y1196:Z1196),"")</f>
        <v/>
      </c>
      <c r="Y1196" s="23"/>
      <c r="Z1196" s="24"/>
      <c r="AA1196" s="22" t="str">
        <f>IFERROR(AVERAGE(AB1196:AC1196),"")</f>
        <v/>
      </c>
      <c r="AB1196" s="23"/>
      <c r="AC1196" s="24"/>
      <c r="AD1196" s="22" t="str">
        <f>IFERROR(AVERAGE(AE1196:AF1196),"")</f>
        <v/>
      </c>
      <c r="AE1196" s="23"/>
      <c r="AF1196" s="24"/>
      <c r="AG1196" s="22" t="str">
        <f>IFERROR(AVERAGE(AH1196:AI1196),"")</f>
        <v/>
      </c>
      <c r="AH1196" s="23"/>
      <c r="AI1196" s="24"/>
      <c r="AJ1196" s="22" t="str">
        <f>IFERROR(AVERAGE(AK1196:AL1196),"")</f>
        <v/>
      </c>
      <c r="AK1196" s="23"/>
      <c r="AL1196" s="24"/>
      <c r="AM1196" s="22" t="str">
        <f>IFERROR(AVERAGE(AN1196:AO1196),"")</f>
        <v/>
      </c>
      <c r="AN1196" s="23"/>
      <c r="AO1196" s="24"/>
      <c r="AP1196" s="22" t="str">
        <f>IFERROR(AVERAGE(AQ1196:AR1196),"")</f>
        <v/>
      </c>
      <c r="AQ1196" s="23"/>
      <c r="AR1196" s="24"/>
      <c r="AS1196" s="22" t="str">
        <f>IFERROR(AVERAGE(AT1196:AU1196),"")</f>
        <v/>
      </c>
      <c r="AT1196" s="23"/>
      <c r="AU1196" s="24"/>
      <c r="AV1196" s="22" t="str">
        <f>IFERROR(AVERAGE(AW1196:AX1196),"")</f>
        <v/>
      </c>
      <c r="AW1196" s="23"/>
      <c r="AX1196" s="24"/>
      <c r="AY1196" s="22" t="str">
        <f>IFERROR(AVERAGE(AZ1196:BA1196),"")</f>
        <v/>
      </c>
      <c r="AZ1196" s="23"/>
      <c r="BA1196" s="24"/>
      <c r="BB1196" s="22" t="str">
        <f>IFERROR(AVERAGE(BC1196:BD1196),"")</f>
        <v/>
      </c>
      <c r="BC1196" s="23"/>
      <c r="BD1196" s="24"/>
      <c r="BE1196" s="22" t="str">
        <f>IFERROR(AVERAGE(BF1196:BG1196),"")</f>
        <v/>
      </c>
      <c r="BF1196" s="23"/>
      <c r="BG1196" s="24"/>
      <c r="BH1196" s="22" t="str">
        <f>IFERROR(AVERAGE(BI1196:BJ1196),"")</f>
        <v/>
      </c>
      <c r="BI1196" s="23"/>
      <c r="BJ1196" s="24"/>
      <c r="BK1196" s="22" t="str">
        <f>IFERROR(AVERAGE(BL1196:BM1196),"")</f>
        <v/>
      </c>
      <c r="BL1196" s="23"/>
      <c r="BM1196" s="24"/>
      <c r="BN1196" s="22">
        <f>IFERROR(AVERAGE(BO1196:BP1196),"")</f>
        <v>2.5000000000000001E-2</v>
      </c>
      <c r="BO1196" s="23">
        <v>2.5000000000000001E-2</v>
      </c>
      <c r="BP1196" s="24">
        <v>2.5000000000000001E-2</v>
      </c>
      <c r="BQ1196" s="22" t="str">
        <f>IFERROR(AVERAGE(BR1196:BS1196),"")</f>
        <v/>
      </c>
      <c r="BR1196" s="23"/>
      <c r="BS1196" s="24"/>
      <c r="BT1196" s="22" t="str">
        <f>IFERROR(AVERAGE(BU1196:BV1196),"")</f>
        <v/>
      </c>
      <c r="BU1196" s="23"/>
      <c r="BV1196" s="24"/>
    </row>
    <row r="1197" spans="1:74">
      <c r="B1197" t="str">
        <f>B1196</f>
        <v>plessmann2014global</v>
      </c>
      <c r="C1197" t="s">
        <v>49</v>
      </c>
      <c r="D1197">
        <f>D1196</f>
        <v>2014</v>
      </c>
      <c r="E1197" t="s">
        <v>22</v>
      </c>
      <c r="F1197" s="22" t="str">
        <f>IFERROR(AVERAGE(G1197:H1197),"")</f>
        <v/>
      </c>
      <c r="G1197" s="23"/>
      <c r="H1197" s="24"/>
      <c r="I1197" s="22" t="str">
        <f>IFERROR(AVERAGE(J1197:K1197),"")</f>
        <v/>
      </c>
      <c r="J1197" s="23"/>
      <c r="K1197" s="24"/>
      <c r="L1197" s="22" t="str">
        <f>IFERROR(AVERAGE(M1197:N1197),"")</f>
        <v/>
      </c>
      <c r="M1197" s="23"/>
      <c r="N1197" s="24"/>
      <c r="O1197" s="22" t="str">
        <f>IFERROR(AVERAGE(P1197:Q1197),"")</f>
        <v/>
      </c>
      <c r="P1197" s="23"/>
      <c r="Q1197" s="24"/>
      <c r="R1197" s="22" t="str">
        <f>IFERROR(AVERAGE(S1197:T1197),"")</f>
        <v/>
      </c>
      <c r="S1197" s="23"/>
      <c r="T1197" s="24"/>
      <c r="U1197" s="22" t="str">
        <f>IFERROR(AVERAGE(V1197:W1197),"")</f>
        <v/>
      </c>
      <c r="V1197" s="23"/>
      <c r="W1197" s="24"/>
      <c r="X1197" s="22" t="str">
        <f>IFERROR(AVERAGE(Y1197:Z1197),"")</f>
        <v/>
      </c>
      <c r="Y1197" s="23"/>
      <c r="Z1197" s="24"/>
      <c r="AA1197" s="22" t="str">
        <f>IFERROR(AVERAGE(AB1197:AC1197),"")</f>
        <v/>
      </c>
      <c r="AB1197" s="23"/>
      <c r="AC1197" s="24"/>
      <c r="AD1197" s="22" t="str">
        <f>IFERROR(AVERAGE(AE1197:AF1197),"")</f>
        <v/>
      </c>
      <c r="AE1197" s="23"/>
      <c r="AF1197" s="24"/>
      <c r="AG1197" s="22" t="str">
        <f>IFERROR(AVERAGE(AH1197:AI1197),"")</f>
        <v/>
      </c>
      <c r="AH1197" s="23"/>
      <c r="AI1197" s="24"/>
      <c r="AJ1197" s="22" t="str">
        <f>IFERROR(AVERAGE(AK1197:AL1197),"")</f>
        <v/>
      </c>
      <c r="AK1197" s="23"/>
      <c r="AL1197" s="24"/>
      <c r="AM1197" s="22" t="str">
        <f>IFERROR(AVERAGE(AN1197:AO1197),"")</f>
        <v/>
      </c>
      <c r="AN1197" s="23"/>
      <c r="AO1197" s="24"/>
      <c r="AP1197" s="22" t="str">
        <f>IFERROR(AVERAGE(AQ1197:AR1197),"")</f>
        <v/>
      </c>
      <c r="AQ1197" s="23"/>
      <c r="AR1197" s="24"/>
      <c r="AS1197" s="22" t="str">
        <f>IFERROR(AVERAGE(AT1197:AU1197),"")</f>
        <v/>
      </c>
      <c r="AT1197" s="23"/>
      <c r="AU1197" s="24"/>
      <c r="AV1197" s="22" t="str">
        <f>IFERROR(AVERAGE(AW1197:AX1197),"")</f>
        <v/>
      </c>
      <c r="AW1197" s="23"/>
      <c r="AX1197" s="24"/>
      <c r="AY1197" s="22" t="str">
        <f>IFERROR(AVERAGE(AZ1197:BA1197),"")</f>
        <v/>
      </c>
      <c r="AZ1197" s="23"/>
      <c r="BA1197" s="24"/>
      <c r="BB1197" s="22" t="str">
        <f>IFERROR(AVERAGE(BC1197:BD1197),"")</f>
        <v/>
      </c>
      <c r="BC1197" s="23"/>
      <c r="BD1197" s="24"/>
      <c r="BE1197" s="22" t="str">
        <f>IFERROR(AVERAGE(BF1197:BG1197),"")</f>
        <v/>
      </c>
      <c r="BF1197" s="23"/>
      <c r="BG1197" s="24"/>
      <c r="BH1197" s="22" t="str">
        <f>IFERROR(AVERAGE(BI1197:BJ1197),"")</f>
        <v/>
      </c>
      <c r="BI1197" s="23"/>
      <c r="BJ1197" s="24"/>
      <c r="BK1197" s="22" t="str">
        <f>IFERROR(AVERAGE(BL1197:BM1197),"")</f>
        <v/>
      </c>
      <c r="BL1197" s="23"/>
      <c r="BM1197" s="24"/>
      <c r="BN1197" s="22">
        <f>IFERROR(AVERAGE(BO1197:BP1197),"")</f>
        <v>3.0000000000000001E-3</v>
      </c>
      <c r="BO1197" s="23">
        <v>3.0000000000000001E-3</v>
      </c>
      <c r="BP1197" s="24">
        <v>3.0000000000000001E-3</v>
      </c>
      <c r="BQ1197" s="22" t="str">
        <f>IFERROR(AVERAGE(BR1197:BS1197),"")</f>
        <v/>
      </c>
      <c r="BR1197" s="23"/>
      <c r="BS1197" s="24"/>
      <c r="BT1197" s="22" t="str">
        <f>IFERROR(AVERAGE(BU1197:BV1197),"")</f>
        <v/>
      </c>
      <c r="BU1197" s="23"/>
      <c r="BV1197" s="24"/>
    </row>
    <row r="1198" spans="1:74">
      <c r="B1198" t="s">
        <v>69</v>
      </c>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row>
    <row r="1199" spans="1:74">
      <c r="B1199" t="str">
        <f>B1194</f>
        <v>plessmann2014global</v>
      </c>
      <c r="C1199" t="s">
        <v>23</v>
      </c>
      <c r="D1199">
        <f>D1194</f>
        <v>2014</v>
      </c>
      <c r="E1199" t="s">
        <v>20</v>
      </c>
      <c r="F1199" s="4" t="str">
        <f>IFERROR(AVERAGE(G1199:H1199),"")</f>
        <v/>
      </c>
      <c r="G1199" s="12"/>
      <c r="H1199" s="13"/>
      <c r="I1199" s="4" t="str">
        <f>IFERROR(AVERAGE(J1199:K1199),"")</f>
        <v/>
      </c>
      <c r="J1199" s="12"/>
      <c r="K1199" s="13"/>
      <c r="L1199" s="4" t="str">
        <f>IFERROR(AVERAGE(M1199:N1199),"")</f>
        <v/>
      </c>
      <c r="M1199" s="12"/>
      <c r="N1199" s="13"/>
      <c r="O1199" s="4" t="str">
        <f>IFERROR(AVERAGE(P1199:Q1199),"")</f>
        <v/>
      </c>
      <c r="P1199" s="12"/>
      <c r="Q1199" s="13"/>
      <c r="R1199" s="4" t="str">
        <f>IFERROR(AVERAGE(S1199:T1199),"")</f>
        <v/>
      </c>
      <c r="S1199" s="12"/>
      <c r="T1199" s="13"/>
      <c r="U1199" s="4" t="str">
        <f>IFERROR(AVERAGE(V1199:W1199),"")</f>
        <v/>
      </c>
      <c r="V1199" s="12"/>
      <c r="W1199" s="13"/>
      <c r="X1199" s="4" t="str">
        <f>IFERROR(AVERAGE(Y1199:Z1199),"")</f>
        <v/>
      </c>
      <c r="Y1199" s="12"/>
      <c r="Z1199" s="13"/>
      <c r="AA1199" s="4" t="str">
        <f>IFERROR(AVERAGE(AB1199:AC1199),"")</f>
        <v/>
      </c>
      <c r="AB1199" s="12"/>
      <c r="AC1199" s="13"/>
      <c r="AD1199" s="4" t="str">
        <f>IFERROR(AVERAGE(AE1199:AF1199),"")</f>
        <v/>
      </c>
      <c r="AE1199" s="12"/>
      <c r="AF1199" s="13"/>
      <c r="AG1199" s="4" t="str">
        <f>IFERROR(AVERAGE(AH1199:AI1199),"")</f>
        <v/>
      </c>
      <c r="AH1199" s="12"/>
      <c r="AI1199" s="13"/>
      <c r="AJ1199" s="4" t="str">
        <f>IFERROR(AVERAGE(AK1199:AL1199),"")</f>
        <v/>
      </c>
      <c r="AK1199" s="12"/>
      <c r="AL1199" s="13"/>
      <c r="AM1199" s="4" t="str">
        <f>IFERROR(AVERAGE(AN1199:AO1199),"")</f>
        <v/>
      </c>
      <c r="AN1199" s="12"/>
      <c r="AO1199" s="13"/>
      <c r="AP1199" s="4" t="str">
        <f>IFERROR(AVERAGE(AQ1199:AR1199),"")</f>
        <v/>
      </c>
      <c r="AQ1199" s="12"/>
      <c r="AR1199" s="13"/>
      <c r="AS1199" s="4" t="str">
        <f>IFERROR(AVERAGE(AT1199:AU1199),"")</f>
        <v/>
      </c>
      <c r="AT1199" s="12"/>
      <c r="AU1199" s="13"/>
      <c r="AV1199" s="4" t="str">
        <f>IFERROR(AVERAGE(AW1199:AX1199),"")</f>
        <v/>
      </c>
      <c r="AW1199" s="12"/>
      <c r="AX1199" s="13"/>
      <c r="AY1199" s="4" t="str">
        <f>IFERROR(AVERAGE(AZ1199:BA1199),"")</f>
        <v/>
      </c>
      <c r="AZ1199" s="12"/>
      <c r="BA1199" s="13"/>
      <c r="BB1199" s="4" t="str">
        <f>IFERROR(AVERAGE(BC1199:BD1199),"")</f>
        <v/>
      </c>
      <c r="BC1199" s="12"/>
      <c r="BD1199" s="13"/>
      <c r="BE1199" s="4" t="str">
        <f>IFERROR(AVERAGE(BF1199:BG1199),"")</f>
        <v/>
      </c>
      <c r="BF1199" s="12"/>
      <c r="BG1199" s="13"/>
      <c r="BH1199" s="4" t="str">
        <f>IFERROR(AVERAGE(BI1199:BJ1199),"")</f>
        <v/>
      </c>
      <c r="BI1199" s="12"/>
      <c r="BJ1199" s="13"/>
      <c r="BK1199" s="4" t="str">
        <f>IFERROR(AVERAGE(BL1199:BM1199),"")</f>
        <v/>
      </c>
      <c r="BL1199" s="12"/>
      <c r="BM1199" s="13"/>
      <c r="BN1199" s="4" t="str">
        <f>IFERROR(AVERAGE(BO1199:BP1199),"")</f>
        <v/>
      </c>
      <c r="BO1199" s="12"/>
      <c r="BP1199" s="13"/>
      <c r="BQ1199" s="4" t="str">
        <f>IFERROR(AVERAGE(BR1199:BS1199),"")</f>
        <v/>
      </c>
      <c r="BR1199" s="12"/>
      <c r="BS1199" s="13"/>
      <c r="BT1199" s="4" t="str">
        <f>IFERROR(AVERAGE(BU1199:BV1199),"")</f>
        <v/>
      </c>
      <c r="BU1199" s="12"/>
      <c r="BV1199" s="13"/>
    </row>
    <row r="1200" spans="1:74">
      <c r="B1200" t="str">
        <f>B1199</f>
        <v>plessmann2014global</v>
      </c>
      <c r="C1200" t="s">
        <v>42</v>
      </c>
      <c r="D1200">
        <f>D1199</f>
        <v>2014</v>
      </c>
      <c r="E1200" t="s">
        <v>43</v>
      </c>
      <c r="F1200" s="4" t="str">
        <f>IFERROR(AVERAGE(G1200:H1200),"")</f>
        <v/>
      </c>
      <c r="G1200" s="12"/>
      <c r="H1200" s="13"/>
      <c r="I1200" s="4" t="str">
        <f>IFERROR(AVERAGE(J1200:K1200),"")</f>
        <v/>
      </c>
      <c r="J1200" s="12"/>
      <c r="K1200" s="13"/>
      <c r="L1200" s="4" t="str">
        <f>IFERROR(AVERAGE(M1200:N1200),"")</f>
        <v/>
      </c>
      <c r="M1200" s="12"/>
      <c r="N1200" s="13"/>
      <c r="O1200" s="4" t="str">
        <f>IFERROR(AVERAGE(P1200:Q1200),"")</f>
        <v/>
      </c>
      <c r="P1200" s="12"/>
      <c r="Q1200" s="13"/>
      <c r="R1200" s="4" t="str">
        <f>IFERROR(AVERAGE(S1200:T1200),"")</f>
        <v/>
      </c>
      <c r="S1200" s="12"/>
      <c r="T1200" s="13"/>
      <c r="U1200" s="4" t="str">
        <f>IFERROR(AVERAGE(V1200:W1200),"")</f>
        <v/>
      </c>
      <c r="V1200" s="12"/>
      <c r="W1200" s="13"/>
      <c r="X1200" s="4" t="str">
        <f>IFERROR(AVERAGE(Y1200:Z1200),"")</f>
        <v/>
      </c>
      <c r="Y1200" s="12"/>
      <c r="Z1200" s="13"/>
      <c r="AA1200" s="4" t="str">
        <f>IFERROR(AVERAGE(AB1200:AC1200),"")</f>
        <v/>
      </c>
      <c r="AB1200" s="12"/>
      <c r="AC1200" s="13"/>
      <c r="AD1200" s="4" t="str">
        <f>IFERROR(AVERAGE(AE1200:AF1200),"")</f>
        <v/>
      </c>
      <c r="AE1200" s="12"/>
      <c r="AF1200" s="13"/>
      <c r="AG1200" s="4" t="str">
        <f>IFERROR(AVERAGE(AH1200:AI1200),"")</f>
        <v/>
      </c>
      <c r="AH1200" s="12"/>
      <c r="AI1200" s="13"/>
      <c r="AJ1200" s="4" t="str">
        <f>IFERROR(AVERAGE(AK1200:AL1200),"")</f>
        <v/>
      </c>
      <c r="AK1200" s="12"/>
      <c r="AL1200" s="13"/>
      <c r="AM1200" s="4" t="str">
        <f>IFERROR(AVERAGE(AN1200:AO1200),"")</f>
        <v/>
      </c>
      <c r="AN1200" s="12"/>
      <c r="AO1200" s="13"/>
      <c r="AP1200" s="4" t="str">
        <f>IFERROR(AVERAGE(AQ1200:AR1200),"")</f>
        <v/>
      </c>
      <c r="AQ1200" s="12"/>
      <c r="AR1200" s="13"/>
      <c r="AS1200" s="4" t="str">
        <f>IFERROR(AVERAGE(AT1200:AU1200),"")</f>
        <v/>
      </c>
      <c r="AT1200" s="12"/>
      <c r="AU1200" s="13"/>
      <c r="AV1200" s="4" t="str">
        <f>IFERROR(AVERAGE(AW1200:AX1200),"")</f>
        <v/>
      </c>
      <c r="AW1200" s="12"/>
      <c r="AX1200" s="13"/>
      <c r="AY1200" s="4" t="str">
        <f>IFERROR(AVERAGE(AZ1200:BA1200),"")</f>
        <v/>
      </c>
      <c r="AZ1200" s="12"/>
      <c r="BA1200" s="13"/>
      <c r="BB1200" s="4" t="str">
        <f>IFERROR(AVERAGE(BC1200:BD1200),"")</f>
        <v/>
      </c>
      <c r="BC1200" s="12"/>
      <c r="BD1200" s="13"/>
      <c r="BE1200" s="4" t="str">
        <f>IFERROR(AVERAGE(BF1200:BG1200),"")</f>
        <v/>
      </c>
      <c r="BF1200" s="12"/>
      <c r="BG1200" s="13"/>
      <c r="BH1200" s="4" t="str">
        <f>IFERROR(AVERAGE(BI1200:BJ1200),"")</f>
        <v/>
      </c>
      <c r="BI1200" s="12"/>
      <c r="BJ1200" s="13"/>
      <c r="BK1200" s="4" t="str">
        <f>IFERROR(AVERAGE(BL1200:BM1200),"")</f>
        <v/>
      </c>
      <c r="BL1200" s="12"/>
      <c r="BM1200" s="13"/>
      <c r="BN1200" s="4" t="str">
        <f>IFERROR(AVERAGE(BO1200:BP1200),"")</f>
        <v/>
      </c>
      <c r="BO1200" s="12"/>
      <c r="BP1200" s="13"/>
      <c r="BQ1200" s="4" t="str">
        <f>IFERROR(AVERAGE(BR1200:BS1200),"")</f>
        <v/>
      </c>
      <c r="BR1200" s="12"/>
      <c r="BS1200" s="13"/>
      <c r="BT1200" s="4" t="str">
        <f>IFERROR(AVERAGE(BU1200:BV1200),"")</f>
        <v/>
      </c>
      <c r="BU1200" s="12"/>
      <c r="BV1200" s="13"/>
    </row>
    <row r="1201" spans="1:77">
      <c r="B1201" t="str">
        <f>B1200</f>
        <v>plessmann2014global</v>
      </c>
      <c r="C1201" t="s">
        <v>21</v>
      </c>
      <c r="D1201">
        <f>D1200</f>
        <v>2014</v>
      </c>
      <c r="E1201" t="s">
        <v>22</v>
      </c>
      <c r="F1201" s="22" t="str">
        <f>IFERROR(AVERAGE(G1201:H1201),"")</f>
        <v/>
      </c>
      <c r="G1201" s="23"/>
      <c r="H1201" s="24"/>
      <c r="I1201" s="22" t="str">
        <f>IFERROR(AVERAGE(J1201:K1201),"")</f>
        <v/>
      </c>
      <c r="J1201" s="23"/>
      <c r="K1201" s="24"/>
      <c r="L1201" s="22" t="str">
        <f>IFERROR(AVERAGE(M1201:N1201),"")</f>
        <v/>
      </c>
      <c r="M1201" s="23"/>
      <c r="N1201" s="24"/>
      <c r="O1201" s="22" t="str">
        <f>IFERROR(AVERAGE(P1201:Q1201),"")</f>
        <v/>
      </c>
      <c r="P1201" s="23"/>
      <c r="Q1201" s="24"/>
      <c r="R1201" s="22" t="str">
        <f>IFERROR(AVERAGE(S1201:T1201),"")</f>
        <v/>
      </c>
      <c r="S1201" s="23"/>
      <c r="T1201" s="24"/>
      <c r="U1201" s="22" t="str">
        <f>IFERROR(AVERAGE(V1201:W1201),"")</f>
        <v/>
      </c>
      <c r="V1201" s="23"/>
      <c r="W1201" s="24"/>
      <c r="X1201" s="22" t="str">
        <f>IFERROR(AVERAGE(Y1201:Z1201),"")</f>
        <v/>
      </c>
      <c r="Y1201" s="23"/>
      <c r="Z1201" s="24"/>
      <c r="AA1201" s="22" t="str">
        <f>IFERROR(AVERAGE(AB1201:AC1201),"")</f>
        <v/>
      </c>
      <c r="AB1201" s="23"/>
      <c r="AC1201" s="24"/>
      <c r="AD1201" s="22" t="str">
        <f>IFERROR(AVERAGE(AE1201:AF1201),"")</f>
        <v/>
      </c>
      <c r="AE1201" s="23"/>
      <c r="AF1201" s="24"/>
      <c r="AG1201" s="22" t="str">
        <f>IFERROR(AVERAGE(AH1201:AI1201),"")</f>
        <v/>
      </c>
      <c r="AH1201" s="23"/>
      <c r="AI1201" s="24"/>
      <c r="AJ1201" s="22" t="str">
        <f>IFERROR(AVERAGE(AK1201:AL1201),"")</f>
        <v/>
      </c>
      <c r="AK1201" s="23"/>
      <c r="AL1201" s="24"/>
      <c r="AM1201" s="22" t="str">
        <f>IFERROR(AVERAGE(AN1201:AO1201),"")</f>
        <v/>
      </c>
      <c r="AN1201" s="23"/>
      <c r="AO1201" s="24"/>
      <c r="AP1201" s="22" t="str">
        <f>IFERROR(AVERAGE(AQ1201:AR1201),"")</f>
        <v/>
      </c>
      <c r="AQ1201" s="23"/>
      <c r="AR1201" s="24"/>
      <c r="AS1201" s="22" t="str">
        <f>IFERROR(AVERAGE(AT1201:AU1201),"")</f>
        <v/>
      </c>
      <c r="AT1201" s="23"/>
      <c r="AU1201" s="24"/>
      <c r="AV1201" s="22" t="str">
        <f>IFERROR(AVERAGE(AW1201:AX1201),"")</f>
        <v/>
      </c>
      <c r="AW1201" s="23"/>
      <c r="AX1201" s="24"/>
      <c r="AY1201" s="22" t="str">
        <f>IFERROR(AVERAGE(AZ1201:BA1201),"")</f>
        <v/>
      </c>
      <c r="AZ1201" s="23"/>
      <c r="BA1201" s="24"/>
      <c r="BB1201" s="22" t="str">
        <f>IFERROR(AVERAGE(BC1201:BD1201),"")</f>
        <v/>
      </c>
      <c r="BC1201" s="23"/>
      <c r="BD1201" s="24"/>
      <c r="BE1201" s="22" t="str">
        <f>IFERROR(AVERAGE(BF1201:BG1201),"")</f>
        <v/>
      </c>
      <c r="BF1201" s="23"/>
      <c r="BG1201" s="24"/>
      <c r="BH1201" s="22" t="str">
        <f>IFERROR(AVERAGE(BI1201:BJ1201),"")</f>
        <v/>
      </c>
      <c r="BI1201" s="23"/>
      <c r="BJ1201" s="24"/>
      <c r="BK1201" s="22" t="str">
        <f>IFERROR(AVERAGE(BL1201:BM1201),"")</f>
        <v/>
      </c>
      <c r="BL1201" s="23"/>
      <c r="BM1201" s="24"/>
      <c r="BN1201" s="22" t="str">
        <f>IFERROR(AVERAGE(BO1201:BP1201),"")</f>
        <v/>
      </c>
      <c r="BO1201" s="23"/>
      <c r="BP1201" s="24"/>
      <c r="BQ1201" s="22" t="str">
        <f>IFERROR(AVERAGE(BR1201:BS1201),"")</f>
        <v/>
      </c>
      <c r="BR1201" s="23"/>
      <c r="BS1201" s="24"/>
      <c r="BT1201" s="22" t="str">
        <f>IFERROR(AVERAGE(BU1201:BV1201),"")</f>
        <v/>
      </c>
      <c r="BU1201" s="23"/>
      <c r="BV1201" s="24"/>
    </row>
    <row r="1202" spans="1:77">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c r="BO1202" s="11"/>
      <c r="BP1202" s="11"/>
      <c r="BQ1202" s="11"/>
      <c r="BR1202" s="11"/>
      <c r="BS1202" s="11"/>
      <c r="BT1202" s="11"/>
      <c r="BU1202" s="11"/>
      <c r="BV1202" s="11"/>
      <c r="BW1202" s="11"/>
      <c r="BX1202" s="11"/>
      <c r="BY1202" s="11"/>
    </row>
    <row r="1204" spans="1:77">
      <c r="A1204" s="5">
        <f>MATCH(B1204,Sources[Citekey],0)</f>
        <v>65</v>
      </c>
      <c r="B1204" s="6" t="s">
        <v>184</v>
      </c>
      <c r="C1204" s="1"/>
      <c r="D1204" s="1">
        <f>VLOOKUP(B1204,Sources[],2,FALSE)</f>
        <v>2015</v>
      </c>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c r="BU1204" s="4"/>
      <c r="BV1204" s="4"/>
    </row>
    <row r="1205" spans="1:77">
      <c r="B1205" t="str">
        <f>B1204</f>
        <v>schiebahn2015pwoer</v>
      </c>
      <c r="C1205" t="s">
        <v>3</v>
      </c>
      <c r="D1205">
        <f>D1204</f>
        <v>2015</v>
      </c>
      <c r="E1205" s="25" t="s">
        <v>6</v>
      </c>
      <c r="F1205" s="4" t="str">
        <f>IFERROR(AVERAGE(G1205:H1205),"")</f>
        <v/>
      </c>
      <c r="G1205" s="12"/>
      <c r="H1205" s="13"/>
      <c r="I1205" s="4" t="str">
        <f>IFERROR(AVERAGE(J1205:K1205),"")</f>
        <v/>
      </c>
      <c r="J1205" s="12"/>
      <c r="K1205" s="13"/>
      <c r="L1205" s="4" t="str">
        <f>IFERROR(AVERAGE(M1205:N1205),"")</f>
        <v/>
      </c>
      <c r="M1205" s="12"/>
      <c r="N1205" s="13"/>
      <c r="O1205" s="4" t="str">
        <f>IFERROR(AVERAGE(P1205:Q1205),"")</f>
        <v/>
      </c>
      <c r="P1205" s="12"/>
      <c r="Q1205" s="13"/>
      <c r="R1205" s="4" t="str">
        <f>IFERROR(AVERAGE(S1205:T1205),"")</f>
        <v/>
      </c>
      <c r="S1205" s="12"/>
      <c r="T1205" s="13"/>
      <c r="U1205" s="4" t="str">
        <f>IFERROR(AVERAGE(V1205:W1205),"")</f>
        <v/>
      </c>
      <c r="V1205" s="12"/>
      <c r="W1205" s="13"/>
      <c r="X1205" s="4" t="str">
        <f>IFERROR(AVERAGE(Y1205:Z1205),"")</f>
        <v/>
      </c>
      <c r="Y1205" s="12"/>
      <c r="Z1205" s="13"/>
      <c r="AA1205" s="4" t="str">
        <f>IFERROR(AVERAGE(AB1205:AC1205),"")</f>
        <v/>
      </c>
      <c r="AB1205" s="12"/>
      <c r="AC1205" s="13"/>
      <c r="AD1205" s="4" t="str">
        <f>IFERROR(AVERAGE(AE1205:AF1205),"")</f>
        <v/>
      </c>
      <c r="AE1205" s="12"/>
      <c r="AF1205" s="13"/>
      <c r="AG1205" s="4" t="str">
        <f>IFERROR(AVERAGE(AH1205:AI1205),"")</f>
        <v/>
      </c>
      <c r="AH1205" s="12"/>
      <c r="AI1205" s="13"/>
      <c r="AJ1205" s="4" t="str">
        <f>IFERROR(AVERAGE(AK1205:AL1205),"")</f>
        <v/>
      </c>
      <c r="AK1205" s="12"/>
      <c r="AL1205" s="13"/>
      <c r="AM1205" s="4" t="str">
        <f>IFERROR(AVERAGE(AN1205:AO1205),"")</f>
        <v/>
      </c>
      <c r="AN1205" s="12"/>
      <c r="AO1205" s="13"/>
      <c r="AP1205" s="4" t="str">
        <f>IFERROR(AVERAGE(AQ1205:AR1205),"")</f>
        <v/>
      </c>
      <c r="AQ1205" s="12"/>
      <c r="AR1205" s="13"/>
      <c r="AS1205" s="4" t="str">
        <f>IFERROR(AVERAGE(AT1205:AU1205),"")</f>
        <v/>
      </c>
      <c r="AT1205" s="12"/>
      <c r="AU1205" s="13"/>
      <c r="AV1205" s="4" t="str">
        <f>IFERROR(AVERAGE(AW1205:AX1205),"")</f>
        <v/>
      </c>
      <c r="AW1205" s="12"/>
      <c r="AX1205" s="13"/>
      <c r="AY1205" s="4">
        <f>IFERROR(AVERAGE(AZ1205:BA1205),"")</f>
        <v>1000</v>
      </c>
      <c r="AZ1205" s="12">
        <v>1000</v>
      </c>
      <c r="BA1205" s="13">
        <v>1000</v>
      </c>
      <c r="BB1205" s="4" t="str">
        <f>IFERROR(AVERAGE(BC1205:BD1205),"")</f>
        <v/>
      </c>
      <c r="BC1205" s="12"/>
      <c r="BD1205" s="13"/>
      <c r="BE1205" s="4" t="str">
        <f>IFERROR(AVERAGE(BF1205:BG1205),"")</f>
        <v/>
      </c>
      <c r="BF1205" s="12"/>
      <c r="BG1205" s="13"/>
      <c r="BH1205" s="4" t="str">
        <f>IFERROR(AVERAGE(BI1205:BJ1205),"")</f>
        <v/>
      </c>
      <c r="BI1205" s="12"/>
      <c r="BJ1205" s="13"/>
      <c r="BK1205" s="4" t="str">
        <f>IFERROR(AVERAGE(BL1205:BM1205),"")</f>
        <v/>
      </c>
      <c r="BL1205" s="12"/>
      <c r="BM1205" s="13"/>
      <c r="BN1205" s="4" t="str">
        <f>IFERROR(AVERAGE(BO1205:BP1205),"")</f>
        <v/>
      </c>
      <c r="BO1205" s="12"/>
      <c r="BP1205" s="13"/>
      <c r="BQ1205" s="4" t="str">
        <f>IFERROR(AVERAGE(BR1205:BS1205),"")</f>
        <v/>
      </c>
      <c r="BR1205" s="12"/>
      <c r="BS1205" s="13"/>
      <c r="BT1205" s="4">
        <f>IFERROR(AVERAGE(BU1205:BV1205),"")</f>
        <v>500</v>
      </c>
      <c r="BU1205" s="12">
        <v>500</v>
      </c>
      <c r="BV1205" s="13">
        <v>500</v>
      </c>
      <c r="BX1205" s="2"/>
      <c r="BY1205" s="2" t="s">
        <v>216</v>
      </c>
    </row>
    <row r="1206" spans="1:77">
      <c r="B1206" t="str">
        <f>B1205</f>
        <v>schiebahn2015pwoer</v>
      </c>
      <c r="C1206" t="s">
        <v>4</v>
      </c>
      <c r="D1206">
        <f>D1205</f>
        <v>2015</v>
      </c>
      <c r="E1206" t="str">
        <f>E1205</f>
        <v>EUR/kW</v>
      </c>
      <c r="F1206" s="4" t="str">
        <f>IFERROR(AVERAGE(G1206:H1206),"")</f>
        <v/>
      </c>
      <c r="G1206" s="14"/>
      <c r="H1206" s="15"/>
      <c r="I1206" s="4" t="str">
        <f>IFERROR(AVERAGE(J1206:K1206),"")</f>
        <v/>
      </c>
      <c r="J1206" s="14"/>
      <c r="K1206" s="15"/>
      <c r="L1206" s="4" t="str">
        <f>IFERROR(AVERAGE(M1206:N1206),"")</f>
        <v/>
      </c>
      <c r="M1206" s="14"/>
      <c r="N1206" s="15"/>
      <c r="O1206" s="4" t="str">
        <f>IFERROR(AVERAGE(P1206:Q1206),"")</f>
        <v/>
      </c>
      <c r="P1206" s="14"/>
      <c r="Q1206" s="15"/>
      <c r="R1206" s="4" t="str">
        <f>IFERROR(AVERAGE(S1206:T1206),"")</f>
        <v/>
      </c>
      <c r="S1206" s="14"/>
      <c r="T1206" s="15"/>
      <c r="U1206" s="4" t="str">
        <f>IFERROR(AVERAGE(V1206:W1206),"")</f>
        <v/>
      </c>
      <c r="V1206" s="14"/>
      <c r="W1206" s="15"/>
      <c r="X1206" s="4" t="str">
        <f>IFERROR(AVERAGE(Y1206:Z1206),"")</f>
        <v/>
      </c>
      <c r="Y1206" s="14"/>
      <c r="Z1206" s="15"/>
      <c r="AA1206" s="4" t="str">
        <f>IFERROR(AVERAGE(AB1206:AC1206),"")</f>
        <v/>
      </c>
      <c r="AB1206" s="14"/>
      <c r="AC1206" s="15"/>
      <c r="AD1206" s="4" t="str">
        <f>IFERROR(AVERAGE(AE1206:AF1206),"")</f>
        <v/>
      </c>
      <c r="AE1206" s="14"/>
      <c r="AF1206" s="15"/>
      <c r="AG1206" s="4" t="str">
        <f>IFERROR(AVERAGE(AH1206:AI1206),"")</f>
        <v/>
      </c>
      <c r="AH1206" s="14"/>
      <c r="AI1206" s="15"/>
      <c r="AJ1206" s="4" t="str">
        <f>IFERROR(AVERAGE(AK1206:AL1206),"")</f>
        <v/>
      </c>
      <c r="AK1206" s="14"/>
      <c r="AL1206" s="15"/>
      <c r="AM1206" s="4" t="str">
        <f>IFERROR(AVERAGE(AN1206:AO1206),"")</f>
        <v/>
      </c>
      <c r="AN1206" s="14"/>
      <c r="AO1206" s="15"/>
      <c r="AP1206" s="4" t="str">
        <f>IFERROR(AVERAGE(AQ1206:AR1206),"")</f>
        <v/>
      </c>
      <c r="AQ1206" s="14"/>
      <c r="AR1206" s="15"/>
      <c r="AS1206" s="4" t="str">
        <f>IFERROR(AVERAGE(AT1206:AU1206),"")</f>
        <v/>
      </c>
      <c r="AT1206" s="14"/>
      <c r="AU1206" s="15"/>
      <c r="AV1206" s="4" t="str">
        <f>IFERROR(AVERAGE(AW1206:AX1206),"")</f>
        <v/>
      </c>
      <c r="AW1206" s="14"/>
      <c r="AX1206" s="15"/>
      <c r="AY1206" s="4">
        <f>IFERROR(AVERAGE(AZ1206:BA1206),"")</f>
        <v>2000</v>
      </c>
      <c r="AZ1206" s="14">
        <v>2000</v>
      </c>
      <c r="BA1206" s="15">
        <v>2000</v>
      </c>
      <c r="BB1206" s="4" t="str">
        <f>IFERROR(AVERAGE(BC1206:BD1206),"")</f>
        <v/>
      </c>
      <c r="BC1206" s="14"/>
      <c r="BD1206" s="15"/>
      <c r="BE1206" s="4" t="str">
        <f>IFERROR(AVERAGE(BF1206:BG1206),"")</f>
        <v/>
      </c>
      <c r="BF1206" s="14"/>
      <c r="BG1206" s="15"/>
      <c r="BH1206" s="4" t="str">
        <f>IFERROR(AVERAGE(BI1206:BJ1206),"")</f>
        <v/>
      </c>
      <c r="BI1206" s="14"/>
      <c r="BJ1206" s="15"/>
      <c r="BK1206" s="4" t="str">
        <f>IFERROR(AVERAGE(BL1206:BM1206),"")</f>
        <v/>
      </c>
      <c r="BL1206" s="14"/>
      <c r="BM1206" s="15"/>
      <c r="BN1206" s="4" t="str">
        <f>IFERROR(AVERAGE(BO1206:BP1206),"")</f>
        <v/>
      </c>
      <c r="BO1206" s="14"/>
      <c r="BP1206" s="15"/>
      <c r="BQ1206" s="4" t="str">
        <f>IFERROR(AVERAGE(BR1206:BS1206),"")</f>
        <v/>
      </c>
      <c r="BR1206" s="14"/>
      <c r="BS1206" s="15"/>
      <c r="BT1206" s="4">
        <f>IFERROR(AVERAGE(BU1206:BV1206),"")</f>
        <v>500</v>
      </c>
      <c r="BU1206" s="14">
        <v>500</v>
      </c>
      <c r="BV1206" s="15">
        <v>500</v>
      </c>
      <c r="BX1206" s="2"/>
      <c r="BY1206" s="2" t="s">
        <v>216</v>
      </c>
    </row>
    <row r="1207" spans="1:77">
      <c r="B1207" t="str">
        <f>B1206</f>
        <v>schiebahn2015pwoer</v>
      </c>
      <c r="C1207" t="s">
        <v>5</v>
      </c>
      <c r="D1207">
        <f>D1206</f>
        <v>2015</v>
      </c>
      <c r="E1207" t="str">
        <f>E1206</f>
        <v>EUR/kW</v>
      </c>
      <c r="F1207" s="4" t="str">
        <f>IFERROR(AVERAGE(G1207:H1207),"")</f>
        <v/>
      </c>
      <c r="G1207" s="16"/>
      <c r="H1207" s="17"/>
      <c r="I1207" s="4" t="str">
        <f>IFERROR(AVERAGE(J1207:K1207),"")</f>
        <v/>
      </c>
      <c r="J1207" s="16"/>
      <c r="K1207" s="17"/>
      <c r="L1207" s="4" t="str">
        <f>IFERROR(AVERAGE(M1207:N1207),"")</f>
        <v/>
      </c>
      <c r="M1207" s="16"/>
      <c r="N1207" s="17"/>
      <c r="O1207" s="4" t="str">
        <f>IFERROR(AVERAGE(P1207:Q1207),"")</f>
        <v/>
      </c>
      <c r="P1207" s="16"/>
      <c r="Q1207" s="17"/>
      <c r="R1207" s="4" t="str">
        <f>IFERROR(AVERAGE(S1207:T1207),"")</f>
        <v/>
      </c>
      <c r="S1207" s="16"/>
      <c r="T1207" s="17"/>
      <c r="U1207" s="4" t="str">
        <f>IFERROR(AVERAGE(V1207:W1207),"")</f>
        <v/>
      </c>
      <c r="V1207" s="16"/>
      <c r="W1207" s="17"/>
      <c r="X1207" s="4" t="str">
        <f>IFERROR(AVERAGE(Y1207:Z1207),"")</f>
        <v/>
      </c>
      <c r="Y1207" s="16"/>
      <c r="Z1207" s="17"/>
      <c r="AA1207" s="4" t="str">
        <f>IFERROR(AVERAGE(AB1207:AC1207),"")</f>
        <v/>
      </c>
      <c r="AB1207" s="16"/>
      <c r="AC1207" s="17"/>
      <c r="AD1207" s="4" t="str">
        <f>IFERROR(AVERAGE(AE1207:AF1207),"")</f>
        <v/>
      </c>
      <c r="AE1207" s="16"/>
      <c r="AF1207" s="17"/>
      <c r="AG1207" s="4" t="str">
        <f>IFERROR(AVERAGE(AH1207:AI1207),"")</f>
        <v/>
      </c>
      <c r="AH1207" s="16"/>
      <c r="AI1207" s="17"/>
      <c r="AJ1207" s="4" t="str">
        <f>IFERROR(AVERAGE(AK1207:AL1207),"")</f>
        <v/>
      </c>
      <c r="AK1207" s="16"/>
      <c r="AL1207" s="17"/>
      <c r="AM1207" s="4" t="str">
        <f>IFERROR(AVERAGE(AN1207:AO1207),"")</f>
        <v/>
      </c>
      <c r="AN1207" s="16"/>
      <c r="AO1207" s="17"/>
      <c r="AP1207" s="4" t="str">
        <f>IFERROR(AVERAGE(AQ1207:AR1207),"")</f>
        <v/>
      </c>
      <c r="AQ1207" s="16"/>
      <c r="AR1207" s="17"/>
      <c r="AS1207" s="4" t="str">
        <f>IFERROR(AVERAGE(AT1207:AU1207),"")</f>
        <v/>
      </c>
      <c r="AT1207" s="16"/>
      <c r="AU1207" s="17"/>
      <c r="AV1207" s="4" t="str">
        <f>IFERROR(AVERAGE(AW1207:AX1207),"")</f>
        <v/>
      </c>
      <c r="AW1207" s="16"/>
      <c r="AX1207" s="17"/>
      <c r="AY1207" s="4" t="str">
        <f>IFERROR(AVERAGE(AZ1207:BA1207),"")</f>
        <v/>
      </c>
      <c r="AZ1207" s="16"/>
      <c r="BA1207" s="17"/>
      <c r="BB1207" s="4" t="str">
        <f>IFERROR(AVERAGE(BC1207:BD1207),"")</f>
        <v/>
      </c>
      <c r="BC1207" s="16"/>
      <c r="BD1207" s="17"/>
      <c r="BE1207" s="4" t="str">
        <f>IFERROR(AVERAGE(BF1207:BG1207),"")</f>
        <v/>
      </c>
      <c r="BF1207" s="16"/>
      <c r="BG1207" s="17"/>
      <c r="BH1207" s="4" t="str">
        <f>IFERROR(AVERAGE(BI1207:BJ1207),"")</f>
        <v/>
      </c>
      <c r="BI1207" s="16"/>
      <c r="BJ1207" s="17"/>
      <c r="BK1207" s="4" t="str">
        <f>IFERROR(AVERAGE(BL1207:BM1207),"")</f>
        <v/>
      </c>
      <c r="BL1207" s="16"/>
      <c r="BM1207" s="17"/>
      <c r="BN1207" s="4" t="str">
        <f>IFERROR(AVERAGE(BO1207:BP1207),"")</f>
        <v/>
      </c>
      <c r="BO1207" s="16"/>
      <c r="BP1207" s="17"/>
      <c r="BQ1207" s="4" t="str">
        <f>IFERROR(AVERAGE(BR1207:BS1207),"")</f>
        <v/>
      </c>
      <c r="BR1207" s="16"/>
      <c r="BS1207" s="17"/>
      <c r="BT1207" s="4" t="str">
        <f>IFERROR(AVERAGE(BU1207:BV1207),"")</f>
        <v/>
      </c>
      <c r="BU1207" s="16"/>
      <c r="BV1207" s="17"/>
    </row>
    <row r="1208" spans="1:77">
      <c r="B1208" t="s">
        <v>69</v>
      </c>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c r="BU1208" s="4"/>
      <c r="BV1208" s="4"/>
    </row>
    <row r="1209" spans="1:77" s="1" customFormat="1">
      <c r="A1209" s="55"/>
      <c r="B1209" s="1" t="str">
        <f>B1207</f>
        <v>schiebahn2015pwoer</v>
      </c>
      <c r="C1209" s="1" t="s">
        <v>10</v>
      </c>
      <c r="D1209" s="1">
        <f>D1204</f>
        <v>2015</v>
      </c>
      <c r="E1209" s="1" t="str">
        <f>E1205</f>
        <v>EUR/kW</v>
      </c>
      <c r="F1209" s="10">
        <f t="shared" ref="F1209:BJ1209" si="1329">IFERROR(SUM(F1211:F1216)/F1210,0)</f>
        <v>0</v>
      </c>
      <c r="G1209" s="10">
        <f t="shared" si="1329"/>
        <v>0</v>
      </c>
      <c r="H1209" s="10">
        <f t="shared" si="1329"/>
        <v>0</v>
      </c>
      <c r="I1209" s="10">
        <f t="shared" si="1329"/>
        <v>0</v>
      </c>
      <c r="J1209" s="10">
        <f t="shared" si="1329"/>
        <v>0</v>
      </c>
      <c r="K1209" s="10">
        <f t="shared" si="1329"/>
        <v>0</v>
      </c>
      <c r="L1209" s="10">
        <f t="shared" si="1329"/>
        <v>0</v>
      </c>
      <c r="M1209" s="10">
        <f t="shared" si="1329"/>
        <v>0</v>
      </c>
      <c r="N1209" s="10">
        <f t="shared" si="1329"/>
        <v>0</v>
      </c>
      <c r="O1209" s="10">
        <f t="shared" si="1329"/>
        <v>0</v>
      </c>
      <c r="P1209" s="10">
        <f t="shared" si="1329"/>
        <v>0</v>
      </c>
      <c r="Q1209" s="10">
        <f t="shared" si="1329"/>
        <v>0</v>
      </c>
      <c r="R1209" s="10">
        <f t="shared" si="1329"/>
        <v>0</v>
      </c>
      <c r="S1209" s="10">
        <f t="shared" si="1329"/>
        <v>0</v>
      </c>
      <c r="T1209" s="10">
        <f t="shared" si="1329"/>
        <v>0</v>
      </c>
      <c r="U1209" s="10">
        <f t="shared" si="1329"/>
        <v>0</v>
      </c>
      <c r="V1209" s="10">
        <f t="shared" si="1329"/>
        <v>0</v>
      </c>
      <c r="W1209" s="10">
        <f t="shared" si="1329"/>
        <v>0</v>
      </c>
      <c r="X1209" s="10">
        <f t="shared" si="1329"/>
        <v>0</v>
      </c>
      <c r="Y1209" s="10">
        <f t="shared" si="1329"/>
        <v>0</v>
      </c>
      <c r="Z1209" s="10">
        <f t="shared" si="1329"/>
        <v>0</v>
      </c>
      <c r="AA1209" s="10">
        <f t="shared" si="1329"/>
        <v>0</v>
      </c>
      <c r="AB1209" s="10">
        <f t="shared" si="1329"/>
        <v>0</v>
      </c>
      <c r="AC1209" s="10">
        <f t="shared" si="1329"/>
        <v>0</v>
      </c>
      <c r="AD1209" s="10">
        <f t="shared" si="1329"/>
        <v>0</v>
      </c>
      <c r="AE1209" s="10">
        <f t="shared" si="1329"/>
        <v>0</v>
      </c>
      <c r="AF1209" s="10">
        <f t="shared" si="1329"/>
        <v>0</v>
      </c>
      <c r="AG1209" s="10">
        <f t="shared" si="1329"/>
        <v>0</v>
      </c>
      <c r="AH1209" s="10">
        <f t="shared" si="1329"/>
        <v>0</v>
      </c>
      <c r="AI1209" s="10">
        <f t="shared" si="1329"/>
        <v>0</v>
      </c>
      <c r="AJ1209" s="10">
        <f t="shared" si="1329"/>
        <v>0</v>
      </c>
      <c r="AK1209" s="10">
        <f t="shared" si="1329"/>
        <v>0</v>
      </c>
      <c r="AL1209" s="10">
        <f t="shared" si="1329"/>
        <v>0</v>
      </c>
      <c r="AM1209" s="10">
        <f t="shared" si="1329"/>
        <v>0</v>
      </c>
      <c r="AN1209" s="10">
        <f t="shared" si="1329"/>
        <v>0</v>
      </c>
      <c r="AO1209" s="10">
        <f t="shared" si="1329"/>
        <v>0</v>
      </c>
      <c r="AP1209" s="10">
        <f t="shared" si="1329"/>
        <v>0</v>
      </c>
      <c r="AQ1209" s="10">
        <f t="shared" si="1329"/>
        <v>0</v>
      </c>
      <c r="AR1209" s="10">
        <f t="shared" si="1329"/>
        <v>0</v>
      </c>
      <c r="AS1209" s="10">
        <f t="shared" si="1329"/>
        <v>0</v>
      </c>
      <c r="AT1209" s="10">
        <f t="shared" si="1329"/>
        <v>0</v>
      </c>
      <c r="AU1209" s="10">
        <f t="shared" si="1329"/>
        <v>0</v>
      </c>
      <c r="AV1209" s="10">
        <f t="shared" si="1329"/>
        <v>0</v>
      </c>
      <c r="AW1209" s="10">
        <f t="shared" si="1329"/>
        <v>0</v>
      </c>
      <c r="AX1209" s="10">
        <f t="shared" si="1329"/>
        <v>0</v>
      </c>
      <c r="AY1209" s="10">
        <f t="shared" si="1329"/>
        <v>0</v>
      </c>
      <c r="AZ1209" s="10">
        <f t="shared" si="1329"/>
        <v>0</v>
      </c>
      <c r="BA1209" s="10">
        <f t="shared" si="1329"/>
        <v>0</v>
      </c>
      <c r="BB1209" s="10">
        <f t="shared" si="1329"/>
        <v>0</v>
      </c>
      <c r="BC1209" s="10">
        <f t="shared" si="1329"/>
        <v>0</v>
      </c>
      <c r="BD1209" s="10">
        <f t="shared" si="1329"/>
        <v>0</v>
      </c>
      <c r="BE1209" s="10">
        <f t="shared" si="1329"/>
        <v>0</v>
      </c>
      <c r="BF1209" s="10">
        <f t="shared" si="1329"/>
        <v>0</v>
      </c>
      <c r="BG1209" s="10">
        <f t="shared" si="1329"/>
        <v>0</v>
      </c>
      <c r="BH1209" s="10">
        <f t="shared" si="1329"/>
        <v>0</v>
      </c>
      <c r="BI1209" s="10">
        <f t="shared" si="1329"/>
        <v>0</v>
      </c>
      <c r="BJ1209" s="10">
        <f t="shared" si="1329"/>
        <v>0</v>
      </c>
      <c r="BK1209" s="10">
        <f t="shared" ref="BK1209:BV1209" si="1330">IFERROR(SUM(BK1211:BK1216)/BK1210,0)</f>
        <v>0</v>
      </c>
      <c r="BL1209" s="10">
        <f t="shared" si="1330"/>
        <v>0</v>
      </c>
      <c r="BM1209" s="10">
        <f t="shared" si="1330"/>
        <v>0</v>
      </c>
      <c r="BN1209" s="10">
        <f t="shared" si="1330"/>
        <v>0</v>
      </c>
      <c r="BO1209" s="10">
        <f t="shared" si="1330"/>
        <v>0</v>
      </c>
      <c r="BP1209" s="10">
        <f t="shared" si="1330"/>
        <v>0</v>
      </c>
      <c r="BQ1209" s="10">
        <f t="shared" si="1330"/>
        <v>0</v>
      </c>
      <c r="BR1209" s="10">
        <f t="shared" si="1330"/>
        <v>0</v>
      </c>
      <c r="BS1209" s="10">
        <f t="shared" si="1330"/>
        <v>0</v>
      </c>
      <c r="BT1209" s="10">
        <f t="shared" si="1330"/>
        <v>0</v>
      </c>
      <c r="BU1209" s="10">
        <f t="shared" si="1330"/>
        <v>0</v>
      </c>
      <c r="BV1209" s="10">
        <f t="shared" si="1330"/>
        <v>0</v>
      </c>
    </row>
    <row r="1210" spans="1:77" hidden="1" outlineLevel="1">
      <c r="B1210" t="str">
        <f>B1209</f>
        <v>schiebahn2015pwoer</v>
      </c>
      <c r="C1210" t="s">
        <v>17</v>
      </c>
      <c r="D1210">
        <f>D1209</f>
        <v>2015</v>
      </c>
      <c r="E1210" t="s">
        <v>18</v>
      </c>
      <c r="F1210" s="4" t="str">
        <f>IFERROR(AVERAGE(G1210:H1210),"")</f>
        <v/>
      </c>
      <c r="G1210" s="12"/>
      <c r="H1210" s="13"/>
      <c r="I1210" s="4" t="str">
        <f>IFERROR(AVERAGE(J1210:K1210),"")</f>
        <v/>
      </c>
      <c r="J1210" s="12"/>
      <c r="K1210" s="13"/>
      <c r="L1210" s="4" t="str">
        <f>IFERROR(AVERAGE(M1210:N1210),"")</f>
        <v/>
      </c>
      <c r="M1210" s="12"/>
      <c r="N1210" s="13"/>
      <c r="O1210" s="4" t="str">
        <f>IFERROR(AVERAGE(P1210:Q1210),"")</f>
        <v/>
      </c>
      <c r="P1210" s="12"/>
      <c r="Q1210" s="13"/>
      <c r="R1210" s="4" t="str">
        <f>IFERROR(AVERAGE(S1210:T1210),"")</f>
        <v/>
      </c>
      <c r="S1210" s="12"/>
      <c r="T1210" s="13"/>
      <c r="U1210" s="4" t="str">
        <f>IFERROR(AVERAGE(V1210:W1210),"")</f>
        <v/>
      </c>
      <c r="V1210" s="12"/>
      <c r="W1210" s="13"/>
      <c r="X1210" s="4" t="str">
        <f>IFERROR(AVERAGE(Y1210:Z1210),"")</f>
        <v/>
      </c>
      <c r="Y1210" s="12"/>
      <c r="Z1210" s="13"/>
      <c r="AA1210" s="4" t="str">
        <f>IFERROR(AVERAGE(AB1210:AC1210),"")</f>
        <v/>
      </c>
      <c r="AB1210" s="12"/>
      <c r="AC1210" s="13"/>
      <c r="AD1210" s="4" t="str">
        <f>IFERROR(AVERAGE(AE1210:AF1210),"")</f>
        <v/>
      </c>
      <c r="AE1210" s="12"/>
      <c r="AF1210" s="13"/>
      <c r="AG1210" s="4" t="str">
        <f>IFERROR(AVERAGE(AH1210:AI1210),"")</f>
        <v/>
      </c>
      <c r="AH1210" s="12"/>
      <c r="AI1210" s="13"/>
      <c r="AJ1210" s="4" t="str">
        <f>IFERROR(AVERAGE(AK1210:AL1210),"")</f>
        <v/>
      </c>
      <c r="AK1210" s="12"/>
      <c r="AL1210" s="13"/>
      <c r="AM1210" s="4" t="str">
        <f>IFERROR(AVERAGE(AN1210:AO1210),"")</f>
        <v/>
      </c>
      <c r="AN1210" s="12"/>
      <c r="AO1210" s="13"/>
      <c r="AP1210" s="4" t="str">
        <f>IFERROR(AVERAGE(AQ1210:AR1210),"")</f>
        <v/>
      </c>
      <c r="AQ1210" s="12"/>
      <c r="AR1210" s="13"/>
      <c r="AS1210" s="4" t="str">
        <f>IFERROR(AVERAGE(AT1210:AU1210),"")</f>
        <v/>
      </c>
      <c r="AT1210" s="12"/>
      <c r="AU1210" s="13"/>
      <c r="AV1210" s="4" t="str">
        <f>IFERROR(AVERAGE(AW1210:AX1210),"")</f>
        <v/>
      </c>
      <c r="AW1210" s="12"/>
      <c r="AX1210" s="13"/>
      <c r="AY1210" s="4" t="str">
        <f>IFERROR(AVERAGE(AZ1210:BA1210),"")</f>
        <v/>
      </c>
      <c r="AZ1210" s="12"/>
      <c r="BA1210" s="13"/>
      <c r="BB1210" s="4" t="str">
        <f>IFERROR(AVERAGE(BC1210:BD1210),"")</f>
        <v/>
      </c>
      <c r="BC1210" s="12"/>
      <c r="BD1210" s="13"/>
      <c r="BE1210" s="4" t="str">
        <f>IFERROR(AVERAGE(BF1210:BG1210),"")</f>
        <v/>
      </c>
      <c r="BF1210" s="12"/>
      <c r="BG1210" s="13"/>
      <c r="BH1210" s="4" t="str">
        <f>IFERROR(AVERAGE(BI1210:BJ1210),"")</f>
        <v/>
      </c>
      <c r="BI1210" s="12"/>
      <c r="BJ1210" s="13"/>
      <c r="BK1210" s="4" t="str">
        <f>IFERROR(AVERAGE(BL1210:BM1210),"")</f>
        <v/>
      </c>
      <c r="BL1210" s="12"/>
      <c r="BM1210" s="13"/>
      <c r="BN1210" s="4" t="str">
        <f>IFERROR(AVERAGE(BO1210:BP1210),"")</f>
        <v/>
      </c>
      <c r="BO1210" s="12"/>
      <c r="BP1210" s="13"/>
      <c r="BQ1210" s="4" t="str">
        <f>IFERROR(AVERAGE(BR1210:BS1210),"")</f>
        <v/>
      </c>
      <c r="BR1210" s="12"/>
      <c r="BS1210" s="13"/>
      <c r="BT1210" s="4" t="str">
        <f>IFERROR(AVERAGE(BU1210:BV1210),"")</f>
        <v/>
      </c>
      <c r="BU1210" s="12"/>
      <c r="BV1210" s="13"/>
    </row>
    <row r="1211" spans="1:77" hidden="1" outlineLevel="1">
      <c r="B1211" t="str">
        <f t="shared" ref="B1211:B1216" si="1331">B1210</f>
        <v>schiebahn2015pwoer</v>
      </c>
      <c r="C1211" t="s">
        <v>12</v>
      </c>
      <c r="D1211">
        <f>D1209</f>
        <v>2015</v>
      </c>
      <c r="E1211" t="str">
        <f>LEFT(E1209,3)</f>
        <v>EUR</v>
      </c>
      <c r="F1211" s="4" t="str">
        <f t="shared" ref="F1211:F1216" si="1332">IFERROR(AVERAGE(G1211:H1211),"")</f>
        <v/>
      </c>
      <c r="G1211" s="12"/>
      <c r="H1211" s="13"/>
      <c r="I1211" s="4" t="str">
        <f t="shared" ref="I1211:I1216" si="1333">IFERROR(AVERAGE(J1211:K1211),"")</f>
        <v/>
      </c>
      <c r="J1211" s="12"/>
      <c r="K1211" s="13"/>
      <c r="L1211" s="4" t="str">
        <f t="shared" ref="L1211:L1216" si="1334">IFERROR(AVERAGE(M1211:N1211),"")</f>
        <v/>
      </c>
      <c r="M1211" s="12"/>
      <c r="N1211" s="13"/>
      <c r="O1211" s="4" t="str">
        <f t="shared" ref="O1211:O1216" si="1335">IFERROR(AVERAGE(P1211:Q1211),"")</f>
        <v/>
      </c>
      <c r="P1211" s="12"/>
      <c r="Q1211" s="13"/>
      <c r="R1211" s="4" t="str">
        <f t="shared" ref="R1211:R1216" si="1336">IFERROR(AVERAGE(S1211:T1211),"")</f>
        <v/>
      </c>
      <c r="S1211" s="12"/>
      <c r="T1211" s="13"/>
      <c r="U1211" s="4" t="str">
        <f t="shared" ref="U1211:U1216" si="1337">IFERROR(AVERAGE(V1211:W1211),"")</f>
        <v/>
      </c>
      <c r="V1211" s="12"/>
      <c r="W1211" s="13"/>
      <c r="X1211" s="4" t="str">
        <f t="shared" ref="X1211:X1216" si="1338">IFERROR(AVERAGE(Y1211:Z1211),"")</f>
        <v/>
      </c>
      <c r="Y1211" s="12"/>
      <c r="Z1211" s="13"/>
      <c r="AA1211" s="4" t="str">
        <f t="shared" ref="AA1211:AA1216" si="1339">IFERROR(AVERAGE(AB1211:AC1211),"")</f>
        <v/>
      </c>
      <c r="AB1211" s="12"/>
      <c r="AC1211" s="13"/>
      <c r="AD1211" s="4" t="str">
        <f t="shared" ref="AD1211:AD1216" si="1340">IFERROR(AVERAGE(AE1211:AF1211),"")</f>
        <v/>
      </c>
      <c r="AE1211" s="12"/>
      <c r="AF1211" s="13"/>
      <c r="AG1211" s="4" t="str">
        <f t="shared" ref="AG1211:AG1216" si="1341">IFERROR(AVERAGE(AH1211:AI1211),"")</f>
        <v/>
      </c>
      <c r="AH1211" s="12"/>
      <c r="AI1211" s="13"/>
      <c r="AJ1211" s="4" t="str">
        <f t="shared" ref="AJ1211:AJ1216" si="1342">IFERROR(AVERAGE(AK1211:AL1211),"")</f>
        <v/>
      </c>
      <c r="AK1211" s="12"/>
      <c r="AL1211" s="13"/>
      <c r="AM1211" s="4" t="str">
        <f t="shared" ref="AM1211:AM1216" si="1343">IFERROR(AVERAGE(AN1211:AO1211),"")</f>
        <v/>
      </c>
      <c r="AN1211" s="12"/>
      <c r="AO1211" s="13"/>
      <c r="AP1211" s="4" t="str">
        <f t="shared" ref="AP1211:AP1216" si="1344">IFERROR(AVERAGE(AQ1211:AR1211),"")</f>
        <v/>
      </c>
      <c r="AQ1211" s="12"/>
      <c r="AR1211" s="13"/>
      <c r="AS1211" s="4" t="str">
        <f t="shared" ref="AS1211:AS1216" si="1345">IFERROR(AVERAGE(AT1211:AU1211),"")</f>
        <v/>
      </c>
      <c r="AT1211" s="12"/>
      <c r="AU1211" s="13"/>
      <c r="AV1211" s="4" t="str">
        <f t="shared" ref="AV1211:AV1216" si="1346">IFERROR(AVERAGE(AW1211:AX1211),"")</f>
        <v/>
      </c>
      <c r="AW1211" s="12"/>
      <c r="AX1211" s="13"/>
      <c r="AY1211" s="4" t="str">
        <f t="shared" ref="AY1211:AY1216" si="1347">IFERROR(AVERAGE(AZ1211:BA1211),"")</f>
        <v/>
      </c>
      <c r="AZ1211" s="12"/>
      <c r="BA1211" s="13"/>
      <c r="BB1211" s="4" t="str">
        <f t="shared" ref="BB1211:BB1216" si="1348">IFERROR(AVERAGE(BC1211:BD1211),"")</f>
        <v/>
      </c>
      <c r="BC1211" s="12"/>
      <c r="BD1211" s="13"/>
      <c r="BE1211" s="4" t="str">
        <f t="shared" ref="BE1211:BE1216" si="1349">IFERROR(AVERAGE(BF1211:BG1211),"")</f>
        <v/>
      </c>
      <c r="BF1211" s="12"/>
      <c r="BG1211" s="13"/>
      <c r="BH1211" s="4" t="str">
        <f t="shared" ref="BH1211:BH1216" si="1350">IFERROR(AVERAGE(BI1211:BJ1211),"")</f>
        <v/>
      </c>
      <c r="BI1211" s="12"/>
      <c r="BJ1211" s="13"/>
      <c r="BK1211" s="4" t="str">
        <f t="shared" ref="BK1211:BK1216" si="1351">IFERROR(AVERAGE(BL1211:BM1211),"")</f>
        <v/>
      </c>
      <c r="BL1211" s="12"/>
      <c r="BM1211" s="13"/>
      <c r="BN1211" s="4" t="str">
        <f t="shared" ref="BN1211:BN1216" si="1352">IFERROR(AVERAGE(BO1211:BP1211),"")</f>
        <v/>
      </c>
      <c r="BO1211" s="12"/>
      <c r="BP1211" s="13"/>
      <c r="BQ1211" s="4" t="str">
        <f t="shared" ref="BQ1211:BQ1216" si="1353">IFERROR(AVERAGE(BR1211:BS1211),"")</f>
        <v/>
      </c>
      <c r="BR1211" s="12"/>
      <c r="BS1211" s="13"/>
      <c r="BT1211" s="4" t="str">
        <f t="shared" ref="BT1211:BT1216" si="1354">IFERROR(AVERAGE(BU1211:BV1211),"")</f>
        <v/>
      </c>
      <c r="BU1211" s="12"/>
      <c r="BV1211" s="13"/>
    </row>
    <row r="1212" spans="1:77" hidden="1" outlineLevel="1">
      <c r="B1212" t="str">
        <f t="shared" si="1331"/>
        <v>schiebahn2015pwoer</v>
      </c>
      <c r="C1212" t="s">
        <v>13</v>
      </c>
      <c r="D1212">
        <f t="shared" ref="D1212:E1216" si="1355">D1211</f>
        <v>2015</v>
      </c>
      <c r="E1212" t="str">
        <f t="shared" si="1355"/>
        <v>EUR</v>
      </c>
      <c r="F1212" s="4" t="str">
        <f t="shared" si="1332"/>
        <v/>
      </c>
      <c r="G1212" s="12"/>
      <c r="H1212" s="13"/>
      <c r="I1212" s="4" t="str">
        <f t="shared" si="1333"/>
        <v/>
      </c>
      <c r="J1212" s="12"/>
      <c r="K1212" s="13"/>
      <c r="L1212" s="4" t="str">
        <f t="shared" si="1334"/>
        <v/>
      </c>
      <c r="M1212" s="12"/>
      <c r="N1212" s="13"/>
      <c r="O1212" s="4" t="str">
        <f t="shared" si="1335"/>
        <v/>
      </c>
      <c r="P1212" s="12"/>
      <c r="Q1212" s="13"/>
      <c r="R1212" s="4" t="str">
        <f t="shared" si="1336"/>
        <v/>
      </c>
      <c r="S1212" s="12"/>
      <c r="T1212" s="13"/>
      <c r="U1212" s="4" t="str">
        <f t="shared" si="1337"/>
        <v/>
      </c>
      <c r="V1212" s="12"/>
      <c r="W1212" s="13"/>
      <c r="X1212" s="4" t="str">
        <f t="shared" si="1338"/>
        <v/>
      </c>
      <c r="Y1212" s="12"/>
      <c r="Z1212" s="13"/>
      <c r="AA1212" s="4" t="str">
        <f t="shared" si="1339"/>
        <v/>
      </c>
      <c r="AB1212" s="12"/>
      <c r="AC1212" s="13"/>
      <c r="AD1212" s="4" t="str">
        <f t="shared" si="1340"/>
        <v/>
      </c>
      <c r="AE1212" s="12"/>
      <c r="AF1212" s="13"/>
      <c r="AG1212" s="4" t="str">
        <f t="shared" si="1341"/>
        <v/>
      </c>
      <c r="AH1212" s="12"/>
      <c r="AI1212" s="13"/>
      <c r="AJ1212" s="4" t="str">
        <f t="shared" si="1342"/>
        <v/>
      </c>
      <c r="AK1212" s="12"/>
      <c r="AL1212" s="13"/>
      <c r="AM1212" s="4" t="str">
        <f t="shared" si="1343"/>
        <v/>
      </c>
      <c r="AN1212" s="12"/>
      <c r="AO1212" s="13"/>
      <c r="AP1212" s="4" t="str">
        <f t="shared" si="1344"/>
        <v/>
      </c>
      <c r="AQ1212" s="12"/>
      <c r="AR1212" s="13"/>
      <c r="AS1212" s="4" t="str">
        <f t="shared" si="1345"/>
        <v/>
      </c>
      <c r="AT1212" s="12"/>
      <c r="AU1212" s="13"/>
      <c r="AV1212" s="4" t="str">
        <f t="shared" si="1346"/>
        <v/>
      </c>
      <c r="AW1212" s="12"/>
      <c r="AX1212" s="13"/>
      <c r="AY1212" s="4" t="str">
        <f t="shared" si="1347"/>
        <v/>
      </c>
      <c r="AZ1212" s="12"/>
      <c r="BA1212" s="13"/>
      <c r="BB1212" s="4" t="str">
        <f t="shared" si="1348"/>
        <v/>
      </c>
      <c r="BC1212" s="12"/>
      <c r="BD1212" s="13"/>
      <c r="BE1212" s="4" t="str">
        <f t="shared" si="1349"/>
        <v/>
      </c>
      <c r="BF1212" s="12"/>
      <c r="BG1212" s="13"/>
      <c r="BH1212" s="4" t="str">
        <f t="shared" si="1350"/>
        <v/>
      </c>
      <c r="BI1212" s="12"/>
      <c r="BJ1212" s="13"/>
      <c r="BK1212" s="4" t="str">
        <f t="shared" si="1351"/>
        <v/>
      </c>
      <c r="BL1212" s="12"/>
      <c r="BM1212" s="13"/>
      <c r="BN1212" s="4" t="str">
        <f t="shared" si="1352"/>
        <v/>
      </c>
      <c r="BO1212" s="12"/>
      <c r="BP1212" s="13"/>
      <c r="BQ1212" s="4" t="str">
        <f t="shared" si="1353"/>
        <v/>
      </c>
      <c r="BR1212" s="12"/>
      <c r="BS1212" s="13"/>
      <c r="BT1212" s="4" t="str">
        <f t="shared" si="1354"/>
        <v/>
      </c>
      <c r="BU1212" s="12"/>
      <c r="BV1212" s="13"/>
    </row>
    <row r="1213" spans="1:77" hidden="1" outlineLevel="1">
      <c r="B1213" t="str">
        <f t="shared" si="1331"/>
        <v>schiebahn2015pwoer</v>
      </c>
      <c r="C1213" t="s">
        <v>14</v>
      </c>
      <c r="D1213">
        <f t="shared" si="1355"/>
        <v>2015</v>
      </c>
      <c r="E1213" t="str">
        <f t="shared" si="1355"/>
        <v>EUR</v>
      </c>
      <c r="F1213" s="4" t="str">
        <f t="shared" si="1332"/>
        <v/>
      </c>
      <c r="G1213" s="12"/>
      <c r="H1213" s="13"/>
      <c r="I1213" s="4" t="str">
        <f t="shared" si="1333"/>
        <v/>
      </c>
      <c r="J1213" s="12"/>
      <c r="K1213" s="13"/>
      <c r="L1213" s="4" t="str">
        <f t="shared" si="1334"/>
        <v/>
      </c>
      <c r="M1213" s="12"/>
      <c r="N1213" s="13"/>
      <c r="O1213" s="4" t="str">
        <f t="shared" si="1335"/>
        <v/>
      </c>
      <c r="P1213" s="12"/>
      <c r="Q1213" s="13"/>
      <c r="R1213" s="4" t="str">
        <f t="shared" si="1336"/>
        <v/>
      </c>
      <c r="S1213" s="12"/>
      <c r="T1213" s="13"/>
      <c r="U1213" s="4" t="str">
        <f t="shared" si="1337"/>
        <v/>
      </c>
      <c r="V1213" s="12"/>
      <c r="W1213" s="13"/>
      <c r="X1213" s="4" t="str">
        <f t="shared" si="1338"/>
        <v/>
      </c>
      <c r="Y1213" s="12"/>
      <c r="Z1213" s="13"/>
      <c r="AA1213" s="4" t="str">
        <f t="shared" si="1339"/>
        <v/>
      </c>
      <c r="AB1213" s="12"/>
      <c r="AC1213" s="13"/>
      <c r="AD1213" s="4" t="str">
        <f t="shared" si="1340"/>
        <v/>
      </c>
      <c r="AE1213" s="12"/>
      <c r="AF1213" s="13"/>
      <c r="AG1213" s="4" t="str">
        <f t="shared" si="1341"/>
        <v/>
      </c>
      <c r="AH1213" s="12"/>
      <c r="AI1213" s="13"/>
      <c r="AJ1213" s="4" t="str">
        <f t="shared" si="1342"/>
        <v/>
      </c>
      <c r="AK1213" s="12"/>
      <c r="AL1213" s="13"/>
      <c r="AM1213" s="4" t="str">
        <f t="shared" si="1343"/>
        <v/>
      </c>
      <c r="AN1213" s="12"/>
      <c r="AO1213" s="13"/>
      <c r="AP1213" s="4" t="str">
        <f t="shared" si="1344"/>
        <v/>
      </c>
      <c r="AQ1213" s="12"/>
      <c r="AR1213" s="13"/>
      <c r="AS1213" s="4" t="str">
        <f t="shared" si="1345"/>
        <v/>
      </c>
      <c r="AT1213" s="12"/>
      <c r="AU1213" s="13"/>
      <c r="AV1213" s="4" t="str">
        <f t="shared" si="1346"/>
        <v/>
      </c>
      <c r="AW1213" s="12"/>
      <c r="AX1213" s="13"/>
      <c r="AY1213" s="4" t="str">
        <f t="shared" si="1347"/>
        <v/>
      </c>
      <c r="AZ1213" s="12"/>
      <c r="BA1213" s="13"/>
      <c r="BB1213" s="4" t="str">
        <f t="shared" si="1348"/>
        <v/>
      </c>
      <c r="BC1213" s="12"/>
      <c r="BD1213" s="13"/>
      <c r="BE1213" s="4" t="str">
        <f t="shared" si="1349"/>
        <v/>
      </c>
      <c r="BF1213" s="12"/>
      <c r="BG1213" s="13"/>
      <c r="BH1213" s="4" t="str">
        <f t="shared" si="1350"/>
        <v/>
      </c>
      <c r="BI1213" s="12"/>
      <c r="BJ1213" s="13"/>
      <c r="BK1213" s="4" t="str">
        <f t="shared" si="1351"/>
        <v/>
      </c>
      <c r="BL1213" s="12"/>
      <c r="BM1213" s="13"/>
      <c r="BN1213" s="4" t="str">
        <f t="shared" si="1352"/>
        <v/>
      </c>
      <c r="BO1213" s="12"/>
      <c r="BP1213" s="13"/>
      <c r="BQ1213" s="4" t="str">
        <f t="shared" si="1353"/>
        <v/>
      </c>
      <c r="BR1213" s="12"/>
      <c r="BS1213" s="13"/>
      <c r="BT1213" s="4" t="str">
        <f t="shared" si="1354"/>
        <v/>
      </c>
      <c r="BU1213" s="12"/>
      <c r="BV1213" s="13"/>
    </row>
    <row r="1214" spans="1:77" hidden="1" outlineLevel="1">
      <c r="B1214" t="str">
        <f t="shared" si="1331"/>
        <v>schiebahn2015pwoer</v>
      </c>
      <c r="C1214" t="s">
        <v>11</v>
      </c>
      <c r="D1214">
        <f t="shared" si="1355"/>
        <v>2015</v>
      </c>
      <c r="E1214" t="str">
        <f t="shared" si="1355"/>
        <v>EUR</v>
      </c>
      <c r="F1214" s="4" t="str">
        <f t="shared" si="1332"/>
        <v/>
      </c>
      <c r="G1214" s="12"/>
      <c r="H1214" s="13"/>
      <c r="I1214" s="4" t="str">
        <f t="shared" si="1333"/>
        <v/>
      </c>
      <c r="J1214" s="12"/>
      <c r="K1214" s="13"/>
      <c r="L1214" s="4" t="str">
        <f t="shared" si="1334"/>
        <v/>
      </c>
      <c r="M1214" s="12"/>
      <c r="N1214" s="13"/>
      <c r="O1214" s="4" t="str">
        <f t="shared" si="1335"/>
        <v/>
      </c>
      <c r="P1214" s="12"/>
      <c r="Q1214" s="13"/>
      <c r="R1214" s="4" t="str">
        <f t="shared" si="1336"/>
        <v/>
      </c>
      <c r="S1214" s="12"/>
      <c r="T1214" s="13"/>
      <c r="U1214" s="4" t="str">
        <f t="shared" si="1337"/>
        <v/>
      </c>
      <c r="V1214" s="12"/>
      <c r="W1214" s="13"/>
      <c r="X1214" s="4" t="str">
        <f t="shared" si="1338"/>
        <v/>
      </c>
      <c r="Y1214" s="12"/>
      <c r="Z1214" s="13"/>
      <c r="AA1214" s="4" t="str">
        <f t="shared" si="1339"/>
        <v/>
      </c>
      <c r="AB1214" s="12"/>
      <c r="AC1214" s="13"/>
      <c r="AD1214" s="4" t="str">
        <f t="shared" si="1340"/>
        <v/>
      </c>
      <c r="AE1214" s="12"/>
      <c r="AF1214" s="13"/>
      <c r="AG1214" s="4" t="str">
        <f t="shared" si="1341"/>
        <v/>
      </c>
      <c r="AH1214" s="12"/>
      <c r="AI1214" s="13"/>
      <c r="AJ1214" s="4" t="str">
        <f t="shared" si="1342"/>
        <v/>
      </c>
      <c r="AK1214" s="12"/>
      <c r="AL1214" s="13"/>
      <c r="AM1214" s="4" t="str">
        <f t="shared" si="1343"/>
        <v/>
      </c>
      <c r="AN1214" s="12"/>
      <c r="AO1214" s="13"/>
      <c r="AP1214" s="4" t="str">
        <f t="shared" si="1344"/>
        <v/>
      </c>
      <c r="AQ1214" s="12"/>
      <c r="AR1214" s="13"/>
      <c r="AS1214" s="4" t="str">
        <f t="shared" si="1345"/>
        <v/>
      </c>
      <c r="AT1214" s="12"/>
      <c r="AU1214" s="13"/>
      <c r="AV1214" s="4" t="str">
        <f t="shared" si="1346"/>
        <v/>
      </c>
      <c r="AW1214" s="12"/>
      <c r="AX1214" s="13"/>
      <c r="AY1214" s="4" t="str">
        <f t="shared" si="1347"/>
        <v/>
      </c>
      <c r="AZ1214" s="12"/>
      <c r="BA1214" s="13"/>
      <c r="BB1214" s="4" t="str">
        <f t="shared" si="1348"/>
        <v/>
      </c>
      <c r="BC1214" s="12"/>
      <c r="BD1214" s="13"/>
      <c r="BE1214" s="4" t="str">
        <f t="shared" si="1349"/>
        <v/>
      </c>
      <c r="BF1214" s="12"/>
      <c r="BG1214" s="13"/>
      <c r="BH1214" s="4" t="str">
        <f t="shared" si="1350"/>
        <v/>
      </c>
      <c r="BI1214" s="12"/>
      <c r="BJ1214" s="13"/>
      <c r="BK1214" s="4" t="str">
        <f t="shared" si="1351"/>
        <v/>
      </c>
      <c r="BL1214" s="12"/>
      <c r="BM1214" s="13"/>
      <c r="BN1214" s="4" t="str">
        <f t="shared" si="1352"/>
        <v/>
      </c>
      <c r="BO1214" s="12"/>
      <c r="BP1214" s="13"/>
      <c r="BQ1214" s="4" t="str">
        <f t="shared" si="1353"/>
        <v/>
      </c>
      <c r="BR1214" s="12"/>
      <c r="BS1214" s="13"/>
      <c r="BT1214" s="4" t="str">
        <f t="shared" si="1354"/>
        <v/>
      </c>
      <c r="BU1214" s="12"/>
      <c r="BV1214" s="13"/>
    </row>
    <row r="1215" spans="1:77" hidden="1" outlineLevel="1">
      <c r="B1215" t="str">
        <f t="shared" si="1331"/>
        <v>schiebahn2015pwoer</v>
      </c>
      <c r="C1215" t="s">
        <v>15</v>
      </c>
      <c r="D1215">
        <f t="shared" si="1355"/>
        <v>2015</v>
      </c>
      <c r="E1215" t="str">
        <f t="shared" si="1355"/>
        <v>EUR</v>
      </c>
      <c r="F1215" s="4" t="str">
        <f t="shared" si="1332"/>
        <v/>
      </c>
      <c r="G1215" s="12"/>
      <c r="H1215" s="13"/>
      <c r="I1215" s="4" t="str">
        <f t="shared" si="1333"/>
        <v/>
      </c>
      <c r="J1215" s="12"/>
      <c r="K1215" s="13"/>
      <c r="L1215" s="4" t="str">
        <f t="shared" si="1334"/>
        <v/>
      </c>
      <c r="M1215" s="12"/>
      <c r="N1215" s="13"/>
      <c r="O1215" s="4" t="str">
        <f t="shared" si="1335"/>
        <v/>
      </c>
      <c r="P1215" s="12"/>
      <c r="Q1215" s="13"/>
      <c r="R1215" s="4" t="str">
        <f t="shared" si="1336"/>
        <v/>
      </c>
      <c r="S1215" s="12"/>
      <c r="T1215" s="13"/>
      <c r="U1215" s="4" t="str">
        <f t="shared" si="1337"/>
        <v/>
      </c>
      <c r="V1215" s="12"/>
      <c r="W1215" s="13"/>
      <c r="X1215" s="4" t="str">
        <f t="shared" si="1338"/>
        <v/>
      </c>
      <c r="Y1215" s="12"/>
      <c r="Z1215" s="13"/>
      <c r="AA1215" s="4" t="str">
        <f t="shared" si="1339"/>
        <v/>
      </c>
      <c r="AB1215" s="12"/>
      <c r="AC1215" s="13"/>
      <c r="AD1215" s="4" t="str">
        <f t="shared" si="1340"/>
        <v/>
      </c>
      <c r="AE1215" s="12"/>
      <c r="AF1215" s="13"/>
      <c r="AG1215" s="4" t="str">
        <f t="shared" si="1341"/>
        <v/>
      </c>
      <c r="AH1215" s="12"/>
      <c r="AI1215" s="13"/>
      <c r="AJ1215" s="4" t="str">
        <f t="shared" si="1342"/>
        <v/>
      </c>
      <c r="AK1215" s="12"/>
      <c r="AL1215" s="13"/>
      <c r="AM1215" s="4" t="str">
        <f t="shared" si="1343"/>
        <v/>
      </c>
      <c r="AN1215" s="12"/>
      <c r="AO1215" s="13"/>
      <c r="AP1215" s="4" t="str">
        <f t="shared" si="1344"/>
        <v/>
      </c>
      <c r="AQ1215" s="12"/>
      <c r="AR1215" s="13"/>
      <c r="AS1215" s="4" t="str">
        <f t="shared" si="1345"/>
        <v/>
      </c>
      <c r="AT1215" s="12"/>
      <c r="AU1215" s="13"/>
      <c r="AV1215" s="4" t="str">
        <f t="shared" si="1346"/>
        <v/>
      </c>
      <c r="AW1215" s="12"/>
      <c r="AX1215" s="13"/>
      <c r="AY1215" s="4" t="str">
        <f t="shared" si="1347"/>
        <v/>
      </c>
      <c r="AZ1215" s="12"/>
      <c r="BA1215" s="13"/>
      <c r="BB1215" s="4" t="str">
        <f t="shared" si="1348"/>
        <v/>
      </c>
      <c r="BC1215" s="12"/>
      <c r="BD1215" s="13"/>
      <c r="BE1215" s="4" t="str">
        <f t="shared" si="1349"/>
        <v/>
      </c>
      <c r="BF1215" s="12"/>
      <c r="BG1215" s="13"/>
      <c r="BH1215" s="4" t="str">
        <f t="shared" si="1350"/>
        <v/>
      </c>
      <c r="BI1215" s="12"/>
      <c r="BJ1215" s="13"/>
      <c r="BK1215" s="4" t="str">
        <f t="shared" si="1351"/>
        <v/>
      </c>
      <c r="BL1215" s="12"/>
      <c r="BM1215" s="13"/>
      <c r="BN1215" s="4" t="str">
        <f t="shared" si="1352"/>
        <v/>
      </c>
      <c r="BO1215" s="12"/>
      <c r="BP1215" s="13"/>
      <c r="BQ1215" s="4" t="str">
        <f t="shared" si="1353"/>
        <v/>
      </c>
      <c r="BR1215" s="12"/>
      <c r="BS1215" s="13"/>
      <c r="BT1215" s="4" t="str">
        <f t="shared" si="1354"/>
        <v/>
      </c>
      <c r="BU1215" s="12"/>
      <c r="BV1215" s="13"/>
    </row>
    <row r="1216" spans="1:77" hidden="1" outlineLevel="1">
      <c r="B1216" t="str">
        <f t="shared" si="1331"/>
        <v>schiebahn2015pwoer</v>
      </c>
      <c r="C1216" t="s">
        <v>16</v>
      </c>
      <c r="D1216">
        <f t="shared" si="1355"/>
        <v>2015</v>
      </c>
      <c r="E1216" t="str">
        <f t="shared" si="1355"/>
        <v>EUR</v>
      </c>
      <c r="F1216" s="4" t="str">
        <f t="shared" si="1332"/>
        <v/>
      </c>
      <c r="G1216" s="12"/>
      <c r="H1216" s="13"/>
      <c r="I1216" s="4" t="str">
        <f t="shared" si="1333"/>
        <v/>
      </c>
      <c r="J1216" s="12"/>
      <c r="K1216" s="13"/>
      <c r="L1216" s="4" t="str">
        <f t="shared" si="1334"/>
        <v/>
      </c>
      <c r="M1216" s="12"/>
      <c r="N1216" s="13"/>
      <c r="O1216" s="4" t="str">
        <f t="shared" si="1335"/>
        <v/>
      </c>
      <c r="P1216" s="12"/>
      <c r="Q1216" s="13"/>
      <c r="R1216" s="4" t="str">
        <f t="shared" si="1336"/>
        <v/>
      </c>
      <c r="S1216" s="12"/>
      <c r="T1216" s="13"/>
      <c r="U1216" s="4" t="str">
        <f t="shared" si="1337"/>
        <v/>
      </c>
      <c r="V1216" s="12"/>
      <c r="W1216" s="13"/>
      <c r="X1216" s="4" t="str">
        <f t="shared" si="1338"/>
        <v/>
      </c>
      <c r="Y1216" s="12"/>
      <c r="Z1216" s="13"/>
      <c r="AA1216" s="4" t="str">
        <f t="shared" si="1339"/>
        <v/>
      </c>
      <c r="AB1216" s="12"/>
      <c r="AC1216" s="13"/>
      <c r="AD1216" s="4" t="str">
        <f t="shared" si="1340"/>
        <v/>
      </c>
      <c r="AE1216" s="12"/>
      <c r="AF1216" s="13"/>
      <c r="AG1216" s="4" t="str">
        <f t="shared" si="1341"/>
        <v/>
      </c>
      <c r="AH1216" s="12"/>
      <c r="AI1216" s="13"/>
      <c r="AJ1216" s="4" t="str">
        <f t="shared" si="1342"/>
        <v/>
      </c>
      <c r="AK1216" s="12"/>
      <c r="AL1216" s="13"/>
      <c r="AM1216" s="4" t="str">
        <f t="shared" si="1343"/>
        <v/>
      </c>
      <c r="AN1216" s="12"/>
      <c r="AO1216" s="13"/>
      <c r="AP1216" s="4" t="str">
        <f t="shared" si="1344"/>
        <v/>
      </c>
      <c r="AQ1216" s="12"/>
      <c r="AR1216" s="13"/>
      <c r="AS1216" s="4" t="str">
        <f t="shared" si="1345"/>
        <v/>
      </c>
      <c r="AT1216" s="12"/>
      <c r="AU1216" s="13"/>
      <c r="AV1216" s="4" t="str">
        <f t="shared" si="1346"/>
        <v/>
      </c>
      <c r="AW1216" s="12"/>
      <c r="AX1216" s="13"/>
      <c r="AY1216" s="4" t="str">
        <f t="shared" si="1347"/>
        <v/>
      </c>
      <c r="AZ1216" s="12"/>
      <c r="BA1216" s="13"/>
      <c r="BB1216" s="4" t="str">
        <f t="shared" si="1348"/>
        <v/>
      </c>
      <c r="BC1216" s="12"/>
      <c r="BD1216" s="13"/>
      <c r="BE1216" s="4" t="str">
        <f t="shared" si="1349"/>
        <v/>
      </c>
      <c r="BF1216" s="12"/>
      <c r="BG1216" s="13"/>
      <c r="BH1216" s="4" t="str">
        <f t="shared" si="1350"/>
        <v/>
      </c>
      <c r="BI1216" s="12"/>
      <c r="BJ1216" s="13"/>
      <c r="BK1216" s="4" t="str">
        <f t="shared" si="1351"/>
        <v/>
      </c>
      <c r="BL1216" s="12"/>
      <c r="BM1216" s="13"/>
      <c r="BN1216" s="4" t="str">
        <f t="shared" si="1352"/>
        <v/>
      </c>
      <c r="BO1216" s="12"/>
      <c r="BP1216" s="13"/>
      <c r="BQ1216" s="4" t="str">
        <f t="shared" si="1353"/>
        <v/>
      </c>
      <c r="BR1216" s="12"/>
      <c r="BS1216" s="13"/>
      <c r="BT1216" s="4" t="str">
        <f t="shared" si="1354"/>
        <v/>
      </c>
      <c r="BU1216" s="12"/>
      <c r="BV1216" s="13"/>
    </row>
    <row r="1217" spans="1:77" collapsed="1">
      <c r="B1217" t="s">
        <v>69</v>
      </c>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row>
    <row r="1218" spans="1:77">
      <c r="B1218" t="str">
        <f>B1216</f>
        <v>schiebahn2015pwoer</v>
      </c>
      <c r="C1218" t="s">
        <v>19</v>
      </c>
      <c r="D1218">
        <f>D1216</f>
        <v>2015</v>
      </c>
      <c r="E1218" t="str">
        <f>E1205</f>
        <v>EUR/kW</v>
      </c>
      <c r="F1218" s="4" t="str">
        <f>IFERROR(AVERAGE(G1218:H1218),"")</f>
        <v/>
      </c>
      <c r="G1218" s="12"/>
      <c r="H1218" s="13"/>
      <c r="I1218" s="4" t="str">
        <f>IFERROR(AVERAGE(J1218:K1218),"")</f>
        <v/>
      </c>
      <c r="J1218" s="12"/>
      <c r="K1218" s="13"/>
      <c r="L1218" s="4" t="str">
        <f>IFERROR(AVERAGE(M1218:N1218),"")</f>
        <v/>
      </c>
      <c r="M1218" s="12"/>
      <c r="N1218" s="13"/>
      <c r="O1218" s="4" t="str">
        <f>IFERROR(AVERAGE(P1218:Q1218),"")</f>
        <v/>
      </c>
      <c r="P1218" s="12"/>
      <c r="Q1218" s="13"/>
      <c r="R1218" s="4" t="str">
        <f>IFERROR(AVERAGE(S1218:T1218),"")</f>
        <v/>
      </c>
      <c r="S1218" s="12"/>
      <c r="T1218" s="13"/>
      <c r="U1218" s="4" t="str">
        <f>IFERROR(AVERAGE(V1218:W1218),"")</f>
        <v/>
      </c>
      <c r="V1218" s="12"/>
      <c r="W1218" s="13"/>
      <c r="X1218" s="4" t="str">
        <f>IFERROR(AVERAGE(Y1218:Z1218),"")</f>
        <v/>
      </c>
      <c r="Y1218" s="12"/>
      <c r="Z1218" s="13"/>
      <c r="AA1218" s="4" t="str">
        <f>IFERROR(AVERAGE(AB1218:AC1218),"")</f>
        <v/>
      </c>
      <c r="AB1218" s="12"/>
      <c r="AC1218" s="13"/>
      <c r="AD1218" s="4" t="str">
        <f>IFERROR(AVERAGE(AE1218:AF1218),"")</f>
        <v/>
      </c>
      <c r="AE1218" s="12"/>
      <c r="AF1218" s="13"/>
      <c r="AG1218" s="4" t="str">
        <f>IFERROR(AVERAGE(AH1218:AI1218),"")</f>
        <v/>
      </c>
      <c r="AH1218" s="12"/>
      <c r="AI1218" s="13"/>
      <c r="AJ1218" s="4" t="str">
        <f>IFERROR(AVERAGE(AK1218:AL1218),"")</f>
        <v/>
      </c>
      <c r="AK1218" s="12"/>
      <c r="AL1218" s="13"/>
      <c r="AM1218" s="4" t="str">
        <f>IFERROR(AVERAGE(AN1218:AO1218),"")</f>
        <v/>
      </c>
      <c r="AN1218" s="12"/>
      <c r="AO1218" s="13"/>
      <c r="AP1218" s="4" t="str">
        <f>IFERROR(AVERAGE(AQ1218:AR1218),"")</f>
        <v/>
      </c>
      <c r="AQ1218" s="12"/>
      <c r="AR1218" s="13"/>
      <c r="AS1218" s="4" t="str">
        <f>IFERROR(AVERAGE(AT1218:AU1218),"")</f>
        <v/>
      </c>
      <c r="AT1218" s="12"/>
      <c r="AU1218" s="13"/>
      <c r="AV1218" s="4" t="str">
        <f>IFERROR(AVERAGE(AW1218:AX1218),"")</f>
        <v/>
      </c>
      <c r="AW1218" s="12"/>
      <c r="AX1218" s="13"/>
      <c r="AY1218" s="4" t="str">
        <f>IFERROR(AVERAGE(AZ1218:BA1218),"")</f>
        <v/>
      </c>
      <c r="AZ1218" s="12"/>
      <c r="BA1218" s="13"/>
      <c r="BB1218" s="4" t="str">
        <f>IFERROR(AVERAGE(BC1218:BD1218),"")</f>
        <v/>
      </c>
      <c r="BC1218" s="12"/>
      <c r="BD1218" s="13"/>
      <c r="BE1218" s="4" t="str">
        <f>IFERROR(AVERAGE(BF1218:BG1218),"")</f>
        <v/>
      </c>
      <c r="BF1218" s="12"/>
      <c r="BG1218" s="13"/>
      <c r="BH1218" s="4" t="str">
        <f>IFERROR(AVERAGE(BI1218:BJ1218),"")</f>
        <v/>
      </c>
      <c r="BI1218" s="12"/>
      <c r="BJ1218" s="13"/>
      <c r="BK1218" s="4" t="str">
        <f>IFERROR(AVERAGE(BL1218:BM1218),"")</f>
        <v/>
      </c>
      <c r="BL1218" s="12"/>
      <c r="BM1218" s="13"/>
      <c r="BN1218" s="4" t="str">
        <f>IFERROR(AVERAGE(BO1218:BP1218),"")</f>
        <v/>
      </c>
      <c r="BO1218" s="12"/>
      <c r="BP1218" s="13"/>
      <c r="BQ1218" s="4" t="str">
        <f>IFERROR(AVERAGE(BR1218:BS1218),"")</f>
        <v/>
      </c>
      <c r="BR1218" s="12"/>
      <c r="BS1218" s="13"/>
      <c r="BT1218" s="4" t="str">
        <f>IFERROR(AVERAGE(BU1218:BV1218),"")</f>
        <v/>
      </c>
      <c r="BU1218" s="12"/>
      <c r="BV1218" s="13"/>
    </row>
    <row r="1219" spans="1:77">
      <c r="B1219" t="s">
        <v>69</v>
      </c>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c r="BO1219" s="4"/>
      <c r="BP1219" s="4"/>
      <c r="BQ1219" s="4"/>
      <c r="BR1219" s="4"/>
      <c r="BS1219" s="4"/>
      <c r="BT1219" s="4"/>
      <c r="BU1219" s="4"/>
      <c r="BV1219" s="4"/>
    </row>
    <row r="1220" spans="1:77">
      <c r="B1220" t="str">
        <f>B1218</f>
        <v>schiebahn2015pwoer</v>
      </c>
      <c r="C1220" t="s">
        <v>48</v>
      </c>
      <c r="D1220">
        <f>D1218</f>
        <v>2015</v>
      </c>
      <c r="E1220" t="s">
        <v>22</v>
      </c>
      <c r="F1220" s="22" t="str">
        <f>IFERROR(AVERAGE(G1220:H1220),"")</f>
        <v/>
      </c>
      <c r="G1220" s="23"/>
      <c r="H1220" s="24"/>
      <c r="I1220" s="22" t="str">
        <f>IFERROR(AVERAGE(J1220:K1220),"")</f>
        <v/>
      </c>
      <c r="J1220" s="23"/>
      <c r="K1220" s="24"/>
      <c r="L1220" s="22" t="str">
        <f>IFERROR(AVERAGE(M1220:N1220),"")</f>
        <v/>
      </c>
      <c r="M1220" s="23"/>
      <c r="N1220" s="24"/>
      <c r="O1220" s="22" t="str">
        <f>IFERROR(AVERAGE(P1220:Q1220),"")</f>
        <v/>
      </c>
      <c r="P1220" s="23"/>
      <c r="Q1220" s="24"/>
      <c r="R1220" s="22" t="str">
        <f>IFERROR(AVERAGE(S1220:T1220),"")</f>
        <v/>
      </c>
      <c r="S1220" s="23"/>
      <c r="T1220" s="24"/>
      <c r="U1220" s="22" t="str">
        <f>IFERROR(AVERAGE(V1220:W1220),"")</f>
        <v/>
      </c>
      <c r="V1220" s="23"/>
      <c r="W1220" s="24"/>
      <c r="X1220" s="22" t="str">
        <f>IFERROR(AVERAGE(Y1220:Z1220),"")</f>
        <v/>
      </c>
      <c r="Y1220" s="23"/>
      <c r="Z1220" s="24"/>
      <c r="AA1220" s="22" t="str">
        <f>IFERROR(AVERAGE(AB1220:AC1220),"")</f>
        <v/>
      </c>
      <c r="AB1220" s="23"/>
      <c r="AC1220" s="24"/>
      <c r="AD1220" s="22" t="str">
        <f>IFERROR(AVERAGE(AE1220:AF1220),"")</f>
        <v/>
      </c>
      <c r="AE1220" s="23"/>
      <c r="AF1220" s="24"/>
      <c r="AG1220" s="22" t="str">
        <f>IFERROR(AVERAGE(AH1220:AI1220),"")</f>
        <v/>
      </c>
      <c r="AH1220" s="23"/>
      <c r="AI1220" s="24"/>
      <c r="AJ1220" s="22" t="str">
        <f>IFERROR(AVERAGE(AK1220:AL1220),"")</f>
        <v/>
      </c>
      <c r="AK1220" s="23"/>
      <c r="AL1220" s="24"/>
      <c r="AM1220" s="22" t="str">
        <f>IFERROR(AVERAGE(AN1220:AO1220),"")</f>
        <v/>
      </c>
      <c r="AN1220" s="23"/>
      <c r="AO1220" s="24"/>
      <c r="AP1220" s="22" t="str">
        <f>IFERROR(AVERAGE(AQ1220:AR1220),"")</f>
        <v/>
      </c>
      <c r="AQ1220" s="23"/>
      <c r="AR1220" s="24"/>
      <c r="AS1220" s="22" t="str">
        <f>IFERROR(AVERAGE(AT1220:AU1220),"")</f>
        <v/>
      </c>
      <c r="AT1220" s="23"/>
      <c r="AU1220" s="24"/>
      <c r="AV1220" s="22" t="str">
        <f>IFERROR(AVERAGE(AW1220:AX1220),"")</f>
        <v/>
      </c>
      <c r="AW1220" s="23"/>
      <c r="AX1220" s="24"/>
      <c r="AY1220" s="22" t="str">
        <f>IFERROR(AVERAGE(AZ1220:BA1220),"")</f>
        <v/>
      </c>
      <c r="AZ1220" s="23"/>
      <c r="BA1220" s="24"/>
      <c r="BB1220" s="22" t="str">
        <f>IFERROR(AVERAGE(BC1220:BD1220),"")</f>
        <v/>
      </c>
      <c r="BC1220" s="23"/>
      <c r="BD1220" s="24"/>
      <c r="BE1220" s="22" t="str">
        <f>IFERROR(AVERAGE(BF1220:BG1220),"")</f>
        <v/>
      </c>
      <c r="BF1220" s="23"/>
      <c r="BG1220" s="24"/>
      <c r="BH1220" s="22" t="str">
        <f>IFERROR(AVERAGE(BI1220:BJ1220),"")</f>
        <v/>
      </c>
      <c r="BI1220" s="23"/>
      <c r="BJ1220" s="24"/>
      <c r="BK1220" s="22" t="str">
        <f>IFERROR(AVERAGE(BL1220:BM1220),"")</f>
        <v/>
      </c>
      <c r="BL1220" s="23"/>
      <c r="BM1220" s="24"/>
      <c r="BN1220" s="22" t="str">
        <f>IFERROR(AVERAGE(BO1220:BP1220),"")</f>
        <v/>
      </c>
      <c r="BO1220" s="23"/>
      <c r="BP1220" s="24"/>
      <c r="BQ1220" s="22" t="str">
        <f>IFERROR(AVERAGE(BR1220:BS1220),"")</f>
        <v/>
      </c>
      <c r="BR1220" s="23"/>
      <c r="BS1220" s="24"/>
      <c r="BT1220" s="22" t="str">
        <f>IFERROR(AVERAGE(BU1220:BV1220),"")</f>
        <v/>
      </c>
      <c r="BU1220" s="23"/>
      <c r="BV1220" s="24"/>
    </row>
    <row r="1221" spans="1:77">
      <c r="B1221" t="str">
        <f>B1220</f>
        <v>schiebahn2015pwoer</v>
      </c>
      <c r="C1221" t="s">
        <v>49</v>
      </c>
      <c r="D1221">
        <f>D1220</f>
        <v>2015</v>
      </c>
      <c r="E1221" t="s">
        <v>22</v>
      </c>
      <c r="F1221" s="22" t="str">
        <f>IFERROR(AVERAGE(G1221:H1221),"")</f>
        <v/>
      </c>
      <c r="G1221" s="23"/>
      <c r="H1221" s="24"/>
      <c r="I1221" s="22" t="str">
        <f>IFERROR(AVERAGE(J1221:K1221),"")</f>
        <v/>
      </c>
      <c r="J1221" s="23"/>
      <c r="K1221" s="24"/>
      <c r="L1221" s="22" t="str">
        <f>IFERROR(AVERAGE(M1221:N1221),"")</f>
        <v/>
      </c>
      <c r="M1221" s="23"/>
      <c r="N1221" s="24"/>
      <c r="O1221" s="22" t="str">
        <f>IFERROR(AVERAGE(P1221:Q1221),"")</f>
        <v/>
      </c>
      <c r="P1221" s="23"/>
      <c r="Q1221" s="24"/>
      <c r="R1221" s="22" t="str">
        <f>IFERROR(AVERAGE(S1221:T1221),"")</f>
        <v/>
      </c>
      <c r="S1221" s="23"/>
      <c r="T1221" s="24"/>
      <c r="U1221" s="22" t="str">
        <f>IFERROR(AVERAGE(V1221:W1221),"")</f>
        <v/>
      </c>
      <c r="V1221" s="23"/>
      <c r="W1221" s="24"/>
      <c r="X1221" s="22" t="str">
        <f>IFERROR(AVERAGE(Y1221:Z1221),"")</f>
        <v/>
      </c>
      <c r="Y1221" s="23"/>
      <c r="Z1221" s="24"/>
      <c r="AA1221" s="22" t="str">
        <f>IFERROR(AVERAGE(AB1221:AC1221),"")</f>
        <v/>
      </c>
      <c r="AB1221" s="23"/>
      <c r="AC1221" s="24"/>
      <c r="AD1221" s="22" t="str">
        <f>IFERROR(AVERAGE(AE1221:AF1221),"")</f>
        <v/>
      </c>
      <c r="AE1221" s="23"/>
      <c r="AF1221" s="24"/>
      <c r="AG1221" s="22" t="str">
        <f>IFERROR(AVERAGE(AH1221:AI1221),"")</f>
        <v/>
      </c>
      <c r="AH1221" s="23"/>
      <c r="AI1221" s="24"/>
      <c r="AJ1221" s="22" t="str">
        <f>IFERROR(AVERAGE(AK1221:AL1221),"")</f>
        <v/>
      </c>
      <c r="AK1221" s="23"/>
      <c r="AL1221" s="24"/>
      <c r="AM1221" s="22" t="str">
        <f>IFERROR(AVERAGE(AN1221:AO1221),"")</f>
        <v/>
      </c>
      <c r="AN1221" s="23"/>
      <c r="AO1221" s="24"/>
      <c r="AP1221" s="22" t="str">
        <f>IFERROR(AVERAGE(AQ1221:AR1221),"")</f>
        <v/>
      </c>
      <c r="AQ1221" s="23"/>
      <c r="AR1221" s="24"/>
      <c r="AS1221" s="22" t="str">
        <f>IFERROR(AVERAGE(AT1221:AU1221),"")</f>
        <v/>
      </c>
      <c r="AT1221" s="23"/>
      <c r="AU1221" s="24"/>
      <c r="AV1221" s="22" t="str">
        <f>IFERROR(AVERAGE(AW1221:AX1221),"")</f>
        <v/>
      </c>
      <c r="AW1221" s="23"/>
      <c r="AX1221" s="24"/>
      <c r="AY1221" s="22" t="str">
        <f>IFERROR(AVERAGE(AZ1221:BA1221),"")</f>
        <v/>
      </c>
      <c r="AZ1221" s="23"/>
      <c r="BA1221" s="24"/>
      <c r="BB1221" s="22" t="str">
        <f>IFERROR(AVERAGE(BC1221:BD1221),"")</f>
        <v/>
      </c>
      <c r="BC1221" s="23"/>
      <c r="BD1221" s="24"/>
      <c r="BE1221" s="22" t="str">
        <f>IFERROR(AVERAGE(BF1221:BG1221),"")</f>
        <v/>
      </c>
      <c r="BF1221" s="23"/>
      <c r="BG1221" s="24"/>
      <c r="BH1221" s="22" t="str">
        <f>IFERROR(AVERAGE(BI1221:BJ1221),"")</f>
        <v/>
      </c>
      <c r="BI1221" s="23"/>
      <c r="BJ1221" s="24"/>
      <c r="BK1221" s="22" t="str">
        <f>IFERROR(AVERAGE(BL1221:BM1221),"")</f>
        <v/>
      </c>
      <c r="BL1221" s="23"/>
      <c r="BM1221" s="24"/>
      <c r="BN1221" s="22" t="str">
        <f>IFERROR(AVERAGE(BO1221:BP1221),"")</f>
        <v/>
      </c>
      <c r="BO1221" s="23"/>
      <c r="BP1221" s="24"/>
      <c r="BQ1221" s="22" t="str">
        <f>IFERROR(AVERAGE(BR1221:BS1221),"")</f>
        <v/>
      </c>
      <c r="BR1221" s="23"/>
      <c r="BS1221" s="24"/>
      <c r="BT1221" s="22" t="str">
        <f>IFERROR(AVERAGE(BU1221:BV1221),"")</f>
        <v/>
      </c>
      <c r="BU1221" s="23"/>
      <c r="BV1221" s="24"/>
    </row>
    <row r="1222" spans="1:77">
      <c r="B1222" t="s">
        <v>69</v>
      </c>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row>
    <row r="1223" spans="1:77">
      <c r="B1223" t="str">
        <f>B1218</f>
        <v>schiebahn2015pwoer</v>
      </c>
      <c r="C1223" t="s">
        <v>23</v>
      </c>
      <c r="D1223">
        <f>D1218</f>
        <v>2015</v>
      </c>
      <c r="E1223" t="s">
        <v>20</v>
      </c>
      <c r="F1223" s="4" t="str">
        <f>IFERROR(AVERAGE(G1223:H1223),"")</f>
        <v/>
      </c>
      <c r="G1223" s="12"/>
      <c r="H1223" s="13"/>
      <c r="I1223" s="4" t="str">
        <f>IFERROR(AVERAGE(J1223:K1223),"")</f>
        <v/>
      </c>
      <c r="J1223" s="12"/>
      <c r="K1223" s="13"/>
      <c r="L1223" s="4" t="str">
        <f>IFERROR(AVERAGE(M1223:N1223),"")</f>
        <v/>
      </c>
      <c r="M1223" s="12"/>
      <c r="N1223" s="13"/>
      <c r="O1223" s="4" t="str">
        <f>IFERROR(AVERAGE(P1223:Q1223),"")</f>
        <v/>
      </c>
      <c r="P1223" s="12"/>
      <c r="Q1223" s="13"/>
      <c r="R1223" s="4" t="str">
        <f>IFERROR(AVERAGE(S1223:T1223),"")</f>
        <v/>
      </c>
      <c r="S1223" s="12"/>
      <c r="T1223" s="13"/>
      <c r="U1223" s="4" t="str">
        <f>IFERROR(AVERAGE(V1223:W1223),"")</f>
        <v/>
      </c>
      <c r="V1223" s="12"/>
      <c r="W1223" s="13"/>
      <c r="X1223" s="4" t="str">
        <f>IFERROR(AVERAGE(Y1223:Z1223),"")</f>
        <v/>
      </c>
      <c r="Y1223" s="12"/>
      <c r="Z1223" s="13"/>
      <c r="AA1223" s="4" t="str">
        <f>IFERROR(AVERAGE(AB1223:AC1223),"")</f>
        <v/>
      </c>
      <c r="AB1223" s="12"/>
      <c r="AC1223" s="13"/>
      <c r="AD1223" s="4" t="str">
        <f>IFERROR(AVERAGE(AE1223:AF1223),"")</f>
        <v/>
      </c>
      <c r="AE1223" s="12"/>
      <c r="AF1223" s="13"/>
      <c r="AG1223" s="4" t="str">
        <f>IFERROR(AVERAGE(AH1223:AI1223),"")</f>
        <v/>
      </c>
      <c r="AH1223" s="12"/>
      <c r="AI1223" s="13"/>
      <c r="AJ1223" s="4" t="str">
        <f>IFERROR(AVERAGE(AK1223:AL1223),"")</f>
        <v/>
      </c>
      <c r="AK1223" s="12"/>
      <c r="AL1223" s="13"/>
      <c r="AM1223" s="4" t="str">
        <f>IFERROR(AVERAGE(AN1223:AO1223),"")</f>
        <v/>
      </c>
      <c r="AN1223" s="12"/>
      <c r="AO1223" s="13"/>
      <c r="AP1223" s="4" t="str">
        <f>IFERROR(AVERAGE(AQ1223:AR1223),"")</f>
        <v/>
      </c>
      <c r="AQ1223" s="12"/>
      <c r="AR1223" s="13"/>
      <c r="AS1223" s="4" t="str">
        <f>IFERROR(AVERAGE(AT1223:AU1223),"")</f>
        <v/>
      </c>
      <c r="AT1223" s="12"/>
      <c r="AU1223" s="13"/>
      <c r="AV1223" s="4" t="str">
        <f>IFERROR(AVERAGE(AW1223:AX1223),"")</f>
        <v/>
      </c>
      <c r="AW1223" s="12"/>
      <c r="AX1223" s="13"/>
      <c r="AY1223" s="4" t="str">
        <f>IFERROR(AVERAGE(AZ1223:BA1223),"")</f>
        <v/>
      </c>
      <c r="AZ1223" s="12"/>
      <c r="BA1223" s="13"/>
      <c r="BB1223" s="4" t="str">
        <f>IFERROR(AVERAGE(BC1223:BD1223),"")</f>
        <v/>
      </c>
      <c r="BC1223" s="12"/>
      <c r="BD1223" s="13"/>
      <c r="BE1223" s="4" t="str">
        <f>IFERROR(AVERAGE(BF1223:BG1223),"")</f>
        <v/>
      </c>
      <c r="BF1223" s="12"/>
      <c r="BG1223" s="13"/>
      <c r="BH1223" s="4" t="str">
        <f>IFERROR(AVERAGE(BI1223:BJ1223),"")</f>
        <v/>
      </c>
      <c r="BI1223" s="12"/>
      <c r="BJ1223" s="13"/>
      <c r="BK1223" s="4" t="str">
        <f>IFERROR(AVERAGE(BL1223:BM1223),"")</f>
        <v/>
      </c>
      <c r="BL1223" s="12"/>
      <c r="BM1223" s="13"/>
      <c r="BN1223" s="4" t="str">
        <f>IFERROR(AVERAGE(BO1223:BP1223),"")</f>
        <v/>
      </c>
      <c r="BO1223" s="12"/>
      <c r="BP1223" s="13"/>
      <c r="BQ1223" s="4" t="str">
        <f>IFERROR(AVERAGE(BR1223:BS1223),"")</f>
        <v/>
      </c>
      <c r="BR1223" s="12"/>
      <c r="BS1223" s="13"/>
      <c r="BT1223" s="4" t="str">
        <f>IFERROR(AVERAGE(BU1223:BV1223),"")</f>
        <v/>
      </c>
      <c r="BU1223" s="12"/>
      <c r="BV1223" s="13"/>
    </row>
    <row r="1224" spans="1:77">
      <c r="B1224" t="str">
        <f>B1223</f>
        <v>schiebahn2015pwoer</v>
      </c>
      <c r="C1224" t="s">
        <v>42</v>
      </c>
      <c r="D1224">
        <f>D1223</f>
        <v>2015</v>
      </c>
      <c r="E1224" t="s">
        <v>43</v>
      </c>
      <c r="F1224" s="4" t="str">
        <f>IFERROR(AVERAGE(G1224:H1224),"")</f>
        <v/>
      </c>
      <c r="G1224" s="12"/>
      <c r="H1224" s="13"/>
      <c r="I1224" s="4" t="str">
        <f>IFERROR(AVERAGE(J1224:K1224),"")</f>
        <v/>
      </c>
      <c r="J1224" s="12"/>
      <c r="K1224" s="13"/>
      <c r="L1224" s="4" t="str">
        <f>IFERROR(AVERAGE(M1224:N1224),"")</f>
        <v/>
      </c>
      <c r="M1224" s="12"/>
      <c r="N1224" s="13"/>
      <c r="O1224" s="4" t="str">
        <f>IFERROR(AVERAGE(P1224:Q1224),"")</f>
        <v/>
      </c>
      <c r="P1224" s="12"/>
      <c r="Q1224" s="13"/>
      <c r="R1224" s="4" t="str">
        <f>IFERROR(AVERAGE(S1224:T1224),"")</f>
        <v/>
      </c>
      <c r="S1224" s="12"/>
      <c r="T1224" s="13"/>
      <c r="U1224" s="4" t="str">
        <f>IFERROR(AVERAGE(V1224:W1224),"")</f>
        <v/>
      </c>
      <c r="V1224" s="12"/>
      <c r="W1224" s="13"/>
      <c r="X1224" s="4" t="str">
        <f>IFERROR(AVERAGE(Y1224:Z1224),"")</f>
        <v/>
      </c>
      <c r="Y1224" s="12"/>
      <c r="Z1224" s="13"/>
      <c r="AA1224" s="4" t="str">
        <f>IFERROR(AVERAGE(AB1224:AC1224),"")</f>
        <v/>
      </c>
      <c r="AB1224" s="12"/>
      <c r="AC1224" s="13"/>
      <c r="AD1224" s="4" t="str">
        <f>IFERROR(AVERAGE(AE1224:AF1224),"")</f>
        <v/>
      </c>
      <c r="AE1224" s="12"/>
      <c r="AF1224" s="13"/>
      <c r="AG1224" s="4" t="str">
        <f>IFERROR(AVERAGE(AH1224:AI1224),"")</f>
        <v/>
      </c>
      <c r="AH1224" s="12"/>
      <c r="AI1224" s="13"/>
      <c r="AJ1224" s="4" t="str">
        <f>IFERROR(AVERAGE(AK1224:AL1224),"")</f>
        <v/>
      </c>
      <c r="AK1224" s="12"/>
      <c r="AL1224" s="13"/>
      <c r="AM1224" s="4" t="str">
        <f>IFERROR(AVERAGE(AN1224:AO1224),"")</f>
        <v/>
      </c>
      <c r="AN1224" s="12"/>
      <c r="AO1224" s="13"/>
      <c r="AP1224" s="4" t="str">
        <f>IFERROR(AVERAGE(AQ1224:AR1224),"")</f>
        <v/>
      </c>
      <c r="AQ1224" s="12"/>
      <c r="AR1224" s="13"/>
      <c r="AS1224" s="4" t="str">
        <f>IFERROR(AVERAGE(AT1224:AU1224),"")</f>
        <v/>
      </c>
      <c r="AT1224" s="12"/>
      <c r="AU1224" s="13"/>
      <c r="AV1224" s="4" t="str">
        <f>IFERROR(AVERAGE(AW1224:AX1224),"")</f>
        <v/>
      </c>
      <c r="AW1224" s="12"/>
      <c r="AX1224" s="13"/>
      <c r="AY1224" s="4" t="str">
        <f>IFERROR(AVERAGE(AZ1224:BA1224),"")</f>
        <v/>
      </c>
      <c r="AZ1224" s="12"/>
      <c r="BA1224" s="13"/>
      <c r="BB1224" s="4" t="str">
        <f>IFERROR(AVERAGE(BC1224:BD1224),"")</f>
        <v/>
      </c>
      <c r="BC1224" s="12"/>
      <c r="BD1224" s="13"/>
      <c r="BE1224" s="4" t="str">
        <f>IFERROR(AVERAGE(BF1224:BG1224),"")</f>
        <v/>
      </c>
      <c r="BF1224" s="12"/>
      <c r="BG1224" s="13"/>
      <c r="BH1224" s="4" t="str">
        <f>IFERROR(AVERAGE(BI1224:BJ1224),"")</f>
        <v/>
      </c>
      <c r="BI1224" s="12"/>
      <c r="BJ1224" s="13"/>
      <c r="BK1224" s="4" t="str">
        <f>IFERROR(AVERAGE(BL1224:BM1224),"")</f>
        <v/>
      </c>
      <c r="BL1224" s="12"/>
      <c r="BM1224" s="13"/>
      <c r="BN1224" s="4" t="str">
        <f>IFERROR(AVERAGE(BO1224:BP1224),"")</f>
        <v/>
      </c>
      <c r="BO1224" s="12"/>
      <c r="BP1224" s="13"/>
      <c r="BQ1224" s="4" t="str">
        <f>IFERROR(AVERAGE(BR1224:BS1224),"")</f>
        <v/>
      </c>
      <c r="BR1224" s="12"/>
      <c r="BS1224" s="13"/>
      <c r="BT1224" s="4" t="str">
        <f>IFERROR(AVERAGE(BU1224:BV1224),"")</f>
        <v/>
      </c>
      <c r="BU1224" s="12"/>
      <c r="BV1224" s="13"/>
    </row>
    <row r="1225" spans="1:77">
      <c r="B1225" t="str">
        <f>B1224</f>
        <v>schiebahn2015pwoer</v>
      </c>
      <c r="C1225" t="s">
        <v>21</v>
      </c>
      <c r="D1225">
        <f>D1224</f>
        <v>2015</v>
      </c>
      <c r="E1225" t="s">
        <v>22</v>
      </c>
      <c r="F1225" s="22" t="str">
        <f>IFERROR(AVERAGE(G1225:H1225),"")</f>
        <v/>
      </c>
      <c r="G1225" s="23"/>
      <c r="H1225" s="24"/>
      <c r="I1225" s="22" t="str">
        <f>IFERROR(AVERAGE(J1225:K1225),"")</f>
        <v/>
      </c>
      <c r="J1225" s="23"/>
      <c r="K1225" s="24"/>
      <c r="L1225" s="22" t="str">
        <f>IFERROR(AVERAGE(M1225:N1225),"")</f>
        <v/>
      </c>
      <c r="M1225" s="23"/>
      <c r="N1225" s="24"/>
      <c r="O1225" s="22" t="str">
        <f>IFERROR(AVERAGE(P1225:Q1225),"")</f>
        <v/>
      </c>
      <c r="P1225" s="23"/>
      <c r="Q1225" s="24"/>
      <c r="R1225" s="22" t="str">
        <f>IFERROR(AVERAGE(S1225:T1225),"")</f>
        <v/>
      </c>
      <c r="S1225" s="23"/>
      <c r="T1225" s="24"/>
      <c r="U1225" s="22" t="str">
        <f>IFERROR(AVERAGE(V1225:W1225),"")</f>
        <v/>
      </c>
      <c r="V1225" s="23"/>
      <c r="W1225" s="24"/>
      <c r="X1225" s="22" t="str">
        <f>IFERROR(AVERAGE(Y1225:Z1225),"")</f>
        <v/>
      </c>
      <c r="Y1225" s="23"/>
      <c r="Z1225" s="24"/>
      <c r="AA1225" s="22" t="str">
        <f>IFERROR(AVERAGE(AB1225:AC1225),"")</f>
        <v/>
      </c>
      <c r="AB1225" s="23"/>
      <c r="AC1225" s="24"/>
      <c r="AD1225" s="22" t="str">
        <f>IFERROR(AVERAGE(AE1225:AF1225),"")</f>
        <v/>
      </c>
      <c r="AE1225" s="23"/>
      <c r="AF1225" s="24"/>
      <c r="AG1225" s="22" t="str">
        <f>IFERROR(AVERAGE(AH1225:AI1225),"")</f>
        <v/>
      </c>
      <c r="AH1225" s="23"/>
      <c r="AI1225" s="24"/>
      <c r="AJ1225" s="22" t="str">
        <f>IFERROR(AVERAGE(AK1225:AL1225),"")</f>
        <v/>
      </c>
      <c r="AK1225" s="23"/>
      <c r="AL1225" s="24"/>
      <c r="AM1225" s="22" t="str">
        <f>IFERROR(AVERAGE(AN1225:AO1225),"")</f>
        <v/>
      </c>
      <c r="AN1225" s="23"/>
      <c r="AO1225" s="24"/>
      <c r="AP1225" s="22" t="str">
        <f>IFERROR(AVERAGE(AQ1225:AR1225),"")</f>
        <v/>
      </c>
      <c r="AQ1225" s="23"/>
      <c r="AR1225" s="24"/>
      <c r="AS1225" s="22" t="str">
        <f>IFERROR(AVERAGE(AT1225:AU1225),"")</f>
        <v/>
      </c>
      <c r="AT1225" s="23"/>
      <c r="AU1225" s="24"/>
      <c r="AV1225" s="22" t="str">
        <f>IFERROR(AVERAGE(AW1225:AX1225),"")</f>
        <v/>
      </c>
      <c r="AW1225" s="23"/>
      <c r="AX1225" s="24"/>
      <c r="AY1225" s="22" t="str">
        <f>IFERROR(AVERAGE(AZ1225:BA1225),"")</f>
        <v/>
      </c>
      <c r="AZ1225" s="23"/>
      <c r="BA1225" s="24"/>
      <c r="BB1225" s="22" t="str">
        <f>IFERROR(AVERAGE(BC1225:BD1225),"")</f>
        <v/>
      </c>
      <c r="BC1225" s="23"/>
      <c r="BD1225" s="24"/>
      <c r="BE1225" s="22" t="str">
        <f>IFERROR(AVERAGE(BF1225:BG1225),"")</f>
        <v/>
      </c>
      <c r="BF1225" s="23"/>
      <c r="BG1225" s="24"/>
      <c r="BH1225" s="22" t="str">
        <f>IFERROR(AVERAGE(BI1225:BJ1225),"")</f>
        <v/>
      </c>
      <c r="BI1225" s="23"/>
      <c r="BJ1225" s="24"/>
      <c r="BK1225" s="22" t="str">
        <f>IFERROR(AVERAGE(BL1225:BM1225),"")</f>
        <v/>
      </c>
      <c r="BL1225" s="23"/>
      <c r="BM1225" s="24"/>
      <c r="BN1225" s="22" t="str">
        <f>IFERROR(AVERAGE(BO1225:BP1225),"")</f>
        <v/>
      </c>
      <c r="BO1225" s="23"/>
      <c r="BP1225" s="24"/>
      <c r="BQ1225" s="22" t="str">
        <f>IFERROR(AVERAGE(BR1225:BS1225),"")</f>
        <v/>
      </c>
      <c r="BR1225" s="23"/>
      <c r="BS1225" s="24"/>
      <c r="BT1225" s="22" t="str">
        <f>IFERROR(AVERAGE(BU1225:BV1225),"")</f>
        <v/>
      </c>
      <c r="BU1225" s="23"/>
      <c r="BV1225" s="24"/>
    </row>
    <row r="1226" spans="1:77">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c r="BO1226" s="11"/>
      <c r="BP1226" s="11"/>
      <c r="BQ1226" s="11"/>
      <c r="BR1226" s="11"/>
      <c r="BS1226" s="11"/>
      <c r="BT1226" s="11"/>
      <c r="BU1226" s="11"/>
      <c r="BV1226" s="11"/>
      <c r="BW1226" s="11"/>
      <c r="BX1226" s="11"/>
      <c r="BY1226" s="11"/>
    </row>
    <row r="1228" spans="1:77">
      <c r="A1228" s="5">
        <f>MATCH(B1228,Sources[Citekey],0)</f>
        <v>67</v>
      </c>
      <c r="B1228" s="6" t="s">
        <v>186</v>
      </c>
      <c r="C1228" s="1"/>
      <c r="D1228" s="1">
        <f>VLOOKUP(B1228,Sources[],2,FALSE)</f>
        <v>2004</v>
      </c>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row>
    <row r="1229" spans="1:77">
      <c r="B1229" t="str">
        <f>B1228</f>
        <v>sorensen2004hydrogen</v>
      </c>
      <c r="C1229" t="s">
        <v>3</v>
      </c>
      <c r="D1229">
        <f>D1228</f>
        <v>2004</v>
      </c>
      <c r="E1229" s="25" t="s">
        <v>6</v>
      </c>
      <c r="F1229" s="4" t="str">
        <f>IFERROR(AVERAGE(G1229:H1229),"")</f>
        <v/>
      </c>
      <c r="G1229" s="12"/>
      <c r="H1229" s="13"/>
      <c r="I1229" s="4" t="str">
        <f>IFERROR(AVERAGE(J1229:K1229),"")</f>
        <v/>
      </c>
      <c r="J1229" s="12"/>
      <c r="K1229" s="13"/>
      <c r="L1229" s="4" t="str">
        <f>IFERROR(AVERAGE(M1229:N1229),"")</f>
        <v/>
      </c>
      <c r="M1229" s="12"/>
      <c r="N1229" s="13"/>
      <c r="O1229" s="4" t="str">
        <f>IFERROR(AVERAGE(P1229:Q1229),"")</f>
        <v/>
      </c>
      <c r="P1229" s="12"/>
      <c r="Q1229" s="13"/>
      <c r="R1229" s="4" t="str">
        <f>IFERROR(AVERAGE(S1229:T1229),"")</f>
        <v/>
      </c>
      <c r="S1229" s="12"/>
      <c r="T1229" s="13"/>
      <c r="U1229" s="4" t="str">
        <f>IFERROR(AVERAGE(V1229:W1229),"")</f>
        <v/>
      </c>
      <c r="V1229" s="12"/>
      <c r="W1229" s="13"/>
      <c r="X1229" s="4" t="str">
        <f>IFERROR(AVERAGE(Y1229:Z1229),"")</f>
        <v/>
      </c>
      <c r="Y1229" s="12"/>
      <c r="Z1229" s="13"/>
      <c r="AA1229" s="4" t="str">
        <f>IFERROR(AVERAGE(AB1229:AC1229),"")</f>
        <v/>
      </c>
      <c r="AB1229" s="12"/>
      <c r="AC1229" s="13"/>
      <c r="AD1229" s="4" t="str">
        <f>IFERROR(AVERAGE(AE1229:AF1229),"")</f>
        <v/>
      </c>
      <c r="AE1229" s="12"/>
      <c r="AF1229" s="13"/>
      <c r="AG1229" s="4" t="str">
        <f>IFERROR(AVERAGE(AH1229:AI1229),"")</f>
        <v/>
      </c>
      <c r="AH1229" s="12"/>
      <c r="AI1229" s="13"/>
      <c r="AJ1229" s="4" t="str">
        <f>IFERROR(AVERAGE(AK1229:AL1229),"")</f>
        <v/>
      </c>
      <c r="AK1229" s="12"/>
      <c r="AL1229" s="13"/>
      <c r="AM1229" s="4" t="str">
        <f>IFERROR(AVERAGE(AN1229:AO1229),"")</f>
        <v/>
      </c>
      <c r="AN1229" s="12"/>
      <c r="AO1229" s="13"/>
      <c r="AP1229" s="4" t="str">
        <f>IFERROR(AVERAGE(AQ1229:AR1229),"")</f>
        <v/>
      </c>
      <c r="AQ1229" s="12"/>
      <c r="AR1229" s="13"/>
      <c r="AS1229" s="4" t="str">
        <f>IFERROR(AVERAGE(AT1229:AU1229),"")</f>
        <v/>
      </c>
      <c r="AT1229" s="12"/>
      <c r="AU1229" s="13"/>
      <c r="AV1229" s="4" t="str">
        <f>IFERROR(AVERAGE(AW1229:AX1229),"")</f>
        <v/>
      </c>
      <c r="AW1229" s="12"/>
      <c r="AX1229" s="13"/>
      <c r="AY1229" s="4" t="str">
        <f>IFERROR(AVERAGE(AZ1229:BA1229),"")</f>
        <v/>
      </c>
      <c r="AZ1229" s="12"/>
      <c r="BA1229" s="13"/>
      <c r="BB1229" s="4" t="str">
        <f>IFERROR(AVERAGE(BC1229:BD1229),"")</f>
        <v/>
      </c>
      <c r="BC1229" s="12"/>
      <c r="BD1229" s="13"/>
      <c r="BE1229" s="4" t="str">
        <f>IFERROR(AVERAGE(BF1229:BG1229),"")</f>
        <v/>
      </c>
      <c r="BF1229" s="12"/>
      <c r="BG1229" s="13"/>
      <c r="BH1229" s="4" t="str">
        <f>IFERROR(AVERAGE(BI1229:BJ1229),"")</f>
        <v/>
      </c>
      <c r="BI1229" s="12"/>
      <c r="BJ1229" s="13"/>
      <c r="BK1229" s="4" t="str">
        <f>IFERROR(AVERAGE(BL1229:BM1229),"")</f>
        <v/>
      </c>
      <c r="BL1229" s="12"/>
      <c r="BM1229" s="13"/>
      <c r="BN1229" s="4" t="str">
        <f>IFERROR(AVERAGE(BO1229:BP1229),"")</f>
        <v/>
      </c>
      <c r="BO1229" s="12"/>
      <c r="BP1229" s="13"/>
      <c r="BQ1229" s="4" t="str">
        <f>IFERROR(AVERAGE(BR1229:BS1229),"")</f>
        <v/>
      </c>
      <c r="BR1229" s="12"/>
      <c r="BS1229" s="13"/>
      <c r="BT1229" s="4" t="str">
        <f>IFERROR(AVERAGE(BU1229:BV1229),"")</f>
        <v/>
      </c>
      <c r="BU1229" s="12"/>
      <c r="BV1229" s="13"/>
      <c r="BX1229" s="2"/>
      <c r="BY1229" s="2"/>
    </row>
    <row r="1230" spans="1:77">
      <c r="B1230" t="str">
        <f>B1229</f>
        <v>sorensen2004hydrogen</v>
      </c>
      <c r="C1230" t="s">
        <v>4</v>
      </c>
      <c r="D1230">
        <f>D1229</f>
        <v>2004</v>
      </c>
      <c r="E1230" t="str">
        <f>E1229</f>
        <v>EUR/kW</v>
      </c>
      <c r="F1230" s="4" t="str">
        <f>IFERROR(AVERAGE(G1230:H1230),"")</f>
        <v/>
      </c>
      <c r="G1230" s="14"/>
      <c r="H1230" s="15"/>
      <c r="I1230" s="4" t="str">
        <f>IFERROR(AVERAGE(J1230:K1230),"")</f>
        <v/>
      </c>
      <c r="J1230" s="14"/>
      <c r="K1230" s="15"/>
      <c r="L1230" s="4" t="str">
        <f>IFERROR(AVERAGE(M1230:N1230),"")</f>
        <v/>
      </c>
      <c r="M1230" s="14"/>
      <c r="N1230" s="15"/>
      <c r="O1230" s="4" t="str">
        <f>IFERROR(AVERAGE(P1230:Q1230),"")</f>
        <v/>
      </c>
      <c r="P1230" s="14"/>
      <c r="Q1230" s="15"/>
      <c r="R1230" s="4" t="str">
        <f>IFERROR(AVERAGE(S1230:T1230),"")</f>
        <v/>
      </c>
      <c r="S1230" s="14"/>
      <c r="T1230" s="15"/>
      <c r="U1230" s="4" t="str">
        <f>IFERROR(AVERAGE(V1230:W1230),"")</f>
        <v/>
      </c>
      <c r="V1230" s="14"/>
      <c r="W1230" s="15"/>
      <c r="X1230" s="4" t="str">
        <f>IFERROR(AVERAGE(Y1230:Z1230),"")</f>
        <v/>
      </c>
      <c r="Y1230" s="14"/>
      <c r="Z1230" s="15"/>
      <c r="AA1230" s="4" t="str">
        <f>IFERROR(AVERAGE(AB1230:AC1230),"")</f>
        <v/>
      </c>
      <c r="AB1230" s="14"/>
      <c r="AC1230" s="15"/>
      <c r="AD1230" s="4" t="str">
        <f>IFERROR(AVERAGE(AE1230:AF1230),"")</f>
        <v/>
      </c>
      <c r="AE1230" s="14"/>
      <c r="AF1230" s="15"/>
      <c r="AG1230" s="4" t="str">
        <f>IFERROR(AVERAGE(AH1230:AI1230),"")</f>
        <v/>
      </c>
      <c r="AH1230" s="14"/>
      <c r="AI1230" s="15"/>
      <c r="AJ1230" s="4" t="str">
        <f>IFERROR(AVERAGE(AK1230:AL1230),"")</f>
        <v/>
      </c>
      <c r="AK1230" s="14"/>
      <c r="AL1230" s="15"/>
      <c r="AM1230" s="4" t="str">
        <f>IFERROR(AVERAGE(AN1230:AO1230),"")</f>
        <v/>
      </c>
      <c r="AN1230" s="14"/>
      <c r="AO1230" s="15"/>
      <c r="AP1230" s="4" t="str">
        <f>IFERROR(AVERAGE(AQ1230:AR1230),"")</f>
        <v/>
      </c>
      <c r="AQ1230" s="14"/>
      <c r="AR1230" s="15"/>
      <c r="AS1230" s="4" t="str">
        <f>IFERROR(AVERAGE(AT1230:AU1230),"")</f>
        <v/>
      </c>
      <c r="AT1230" s="14"/>
      <c r="AU1230" s="15"/>
      <c r="AV1230" s="4" t="str">
        <f>IFERROR(AVERAGE(AW1230:AX1230),"")</f>
        <v/>
      </c>
      <c r="AW1230" s="14"/>
      <c r="AX1230" s="15"/>
      <c r="AY1230" s="4" t="str">
        <f>IFERROR(AVERAGE(AZ1230:BA1230),"")</f>
        <v/>
      </c>
      <c r="AZ1230" s="14"/>
      <c r="BA1230" s="15"/>
      <c r="BB1230" s="4" t="str">
        <f>IFERROR(AVERAGE(BC1230:BD1230),"")</f>
        <v/>
      </c>
      <c r="BC1230" s="14"/>
      <c r="BD1230" s="15"/>
      <c r="BE1230" s="4" t="str">
        <f>IFERROR(AVERAGE(BF1230:BG1230),"")</f>
        <v/>
      </c>
      <c r="BF1230" s="14"/>
      <c r="BG1230" s="15"/>
      <c r="BH1230" s="4" t="str">
        <f>IFERROR(AVERAGE(BI1230:BJ1230),"")</f>
        <v/>
      </c>
      <c r="BI1230" s="14"/>
      <c r="BJ1230" s="15"/>
      <c r="BK1230" s="4" t="str">
        <f>IFERROR(AVERAGE(BL1230:BM1230),"")</f>
        <v/>
      </c>
      <c r="BL1230" s="14"/>
      <c r="BM1230" s="15"/>
      <c r="BN1230" s="4" t="str">
        <f>IFERROR(AVERAGE(BO1230:BP1230),"")</f>
        <v/>
      </c>
      <c r="BO1230" s="14"/>
      <c r="BP1230" s="15"/>
      <c r="BQ1230" s="4" t="str">
        <f>IFERROR(AVERAGE(BR1230:BS1230),"")</f>
        <v/>
      </c>
      <c r="BR1230" s="14"/>
      <c r="BS1230" s="15"/>
      <c r="BT1230" s="4">
        <f>IFERROR(AVERAGE(BU1230:BV1230),"")</f>
        <v>1040</v>
      </c>
      <c r="BU1230" s="14">
        <v>1040</v>
      </c>
      <c r="BV1230" s="15">
        <v>1040</v>
      </c>
      <c r="BX1230" s="2"/>
      <c r="BY1230" s="2"/>
    </row>
    <row r="1231" spans="1:77">
      <c r="B1231" t="str">
        <f>B1230</f>
        <v>sorensen2004hydrogen</v>
      </c>
      <c r="C1231" t="s">
        <v>5</v>
      </c>
      <c r="D1231">
        <f>D1230</f>
        <v>2004</v>
      </c>
      <c r="E1231" t="str">
        <f>E1230</f>
        <v>EUR/kW</v>
      </c>
      <c r="F1231" s="4" t="str">
        <f>IFERROR(AVERAGE(G1231:H1231),"")</f>
        <v/>
      </c>
      <c r="G1231" s="16"/>
      <c r="H1231" s="17"/>
      <c r="I1231" s="4" t="str">
        <f>IFERROR(AVERAGE(J1231:K1231),"")</f>
        <v/>
      </c>
      <c r="J1231" s="16"/>
      <c r="K1231" s="17"/>
      <c r="L1231" s="4" t="str">
        <f>IFERROR(AVERAGE(M1231:N1231),"")</f>
        <v/>
      </c>
      <c r="M1231" s="16"/>
      <c r="N1231" s="17"/>
      <c r="O1231" s="4" t="str">
        <f>IFERROR(AVERAGE(P1231:Q1231),"")</f>
        <v/>
      </c>
      <c r="P1231" s="16"/>
      <c r="Q1231" s="17"/>
      <c r="R1231" s="4" t="str">
        <f>IFERROR(AVERAGE(S1231:T1231),"")</f>
        <v/>
      </c>
      <c r="S1231" s="16"/>
      <c r="T1231" s="17"/>
      <c r="U1231" s="4" t="str">
        <f>IFERROR(AVERAGE(V1231:W1231),"")</f>
        <v/>
      </c>
      <c r="V1231" s="16"/>
      <c r="W1231" s="17"/>
      <c r="X1231" s="4" t="str">
        <f>IFERROR(AVERAGE(Y1231:Z1231),"")</f>
        <v/>
      </c>
      <c r="Y1231" s="16"/>
      <c r="Z1231" s="17"/>
      <c r="AA1231" s="4" t="str">
        <f>IFERROR(AVERAGE(AB1231:AC1231),"")</f>
        <v/>
      </c>
      <c r="AB1231" s="16"/>
      <c r="AC1231" s="17"/>
      <c r="AD1231" s="4" t="str">
        <f>IFERROR(AVERAGE(AE1231:AF1231),"")</f>
        <v/>
      </c>
      <c r="AE1231" s="16"/>
      <c r="AF1231" s="17"/>
      <c r="AG1231" s="4" t="str">
        <f>IFERROR(AVERAGE(AH1231:AI1231),"")</f>
        <v/>
      </c>
      <c r="AH1231" s="16"/>
      <c r="AI1231" s="17"/>
      <c r="AJ1231" s="4" t="str">
        <f>IFERROR(AVERAGE(AK1231:AL1231),"")</f>
        <v/>
      </c>
      <c r="AK1231" s="16"/>
      <c r="AL1231" s="17"/>
      <c r="AM1231" s="4" t="str">
        <f>IFERROR(AVERAGE(AN1231:AO1231),"")</f>
        <v/>
      </c>
      <c r="AN1231" s="16"/>
      <c r="AO1231" s="17"/>
      <c r="AP1231" s="4" t="str">
        <f>IFERROR(AVERAGE(AQ1231:AR1231),"")</f>
        <v/>
      </c>
      <c r="AQ1231" s="16"/>
      <c r="AR1231" s="17"/>
      <c r="AS1231" s="4" t="str">
        <f>IFERROR(AVERAGE(AT1231:AU1231),"")</f>
        <v/>
      </c>
      <c r="AT1231" s="16"/>
      <c r="AU1231" s="17"/>
      <c r="AV1231" s="4" t="str">
        <f>IFERROR(AVERAGE(AW1231:AX1231),"")</f>
        <v/>
      </c>
      <c r="AW1231" s="16"/>
      <c r="AX1231" s="17"/>
      <c r="AY1231" s="4" t="str">
        <f>IFERROR(AVERAGE(AZ1231:BA1231),"")</f>
        <v/>
      </c>
      <c r="AZ1231" s="16"/>
      <c r="BA1231" s="17"/>
      <c r="BB1231" s="4" t="str">
        <f>IFERROR(AVERAGE(BC1231:BD1231),"")</f>
        <v/>
      </c>
      <c r="BC1231" s="16"/>
      <c r="BD1231" s="17"/>
      <c r="BE1231" s="4" t="str">
        <f>IFERROR(AVERAGE(BF1231:BG1231),"")</f>
        <v/>
      </c>
      <c r="BF1231" s="16"/>
      <c r="BG1231" s="17"/>
      <c r="BH1231" s="4" t="str">
        <f>IFERROR(AVERAGE(BI1231:BJ1231),"")</f>
        <v/>
      </c>
      <c r="BI1231" s="16"/>
      <c r="BJ1231" s="17"/>
      <c r="BK1231" s="4" t="str">
        <f>IFERROR(AVERAGE(BL1231:BM1231),"")</f>
        <v/>
      </c>
      <c r="BL1231" s="16"/>
      <c r="BM1231" s="17"/>
      <c r="BN1231" s="4" t="str">
        <f>IFERROR(AVERAGE(BO1231:BP1231),"")</f>
        <v/>
      </c>
      <c r="BO1231" s="16"/>
      <c r="BP1231" s="17"/>
      <c r="BQ1231" s="4" t="str">
        <f>IFERROR(AVERAGE(BR1231:BS1231),"")</f>
        <v/>
      </c>
      <c r="BR1231" s="16"/>
      <c r="BS1231" s="17"/>
      <c r="BT1231" s="4">
        <f>IFERROR(AVERAGE(BU1231:BV1231),"")</f>
        <v>1040</v>
      </c>
      <c r="BU1231" s="16">
        <v>1040</v>
      </c>
      <c r="BV1231" s="17">
        <v>1040</v>
      </c>
    </row>
    <row r="1232" spans="1:77">
      <c r="B1232" t="s">
        <v>69</v>
      </c>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c r="BU1232" s="4"/>
      <c r="BV1232" s="4"/>
    </row>
    <row r="1233" spans="1:74" s="1" customFormat="1">
      <c r="A1233" s="55"/>
      <c r="B1233" s="1" t="str">
        <f>B1231</f>
        <v>sorensen2004hydrogen</v>
      </c>
      <c r="C1233" s="1" t="s">
        <v>10</v>
      </c>
      <c r="D1233" s="1">
        <f>D1228</f>
        <v>2004</v>
      </c>
      <c r="E1233" s="1" t="str">
        <f>E1229</f>
        <v>EUR/kW</v>
      </c>
      <c r="F1233" s="10">
        <f t="shared" ref="F1233:BJ1233" si="1356">IFERROR(SUM(F1235:F1240)/F1234,0)</f>
        <v>0</v>
      </c>
      <c r="G1233" s="10">
        <f t="shared" si="1356"/>
        <v>0</v>
      </c>
      <c r="H1233" s="10">
        <f t="shared" si="1356"/>
        <v>0</v>
      </c>
      <c r="I1233" s="10">
        <f t="shared" si="1356"/>
        <v>0</v>
      </c>
      <c r="J1233" s="10">
        <f t="shared" si="1356"/>
        <v>0</v>
      </c>
      <c r="K1233" s="10">
        <f t="shared" si="1356"/>
        <v>0</v>
      </c>
      <c r="L1233" s="10">
        <f t="shared" si="1356"/>
        <v>0</v>
      </c>
      <c r="M1233" s="10">
        <f t="shared" si="1356"/>
        <v>0</v>
      </c>
      <c r="N1233" s="10">
        <f t="shared" si="1356"/>
        <v>0</v>
      </c>
      <c r="O1233" s="10">
        <f t="shared" si="1356"/>
        <v>0</v>
      </c>
      <c r="P1233" s="10">
        <f t="shared" si="1356"/>
        <v>0</v>
      </c>
      <c r="Q1233" s="10">
        <f t="shared" si="1356"/>
        <v>0</v>
      </c>
      <c r="R1233" s="10">
        <f t="shared" si="1356"/>
        <v>0</v>
      </c>
      <c r="S1233" s="10">
        <f t="shared" si="1356"/>
        <v>0</v>
      </c>
      <c r="T1233" s="10">
        <f t="shared" si="1356"/>
        <v>0</v>
      </c>
      <c r="U1233" s="10">
        <f t="shared" si="1356"/>
        <v>0</v>
      </c>
      <c r="V1233" s="10">
        <f t="shared" si="1356"/>
        <v>0</v>
      </c>
      <c r="W1233" s="10">
        <f t="shared" si="1356"/>
        <v>0</v>
      </c>
      <c r="X1233" s="10">
        <f t="shared" si="1356"/>
        <v>0</v>
      </c>
      <c r="Y1233" s="10">
        <f t="shared" si="1356"/>
        <v>0</v>
      </c>
      <c r="Z1233" s="10">
        <f t="shared" si="1356"/>
        <v>0</v>
      </c>
      <c r="AA1233" s="10">
        <f t="shared" si="1356"/>
        <v>0</v>
      </c>
      <c r="AB1233" s="10">
        <f t="shared" si="1356"/>
        <v>0</v>
      </c>
      <c r="AC1233" s="10">
        <f t="shared" si="1356"/>
        <v>0</v>
      </c>
      <c r="AD1233" s="10">
        <f t="shared" si="1356"/>
        <v>0</v>
      </c>
      <c r="AE1233" s="10">
        <f t="shared" si="1356"/>
        <v>0</v>
      </c>
      <c r="AF1233" s="10">
        <f t="shared" si="1356"/>
        <v>0</v>
      </c>
      <c r="AG1233" s="10">
        <f t="shared" si="1356"/>
        <v>0</v>
      </c>
      <c r="AH1233" s="10">
        <f t="shared" si="1356"/>
        <v>0</v>
      </c>
      <c r="AI1233" s="10">
        <f t="shared" si="1356"/>
        <v>0</v>
      </c>
      <c r="AJ1233" s="10">
        <f t="shared" si="1356"/>
        <v>0</v>
      </c>
      <c r="AK1233" s="10">
        <f t="shared" si="1356"/>
        <v>0</v>
      </c>
      <c r="AL1233" s="10">
        <f t="shared" si="1356"/>
        <v>0</v>
      </c>
      <c r="AM1233" s="10">
        <f t="shared" si="1356"/>
        <v>0</v>
      </c>
      <c r="AN1233" s="10">
        <f t="shared" si="1356"/>
        <v>0</v>
      </c>
      <c r="AO1233" s="10">
        <f t="shared" si="1356"/>
        <v>0</v>
      </c>
      <c r="AP1233" s="10">
        <f t="shared" si="1356"/>
        <v>0</v>
      </c>
      <c r="AQ1233" s="10">
        <f t="shared" si="1356"/>
        <v>0</v>
      </c>
      <c r="AR1233" s="10">
        <f t="shared" si="1356"/>
        <v>0</v>
      </c>
      <c r="AS1233" s="10">
        <f t="shared" si="1356"/>
        <v>0</v>
      </c>
      <c r="AT1233" s="10">
        <f t="shared" si="1356"/>
        <v>0</v>
      </c>
      <c r="AU1233" s="10">
        <f t="shared" si="1356"/>
        <v>0</v>
      </c>
      <c r="AV1233" s="10">
        <f t="shared" si="1356"/>
        <v>0</v>
      </c>
      <c r="AW1233" s="10">
        <f t="shared" si="1356"/>
        <v>0</v>
      </c>
      <c r="AX1233" s="10">
        <f t="shared" si="1356"/>
        <v>0</v>
      </c>
      <c r="AY1233" s="10">
        <f t="shared" si="1356"/>
        <v>0</v>
      </c>
      <c r="AZ1233" s="10">
        <f t="shared" si="1356"/>
        <v>0</v>
      </c>
      <c r="BA1233" s="10">
        <f t="shared" si="1356"/>
        <v>0</v>
      </c>
      <c r="BB1233" s="10">
        <f t="shared" si="1356"/>
        <v>0</v>
      </c>
      <c r="BC1233" s="10">
        <f t="shared" si="1356"/>
        <v>0</v>
      </c>
      <c r="BD1233" s="10">
        <f t="shared" si="1356"/>
        <v>0</v>
      </c>
      <c r="BE1233" s="10">
        <f t="shared" si="1356"/>
        <v>0</v>
      </c>
      <c r="BF1233" s="10">
        <f t="shared" si="1356"/>
        <v>0</v>
      </c>
      <c r="BG1233" s="10">
        <f t="shared" si="1356"/>
        <v>0</v>
      </c>
      <c r="BH1233" s="10">
        <f t="shared" si="1356"/>
        <v>0</v>
      </c>
      <c r="BI1233" s="10">
        <f t="shared" si="1356"/>
        <v>0</v>
      </c>
      <c r="BJ1233" s="10">
        <f t="shared" si="1356"/>
        <v>0</v>
      </c>
      <c r="BK1233" s="10">
        <f t="shared" ref="BK1233:BV1233" si="1357">IFERROR(SUM(BK1235:BK1240)/BK1234,0)</f>
        <v>0</v>
      </c>
      <c r="BL1233" s="10">
        <f t="shared" si="1357"/>
        <v>0</v>
      </c>
      <c r="BM1233" s="10">
        <f t="shared" si="1357"/>
        <v>0</v>
      </c>
      <c r="BN1233" s="10">
        <f t="shared" si="1357"/>
        <v>0</v>
      </c>
      <c r="BO1233" s="10">
        <f t="shared" si="1357"/>
        <v>0</v>
      </c>
      <c r="BP1233" s="10">
        <f t="shared" si="1357"/>
        <v>0</v>
      </c>
      <c r="BQ1233" s="10">
        <f t="shared" si="1357"/>
        <v>0</v>
      </c>
      <c r="BR1233" s="10">
        <f t="shared" si="1357"/>
        <v>0</v>
      </c>
      <c r="BS1233" s="10">
        <f t="shared" si="1357"/>
        <v>0</v>
      </c>
      <c r="BT1233" s="10">
        <f t="shared" si="1357"/>
        <v>0</v>
      </c>
      <c r="BU1233" s="10">
        <f t="shared" si="1357"/>
        <v>0</v>
      </c>
      <c r="BV1233" s="10">
        <f t="shared" si="1357"/>
        <v>0</v>
      </c>
    </row>
    <row r="1234" spans="1:74" hidden="1" outlineLevel="1">
      <c r="B1234" t="str">
        <f>B1233</f>
        <v>sorensen2004hydrogen</v>
      </c>
      <c r="C1234" t="s">
        <v>17</v>
      </c>
      <c r="D1234">
        <f>D1233</f>
        <v>2004</v>
      </c>
      <c r="E1234" t="s">
        <v>18</v>
      </c>
      <c r="F1234" s="4" t="str">
        <f>IFERROR(AVERAGE(G1234:H1234),"")</f>
        <v/>
      </c>
      <c r="G1234" s="12"/>
      <c r="H1234" s="13"/>
      <c r="I1234" s="4" t="str">
        <f>IFERROR(AVERAGE(J1234:K1234),"")</f>
        <v/>
      </c>
      <c r="J1234" s="12"/>
      <c r="K1234" s="13"/>
      <c r="L1234" s="4" t="str">
        <f>IFERROR(AVERAGE(M1234:N1234),"")</f>
        <v/>
      </c>
      <c r="M1234" s="12"/>
      <c r="N1234" s="13"/>
      <c r="O1234" s="4" t="str">
        <f>IFERROR(AVERAGE(P1234:Q1234),"")</f>
        <v/>
      </c>
      <c r="P1234" s="12"/>
      <c r="Q1234" s="13"/>
      <c r="R1234" s="4" t="str">
        <f>IFERROR(AVERAGE(S1234:T1234),"")</f>
        <v/>
      </c>
      <c r="S1234" s="12"/>
      <c r="T1234" s="13"/>
      <c r="U1234" s="4" t="str">
        <f>IFERROR(AVERAGE(V1234:W1234),"")</f>
        <v/>
      </c>
      <c r="V1234" s="12"/>
      <c r="W1234" s="13"/>
      <c r="X1234" s="4" t="str">
        <f>IFERROR(AVERAGE(Y1234:Z1234),"")</f>
        <v/>
      </c>
      <c r="Y1234" s="12"/>
      <c r="Z1234" s="13"/>
      <c r="AA1234" s="4" t="str">
        <f>IFERROR(AVERAGE(AB1234:AC1234),"")</f>
        <v/>
      </c>
      <c r="AB1234" s="12"/>
      <c r="AC1234" s="13"/>
      <c r="AD1234" s="4" t="str">
        <f>IFERROR(AVERAGE(AE1234:AF1234),"")</f>
        <v/>
      </c>
      <c r="AE1234" s="12"/>
      <c r="AF1234" s="13"/>
      <c r="AG1234" s="4" t="str">
        <f>IFERROR(AVERAGE(AH1234:AI1234),"")</f>
        <v/>
      </c>
      <c r="AH1234" s="12"/>
      <c r="AI1234" s="13"/>
      <c r="AJ1234" s="4" t="str">
        <f>IFERROR(AVERAGE(AK1234:AL1234),"")</f>
        <v/>
      </c>
      <c r="AK1234" s="12"/>
      <c r="AL1234" s="13"/>
      <c r="AM1234" s="4" t="str">
        <f>IFERROR(AVERAGE(AN1234:AO1234),"")</f>
        <v/>
      </c>
      <c r="AN1234" s="12"/>
      <c r="AO1234" s="13"/>
      <c r="AP1234" s="4" t="str">
        <f>IFERROR(AVERAGE(AQ1234:AR1234),"")</f>
        <v/>
      </c>
      <c r="AQ1234" s="12"/>
      <c r="AR1234" s="13"/>
      <c r="AS1234" s="4" t="str">
        <f>IFERROR(AVERAGE(AT1234:AU1234),"")</f>
        <v/>
      </c>
      <c r="AT1234" s="12"/>
      <c r="AU1234" s="13"/>
      <c r="AV1234" s="4" t="str">
        <f>IFERROR(AVERAGE(AW1234:AX1234),"")</f>
        <v/>
      </c>
      <c r="AW1234" s="12"/>
      <c r="AX1234" s="13"/>
      <c r="AY1234" s="4" t="str">
        <f>IFERROR(AVERAGE(AZ1234:BA1234),"")</f>
        <v/>
      </c>
      <c r="AZ1234" s="12"/>
      <c r="BA1234" s="13"/>
      <c r="BB1234" s="4" t="str">
        <f>IFERROR(AVERAGE(BC1234:BD1234),"")</f>
        <v/>
      </c>
      <c r="BC1234" s="12"/>
      <c r="BD1234" s="13"/>
      <c r="BE1234" s="4" t="str">
        <f>IFERROR(AVERAGE(BF1234:BG1234),"")</f>
        <v/>
      </c>
      <c r="BF1234" s="12"/>
      <c r="BG1234" s="13"/>
      <c r="BH1234" s="4" t="str">
        <f>IFERROR(AVERAGE(BI1234:BJ1234),"")</f>
        <v/>
      </c>
      <c r="BI1234" s="12"/>
      <c r="BJ1234" s="13"/>
      <c r="BK1234" s="4" t="str">
        <f>IFERROR(AVERAGE(BL1234:BM1234),"")</f>
        <v/>
      </c>
      <c r="BL1234" s="12"/>
      <c r="BM1234" s="13"/>
      <c r="BN1234" s="4" t="str">
        <f>IFERROR(AVERAGE(BO1234:BP1234),"")</f>
        <v/>
      </c>
      <c r="BO1234" s="12"/>
      <c r="BP1234" s="13"/>
      <c r="BQ1234" s="4" t="str">
        <f>IFERROR(AVERAGE(BR1234:BS1234),"")</f>
        <v/>
      </c>
      <c r="BR1234" s="12"/>
      <c r="BS1234" s="13"/>
      <c r="BT1234" s="4" t="str">
        <f>IFERROR(AVERAGE(BU1234:BV1234),"")</f>
        <v/>
      </c>
      <c r="BU1234" s="12"/>
      <c r="BV1234" s="13"/>
    </row>
    <row r="1235" spans="1:74" hidden="1" outlineLevel="1">
      <c r="B1235" t="str">
        <f t="shared" ref="B1235:B1240" si="1358">B1234</f>
        <v>sorensen2004hydrogen</v>
      </c>
      <c r="C1235" t="s">
        <v>12</v>
      </c>
      <c r="D1235">
        <f>D1233</f>
        <v>2004</v>
      </c>
      <c r="E1235" t="str">
        <f>LEFT(E1233,3)</f>
        <v>EUR</v>
      </c>
      <c r="F1235" s="4" t="str">
        <f t="shared" ref="F1235:F1240" si="1359">IFERROR(AVERAGE(G1235:H1235),"")</f>
        <v/>
      </c>
      <c r="G1235" s="12"/>
      <c r="H1235" s="13"/>
      <c r="I1235" s="4" t="str">
        <f t="shared" ref="I1235:I1240" si="1360">IFERROR(AVERAGE(J1235:K1235),"")</f>
        <v/>
      </c>
      <c r="J1235" s="12"/>
      <c r="K1235" s="13"/>
      <c r="L1235" s="4" t="str">
        <f t="shared" ref="L1235:L1240" si="1361">IFERROR(AVERAGE(M1235:N1235),"")</f>
        <v/>
      </c>
      <c r="M1235" s="12"/>
      <c r="N1235" s="13"/>
      <c r="O1235" s="4" t="str">
        <f t="shared" ref="O1235:O1240" si="1362">IFERROR(AVERAGE(P1235:Q1235),"")</f>
        <v/>
      </c>
      <c r="P1235" s="12"/>
      <c r="Q1235" s="13"/>
      <c r="R1235" s="4" t="str">
        <f t="shared" ref="R1235:R1240" si="1363">IFERROR(AVERAGE(S1235:T1235),"")</f>
        <v/>
      </c>
      <c r="S1235" s="12"/>
      <c r="T1235" s="13"/>
      <c r="U1235" s="4" t="str">
        <f t="shared" ref="U1235:U1240" si="1364">IFERROR(AVERAGE(V1235:W1235),"")</f>
        <v/>
      </c>
      <c r="V1235" s="12"/>
      <c r="W1235" s="13"/>
      <c r="X1235" s="4" t="str">
        <f t="shared" ref="X1235:X1240" si="1365">IFERROR(AVERAGE(Y1235:Z1235),"")</f>
        <v/>
      </c>
      <c r="Y1235" s="12"/>
      <c r="Z1235" s="13"/>
      <c r="AA1235" s="4" t="str">
        <f t="shared" ref="AA1235:AA1240" si="1366">IFERROR(AVERAGE(AB1235:AC1235),"")</f>
        <v/>
      </c>
      <c r="AB1235" s="12"/>
      <c r="AC1235" s="13"/>
      <c r="AD1235" s="4" t="str">
        <f t="shared" ref="AD1235:AD1240" si="1367">IFERROR(AVERAGE(AE1235:AF1235),"")</f>
        <v/>
      </c>
      <c r="AE1235" s="12"/>
      <c r="AF1235" s="13"/>
      <c r="AG1235" s="4" t="str">
        <f t="shared" ref="AG1235:AG1240" si="1368">IFERROR(AVERAGE(AH1235:AI1235),"")</f>
        <v/>
      </c>
      <c r="AH1235" s="12"/>
      <c r="AI1235" s="13"/>
      <c r="AJ1235" s="4" t="str">
        <f t="shared" ref="AJ1235:AJ1240" si="1369">IFERROR(AVERAGE(AK1235:AL1235),"")</f>
        <v/>
      </c>
      <c r="AK1235" s="12"/>
      <c r="AL1235" s="13"/>
      <c r="AM1235" s="4" t="str">
        <f t="shared" ref="AM1235:AM1240" si="1370">IFERROR(AVERAGE(AN1235:AO1235),"")</f>
        <v/>
      </c>
      <c r="AN1235" s="12"/>
      <c r="AO1235" s="13"/>
      <c r="AP1235" s="4" t="str">
        <f t="shared" ref="AP1235:AP1240" si="1371">IFERROR(AVERAGE(AQ1235:AR1235),"")</f>
        <v/>
      </c>
      <c r="AQ1235" s="12"/>
      <c r="AR1235" s="13"/>
      <c r="AS1235" s="4" t="str">
        <f t="shared" ref="AS1235:AS1240" si="1372">IFERROR(AVERAGE(AT1235:AU1235),"")</f>
        <v/>
      </c>
      <c r="AT1235" s="12"/>
      <c r="AU1235" s="13"/>
      <c r="AV1235" s="4" t="str">
        <f t="shared" ref="AV1235:AV1240" si="1373">IFERROR(AVERAGE(AW1235:AX1235),"")</f>
        <v/>
      </c>
      <c r="AW1235" s="12"/>
      <c r="AX1235" s="13"/>
      <c r="AY1235" s="4" t="str">
        <f t="shared" ref="AY1235:AY1240" si="1374">IFERROR(AVERAGE(AZ1235:BA1235),"")</f>
        <v/>
      </c>
      <c r="AZ1235" s="12"/>
      <c r="BA1235" s="13"/>
      <c r="BB1235" s="4" t="str">
        <f t="shared" ref="BB1235:BB1240" si="1375">IFERROR(AVERAGE(BC1235:BD1235),"")</f>
        <v/>
      </c>
      <c r="BC1235" s="12"/>
      <c r="BD1235" s="13"/>
      <c r="BE1235" s="4" t="str">
        <f t="shared" ref="BE1235:BE1240" si="1376">IFERROR(AVERAGE(BF1235:BG1235),"")</f>
        <v/>
      </c>
      <c r="BF1235" s="12"/>
      <c r="BG1235" s="13"/>
      <c r="BH1235" s="4" t="str">
        <f t="shared" ref="BH1235:BH1240" si="1377">IFERROR(AVERAGE(BI1235:BJ1235),"")</f>
        <v/>
      </c>
      <c r="BI1235" s="12"/>
      <c r="BJ1235" s="13"/>
      <c r="BK1235" s="4" t="str">
        <f t="shared" ref="BK1235:BK1240" si="1378">IFERROR(AVERAGE(BL1235:BM1235),"")</f>
        <v/>
      </c>
      <c r="BL1235" s="12"/>
      <c r="BM1235" s="13"/>
      <c r="BN1235" s="4" t="str">
        <f t="shared" ref="BN1235:BN1240" si="1379">IFERROR(AVERAGE(BO1235:BP1235),"")</f>
        <v/>
      </c>
      <c r="BO1235" s="12"/>
      <c r="BP1235" s="13"/>
      <c r="BQ1235" s="4" t="str">
        <f t="shared" ref="BQ1235:BQ1240" si="1380">IFERROR(AVERAGE(BR1235:BS1235),"")</f>
        <v/>
      </c>
      <c r="BR1235" s="12"/>
      <c r="BS1235" s="13"/>
      <c r="BT1235" s="4" t="str">
        <f t="shared" ref="BT1235:BT1240" si="1381">IFERROR(AVERAGE(BU1235:BV1235),"")</f>
        <v/>
      </c>
      <c r="BU1235" s="12"/>
      <c r="BV1235" s="13"/>
    </row>
    <row r="1236" spans="1:74" hidden="1" outlineLevel="1">
      <c r="B1236" t="str">
        <f t="shared" si="1358"/>
        <v>sorensen2004hydrogen</v>
      </c>
      <c r="C1236" t="s">
        <v>13</v>
      </c>
      <c r="D1236">
        <f t="shared" ref="D1236:E1240" si="1382">D1235</f>
        <v>2004</v>
      </c>
      <c r="E1236" t="str">
        <f t="shared" si="1382"/>
        <v>EUR</v>
      </c>
      <c r="F1236" s="4" t="str">
        <f t="shared" si="1359"/>
        <v/>
      </c>
      <c r="G1236" s="12"/>
      <c r="H1236" s="13"/>
      <c r="I1236" s="4" t="str">
        <f t="shared" si="1360"/>
        <v/>
      </c>
      <c r="J1236" s="12"/>
      <c r="K1236" s="13"/>
      <c r="L1236" s="4" t="str">
        <f t="shared" si="1361"/>
        <v/>
      </c>
      <c r="M1236" s="12"/>
      <c r="N1236" s="13"/>
      <c r="O1236" s="4" t="str">
        <f t="shared" si="1362"/>
        <v/>
      </c>
      <c r="P1236" s="12"/>
      <c r="Q1236" s="13"/>
      <c r="R1236" s="4" t="str">
        <f t="shared" si="1363"/>
        <v/>
      </c>
      <c r="S1236" s="12"/>
      <c r="T1236" s="13"/>
      <c r="U1236" s="4" t="str">
        <f t="shared" si="1364"/>
        <v/>
      </c>
      <c r="V1236" s="12"/>
      <c r="W1236" s="13"/>
      <c r="X1236" s="4" t="str">
        <f t="shared" si="1365"/>
        <v/>
      </c>
      <c r="Y1236" s="12"/>
      <c r="Z1236" s="13"/>
      <c r="AA1236" s="4" t="str">
        <f t="shared" si="1366"/>
        <v/>
      </c>
      <c r="AB1236" s="12"/>
      <c r="AC1236" s="13"/>
      <c r="AD1236" s="4" t="str">
        <f t="shared" si="1367"/>
        <v/>
      </c>
      <c r="AE1236" s="12"/>
      <c r="AF1236" s="13"/>
      <c r="AG1236" s="4" t="str">
        <f t="shared" si="1368"/>
        <v/>
      </c>
      <c r="AH1236" s="12"/>
      <c r="AI1236" s="13"/>
      <c r="AJ1236" s="4" t="str">
        <f t="shared" si="1369"/>
        <v/>
      </c>
      <c r="AK1236" s="12"/>
      <c r="AL1236" s="13"/>
      <c r="AM1236" s="4" t="str">
        <f t="shared" si="1370"/>
        <v/>
      </c>
      <c r="AN1236" s="12"/>
      <c r="AO1236" s="13"/>
      <c r="AP1236" s="4" t="str">
        <f t="shared" si="1371"/>
        <v/>
      </c>
      <c r="AQ1236" s="12"/>
      <c r="AR1236" s="13"/>
      <c r="AS1236" s="4" t="str">
        <f t="shared" si="1372"/>
        <v/>
      </c>
      <c r="AT1236" s="12"/>
      <c r="AU1236" s="13"/>
      <c r="AV1236" s="4" t="str">
        <f t="shared" si="1373"/>
        <v/>
      </c>
      <c r="AW1236" s="12"/>
      <c r="AX1236" s="13"/>
      <c r="AY1236" s="4" t="str">
        <f t="shared" si="1374"/>
        <v/>
      </c>
      <c r="AZ1236" s="12"/>
      <c r="BA1236" s="13"/>
      <c r="BB1236" s="4" t="str">
        <f t="shared" si="1375"/>
        <v/>
      </c>
      <c r="BC1236" s="12"/>
      <c r="BD1236" s="13"/>
      <c r="BE1236" s="4" t="str">
        <f t="shared" si="1376"/>
        <v/>
      </c>
      <c r="BF1236" s="12"/>
      <c r="BG1236" s="13"/>
      <c r="BH1236" s="4" t="str">
        <f t="shared" si="1377"/>
        <v/>
      </c>
      <c r="BI1236" s="12"/>
      <c r="BJ1236" s="13"/>
      <c r="BK1236" s="4" t="str">
        <f t="shared" si="1378"/>
        <v/>
      </c>
      <c r="BL1236" s="12"/>
      <c r="BM1236" s="13"/>
      <c r="BN1236" s="4" t="str">
        <f t="shared" si="1379"/>
        <v/>
      </c>
      <c r="BO1236" s="12"/>
      <c r="BP1236" s="13"/>
      <c r="BQ1236" s="4" t="str">
        <f t="shared" si="1380"/>
        <v/>
      </c>
      <c r="BR1236" s="12"/>
      <c r="BS1236" s="13"/>
      <c r="BT1236" s="4" t="str">
        <f t="shared" si="1381"/>
        <v/>
      </c>
      <c r="BU1236" s="12"/>
      <c r="BV1236" s="13"/>
    </row>
    <row r="1237" spans="1:74" hidden="1" outlineLevel="1">
      <c r="B1237" t="str">
        <f t="shared" si="1358"/>
        <v>sorensen2004hydrogen</v>
      </c>
      <c r="C1237" t="s">
        <v>14</v>
      </c>
      <c r="D1237">
        <f t="shared" si="1382"/>
        <v>2004</v>
      </c>
      <c r="E1237" t="str">
        <f t="shared" si="1382"/>
        <v>EUR</v>
      </c>
      <c r="F1237" s="4" t="str">
        <f t="shared" si="1359"/>
        <v/>
      </c>
      <c r="G1237" s="12"/>
      <c r="H1237" s="13"/>
      <c r="I1237" s="4" t="str">
        <f t="shared" si="1360"/>
        <v/>
      </c>
      <c r="J1237" s="12"/>
      <c r="K1237" s="13"/>
      <c r="L1237" s="4" t="str">
        <f t="shared" si="1361"/>
        <v/>
      </c>
      <c r="M1237" s="12"/>
      <c r="N1237" s="13"/>
      <c r="O1237" s="4" t="str">
        <f t="shared" si="1362"/>
        <v/>
      </c>
      <c r="P1237" s="12"/>
      <c r="Q1237" s="13"/>
      <c r="R1237" s="4" t="str">
        <f t="shared" si="1363"/>
        <v/>
      </c>
      <c r="S1237" s="12"/>
      <c r="T1237" s="13"/>
      <c r="U1237" s="4" t="str">
        <f t="shared" si="1364"/>
        <v/>
      </c>
      <c r="V1237" s="12"/>
      <c r="W1237" s="13"/>
      <c r="X1237" s="4" t="str">
        <f t="shared" si="1365"/>
        <v/>
      </c>
      <c r="Y1237" s="12"/>
      <c r="Z1237" s="13"/>
      <c r="AA1237" s="4" t="str">
        <f t="shared" si="1366"/>
        <v/>
      </c>
      <c r="AB1237" s="12"/>
      <c r="AC1237" s="13"/>
      <c r="AD1237" s="4" t="str">
        <f t="shared" si="1367"/>
        <v/>
      </c>
      <c r="AE1237" s="12"/>
      <c r="AF1237" s="13"/>
      <c r="AG1237" s="4" t="str">
        <f t="shared" si="1368"/>
        <v/>
      </c>
      <c r="AH1237" s="12"/>
      <c r="AI1237" s="13"/>
      <c r="AJ1237" s="4" t="str">
        <f t="shared" si="1369"/>
        <v/>
      </c>
      <c r="AK1237" s="12"/>
      <c r="AL1237" s="13"/>
      <c r="AM1237" s="4" t="str">
        <f t="shared" si="1370"/>
        <v/>
      </c>
      <c r="AN1237" s="12"/>
      <c r="AO1237" s="13"/>
      <c r="AP1237" s="4" t="str">
        <f t="shared" si="1371"/>
        <v/>
      </c>
      <c r="AQ1237" s="12"/>
      <c r="AR1237" s="13"/>
      <c r="AS1237" s="4" t="str">
        <f t="shared" si="1372"/>
        <v/>
      </c>
      <c r="AT1237" s="12"/>
      <c r="AU1237" s="13"/>
      <c r="AV1237" s="4" t="str">
        <f t="shared" si="1373"/>
        <v/>
      </c>
      <c r="AW1237" s="12"/>
      <c r="AX1237" s="13"/>
      <c r="AY1237" s="4" t="str">
        <f t="shared" si="1374"/>
        <v/>
      </c>
      <c r="AZ1237" s="12"/>
      <c r="BA1237" s="13"/>
      <c r="BB1237" s="4" t="str">
        <f t="shared" si="1375"/>
        <v/>
      </c>
      <c r="BC1237" s="12"/>
      <c r="BD1237" s="13"/>
      <c r="BE1237" s="4" t="str">
        <f t="shared" si="1376"/>
        <v/>
      </c>
      <c r="BF1237" s="12"/>
      <c r="BG1237" s="13"/>
      <c r="BH1237" s="4" t="str">
        <f t="shared" si="1377"/>
        <v/>
      </c>
      <c r="BI1237" s="12"/>
      <c r="BJ1237" s="13"/>
      <c r="BK1237" s="4" t="str">
        <f t="shared" si="1378"/>
        <v/>
      </c>
      <c r="BL1237" s="12"/>
      <c r="BM1237" s="13"/>
      <c r="BN1237" s="4" t="str">
        <f t="shared" si="1379"/>
        <v/>
      </c>
      <c r="BO1237" s="12"/>
      <c r="BP1237" s="13"/>
      <c r="BQ1237" s="4" t="str">
        <f t="shared" si="1380"/>
        <v/>
      </c>
      <c r="BR1237" s="12"/>
      <c r="BS1237" s="13"/>
      <c r="BT1237" s="4" t="str">
        <f t="shared" si="1381"/>
        <v/>
      </c>
      <c r="BU1237" s="12"/>
      <c r="BV1237" s="13"/>
    </row>
    <row r="1238" spans="1:74" hidden="1" outlineLevel="1">
      <c r="B1238" t="str">
        <f t="shared" si="1358"/>
        <v>sorensen2004hydrogen</v>
      </c>
      <c r="C1238" t="s">
        <v>11</v>
      </c>
      <c r="D1238">
        <f t="shared" si="1382"/>
        <v>2004</v>
      </c>
      <c r="E1238" t="str">
        <f t="shared" si="1382"/>
        <v>EUR</v>
      </c>
      <c r="F1238" s="4" t="str">
        <f t="shared" si="1359"/>
        <v/>
      </c>
      <c r="G1238" s="12"/>
      <c r="H1238" s="13"/>
      <c r="I1238" s="4" t="str">
        <f t="shared" si="1360"/>
        <v/>
      </c>
      <c r="J1238" s="12"/>
      <c r="K1238" s="13"/>
      <c r="L1238" s="4" t="str">
        <f t="shared" si="1361"/>
        <v/>
      </c>
      <c r="M1238" s="12"/>
      <c r="N1238" s="13"/>
      <c r="O1238" s="4" t="str">
        <f t="shared" si="1362"/>
        <v/>
      </c>
      <c r="P1238" s="12"/>
      <c r="Q1238" s="13"/>
      <c r="R1238" s="4" t="str">
        <f t="shared" si="1363"/>
        <v/>
      </c>
      <c r="S1238" s="12"/>
      <c r="T1238" s="13"/>
      <c r="U1238" s="4" t="str">
        <f t="shared" si="1364"/>
        <v/>
      </c>
      <c r="V1238" s="12"/>
      <c r="W1238" s="13"/>
      <c r="X1238" s="4" t="str">
        <f t="shared" si="1365"/>
        <v/>
      </c>
      <c r="Y1238" s="12"/>
      <c r="Z1238" s="13"/>
      <c r="AA1238" s="4" t="str">
        <f t="shared" si="1366"/>
        <v/>
      </c>
      <c r="AB1238" s="12"/>
      <c r="AC1238" s="13"/>
      <c r="AD1238" s="4" t="str">
        <f t="shared" si="1367"/>
        <v/>
      </c>
      <c r="AE1238" s="12"/>
      <c r="AF1238" s="13"/>
      <c r="AG1238" s="4" t="str">
        <f t="shared" si="1368"/>
        <v/>
      </c>
      <c r="AH1238" s="12"/>
      <c r="AI1238" s="13"/>
      <c r="AJ1238" s="4" t="str">
        <f t="shared" si="1369"/>
        <v/>
      </c>
      <c r="AK1238" s="12"/>
      <c r="AL1238" s="13"/>
      <c r="AM1238" s="4" t="str">
        <f t="shared" si="1370"/>
        <v/>
      </c>
      <c r="AN1238" s="12"/>
      <c r="AO1238" s="13"/>
      <c r="AP1238" s="4" t="str">
        <f t="shared" si="1371"/>
        <v/>
      </c>
      <c r="AQ1238" s="12"/>
      <c r="AR1238" s="13"/>
      <c r="AS1238" s="4" t="str">
        <f t="shared" si="1372"/>
        <v/>
      </c>
      <c r="AT1238" s="12"/>
      <c r="AU1238" s="13"/>
      <c r="AV1238" s="4" t="str">
        <f t="shared" si="1373"/>
        <v/>
      </c>
      <c r="AW1238" s="12"/>
      <c r="AX1238" s="13"/>
      <c r="AY1238" s="4" t="str">
        <f t="shared" si="1374"/>
        <v/>
      </c>
      <c r="AZ1238" s="12"/>
      <c r="BA1238" s="13"/>
      <c r="BB1238" s="4" t="str">
        <f t="shared" si="1375"/>
        <v/>
      </c>
      <c r="BC1238" s="12"/>
      <c r="BD1238" s="13"/>
      <c r="BE1238" s="4" t="str">
        <f t="shared" si="1376"/>
        <v/>
      </c>
      <c r="BF1238" s="12"/>
      <c r="BG1238" s="13"/>
      <c r="BH1238" s="4" t="str">
        <f t="shared" si="1377"/>
        <v/>
      </c>
      <c r="BI1238" s="12"/>
      <c r="BJ1238" s="13"/>
      <c r="BK1238" s="4" t="str">
        <f t="shared" si="1378"/>
        <v/>
      </c>
      <c r="BL1238" s="12"/>
      <c r="BM1238" s="13"/>
      <c r="BN1238" s="4" t="str">
        <f t="shared" si="1379"/>
        <v/>
      </c>
      <c r="BO1238" s="12"/>
      <c r="BP1238" s="13"/>
      <c r="BQ1238" s="4" t="str">
        <f t="shared" si="1380"/>
        <v/>
      </c>
      <c r="BR1238" s="12"/>
      <c r="BS1238" s="13"/>
      <c r="BT1238" s="4" t="str">
        <f t="shared" si="1381"/>
        <v/>
      </c>
      <c r="BU1238" s="12"/>
      <c r="BV1238" s="13"/>
    </row>
    <row r="1239" spans="1:74" hidden="1" outlineLevel="1">
      <c r="B1239" t="str">
        <f t="shared" si="1358"/>
        <v>sorensen2004hydrogen</v>
      </c>
      <c r="C1239" t="s">
        <v>15</v>
      </c>
      <c r="D1239">
        <f t="shared" si="1382"/>
        <v>2004</v>
      </c>
      <c r="E1239" t="str">
        <f t="shared" si="1382"/>
        <v>EUR</v>
      </c>
      <c r="F1239" s="4" t="str">
        <f t="shared" si="1359"/>
        <v/>
      </c>
      <c r="G1239" s="12"/>
      <c r="H1239" s="13"/>
      <c r="I1239" s="4" t="str">
        <f t="shared" si="1360"/>
        <v/>
      </c>
      <c r="J1239" s="12"/>
      <c r="K1239" s="13"/>
      <c r="L1239" s="4" t="str">
        <f t="shared" si="1361"/>
        <v/>
      </c>
      <c r="M1239" s="12"/>
      <c r="N1239" s="13"/>
      <c r="O1239" s="4" t="str">
        <f t="shared" si="1362"/>
        <v/>
      </c>
      <c r="P1239" s="12"/>
      <c r="Q1239" s="13"/>
      <c r="R1239" s="4" t="str">
        <f t="shared" si="1363"/>
        <v/>
      </c>
      <c r="S1239" s="12"/>
      <c r="T1239" s="13"/>
      <c r="U1239" s="4" t="str">
        <f t="shared" si="1364"/>
        <v/>
      </c>
      <c r="V1239" s="12"/>
      <c r="W1239" s="13"/>
      <c r="X1239" s="4" t="str">
        <f t="shared" si="1365"/>
        <v/>
      </c>
      <c r="Y1239" s="12"/>
      <c r="Z1239" s="13"/>
      <c r="AA1239" s="4" t="str">
        <f t="shared" si="1366"/>
        <v/>
      </c>
      <c r="AB1239" s="12"/>
      <c r="AC1239" s="13"/>
      <c r="AD1239" s="4" t="str">
        <f t="shared" si="1367"/>
        <v/>
      </c>
      <c r="AE1239" s="12"/>
      <c r="AF1239" s="13"/>
      <c r="AG1239" s="4" t="str">
        <f t="shared" si="1368"/>
        <v/>
      </c>
      <c r="AH1239" s="12"/>
      <c r="AI1239" s="13"/>
      <c r="AJ1239" s="4" t="str">
        <f t="shared" si="1369"/>
        <v/>
      </c>
      <c r="AK1239" s="12"/>
      <c r="AL1239" s="13"/>
      <c r="AM1239" s="4" t="str">
        <f t="shared" si="1370"/>
        <v/>
      </c>
      <c r="AN1239" s="12"/>
      <c r="AO1239" s="13"/>
      <c r="AP1239" s="4" t="str">
        <f t="shared" si="1371"/>
        <v/>
      </c>
      <c r="AQ1239" s="12"/>
      <c r="AR1239" s="13"/>
      <c r="AS1239" s="4" t="str">
        <f t="shared" si="1372"/>
        <v/>
      </c>
      <c r="AT1239" s="12"/>
      <c r="AU1239" s="13"/>
      <c r="AV1239" s="4" t="str">
        <f t="shared" si="1373"/>
        <v/>
      </c>
      <c r="AW1239" s="12"/>
      <c r="AX1239" s="13"/>
      <c r="AY1239" s="4" t="str">
        <f t="shared" si="1374"/>
        <v/>
      </c>
      <c r="AZ1239" s="12"/>
      <c r="BA1239" s="13"/>
      <c r="BB1239" s="4" t="str">
        <f t="shared" si="1375"/>
        <v/>
      </c>
      <c r="BC1239" s="12"/>
      <c r="BD1239" s="13"/>
      <c r="BE1239" s="4" t="str">
        <f t="shared" si="1376"/>
        <v/>
      </c>
      <c r="BF1239" s="12"/>
      <c r="BG1239" s="13"/>
      <c r="BH1239" s="4" t="str">
        <f t="shared" si="1377"/>
        <v/>
      </c>
      <c r="BI1239" s="12"/>
      <c r="BJ1239" s="13"/>
      <c r="BK1239" s="4" t="str">
        <f t="shared" si="1378"/>
        <v/>
      </c>
      <c r="BL1239" s="12"/>
      <c r="BM1239" s="13"/>
      <c r="BN1239" s="4" t="str">
        <f t="shared" si="1379"/>
        <v/>
      </c>
      <c r="BO1239" s="12"/>
      <c r="BP1239" s="13"/>
      <c r="BQ1239" s="4" t="str">
        <f t="shared" si="1380"/>
        <v/>
      </c>
      <c r="BR1239" s="12"/>
      <c r="BS1239" s="13"/>
      <c r="BT1239" s="4" t="str">
        <f t="shared" si="1381"/>
        <v/>
      </c>
      <c r="BU1239" s="12"/>
      <c r="BV1239" s="13"/>
    </row>
    <row r="1240" spans="1:74" hidden="1" outlineLevel="1">
      <c r="B1240" t="str">
        <f t="shared" si="1358"/>
        <v>sorensen2004hydrogen</v>
      </c>
      <c r="C1240" t="s">
        <v>16</v>
      </c>
      <c r="D1240">
        <f t="shared" si="1382"/>
        <v>2004</v>
      </c>
      <c r="E1240" t="str">
        <f t="shared" si="1382"/>
        <v>EUR</v>
      </c>
      <c r="F1240" s="4" t="str">
        <f t="shared" si="1359"/>
        <v/>
      </c>
      <c r="G1240" s="12"/>
      <c r="H1240" s="13"/>
      <c r="I1240" s="4" t="str">
        <f t="shared" si="1360"/>
        <v/>
      </c>
      <c r="J1240" s="12"/>
      <c r="K1240" s="13"/>
      <c r="L1240" s="4" t="str">
        <f t="shared" si="1361"/>
        <v/>
      </c>
      <c r="M1240" s="12"/>
      <c r="N1240" s="13"/>
      <c r="O1240" s="4" t="str">
        <f t="shared" si="1362"/>
        <v/>
      </c>
      <c r="P1240" s="12"/>
      <c r="Q1240" s="13"/>
      <c r="R1240" s="4" t="str">
        <f t="shared" si="1363"/>
        <v/>
      </c>
      <c r="S1240" s="12"/>
      <c r="T1240" s="13"/>
      <c r="U1240" s="4" t="str">
        <f t="shared" si="1364"/>
        <v/>
      </c>
      <c r="V1240" s="12"/>
      <c r="W1240" s="13"/>
      <c r="X1240" s="4" t="str">
        <f t="shared" si="1365"/>
        <v/>
      </c>
      <c r="Y1240" s="12"/>
      <c r="Z1240" s="13"/>
      <c r="AA1240" s="4" t="str">
        <f t="shared" si="1366"/>
        <v/>
      </c>
      <c r="AB1240" s="12"/>
      <c r="AC1240" s="13"/>
      <c r="AD1240" s="4" t="str">
        <f t="shared" si="1367"/>
        <v/>
      </c>
      <c r="AE1240" s="12"/>
      <c r="AF1240" s="13"/>
      <c r="AG1240" s="4" t="str">
        <f t="shared" si="1368"/>
        <v/>
      </c>
      <c r="AH1240" s="12"/>
      <c r="AI1240" s="13"/>
      <c r="AJ1240" s="4" t="str">
        <f t="shared" si="1369"/>
        <v/>
      </c>
      <c r="AK1240" s="12"/>
      <c r="AL1240" s="13"/>
      <c r="AM1240" s="4" t="str">
        <f t="shared" si="1370"/>
        <v/>
      </c>
      <c r="AN1240" s="12"/>
      <c r="AO1240" s="13"/>
      <c r="AP1240" s="4" t="str">
        <f t="shared" si="1371"/>
        <v/>
      </c>
      <c r="AQ1240" s="12"/>
      <c r="AR1240" s="13"/>
      <c r="AS1240" s="4" t="str">
        <f t="shared" si="1372"/>
        <v/>
      </c>
      <c r="AT1240" s="12"/>
      <c r="AU1240" s="13"/>
      <c r="AV1240" s="4" t="str">
        <f t="shared" si="1373"/>
        <v/>
      </c>
      <c r="AW1240" s="12"/>
      <c r="AX1240" s="13"/>
      <c r="AY1240" s="4" t="str">
        <f t="shared" si="1374"/>
        <v/>
      </c>
      <c r="AZ1240" s="12"/>
      <c r="BA1240" s="13"/>
      <c r="BB1240" s="4" t="str">
        <f t="shared" si="1375"/>
        <v/>
      </c>
      <c r="BC1240" s="12"/>
      <c r="BD1240" s="13"/>
      <c r="BE1240" s="4" t="str">
        <f t="shared" si="1376"/>
        <v/>
      </c>
      <c r="BF1240" s="12"/>
      <c r="BG1240" s="13"/>
      <c r="BH1240" s="4" t="str">
        <f t="shared" si="1377"/>
        <v/>
      </c>
      <c r="BI1240" s="12"/>
      <c r="BJ1240" s="13"/>
      <c r="BK1240" s="4" t="str">
        <f t="shared" si="1378"/>
        <v/>
      </c>
      <c r="BL1240" s="12"/>
      <c r="BM1240" s="13"/>
      <c r="BN1240" s="4" t="str">
        <f t="shared" si="1379"/>
        <v/>
      </c>
      <c r="BO1240" s="12"/>
      <c r="BP1240" s="13"/>
      <c r="BQ1240" s="4" t="str">
        <f t="shared" si="1380"/>
        <v/>
      </c>
      <c r="BR1240" s="12"/>
      <c r="BS1240" s="13"/>
      <c r="BT1240" s="4" t="str">
        <f t="shared" si="1381"/>
        <v/>
      </c>
      <c r="BU1240" s="12"/>
      <c r="BV1240" s="13"/>
    </row>
    <row r="1241" spans="1:74" collapsed="1">
      <c r="B1241" t="s">
        <v>69</v>
      </c>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4"/>
      <c r="BM1241" s="4"/>
      <c r="BN1241" s="4"/>
      <c r="BO1241" s="4"/>
      <c r="BP1241" s="4"/>
      <c r="BQ1241" s="4"/>
      <c r="BR1241" s="4"/>
      <c r="BS1241" s="4"/>
      <c r="BT1241" s="4"/>
      <c r="BU1241" s="4"/>
      <c r="BV1241" s="4"/>
    </row>
    <row r="1242" spans="1:74">
      <c r="B1242" t="str">
        <f>B1240</f>
        <v>sorensen2004hydrogen</v>
      </c>
      <c r="C1242" t="s">
        <v>19</v>
      </c>
      <c r="D1242">
        <f>D1240</f>
        <v>2004</v>
      </c>
      <c r="E1242" t="str">
        <f>E1229</f>
        <v>EUR/kW</v>
      </c>
      <c r="F1242" s="4" t="str">
        <f>IFERROR(AVERAGE(G1242:H1242),"")</f>
        <v/>
      </c>
      <c r="G1242" s="12"/>
      <c r="H1242" s="13"/>
      <c r="I1242" s="4" t="str">
        <f>IFERROR(AVERAGE(J1242:K1242),"")</f>
        <v/>
      </c>
      <c r="J1242" s="12"/>
      <c r="K1242" s="13"/>
      <c r="L1242" s="4" t="str">
        <f>IFERROR(AVERAGE(M1242:N1242),"")</f>
        <v/>
      </c>
      <c r="M1242" s="12"/>
      <c r="N1242" s="13"/>
      <c r="O1242" s="4" t="str">
        <f>IFERROR(AVERAGE(P1242:Q1242),"")</f>
        <v/>
      </c>
      <c r="P1242" s="12"/>
      <c r="Q1242" s="13"/>
      <c r="R1242" s="4" t="str">
        <f>IFERROR(AVERAGE(S1242:T1242),"")</f>
        <v/>
      </c>
      <c r="S1242" s="12"/>
      <c r="T1242" s="13"/>
      <c r="U1242" s="4" t="str">
        <f>IFERROR(AVERAGE(V1242:W1242),"")</f>
        <v/>
      </c>
      <c r="V1242" s="12"/>
      <c r="W1242" s="13"/>
      <c r="X1242" s="4" t="str">
        <f>IFERROR(AVERAGE(Y1242:Z1242),"")</f>
        <v/>
      </c>
      <c r="Y1242" s="12"/>
      <c r="Z1242" s="13"/>
      <c r="AA1242" s="4" t="str">
        <f>IFERROR(AVERAGE(AB1242:AC1242),"")</f>
        <v/>
      </c>
      <c r="AB1242" s="12"/>
      <c r="AC1242" s="13"/>
      <c r="AD1242" s="4" t="str">
        <f>IFERROR(AVERAGE(AE1242:AF1242),"")</f>
        <v/>
      </c>
      <c r="AE1242" s="12"/>
      <c r="AF1242" s="13"/>
      <c r="AG1242" s="4" t="str">
        <f>IFERROR(AVERAGE(AH1242:AI1242),"")</f>
        <v/>
      </c>
      <c r="AH1242" s="12"/>
      <c r="AI1242" s="13"/>
      <c r="AJ1242" s="4" t="str">
        <f>IFERROR(AVERAGE(AK1242:AL1242),"")</f>
        <v/>
      </c>
      <c r="AK1242" s="12"/>
      <c r="AL1242" s="13"/>
      <c r="AM1242" s="4" t="str">
        <f>IFERROR(AVERAGE(AN1242:AO1242),"")</f>
        <v/>
      </c>
      <c r="AN1242" s="12"/>
      <c r="AO1242" s="13"/>
      <c r="AP1242" s="4" t="str">
        <f>IFERROR(AVERAGE(AQ1242:AR1242),"")</f>
        <v/>
      </c>
      <c r="AQ1242" s="12"/>
      <c r="AR1242" s="13"/>
      <c r="AS1242" s="4" t="str">
        <f>IFERROR(AVERAGE(AT1242:AU1242),"")</f>
        <v/>
      </c>
      <c r="AT1242" s="12"/>
      <c r="AU1242" s="13"/>
      <c r="AV1242" s="4" t="str">
        <f>IFERROR(AVERAGE(AW1242:AX1242),"")</f>
        <v/>
      </c>
      <c r="AW1242" s="12"/>
      <c r="AX1242" s="13"/>
      <c r="AY1242" s="4" t="str">
        <f>IFERROR(AVERAGE(AZ1242:BA1242),"")</f>
        <v/>
      </c>
      <c r="AZ1242" s="12"/>
      <c r="BA1242" s="13"/>
      <c r="BB1242" s="4" t="str">
        <f>IFERROR(AVERAGE(BC1242:BD1242),"")</f>
        <v/>
      </c>
      <c r="BC1242" s="12"/>
      <c r="BD1242" s="13"/>
      <c r="BE1242" s="4" t="str">
        <f>IFERROR(AVERAGE(BF1242:BG1242),"")</f>
        <v/>
      </c>
      <c r="BF1242" s="12"/>
      <c r="BG1242" s="13"/>
      <c r="BH1242" s="4" t="str">
        <f>IFERROR(AVERAGE(BI1242:BJ1242),"")</f>
        <v/>
      </c>
      <c r="BI1242" s="12"/>
      <c r="BJ1242" s="13"/>
      <c r="BK1242" s="4" t="str">
        <f>IFERROR(AVERAGE(BL1242:BM1242),"")</f>
        <v/>
      </c>
      <c r="BL1242" s="12"/>
      <c r="BM1242" s="13"/>
      <c r="BN1242" s="4" t="str">
        <f>IFERROR(AVERAGE(BO1242:BP1242),"")</f>
        <v/>
      </c>
      <c r="BO1242" s="12"/>
      <c r="BP1242" s="13"/>
      <c r="BQ1242" s="4" t="str">
        <f>IFERROR(AVERAGE(BR1242:BS1242),"")</f>
        <v/>
      </c>
      <c r="BR1242" s="12"/>
      <c r="BS1242" s="13"/>
      <c r="BT1242" s="4" t="str">
        <f>IFERROR(AVERAGE(BU1242:BV1242),"")</f>
        <v/>
      </c>
      <c r="BU1242" s="12"/>
      <c r="BV1242" s="13"/>
    </row>
    <row r="1243" spans="1:74">
      <c r="B1243" t="s">
        <v>69</v>
      </c>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c r="BO1243" s="4"/>
      <c r="BP1243" s="4"/>
      <c r="BQ1243" s="4"/>
      <c r="BR1243" s="4"/>
      <c r="BS1243" s="4"/>
      <c r="BT1243" s="4"/>
      <c r="BU1243" s="4"/>
      <c r="BV1243" s="4"/>
    </row>
    <row r="1244" spans="1:74">
      <c r="B1244" t="str">
        <f>B1242</f>
        <v>sorensen2004hydrogen</v>
      </c>
      <c r="C1244" t="s">
        <v>48</v>
      </c>
      <c r="D1244">
        <f>D1242</f>
        <v>2004</v>
      </c>
      <c r="E1244" t="s">
        <v>22</v>
      </c>
      <c r="F1244" s="22" t="str">
        <f>IFERROR(AVERAGE(G1244:H1244),"")</f>
        <v/>
      </c>
      <c r="G1244" s="23"/>
      <c r="H1244" s="24"/>
      <c r="I1244" s="22" t="str">
        <f>IFERROR(AVERAGE(J1244:K1244),"")</f>
        <v/>
      </c>
      <c r="J1244" s="23"/>
      <c r="K1244" s="24"/>
      <c r="L1244" s="22" t="str">
        <f>IFERROR(AVERAGE(M1244:N1244),"")</f>
        <v/>
      </c>
      <c r="M1244" s="23"/>
      <c r="N1244" s="24"/>
      <c r="O1244" s="22" t="str">
        <f>IFERROR(AVERAGE(P1244:Q1244),"")</f>
        <v/>
      </c>
      <c r="P1244" s="23"/>
      <c r="Q1244" s="24"/>
      <c r="R1244" s="22" t="str">
        <f>IFERROR(AVERAGE(S1244:T1244),"")</f>
        <v/>
      </c>
      <c r="S1244" s="23"/>
      <c r="T1244" s="24"/>
      <c r="U1244" s="22" t="str">
        <f>IFERROR(AVERAGE(V1244:W1244),"")</f>
        <v/>
      </c>
      <c r="V1244" s="23"/>
      <c r="W1244" s="24"/>
      <c r="X1244" s="22" t="str">
        <f>IFERROR(AVERAGE(Y1244:Z1244),"")</f>
        <v/>
      </c>
      <c r="Y1244" s="23"/>
      <c r="Z1244" s="24"/>
      <c r="AA1244" s="22" t="str">
        <f>IFERROR(AVERAGE(AB1244:AC1244),"")</f>
        <v/>
      </c>
      <c r="AB1244" s="23"/>
      <c r="AC1244" s="24"/>
      <c r="AD1244" s="22" t="str">
        <f>IFERROR(AVERAGE(AE1244:AF1244),"")</f>
        <v/>
      </c>
      <c r="AE1244" s="23"/>
      <c r="AF1244" s="24"/>
      <c r="AG1244" s="22" t="str">
        <f>IFERROR(AVERAGE(AH1244:AI1244),"")</f>
        <v/>
      </c>
      <c r="AH1244" s="23"/>
      <c r="AI1244" s="24"/>
      <c r="AJ1244" s="22" t="str">
        <f>IFERROR(AVERAGE(AK1244:AL1244),"")</f>
        <v/>
      </c>
      <c r="AK1244" s="23"/>
      <c r="AL1244" s="24"/>
      <c r="AM1244" s="22" t="str">
        <f>IFERROR(AVERAGE(AN1244:AO1244),"")</f>
        <v/>
      </c>
      <c r="AN1244" s="23"/>
      <c r="AO1244" s="24"/>
      <c r="AP1244" s="22" t="str">
        <f>IFERROR(AVERAGE(AQ1244:AR1244),"")</f>
        <v/>
      </c>
      <c r="AQ1244" s="23"/>
      <c r="AR1244" s="24"/>
      <c r="AS1244" s="22" t="str">
        <f>IFERROR(AVERAGE(AT1244:AU1244),"")</f>
        <v/>
      </c>
      <c r="AT1244" s="23"/>
      <c r="AU1244" s="24"/>
      <c r="AV1244" s="22" t="str">
        <f>IFERROR(AVERAGE(AW1244:AX1244),"")</f>
        <v/>
      </c>
      <c r="AW1244" s="23"/>
      <c r="AX1244" s="24"/>
      <c r="AY1244" s="22" t="str">
        <f>IFERROR(AVERAGE(AZ1244:BA1244),"")</f>
        <v/>
      </c>
      <c r="AZ1244" s="23"/>
      <c r="BA1244" s="24"/>
      <c r="BB1244" s="22" t="str">
        <f>IFERROR(AVERAGE(BC1244:BD1244),"")</f>
        <v/>
      </c>
      <c r="BC1244" s="23"/>
      <c r="BD1244" s="24"/>
      <c r="BE1244" s="22" t="str">
        <f>IFERROR(AVERAGE(BF1244:BG1244),"")</f>
        <v/>
      </c>
      <c r="BF1244" s="23"/>
      <c r="BG1244" s="24"/>
      <c r="BH1244" s="22" t="str">
        <f>IFERROR(AVERAGE(BI1244:BJ1244),"")</f>
        <v/>
      </c>
      <c r="BI1244" s="23"/>
      <c r="BJ1244" s="24"/>
      <c r="BK1244" s="22" t="str">
        <f>IFERROR(AVERAGE(BL1244:BM1244),"")</f>
        <v/>
      </c>
      <c r="BL1244" s="23"/>
      <c r="BM1244" s="24"/>
      <c r="BN1244" s="22" t="str">
        <f>IFERROR(AVERAGE(BO1244:BP1244),"")</f>
        <v/>
      </c>
      <c r="BO1244" s="23"/>
      <c r="BP1244" s="24"/>
      <c r="BQ1244" s="22" t="str">
        <f>IFERROR(AVERAGE(BR1244:BS1244),"")</f>
        <v/>
      </c>
      <c r="BR1244" s="23"/>
      <c r="BS1244" s="24"/>
      <c r="BT1244" s="22" t="str">
        <f>IFERROR(AVERAGE(BU1244:BV1244),"")</f>
        <v/>
      </c>
      <c r="BU1244" s="23"/>
      <c r="BV1244" s="24"/>
    </row>
    <row r="1245" spans="1:74">
      <c r="B1245" t="str">
        <f>B1244</f>
        <v>sorensen2004hydrogen</v>
      </c>
      <c r="C1245" t="s">
        <v>49</v>
      </c>
      <c r="D1245">
        <f>D1244</f>
        <v>2004</v>
      </c>
      <c r="E1245" t="s">
        <v>22</v>
      </c>
      <c r="F1245" s="22" t="str">
        <f>IFERROR(AVERAGE(G1245:H1245),"")</f>
        <v/>
      </c>
      <c r="G1245" s="23"/>
      <c r="H1245" s="24"/>
      <c r="I1245" s="22" t="str">
        <f>IFERROR(AVERAGE(J1245:K1245),"")</f>
        <v/>
      </c>
      <c r="J1245" s="23"/>
      <c r="K1245" s="24"/>
      <c r="L1245" s="22" t="str">
        <f>IFERROR(AVERAGE(M1245:N1245),"")</f>
        <v/>
      </c>
      <c r="M1245" s="23"/>
      <c r="N1245" s="24"/>
      <c r="O1245" s="22" t="str">
        <f>IFERROR(AVERAGE(P1245:Q1245),"")</f>
        <v/>
      </c>
      <c r="P1245" s="23"/>
      <c r="Q1245" s="24"/>
      <c r="R1245" s="22" t="str">
        <f>IFERROR(AVERAGE(S1245:T1245),"")</f>
        <v/>
      </c>
      <c r="S1245" s="23"/>
      <c r="T1245" s="24"/>
      <c r="U1245" s="22" t="str">
        <f>IFERROR(AVERAGE(V1245:W1245),"")</f>
        <v/>
      </c>
      <c r="V1245" s="23"/>
      <c r="W1245" s="24"/>
      <c r="X1245" s="22" t="str">
        <f>IFERROR(AVERAGE(Y1245:Z1245),"")</f>
        <v/>
      </c>
      <c r="Y1245" s="23"/>
      <c r="Z1245" s="24"/>
      <c r="AA1245" s="22" t="str">
        <f>IFERROR(AVERAGE(AB1245:AC1245),"")</f>
        <v/>
      </c>
      <c r="AB1245" s="23"/>
      <c r="AC1245" s="24"/>
      <c r="AD1245" s="22" t="str">
        <f>IFERROR(AVERAGE(AE1245:AF1245),"")</f>
        <v/>
      </c>
      <c r="AE1245" s="23"/>
      <c r="AF1245" s="24"/>
      <c r="AG1245" s="22" t="str">
        <f>IFERROR(AVERAGE(AH1245:AI1245),"")</f>
        <v/>
      </c>
      <c r="AH1245" s="23"/>
      <c r="AI1245" s="24"/>
      <c r="AJ1245" s="22" t="str">
        <f>IFERROR(AVERAGE(AK1245:AL1245),"")</f>
        <v/>
      </c>
      <c r="AK1245" s="23"/>
      <c r="AL1245" s="24"/>
      <c r="AM1245" s="22" t="str">
        <f>IFERROR(AVERAGE(AN1245:AO1245),"")</f>
        <v/>
      </c>
      <c r="AN1245" s="23"/>
      <c r="AO1245" s="24"/>
      <c r="AP1245" s="22" t="str">
        <f>IFERROR(AVERAGE(AQ1245:AR1245),"")</f>
        <v/>
      </c>
      <c r="AQ1245" s="23"/>
      <c r="AR1245" s="24"/>
      <c r="AS1245" s="22" t="str">
        <f>IFERROR(AVERAGE(AT1245:AU1245),"")</f>
        <v/>
      </c>
      <c r="AT1245" s="23"/>
      <c r="AU1245" s="24"/>
      <c r="AV1245" s="22" t="str">
        <f>IFERROR(AVERAGE(AW1245:AX1245),"")</f>
        <v/>
      </c>
      <c r="AW1245" s="23"/>
      <c r="AX1245" s="24"/>
      <c r="AY1245" s="22" t="str">
        <f>IFERROR(AVERAGE(AZ1245:BA1245),"")</f>
        <v/>
      </c>
      <c r="AZ1245" s="23"/>
      <c r="BA1245" s="24"/>
      <c r="BB1245" s="22" t="str">
        <f>IFERROR(AVERAGE(BC1245:BD1245),"")</f>
        <v/>
      </c>
      <c r="BC1245" s="23"/>
      <c r="BD1245" s="24"/>
      <c r="BE1245" s="22" t="str">
        <f>IFERROR(AVERAGE(BF1245:BG1245),"")</f>
        <v/>
      </c>
      <c r="BF1245" s="23"/>
      <c r="BG1245" s="24"/>
      <c r="BH1245" s="22" t="str">
        <f>IFERROR(AVERAGE(BI1245:BJ1245),"")</f>
        <v/>
      </c>
      <c r="BI1245" s="23"/>
      <c r="BJ1245" s="24"/>
      <c r="BK1245" s="22" t="str">
        <f>IFERROR(AVERAGE(BL1245:BM1245),"")</f>
        <v/>
      </c>
      <c r="BL1245" s="23"/>
      <c r="BM1245" s="24"/>
      <c r="BN1245" s="22" t="str">
        <f>IFERROR(AVERAGE(BO1245:BP1245),"")</f>
        <v/>
      </c>
      <c r="BO1245" s="23"/>
      <c r="BP1245" s="24"/>
      <c r="BQ1245" s="22" t="str">
        <f>IFERROR(AVERAGE(BR1245:BS1245),"")</f>
        <v/>
      </c>
      <c r="BR1245" s="23"/>
      <c r="BS1245" s="24"/>
      <c r="BT1245" s="22" t="str">
        <f>IFERROR(AVERAGE(BU1245:BV1245),"")</f>
        <v/>
      </c>
      <c r="BU1245" s="23"/>
      <c r="BV1245" s="24"/>
    </row>
    <row r="1246" spans="1:74">
      <c r="B1246" t="s">
        <v>69</v>
      </c>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row>
    <row r="1247" spans="1:74">
      <c r="B1247" t="str">
        <f>B1242</f>
        <v>sorensen2004hydrogen</v>
      </c>
      <c r="C1247" t="s">
        <v>23</v>
      </c>
      <c r="D1247">
        <f>D1242</f>
        <v>2004</v>
      </c>
      <c r="E1247" t="s">
        <v>20</v>
      </c>
      <c r="F1247" s="4" t="str">
        <f>IFERROR(AVERAGE(G1247:H1247),"")</f>
        <v/>
      </c>
      <c r="G1247" s="12"/>
      <c r="H1247" s="13"/>
      <c r="I1247" s="4" t="str">
        <f>IFERROR(AVERAGE(J1247:K1247),"")</f>
        <v/>
      </c>
      <c r="J1247" s="12"/>
      <c r="K1247" s="13"/>
      <c r="L1247" s="4" t="str">
        <f>IFERROR(AVERAGE(M1247:N1247),"")</f>
        <v/>
      </c>
      <c r="M1247" s="12"/>
      <c r="N1247" s="13"/>
      <c r="O1247" s="4" t="str">
        <f>IFERROR(AVERAGE(P1247:Q1247),"")</f>
        <v/>
      </c>
      <c r="P1247" s="12"/>
      <c r="Q1247" s="13"/>
      <c r="R1247" s="4" t="str">
        <f>IFERROR(AVERAGE(S1247:T1247),"")</f>
        <v/>
      </c>
      <c r="S1247" s="12"/>
      <c r="T1247" s="13"/>
      <c r="U1247" s="4" t="str">
        <f>IFERROR(AVERAGE(V1247:W1247),"")</f>
        <v/>
      </c>
      <c r="V1247" s="12"/>
      <c r="W1247" s="13"/>
      <c r="X1247" s="4" t="str">
        <f>IFERROR(AVERAGE(Y1247:Z1247),"")</f>
        <v/>
      </c>
      <c r="Y1247" s="12"/>
      <c r="Z1247" s="13"/>
      <c r="AA1247" s="4" t="str">
        <f>IFERROR(AVERAGE(AB1247:AC1247),"")</f>
        <v/>
      </c>
      <c r="AB1247" s="12"/>
      <c r="AC1247" s="13"/>
      <c r="AD1247" s="4" t="str">
        <f>IFERROR(AVERAGE(AE1247:AF1247),"")</f>
        <v/>
      </c>
      <c r="AE1247" s="12"/>
      <c r="AF1247" s="13"/>
      <c r="AG1247" s="4" t="str">
        <f>IFERROR(AVERAGE(AH1247:AI1247),"")</f>
        <v/>
      </c>
      <c r="AH1247" s="12"/>
      <c r="AI1247" s="13"/>
      <c r="AJ1247" s="4" t="str">
        <f>IFERROR(AVERAGE(AK1247:AL1247),"")</f>
        <v/>
      </c>
      <c r="AK1247" s="12"/>
      <c r="AL1247" s="13"/>
      <c r="AM1247" s="4" t="str">
        <f>IFERROR(AVERAGE(AN1247:AO1247),"")</f>
        <v/>
      </c>
      <c r="AN1247" s="12"/>
      <c r="AO1247" s="13"/>
      <c r="AP1247" s="4" t="str">
        <f>IFERROR(AVERAGE(AQ1247:AR1247),"")</f>
        <v/>
      </c>
      <c r="AQ1247" s="12"/>
      <c r="AR1247" s="13"/>
      <c r="AS1247" s="4" t="str">
        <f>IFERROR(AVERAGE(AT1247:AU1247),"")</f>
        <v/>
      </c>
      <c r="AT1247" s="12"/>
      <c r="AU1247" s="13"/>
      <c r="AV1247" s="4" t="str">
        <f>IFERROR(AVERAGE(AW1247:AX1247),"")</f>
        <v/>
      </c>
      <c r="AW1247" s="12"/>
      <c r="AX1247" s="13"/>
      <c r="AY1247" s="4" t="str">
        <f>IFERROR(AVERAGE(AZ1247:BA1247),"")</f>
        <v/>
      </c>
      <c r="AZ1247" s="12"/>
      <c r="BA1247" s="13"/>
      <c r="BB1247" s="4" t="str">
        <f>IFERROR(AVERAGE(BC1247:BD1247),"")</f>
        <v/>
      </c>
      <c r="BC1247" s="12"/>
      <c r="BD1247" s="13"/>
      <c r="BE1247" s="4" t="str">
        <f>IFERROR(AVERAGE(BF1247:BG1247),"")</f>
        <v/>
      </c>
      <c r="BF1247" s="12"/>
      <c r="BG1247" s="13"/>
      <c r="BH1247" s="4" t="str">
        <f>IFERROR(AVERAGE(BI1247:BJ1247),"")</f>
        <v/>
      </c>
      <c r="BI1247" s="12"/>
      <c r="BJ1247" s="13"/>
      <c r="BK1247" s="4" t="str">
        <f>IFERROR(AVERAGE(BL1247:BM1247),"")</f>
        <v/>
      </c>
      <c r="BL1247" s="12"/>
      <c r="BM1247" s="13"/>
      <c r="BN1247" s="4" t="str">
        <f>IFERROR(AVERAGE(BO1247:BP1247),"")</f>
        <v/>
      </c>
      <c r="BO1247" s="12"/>
      <c r="BP1247" s="13"/>
      <c r="BQ1247" s="4" t="str">
        <f>IFERROR(AVERAGE(BR1247:BS1247),"")</f>
        <v/>
      </c>
      <c r="BR1247" s="12"/>
      <c r="BS1247" s="13"/>
      <c r="BT1247" s="4" t="str">
        <f>IFERROR(AVERAGE(BU1247:BV1247),"")</f>
        <v/>
      </c>
      <c r="BU1247" s="12"/>
      <c r="BV1247" s="13"/>
    </row>
    <row r="1248" spans="1:74">
      <c r="B1248" t="str">
        <f>B1247</f>
        <v>sorensen2004hydrogen</v>
      </c>
      <c r="C1248" t="s">
        <v>42</v>
      </c>
      <c r="D1248">
        <f>D1247</f>
        <v>2004</v>
      </c>
      <c r="E1248" t="s">
        <v>43</v>
      </c>
      <c r="F1248" s="4" t="str">
        <f>IFERROR(AVERAGE(G1248:H1248),"")</f>
        <v/>
      </c>
      <c r="G1248" s="12"/>
      <c r="H1248" s="13"/>
      <c r="I1248" s="4" t="str">
        <f>IFERROR(AVERAGE(J1248:K1248),"")</f>
        <v/>
      </c>
      <c r="J1248" s="12"/>
      <c r="K1248" s="13"/>
      <c r="L1248" s="4" t="str">
        <f>IFERROR(AVERAGE(M1248:N1248),"")</f>
        <v/>
      </c>
      <c r="M1248" s="12"/>
      <c r="N1248" s="13"/>
      <c r="O1248" s="4" t="str">
        <f>IFERROR(AVERAGE(P1248:Q1248),"")</f>
        <v/>
      </c>
      <c r="P1248" s="12"/>
      <c r="Q1248" s="13"/>
      <c r="R1248" s="4" t="str">
        <f>IFERROR(AVERAGE(S1248:T1248),"")</f>
        <v/>
      </c>
      <c r="S1248" s="12"/>
      <c r="T1248" s="13"/>
      <c r="U1248" s="4" t="str">
        <f>IFERROR(AVERAGE(V1248:W1248),"")</f>
        <v/>
      </c>
      <c r="V1248" s="12"/>
      <c r="W1248" s="13"/>
      <c r="X1248" s="4" t="str">
        <f>IFERROR(AVERAGE(Y1248:Z1248),"")</f>
        <v/>
      </c>
      <c r="Y1248" s="12"/>
      <c r="Z1248" s="13"/>
      <c r="AA1248" s="4" t="str">
        <f>IFERROR(AVERAGE(AB1248:AC1248),"")</f>
        <v/>
      </c>
      <c r="AB1248" s="12"/>
      <c r="AC1248" s="13"/>
      <c r="AD1248" s="4" t="str">
        <f>IFERROR(AVERAGE(AE1248:AF1248),"")</f>
        <v/>
      </c>
      <c r="AE1248" s="12"/>
      <c r="AF1248" s="13"/>
      <c r="AG1248" s="4" t="str">
        <f>IFERROR(AVERAGE(AH1248:AI1248),"")</f>
        <v/>
      </c>
      <c r="AH1248" s="12"/>
      <c r="AI1248" s="13"/>
      <c r="AJ1248" s="4" t="str">
        <f>IFERROR(AVERAGE(AK1248:AL1248),"")</f>
        <v/>
      </c>
      <c r="AK1248" s="12"/>
      <c r="AL1248" s="13"/>
      <c r="AM1248" s="4" t="str">
        <f>IFERROR(AVERAGE(AN1248:AO1248),"")</f>
        <v/>
      </c>
      <c r="AN1248" s="12"/>
      <c r="AO1248" s="13"/>
      <c r="AP1248" s="4" t="str">
        <f>IFERROR(AVERAGE(AQ1248:AR1248),"")</f>
        <v/>
      </c>
      <c r="AQ1248" s="12"/>
      <c r="AR1248" s="13"/>
      <c r="AS1248" s="4" t="str">
        <f>IFERROR(AVERAGE(AT1248:AU1248),"")</f>
        <v/>
      </c>
      <c r="AT1248" s="12"/>
      <c r="AU1248" s="13"/>
      <c r="AV1248" s="4" t="str">
        <f>IFERROR(AVERAGE(AW1248:AX1248),"")</f>
        <v/>
      </c>
      <c r="AW1248" s="12"/>
      <c r="AX1248" s="13"/>
      <c r="AY1248" s="4" t="str">
        <f>IFERROR(AVERAGE(AZ1248:BA1248),"")</f>
        <v/>
      </c>
      <c r="AZ1248" s="12"/>
      <c r="BA1248" s="13"/>
      <c r="BB1248" s="4" t="str">
        <f>IFERROR(AVERAGE(BC1248:BD1248),"")</f>
        <v/>
      </c>
      <c r="BC1248" s="12"/>
      <c r="BD1248" s="13"/>
      <c r="BE1248" s="4" t="str">
        <f>IFERROR(AVERAGE(BF1248:BG1248),"")</f>
        <v/>
      </c>
      <c r="BF1248" s="12"/>
      <c r="BG1248" s="13"/>
      <c r="BH1248" s="4" t="str">
        <f>IFERROR(AVERAGE(BI1248:BJ1248),"")</f>
        <v/>
      </c>
      <c r="BI1248" s="12"/>
      <c r="BJ1248" s="13"/>
      <c r="BK1248" s="4" t="str">
        <f>IFERROR(AVERAGE(BL1248:BM1248),"")</f>
        <v/>
      </c>
      <c r="BL1248" s="12"/>
      <c r="BM1248" s="13"/>
      <c r="BN1248" s="4" t="str">
        <f>IFERROR(AVERAGE(BO1248:BP1248),"")</f>
        <v/>
      </c>
      <c r="BO1248" s="12"/>
      <c r="BP1248" s="13"/>
      <c r="BQ1248" s="4" t="str">
        <f>IFERROR(AVERAGE(BR1248:BS1248),"")</f>
        <v/>
      </c>
      <c r="BR1248" s="12"/>
      <c r="BS1248" s="13"/>
      <c r="BT1248" s="4" t="str">
        <f>IFERROR(AVERAGE(BU1248:BV1248),"")</f>
        <v/>
      </c>
      <c r="BU1248" s="12"/>
      <c r="BV1248" s="13"/>
    </row>
    <row r="1249" spans="1:77">
      <c r="B1249" t="str">
        <f>B1248</f>
        <v>sorensen2004hydrogen</v>
      </c>
      <c r="C1249" t="s">
        <v>21</v>
      </c>
      <c r="D1249">
        <f>D1248</f>
        <v>2004</v>
      </c>
      <c r="E1249" t="s">
        <v>22</v>
      </c>
      <c r="F1249" s="22" t="str">
        <f>IFERROR(AVERAGE(G1249:H1249),"")</f>
        <v/>
      </c>
      <c r="G1249" s="23"/>
      <c r="H1249" s="24"/>
      <c r="I1249" s="22" t="str">
        <f>IFERROR(AVERAGE(J1249:K1249),"")</f>
        <v/>
      </c>
      <c r="J1249" s="23"/>
      <c r="K1249" s="24"/>
      <c r="L1249" s="22" t="str">
        <f>IFERROR(AVERAGE(M1249:N1249),"")</f>
        <v/>
      </c>
      <c r="M1249" s="23"/>
      <c r="N1249" s="24"/>
      <c r="O1249" s="22" t="str">
        <f>IFERROR(AVERAGE(P1249:Q1249),"")</f>
        <v/>
      </c>
      <c r="P1249" s="23"/>
      <c r="Q1249" s="24"/>
      <c r="R1249" s="22" t="str">
        <f>IFERROR(AVERAGE(S1249:T1249),"")</f>
        <v/>
      </c>
      <c r="S1249" s="23"/>
      <c r="T1249" s="24"/>
      <c r="U1249" s="22" t="str">
        <f>IFERROR(AVERAGE(V1249:W1249),"")</f>
        <v/>
      </c>
      <c r="V1249" s="23"/>
      <c r="W1249" s="24"/>
      <c r="X1249" s="22" t="str">
        <f>IFERROR(AVERAGE(Y1249:Z1249),"")</f>
        <v/>
      </c>
      <c r="Y1249" s="23"/>
      <c r="Z1249" s="24"/>
      <c r="AA1249" s="22" t="str">
        <f>IFERROR(AVERAGE(AB1249:AC1249),"")</f>
        <v/>
      </c>
      <c r="AB1249" s="23"/>
      <c r="AC1249" s="24"/>
      <c r="AD1249" s="22" t="str">
        <f>IFERROR(AVERAGE(AE1249:AF1249),"")</f>
        <v/>
      </c>
      <c r="AE1249" s="23"/>
      <c r="AF1249" s="24"/>
      <c r="AG1249" s="22" t="str">
        <f>IFERROR(AVERAGE(AH1249:AI1249),"")</f>
        <v/>
      </c>
      <c r="AH1249" s="23"/>
      <c r="AI1249" s="24"/>
      <c r="AJ1249" s="22" t="str">
        <f>IFERROR(AVERAGE(AK1249:AL1249),"")</f>
        <v/>
      </c>
      <c r="AK1249" s="23"/>
      <c r="AL1249" s="24"/>
      <c r="AM1249" s="22" t="str">
        <f>IFERROR(AVERAGE(AN1249:AO1249),"")</f>
        <v/>
      </c>
      <c r="AN1249" s="23"/>
      <c r="AO1249" s="24"/>
      <c r="AP1249" s="22" t="str">
        <f>IFERROR(AVERAGE(AQ1249:AR1249),"")</f>
        <v/>
      </c>
      <c r="AQ1249" s="23"/>
      <c r="AR1249" s="24"/>
      <c r="AS1249" s="22" t="str">
        <f>IFERROR(AVERAGE(AT1249:AU1249),"")</f>
        <v/>
      </c>
      <c r="AT1249" s="23"/>
      <c r="AU1249" s="24"/>
      <c r="AV1249" s="22" t="str">
        <f>IFERROR(AVERAGE(AW1249:AX1249),"")</f>
        <v/>
      </c>
      <c r="AW1249" s="23"/>
      <c r="AX1249" s="24"/>
      <c r="AY1249" s="22" t="str">
        <f>IFERROR(AVERAGE(AZ1249:BA1249),"")</f>
        <v/>
      </c>
      <c r="AZ1249" s="23"/>
      <c r="BA1249" s="24"/>
      <c r="BB1249" s="22" t="str">
        <f>IFERROR(AVERAGE(BC1249:BD1249),"")</f>
        <v/>
      </c>
      <c r="BC1249" s="23"/>
      <c r="BD1249" s="24"/>
      <c r="BE1249" s="22" t="str">
        <f>IFERROR(AVERAGE(BF1249:BG1249),"")</f>
        <v/>
      </c>
      <c r="BF1249" s="23"/>
      <c r="BG1249" s="24"/>
      <c r="BH1249" s="22" t="str">
        <f>IFERROR(AVERAGE(BI1249:BJ1249),"")</f>
        <v/>
      </c>
      <c r="BI1249" s="23"/>
      <c r="BJ1249" s="24"/>
      <c r="BK1249" s="22" t="str">
        <f>IFERROR(AVERAGE(BL1249:BM1249),"")</f>
        <v/>
      </c>
      <c r="BL1249" s="23"/>
      <c r="BM1249" s="24"/>
      <c r="BN1249" s="22" t="str">
        <f>IFERROR(AVERAGE(BO1249:BP1249),"")</f>
        <v/>
      </c>
      <c r="BO1249" s="23"/>
      <c r="BP1249" s="24"/>
      <c r="BQ1249" s="22" t="str">
        <f>IFERROR(AVERAGE(BR1249:BS1249),"")</f>
        <v/>
      </c>
      <c r="BR1249" s="23"/>
      <c r="BS1249" s="24"/>
      <c r="BT1249" s="22">
        <f>IFERROR(AVERAGE(BU1249:BV1249),"")</f>
        <v>0.57999999999999996</v>
      </c>
      <c r="BU1249" s="23">
        <v>0.57999999999999996</v>
      </c>
      <c r="BV1249" s="24">
        <v>0.57999999999999996</v>
      </c>
    </row>
    <row r="1250" spans="1:77">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c r="BO1250" s="11"/>
      <c r="BP1250" s="11"/>
      <c r="BQ1250" s="11"/>
      <c r="BR1250" s="11"/>
      <c r="BS1250" s="11"/>
      <c r="BT1250" s="11"/>
      <c r="BU1250" s="11"/>
      <c r="BV1250" s="11"/>
      <c r="BW1250" s="11"/>
      <c r="BX1250" s="11"/>
      <c r="BY1250" s="11"/>
    </row>
    <row r="1252" spans="1:77">
      <c r="A1252" s="5">
        <f>MATCH(B1252,Sources[Citekey],0)</f>
        <v>69</v>
      </c>
      <c r="B1252" s="6" t="s">
        <v>188</v>
      </c>
      <c r="C1252" s="1"/>
      <c r="D1252" s="1">
        <f>VLOOKUP(B1252,Sources[],2,FALSE)</f>
        <v>2014</v>
      </c>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c r="BO1252" s="4"/>
      <c r="BP1252" s="4"/>
      <c r="BQ1252" s="4"/>
      <c r="BR1252" s="4"/>
      <c r="BS1252" s="4"/>
      <c r="BT1252" s="4"/>
      <c r="BU1252" s="4"/>
      <c r="BV1252" s="4"/>
    </row>
    <row r="1253" spans="1:77">
      <c r="B1253" t="str">
        <f>B1252</f>
        <v>sterner2014energiespeicher</v>
      </c>
      <c r="C1253" t="s">
        <v>3</v>
      </c>
      <c r="D1253">
        <f>D1252</f>
        <v>2014</v>
      </c>
      <c r="E1253" s="25" t="s">
        <v>6</v>
      </c>
      <c r="F1253" s="4" t="str">
        <f>IFERROR(AVERAGE(G1253:H1253),"")</f>
        <v/>
      </c>
      <c r="G1253" s="12"/>
      <c r="H1253" s="13"/>
      <c r="I1253" s="4" t="str">
        <f>IFERROR(AVERAGE(J1253:K1253),"")</f>
        <v/>
      </c>
      <c r="J1253" s="12"/>
      <c r="K1253" s="13"/>
      <c r="L1253" s="4" t="str">
        <f>IFERROR(AVERAGE(M1253:N1253),"")</f>
        <v/>
      </c>
      <c r="M1253" s="12"/>
      <c r="N1253" s="13"/>
      <c r="O1253" s="4" t="str">
        <f>IFERROR(AVERAGE(P1253:Q1253),"")</f>
        <v/>
      </c>
      <c r="P1253" s="12"/>
      <c r="Q1253" s="13"/>
      <c r="R1253" s="4" t="str">
        <f>IFERROR(AVERAGE(S1253:T1253),"")</f>
        <v/>
      </c>
      <c r="S1253" s="12"/>
      <c r="T1253" s="13"/>
      <c r="U1253" s="4" t="str">
        <f>IFERROR(AVERAGE(V1253:W1253),"")</f>
        <v/>
      </c>
      <c r="V1253" s="12"/>
      <c r="W1253" s="13"/>
      <c r="X1253" s="4" t="str">
        <f>IFERROR(AVERAGE(Y1253:Z1253),"")</f>
        <v/>
      </c>
      <c r="Y1253" s="12"/>
      <c r="Z1253" s="13"/>
      <c r="AA1253" s="4" t="str">
        <f>IFERROR(AVERAGE(AB1253:AC1253),"")</f>
        <v/>
      </c>
      <c r="AB1253" s="12"/>
      <c r="AC1253" s="13"/>
      <c r="AD1253" s="4" t="str">
        <f>IFERROR(AVERAGE(AE1253:AF1253),"")</f>
        <v/>
      </c>
      <c r="AE1253" s="12"/>
      <c r="AF1253" s="13"/>
      <c r="AG1253" s="4" t="str">
        <f>IFERROR(AVERAGE(AH1253:AI1253),"")</f>
        <v/>
      </c>
      <c r="AH1253" s="12"/>
      <c r="AI1253" s="13"/>
      <c r="AJ1253" s="4" t="str">
        <f>IFERROR(AVERAGE(AK1253:AL1253),"")</f>
        <v/>
      </c>
      <c r="AK1253" s="12"/>
      <c r="AL1253" s="13"/>
      <c r="AM1253" s="4" t="str">
        <f>IFERROR(AVERAGE(AN1253:AO1253),"")</f>
        <v/>
      </c>
      <c r="AN1253" s="12"/>
      <c r="AO1253" s="13"/>
      <c r="AP1253" s="4" t="str">
        <f>IFERROR(AVERAGE(AQ1253:AR1253),"")</f>
        <v/>
      </c>
      <c r="AQ1253" s="12"/>
      <c r="AR1253" s="13"/>
      <c r="AS1253" s="4" t="str">
        <f>IFERROR(AVERAGE(AT1253:AU1253),"")</f>
        <v/>
      </c>
      <c r="AT1253" s="12"/>
      <c r="AU1253" s="13"/>
      <c r="AV1253" s="4">
        <f>IFERROR(AVERAGE(AW1253:AX1253),"")</f>
        <v>1150</v>
      </c>
      <c r="AW1253" s="12">
        <v>800</v>
      </c>
      <c r="AX1253" s="13">
        <v>1500</v>
      </c>
      <c r="AY1253" s="4" t="str">
        <f>IFERROR(AVERAGE(AZ1253:BA1253),"")</f>
        <v/>
      </c>
      <c r="AZ1253" s="12"/>
      <c r="BA1253" s="13"/>
      <c r="BB1253" s="4" t="str">
        <f>IFERROR(AVERAGE(BC1253:BD1253),"")</f>
        <v/>
      </c>
      <c r="BC1253" s="12"/>
      <c r="BD1253" s="13"/>
      <c r="BE1253" s="4" t="str">
        <f>IFERROR(AVERAGE(BF1253:BG1253),"")</f>
        <v/>
      </c>
      <c r="BF1253" s="12"/>
      <c r="BG1253" s="13"/>
      <c r="BH1253" s="4" t="str">
        <f>IFERROR(AVERAGE(BI1253:BJ1253),"")</f>
        <v/>
      </c>
      <c r="BI1253" s="12"/>
      <c r="BJ1253" s="13"/>
      <c r="BK1253" s="4" t="str">
        <f>IFERROR(AVERAGE(BL1253:BM1253),"")</f>
        <v/>
      </c>
      <c r="BL1253" s="12"/>
      <c r="BM1253" s="13"/>
      <c r="BN1253" s="4" t="str">
        <f>IFERROR(AVERAGE(BO1253:BP1253),"")</f>
        <v/>
      </c>
      <c r="BO1253" s="12"/>
      <c r="BP1253" s="13"/>
      <c r="BQ1253" s="4" t="str">
        <f>IFERROR(AVERAGE(BR1253:BS1253),"")</f>
        <v/>
      </c>
      <c r="BR1253" s="12"/>
      <c r="BS1253" s="13"/>
      <c r="BT1253" s="4" t="str">
        <f>IFERROR(AVERAGE(BU1253:BV1253),"")</f>
        <v/>
      </c>
      <c r="BU1253" s="12"/>
      <c r="BV1253" s="13"/>
      <c r="BX1253" s="2"/>
      <c r="BY1253" s="2" t="s">
        <v>496</v>
      </c>
    </row>
    <row r="1254" spans="1:77">
      <c r="B1254" t="str">
        <f>B1253</f>
        <v>sterner2014energiespeicher</v>
      </c>
      <c r="C1254" t="s">
        <v>4</v>
      </c>
      <c r="D1254">
        <f>D1253</f>
        <v>2014</v>
      </c>
      <c r="E1254" t="str">
        <f>E1253</f>
        <v>EUR/kW</v>
      </c>
      <c r="F1254" s="4" t="str">
        <f>IFERROR(AVERAGE(G1254:H1254),"")</f>
        <v/>
      </c>
      <c r="G1254" s="14"/>
      <c r="H1254" s="15"/>
      <c r="I1254" s="4" t="str">
        <f>IFERROR(AVERAGE(J1254:K1254),"")</f>
        <v/>
      </c>
      <c r="J1254" s="14"/>
      <c r="K1254" s="15"/>
      <c r="L1254" s="4" t="str">
        <f>IFERROR(AVERAGE(M1254:N1254),"")</f>
        <v/>
      </c>
      <c r="M1254" s="14"/>
      <c r="N1254" s="15"/>
      <c r="O1254" s="4" t="str">
        <f>IFERROR(AVERAGE(P1254:Q1254),"")</f>
        <v/>
      </c>
      <c r="P1254" s="14"/>
      <c r="Q1254" s="15"/>
      <c r="R1254" s="4" t="str">
        <f>IFERROR(AVERAGE(S1254:T1254),"")</f>
        <v/>
      </c>
      <c r="S1254" s="14"/>
      <c r="T1254" s="15"/>
      <c r="U1254" s="4" t="str">
        <f>IFERROR(AVERAGE(V1254:W1254),"")</f>
        <v/>
      </c>
      <c r="V1254" s="14"/>
      <c r="W1254" s="15"/>
      <c r="X1254" s="4" t="str">
        <f>IFERROR(AVERAGE(Y1254:Z1254),"")</f>
        <v/>
      </c>
      <c r="Y1254" s="14"/>
      <c r="Z1254" s="15"/>
      <c r="AA1254" s="4" t="str">
        <f>IFERROR(AVERAGE(AB1254:AC1254),"")</f>
        <v/>
      </c>
      <c r="AB1254" s="14"/>
      <c r="AC1254" s="15"/>
      <c r="AD1254" s="4" t="str">
        <f>IFERROR(AVERAGE(AE1254:AF1254),"")</f>
        <v/>
      </c>
      <c r="AE1254" s="14"/>
      <c r="AF1254" s="15"/>
      <c r="AG1254" s="4" t="str">
        <f>IFERROR(AVERAGE(AH1254:AI1254),"")</f>
        <v/>
      </c>
      <c r="AH1254" s="14"/>
      <c r="AI1254" s="15"/>
      <c r="AJ1254" s="4" t="str">
        <f>IFERROR(AVERAGE(AK1254:AL1254),"")</f>
        <v/>
      </c>
      <c r="AK1254" s="14"/>
      <c r="AL1254" s="15"/>
      <c r="AM1254" s="4" t="str">
        <f>IFERROR(AVERAGE(AN1254:AO1254),"")</f>
        <v/>
      </c>
      <c r="AN1254" s="14"/>
      <c r="AO1254" s="15"/>
      <c r="AP1254" s="4" t="str">
        <f>IFERROR(AVERAGE(AQ1254:AR1254),"")</f>
        <v/>
      </c>
      <c r="AQ1254" s="14"/>
      <c r="AR1254" s="15"/>
      <c r="AS1254" s="4" t="str">
        <f>IFERROR(AVERAGE(AT1254:AU1254),"")</f>
        <v/>
      </c>
      <c r="AT1254" s="14"/>
      <c r="AU1254" s="15"/>
      <c r="AV1254" s="4">
        <f>IFERROR(AVERAGE(AW1254:AX1254),"")</f>
        <v>2000</v>
      </c>
      <c r="AW1254" s="14">
        <v>2000</v>
      </c>
      <c r="AX1254" s="15">
        <v>2000</v>
      </c>
      <c r="AY1254" s="4" t="str">
        <f>IFERROR(AVERAGE(AZ1254:BA1254),"")</f>
        <v/>
      </c>
      <c r="AZ1254" s="14"/>
      <c r="BA1254" s="15"/>
      <c r="BB1254" s="4" t="str">
        <f>IFERROR(AVERAGE(BC1254:BD1254),"")</f>
        <v/>
      </c>
      <c r="BC1254" s="14"/>
      <c r="BD1254" s="15"/>
      <c r="BE1254" s="4" t="str">
        <f>IFERROR(AVERAGE(BF1254:BG1254),"")</f>
        <v/>
      </c>
      <c r="BF1254" s="14"/>
      <c r="BG1254" s="15"/>
      <c r="BH1254" s="4" t="str">
        <f>IFERROR(AVERAGE(BI1254:BJ1254),"")</f>
        <v/>
      </c>
      <c r="BI1254" s="14"/>
      <c r="BJ1254" s="15"/>
      <c r="BK1254" s="4" t="str">
        <f>IFERROR(AVERAGE(BL1254:BM1254),"")</f>
        <v/>
      </c>
      <c r="BL1254" s="14"/>
      <c r="BM1254" s="15"/>
      <c r="BN1254" s="4" t="str">
        <f>IFERROR(AVERAGE(BO1254:BP1254),"")</f>
        <v/>
      </c>
      <c r="BO1254" s="14"/>
      <c r="BP1254" s="15"/>
      <c r="BQ1254" s="4" t="str">
        <f>IFERROR(AVERAGE(BR1254:BS1254),"")</f>
        <v/>
      </c>
      <c r="BR1254" s="14"/>
      <c r="BS1254" s="15"/>
      <c r="BT1254" s="4" t="str">
        <f>IFERROR(AVERAGE(BU1254:BV1254),"")</f>
        <v/>
      </c>
      <c r="BU1254" s="14"/>
      <c r="BV1254" s="15"/>
      <c r="BX1254" s="2"/>
      <c r="BY1254" s="2" t="s">
        <v>496</v>
      </c>
    </row>
    <row r="1255" spans="1:77">
      <c r="B1255" t="str">
        <f>B1254</f>
        <v>sterner2014energiespeicher</v>
      </c>
      <c r="C1255" t="s">
        <v>5</v>
      </c>
      <c r="D1255">
        <f>D1254</f>
        <v>2014</v>
      </c>
      <c r="E1255" t="str">
        <f>E1254</f>
        <v>EUR/kW</v>
      </c>
      <c r="F1255" s="4" t="str">
        <f>IFERROR(AVERAGE(G1255:H1255),"")</f>
        <v/>
      </c>
      <c r="G1255" s="16"/>
      <c r="H1255" s="17"/>
      <c r="I1255" s="4" t="str">
        <f>IFERROR(AVERAGE(J1255:K1255),"")</f>
        <v/>
      </c>
      <c r="J1255" s="16"/>
      <c r="K1255" s="17"/>
      <c r="L1255" s="4" t="str">
        <f>IFERROR(AVERAGE(M1255:N1255),"")</f>
        <v/>
      </c>
      <c r="M1255" s="16"/>
      <c r="N1255" s="17"/>
      <c r="O1255" s="4" t="str">
        <f>IFERROR(AVERAGE(P1255:Q1255),"")</f>
        <v/>
      </c>
      <c r="P1255" s="16"/>
      <c r="Q1255" s="17"/>
      <c r="R1255" s="4" t="str">
        <f>IFERROR(AVERAGE(S1255:T1255),"")</f>
        <v/>
      </c>
      <c r="S1255" s="16"/>
      <c r="T1255" s="17"/>
      <c r="U1255" s="4" t="str">
        <f>IFERROR(AVERAGE(V1255:W1255),"")</f>
        <v/>
      </c>
      <c r="V1255" s="16"/>
      <c r="W1255" s="17"/>
      <c r="X1255" s="4" t="str">
        <f>IFERROR(AVERAGE(Y1255:Z1255),"")</f>
        <v/>
      </c>
      <c r="Y1255" s="16"/>
      <c r="Z1255" s="17"/>
      <c r="AA1255" s="4" t="str">
        <f>IFERROR(AVERAGE(AB1255:AC1255),"")</f>
        <v/>
      </c>
      <c r="AB1255" s="16"/>
      <c r="AC1255" s="17"/>
      <c r="AD1255" s="4" t="str">
        <f>IFERROR(AVERAGE(AE1255:AF1255),"")</f>
        <v/>
      </c>
      <c r="AE1255" s="16"/>
      <c r="AF1255" s="17"/>
      <c r="AG1255" s="4" t="str">
        <f>IFERROR(AVERAGE(AH1255:AI1255),"")</f>
        <v/>
      </c>
      <c r="AH1255" s="16"/>
      <c r="AI1255" s="17"/>
      <c r="AJ1255" s="4" t="str">
        <f>IFERROR(AVERAGE(AK1255:AL1255),"")</f>
        <v/>
      </c>
      <c r="AK1255" s="16"/>
      <c r="AL1255" s="17"/>
      <c r="AM1255" s="4" t="str">
        <f>IFERROR(AVERAGE(AN1255:AO1255),"")</f>
        <v/>
      </c>
      <c r="AN1255" s="16"/>
      <c r="AO1255" s="17"/>
      <c r="AP1255" s="4" t="str">
        <f>IFERROR(AVERAGE(AQ1255:AR1255),"")</f>
        <v/>
      </c>
      <c r="AQ1255" s="16"/>
      <c r="AR1255" s="17"/>
      <c r="AS1255" s="4" t="str">
        <f>IFERROR(AVERAGE(AT1255:AU1255),"")</f>
        <v/>
      </c>
      <c r="AT1255" s="16"/>
      <c r="AU1255" s="17"/>
      <c r="AV1255" s="4" t="str">
        <f>IFERROR(AVERAGE(AW1255:AX1255),"")</f>
        <v/>
      </c>
      <c r="AW1255" s="16"/>
      <c r="AX1255" s="17"/>
      <c r="AY1255" s="4" t="str">
        <f>IFERROR(AVERAGE(AZ1255:BA1255),"")</f>
        <v/>
      </c>
      <c r="AZ1255" s="16"/>
      <c r="BA1255" s="17"/>
      <c r="BB1255" s="4" t="str">
        <f>IFERROR(AVERAGE(BC1255:BD1255),"")</f>
        <v/>
      </c>
      <c r="BC1255" s="16"/>
      <c r="BD1255" s="17"/>
      <c r="BE1255" s="4" t="str">
        <f>IFERROR(AVERAGE(BF1255:BG1255),"")</f>
        <v/>
      </c>
      <c r="BF1255" s="16"/>
      <c r="BG1255" s="17"/>
      <c r="BH1255" s="4" t="str">
        <f>IFERROR(AVERAGE(BI1255:BJ1255),"")</f>
        <v/>
      </c>
      <c r="BI1255" s="16"/>
      <c r="BJ1255" s="17"/>
      <c r="BK1255" s="4" t="str">
        <f>IFERROR(AVERAGE(BL1255:BM1255),"")</f>
        <v/>
      </c>
      <c r="BL1255" s="16"/>
      <c r="BM1255" s="17"/>
      <c r="BN1255" s="4" t="str">
        <f>IFERROR(AVERAGE(BO1255:BP1255),"")</f>
        <v/>
      </c>
      <c r="BO1255" s="16"/>
      <c r="BP1255" s="17"/>
      <c r="BQ1255" s="4" t="str">
        <f>IFERROR(AVERAGE(BR1255:BS1255),"")</f>
        <v/>
      </c>
      <c r="BR1255" s="16"/>
      <c r="BS1255" s="17"/>
      <c r="BT1255" s="4" t="str">
        <f>IFERROR(AVERAGE(BU1255:BV1255),"")</f>
        <v/>
      </c>
      <c r="BU1255" s="16"/>
      <c r="BV1255" s="17"/>
    </row>
    <row r="1256" spans="1:77">
      <c r="B1256" t="s">
        <v>69</v>
      </c>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row>
    <row r="1257" spans="1:77" s="1" customFormat="1">
      <c r="A1257" s="55"/>
      <c r="B1257" s="1" t="str">
        <f>B1255</f>
        <v>sterner2014energiespeicher</v>
      </c>
      <c r="C1257" s="1" t="s">
        <v>10</v>
      </c>
      <c r="D1257" s="1">
        <f>D1252</f>
        <v>2014</v>
      </c>
      <c r="E1257" s="1" t="str">
        <f>E1253</f>
        <v>EUR/kW</v>
      </c>
      <c r="F1257" s="10">
        <f t="shared" ref="F1257:BJ1257" si="1383">IFERROR(SUM(F1259:F1264)/F1258,0)</f>
        <v>0</v>
      </c>
      <c r="G1257" s="10">
        <f t="shared" si="1383"/>
        <v>0</v>
      </c>
      <c r="H1257" s="10">
        <f t="shared" si="1383"/>
        <v>0</v>
      </c>
      <c r="I1257" s="10">
        <f t="shared" si="1383"/>
        <v>0</v>
      </c>
      <c r="J1257" s="10">
        <f t="shared" si="1383"/>
        <v>0</v>
      </c>
      <c r="K1257" s="10">
        <f t="shared" si="1383"/>
        <v>0</v>
      </c>
      <c r="L1257" s="10">
        <f t="shared" si="1383"/>
        <v>0</v>
      </c>
      <c r="M1257" s="10">
        <f t="shared" si="1383"/>
        <v>0</v>
      </c>
      <c r="N1257" s="10">
        <f t="shared" si="1383"/>
        <v>0</v>
      </c>
      <c r="O1257" s="10">
        <f t="shared" si="1383"/>
        <v>0</v>
      </c>
      <c r="P1257" s="10">
        <f t="shared" si="1383"/>
        <v>0</v>
      </c>
      <c r="Q1257" s="10">
        <f t="shared" si="1383"/>
        <v>0</v>
      </c>
      <c r="R1257" s="10">
        <f t="shared" si="1383"/>
        <v>0</v>
      </c>
      <c r="S1257" s="10">
        <f t="shared" si="1383"/>
        <v>0</v>
      </c>
      <c r="T1257" s="10">
        <f t="shared" si="1383"/>
        <v>0</v>
      </c>
      <c r="U1257" s="10">
        <f t="shared" si="1383"/>
        <v>0</v>
      </c>
      <c r="V1257" s="10">
        <f t="shared" si="1383"/>
        <v>0</v>
      </c>
      <c r="W1257" s="10">
        <f t="shared" si="1383"/>
        <v>0</v>
      </c>
      <c r="X1257" s="10">
        <f t="shared" si="1383"/>
        <v>0</v>
      </c>
      <c r="Y1257" s="10">
        <f t="shared" si="1383"/>
        <v>0</v>
      </c>
      <c r="Z1257" s="10">
        <f t="shared" si="1383"/>
        <v>0</v>
      </c>
      <c r="AA1257" s="10">
        <f t="shared" si="1383"/>
        <v>0</v>
      </c>
      <c r="AB1257" s="10">
        <f t="shared" si="1383"/>
        <v>0</v>
      </c>
      <c r="AC1257" s="10">
        <f t="shared" si="1383"/>
        <v>0</v>
      </c>
      <c r="AD1257" s="10">
        <f t="shared" si="1383"/>
        <v>0</v>
      </c>
      <c r="AE1257" s="10">
        <f t="shared" si="1383"/>
        <v>0</v>
      </c>
      <c r="AF1257" s="10">
        <f t="shared" si="1383"/>
        <v>0</v>
      </c>
      <c r="AG1257" s="10">
        <f t="shared" si="1383"/>
        <v>0</v>
      </c>
      <c r="AH1257" s="10">
        <f t="shared" si="1383"/>
        <v>0</v>
      </c>
      <c r="AI1257" s="10">
        <f t="shared" si="1383"/>
        <v>0</v>
      </c>
      <c r="AJ1257" s="10">
        <f t="shared" si="1383"/>
        <v>0</v>
      </c>
      <c r="AK1257" s="10">
        <f t="shared" si="1383"/>
        <v>0</v>
      </c>
      <c r="AL1257" s="10">
        <f t="shared" si="1383"/>
        <v>0</v>
      </c>
      <c r="AM1257" s="10">
        <f t="shared" si="1383"/>
        <v>0</v>
      </c>
      <c r="AN1257" s="10">
        <f t="shared" si="1383"/>
        <v>0</v>
      </c>
      <c r="AO1257" s="10">
        <f t="shared" si="1383"/>
        <v>0</v>
      </c>
      <c r="AP1257" s="10">
        <f t="shared" si="1383"/>
        <v>0</v>
      </c>
      <c r="AQ1257" s="10">
        <f t="shared" si="1383"/>
        <v>0</v>
      </c>
      <c r="AR1257" s="10">
        <f t="shared" si="1383"/>
        <v>0</v>
      </c>
      <c r="AS1257" s="10">
        <f t="shared" si="1383"/>
        <v>0</v>
      </c>
      <c r="AT1257" s="10">
        <f t="shared" si="1383"/>
        <v>0</v>
      </c>
      <c r="AU1257" s="10">
        <f t="shared" si="1383"/>
        <v>0</v>
      </c>
      <c r="AV1257" s="10">
        <f t="shared" si="1383"/>
        <v>0</v>
      </c>
      <c r="AW1257" s="10">
        <f t="shared" si="1383"/>
        <v>0</v>
      </c>
      <c r="AX1257" s="10">
        <f t="shared" si="1383"/>
        <v>0</v>
      </c>
      <c r="AY1257" s="10">
        <f t="shared" si="1383"/>
        <v>0</v>
      </c>
      <c r="AZ1257" s="10">
        <f t="shared" si="1383"/>
        <v>0</v>
      </c>
      <c r="BA1257" s="10">
        <f t="shared" si="1383"/>
        <v>0</v>
      </c>
      <c r="BB1257" s="10">
        <f t="shared" si="1383"/>
        <v>0</v>
      </c>
      <c r="BC1257" s="10">
        <f t="shared" si="1383"/>
        <v>0</v>
      </c>
      <c r="BD1257" s="10">
        <f t="shared" si="1383"/>
        <v>0</v>
      </c>
      <c r="BE1257" s="10">
        <f t="shared" si="1383"/>
        <v>0</v>
      </c>
      <c r="BF1257" s="10">
        <f t="shared" si="1383"/>
        <v>0</v>
      </c>
      <c r="BG1257" s="10">
        <f t="shared" si="1383"/>
        <v>0</v>
      </c>
      <c r="BH1257" s="10">
        <f t="shared" si="1383"/>
        <v>0</v>
      </c>
      <c r="BI1257" s="10">
        <f t="shared" si="1383"/>
        <v>0</v>
      </c>
      <c r="BJ1257" s="10">
        <f t="shared" si="1383"/>
        <v>0</v>
      </c>
      <c r="BK1257" s="10">
        <f t="shared" ref="BK1257:BV1257" si="1384">IFERROR(SUM(BK1259:BK1264)/BK1258,0)</f>
        <v>0</v>
      </c>
      <c r="BL1257" s="10">
        <f t="shared" si="1384"/>
        <v>0</v>
      </c>
      <c r="BM1257" s="10">
        <f t="shared" si="1384"/>
        <v>0</v>
      </c>
      <c r="BN1257" s="10">
        <f t="shared" si="1384"/>
        <v>0</v>
      </c>
      <c r="BO1257" s="10">
        <f t="shared" si="1384"/>
        <v>0</v>
      </c>
      <c r="BP1257" s="10">
        <f t="shared" si="1384"/>
        <v>0</v>
      </c>
      <c r="BQ1257" s="10">
        <f t="shared" si="1384"/>
        <v>0</v>
      </c>
      <c r="BR1257" s="10">
        <f t="shared" si="1384"/>
        <v>0</v>
      </c>
      <c r="BS1257" s="10">
        <f t="shared" si="1384"/>
        <v>0</v>
      </c>
      <c r="BT1257" s="10">
        <f t="shared" si="1384"/>
        <v>0</v>
      </c>
      <c r="BU1257" s="10">
        <f t="shared" si="1384"/>
        <v>0</v>
      </c>
      <c r="BV1257" s="10">
        <f t="shared" si="1384"/>
        <v>0</v>
      </c>
    </row>
    <row r="1258" spans="1:77" hidden="1" outlineLevel="1">
      <c r="B1258" t="str">
        <f>B1257</f>
        <v>sterner2014energiespeicher</v>
      </c>
      <c r="C1258" t="s">
        <v>17</v>
      </c>
      <c r="D1258">
        <f>D1257</f>
        <v>2014</v>
      </c>
      <c r="E1258" t="s">
        <v>18</v>
      </c>
      <c r="F1258" s="4" t="str">
        <f>IFERROR(AVERAGE(G1258:H1258),"")</f>
        <v/>
      </c>
      <c r="G1258" s="12"/>
      <c r="H1258" s="13"/>
      <c r="I1258" s="4" t="str">
        <f>IFERROR(AVERAGE(J1258:K1258),"")</f>
        <v/>
      </c>
      <c r="J1258" s="12"/>
      <c r="K1258" s="13"/>
      <c r="L1258" s="4" t="str">
        <f>IFERROR(AVERAGE(M1258:N1258),"")</f>
        <v/>
      </c>
      <c r="M1258" s="12"/>
      <c r="N1258" s="13"/>
      <c r="O1258" s="4" t="str">
        <f>IFERROR(AVERAGE(P1258:Q1258),"")</f>
        <v/>
      </c>
      <c r="P1258" s="12"/>
      <c r="Q1258" s="13"/>
      <c r="R1258" s="4" t="str">
        <f>IFERROR(AVERAGE(S1258:T1258),"")</f>
        <v/>
      </c>
      <c r="S1258" s="12"/>
      <c r="T1258" s="13"/>
      <c r="U1258" s="4" t="str">
        <f>IFERROR(AVERAGE(V1258:W1258),"")</f>
        <v/>
      </c>
      <c r="V1258" s="12"/>
      <c r="W1258" s="13"/>
      <c r="X1258" s="4" t="str">
        <f>IFERROR(AVERAGE(Y1258:Z1258),"")</f>
        <v/>
      </c>
      <c r="Y1258" s="12"/>
      <c r="Z1258" s="13"/>
      <c r="AA1258" s="4" t="str">
        <f>IFERROR(AVERAGE(AB1258:AC1258),"")</f>
        <v/>
      </c>
      <c r="AB1258" s="12"/>
      <c r="AC1258" s="13"/>
      <c r="AD1258" s="4" t="str">
        <f>IFERROR(AVERAGE(AE1258:AF1258),"")</f>
        <v/>
      </c>
      <c r="AE1258" s="12"/>
      <c r="AF1258" s="13"/>
      <c r="AG1258" s="4" t="str">
        <f>IFERROR(AVERAGE(AH1258:AI1258),"")</f>
        <v/>
      </c>
      <c r="AH1258" s="12"/>
      <c r="AI1258" s="13"/>
      <c r="AJ1258" s="4" t="str">
        <f>IFERROR(AVERAGE(AK1258:AL1258),"")</f>
        <v/>
      </c>
      <c r="AK1258" s="12"/>
      <c r="AL1258" s="13"/>
      <c r="AM1258" s="4" t="str">
        <f>IFERROR(AVERAGE(AN1258:AO1258),"")</f>
        <v/>
      </c>
      <c r="AN1258" s="12"/>
      <c r="AO1258" s="13"/>
      <c r="AP1258" s="4" t="str">
        <f>IFERROR(AVERAGE(AQ1258:AR1258),"")</f>
        <v/>
      </c>
      <c r="AQ1258" s="12"/>
      <c r="AR1258" s="13"/>
      <c r="AS1258" s="4" t="str">
        <f>IFERROR(AVERAGE(AT1258:AU1258),"")</f>
        <v/>
      </c>
      <c r="AT1258" s="12"/>
      <c r="AU1258" s="13"/>
      <c r="AV1258" s="4" t="str">
        <f>IFERROR(AVERAGE(AW1258:AX1258),"")</f>
        <v/>
      </c>
      <c r="AW1258" s="12"/>
      <c r="AX1258" s="13"/>
      <c r="AY1258" s="4" t="str">
        <f>IFERROR(AVERAGE(AZ1258:BA1258),"")</f>
        <v/>
      </c>
      <c r="AZ1258" s="12"/>
      <c r="BA1258" s="13"/>
      <c r="BB1258" s="4" t="str">
        <f>IFERROR(AVERAGE(BC1258:BD1258),"")</f>
        <v/>
      </c>
      <c r="BC1258" s="12"/>
      <c r="BD1258" s="13"/>
      <c r="BE1258" s="4" t="str">
        <f>IFERROR(AVERAGE(BF1258:BG1258),"")</f>
        <v/>
      </c>
      <c r="BF1258" s="12"/>
      <c r="BG1258" s="13"/>
      <c r="BH1258" s="4" t="str">
        <f>IFERROR(AVERAGE(BI1258:BJ1258),"")</f>
        <v/>
      </c>
      <c r="BI1258" s="12"/>
      <c r="BJ1258" s="13"/>
      <c r="BK1258" s="4" t="str">
        <f>IFERROR(AVERAGE(BL1258:BM1258),"")</f>
        <v/>
      </c>
      <c r="BL1258" s="12"/>
      <c r="BM1258" s="13"/>
      <c r="BN1258" s="4" t="str">
        <f>IFERROR(AVERAGE(BO1258:BP1258),"")</f>
        <v/>
      </c>
      <c r="BO1258" s="12"/>
      <c r="BP1258" s="13"/>
      <c r="BQ1258" s="4" t="str">
        <f>IFERROR(AVERAGE(BR1258:BS1258),"")</f>
        <v/>
      </c>
      <c r="BR1258" s="12"/>
      <c r="BS1258" s="13"/>
      <c r="BT1258" s="4" t="str">
        <f>IFERROR(AVERAGE(BU1258:BV1258),"")</f>
        <v/>
      </c>
      <c r="BU1258" s="12"/>
      <c r="BV1258" s="13"/>
    </row>
    <row r="1259" spans="1:77" hidden="1" outlineLevel="1">
      <c r="B1259" t="str">
        <f t="shared" ref="B1259:B1264" si="1385">B1258</f>
        <v>sterner2014energiespeicher</v>
      </c>
      <c r="C1259" t="s">
        <v>12</v>
      </c>
      <c r="D1259">
        <f>D1257</f>
        <v>2014</v>
      </c>
      <c r="E1259" t="str">
        <f>LEFT(E1257,3)</f>
        <v>EUR</v>
      </c>
      <c r="F1259" s="4" t="str">
        <f t="shared" ref="F1259:F1264" si="1386">IFERROR(AVERAGE(G1259:H1259),"")</f>
        <v/>
      </c>
      <c r="G1259" s="12"/>
      <c r="H1259" s="13"/>
      <c r="I1259" s="4" t="str">
        <f t="shared" ref="I1259:I1264" si="1387">IFERROR(AVERAGE(J1259:K1259),"")</f>
        <v/>
      </c>
      <c r="J1259" s="12"/>
      <c r="K1259" s="13"/>
      <c r="L1259" s="4" t="str">
        <f t="shared" ref="L1259:L1264" si="1388">IFERROR(AVERAGE(M1259:N1259),"")</f>
        <v/>
      </c>
      <c r="M1259" s="12"/>
      <c r="N1259" s="13"/>
      <c r="O1259" s="4" t="str">
        <f t="shared" ref="O1259:O1264" si="1389">IFERROR(AVERAGE(P1259:Q1259),"")</f>
        <v/>
      </c>
      <c r="P1259" s="12"/>
      <c r="Q1259" s="13"/>
      <c r="R1259" s="4" t="str">
        <f t="shared" ref="R1259:R1264" si="1390">IFERROR(AVERAGE(S1259:T1259),"")</f>
        <v/>
      </c>
      <c r="S1259" s="12"/>
      <c r="T1259" s="13"/>
      <c r="U1259" s="4" t="str">
        <f t="shared" ref="U1259:U1264" si="1391">IFERROR(AVERAGE(V1259:W1259),"")</f>
        <v/>
      </c>
      <c r="V1259" s="12"/>
      <c r="W1259" s="13"/>
      <c r="X1259" s="4" t="str">
        <f t="shared" ref="X1259:X1264" si="1392">IFERROR(AVERAGE(Y1259:Z1259),"")</f>
        <v/>
      </c>
      <c r="Y1259" s="12"/>
      <c r="Z1259" s="13"/>
      <c r="AA1259" s="4" t="str">
        <f t="shared" ref="AA1259:AA1264" si="1393">IFERROR(AVERAGE(AB1259:AC1259),"")</f>
        <v/>
      </c>
      <c r="AB1259" s="12"/>
      <c r="AC1259" s="13"/>
      <c r="AD1259" s="4" t="str">
        <f t="shared" ref="AD1259:AD1264" si="1394">IFERROR(AVERAGE(AE1259:AF1259),"")</f>
        <v/>
      </c>
      <c r="AE1259" s="12"/>
      <c r="AF1259" s="13"/>
      <c r="AG1259" s="4" t="str">
        <f t="shared" ref="AG1259:AG1264" si="1395">IFERROR(AVERAGE(AH1259:AI1259),"")</f>
        <v/>
      </c>
      <c r="AH1259" s="12"/>
      <c r="AI1259" s="13"/>
      <c r="AJ1259" s="4" t="str">
        <f t="shared" ref="AJ1259:AJ1264" si="1396">IFERROR(AVERAGE(AK1259:AL1259),"")</f>
        <v/>
      </c>
      <c r="AK1259" s="12"/>
      <c r="AL1259" s="13"/>
      <c r="AM1259" s="4" t="str">
        <f t="shared" ref="AM1259:AM1264" si="1397">IFERROR(AVERAGE(AN1259:AO1259),"")</f>
        <v/>
      </c>
      <c r="AN1259" s="12"/>
      <c r="AO1259" s="13"/>
      <c r="AP1259" s="4" t="str">
        <f t="shared" ref="AP1259:AP1264" si="1398">IFERROR(AVERAGE(AQ1259:AR1259),"")</f>
        <v/>
      </c>
      <c r="AQ1259" s="12"/>
      <c r="AR1259" s="13"/>
      <c r="AS1259" s="4" t="str">
        <f t="shared" ref="AS1259:AS1264" si="1399">IFERROR(AVERAGE(AT1259:AU1259),"")</f>
        <v/>
      </c>
      <c r="AT1259" s="12"/>
      <c r="AU1259" s="13"/>
      <c r="AV1259" s="4" t="str">
        <f t="shared" ref="AV1259:AV1264" si="1400">IFERROR(AVERAGE(AW1259:AX1259),"")</f>
        <v/>
      </c>
      <c r="AW1259" s="12"/>
      <c r="AX1259" s="13"/>
      <c r="AY1259" s="4" t="str">
        <f t="shared" ref="AY1259:AY1264" si="1401">IFERROR(AVERAGE(AZ1259:BA1259),"")</f>
        <v/>
      </c>
      <c r="AZ1259" s="12"/>
      <c r="BA1259" s="13"/>
      <c r="BB1259" s="4" t="str">
        <f t="shared" ref="BB1259:BB1264" si="1402">IFERROR(AVERAGE(BC1259:BD1259),"")</f>
        <v/>
      </c>
      <c r="BC1259" s="12"/>
      <c r="BD1259" s="13"/>
      <c r="BE1259" s="4" t="str">
        <f t="shared" ref="BE1259:BE1264" si="1403">IFERROR(AVERAGE(BF1259:BG1259),"")</f>
        <v/>
      </c>
      <c r="BF1259" s="12"/>
      <c r="BG1259" s="13"/>
      <c r="BH1259" s="4" t="str">
        <f t="shared" ref="BH1259:BH1264" si="1404">IFERROR(AVERAGE(BI1259:BJ1259),"")</f>
        <v/>
      </c>
      <c r="BI1259" s="12"/>
      <c r="BJ1259" s="13"/>
      <c r="BK1259" s="4" t="str">
        <f t="shared" ref="BK1259:BK1264" si="1405">IFERROR(AVERAGE(BL1259:BM1259),"")</f>
        <v/>
      </c>
      <c r="BL1259" s="12"/>
      <c r="BM1259" s="13"/>
      <c r="BN1259" s="4" t="str">
        <f t="shared" ref="BN1259:BN1264" si="1406">IFERROR(AVERAGE(BO1259:BP1259),"")</f>
        <v/>
      </c>
      <c r="BO1259" s="12"/>
      <c r="BP1259" s="13"/>
      <c r="BQ1259" s="4" t="str">
        <f t="shared" ref="BQ1259:BQ1264" si="1407">IFERROR(AVERAGE(BR1259:BS1259),"")</f>
        <v/>
      </c>
      <c r="BR1259" s="12"/>
      <c r="BS1259" s="13"/>
      <c r="BT1259" s="4" t="str">
        <f t="shared" ref="BT1259:BT1264" si="1408">IFERROR(AVERAGE(BU1259:BV1259),"")</f>
        <v/>
      </c>
      <c r="BU1259" s="12"/>
      <c r="BV1259" s="13"/>
    </row>
    <row r="1260" spans="1:77" hidden="1" outlineLevel="1">
      <c r="B1260" t="str">
        <f t="shared" si="1385"/>
        <v>sterner2014energiespeicher</v>
      </c>
      <c r="C1260" t="s">
        <v>13</v>
      </c>
      <c r="D1260">
        <f t="shared" ref="D1260:E1264" si="1409">D1259</f>
        <v>2014</v>
      </c>
      <c r="E1260" t="str">
        <f t="shared" si="1409"/>
        <v>EUR</v>
      </c>
      <c r="F1260" s="4" t="str">
        <f t="shared" si="1386"/>
        <v/>
      </c>
      <c r="G1260" s="12"/>
      <c r="H1260" s="13"/>
      <c r="I1260" s="4" t="str">
        <f t="shared" si="1387"/>
        <v/>
      </c>
      <c r="J1260" s="12"/>
      <c r="K1260" s="13"/>
      <c r="L1260" s="4" t="str">
        <f t="shared" si="1388"/>
        <v/>
      </c>
      <c r="M1260" s="12"/>
      <c r="N1260" s="13"/>
      <c r="O1260" s="4" t="str">
        <f t="shared" si="1389"/>
        <v/>
      </c>
      <c r="P1260" s="12"/>
      <c r="Q1260" s="13"/>
      <c r="R1260" s="4" t="str">
        <f t="shared" si="1390"/>
        <v/>
      </c>
      <c r="S1260" s="12"/>
      <c r="T1260" s="13"/>
      <c r="U1260" s="4" t="str">
        <f t="shared" si="1391"/>
        <v/>
      </c>
      <c r="V1260" s="12"/>
      <c r="W1260" s="13"/>
      <c r="X1260" s="4" t="str">
        <f t="shared" si="1392"/>
        <v/>
      </c>
      <c r="Y1260" s="12"/>
      <c r="Z1260" s="13"/>
      <c r="AA1260" s="4" t="str">
        <f t="shared" si="1393"/>
        <v/>
      </c>
      <c r="AB1260" s="12"/>
      <c r="AC1260" s="13"/>
      <c r="AD1260" s="4" t="str">
        <f t="shared" si="1394"/>
        <v/>
      </c>
      <c r="AE1260" s="12"/>
      <c r="AF1260" s="13"/>
      <c r="AG1260" s="4" t="str">
        <f t="shared" si="1395"/>
        <v/>
      </c>
      <c r="AH1260" s="12"/>
      <c r="AI1260" s="13"/>
      <c r="AJ1260" s="4" t="str">
        <f t="shared" si="1396"/>
        <v/>
      </c>
      <c r="AK1260" s="12"/>
      <c r="AL1260" s="13"/>
      <c r="AM1260" s="4" t="str">
        <f t="shared" si="1397"/>
        <v/>
      </c>
      <c r="AN1260" s="12"/>
      <c r="AO1260" s="13"/>
      <c r="AP1260" s="4" t="str">
        <f t="shared" si="1398"/>
        <v/>
      </c>
      <c r="AQ1260" s="12"/>
      <c r="AR1260" s="13"/>
      <c r="AS1260" s="4" t="str">
        <f t="shared" si="1399"/>
        <v/>
      </c>
      <c r="AT1260" s="12"/>
      <c r="AU1260" s="13"/>
      <c r="AV1260" s="4" t="str">
        <f t="shared" si="1400"/>
        <v/>
      </c>
      <c r="AW1260" s="12"/>
      <c r="AX1260" s="13"/>
      <c r="AY1260" s="4" t="str">
        <f t="shared" si="1401"/>
        <v/>
      </c>
      <c r="AZ1260" s="12"/>
      <c r="BA1260" s="13"/>
      <c r="BB1260" s="4" t="str">
        <f t="shared" si="1402"/>
        <v/>
      </c>
      <c r="BC1260" s="12"/>
      <c r="BD1260" s="13"/>
      <c r="BE1260" s="4" t="str">
        <f t="shared" si="1403"/>
        <v/>
      </c>
      <c r="BF1260" s="12"/>
      <c r="BG1260" s="13"/>
      <c r="BH1260" s="4" t="str">
        <f t="shared" si="1404"/>
        <v/>
      </c>
      <c r="BI1260" s="12"/>
      <c r="BJ1260" s="13"/>
      <c r="BK1260" s="4" t="str">
        <f t="shared" si="1405"/>
        <v/>
      </c>
      <c r="BL1260" s="12"/>
      <c r="BM1260" s="13"/>
      <c r="BN1260" s="4" t="str">
        <f t="shared" si="1406"/>
        <v/>
      </c>
      <c r="BO1260" s="12"/>
      <c r="BP1260" s="13"/>
      <c r="BQ1260" s="4" t="str">
        <f t="shared" si="1407"/>
        <v/>
      </c>
      <c r="BR1260" s="12"/>
      <c r="BS1260" s="13"/>
      <c r="BT1260" s="4" t="str">
        <f t="shared" si="1408"/>
        <v/>
      </c>
      <c r="BU1260" s="12"/>
      <c r="BV1260" s="13"/>
    </row>
    <row r="1261" spans="1:77" hidden="1" outlineLevel="1">
      <c r="B1261" t="str">
        <f t="shared" si="1385"/>
        <v>sterner2014energiespeicher</v>
      </c>
      <c r="C1261" t="s">
        <v>14</v>
      </c>
      <c r="D1261">
        <f t="shared" si="1409"/>
        <v>2014</v>
      </c>
      <c r="E1261" t="str">
        <f t="shared" si="1409"/>
        <v>EUR</v>
      </c>
      <c r="F1261" s="4" t="str">
        <f t="shared" si="1386"/>
        <v/>
      </c>
      <c r="G1261" s="12"/>
      <c r="H1261" s="13"/>
      <c r="I1261" s="4" t="str">
        <f t="shared" si="1387"/>
        <v/>
      </c>
      <c r="J1261" s="12"/>
      <c r="K1261" s="13"/>
      <c r="L1261" s="4" t="str">
        <f t="shared" si="1388"/>
        <v/>
      </c>
      <c r="M1261" s="12"/>
      <c r="N1261" s="13"/>
      <c r="O1261" s="4" t="str">
        <f t="shared" si="1389"/>
        <v/>
      </c>
      <c r="P1261" s="12"/>
      <c r="Q1261" s="13"/>
      <c r="R1261" s="4" t="str">
        <f t="shared" si="1390"/>
        <v/>
      </c>
      <c r="S1261" s="12"/>
      <c r="T1261" s="13"/>
      <c r="U1261" s="4" t="str">
        <f t="shared" si="1391"/>
        <v/>
      </c>
      <c r="V1261" s="12"/>
      <c r="W1261" s="13"/>
      <c r="X1261" s="4" t="str">
        <f t="shared" si="1392"/>
        <v/>
      </c>
      <c r="Y1261" s="12"/>
      <c r="Z1261" s="13"/>
      <c r="AA1261" s="4" t="str">
        <f t="shared" si="1393"/>
        <v/>
      </c>
      <c r="AB1261" s="12"/>
      <c r="AC1261" s="13"/>
      <c r="AD1261" s="4" t="str">
        <f t="shared" si="1394"/>
        <v/>
      </c>
      <c r="AE1261" s="12"/>
      <c r="AF1261" s="13"/>
      <c r="AG1261" s="4" t="str">
        <f t="shared" si="1395"/>
        <v/>
      </c>
      <c r="AH1261" s="12"/>
      <c r="AI1261" s="13"/>
      <c r="AJ1261" s="4" t="str">
        <f t="shared" si="1396"/>
        <v/>
      </c>
      <c r="AK1261" s="12"/>
      <c r="AL1261" s="13"/>
      <c r="AM1261" s="4" t="str">
        <f t="shared" si="1397"/>
        <v/>
      </c>
      <c r="AN1261" s="12"/>
      <c r="AO1261" s="13"/>
      <c r="AP1261" s="4" t="str">
        <f t="shared" si="1398"/>
        <v/>
      </c>
      <c r="AQ1261" s="12"/>
      <c r="AR1261" s="13"/>
      <c r="AS1261" s="4" t="str">
        <f t="shared" si="1399"/>
        <v/>
      </c>
      <c r="AT1261" s="12"/>
      <c r="AU1261" s="13"/>
      <c r="AV1261" s="4" t="str">
        <f t="shared" si="1400"/>
        <v/>
      </c>
      <c r="AW1261" s="12"/>
      <c r="AX1261" s="13"/>
      <c r="AY1261" s="4" t="str">
        <f t="shared" si="1401"/>
        <v/>
      </c>
      <c r="AZ1261" s="12"/>
      <c r="BA1261" s="13"/>
      <c r="BB1261" s="4" t="str">
        <f t="shared" si="1402"/>
        <v/>
      </c>
      <c r="BC1261" s="12"/>
      <c r="BD1261" s="13"/>
      <c r="BE1261" s="4" t="str">
        <f t="shared" si="1403"/>
        <v/>
      </c>
      <c r="BF1261" s="12"/>
      <c r="BG1261" s="13"/>
      <c r="BH1261" s="4" t="str">
        <f t="shared" si="1404"/>
        <v/>
      </c>
      <c r="BI1261" s="12"/>
      <c r="BJ1261" s="13"/>
      <c r="BK1261" s="4" t="str">
        <f t="shared" si="1405"/>
        <v/>
      </c>
      <c r="BL1261" s="12"/>
      <c r="BM1261" s="13"/>
      <c r="BN1261" s="4" t="str">
        <f t="shared" si="1406"/>
        <v/>
      </c>
      <c r="BO1261" s="12"/>
      <c r="BP1261" s="13"/>
      <c r="BQ1261" s="4" t="str">
        <f t="shared" si="1407"/>
        <v/>
      </c>
      <c r="BR1261" s="12"/>
      <c r="BS1261" s="13"/>
      <c r="BT1261" s="4" t="str">
        <f t="shared" si="1408"/>
        <v/>
      </c>
      <c r="BU1261" s="12"/>
      <c r="BV1261" s="13"/>
    </row>
    <row r="1262" spans="1:77" hidden="1" outlineLevel="1">
      <c r="B1262" t="str">
        <f t="shared" si="1385"/>
        <v>sterner2014energiespeicher</v>
      </c>
      <c r="C1262" t="s">
        <v>11</v>
      </c>
      <c r="D1262">
        <f t="shared" si="1409"/>
        <v>2014</v>
      </c>
      <c r="E1262" t="str">
        <f t="shared" si="1409"/>
        <v>EUR</v>
      </c>
      <c r="F1262" s="4" t="str">
        <f t="shared" si="1386"/>
        <v/>
      </c>
      <c r="G1262" s="12"/>
      <c r="H1262" s="13"/>
      <c r="I1262" s="4" t="str">
        <f t="shared" si="1387"/>
        <v/>
      </c>
      <c r="J1262" s="12"/>
      <c r="K1262" s="13"/>
      <c r="L1262" s="4" t="str">
        <f t="shared" si="1388"/>
        <v/>
      </c>
      <c r="M1262" s="12"/>
      <c r="N1262" s="13"/>
      <c r="O1262" s="4" t="str">
        <f t="shared" si="1389"/>
        <v/>
      </c>
      <c r="P1262" s="12"/>
      <c r="Q1262" s="13"/>
      <c r="R1262" s="4" t="str">
        <f t="shared" si="1390"/>
        <v/>
      </c>
      <c r="S1262" s="12"/>
      <c r="T1262" s="13"/>
      <c r="U1262" s="4" t="str">
        <f t="shared" si="1391"/>
        <v/>
      </c>
      <c r="V1262" s="12"/>
      <c r="W1262" s="13"/>
      <c r="X1262" s="4" t="str">
        <f t="shared" si="1392"/>
        <v/>
      </c>
      <c r="Y1262" s="12"/>
      <c r="Z1262" s="13"/>
      <c r="AA1262" s="4" t="str">
        <f t="shared" si="1393"/>
        <v/>
      </c>
      <c r="AB1262" s="12"/>
      <c r="AC1262" s="13"/>
      <c r="AD1262" s="4" t="str">
        <f t="shared" si="1394"/>
        <v/>
      </c>
      <c r="AE1262" s="12"/>
      <c r="AF1262" s="13"/>
      <c r="AG1262" s="4" t="str">
        <f t="shared" si="1395"/>
        <v/>
      </c>
      <c r="AH1262" s="12"/>
      <c r="AI1262" s="13"/>
      <c r="AJ1262" s="4" t="str">
        <f t="shared" si="1396"/>
        <v/>
      </c>
      <c r="AK1262" s="12"/>
      <c r="AL1262" s="13"/>
      <c r="AM1262" s="4" t="str">
        <f t="shared" si="1397"/>
        <v/>
      </c>
      <c r="AN1262" s="12"/>
      <c r="AO1262" s="13"/>
      <c r="AP1262" s="4" t="str">
        <f t="shared" si="1398"/>
        <v/>
      </c>
      <c r="AQ1262" s="12"/>
      <c r="AR1262" s="13"/>
      <c r="AS1262" s="4" t="str">
        <f t="shared" si="1399"/>
        <v/>
      </c>
      <c r="AT1262" s="12"/>
      <c r="AU1262" s="13"/>
      <c r="AV1262" s="4" t="str">
        <f t="shared" si="1400"/>
        <v/>
      </c>
      <c r="AW1262" s="12"/>
      <c r="AX1262" s="13"/>
      <c r="AY1262" s="4" t="str">
        <f t="shared" si="1401"/>
        <v/>
      </c>
      <c r="AZ1262" s="12"/>
      <c r="BA1262" s="13"/>
      <c r="BB1262" s="4" t="str">
        <f t="shared" si="1402"/>
        <v/>
      </c>
      <c r="BC1262" s="12"/>
      <c r="BD1262" s="13"/>
      <c r="BE1262" s="4" t="str">
        <f t="shared" si="1403"/>
        <v/>
      </c>
      <c r="BF1262" s="12"/>
      <c r="BG1262" s="13"/>
      <c r="BH1262" s="4" t="str">
        <f t="shared" si="1404"/>
        <v/>
      </c>
      <c r="BI1262" s="12"/>
      <c r="BJ1262" s="13"/>
      <c r="BK1262" s="4" t="str">
        <f t="shared" si="1405"/>
        <v/>
      </c>
      <c r="BL1262" s="12"/>
      <c r="BM1262" s="13"/>
      <c r="BN1262" s="4" t="str">
        <f t="shared" si="1406"/>
        <v/>
      </c>
      <c r="BO1262" s="12"/>
      <c r="BP1262" s="13"/>
      <c r="BQ1262" s="4" t="str">
        <f t="shared" si="1407"/>
        <v/>
      </c>
      <c r="BR1262" s="12"/>
      <c r="BS1262" s="13"/>
      <c r="BT1262" s="4" t="str">
        <f t="shared" si="1408"/>
        <v/>
      </c>
      <c r="BU1262" s="12"/>
      <c r="BV1262" s="13"/>
    </row>
    <row r="1263" spans="1:77" hidden="1" outlineLevel="1">
      <c r="B1263" t="str">
        <f t="shared" si="1385"/>
        <v>sterner2014energiespeicher</v>
      </c>
      <c r="C1263" t="s">
        <v>15</v>
      </c>
      <c r="D1263">
        <f t="shared" si="1409"/>
        <v>2014</v>
      </c>
      <c r="E1263" t="str">
        <f t="shared" si="1409"/>
        <v>EUR</v>
      </c>
      <c r="F1263" s="4" t="str">
        <f t="shared" si="1386"/>
        <v/>
      </c>
      <c r="G1263" s="12"/>
      <c r="H1263" s="13"/>
      <c r="I1263" s="4" t="str">
        <f t="shared" si="1387"/>
        <v/>
      </c>
      <c r="J1263" s="12"/>
      <c r="K1263" s="13"/>
      <c r="L1263" s="4" t="str">
        <f t="shared" si="1388"/>
        <v/>
      </c>
      <c r="M1263" s="12"/>
      <c r="N1263" s="13"/>
      <c r="O1263" s="4" t="str">
        <f t="shared" si="1389"/>
        <v/>
      </c>
      <c r="P1263" s="12"/>
      <c r="Q1263" s="13"/>
      <c r="R1263" s="4" t="str">
        <f t="shared" si="1390"/>
        <v/>
      </c>
      <c r="S1263" s="12"/>
      <c r="T1263" s="13"/>
      <c r="U1263" s="4" t="str">
        <f t="shared" si="1391"/>
        <v/>
      </c>
      <c r="V1263" s="12"/>
      <c r="W1263" s="13"/>
      <c r="X1263" s="4" t="str">
        <f t="shared" si="1392"/>
        <v/>
      </c>
      <c r="Y1263" s="12"/>
      <c r="Z1263" s="13"/>
      <c r="AA1263" s="4" t="str">
        <f t="shared" si="1393"/>
        <v/>
      </c>
      <c r="AB1263" s="12"/>
      <c r="AC1263" s="13"/>
      <c r="AD1263" s="4" t="str">
        <f t="shared" si="1394"/>
        <v/>
      </c>
      <c r="AE1263" s="12"/>
      <c r="AF1263" s="13"/>
      <c r="AG1263" s="4" t="str">
        <f t="shared" si="1395"/>
        <v/>
      </c>
      <c r="AH1263" s="12"/>
      <c r="AI1263" s="13"/>
      <c r="AJ1263" s="4" t="str">
        <f t="shared" si="1396"/>
        <v/>
      </c>
      <c r="AK1263" s="12"/>
      <c r="AL1263" s="13"/>
      <c r="AM1263" s="4" t="str">
        <f t="shared" si="1397"/>
        <v/>
      </c>
      <c r="AN1263" s="12"/>
      <c r="AO1263" s="13"/>
      <c r="AP1263" s="4" t="str">
        <f t="shared" si="1398"/>
        <v/>
      </c>
      <c r="AQ1263" s="12"/>
      <c r="AR1263" s="13"/>
      <c r="AS1263" s="4" t="str">
        <f t="shared" si="1399"/>
        <v/>
      </c>
      <c r="AT1263" s="12"/>
      <c r="AU1263" s="13"/>
      <c r="AV1263" s="4" t="str">
        <f t="shared" si="1400"/>
        <v/>
      </c>
      <c r="AW1263" s="12"/>
      <c r="AX1263" s="13"/>
      <c r="AY1263" s="4" t="str">
        <f t="shared" si="1401"/>
        <v/>
      </c>
      <c r="AZ1263" s="12"/>
      <c r="BA1263" s="13"/>
      <c r="BB1263" s="4" t="str">
        <f t="shared" si="1402"/>
        <v/>
      </c>
      <c r="BC1263" s="12"/>
      <c r="BD1263" s="13"/>
      <c r="BE1263" s="4" t="str">
        <f t="shared" si="1403"/>
        <v/>
      </c>
      <c r="BF1263" s="12"/>
      <c r="BG1263" s="13"/>
      <c r="BH1263" s="4" t="str">
        <f t="shared" si="1404"/>
        <v/>
      </c>
      <c r="BI1263" s="12"/>
      <c r="BJ1263" s="13"/>
      <c r="BK1263" s="4" t="str">
        <f t="shared" si="1405"/>
        <v/>
      </c>
      <c r="BL1263" s="12"/>
      <c r="BM1263" s="13"/>
      <c r="BN1263" s="4" t="str">
        <f t="shared" si="1406"/>
        <v/>
      </c>
      <c r="BO1263" s="12"/>
      <c r="BP1263" s="13"/>
      <c r="BQ1263" s="4" t="str">
        <f t="shared" si="1407"/>
        <v/>
      </c>
      <c r="BR1263" s="12"/>
      <c r="BS1263" s="13"/>
      <c r="BT1263" s="4" t="str">
        <f t="shared" si="1408"/>
        <v/>
      </c>
      <c r="BU1263" s="12"/>
      <c r="BV1263" s="13"/>
    </row>
    <row r="1264" spans="1:77" hidden="1" outlineLevel="1">
      <c r="B1264" t="str">
        <f t="shared" si="1385"/>
        <v>sterner2014energiespeicher</v>
      </c>
      <c r="C1264" t="s">
        <v>16</v>
      </c>
      <c r="D1264">
        <f t="shared" si="1409"/>
        <v>2014</v>
      </c>
      <c r="E1264" t="str">
        <f t="shared" si="1409"/>
        <v>EUR</v>
      </c>
      <c r="F1264" s="4" t="str">
        <f t="shared" si="1386"/>
        <v/>
      </c>
      <c r="G1264" s="12"/>
      <c r="H1264" s="13"/>
      <c r="I1264" s="4" t="str">
        <f t="shared" si="1387"/>
        <v/>
      </c>
      <c r="J1264" s="12"/>
      <c r="K1264" s="13"/>
      <c r="L1264" s="4" t="str">
        <f t="shared" si="1388"/>
        <v/>
      </c>
      <c r="M1264" s="12"/>
      <c r="N1264" s="13"/>
      <c r="O1264" s="4" t="str">
        <f t="shared" si="1389"/>
        <v/>
      </c>
      <c r="P1264" s="12"/>
      <c r="Q1264" s="13"/>
      <c r="R1264" s="4" t="str">
        <f t="shared" si="1390"/>
        <v/>
      </c>
      <c r="S1264" s="12"/>
      <c r="T1264" s="13"/>
      <c r="U1264" s="4" t="str">
        <f t="shared" si="1391"/>
        <v/>
      </c>
      <c r="V1264" s="12"/>
      <c r="W1264" s="13"/>
      <c r="X1264" s="4" t="str">
        <f t="shared" si="1392"/>
        <v/>
      </c>
      <c r="Y1264" s="12"/>
      <c r="Z1264" s="13"/>
      <c r="AA1264" s="4" t="str">
        <f t="shared" si="1393"/>
        <v/>
      </c>
      <c r="AB1264" s="12"/>
      <c r="AC1264" s="13"/>
      <c r="AD1264" s="4" t="str">
        <f t="shared" si="1394"/>
        <v/>
      </c>
      <c r="AE1264" s="12"/>
      <c r="AF1264" s="13"/>
      <c r="AG1264" s="4" t="str">
        <f t="shared" si="1395"/>
        <v/>
      </c>
      <c r="AH1264" s="12"/>
      <c r="AI1264" s="13"/>
      <c r="AJ1264" s="4" t="str">
        <f t="shared" si="1396"/>
        <v/>
      </c>
      <c r="AK1264" s="12"/>
      <c r="AL1264" s="13"/>
      <c r="AM1264" s="4" t="str">
        <f t="shared" si="1397"/>
        <v/>
      </c>
      <c r="AN1264" s="12"/>
      <c r="AO1264" s="13"/>
      <c r="AP1264" s="4" t="str">
        <f t="shared" si="1398"/>
        <v/>
      </c>
      <c r="AQ1264" s="12"/>
      <c r="AR1264" s="13"/>
      <c r="AS1264" s="4" t="str">
        <f t="shared" si="1399"/>
        <v/>
      </c>
      <c r="AT1264" s="12"/>
      <c r="AU1264" s="13"/>
      <c r="AV1264" s="4" t="str">
        <f t="shared" si="1400"/>
        <v/>
      </c>
      <c r="AW1264" s="12"/>
      <c r="AX1264" s="13"/>
      <c r="AY1264" s="4" t="str">
        <f t="shared" si="1401"/>
        <v/>
      </c>
      <c r="AZ1264" s="12"/>
      <c r="BA1264" s="13"/>
      <c r="BB1264" s="4" t="str">
        <f t="shared" si="1402"/>
        <v/>
      </c>
      <c r="BC1264" s="12"/>
      <c r="BD1264" s="13"/>
      <c r="BE1264" s="4" t="str">
        <f t="shared" si="1403"/>
        <v/>
      </c>
      <c r="BF1264" s="12"/>
      <c r="BG1264" s="13"/>
      <c r="BH1264" s="4" t="str">
        <f t="shared" si="1404"/>
        <v/>
      </c>
      <c r="BI1264" s="12"/>
      <c r="BJ1264" s="13"/>
      <c r="BK1264" s="4" t="str">
        <f t="shared" si="1405"/>
        <v/>
      </c>
      <c r="BL1264" s="12"/>
      <c r="BM1264" s="13"/>
      <c r="BN1264" s="4" t="str">
        <f t="shared" si="1406"/>
        <v/>
      </c>
      <c r="BO1264" s="12"/>
      <c r="BP1264" s="13"/>
      <c r="BQ1264" s="4" t="str">
        <f t="shared" si="1407"/>
        <v/>
      </c>
      <c r="BR1264" s="12"/>
      <c r="BS1264" s="13"/>
      <c r="BT1264" s="4" t="str">
        <f t="shared" si="1408"/>
        <v/>
      </c>
      <c r="BU1264" s="12"/>
      <c r="BV1264" s="13"/>
    </row>
    <row r="1265" spans="1:77" collapsed="1">
      <c r="B1265" t="s">
        <v>69</v>
      </c>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row>
    <row r="1266" spans="1:77">
      <c r="B1266" t="str">
        <f>B1264</f>
        <v>sterner2014energiespeicher</v>
      </c>
      <c r="C1266" t="s">
        <v>19</v>
      </c>
      <c r="D1266">
        <f>D1264</f>
        <v>2014</v>
      </c>
      <c r="E1266" t="str">
        <f>E1253</f>
        <v>EUR/kW</v>
      </c>
      <c r="F1266" s="4" t="str">
        <f>IFERROR(AVERAGE(G1266:H1266),"")</f>
        <v/>
      </c>
      <c r="G1266" s="12"/>
      <c r="H1266" s="13"/>
      <c r="I1266" s="4" t="str">
        <f>IFERROR(AVERAGE(J1266:K1266),"")</f>
        <v/>
      </c>
      <c r="J1266" s="12"/>
      <c r="K1266" s="13"/>
      <c r="L1266" s="4" t="str">
        <f>IFERROR(AVERAGE(M1266:N1266),"")</f>
        <v/>
      </c>
      <c r="M1266" s="12"/>
      <c r="N1266" s="13"/>
      <c r="O1266" s="4" t="str">
        <f>IFERROR(AVERAGE(P1266:Q1266),"")</f>
        <v/>
      </c>
      <c r="P1266" s="12"/>
      <c r="Q1266" s="13"/>
      <c r="R1266" s="4" t="str">
        <f>IFERROR(AVERAGE(S1266:T1266),"")</f>
        <v/>
      </c>
      <c r="S1266" s="12"/>
      <c r="T1266" s="13"/>
      <c r="U1266" s="4" t="str">
        <f>IFERROR(AVERAGE(V1266:W1266),"")</f>
        <v/>
      </c>
      <c r="V1266" s="12"/>
      <c r="W1266" s="13"/>
      <c r="X1266" s="4" t="str">
        <f>IFERROR(AVERAGE(Y1266:Z1266),"")</f>
        <v/>
      </c>
      <c r="Y1266" s="12"/>
      <c r="Z1266" s="13"/>
      <c r="AA1266" s="4" t="str">
        <f>IFERROR(AVERAGE(AB1266:AC1266),"")</f>
        <v/>
      </c>
      <c r="AB1266" s="12"/>
      <c r="AC1266" s="13"/>
      <c r="AD1266" s="4" t="str">
        <f>IFERROR(AVERAGE(AE1266:AF1266),"")</f>
        <v/>
      </c>
      <c r="AE1266" s="12"/>
      <c r="AF1266" s="13"/>
      <c r="AG1266" s="4" t="str">
        <f>IFERROR(AVERAGE(AH1266:AI1266),"")</f>
        <v/>
      </c>
      <c r="AH1266" s="12"/>
      <c r="AI1266" s="13"/>
      <c r="AJ1266" s="4" t="str">
        <f>IFERROR(AVERAGE(AK1266:AL1266),"")</f>
        <v/>
      </c>
      <c r="AK1266" s="12"/>
      <c r="AL1266" s="13"/>
      <c r="AM1266" s="4" t="str">
        <f>IFERROR(AVERAGE(AN1266:AO1266),"")</f>
        <v/>
      </c>
      <c r="AN1266" s="12"/>
      <c r="AO1266" s="13"/>
      <c r="AP1266" s="4" t="str">
        <f>IFERROR(AVERAGE(AQ1266:AR1266),"")</f>
        <v/>
      </c>
      <c r="AQ1266" s="12"/>
      <c r="AR1266" s="13"/>
      <c r="AS1266" s="4" t="str">
        <f>IFERROR(AVERAGE(AT1266:AU1266),"")</f>
        <v/>
      </c>
      <c r="AT1266" s="12"/>
      <c r="AU1266" s="13"/>
      <c r="AV1266" s="4" t="str">
        <f>IFERROR(AVERAGE(AW1266:AX1266),"")</f>
        <v/>
      </c>
      <c r="AW1266" s="12"/>
      <c r="AX1266" s="13"/>
      <c r="AY1266" s="4" t="str">
        <f>IFERROR(AVERAGE(AZ1266:BA1266),"")</f>
        <v/>
      </c>
      <c r="AZ1266" s="12"/>
      <c r="BA1266" s="13"/>
      <c r="BB1266" s="4" t="str">
        <f>IFERROR(AVERAGE(BC1266:BD1266),"")</f>
        <v/>
      </c>
      <c r="BC1266" s="12"/>
      <c r="BD1266" s="13"/>
      <c r="BE1266" s="4" t="str">
        <f>IFERROR(AVERAGE(BF1266:BG1266),"")</f>
        <v/>
      </c>
      <c r="BF1266" s="12"/>
      <c r="BG1266" s="13"/>
      <c r="BH1266" s="4" t="str">
        <f>IFERROR(AVERAGE(BI1266:BJ1266),"")</f>
        <v/>
      </c>
      <c r="BI1266" s="12"/>
      <c r="BJ1266" s="13"/>
      <c r="BK1266" s="4" t="str">
        <f>IFERROR(AVERAGE(BL1266:BM1266),"")</f>
        <v/>
      </c>
      <c r="BL1266" s="12"/>
      <c r="BM1266" s="13"/>
      <c r="BN1266" s="4" t="str">
        <f>IFERROR(AVERAGE(BO1266:BP1266),"")</f>
        <v/>
      </c>
      <c r="BO1266" s="12"/>
      <c r="BP1266" s="13"/>
      <c r="BQ1266" s="4" t="str">
        <f>IFERROR(AVERAGE(BR1266:BS1266),"")</f>
        <v/>
      </c>
      <c r="BR1266" s="12"/>
      <c r="BS1266" s="13"/>
      <c r="BT1266" s="4" t="str">
        <f>IFERROR(AVERAGE(BU1266:BV1266),"")</f>
        <v/>
      </c>
      <c r="BU1266" s="12"/>
      <c r="BV1266" s="13"/>
    </row>
    <row r="1267" spans="1:77">
      <c r="B1267" t="s">
        <v>69</v>
      </c>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c r="BO1267" s="4"/>
      <c r="BP1267" s="4"/>
      <c r="BQ1267" s="4"/>
      <c r="BR1267" s="4"/>
      <c r="BS1267" s="4"/>
      <c r="BT1267" s="4"/>
      <c r="BU1267" s="4"/>
      <c r="BV1267" s="4"/>
    </row>
    <row r="1268" spans="1:77">
      <c r="B1268" t="str">
        <f>B1266</f>
        <v>sterner2014energiespeicher</v>
      </c>
      <c r="C1268" t="s">
        <v>48</v>
      </c>
      <c r="D1268">
        <f>D1266</f>
        <v>2014</v>
      </c>
      <c r="E1268" t="s">
        <v>22</v>
      </c>
      <c r="F1268" s="22" t="str">
        <f>IFERROR(AVERAGE(G1268:H1268),"")</f>
        <v/>
      </c>
      <c r="G1268" s="23"/>
      <c r="H1268" s="24"/>
      <c r="I1268" s="22" t="str">
        <f>IFERROR(AVERAGE(J1268:K1268),"")</f>
        <v/>
      </c>
      <c r="J1268" s="23"/>
      <c r="K1268" s="24"/>
      <c r="L1268" s="22" t="str">
        <f>IFERROR(AVERAGE(M1268:N1268),"")</f>
        <v/>
      </c>
      <c r="M1268" s="23"/>
      <c r="N1268" s="24"/>
      <c r="O1268" s="22" t="str">
        <f>IFERROR(AVERAGE(P1268:Q1268),"")</f>
        <v/>
      </c>
      <c r="P1268" s="23"/>
      <c r="Q1268" s="24"/>
      <c r="R1268" s="22" t="str">
        <f>IFERROR(AVERAGE(S1268:T1268),"")</f>
        <v/>
      </c>
      <c r="S1268" s="23"/>
      <c r="T1268" s="24"/>
      <c r="U1268" s="22" t="str">
        <f>IFERROR(AVERAGE(V1268:W1268),"")</f>
        <v/>
      </c>
      <c r="V1268" s="23"/>
      <c r="W1268" s="24"/>
      <c r="X1268" s="22" t="str">
        <f>IFERROR(AVERAGE(Y1268:Z1268),"")</f>
        <v/>
      </c>
      <c r="Y1268" s="23"/>
      <c r="Z1268" s="24"/>
      <c r="AA1268" s="22" t="str">
        <f>IFERROR(AVERAGE(AB1268:AC1268),"")</f>
        <v/>
      </c>
      <c r="AB1268" s="23"/>
      <c r="AC1268" s="24"/>
      <c r="AD1268" s="22" t="str">
        <f>IFERROR(AVERAGE(AE1268:AF1268),"")</f>
        <v/>
      </c>
      <c r="AE1268" s="23"/>
      <c r="AF1268" s="24"/>
      <c r="AG1268" s="22" t="str">
        <f>IFERROR(AVERAGE(AH1268:AI1268),"")</f>
        <v/>
      </c>
      <c r="AH1268" s="23"/>
      <c r="AI1268" s="24"/>
      <c r="AJ1268" s="22" t="str">
        <f>IFERROR(AVERAGE(AK1268:AL1268),"")</f>
        <v/>
      </c>
      <c r="AK1268" s="23"/>
      <c r="AL1268" s="24"/>
      <c r="AM1268" s="22" t="str">
        <f>IFERROR(AVERAGE(AN1268:AO1268),"")</f>
        <v/>
      </c>
      <c r="AN1268" s="23"/>
      <c r="AO1268" s="24"/>
      <c r="AP1268" s="22" t="str">
        <f>IFERROR(AVERAGE(AQ1268:AR1268),"")</f>
        <v/>
      </c>
      <c r="AQ1268" s="23"/>
      <c r="AR1268" s="24"/>
      <c r="AS1268" s="22" t="str">
        <f>IFERROR(AVERAGE(AT1268:AU1268),"")</f>
        <v/>
      </c>
      <c r="AT1268" s="23"/>
      <c r="AU1268" s="24"/>
      <c r="AV1268" s="22" t="str">
        <f>IFERROR(AVERAGE(AW1268:AX1268),"")</f>
        <v/>
      </c>
      <c r="AW1268" s="23"/>
      <c r="AX1268" s="24"/>
      <c r="AY1268" s="22" t="str">
        <f>IFERROR(AVERAGE(AZ1268:BA1268),"")</f>
        <v/>
      </c>
      <c r="AZ1268" s="23"/>
      <c r="BA1268" s="24"/>
      <c r="BB1268" s="22" t="str">
        <f>IFERROR(AVERAGE(BC1268:BD1268),"")</f>
        <v/>
      </c>
      <c r="BC1268" s="23"/>
      <c r="BD1268" s="24"/>
      <c r="BE1268" s="22" t="str">
        <f>IFERROR(AVERAGE(BF1268:BG1268),"")</f>
        <v/>
      </c>
      <c r="BF1268" s="23"/>
      <c r="BG1268" s="24"/>
      <c r="BH1268" s="22" t="str">
        <f>IFERROR(AVERAGE(BI1268:BJ1268),"")</f>
        <v/>
      </c>
      <c r="BI1268" s="23"/>
      <c r="BJ1268" s="24"/>
      <c r="BK1268" s="22" t="str">
        <f>IFERROR(AVERAGE(BL1268:BM1268),"")</f>
        <v/>
      </c>
      <c r="BL1268" s="23"/>
      <c r="BM1268" s="24"/>
      <c r="BN1268" s="22" t="str">
        <f>IFERROR(AVERAGE(BO1268:BP1268),"")</f>
        <v/>
      </c>
      <c r="BO1268" s="23"/>
      <c r="BP1268" s="24"/>
      <c r="BQ1268" s="22" t="str">
        <f>IFERROR(AVERAGE(BR1268:BS1268),"")</f>
        <v/>
      </c>
      <c r="BR1268" s="23"/>
      <c r="BS1268" s="24"/>
      <c r="BT1268" s="22" t="str">
        <f>IFERROR(AVERAGE(BU1268:BV1268),"")</f>
        <v/>
      </c>
      <c r="BU1268" s="23"/>
      <c r="BV1268" s="24"/>
    </row>
    <row r="1269" spans="1:77">
      <c r="B1269" t="str">
        <f>B1268</f>
        <v>sterner2014energiespeicher</v>
      </c>
      <c r="C1269" t="s">
        <v>49</v>
      </c>
      <c r="D1269">
        <f>D1268</f>
        <v>2014</v>
      </c>
      <c r="E1269" t="s">
        <v>22</v>
      </c>
      <c r="F1269" s="22" t="str">
        <f>IFERROR(AVERAGE(G1269:H1269),"")</f>
        <v/>
      </c>
      <c r="G1269" s="23"/>
      <c r="H1269" s="24"/>
      <c r="I1269" s="22" t="str">
        <f>IFERROR(AVERAGE(J1269:K1269),"")</f>
        <v/>
      </c>
      <c r="J1269" s="23"/>
      <c r="K1269" s="24"/>
      <c r="L1269" s="22" t="str">
        <f>IFERROR(AVERAGE(M1269:N1269),"")</f>
        <v/>
      </c>
      <c r="M1269" s="23"/>
      <c r="N1269" s="24"/>
      <c r="O1269" s="22" t="str">
        <f>IFERROR(AVERAGE(P1269:Q1269),"")</f>
        <v/>
      </c>
      <c r="P1269" s="23"/>
      <c r="Q1269" s="24"/>
      <c r="R1269" s="22" t="str">
        <f>IFERROR(AVERAGE(S1269:T1269),"")</f>
        <v/>
      </c>
      <c r="S1269" s="23"/>
      <c r="T1269" s="24"/>
      <c r="U1269" s="22" t="str">
        <f>IFERROR(AVERAGE(V1269:W1269),"")</f>
        <v/>
      </c>
      <c r="V1269" s="23"/>
      <c r="W1269" s="24"/>
      <c r="X1269" s="22" t="str">
        <f>IFERROR(AVERAGE(Y1269:Z1269),"")</f>
        <v/>
      </c>
      <c r="Y1269" s="23"/>
      <c r="Z1269" s="24"/>
      <c r="AA1269" s="22" t="str">
        <f>IFERROR(AVERAGE(AB1269:AC1269),"")</f>
        <v/>
      </c>
      <c r="AB1269" s="23"/>
      <c r="AC1269" s="24"/>
      <c r="AD1269" s="22" t="str">
        <f>IFERROR(AVERAGE(AE1269:AF1269),"")</f>
        <v/>
      </c>
      <c r="AE1269" s="23"/>
      <c r="AF1269" s="24"/>
      <c r="AG1269" s="22" t="str">
        <f>IFERROR(AVERAGE(AH1269:AI1269),"")</f>
        <v/>
      </c>
      <c r="AH1269" s="23"/>
      <c r="AI1269" s="24"/>
      <c r="AJ1269" s="22" t="str">
        <f>IFERROR(AVERAGE(AK1269:AL1269),"")</f>
        <v/>
      </c>
      <c r="AK1269" s="23"/>
      <c r="AL1269" s="24"/>
      <c r="AM1269" s="22" t="str">
        <f>IFERROR(AVERAGE(AN1269:AO1269),"")</f>
        <v/>
      </c>
      <c r="AN1269" s="23"/>
      <c r="AO1269" s="24"/>
      <c r="AP1269" s="22" t="str">
        <f>IFERROR(AVERAGE(AQ1269:AR1269),"")</f>
        <v/>
      </c>
      <c r="AQ1269" s="23"/>
      <c r="AR1269" s="24"/>
      <c r="AS1269" s="22" t="str">
        <f>IFERROR(AVERAGE(AT1269:AU1269),"")</f>
        <v/>
      </c>
      <c r="AT1269" s="23"/>
      <c r="AU1269" s="24"/>
      <c r="AV1269" s="22" t="str">
        <f>IFERROR(AVERAGE(AW1269:AX1269),"")</f>
        <v/>
      </c>
      <c r="AW1269" s="23"/>
      <c r="AX1269" s="24"/>
      <c r="AY1269" s="22" t="str">
        <f>IFERROR(AVERAGE(AZ1269:BA1269),"")</f>
        <v/>
      </c>
      <c r="AZ1269" s="23"/>
      <c r="BA1269" s="24"/>
      <c r="BB1269" s="22" t="str">
        <f>IFERROR(AVERAGE(BC1269:BD1269),"")</f>
        <v/>
      </c>
      <c r="BC1269" s="23"/>
      <c r="BD1269" s="24"/>
      <c r="BE1269" s="22" t="str">
        <f>IFERROR(AVERAGE(BF1269:BG1269),"")</f>
        <v/>
      </c>
      <c r="BF1269" s="23"/>
      <c r="BG1269" s="24"/>
      <c r="BH1269" s="22" t="str">
        <f>IFERROR(AVERAGE(BI1269:BJ1269),"")</f>
        <v/>
      </c>
      <c r="BI1269" s="23"/>
      <c r="BJ1269" s="24"/>
      <c r="BK1269" s="22" t="str">
        <f>IFERROR(AVERAGE(BL1269:BM1269),"")</f>
        <v/>
      </c>
      <c r="BL1269" s="23"/>
      <c r="BM1269" s="24"/>
      <c r="BN1269" s="22" t="str">
        <f>IFERROR(AVERAGE(BO1269:BP1269),"")</f>
        <v/>
      </c>
      <c r="BO1269" s="23"/>
      <c r="BP1269" s="24"/>
      <c r="BQ1269" s="22" t="str">
        <f>IFERROR(AVERAGE(BR1269:BS1269),"")</f>
        <v/>
      </c>
      <c r="BR1269" s="23"/>
      <c r="BS1269" s="24"/>
      <c r="BT1269" s="22" t="str">
        <f>IFERROR(AVERAGE(BU1269:BV1269),"")</f>
        <v/>
      </c>
      <c r="BU1269" s="23"/>
      <c r="BV1269" s="24"/>
    </row>
    <row r="1270" spans="1:77">
      <c r="B1270" t="s">
        <v>69</v>
      </c>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c r="BO1270" s="4"/>
      <c r="BP1270" s="4"/>
      <c r="BQ1270" s="4"/>
      <c r="BR1270" s="4"/>
      <c r="BS1270" s="4"/>
      <c r="BT1270" s="4"/>
      <c r="BU1270" s="4"/>
      <c r="BV1270" s="4"/>
    </row>
    <row r="1271" spans="1:77">
      <c r="B1271" t="str">
        <f>B1266</f>
        <v>sterner2014energiespeicher</v>
      </c>
      <c r="C1271" t="s">
        <v>23</v>
      </c>
      <c r="D1271">
        <f>D1266</f>
        <v>2014</v>
      </c>
      <c r="E1271" t="s">
        <v>20</v>
      </c>
      <c r="F1271" s="4" t="str">
        <f>IFERROR(AVERAGE(G1271:H1271),"")</f>
        <v/>
      </c>
      <c r="G1271" s="12"/>
      <c r="H1271" s="13"/>
      <c r="I1271" s="4" t="str">
        <f>IFERROR(AVERAGE(J1271:K1271),"")</f>
        <v/>
      </c>
      <c r="J1271" s="12"/>
      <c r="K1271" s="13"/>
      <c r="L1271" s="4" t="str">
        <f>IFERROR(AVERAGE(M1271:N1271),"")</f>
        <v/>
      </c>
      <c r="M1271" s="12"/>
      <c r="N1271" s="13"/>
      <c r="O1271" s="4" t="str">
        <f>IFERROR(AVERAGE(P1271:Q1271),"")</f>
        <v/>
      </c>
      <c r="P1271" s="12"/>
      <c r="Q1271" s="13"/>
      <c r="R1271" s="4" t="str">
        <f>IFERROR(AVERAGE(S1271:T1271),"")</f>
        <v/>
      </c>
      <c r="S1271" s="12"/>
      <c r="T1271" s="13"/>
      <c r="U1271" s="4" t="str">
        <f>IFERROR(AVERAGE(V1271:W1271),"")</f>
        <v/>
      </c>
      <c r="V1271" s="12"/>
      <c r="W1271" s="13"/>
      <c r="X1271" s="4" t="str">
        <f>IFERROR(AVERAGE(Y1271:Z1271),"")</f>
        <v/>
      </c>
      <c r="Y1271" s="12"/>
      <c r="Z1271" s="13"/>
      <c r="AA1271" s="4" t="str">
        <f>IFERROR(AVERAGE(AB1271:AC1271),"")</f>
        <v/>
      </c>
      <c r="AB1271" s="12"/>
      <c r="AC1271" s="13"/>
      <c r="AD1271" s="4" t="str">
        <f>IFERROR(AVERAGE(AE1271:AF1271),"")</f>
        <v/>
      </c>
      <c r="AE1271" s="12"/>
      <c r="AF1271" s="13"/>
      <c r="AG1271" s="4" t="str">
        <f>IFERROR(AVERAGE(AH1271:AI1271),"")</f>
        <v/>
      </c>
      <c r="AH1271" s="12"/>
      <c r="AI1271" s="13"/>
      <c r="AJ1271" s="4" t="str">
        <f>IFERROR(AVERAGE(AK1271:AL1271),"")</f>
        <v/>
      </c>
      <c r="AK1271" s="12"/>
      <c r="AL1271" s="13"/>
      <c r="AM1271" s="4" t="str">
        <f>IFERROR(AVERAGE(AN1271:AO1271),"")</f>
        <v/>
      </c>
      <c r="AN1271" s="12"/>
      <c r="AO1271" s="13"/>
      <c r="AP1271" s="4" t="str">
        <f>IFERROR(AVERAGE(AQ1271:AR1271),"")</f>
        <v/>
      </c>
      <c r="AQ1271" s="12"/>
      <c r="AR1271" s="13"/>
      <c r="AS1271" s="4" t="str">
        <f>IFERROR(AVERAGE(AT1271:AU1271),"")</f>
        <v/>
      </c>
      <c r="AT1271" s="12"/>
      <c r="AU1271" s="13"/>
      <c r="AV1271" s="4" t="str">
        <f>IFERROR(AVERAGE(AW1271:AX1271),"")</f>
        <v/>
      </c>
      <c r="AW1271" s="12"/>
      <c r="AX1271" s="13"/>
      <c r="AY1271" s="4" t="str">
        <f>IFERROR(AVERAGE(AZ1271:BA1271),"")</f>
        <v/>
      </c>
      <c r="AZ1271" s="12"/>
      <c r="BA1271" s="13"/>
      <c r="BB1271" s="4" t="str">
        <f>IFERROR(AVERAGE(BC1271:BD1271),"")</f>
        <v/>
      </c>
      <c r="BC1271" s="12"/>
      <c r="BD1271" s="13"/>
      <c r="BE1271" s="4" t="str">
        <f>IFERROR(AVERAGE(BF1271:BG1271),"")</f>
        <v/>
      </c>
      <c r="BF1271" s="12"/>
      <c r="BG1271" s="13"/>
      <c r="BH1271" s="4" t="str">
        <f>IFERROR(AVERAGE(BI1271:BJ1271),"")</f>
        <v/>
      </c>
      <c r="BI1271" s="12"/>
      <c r="BJ1271" s="13"/>
      <c r="BK1271" s="4" t="str">
        <f>IFERROR(AVERAGE(BL1271:BM1271),"")</f>
        <v/>
      </c>
      <c r="BL1271" s="12"/>
      <c r="BM1271" s="13"/>
      <c r="BN1271" s="4" t="str">
        <f>IFERROR(AVERAGE(BO1271:BP1271),"")</f>
        <v/>
      </c>
      <c r="BO1271" s="12"/>
      <c r="BP1271" s="13"/>
      <c r="BQ1271" s="4" t="str">
        <f>IFERROR(AVERAGE(BR1271:BS1271),"")</f>
        <v/>
      </c>
      <c r="BR1271" s="12"/>
      <c r="BS1271" s="13"/>
      <c r="BT1271" s="4" t="str">
        <f>IFERROR(AVERAGE(BU1271:BV1271),"")</f>
        <v/>
      </c>
      <c r="BU1271" s="12"/>
      <c r="BV1271" s="13"/>
    </row>
    <row r="1272" spans="1:77">
      <c r="B1272" t="str">
        <f>B1271</f>
        <v>sterner2014energiespeicher</v>
      </c>
      <c r="C1272" t="s">
        <v>42</v>
      </c>
      <c r="D1272">
        <f>D1271</f>
        <v>2014</v>
      </c>
      <c r="E1272" t="s">
        <v>43</v>
      </c>
      <c r="F1272" s="4" t="str">
        <f>IFERROR(AVERAGE(G1272:H1272),"")</f>
        <v/>
      </c>
      <c r="G1272" s="12"/>
      <c r="H1272" s="13"/>
      <c r="I1272" s="4" t="str">
        <f>IFERROR(AVERAGE(J1272:K1272),"")</f>
        <v/>
      </c>
      <c r="J1272" s="12"/>
      <c r="K1272" s="13"/>
      <c r="L1272" s="4" t="str">
        <f>IFERROR(AVERAGE(M1272:N1272),"")</f>
        <v/>
      </c>
      <c r="M1272" s="12"/>
      <c r="N1272" s="13"/>
      <c r="O1272" s="4" t="str">
        <f>IFERROR(AVERAGE(P1272:Q1272),"")</f>
        <v/>
      </c>
      <c r="P1272" s="12"/>
      <c r="Q1272" s="13"/>
      <c r="R1272" s="4" t="str">
        <f>IFERROR(AVERAGE(S1272:T1272),"")</f>
        <v/>
      </c>
      <c r="S1272" s="12"/>
      <c r="T1272" s="13"/>
      <c r="U1272" s="4" t="str">
        <f>IFERROR(AVERAGE(V1272:W1272),"")</f>
        <v/>
      </c>
      <c r="V1272" s="12"/>
      <c r="W1272" s="13"/>
      <c r="X1272" s="4" t="str">
        <f>IFERROR(AVERAGE(Y1272:Z1272),"")</f>
        <v/>
      </c>
      <c r="Y1272" s="12"/>
      <c r="Z1272" s="13"/>
      <c r="AA1272" s="4" t="str">
        <f>IFERROR(AVERAGE(AB1272:AC1272),"")</f>
        <v/>
      </c>
      <c r="AB1272" s="12"/>
      <c r="AC1272" s="13"/>
      <c r="AD1272" s="4" t="str">
        <f>IFERROR(AVERAGE(AE1272:AF1272),"")</f>
        <v/>
      </c>
      <c r="AE1272" s="12"/>
      <c r="AF1272" s="13"/>
      <c r="AG1272" s="4" t="str">
        <f>IFERROR(AVERAGE(AH1272:AI1272),"")</f>
        <v/>
      </c>
      <c r="AH1272" s="12"/>
      <c r="AI1272" s="13"/>
      <c r="AJ1272" s="4" t="str">
        <f>IFERROR(AVERAGE(AK1272:AL1272),"")</f>
        <v/>
      </c>
      <c r="AK1272" s="12"/>
      <c r="AL1272" s="13"/>
      <c r="AM1272" s="4" t="str">
        <f>IFERROR(AVERAGE(AN1272:AO1272),"")</f>
        <v/>
      </c>
      <c r="AN1272" s="12"/>
      <c r="AO1272" s="13"/>
      <c r="AP1272" s="4" t="str">
        <f>IFERROR(AVERAGE(AQ1272:AR1272),"")</f>
        <v/>
      </c>
      <c r="AQ1272" s="12"/>
      <c r="AR1272" s="13"/>
      <c r="AS1272" s="4" t="str">
        <f>IFERROR(AVERAGE(AT1272:AU1272),"")</f>
        <v/>
      </c>
      <c r="AT1272" s="12"/>
      <c r="AU1272" s="13"/>
      <c r="AV1272" s="4" t="str">
        <f>IFERROR(AVERAGE(AW1272:AX1272),"")</f>
        <v/>
      </c>
      <c r="AW1272" s="12"/>
      <c r="AX1272" s="13"/>
      <c r="AY1272" s="4" t="str">
        <f>IFERROR(AVERAGE(AZ1272:BA1272),"")</f>
        <v/>
      </c>
      <c r="AZ1272" s="12"/>
      <c r="BA1272" s="13"/>
      <c r="BB1272" s="4" t="str">
        <f>IFERROR(AVERAGE(BC1272:BD1272),"")</f>
        <v/>
      </c>
      <c r="BC1272" s="12"/>
      <c r="BD1272" s="13"/>
      <c r="BE1272" s="4" t="str">
        <f>IFERROR(AVERAGE(BF1272:BG1272),"")</f>
        <v/>
      </c>
      <c r="BF1272" s="12"/>
      <c r="BG1272" s="13"/>
      <c r="BH1272" s="4" t="str">
        <f>IFERROR(AVERAGE(BI1272:BJ1272),"")</f>
        <v/>
      </c>
      <c r="BI1272" s="12"/>
      <c r="BJ1272" s="13"/>
      <c r="BK1272" s="4" t="str">
        <f>IFERROR(AVERAGE(BL1272:BM1272),"")</f>
        <v/>
      </c>
      <c r="BL1272" s="12"/>
      <c r="BM1272" s="13"/>
      <c r="BN1272" s="4" t="str">
        <f>IFERROR(AVERAGE(BO1272:BP1272),"")</f>
        <v/>
      </c>
      <c r="BO1272" s="12"/>
      <c r="BP1272" s="13"/>
      <c r="BQ1272" s="4" t="str">
        <f>IFERROR(AVERAGE(BR1272:BS1272),"")</f>
        <v/>
      </c>
      <c r="BR1272" s="12"/>
      <c r="BS1272" s="13"/>
      <c r="BT1272" s="4" t="str">
        <f>IFERROR(AVERAGE(BU1272:BV1272),"")</f>
        <v/>
      </c>
      <c r="BU1272" s="12"/>
      <c r="BV1272" s="13"/>
    </row>
    <row r="1273" spans="1:77">
      <c r="B1273" t="str">
        <f>B1272</f>
        <v>sterner2014energiespeicher</v>
      </c>
      <c r="C1273" t="s">
        <v>21</v>
      </c>
      <c r="D1273">
        <f>D1272</f>
        <v>2014</v>
      </c>
      <c r="E1273" t="s">
        <v>22</v>
      </c>
      <c r="F1273" s="22" t="str">
        <f>IFERROR(AVERAGE(G1273:H1273),"")</f>
        <v/>
      </c>
      <c r="G1273" s="23"/>
      <c r="H1273" s="24"/>
      <c r="I1273" s="22" t="str">
        <f>IFERROR(AVERAGE(J1273:K1273),"")</f>
        <v/>
      </c>
      <c r="J1273" s="23"/>
      <c r="K1273" s="24"/>
      <c r="L1273" s="22" t="str">
        <f>IFERROR(AVERAGE(M1273:N1273),"")</f>
        <v/>
      </c>
      <c r="M1273" s="23"/>
      <c r="N1273" s="24"/>
      <c r="O1273" s="22" t="str">
        <f>IFERROR(AVERAGE(P1273:Q1273),"")</f>
        <v/>
      </c>
      <c r="P1273" s="23"/>
      <c r="Q1273" s="24"/>
      <c r="R1273" s="22" t="str">
        <f>IFERROR(AVERAGE(S1273:T1273),"")</f>
        <v/>
      </c>
      <c r="S1273" s="23"/>
      <c r="T1273" s="24"/>
      <c r="U1273" s="22" t="str">
        <f>IFERROR(AVERAGE(V1273:W1273),"")</f>
        <v/>
      </c>
      <c r="V1273" s="23"/>
      <c r="W1273" s="24"/>
      <c r="X1273" s="22" t="str">
        <f>IFERROR(AVERAGE(Y1273:Z1273),"")</f>
        <v/>
      </c>
      <c r="Y1273" s="23"/>
      <c r="Z1273" s="24"/>
      <c r="AA1273" s="22" t="str">
        <f>IFERROR(AVERAGE(AB1273:AC1273),"")</f>
        <v/>
      </c>
      <c r="AB1273" s="23"/>
      <c r="AC1273" s="24"/>
      <c r="AD1273" s="22" t="str">
        <f>IFERROR(AVERAGE(AE1273:AF1273),"")</f>
        <v/>
      </c>
      <c r="AE1273" s="23"/>
      <c r="AF1273" s="24"/>
      <c r="AG1273" s="22" t="str">
        <f>IFERROR(AVERAGE(AH1273:AI1273),"")</f>
        <v/>
      </c>
      <c r="AH1273" s="23"/>
      <c r="AI1273" s="24"/>
      <c r="AJ1273" s="22" t="str">
        <f>IFERROR(AVERAGE(AK1273:AL1273),"")</f>
        <v/>
      </c>
      <c r="AK1273" s="23"/>
      <c r="AL1273" s="24"/>
      <c r="AM1273" s="22" t="str">
        <f>IFERROR(AVERAGE(AN1273:AO1273),"")</f>
        <v/>
      </c>
      <c r="AN1273" s="23"/>
      <c r="AO1273" s="24"/>
      <c r="AP1273" s="22" t="str">
        <f>IFERROR(AVERAGE(AQ1273:AR1273),"")</f>
        <v/>
      </c>
      <c r="AQ1273" s="23"/>
      <c r="AR1273" s="24"/>
      <c r="AS1273" s="22" t="str">
        <f>IFERROR(AVERAGE(AT1273:AU1273),"")</f>
        <v/>
      </c>
      <c r="AT1273" s="23"/>
      <c r="AU1273" s="24"/>
      <c r="AV1273" s="22">
        <f>IFERROR(AVERAGE(AW1273:AX1273),"")</f>
        <v>0.72</v>
      </c>
      <c r="AW1273" s="23">
        <v>0.62</v>
      </c>
      <c r="AX1273" s="24">
        <v>0.82</v>
      </c>
      <c r="AY1273" s="22" t="str">
        <f>IFERROR(AVERAGE(AZ1273:BA1273),"")</f>
        <v/>
      </c>
      <c r="AZ1273" s="23"/>
      <c r="BA1273" s="24"/>
      <c r="BB1273" s="22" t="str">
        <f>IFERROR(AVERAGE(BC1273:BD1273),"")</f>
        <v/>
      </c>
      <c r="BC1273" s="23"/>
      <c r="BD1273" s="24"/>
      <c r="BE1273" s="22" t="str">
        <f>IFERROR(AVERAGE(BF1273:BG1273),"")</f>
        <v/>
      </c>
      <c r="BF1273" s="23"/>
      <c r="BG1273" s="24"/>
      <c r="BH1273" s="22" t="str">
        <f>IFERROR(AVERAGE(BI1273:BJ1273),"")</f>
        <v/>
      </c>
      <c r="BI1273" s="23"/>
      <c r="BJ1273" s="24"/>
      <c r="BK1273" s="22" t="str">
        <f>IFERROR(AVERAGE(BL1273:BM1273),"")</f>
        <v/>
      </c>
      <c r="BL1273" s="23"/>
      <c r="BM1273" s="24"/>
      <c r="BN1273" s="22" t="str">
        <f>IFERROR(AVERAGE(BO1273:BP1273),"")</f>
        <v/>
      </c>
      <c r="BO1273" s="23"/>
      <c r="BP1273" s="24"/>
      <c r="BQ1273" s="22" t="str">
        <f>IFERROR(AVERAGE(BR1273:BS1273),"")</f>
        <v/>
      </c>
      <c r="BR1273" s="23"/>
      <c r="BS1273" s="24"/>
      <c r="BT1273" s="22" t="str">
        <f>IFERROR(AVERAGE(BU1273:BV1273),"")</f>
        <v/>
      </c>
      <c r="BU1273" s="23"/>
      <c r="BV1273" s="24"/>
    </row>
    <row r="1274" spans="1:77">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c r="BO1274" s="11"/>
      <c r="BP1274" s="11"/>
      <c r="BQ1274" s="11"/>
      <c r="BR1274" s="11"/>
      <c r="BS1274" s="11"/>
      <c r="BT1274" s="11"/>
      <c r="BU1274" s="11"/>
      <c r="BV1274" s="11"/>
      <c r="BW1274" s="11"/>
      <c r="BX1274" s="11"/>
      <c r="BY1274" s="11"/>
    </row>
    <row r="1276" spans="1:77">
      <c r="A1276" s="5">
        <f>MATCH(B1276,Sources[Citekey],0)</f>
        <v>72</v>
      </c>
      <c r="B1276" s="6" t="s">
        <v>190</v>
      </c>
      <c r="C1276" s="1"/>
      <c r="D1276" s="1">
        <f>VLOOKUP(B1276,Sources[],2,FALSE)</f>
        <v>2012</v>
      </c>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c r="BO1276" s="4"/>
      <c r="BP1276" s="4"/>
      <c r="BQ1276" s="4"/>
      <c r="BR1276" s="4"/>
      <c r="BS1276" s="4"/>
      <c r="BT1276" s="4"/>
      <c r="BU1276" s="4"/>
      <c r="BV1276" s="4"/>
    </row>
    <row r="1277" spans="1:77">
      <c r="B1277" t="str">
        <f>B1276</f>
        <v>ursua2012hydrogen</v>
      </c>
      <c r="C1277" t="s">
        <v>3</v>
      </c>
      <c r="D1277">
        <f>D1276</f>
        <v>2012</v>
      </c>
      <c r="E1277" s="25" t="s">
        <v>6</v>
      </c>
      <c r="F1277" s="4" t="str">
        <f>IFERROR(AVERAGE(G1277:H1277),"")</f>
        <v/>
      </c>
      <c r="G1277" s="12"/>
      <c r="H1277" s="13"/>
      <c r="I1277" s="4" t="str">
        <f>IFERROR(AVERAGE(J1277:K1277),"")</f>
        <v/>
      </c>
      <c r="J1277" s="12"/>
      <c r="K1277" s="13"/>
      <c r="L1277" s="4" t="str">
        <f>IFERROR(AVERAGE(M1277:N1277),"")</f>
        <v/>
      </c>
      <c r="M1277" s="12"/>
      <c r="N1277" s="13"/>
      <c r="O1277" s="4" t="str">
        <f>IFERROR(AVERAGE(P1277:Q1277),"")</f>
        <v/>
      </c>
      <c r="P1277" s="12"/>
      <c r="Q1277" s="13"/>
      <c r="R1277" s="4" t="str">
        <f>IFERROR(AVERAGE(S1277:T1277),"")</f>
        <v/>
      </c>
      <c r="S1277" s="12"/>
      <c r="T1277" s="13"/>
      <c r="U1277" s="4" t="str">
        <f>IFERROR(AVERAGE(V1277:W1277),"")</f>
        <v/>
      </c>
      <c r="V1277" s="12"/>
      <c r="W1277" s="13"/>
      <c r="X1277" s="4" t="str">
        <f>IFERROR(AVERAGE(Y1277:Z1277),"")</f>
        <v/>
      </c>
      <c r="Y1277" s="12"/>
      <c r="Z1277" s="13"/>
      <c r="AA1277" s="4" t="str">
        <f>IFERROR(AVERAGE(AB1277:AC1277),"")</f>
        <v/>
      </c>
      <c r="AB1277" s="12"/>
      <c r="AC1277" s="13"/>
      <c r="AD1277" s="4" t="str">
        <f>IFERROR(AVERAGE(AE1277:AF1277),"")</f>
        <v/>
      </c>
      <c r="AE1277" s="12"/>
      <c r="AF1277" s="13"/>
      <c r="AG1277" s="4" t="str">
        <f>IFERROR(AVERAGE(AH1277:AI1277),"")</f>
        <v/>
      </c>
      <c r="AH1277" s="12"/>
      <c r="AI1277" s="13"/>
      <c r="AJ1277" s="4" t="str">
        <f>IFERROR(AVERAGE(AK1277:AL1277),"")</f>
        <v/>
      </c>
      <c r="AK1277" s="12"/>
      <c r="AL1277" s="13"/>
      <c r="AM1277" s="4" t="str">
        <f>IFERROR(AVERAGE(AN1277:AO1277),"")</f>
        <v/>
      </c>
      <c r="AN1277" s="12"/>
      <c r="AO1277" s="13"/>
      <c r="AP1277" s="4">
        <f>IFERROR(AVERAGE(AQ1277:AR1277),"")</f>
        <v>3000</v>
      </c>
      <c r="AQ1277" s="12">
        <v>1000</v>
      </c>
      <c r="AR1277" s="13">
        <v>5000</v>
      </c>
      <c r="AS1277" s="4" t="str">
        <f>IFERROR(AVERAGE(AT1277:AU1277),"")</f>
        <v/>
      </c>
      <c r="AT1277" s="12"/>
      <c r="AU1277" s="13"/>
      <c r="AV1277" s="4" t="str">
        <f>IFERROR(AVERAGE(AW1277:AX1277),"")</f>
        <v/>
      </c>
      <c r="AW1277" s="12"/>
      <c r="AX1277" s="13"/>
      <c r="AY1277" s="4" t="str">
        <f>IFERROR(AVERAGE(AZ1277:BA1277),"")</f>
        <v/>
      </c>
      <c r="AZ1277" s="12"/>
      <c r="BA1277" s="13"/>
      <c r="BB1277" s="4" t="str">
        <f>IFERROR(AVERAGE(BC1277:BD1277),"")</f>
        <v/>
      </c>
      <c r="BC1277" s="12"/>
      <c r="BD1277" s="13"/>
      <c r="BE1277" s="4" t="str">
        <f>IFERROR(AVERAGE(BF1277:BG1277),"")</f>
        <v/>
      </c>
      <c r="BF1277" s="12"/>
      <c r="BG1277" s="13"/>
      <c r="BH1277" s="4" t="str">
        <f>IFERROR(AVERAGE(BI1277:BJ1277),"")</f>
        <v/>
      </c>
      <c r="BI1277" s="12"/>
      <c r="BJ1277" s="13"/>
      <c r="BK1277" s="4" t="str">
        <f>IFERROR(AVERAGE(BL1277:BM1277),"")</f>
        <v/>
      </c>
      <c r="BL1277" s="12"/>
      <c r="BM1277" s="13"/>
      <c r="BN1277" s="4" t="str">
        <f>IFERROR(AVERAGE(BO1277:BP1277),"")</f>
        <v/>
      </c>
      <c r="BO1277" s="12"/>
      <c r="BP1277" s="13"/>
      <c r="BQ1277" s="4" t="str">
        <f>IFERROR(AVERAGE(BR1277:BS1277),"")</f>
        <v/>
      </c>
      <c r="BR1277" s="12"/>
      <c r="BS1277" s="13"/>
      <c r="BT1277" s="4" t="str">
        <f>IFERROR(AVERAGE(BU1277:BV1277),"")</f>
        <v/>
      </c>
      <c r="BU1277" s="12"/>
      <c r="BV1277" s="13"/>
      <c r="BX1277" s="2"/>
      <c r="BY1277" s="2" t="s">
        <v>217</v>
      </c>
    </row>
    <row r="1278" spans="1:77">
      <c r="B1278" t="str">
        <f>B1277</f>
        <v>ursua2012hydrogen</v>
      </c>
      <c r="C1278" t="s">
        <v>4</v>
      </c>
      <c r="D1278">
        <f>D1277</f>
        <v>2012</v>
      </c>
      <c r="E1278" t="str">
        <f>E1277</f>
        <v>EUR/kW</v>
      </c>
      <c r="F1278" s="4" t="str">
        <f>IFERROR(AVERAGE(G1278:H1278),"")</f>
        <v/>
      </c>
      <c r="G1278" s="14"/>
      <c r="H1278" s="15"/>
      <c r="I1278" s="4" t="str">
        <f>IFERROR(AVERAGE(J1278:K1278),"")</f>
        <v/>
      </c>
      <c r="J1278" s="14"/>
      <c r="K1278" s="15"/>
      <c r="L1278" s="4" t="str">
        <f>IFERROR(AVERAGE(M1278:N1278),"")</f>
        <v/>
      </c>
      <c r="M1278" s="14"/>
      <c r="N1278" s="15"/>
      <c r="O1278" s="4" t="str">
        <f>IFERROR(AVERAGE(P1278:Q1278),"")</f>
        <v/>
      </c>
      <c r="P1278" s="14"/>
      <c r="Q1278" s="15"/>
      <c r="R1278" s="4" t="str">
        <f>IFERROR(AVERAGE(S1278:T1278),"")</f>
        <v/>
      </c>
      <c r="S1278" s="14"/>
      <c r="T1278" s="15"/>
      <c r="U1278" s="4" t="str">
        <f>IFERROR(AVERAGE(V1278:W1278),"")</f>
        <v/>
      </c>
      <c r="V1278" s="14"/>
      <c r="W1278" s="15"/>
      <c r="X1278" s="4" t="str">
        <f>IFERROR(AVERAGE(Y1278:Z1278),"")</f>
        <v/>
      </c>
      <c r="Y1278" s="14"/>
      <c r="Z1278" s="15"/>
      <c r="AA1278" s="4" t="str">
        <f>IFERROR(AVERAGE(AB1278:AC1278),"")</f>
        <v/>
      </c>
      <c r="AB1278" s="14"/>
      <c r="AC1278" s="15"/>
      <c r="AD1278" s="4" t="str">
        <f>IFERROR(AVERAGE(AE1278:AF1278),"")</f>
        <v/>
      </c>
      <c r="AE1278" s="14"/>
      <c r="AF1278" s="15"/>
      <c r="AG1278" s="4" t="str">
        <f>IFERROR(AVERAGE(AH1278:AI1278),"")</f>
        <v/>
      </c>
      <c r="AH1278" s="14"/>
      <c r="AI1278" s="15"/>
      <c r="AJ1278" s="4" t="str">
        <f>IFERROR(AVERAGE(AK1278:AL1278),"")</f>
        <v/>
      </c>
      <c r="AK1278" s="14"/>
      <c r="AL1278" s="15"/>
      <c r="AM1278" s="4" t="str">
        <f>IFERROR(AVERAGE(AN1278:AO1278),"")</f>
        <v/>
      </c>
      <c r="AN1278" s="14"/>
      <c r="AO1278" s="15"/>
      <c r="AP1278" s="4" t="str">
        <f>IFERROR(AVERAGE(AQ1278:AR1278),"")</f>
        <v/>
      </c>
      <c r="AQ1278" s="14"/>
      <c r="AR1278" s="15"/>
      <c r="AS1278" s="4" t="str">
        <f>IFERROR(AVERAGE(AT1278:AU1278),"")</f>
        <v/>
      </c>
      <c r="AT1278" s="14"/>
      <c r="AU1278" s="15"/>
      <c r="AV1278" s="4" t="str">
        <f>IFERROR(AVERAGE(AW1278:AX1278),"")</f>
        <v/>
      </c>
      <c r="AW1278" s="14"/>
      <c r="AX1278" s="15"/>
      <c r="AY1278" s="4" t="str">
        <f>IFERROR(AVERAGE(AZ1278:BA1278),"")</f>
        <v/>
      </c>
      <c r="AZ1278" s="14"/>
      <c r="BA1278" s="15"/>
      <c r="BB1278" s="4" t="str">
        <f>IFERROR(AVERAGE(BC1278:BD1278),"")</f>
        <v/>
      </c>
      <c r="BC1278" s="14"/>
      <c r="BD1278" s="15"/>
      <c r="BE1278" s="4" t="str">
        <f>IFERROR(AVERAGE(BF1278:BG1278),"")</f>
        <v/>
      </c>
      <c r="BF1278" s="14"/>
      <c r="BG1278" s="15"/>
      <c r="BH1278" s="4" t="str">
        <f>IFERROR(AVERAGE(BI1278:BJ1278),"")</f>
        <v/>
      </c>
      <c r="BI1278" s="14"/>
      <c r="BJ1278" s="15"/>
      <c r="BK1278" s="4" t="str">
        <f>IFERROR(AVERAGE(BL1278:BM1278),"")</f>
        <v/>
      </c>
      <c r="BL1278" s="14"/>
      <c r="BM1278" s="15"/>
      <c r="BN1278" s="4" t="str">
        <f>IFERROR(AVERAGE(BO1278:BP1278),"")</f>
        <v/>
      </c>
      <c r="BO1278" s="14"/>
      <c r="BP1278" s="15"/>
      <c r="BQ1278" s="4" t="str">
        <f>IFERROR(AVERAGE(BR1278:BS1278),"")</f>
        <v/>
      </c>
      <c r="BR1278" s="14"/>
      <c r="BS1278" s="15"/>
      <c r="BT1278" s="4" t="str">
        <f>IFERROR(AVERAGE(BU1278:BV1278),"")</f>
        <v/>
      </c>
      <c r="BU1278" s="14"/>
      <c r="BV1278" s="15"/>
      <c r="BX1278" s="2"/>
      <c r="BY1278" s="2"/>
    </row>
    <row r="1279" spans="1:77">
      <c r="B1279" t="str">
        <f>B1278</f>
        <v>ursua2012hydrogen</v>
      </c>
      <c r="C1279" t="s">
        <v>5</v>
      </c>
      <c r="D1279">
        <f>D1278</f>
        <v>2012</v>
      </c>
      <c r="E1279" t="str">
        <f>E1278</f>
        <v>EUR/kW</v>
      </c>
      <c r="F1279" s="4" t="str">
        <f>IFERROR(AVERAGE(G1279:H1279),"")</f>
        <v/>
      </c>
      <c r="G1279" s="16"/>
      <c r="H1279" s="17"/>
      <c r="I1279" s="4" t="str">
        <f>IFERROR(AVERAGE(J1279:K1279),"")</f>
        <v/>
      </c>
      <c r="J1279" s="16"/>
      <c r="K1279" s="17"/>
      <c r="L1279" s="4" t="str">
        <f>IFERROR(AVERAGE(M1279:N1279),"")</f>
        <v/>
      </c>
      <c r="M1279" s="16"/>
      <c r="N1279" s="17"/>
      <c r="O1279" s="4" t="str">
        <f>IFERROR(AVERAGE(P1279:Q1279),"")</f>
        <v/>
      </c>
      <c r="P1279" s="16"/>
      <c r="Q1279" s="17"/>
      <c r="R1279" s="4" t="str">
        <f>IFERROR(AVERAGE(S1279:T1279),"")</f>
        <v/>
      </c>
      <c r="S1279" s="16"/>
      <c r="T1279" s="17"/>
      <c r="U1279" s="4" t="str">
        <f>IFERROR(AVERAGE(V1279:W1279),"")</f>
        <v/>
      </c>
      <c r="V1279" s="16"/>
      <c r="W1279" s="17"/>
      <c r="X1279" s="4" t="str">
        <f>IFERROR(AVERAGE(Y1279:Z1279),"")</f>
        <v/>
      </c>
      <c r="Y1279" s="16"/>
      <c r="Z1279" s="17"/>
      <c r="AA1279" s="4" t="str">
        <f>IFERROR(AVERAGE(AB1279:AC1279),"")</f>
        <v/>
      </c>
      <c r="AB1279" s="16"/>
      <c r="AC1279" s="17"/>
      <c r="AD1279" s="4" t="str">
        <f>IFERROR(AVERAGE(AE1279:AF1279),"")</f>
        <v/>
      </c>
      <c r="AE1279" s="16"/>
      <c r="AF1279" s="17"/>
      <c r="AG1279" s="4" t="str">
        <f>IFERROR(AVERAGE(AH1279:AI1279),"")</f>
        <v/>
      </c>
      <c r="AH1279" s="16"/>
      <c r="AI1279" s="17"/>
      <c r="AJ1279" s="4" t="str">
        <f>IFERROR(AVERAGE(AK1279:AL1279),"")</f>
        <v/>
      </c>
      <c r="AK1279" s="16"/>
      <c r="AL1279" s="17"/>
      <c r="AM1279" s="4" t="str">
        <f>IFERROR(AVERAGE(AN1279:AO1279),"")</f>
        <v/>
      </c>
      <c r="AN1279" s="16"/>
      <c r="AO1279" s="17"/>
      <c r="AP1279" s="4">
        <f>IFERROR(AVERAGE(AQ1279:AR1279),"")</f>
        <v>1000</v>
      </c>
      <c r="AQ1279" s="16">
        <v>1000</v>
      </c>
      <c r="AR1279" s="17">
        <v>1000</v>
      </c>
      <c r="AS1279" s="4" t="str">
        <f>IFERROR(AVERAGE(AT1279:AU1279),"")</f>
        <v/>
      </c>
      <c r="AT1279" s="16"/>
      <c r="AU1279" s="17"/>
      <c r="AV1279" s="4" t="str">
        <f>IFERROR(AVERAGE(AW1279:AX1279),"")</f>
        <v/>
      </c>
      <c r="AW1279" s="16"/>
      <c r="AX1279" s="17"/>
      <c r="AY1279" s="4" t="str">
        <f>IFERROR(AVERAGE(AZ1279:BA1279),"")</f>
        <v/>
      </c>
      <c r="AZ1279" s="16"/>
      <c r="BA1279" s="17"/>
      <c r="BB1279" s="4" t="str">
        <f>IFERROR(AVERAGE(BC1279:BD1279),"")</f>
        <v/>
      </c>
      <c r="BC1279" s="16"/>
      <c r="BD1279" s="17"/>
      <c r="BE1279" s="4" t="str">
        <f>IFERROR(AVERAGE(BF1279:BG1279),"")</f>
        <v/>
      </c>
      <c r="BF1279" s="16"/>
      <c r="BG1279" s="17"/>
      <c r="BH1279" s="4" t="str">
        <f>IFERROR(AVERAGE(BI1279:BJ1279),"")</f>
        <v/>
      </c>
      <c r="BI1279" s="16"/>
      <c r="BJ1279" s="17"/>
      <c r="BK1279" s="4" t="str">
        <f>IFERROR(AVERAGE(BL1279:BM1279),"")</f>
        <v/>
      </c>
      <c r="BL1279" s="16"/>
      <c r="BM1279" s="17"/>
      <c r="BN1279" s="4" t="str">
        <f>IFERROR(AVERAGE(BO1279:BP1279),"")</f>
        <v/>
      </c>
      <c r="BO1279" s="16"/>
      <c r="BP1279" s="17"/>
      <c r="BQ1279" s="4" t="str">
        <f>IFERROR(AVERAGE(BR1279:BS1279),"")</f>
        <v/>
      </c>
      <c r="BR1279" s="16"/>
      <c r="BS1279" s="17"/>
      <c r="BT1279" s="4" t="str">
        <f>IFERROR(AVERAGE(BU1279:BV1279),"")</f>
        <v/>
      </c>
      <c r="BU1279" s="16"/>
      <c r="BV1279" s="17"/>
      <c r="BY1279" s="2" t="s">
        <v>217</v>
      </c>
    </row>
    <row r="1280" spans="1:77">
      <c r="B1280" t="s">
        <v>69</v>
      </c>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row>
    <row r="1281" spans="1:74" s="1" customFormat="1">
      <c r="A1281" s="55"/>
      <c r="B1281" s="1" t="str">
        <f>B1279</f>
        <v>ursua2012hydrogen</v>
      </c>
      <c r="C1281" s="1" t="s">
        <v>10</v>
      </c>
      <c r="D1281" s="1">
        <f>D1276</f>
        <v>2012</v>
      </c>
      <c r="E1281" s="1" t="str">
        <f>E1277</f>
        <v>EUR/kW</v>
      </c>
      <c r="F1281" s="10">
        <f t="shared" ref="F1281:BJ1281" si="1410">IFERROR(SUM(F1283:F1288)/F1282,0)</f>
        <v>0</v>
      </c>
      <c r="G1281" s="10">
        <f t="shared" si="1410"/>
        <v>0</v>
      </c>
      <c r="H1281" s="10">
        <f t="shared" si="1410"/>
        <v>0</v>
      </c>
      <c r="I1281" s="10">
        <f t="shared" si="1410"/>
        <v>0</v>
      </c>
      <c r="J1281" s="10">
        <f t="shared" si="1410"/>
        <v>0</v>
      </c>
      <c r="K1281" s="10">
        <f t="shared" si="1410"/>
        <v>0</v>
      </c>
      <c r="L1281" s="10">
        <f t="shared" si="1410"/>
        <v>0</v>
      </c>
      <c r="M1281" s="10">
        <f t="shared" si="1410"/>
        <v>0</v>
      </c>
      <c r="N1281" s="10">
        <f t="shared" si="1410"/>
        <v>0</v>
      </c>
      <c r="O1281" s="10">
        <f t="shared" si="1410"/>
        <v>0</v>
      </c>
      <c r="P1281" s="10">
        <f t="shared" si="1410"/>
        <v>0</v>
      </c>
      <c r="Q1281" s="10">
        <f t="shared" si="1410"/>
        <v>0</v>
      </c>
      <c r="R1281" s="10">
        <f t="shared" si="1410"/>
        <v>0</v>
      </c>
      <c r="S1281" s="10">
        <f t="shared" si="1410"/>
        <v>0</v>
      </c>
      <c r="T1281" s="10">
        <f t="shared" si="1410"/>
        <v>0</v>
      </c>
      <c r="U1281" s="10">
        <f t="shared" si="1410"/>
        <v>0</v>
      </c>
      <c r="V1281" s="10">
        <f t="shared" si="1410"/>
        <v>0</v>
      </c>
      <c r="W1281" s="10">
        <f t="shared" si="1410"/>
        <v>0</v>
      </c>
      <c r="X1281" s="10">
        <f t="shared" si="1410"/>
        <v>0</v>
      </c>
      <c r="Y1281" s="10">
        <f t="shared" si="1410"/>
        <v>0</v>
      </c>
      <c r="Z1281" s="10">
        <f t="shared" si="1410"/>
        <v>0</v>
      </c>
      <c r="AA1281" s="10">
        <f t="shared" si="1410"/>
        <v>0</v>
      </c>
      <c r="AB1281" s="10">
        <f t="shared" si="1410"/>
        <v>0</v>
      </c>
      <c r="AC1281" s="10">
        <f t="shared" si="1410"/>
        <v>0</v>
      </c>
      <c r="AD1281" s="10">
        <f t="shared" si="1410"/>
        <v>0</v>
      </c>
      <c r="AE1281" s="10">
        <f t="shared" si="1410"/>
        <v>0</v>
      </c>
      <c r="AF1281" s="10">
        <f t="shared" si="1410"/>
        <v>0</v>
      </c>
      <c r="AG1281" s="10">
        <f t="shared" si="1410"/>
        <v>0</v>
      </c>
      <c r="AH1281" s="10">
        <f t="shared" si="1410"/>
        <v>0</v>
      </c>
      <c r="AI1281" s="10">
        <f t="shared" si="1410"/>
        <v>0</v>
      </c>
      <c r="AJ1281" s="10">
        <f t="shared" si="1410"/>
        <v>0</v>
      </c>
      <c r="AK1281" s="10">
        <f t="shared" si="1410"/>
        <v>0</v>
      </c>
      <c r="AL1281" s="10">
        <f t="shared" si="1410"/>
        <v>0</v>
      </c>
      <c r="AM1281" s="10">
        <f t="shared" si="1410"/>
        <v>0</v>
      </c>
      <c r="AN1281" s="10">
        <f t="shared" si="1410"/>
        <v>0</v>
      </c>
      <c r="AO1281" s="10">
        <f t="shared" si="1410"/>
        <v>0</v>
      </c>
      <c r="AP1281" s="10">
        <f t="shared" si="1410"/>
        <v>0</v>
      </c>
      <c r="AQ1281" s="10">
        <f t="shared" si="1410"/>
        <v>0</v>
      </c>
      <c r="AR1281" s="10">
        <f t="shared" si="1410"/>
        <v>0</v>
      </c>
      <c r="AS1281" s="10">
        <f t="shared" si="1410"/>
        <v>0</v>
      </c>
      <c r="AT1281" s="10">
        <f t="shared" si="1410"/>
        <v>0</v>
      </c>
      <c r="AU1281" s="10">
        <f t="shared" si="1410"/>
        <v>0</v>
      </c>
      <c r="AV1281" s="10">
        <f t="shared" si="1410"/>
        <v>0</v>
      </c>
      <c r="AW1281" s="10">
        <f t="shared" si="1410"/>
        <v>0</v>
      </c>
      <c r="AX1281" s="10">
        <f t="shared" si="1410"/>
        <v>0</v>
      </c>
      <c r="AY1281" s="10">
        <f t="shared" si="1410"/>
        <v>0</v>
      </c>
      <c r="AZ1281" s="10">
        <f t="shared" si="1410"/>
        <v>0</v>
      </c>
      <c r="BA1281" s="10">
        <f t="shared" si="1410"/>
        <v>0</v>
      </c>
      <c r="BB1281" s="10">
        <f t="shared" si="1410"/>
        <v>0</v>
      </c>
      <c r="BC1281" s="10">
        <f t="shared" si="1410"/>
        <v>0</v>
      </c>
      <c r="BD1281" s="10">
        <f t="shared" si="1410"/>
        <v>0</v>
      </c>
      <c r="BE1281" s="10">
        <f t="shared" si="1410"/>
        <v>0</v>
      </c>
      <c r="BF1281" s="10">
        <f t="shared" si="1410"/>
        <v>0</v>
      </c>
      <c r="BG1281" s="10">
        <f t="shared" si="1410"/>
        <v>0</v>
      </c>
      <c r="BH1281" s="10">
        <f t="shared" si="1410"/>
        <v>0</v>
      </c>
      <c r="BI1281" s="10">
        <f t="shared" si="1410"/>
        <v>0</v>
      </c>
      <c r="BJ1281" s="10">
        <f t="shared" si="1410"/>
        <v>0</v>
      </c>
      <c r="BK1281" s="10">
        <f t="shared" ref="BK1281:BV1281" si="1411">IFERROR(SUM(BK1283:BK1288)/BK1282,0)</f>
        <v>0</v>
      </c>
      <c r="BL1281" s="10">
        <f t="shared" si="1411"/>
        <v>0</v>
      </c>
      <c r="BM1281" s="10">
        <f t="shared" si="1411"/>
        <v>0</v>
      </c>
      <c r="BN1281" s="10">
        <f t="shared" si="1411"/>
        <v>0</v>
      </c>
      <c r="BO1281" s="10">
        <f t="shared" si="1411"/>
        <v>0</v>
      </c>
      <c r="BP1281" s="10">
        <f t="shared" si="1411"/>
        <v>0</v>
      </c>
      <c r="BQ1281" s="10">
        <f t="shared" si="1411"/>
        <v>0</v>
      </c>
      <c r="BR1281" s="10">
        <f t="shared" si="1411"/>
        <v>0</v>
      </c>
      <c r="BS1281" s="10">
        <f t="shared" si="1411"/>
        <v>0</v>
      </c>
      <c r="BT1281" s="10">
        <f t="shared" si="1411"/>
        <v>0</v>
      </c>
      <c r="BU1281" s="10">
        <f t="shared" si="1411"/>
        <v>0</v>
      </c>
      <c r="BV1281" s="10">
        <f t="shared" si="1411"/>
        <v>0</v>
      </c>
    </row>
    <row r="1282" spans="1:74" hidden="1" outlineLevel="1">
      <c r="B1282" t="str">
        <f>B1281</f>
        <v>ursua2012hydrogen</v>
      </c>
      <c r="C1282" t="s">
        <v>17</v>
      </c>
      <c r="D1282">
        <f>D1281</f>
        <v>2012</v>
      </c>
      <c r="E1282" t="s">
        <v>18</v>
      </c>
      <c r="F1282" s="4" t="str">
        <f>IFERROR(AVERAGE(G1282:H1282),"")</f>
        <v/>
      </c>
      <c r="G1282" s="12"/>
      <c r="H1282" s="13"/>
      <c r="I1282" s="4" t="str">
        <f>IFERROR(AVERAGE(J1282:K1282),"")</f>
        <v/>
      </c>
      <c r="J1282" s="12"/>
      <c r="K1282" s="13"/>
      <c r="L1282" s="4" t="str">
        <f>IFERROR(AVERAGE(M1282:N1282),"")</f>
        <v/>
      </c>
      <c r="M1282" s="12"/>
      <c r="N1282" s="13"/>
      <c r="O1282" s="4" t="str">
        <f>IFERROR(AVERAGE(P1282:Q1282),"")</f>
        <v/>
      </c>
      <c r="P1282" s="12"/>
      <c r="Q1282" s="13"/>
      <c r="R1282" s="4" t="str">
        <f>IFERROR(AVERAGE(S1282:T1282),"")</f>
        <v/>
      </c>
      <c r="S1282" s="12"/>
      <c r="T1282" s="13"/>
      <c r="U1282" s="4" t="str">
        <f>IFERROR(AVERAGE(V1282:W1282),"")</f>
        <v/>
      </c>
      <c r="V1282" s="12"/>
      <c r="W1282" s="13"/>
      <c r="X1282" s="4" t="str">
        <f>IFERROR(AVERAGE(Y1282:Z1282),"")</f>
        <v/>
      </c>
      <c r="Y1282" s="12"/>
      <c r="Z1282" s="13"/>
      <c r="AA1282" s="4" t="str">
        <f>IFERROR(AVERAGE(AB1282:AC1282),"")</f>
        <v/>
      </c>
      <c r="AB1282" s="12"/>
      <c r="AC1282" s="13"/>
      <c r="AD1282" s="4" t="str">
        <f>IFERROR(AVERAGE(AE1282:AF1282),"")</f>
        <v/>
      </c>
      <c r="AE1282" s="12"/>
      <c r="AF1282" s="13"/>
      <c r="AG1282" s="4" t="str">
        <f>IFERROR(AVERAGE(AH1282:AI1282),"")</f>
        <v/>
      </c>
      <c r="AH1282" s="12"/>
      <c r="AI1282" s="13"/>
      <c r="AJ1282" s="4" t="str">
        <f>IFERROR(AVERAGE(AK1282:AL1282),"")</f>
        <v/>
      </c>
      <c r="AK1282" s="12"/>
      <c r="AL1282" s="13"/>
      <c r="AM1282" s="4" t="str">
        <f>IFERROR(AVERAGE(AN1282:AO1282),"")</f>
        <v/>
      </c>
      <c r="AN1282" s="12"/>
      <c r="AO1282" s="13"/>
      <c r="AP1282" s="4" t="str">
        <f>IFERROR(AVERAGE(AQ1282:AR1282),"")</f>
        <v/>
      </c>
      <c r="AQ1282" s="12"/>
      <c r="AR1282" s="13"/>
      <c r="AS1282" s="4" t="str">
        <f>IFERROR(AVERAGE(AT1282:AU1282),"")</f>
        <v/>
      </c>
      <c r="AT1282" s="12"/>
      <c r="AU1282" s="13"/>
      <c r="AV1282" s="4" t="str">
        <f>IFERROR(AVERAGE(AW1282:AX1282),"")</f>
        <v/>
      </c>
      <c r="AW1282" s="12"/>
      <c r="AX1282" s="13"/>
      <c r="AY1282" s="4" t="str">
        <f>IFERROR(AVERAGE(AZ1282:BA1282),"")</f>
        <v/>
      </c>
      <c r="AZ1282" s="12"/>
      <c r="BA1282" s="13"/>
      <c r="BB1282" s="4" t="str">
        <f>IFERROR(AVERAGE(BC1282:BD1282),"")</f>
        <v/>
      </c>
      <c r="BC1282" s="12"/>
      <c r="BD1282" s="13"/>
      <c r="BE1282" s="4" t="str">
        <f>IFERROR(AVERAGE(BF1282:BG1282),"")</f>
        <v/>
      </c>
      <c r="BF1282" s="12"/>
      <c r="BG1282" s="13"/>
      <c r="BH1282" s="4" t="str">
        <f>IFERROR(AVERAGE(BI1282:BJ1282),"")</f>
        <v/>
      </c>
      <c r="BI1282" s="12"/>
      <c r="BJ1282" s="13"/>
      <c r="BK1282" s="4" t="str">
        <f>IFERROR(AVERAGE(BL1282:BM1282),"")</f>
        <v/>
      </c>
      <c r="BL1282" s="12"/>
      <c r="BM1282" s="13"/>
      <c r="BN1282" s="4" t="str">
        <f>IFERROR(AVERAGE(BO1282:BP1282),"")</f>
        <v/>
      </c>
      <c r="BO1282" s="12"/>
      <c r="BP1282" s="13"/>
      <c r="BQ1282" s="4" t="str">
        <f>IFERROR(AVERAGE(BR1282:BS1282),"")</f>
        <v/>
      </c>
      <c r="BR1282" s="12"/>
      <c r="BS1282" s="13"/>
      <c r="BT1282" s="4" t="str">
        <f>IFERROR(AVERAGE(BU1282:BV1282),"")</f>
        <v/>
      </c>
      <c r="BU1282" s="12"/>
      <c r="BV1282" s="13"/>
    </row>
    <row r="1283" spans="1:74" hidden="1" outlineLevel="1">
      <c r="B1283" t="str">
        <f t="shared" ref="B1283:B1288" si="1412">B1282</f>
        <v>ursua2012hydrogen</v>
      </c>
      <c r="C1283" t="s">
        <v>12</v>
      </c>
      <c r="D1283">
        <f>D1281</f>
        <v>2012</v>
      </c>
      <c r="E1283" t="str">
        <f>LEFT(E1281,3)</f>
        <v>EUR</v>
      </c>
      <c r="F1283" s="4" t="str">
        <f t="shared" ref="F1283:F1288" si="1413">IFERROR(AVERAGE(G1283:H1283),"")</f>
        <v/>
      </c>
      <c r="G1283" s="12"/>
      <c r="H1283" s="13"/>
      <c r="I1283" s="4" t="str">
        <f t="shared" ref="I1283:I1288" si="1414">IFERROR(AVERAGE(J1283:K1283),"")</f>
        <v/>
      </c>
      <c r="J1283" s="12"/>
      <c r="K1283" s="13"/>
      <c r="L1283" s="4" t="str">
        <f t="shared" ref="L1283:L1288" si="1415">IFERROR(AVERAGE(M1283:N1283),"")</f>
        <v/>
      </c>
      <c r="M1283" s="12"/>
      <c r="N1283" s="13"/>
      <c r="O1283" s="4" t="str">
        <f t="shared" ref="O1283:O1288" si="1416">IFERROR(AVERAGE(P1283:Q1283),"")</f>
        <v/>
      </c>
      <c r="P1283" s="12"/>
      <c r="Q1283" s="13"/>
      <c r="R1283" s="4" t="str">
        <f t="shared" ref="R1283:R1288" si="1417">IFERROR(AVERAGE(S1283:T1283),"")</f>
        <v/>
      </c>
      <c r="S1283" s="12"/>
      <c r="T1283" s="13"/>
      <c r="U1283" s="4" t="str">
        <f t="shared" ref="U1283:U1288" si="1418">IFERROR(AVERAGE(V1283:W1283),"")</f>
        <v/>
      </c>
      <c r="V1283" s="12"/>
      <c r="W1283" s="13"/>
      <c r="X1283" s="4" t="str">
        <f t="shared" ref="X1283:X1288" si="1419">IFERROR(AVERAGE(Y1283:Z1283),"")</f>
        <v/>
      </c>
      <c r="Y1283" s="12"/>
      <c r="Z1283" s="13"/>
      <c r="AA1283" s="4" t="str">
        <f t="shared" ref="AA1283:AA1288" si="1420">IFERROR(AVERAGE(AB1283:AC1283),"")</f>
        <v/>
      </c>
      <c r="AB1283" s="12"/>
      <c r="AC1283" s="13"/>
      <c r="AD1283" s="4" t="str">
        <f t="shared" ref="AD1283:AD1288" si="1421">IFERROR(AVERAGE(AE1283:AF1283),"")</f>
        <v/>
      </c>
      <c r="AE1283" s="12"/>
      <c r="AF1283" s="13"/>
      <c r="AG1283" s="4" t="str">
        <f t="shared" ref="AG1283:AG1288" si="1422">IFERROR(AVERAGE(AH1283:AI1283),"")</f>
        <v/>
      </c>
      <c r="AH1283" s="12"/>
      <c r="AI1283" s="13"/>
      <c r="AJ1283" s="4" t="str">
        <f t="shared" ref="AJ1283:AJ1288" si="1423">IFERROR(AVERAGE(AK1283:AL1283),"")</f>
        <v/>
      </c>
      <c r="AK1283" s="12"/>
      <c r="AL1283" s="13"/>
      <c r="AM1283" s="4" t="str">
        <f t="shared" ref="AM1283:AM1288" si="1424">IFERROR(AVERAGE(AN1283:AO1283),"")</f>
        <v/>
      </c>
      <c r="AN1283" s="12"/>
      <c r="AO1283" s="13"/>
      <c r="AP1283" s="4" t="str">
        <f t="shared" ref="AP1283:AP1288" si="1425">IFERROR(AVERAGE(AQ1283:AR1283),"")</f>
        <v/>
      </c>
      <c r="AQ1283" s="12"/>
      <c r="AR1283" s="13"/>
      <c r="AS1283" s="4" t="str">
        <f t="shared" ref="AS1283:AS1288" si="1426">IFERROR(AVERAGE(AT1283:AU1283),"")</f>
        <v/>
      </c>
      <c r="AT1283" s="12"/>
      <c r="AU1283" s="13"/>
      <c r="AV1283" s="4" t="str">
        <f t="shared" ref="AV1283:AV1288" si="1427">IFERROR(AVERAGE(AW1283:AX1283),"")</f>
        <v/>
      </c>
      <c r="AW1283" s="12"/>
      <c r="AX1283" s="13"/>
      <c r="AY1283" s="4" t="str">
        <f t="shared" ref="AY1283:AY1288" si="1428">IFERROR(AVERAGE(AZ1283:BA1283),"")</f>
        <v/>
      </c>
      <c r="AZ1283" s="12"/>
      <c r="BA1283" s="13"/>
      <c r="BB1283" s="4" t="str">
        <f t="shared" ref="BB1283:BB1288" si="1429">IFERROR(AVERAGE(BC1283:BD1283),"")</f>
        <v/>
      </c>
      <c r="BC1283" s="12"/>
      <c r="BD1283" s="13"/>
      <c r="BE1283" s="4" t="str">
        <f t="shared" ref="BE1283:BE1288" si="1430">IFERROR(AVERAGE(BF1283:BG1283),"")</f>
        <v/>
      </c>
      <c r="BF1283" s="12"/>
      <c r="BG1283" s="13"/>
      <c r="BH1283" s="4" t="str">
        <f t="shared" ref="BH1283:BH1288" si="1431">IFERROR(AVERAGE(BI1283:BJ1283),"")</f>
        <v/>
      </c>
      <c r="BI1283" s="12"/>
      <c r="BJ1283" s="13"/>
      <c r="BK1283" s="4" t="str">
        <f t="shared" ref="BK1283:BK1288" si="1432">IFERROR(AVERAGE(BL1283:BM1283),"")</f>
        <v/>
      </c>
      <c r="BL1283" s="12"/>
      <c r="BM1283" s="13"/>
      <c r="BN1283" s="4" t="str">
        <f t="shared" ref="BN1283:BN1288" si="1433">IFERROR(AVERAGE(BO1283:BP1283),"")</f>
        <v/>
      </c>
      <c r="BO1283" s="12"/>
      <c r="BP1283" s="13"/>
      <c r="BQ1283" s="4" t="str">
        <f t="shared" ref="BQ1283:BQ1288" si="1434">IFERROR(AVERAGE(BR1283:BS1283),"")</f>
        <v/>
      </c>
      <c r="BR1283" s="12"/>
      <c r="BS1283" s="13"/>
      <c r="BT1283" s="4" t="str">
        <f t="shared" ref="BT1283:BT1288" si="1435">IFERROR(AVERAGE(BU1283:BV1283),"")</f>
        <v/>
      </c>
      <c r="BU1283" s="12"/>
      <c r="BV1283" s="13"/>
    </row>
    <row r="1284" spans="1:74" hidden="1" outlineLevel="1">
      <c r="B1284" t="str">
        <f t="shared" si="1412"/>
        <v>ursua2012hydrogen</v>
      </c>
      <c r="C1284" t="s">
        <v>13</v>
      </c>
      <c r="D1284">
        <f t="shared" ref="D1284:E1288" si="1436">D1283</f>
        <v>2012</v>
      </c>
      <c r="E1284" t="str">
        <f t="shared" si="1436"/>
        <v>EUR</v>
      </c>
      <c r="F1284" s="4" t="str">
        <f t="shared" si="1413"/>
        <v/>
      </c>
      <c r="G1284" s="12"/>
      <c r="H1284" s="13"/>
      <c r="I1284" s="4" t="str">
        <f t="shared" si="1414"/>
        <v/>
      </c>
      <c r="J1284" s="12"/>
      <c r="K1284" s="13"/>
      <c r="L1284" s="4" t="str">
        <f t="shared" si="1415"/>
        <v/>
      </c>
      <c r="M1284" s="12"/>
      <c r="N1284" s="13"/>
      <c r="O1284" s="4" t="str">
        <f t="shared" si="1416"/>
        <v/>
      </c>
      <c r="P1284" s="12"/>
      <c r="Q1284" s="13"/>
      <c r="R1284" s="4" t="str">
        <f t="shared" si="1417"/>
        <v/>
      </c>
      <c r="S1284" s="12"/>
      <c r="T1284" s="13"/>
      <c r="U1284" s="4" t="str">
        <f t="shared" si="1418"/>
        <v/>
      </c>
      <c r="V1284" s="12"/>
      <c r="W1284" s="13"/>
      <c r="X1284" s="4" t="str">
        <f t="shared" si="1419"/>
        <v/>
      </c>
      <c r="Y1284" s="12"/>
      <c r="Z1284" s="13"/>
      <c r="AA1284" s="4" t="str">
        <f t="shared" si="1420"/>
        <v/>
      </c>
      <c r="AB1284" s="12"/>
      <c r="AC1284" s="13"/>
      <c r="AD1284" s="4" t="str">
        <f t="shared" si="1421"/>
        <v/>
      </c>
      <c r="AE1284" s="12"/>
      <c r="AF1284" s="13"/>
      <c r="AG1284" s="4" t="str">
        <f t="shared" si="1422"/>
        <v/>
      </c>
      <c r="AH1284" s="12"/>
      <c r="AI1284" s="13"/>
      <c r="AJ1284" s="4" t="str">
        <f t="shared" si="1423"/>
        <v/>
      </c>
      <c r="AK1284" s="12"/>
      <c r="AL1284" s="13"/>
      <c r="AM1284" s="4" t="str">
        <f t="shared" si="1424"/>
        <v/>
      </c>
      <c r="AN1284" s="12"/>
      <c r="AO1284" s="13"/>
      <c r="AP1284" s="4" t="str">
        <f t="shared" si="1425"/>
        <v/>
      </c>
      <c r="AQ1284" s="12"/>
      <c r="AR1284" s="13"/>
      <c r="AS1284" s="4" t="str">
        <f t="shared" si="1426"/>
        <v/>
      </c>
      <c r="AT1284" s="12"/>
      <c r="AU1284" s="13"/>
      <c r="AV1284" s="4" t="str">
        <f t="shared" si="1427"/>
        <v/>
      </c>
      <c r="AW1284" s="12"/>
      <c r="AX1284" s="13"/>
      <c r="AY1284" s="4" t="str">
        <f t="shared" si="1428"/>
        <v/>
      </c>
      <c r="AZ1284" s="12"/>
      <c r="BA1284" s="13"/>
      <c r="BB1284" s="4" t="str">
        <f t="shared" si="1429"/>
        <v/>
      </c>
      <c r="BC1284" s="12"/>
      <c r="BD1284" s="13"/>
      <c r="BE1284" s="4" t="str">
        <f t="shared" si="1430"/>
        <v/>
      </c>
      <c r="BF1284" s="12"/>
      <c r="BG1284" s="13"/>
      <c r="BH1284" s="4" t="str">
        <f t="shared" si="1431"/>
        <v/>
      </c>
      <c r="BI1284" s="12"/>
      <c r="BJ1284" s="13"/>
      <c r="BK1284" s="4" t="str">
        <f t="shared" si="1432"/>
        <v/>
      </c>
      <c r="BL1284" s="12"/>
      <c r="BM1284" s="13"/>
      <c r="BN1284" s="4" t="str">
        <f t="shared" si="1433"/>
        <v/>
      </c>
      <c r="BO1284" s="12"/>
      <c r="BP1284" s="13"/>
      <c r="BQ1284" s="4" t="str">
        <f t="shared" si="1434"/>
        <v/>
      </c>
      <c r="BR1284" s="12"/>
      <c r="BS1284" s="13"/>
      <c r="BT1284" s="4" t="str">
        <f t="shared" si="1435"/>
        <v/>
      </c>
      <c r="BU1284" s="12"/>
      <c r="BV1284" s="13"/>
    </row>
    <row r="1285" spans="1:74" hidden="1" outlineLevel="1">
      <c r="B1285" t="str">
        <f t="shared" si="1412"/>
        <v>ursua2012hydrogen</v>
      </c>
      <c r="C1285" t="s">
        <v>14</v>
      </c>
      <c r="D1285">
        <f t="shared" si="1436"/>
        <v>2012</v>
      </c>
      <c r="E1285" t="str">
        <f t="shared" si="1436"/>
        <v>EUR</v>
      </c>
      <c r="F1285" s="4" t="str">
        <f t="shared" si="1413"/>
        <v/>
      </c>
      <c r="G1285" s="12"/>
      <c r="H1285" s="13"/>
      <c r="I1285" s="4" t="str">
        <f t="shared" si="1414"/>
        <v/>
      </c>
      <c r="J1285" s="12"/>
      <c r="K1285" s="13"/>
      <c r="L1285" s="4" t="str">
        <f t="shared" si="1415"/>
        <v/>
      </c>
      <c r="M1285" s="12"/>
      <c r="N1285" s="13"/>
      <c r="O1285" s="4" t="str">
        <f t="shared" si="1416"/>
        <v/>
      </c>
      <c r="P1285" s="12"/>
      <c r="Q1285" s="13"/>
      <c r="R1285" s="4" t="str">
        <f t="shared" si="1417"/>
        <v/>
      </c>
      <c r="S1285" s="12"/>
      <c r="T1285" s="13"/>
      <c r="U1285" s="4" t="str">
        <f t="shared" si="1418"/>
        <v/>
      </c>
      <c r="V1285" s="12"/>
      <c r="W1285" s="13"/>
      <c r="X1285" s="4" t="str">
        <f t="shared" si="1419"/>
        <v/>
      </c>
      <c r="Y1285" s="12"/>
      <c r="Z1285" s="13"/>
      <c r="AA1285" s="4" t="str">
        <f t="shared" si="1420"/>
        <v/>
      </c>
      <c r="AB1285" s="12"/>
      <c r="AC1285" s="13"/>
      <c r="AD1285" s="4" t="str">
        <f t="shared" si="1421"/>
        <v/>
      </c>
      <c r="AE1285" s="12"/>
      <c r="AF1285" s="13"/>
      <c r="AG1285" s="4" t="str">
        <f t="shared" si="1422"/>
        <v/>
      </c>
      <c r="AH1285" s="12"/>
      <c r="AI1285" s="13"/>
      <c r="AJ1285" s="4" t="str">
        <f t="shared" si="1423"/>
        <v/>
      </c>
      <c r="AK1285" s="12"/>
      <c r="AL1285" s="13"/>
      <c r="AM1285" s="4" t="str">
        <f t="shared" si="1424"/>
        <v/>
      </c>
      <c r="AN1285" s="12"/>
      <c r="AO1285" s="13"/>
      <c r="AP1285" s="4" t="str">
        <f t="shared" si="1425"/>
        <v/>
      </c>
      <c r="AQ1285" s="12"/>
      <c r="AR1285" s="13"/>
      <c r="AS1285" s="4" t="str">
        <f t="shared" si="1426"/>
        <v/>
      </c>
      <c r="AT1285" s="12"/>
      <c r="AU1285" s="13"/>
      <c r="AV1285" s="4" t="str">
        <f t="shared" si="1427"/>
        <v/>
      </c>
      <c r="AW1285" s="12"/>
      <c r="AX1285" s="13"/>
      <c r="AY1285" s="4" t="str">
        <f t="shared" si="1428"/>
        <v/>
      </c>
      <c r="AZ1285" s="12"/>
      <c r="BA1285" s="13"/>
      <c r="BB1285" s="4" t="str">
        <f t="shared" si="1429"/>
        <v/>
      </c>
      <c r="BC1285" s="12"/>
      <c r="BD1285" s="13"/>
      <c r="BE1285" s="4" t="str">
        <f t="shared" si="1430"/>
        <v/>
      </c>
      <c r="BF1285" s="12"/>
      <c r="BG1285" s="13"/>
      <c r="BH1285" s="4" t="str">
        <f t="shared" si="1431"/>
        <v/>
      </c>
      <c r="BI1285" s="12"/>
      <c r="BJ1285" s="13"/>
      <c r="BK1285" s="4" t="str">
        <f t="shared" si="1432"/>
        <v/>
      </c>
      <c r="BL1285" s="12"/>
      <c r="BM1285" s="13"/>
      <c r="BN1285" s="4" t="str">
        <f t="shared" si="1433"/>
        <v/>
      </c>
      <c r="BO1285" s="12"/>
      <c r="BP1285" s="13"/>
      <c r="BQ1285" s="4" t="str">
        <f t="shared" si="1434"/>
        <v/>
      </c>
      <c r="BR1285" s="12"/>
      <c r="BS1285" s="13"/>
      <c r="BT1285" s="4" t="str">
        <f t="shared" si="1435"/>
        <v/>
      </c>
      <c r="BU1285" s="12"/>
      <c r="BV1285" s="13"/>
    </row>
    <row r="1286" spans="1:74" hidden="1" outlineLevel="1">
      <c r="B1286" t="str">
        <f t="shared" si="1412"/>
        <v>ursua2012hydrogen</v>
      </c>
      <c r="C1286" t="s">
        <v>11</v>
      </c>
      <c r="D1286">
        <f t="shared" si="1436"/>
        <v>2012</v>
      </c>
      <c r="E1286" t="str">
        <f t="shared" si="1436"/>
        <v>EUR</v>
      </c>
      <c r="F1286" s="4" t="str">
        <f t="shared" si="1413"/>
        <v/>
      </c>
      <c r="G1286" s="12"/>
      <c r="H1286" s="13"/>
      <c r="I1286" s="4" t="str">
        <f t="shared" si="1414"/>
        <v/>
      </c>
      <c r="J1286" s="12"/>
      <c r="K1286" s="13"/>
      <c r="L1286" s="4" t="str">
        <f t="shared" si="1415"/>
        <v/>
      </c>
      <c r="M1286" s="12"/>
      <c r="N1286" s="13"/>
      <c r="O1286" s="4" t="str">
        <f t="shared" si="1416"/>
        <v/>
      </c>
      <c r="P1286" s="12"/>
      <c r="Q1286" s="13"/>
      <c r="R1286" s="4" t="str">
        <f t="shared" si="1417"/>
        <v/>
      </c>
      <c r="S1286" s="12"/>
      <c r="T1286" s="13"/>
      <c r="U1286" s="4" t="str">
        <f t="shared" si="1418"/>
        <v/>
      </c>
      <c r="V1286" s="12"/>
      <c r="W1286" s="13"/>
      <c r="X1286" s="4" t="str">
        <f t="shared" si="1419"/>
        <v/>
      </c>
      <c r="Y1286" s="12"/>
      <c r="Z1286" s="13"/>
      <c r="AA1286" s="4" t="str">
        <f t="shared" si="1420"/>
        <v/>
      </c>
      <c r="AB1286" s="12"/>
      <c r="AC1286" s="13"/>
      <c r="AD1286" s="4" t="str">
        <f t="shared" si="1421"/>
        <v/>
      </c>
      <c r="AE1286" s="12"/>
      <c r="AF1286" s="13"/>
      <c r="AG1286" s="4" t="str">
        <f t="shared" si="1422"/>
        <v/>
      </c>
      <c r="AH1286" s="12"/>
      <c r="AI1286" s="13"/>
      <c r="AJ1286" s="4" t="str">
        <f t="shared" si="1423"/>
        <v/>
      </c>
      <c r="AK1286" s="12"/>
      <c r="AL1286" s="13"/>
      <c r="AM1286" s="4" t="str">
        <f t="shared" si="1424"/>
        <v/>
      </c>
      <c r="AN1286" s="12"/>
      <c r="AO1286" s="13"/>
      <c r="AP1286" s="4" t="str">
        <f t="shared" si="1425"/>
        <v/>
      </c>
      <c r="AQ1286" s="12"/>
      <c r="AR1286" s="13"/>
      <c r="AS1286" s="4" t="str">
        <f t="shared" si="1426"/>
        <v/>
      </c>
      <c r="AT1286" s="12"/>
      <c r="AU1286" s="13"/>
      <c r="AV1286" s="4" t="str">
        <f t="shared" si="1427"/>
        <v/>
      </c>
      <c r="AW1286" s="12"/>
      <c r="AX1286" s="13"/>
      <c r="AY1286" s="4" t="str">
        <f t="shared" si="1428"/>
        <v/>
      </c>
      <c r="AZ1286" s="12"/>
      <c r="BA1286" s="13"/>
      <c r="BB1286" s="4" t="str">
        <f t="shared" si="1429"/>
        <v/>
      </c>
      <c r="BC1286" s="12"/>
      <c r="BD1286" s="13"/>
      <c r="BE1286" s="4" t="str">
        <f t="shared" si="1430"/>
        <v/>
      </c>
      <c r="BF1286" s="12"/>
      <c r="BG1286" s="13"/>
      <c r="BH1286" s="4" t="str">
        <f t="shared" si="1431"/>
        <v/>
      </c>
      <c r="BI1286" s="12"/>
      <c r="BJ1286" s="13"/>
      <c r="BK1286" s="4" t="str">
        <f t="shared" si="1432"/>
        <v/>
      </c>
      <c r="BL1286" s="12"/>
      <c r="BM1286" s="13"/>
      <c r="BN1286" s="4" t="str">
        <f t="shared" si="1433"/>
        <v/>
      </c>
      <c r="BO1286" s="12"/>
      <c r="BP1286" s="13"/>
      <c r="BQ1286" s="4" t="str">
        <f t="shared" si="1434"/>
        <v/>
      </c>
      <c r="BR1286" s="12"/>
      <c r="BS1286" s="13"/>
      <c r="BT1286" s="4" t="str">
        <f t="shared" si="1435"/>
        <v/>
      </c>
      <c r="BU1286" s="12"/>
      <c r="BV1286" s="13"/>
    </row>
    <row r="1287" spans="1:74" hidden="1" outlineLevel="1">
      <c r="B1287" t="str">
        <f t="shared" si="1412"/>
        <v>ursua2012hydrogen</v>
      </c>
      <c r="C1287" t="s">
        <v>15</v>
      </c>
      <c r="D1287">
        <f t="shared" si="1436"/>
        <v>2012</v>
      </c>
      <c r="E1287" t="str">
        <f t="shared" si="1436"/>
        <v>EUR</v>
      </c>
      <c r="F1287" s="4" t="str">
        <f t="shared" si="1413"/>
        <v/>
      </c>
      <c r="G1287" s="12"/>
      <c r="H1287" s="13"/>
      <c r="I1287" s="4" t="str">
        <f t="shared" si="1414"/>
        <v/>
      </c>
      <c r="J1287" s="12"/>
      <c r="K1287" s="13"/>
      <c r="L1287" s="4" t="str">
        <f t="shared" si="1415"/>
        <v/>
      </c>
      <c r="M1287" s="12"/>
      <c r="N1287" s="13"/>
      <c r="O1287" s="4" t="str">
        <f t="shared" si="1416"/>
        <v/>
      </c>
      <c r="P1287" s="12"/>
      <c r="Q1287" s="13"/>
      <c r="R1287" s="4" t="str">
        <f t="shared" si="1417"/>
        <v/>
      </c>
      <c r="S1287" s="12"/>
      <c r="T1287" s="13"/>
      <c r="U1287" s="4" t="str">
        <f t="shared" si="1418"/>
        <v/>
      </c>
      <c r="V1287" s="12"/>
      <c r="W1287" s="13"/>
      <c r="X1287" s="4" t="str">
        <f t="shared" si="1419"/>
        <v/>
      </c>
      <c r="Y1287" s="12"/>
      <c r="Z1287" s="13"/>
      <c r="AA1287" s="4" t="str">
        <f t="shared" si="1420"/>
        <v/>
      </c>
      <c r="AB1287" s="12"/>
      <c r="AC1287" s="13"/>
      <c r="AD1287" s="4" t="str">
        <f t="shared" si="1421"/>
        <v/>
      </c>
      <c r="AE1287" s="12"/>
      <c r="AF1287" s="13"/>
      <c r="AG1287" s="4" t="str">
        <f t="shared" si="1422"/>
        <v/>
      </c>
      <c r="AH1287" s="12"/>
      <c r="AI1287" s="13"/>
      <c r="AJ1287" s="4" t="str">
        <f t="shared" si="1423"/>
        <v/>
      </c>
      <c r="AK1287" s="12"/>
      <c r="AL1287" s="13"/>
      <c r="AM1287" s="4" t="str">
        <f t="shared" si="1424"/>
        <v/>
      </c>
      <c r="AN1287" s="12"/>
      <c r="AO1287" s="13"/>
      <c r="AP1287" s="4" t="str">
        <f t="shared" si="1425"/>
        <v/>
      </c>
      <c r="AQ1287" s="12"/>
      <c r="AR1287" s="13"/>
      <c r="AS1287" s="4" t="str">
        <f t="shared" si="1426"/>
        <v/>
      </c>
      <c r="AT1287" s="12"/>
      <c r="AU1287" s="13"/>
      <c r="AV1287" s="4" t="str">
        <f t="shared" si="1427"/>
        <v/>
      </c>
      <c r="AW1287" s="12"/>
      <c r="AX1287" s="13"/>
      <c r="AY1287" s="4" t="str">
        <f t="shared" si="1428"/>
        <v/>
      </c>
      <c r="AZ1287" s="12"/>
      <c r="BA1287" s="13"/>
      <c r="BB1287" s="4" t="str">
        <f t="shared" si="1429"/>
        <v/>
      </c>
      <c r="BC1287" s="12"/>
      <c r="BD1287" s="13"/>
      <c r="BE1287" s="4" t="str">
        <f t="shared" si="1430"/>
        <v/>
      </c>
      <c r="BF1287" s="12"/>
      <c r="BG1287" s="13"/>
      <c r="BH1287" s="4" t="str">
        <f t="shared" si="1431"/>
        <v/>
      </c>
      <c r="BI1287" s="12"/>
      <c r="BJ1287" s="13"/>
      <c r="BK1287" s="4" t="str">
        <f t="shared" si="1432"/>
        <v/>
      </c>
      <c r="BL1287" s="12"/>
      <c r="BM1287" s="13"/>
      <c r="BN1287" s="4" t="str">
        <f t="shared" si="1433"/>
        <v/>
      </c>
      <c r="BO1287" s="12"/>
      <c r="BP1287" s="13"/>
      <c r="BQ1287" s="4" t="str">
        <f t="shared" si="1434"/>
        <v/>
      </c>
      <c r="BR1287" s="12"/>
      <c r="BS1287" s="13"/>
      <c r="BT1287" s="4" t="str">
        <f t="shared" si="1435"/>
        <v/>
      </c>
      <c r="BU1287" s="12"/>
      <c r="BV1287" s="13"/>
    </row>
    <row r="1288" spans="1:74" hidden="1" outlineLevel="1">
      <c r="B1288" t="str">
        <f t="shared" si="1412"/>
        <v>ursua2012hydrogen</v>
      </c>
      <c r="C1288" t="s">
        <v>16</v>
      </c>
      <c r="D1288">
        <f t="shared" si="1436"/>
        <v>2012</v>
      </c>
      <c r="E1288" t="str">
        <f t="shared" si="1436"/>
        <v>EUR</v>
      </c>
      <c r="F1288" s="4" t="str">
        <f t="shared" si="1413"/>
        <v/>
      </c>
      <c r="G1288" s="12"/>
      <c r="H1288" s="13"/>
      <c r="I1288" s="4" t="str">
        <f t="shared" si="1414"/>
        <v/>
      </c>
      <c r="J1288" s="12"/>
      <c r="K1288" s="13"/>
      <c r="L1288" s="4" t="str">
        <f t="shared" si="1415"/>
        <v/>
      </c>
      <c r="M1288" s="12"/>
      <c r="N1288" s="13"/>
      <c r="O1288" s="4" t="str">
        <f t="shared" si="1416"/>
        <v/>
      </c>
      <c r="P1288" s="12"/>
      <c r="Q1288" s="13"/>
      <c r="R1288" s="4" t="str">
        <f t="shared" si="1417"/>
        <v/>
      </c>
      <c r="S1288" s="12"/>
      <c r="T1288" s="13"/>
      <c r="U1288" s="4" t="str">
        <f t="shared" si="1418"/>
        <v/>
      </c>
      <c r="V1288" s="12"/>
      <c r="W1288" s="13"/>
      <c r="X1288" s="4" t="str">
        <f t="shared" si="1419"/>
        <v/>
      </c>
      <c r="Y1288" s="12"/>
      <c r="Z1288" s="13"/>
      <c r="AA1288" s="4" t="str">
        <f t="shared" si="1420"/>
        <v/>
      </c>
      <c r="AB1288" s="12"/>
      <c r="AC1288" s="13"/>
      <c r="AD1288" s="4" t="str">
        <f t="shared" si="1421"/>
        <v/>
      </c>
      <c r="AE1288" s="12"/>
      <c r="AF1288" s="13"/>
      <c r="AG1288" s="4" t="str">
        <f t="shared" si="1422"/>
        <v/>
      </c>
      <c r="AH1288" s="12"/>
      <c r="AI1288" s="13"/>
      <c r="AJ1288" s="4" t="str">
        <f t="shared" si="1423"/>
        <v/>
      </c>
      <c r="AK1288" s="12"/>
      <c r="AL1288" s="13"/>
      <c r="AM1288" s="4" t="str">
        <f t="shared" si="1424"/>
        <v/>
      </c>
      <c r="AN1288" s="12"/>
      <c r="AO1288" s="13"/>
      <c r="AP1288" s="4" t="str">
        <f t="shared" si="1425"/>
        <v/>
      </c>
      <c r="AQ1288" s="12"/>
      <c r="AR1288" s="13"/>
      <c r="AS1288" s="4" t="str">
        <f t="shared" si="1426"/>
        <v/>
      </c>
      <c r="AT1288" s="12"/>
      <c r="AU1288" s="13"/>
      <c r="AV1288" s="4" t="str">
        <f t="shared" si="1427"/>
        <v/>
      </c>
      <c r="AW1288" s="12"/>
      <c r="AX1288" s="13"/>
      <c r="AY1288" s="4" t="str">
        <f t="shared" si="1428"/>
        <v/>
      </c>
      <c r="AZ1288" s="12"/>
      <c r="BA1288" s="13"/>
      <c r="BB1288" s="4" t="str">
        <f t="shared" si="1429"/>
        <v/>
      </c>
      <c r="BC1288" s="12"/>
      <c r="BD1288" s="13"/>
      <c r="BE1288" s="4" t="str">
        <f t="shared" si="1430"/>
        <v/>
      </c>
      <c r="BF1288" s="12"/>
      <c r="BG1288" s="13"/>
      <c r="BH1288" s="4" t="str">
        <f t="shared" si="1431"/>
        <v/>
      </c>
      <c r="BI1288" s="12"/>
      <c r="BJ1288" s="13"/>
      <c r="BK1288" s="4" t="str">
        <f t="shared" si="1432"/>
        <v/>
      </c>
      <c r="BL1288" s="12"/>
      <c r="BM1288" s="13"/>
      <c r="BN1288" s="4" t="str">
        <f t="shared" si="1433"/>
        <v/>
      </c>
      <c r="BO1288" s="12"/>
      <c r="BP1288" s="13"/>
      <c r="BQ1288" s="4" t="str">
        <f t="shared" si="1434"/>
        <v/>
      </c>
      <c r="BR1288" s="12"/>
      <c r="BS1288" s="13"/>
      <c r="BT1288" s="4" t="str">
        <f t="shared" si="1435"/>
        <v/>
      </c>
      <c r="BU1288" s="12"/>
      <c r="BV1288" s="13"/>
    </row>
    <row r="1289" spans="1:74" collapsed="1">
      <c r="B1289" t="s">
        <v>69</v>
      </c>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c r="BO1289" s="4"/>
      <c r="BP1289" s="4"/>
      <c r="BQ1289" s="4"/>
      <c r="BR1289" s="4"/>
      <c r="BS1289" s="4"/>
      <c r="BT1289" s="4"/>
      <c r="BU1289" s="4"/>
      <c r="BV1289" s="4"/>
    </row>
    <row r="1290" spans="1:74">
      <c r="B1290" t="str">
        <f>B1288</f>
        <v>ursua2012hydrogen</v>
      </c>
      <c r="C1290" t="s">
        <v>19</v>
      </c>
      <c r="D1290">
        <f>D1288</f>
        <v>2012</v>
      </c>
      <c r="E1290" t="str">
        <f>E1277</f>
        <v>EUR/kW</v>
      </c>
      <c r="F1290" s="4" t="str">
        <f>IFERROR(AVERAGE(G1290:H1290),"")</f>
        <v/>
      </c>
      <c r="G1290" s="12"/>
      <c r="H1290" s="13"/>
      <c r="I1290" s="4" t="str">
        <f>IFERROR(AVERAGE(J1290:K1290),"")</f>
        <v/>
      </c>
      <c r="J1290" s="12"/>
      <c r="K1290" s="13"/>
      <c r="L1290" s="4" t="str">
        <f>IFERROR(AVERAGE(M1290:N1290),"")</f>
        <v/>
      </c>
      <c r="M1290" s="12"/>
      <c r="N1290" s="13"/>
      <c r="O1290" s="4" t="str">
        <f>IFERROR(AVERAGE(P1290:Q1290),"")</f>
        <v/>
      </c>
      <c r="P1290" s="12"/>
      <c r="Q1290" s="13"/>
      <c r="R1290" s="4" t="str">
        <f>IFERROR(AVERAGE(S1290:T1290),"")</f>
        <v/>
      </c>
      <c r="S1290" s="12"/>
      <c r="T1290" s="13"/>
      <c r="U1290" s="4" t="str">
        <f>IFERROR(AVERAGE(V1290:W1290),"")</f>
        <v/>
      </c>
      <c r="V1290" s="12"/>
      <c r="W1290" s="13"/>
      <c r="X1290" s="4" t="str">
        <f>IFERROR(AVERAGE(Y1290:Z1290),"")</f>
        <v/>
      </c>
      <c r="Y1290" s="12"/>
      <c r="Z1290" s="13"/>
      <c r="AA1290" s="4" t="str">
        <f>IFERROR(AVERAGE(AB1290:AC1290),"")</f>
        <v/>
      </c>
      <c r="AB1290" s="12"/>
      <c r="AC1290" s="13"/>
      <c r="AD1290" s="4" t="str">
        <f>IFERROR(AVERAGE(AE1290:AF1290),"")</f>
        <v/>
      </c>
      <c r="AE1290" s="12"/>
      <c r="AF1290" s="13"/>
      <c r="AG1290" s="4" t="str">
        <f>IFERROR(AVERAGE(AH1290:AI1290),"")</f>
        <v/>
      </c>
      <c r="AH1290" s="12"/>
      <c r="AI1290" s="13"/>
      <c r="AJ1290" s="4" t="str">
        <f>IFERROR(AVERAGE(AK1290:AL1290),"")</f>
        <v/>
      </c>
      <c r="AK1290" s="12"/>
      <c r="AL1290" s="13"/>
      <c r="AM1290" s="4" t="str">
        <f>IFERROR(AVERAGE(AN1290:AO1290),"")</f>
        <v/>
      </c>
      <c r="AN1290" s="12"/>
      <c r="AO1290" s="13"/>
      <c r="AP1290" s="4" t="str">
        <f>IFERROR(AVERAGE(AQ1290:AR1290),"")</f>
        <v/>
      </c>
      <c r="AQ1290" s="12"/>
      <c r="AR1290" s="13"/>
      <c r="AS1290" s="4" t="str">
        <f>IFERROR(AVERAGE(AT1290:AU1290),"")</f>
        <v/>
      </c>
      <c r="AT1290" s="12"/>
      <c r="AU1290" s="13"/>
      <c r="AV1290" s="4" t="str">
        <f>IFERROR(AVERAGE(AW1290:AX1290),"")</f>
        <v/>
      </c>
      <c r="AW1290" s="12"/>
      <c r="AX1290" s="13"/>
      <c r="AY1290" s="4" t="str">
        <f>IFERROR(AVERAGE(AZ1290:BA1290),"")</f>
        <v/>
      </c>
      <c r="AZ1290" s="12"/>
      <c r="BA1290" s="13"/>
      <c r="BB1290" s="4" t="str">
        <f>IFERROR(AVERAGE(BC1290:BD1290),"")</f>
        <v/>
      </c>
      <c r="BC1290" s="12"/>
      <c r="BD1290" s="13"/>
      <c r="BE1290" s="4" t="str">
        <f>IFERROR(AVERAGE(BF1290:BG1290),"")</f>
        <v/>
      </c>
      <c r="BF1290" s="12"/>
      <c r="BG1290" s="13"/>
      <c r="BH1290" s="4" t="str">
        <f>IFERROR(AVERAGE(BI1290:BJ1290),"")</f>
        <v/>
      </c>
      <c r="BI1290" s="12"/>
      <c r="BJ1290" s="13"/>
      <c r="BK1290" s="4" t="str">
        <f>IFERROR(AVERAGE(BL1290:BM1290),"")</f>
        <v/>
      </c>
      <c r="BL1290" s="12"/>
      <c r="BM1290" s="13"/>
      <c r="BN1290" s="4" t="str">
        <f>IFERROR(AVERAGE(BO1290:BP1290),"")</f>
        <v/>
      </c>
      <c r="BO1290" s="12"/>
      <c r="BP1290" s="13"/>
      <c r="BQ1290" s="4" t="str">
        <f>IFERROR(AVERAGE(BR1290:BS1290),"")</f>
        <v/>
      </c>
      <c r="BR1290" s="12"/>
      <c r="BS1290" s="13"/>
      <c r="BT1290" s="4" t="str">
        <f>IFERROR(AVERAGE(BU1290:BV1290),"")</f>
        <v/>
      </c>
      <c r="BU1290" s="12"/>
      <c r="BV1290" s="13"/>
    </row>
    <row r="1291" spans="1:74">
      <c r="B1291" t="s">
        <v>69</v>
      </c>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c r="BO1291" s="4"/>
      <c r="BP1291" s="4"/>
      <c r="BQ1291" s="4"/>
      <c r="BR1291" s="4"/>
      <c r="BS1291" s="4"/>
      <c r="BT1291" s="4"/>
      <c r="BU1291" s="4"/>
      <c r="BV1291" s="4"/>
    </row>
    <row r="1292" spans="1:74">
      <c r="B1292" t="str">
        <f>B1290</f>
        <v>ursua2012hydrogen</v>
      </c>
      <c r="C1292" t="s">
        <v>48</v>
      </c>
      <c r="D1292">
        <f>D1290</f>
        <v>2012</v>
      </c>
      <c r="E1292" t="s">
        <v>22</v>
      </c>
      <c r="F1292" s="22" t="str">
        <f>IFERROR(AVERAGE(G1292:H1292),"")</f>
        <v/>
      </c>
      <c r="G1292" s="23"/>
      <c r="H1292" s="24"/>
      <c r="I1292" s="22" t="str">
        <f>IFERROR(AVERAGE(J1292:K1292),"")</f>
        <v/>
      </c>
      <c r="J1292" s="23"/>
      <c r="K1292" s="24"/>
      <c r="L1292" s="22" t="str">
        <f>IFERROR(AVERAGE(M1292:N1292),"")</f>
        <v/>
      </c>
      <c r="M1292" s="23"/>
      <c r="N1292" s="24"/>
      <c r="O1292" s="22" t="str">
        <f>IFERROR(AVERAGE(P1292:Q1292),"")</f>
        <v/>
      </c>
      <c r="P1292" s="23"/>
      <c r="Q1292" s="24"/>
      <c r="R1292" s="22" t="str">
        <f>IFERROR(AVERAGE(S1292:T1292),"")</f>
        <v/>
      </c>
      <c r="S1292" s="23"/>
      <c r="T1292" s="24"/>
      <c r="U1292" s="22" t="str">
        <f>IFERROR(AVERAGE(V1292:W1292),"")</f>
        <v/>
      </c>
      <c r="V1292" s="23"/>
      <c r="W1292" s="24"/>
      <c r="X1292" s="22" t="str">
        <f>IFERROR(AVERAGE(Y1292:Z1292),"")</f>
        <v/>
      </c>
      <c r="Y1292" s="23"/>
      <c r="Z1292" s="24"/>
      <c r="AA1292" s="22" t="str">
        <f>IFERROR(AVERAGE(AB1292:AC1292),"")</f>
        <v/>
      </c>
      <c r="AB1292" s="23"/>
      <c r="AC1292" s="24"/>
      <c r="AD1292" s="22" t="str">
        <f>IFERROR(AVERAGE(AE1292:AF1292),"")</f>
        <v/>
      </c>
      <c r="AE1292" s="23"/>
      <c r="AF1292" s="24"/>
      <c r="AG1292" s="22" t="str">
        <f>IFERROR(AVERAGE(AH1292:AI1292),"")</f>
        <v/>
      </c>
      <c r="AH1292" s="23"/>
      <c r="AI1292" s="24"/>
      <c r="AJ1292" s="22" t="str">
        <f>IFERROR(AVERAGE(AK1292:AL1292),"")</f>
        <v/>
      </c>
      <c r="AK1292" s="23"/>
      <c r="AL1292" s="24"/>
      <c r="AM1292" s="22" t="str">
        <f>IFERROR(AVERAGE(AN1292:AO1292),"")</f>
        <v/>
      </c>
      <c r="AN1292" s="23"/>
      <c r="AO1292" s="24"/>
      <c r="AP1292" s="22" t="str">
        <f>IFERROR(AVERAGE(AQ1292:AR1292),"")</f>
        <v/>
      </c>
      <c r="AQ1292" s="23"/>
      <c r="AR1292" s="24"/>
      <c r="AS1292" s="22" t="str">
        <f>IFERROR(AVERAGE(AT1292:AU1292),"")</f>
        <v/>
      </c>
      <c r="AT1292" s="23"/>
      <c r="AU1292" s="24"/>
      <c r="AV1292" s="22" t="str">
        <f>IFERROR(AVERAGE(AW1292:AX1292),"")</f>
        <v/>
      </c>
      <c r="AW1292" s="23"/>
      <c r="AX1292" s="24"/>
      <c r="AY1292" s="22" t="str">
        <f>IFERROR(AVERAGE(AZ1292:BA1292),"")</f>
        <v/>
      </c>
      <c r="AZ1292" s="23"/>
      <c r="BA1292" s="24"/>
      <c r="BB1292" s="22" t="str">
        <f>IFERROR(AVERAGE(BC1292:BD1292),"")</f>
        <v/>
      </c>
      <c r="BC1292" s="23"/>
      <c r="BD1292" s="24"/>
      <c r="BE1292" s="22" t="str">
        <f>IFERROR(AVERAGE(BF1292:BG1292),"")</f>
        <v/>
      </c>
      <c r="BF1292" s="23"/>
      <c r="BG1292" s="24"/>
      <c r="BH1292" s="22" t="str">
        <f>IFERROR(AVERAGE(BI1292:BJ1292),"")</f>
        <v/>
      </c>
      <c r="BI1292" s="23"/>
      <c r="BJ1292" s="24"/>
      <c r="BK1292" s="22" t="str">
        <f>IFERROR(AVERAGE(BL1292:BM1292),"")</f>
        <v/>
      </c>
      <c r="BL1292" s="23"/>
      <c r="BM1292" s="24"/>
      <c r="BN1292" s="22" t="str">
        <f>IFERROR(AVERAGE(BO1292:BP1292),"")</f>
        <v/>
      </c>
      <c r="BO1292" s="23"/>
      <c r="BP1292" s="24"/>
      <c r="BQ1292" s="22" t="str">
        <f>IFERROR(AVERAGE(BR1292:BS1292),"")</f>
        <v/>
      </c>
      <c r="BR1292" s="23"/>
      <c r="BS1292" s="24"/>
      <c r="BT1292" s="22" t="str">
        <f>IFERROR(AVERAGE(BU1292:BV1292),"")</f>
        <v/>
      </c>
      <c r="BU1292" s="23"/>
      <c r="BV1292" s="24"/>
    </row>
    <row r="1293" spans="1:74">
      <c r="B1293" t="str">
        <f>B1292</f>
        <v>ursua2012hydrogen</v>
      </c>
      <c r="C1293" t="s">
        <v>49</v>
      </c>
      <c r="D1293">
        <f>D1292</f>
        <v>2012</v>
      </c>
      <c r="E1293" t="s">
        <v>22</v>
      </c>
      <c r="F1293" s="22" t="str">
        <f>IFERROR(AVERAGE(G1293:H1293),"")</f>
        <v/>
      </c>
      <c r="G1293" s="23"/>
      <c r="H1293" s="24"/>
      <c r="I1293" s="22" t="str">
        <f>IFERROR(AVERAGE(J1293:K1293),"")</f>
        <v/>
      </c>
      <c r="J1293" s="23"/>
      <c r="K1293" s="24"/>
      <c r="L1293" s="22" t="str">
        <f>IFERROR(AVERAGE(M1293:N1293),"")</f>
        <v/>
      </c>
      <c r="M1293" s="23"/>
      <c r="N1293" s="24"/>
      <c r="O1293" s="22" t="str">
        <f>IFERROR(AVERAGE(P1293:Q1293),"")</f>
        <v/>
      </c>
      <c r="P1293" s="23"/>
      <c r="Q1293" s="24"/>
      <c r="R1293" s="22" t="str">
        <f>IFERROR(AVERAGE(S1293:T1293),"")</f>
        <v/>
      </c>
      <c r="S1293" s="23"/>
      <c r="T1293" s="24"/>
      <c r="U1293" s="22" t="str">
        <f>IFERROR(AVERAGE(V1293:W1293),"")</f>
        <v/>
      </c>
      <c r="V1293" s="23"/>
      <c r="W1293" s="24"/>
      <c r="X1293" s="22" t="str">
        <f>IFERROR(AVERAGE(Y1293:Z1293),"")</f>
        <v/>
      </c>
      <c r="Y1293" s="23"/>
      <c r="Z1293" s="24"/>
      <c r="AA1293" s="22" t="str">
        <f>IFERROR(AVERAGE(AB1293:AC1293),"")</f>
        <v/>
      </c>
      <c r="AB1293" s="23"/>
      <c r="AC1293" s="24"/>
      <c r="AD1293" s="22" t="str">
        <f>IFERROR(AVERAGE(AE1293:AF1293),"")</f>
        <v/>
      </c>
      <c r="AE1293" s="23"/>
      <c r="AF1293" s="24"/>
      <c r="AG1293" s="22" t="str">
        <f>IFERROR(AVERAGE(AH1293:AI1293),"")</f>
        <v/>
      </c>
      <c r="AH1293" s="23"/>
      <c r="AI1293" s="24"/>
      <c r="AJ1293" s="22" t="str">
        <f>IFERROR(AVERAGE(AK1293:AL1293),"")</f>
        <v/>
      </c>
      <c r="AK1293" s="23"/>
      <c r="AL1293" s="24"/>
      <c r="AM1293" s="22" t="str">
        <f>IFERROR(AVERAGE(AN1293:AO1293),"")</f>
        <v/>
      </c>
      <c r="AN1293" s="23"/>
      <c r="AO1293" s="24"/>
      <c r="AP1293" s="22" t="str">
        <f>IFERROR(AVERAGE(AQ1293:AR1293),"")</f>
        <v/>
      </c>
      <c r="AQ1293" s="23"/>
      <c r="AR1293" s="24"/>
      <c r="AS1293" s="22" t="str">
        <f>IFERROR(AVERAGE(AT1293:AU1293),"")</f>
        <v/>
      </c>
      <c r="AT1293" s="23"/>
      <c r="AU1293" s="24"/>
      <c r="AV1293" s="22" t="str">
        <f>IFERROR(AVERAGE(AW1293:AX1293),"")</f>
        <v/>
      </c>
      <c r="AW1293" s="23"/>
      <c r="AX1293" s="24"/>
      <c r="AY1293" s="22" t="str">
        <f>IFERROR(AVERAGE(AZ1293:BA1293),"")</f>
        <v/>
      </c>
      <c r="AZ1293" s="23"/>
      <c r="BA1293" s="24"/>
      <c r="BB1293" s="22" t="str">
        <f>IFERROR(AVERAGE(BC1293:BD1293),"")</f>
        <v/>
      </c>
      <c r="BC1293" s="23"/>
      <c r="BD1293" s="24"/>
      <c r="BE1293" s="22" t="str">
        <f>IFERROR(AVERAGE(BF1293:BG1293),"")</f>
        <v/>
      </c>
      <c r="BF1293" s="23"/>
      <c r="BG1293" s="24"/>
      <c r="BH1293" s="22" t="str">
        <f>IFERROR(AVERAGE(BI1293:BJ1293),"")</f>
        <v/>
      </c>
      <c r="BI1293" s="23"/>
      <c r="BJ1293" s="24"/>
      <c r="BK1293" s="22" t="str">
        <f>IFERROR(AVERAGE(BL1293:BM1293),"")</f>
        <v/>
      </c>
      <c r="BL1293" s="23"/>
      <c r="BM1293" s="24"/>
      <c r="BN1293" s="22" t="str">
        <f>IFERROR(AVERAGE(BO1293:BP1293),"")</f>
        <v/>
      </c>
      <c r="BO1293" s="23"/>
      <c r="BP1293" s="24"/>
      <c r="BQ1293" s="22" t="str">
        <f>IFERROR(AVERAGE(BR1293:BS1293),"")</f>
        <v/>
      </c>
      <c r="BR1293" s="23"/>
      <c r="BS1293" s="24"/>
      <c r="BT1293" s="22" t="str">
        <f>IFERROR(AVERAGE(BU1293:BV1293),"")</f>
        <v/>
      </c>
      <c r="BU1293" s="23"/>
      <c r="BV1293" s="24"/>
    </row>
    <row r="1294" spans="1:74">
      <c r="B1294" t="s">
        <v>69</v>
      </c>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row>
    <row r="1295" spans="1:74">
      <c r="B1295" t="str">
        <f>B1290</f>
        <v>ursua2012hydrogen</v>
      </c>
      <c r="C1295" t="s">
        <v>23</v>
      </c>
      <c r="D1295">
        <f>D1290</f>
        <v>2012</v>
      </c>
      <c r="E1295" t="s">
        <v>20</v>
      </c>
      <c r="F1295" s="4" t="str">
        <f>IFERROR(AVERAGE(G1295:H1295),"")</f>
        <v/>
      </c>
      <c r="G1295" s="12"/>
      <c r="H1295" s="13"/>
      <c r="I1295" s="4" t="str">
        <f>IFERROR(AVERAGE(J1295:K1295),"")</f>
        <v/>
      </c>
      <c r="J1295" s="12"/>
      <c r="K1295" s="13"/>
      <c r="L1295" s="4" t="str">
        <f>IFERROR(AVERAGE(M1295:N1295),"")</f>
        <v/>
      </c>
      <c r="M1295" s="12"/>
      <c r="N1295" s="13"/>
      <c r="O1295" s="4" t="str">
        <f>IFERROR(AVERAGE(P1295:Q1295),"")</f>
        <v/>
      </c>
      <c r="P1295" s="12"/>
      <c r="Q1295" s="13"/>
      <c r="R1295" s="4" t="str">
        <f>IFERROR(AVERAGE(S1295:T1295),"")</f>
        <v/>
      </c>
      <c r="S1295" s="12"/>
      <c r="T1295" s="13"/>
      <c r="U1295" s="4" t="str">
        <f>IFERROR(AVERAGE(V1295:W1295),"")</f>
        <v/>
      </c>
      <c r="V1295" s="12"/>
      <c r="W1295" s="13"/>
      <c r="X1295" s="4" t="str">
        <f>IFERROR(AVERAGE(Y1295:Z1295),"")</f>
        <v/>
      </c>
      <c r="Y1295" s="12"/>
      <c r="Z1295" s="13"/>
      <c r="AA1295" s="4" t="str">
        <f>IFERROR(AVERAGE(AB1295:AC1295),"")</f>
        <v/>
      </c>
      <c r="AB1295" s="12"/>
      <c r="AC1295" s="13"/>
      <c r="AD1295" s="4" t="str">
        <f>IFERROR(AVERAGE(AE1295:AF1295),"")</f>
        <v/>
      </c>
      <c r="AE1295" s="12"/>
      <c r="AF1295" s="13"/>
      <c r="AG1295" s="4" t="str">
        <f>IFERROR(AVERAGE(AH1295:AI1295),"")</f>
        <v/>
      </c>
      <c r="AH1295" s="12"/>
      <c r="AI1295" s="13"/>
      <c r="AJ1295" s="4" t="str">
        <f>IFERROR(AVERAGE(AK1295:AL1295),"")</f>
        <v/>
      </c>
      <c r="AK1295" s="12"/>
      <c r="AL1295" s="13"/>
      <c r="AM1295" s="4" t="str">
        <f>IFERROR(AVERAGE(AN1295:AO1295),"")</f>
        <v/>
      </c>
      <c r="AN1295" s="12"/>
      <c r="AO1295" s="13"/>
      <c r="AP1295" s="4" t="str">
        <f>IFERROR(AVERAGE(AQ1295:AR1295),"")</f>
        <v/>
      </c>
      <c r="AQ1295" s="12"/>
      <c r="AR1295" s="13"/>
      <c r="AS1295" s="4" t="str">
        <f>IFERROR(AVERAGE(AT1295:AU1295),"")</f>
        <v/>
      </c>
      <c r="AT1295" s="12"/>
      <c r="AU1295" s="13"/>
      <c r="AV1295" s="4" t="str">
        <f>IFERROR(AVERAGE(AW1295:AX1295),"")</f>
        <v/>
      </c>
      <c r="AW1295" s="12"/>
      <c r="AX1295" s="13"/>
      <c r="AY1295" s="4" t="str">
        <f>IFERROR(AVERAGE(AZ1295:BA1295),"")</f>
        <v/>
      </c>
      <c r="AZ1295" s="12"/>
      <c r="BA1295" s="13"/>
      <c r="BB1295" s="4" t="str">
        <f>IFERROR(AVERAGE(BC1295:BD1295),"")</f>
        <v/>
      </c>
      <c r="BC1295" s="12"/>
      <c r="BD1295" s="13"/>
      <c r="BE1295" s="4" t="str">
        <f>IFERROR(AVERAGE(BF1295:BG1295),"")</f>
        <v/>
      </c>
      <c r="BF1295" s="12"/>
      <c r="BG1295" s="13"/>
      <c r="BH1295" s="4" t="str">
        <f>IFERROR(AVERAGE(BI1295:BJ1295),"")</f>
        <v/>
      </c>
      <c r="BI1295" s="12"/>
      <c r="BJ1295" s="13"/>
      <c r="BK1295" s="4" t="str">
        <f>IFERROR(AVERAGE(BL1295:BM1295),"")</f>
        <v/>
      </c>
      <c r="BL1295" s="12"/>
      <c r="BM1295" s="13"/>
      <c r="BN1295" s="4" t="str">
        <f>IFERROR(AVERAGE(BO1295:BP1295),"")</f>
        <v/>
      </c>
      <c r="BO1295" s="12"/>
      <c r="BP1295" s="13"/>
      <c r="BQ1295" s="4" t="str">
        <f>IFERROR(AVERAGE(BR1295:BS1295),"")</f>
        <v/>
      </c>
      <c r="BR1295" s="12"/>
      <c r="BS1295" s="13"/>
      <c r="BT1295" s="4" t="str">
        <f>IFERROR(AVERAGE(BU1295:BV1295),"")</f>
        <v/>
      </c>
      <c r="BU1295" s="12"/>
      <c r="BV1295" s="13"/>
    </row>
    <row r="1296" spans="1:74">
      <c r="B1296" t="str">
        <f>B1295</f>
        <v>ursua2012hydrogen</v>
      </c>
      <c r="C1296" t="s">
        <v>42</v>
      </c>
      <c r="D1296">
        <f>D1295</f>
        <v>2012</v>
      </c>
      <c r="E1296" t="s">
        <v>43</v>
      </c>
      <c r="F1296" s="4" t="str">
        <f>IFERROR(AVERAGE(G1296:H1296),"")</f>
        <v/>
      </c>
      <c r="G1296" s="12"/>
      <c r="H1296" s="13"/>
      <c r="I1296" s="4" t="str">
        <f>IFERROR(AVERAGE(J1296:K1296),"")</f>
        <v/>
      </c>
      <c r="J1296" s="12"/>
      <c r="K1296" s="13"/>
      <c r="L1296" s="4" t="str">
        <f>IFERROR(AVERAGE(M1296:N1296),"")</f>
        <v/>
      </c>
      <c r="M1296" s="12"/>
      <c r="N1296" s="13"/>
      <c r="O1296" s="4" t="str">
        <f>IFERROR(AVERAGE(P1296:Q1296),"")</f>
        <v/>
      </c>
      <c r="P1296" s="12"/>
      <c r="Q1296" s="13"/>
      <c r="R1296" s="4" t="str">
        <f>IFERROR(AVERAGE(S1296:T1296),"")</f>
        <v/>
      </c>
      <c r="S1296" s="12"/>
      <c r="T1296" s="13"/>
      <c r="U1296" s="4" t="str">
        <f>IFERROR(AVERAGE(V1296:W1296),"")</f>
        <v/>
      </c>
      <c r="V1296" s="12"/>
      <c r="W1296" s="13"/>
      <c r="X1296" s="4" t="str">
        <f>IFERROR(AVERAGE(Y1296:Z1296),"")</f>
        <v/>
      </c>
      <c r="Y1296" s="12"/>
      <c r="Z1296" s="13"/>
      <c r="AA1296" s="4" t="str">
        <f>IFERROR(AVERAGE(AB1296:AC1296),"")</f>
        <v/>
      </c>
      <c r="AB1296" s="12"/>
      <c r="AC1296" s="13"/>
      <c r="AD1296" s="4" t="str">
        <f>IFERROR(AVERAGE(AE1296:AF1296),"")</f>
        <v/>
      </c>
      <c r="AE1296" s="12"/>
      <c r="AF1296" s="13"/>
      <c r="AG1296" s="4" t="str">
        <f>IFERROR(AVERAGE(AH1296:AI1296),"")</f>
        <v/>
      </c>
      <c r="AH1296" s="12"/>
      <c r="AI1296" s="13"/>
      <c r="AJ1296" s="4" t="str">
        <f>IFERROR(AVERAGE(AK1296:AL1296),"")</f>
        <v/>
      </c>
      <c r="AK1296" s="12"/>
      <c r="AL1296" s="13"/>
      <c r="AM1296" s="4" t="str">
        <f>IFERROR(AVERAGE(AN1296:AO1296),"")</f>
        <v/>
      </c>
      <c r="AN1296" s="12"/>
      <c r="AO1296" s="13"/>
      <c r="AP1296" s="4" t="str">
        <f>IFERROR(AVERAGE(AQ1296:AR1296),"")</f>
        <v/>
      </c>
      <c r="AQ1296" s="12"/>
      <c r="AR1296" s="13"/>
      <c r="AS1296" s="4" t="str">
        <f>IFERROR(AVERAGE(AT1296:AU1296),"")</f>
        <v/>
      </c>
      <c r="AT1296" s="12"/>
      <c r="AU1296" s="13"/>
      <c r="AV1296" s="4" t="str">
        <f>IFERROR(AVERAGE(AW1296:AX1296),"")</f>
        <v/>
      </c>
      <c r="AW1296" s="12"/>
      <c r="AX1296" s="13"/>
      <c r="AY1296" s="4" t="str">
        <f>IFERROR(AVERAGE(AZ1296:BA1296),"")</f>
        <v/>
      </c>
      <c r="AZ1296" s="12"/>
      <c r="BA1296" s="13"/>
      <c r="BB1296" s="4" t="str">
        <f>IFERROR(AVERAGE(BC1296:BD1296),"")</f>
        <v/>
      </c>
      <c r="BC1296" s="12"/>
      <c r="BD1296" s="13"/>
      <c r="BE1296" s="4" t="str">
        <f>IFERROR(AVERAGE(BF1296:BG1296),"")</f>
        <v/>
      </c>
      <c r="BF1296" s="12"/>
      <c r="BG1296" s="13"/>
      <c r="BH1296" s="4" t="str">
        <f>IFERROR(AVERAGE(BI1296:BJ1296),"")</f>
        <v/>
      </c>
      <c r="BI1296" s="12"/>
      <c r="BJ1296" s="13"/>
      <c r="BK1296" s="4" t="str">
        <f>IFERROR(AVERAGE(BL1296:BM1296),"")</f>
        <v/>
      </c>
      <c r="BL1296" s="12"/>
      <c r="BM1296" s="13"/>
      <c r="BN1296" s="4" t="str">
        <f>IFERROR(AVERAGE(BO1296:BP1296),"")</f>
        <v/>
      </c>
      <c r="BO1296" s="12"/>
      <c r="BP1296" s="13"/>
      <c r="BQ1296" s="4" t="str">
        <f>IFERROR(AVERAGE(BR1296:BS1296),"")</f>
        <v/>
      </c>
      <c r="BR1296" s="12"/>
      <c r="BS1296" s="13"/>
      <c r="BT1296" s="4" t="str">
        <f>IFERROR(AVERAGE(BU1296:BV1296),"")</f>
        <v/>
      </c>
      <c r="BU1296" s="12"/>
      <c r="BV1296" s="13"/>
    </row>
    <row r="1297" spans="1:77">
      <c r="B1297" t="str">
        <f>B1296</f>
        <v>ursua2012hydrogen</v>
      </c>
      <c r="C1297" t="s">
        <v>21</v>
      </c>
      <c r="D1297">
        <f>D1296</f>
        <v>2012</v>
      </c>
      <c r="E1297" t="s">
        <v>22</v>
      </c>
      <c r="F1297" s="22" t="str">
        <f>IFERROR(AVERAGE(G1297:H1297),"")</f>
        <v/>
      </c>
      <c r="G1297" s="23"/>
      <c r="H1297" s="24"/>
      <c r="I1297" s="22" t="str">
        <f>IFERROR(AVERAGE(J1297:K1297),"")</f>
        <v/>
      </c>
      <c r="J1297" s="23"/>
      <c r="K1297" s="24"/>
      <c r="L1297" s="22" t="str">
        <f>IFERROR(AVERAGE(M1297:N1297),"")</f>
        <v/>
      </c>
      <c r="M1297" s="23"/>
      <c r="N1297" s="24"/>
      <c r="O1297" s="22" t="str">
        <f>IFERROR(AVERAGE(P1297:Q1297),"")</f>
        <v/>
      </c>
      <c r="P1297" s="23"/>
      <c r="Q1297" s="24"/>
      <c r="R1297" s="22" t="str">
        <f>IFERROR(AVERAGE(S1297:T1297),"")</f>
        <v/>
      </c>
      <c r="S1297" s="23"/>
      <c r="T1297" s="24"/>
      <c r="U1297" s="22" t="str">
        <f>IFERROR(AVERAGE(V1297:W1297),"")</f>
        <v/>
      </c>
      <c r="V1297" s="23"/>
      <c r="W1297" s="24"/>
      <c r="X1297" s="22" t="str">
        <f>IFERROR(AVERAGE(Y1297:Z1297),"")</f>
        <v/>
      </c>
      <c r="Y1297" s="23"/>
      <c r="Z1297" s="24"/>
      <c r="AA1297" s="22" t="str">
        <f>IFERROR(AVERAGE(AB1297:AC1297),"")</f>
        <v/>
      </c>
      <c r="AB1297" s="23"/>
      <c r="AC1297" s="24"/>
      <c r="AD1297" s="22" t="str">
        <f>IFERROR(AVERAGE(AE1297:AF1297),"")</f>
        <v/>
      </c>
      <c r="AE1297" s="23"/>
      <c r="AF1297" s="24"/>
      <c r="AG1297" s="22" t="str">
        <f>IFERROR(AVERAGE(AH1297:AI1297),"")</f>
        <v/>
      </c>
      <c r="AH1297" s="23"/>
      <c r="AI1297" s="24"/>
      <c r="AJ1297" s="22" t="str">
        <f>IFERROR(AVERAGE(AK1297:AL1297),"")</f>
        <v/>
      </c>
      <c r="AK1297" s="23"/>
      <c r="AL1297" s="24"/>
      <c r="AM1297" s="22" t="str">
        <f>IFERROR(AVERAGE(AN1297:AO1297),"")</f>
        <v/>
      </c>
      <c r="AN1297" s="23"/>
      <c r="AO1297" s="24"/>
      <c r="AP1297" s="22">
        <f>IFERROR(AVERAGE(AQ1297:AR1297),"")</f>
        <v>0.65249999999999997</v>
      </c>
      <c r="AQ1297" s="23">
        <v>0.48199999999999998</v>
      </c>
      <c r="AR1297" s="24">
        <v>0.82299999999999995</v>
      </c>
      <c r="AS1297" s="22" t="str">
        <f>IFERROR(AVERAGE(AT1297:AU1297),"")</f>
        <v/>
      </c>
      <c r="AT1297" s="23"/>
      <c r="AU1297" s="24"/>
      <c r="AV1297" s="22" t="str">
        <f>IFERROR(AVERAGE(AW1297:AX1297),"")</f>
        <v/>
      </c>
      <c r="AW1297" s="23"/>
      <c r="AX1297" s="24"/>
      <c r="AY1297" s="22" t="str">
        <f>IFERROR(AVERAGE(AZ1297:BA1297),"")</f>
        <v/>
      </c>
      <c r="AZ1297" s="23"/>
      <c r="BA1297" s="24"/>
      <c r="BB1297" s="22" t="str">
        <f>IFERROR(AVERAGE(BC1297:BD1297),"")</f>
        <v/>
      </c>
      <c r="BC1297" s="23"/>
      <c r="BD1297" s="24"/>
      <c r="BE1297" s="22" t="str">
        <f>IFERROR(AVERAGE(BF1297:BG1297),"")</f>
        <v/>
      </c>
      <c r="BF1297" s="23"/>
      <c r="BG1297" s="24"/>
      <c r="BH1297" s="22" t="str">
        <f>IFERROR(AVERAGE(BI1297:BJ1297),"")</f>
        <v/>
      </c>
      <c r="BI1297" s="23"/>
      <c r="BJ1297" s="24"/>
      <c r="BK1297" s="22" t="str">
        <f>IFERROR(AVERAGE(BL1297:BM1297),"")</f>
        <v/>
      </c>
      <c r="BL1297" s="23"/>
      <c r="BM1297" s="24"/>
      <c r="BN1297" s="22" t="str">
        <f>IFERROR(AVERAGE(BO1297:BP1297),"")</f>
        <v/>
      </c>
      <c r="BO1297" s="23"/>
      <c r="BP1297" s="24"/>
      <c r="BQ1297" s="22" t="str">
        <f>IFERROR(AVERAGE(BR1297:BS1297),"")</f>
        <v/>
      </c>
      <c r="BR1297" s="23"/>
      <c r="BS1297" s="24"/>
      <c r="BT1297" s="22" t="str">
        <f>IFERROR(AVERAGE(BU1297:BV1297),"")</f>
        <v/>
      </c>
      <c r="BU1297" s="23"/>
      <c r="BV1297" s="24"/>
      <c r="BY1297" s="2" t="s">
        <v>217</v>
      </c>
    </row>
    <row r="1298" spans="1:77">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c r="BA1298" s="11"/>
      <c r="BB1298" s="11"/>
      <c r="BC1298" s="11"/>
      <c r="BD1298" s="11"/>
      <c r="BE1298" s="11"/>
      <c r="BF1298" s="11"/>
      <c r="BG1298" s="11"/>
      <c r="BH1298" s="11"/>
      <c r="BI1298" s="11"/>
      <c r="BJ1298" s="11"/>
      <c r="BK1298" s="11"/>
      <c r="BL1298" s="11"/>
      <c r="BM1298" s="11"/>
      <c r="BN1298" s="11"/>
      <c r="BO1298" s="11"/>
      <c r="BP1298" s="11"/>
      <c r="BQ1298" s="11"/>
      <c r="BR1298" s="11"/>
      <c r="BS1298" s="11"/>
      <c r="BT1298" s="11"/>
      <c r="BU1298" s="11"/>
      <c r="BV1298" s="11"/>
      <c r="BW1298" s="11"/>
      <c r="BX1298" s="11"/>
      <c r="BY1298" s="11"/>
    </row>
    <row r="1300" spans="1:77">
      <c r="A1300" s="5">
        <f>MATCH(B1300,Sources[Citekey],0)</f>
        <v>74</v>
      </c>
      <c r="B1300" s="6" t="s">
        <v>193</v>
      </c>
      <c r="C1300" s="1"/>
      <c r="D1300" s="1">
        <f>VLOOKUP(B1300,Sources[],2,FALSE)</f>
        <v>2015</v>
      </c>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row>
    <row r="1301" spans="1:77">
      <c r="B1301" t="str">
        <f>B1300</f>
        <v>varone2015power</v>
      </c>
      <c r="C1301" t="s">
        <v>3</v>
      </c>
      <c r="D1301">
        <f>D1300</f>
        <v>2015</v>
      </c>
      <c r="E1301" s="25" t="s">
        <v>6</v>
      </c>
      <c r="F1301" s="4" t="str">
        <f>IFERROR(AVERAGE(G1301:H1301),"")</f>
        <v/>
      </c>
      <c r="G1301" s="12"/>
      <c r="H1301" s="13"/>
      <c r="I1301" s="4" t="str">
        <f>IFERROR(AVERAGE(J1301:K1301),"")</f>
        <v/>
      </c>
      <c r="J1301" s="12"/>
      <c r="K1301" s="13"/>
      <c r="L1301" s="4" t="str">
        <f>IFERROR(AVERAGE(M1301:N1301),"")</f>
        <v/>
      </c>
      <c r="M1301" s="12"/>
      <c r="N1301" s="13"/>
      <c r="O1301" s="4" t="str">
        <f>IFERROR(AVERAGE(P1301:Q1301),"")</f>
        <v/>
      </c>
      <c r="P1301" s="12"/>
      <c r="Q1301" s="13"/>
      <c r="R1301" s="4" t="str">
        <f>IFERROR(AVERAGE(S1301:T1301),"")</f>
        <v/>
      </c>
      <c r="S1301" s="12"/>
      <c r="T1301" s="13"/>
      <c r="U1301" s="4" t="str">
        <f>IFERROR(AVERAGE(V1301:W1301),"")</f>
        <v/>
      </c>
      <c r="V1301" s="12"/>
      <c r="W1301" s="13"/>
      <c r="X1301" s="4" t="str">
        <f>IFERROR(AVERAGE(Y1301:Z1301),"")</f>
        <v/>
      </c>
      <c r="Y1301" s="12"/>
      <c r="Z1301" s="13"/>
      <c r="AA1301" s="4" t="str">
        <f>IFERROR(AVERAGE(AB1301:AC1301),"")</f>
        <v/>
      </c>
      <c r="AB1301" s="12"/>
      <c r="AC1301" s="13"/>
      <c r="AD1301" s="4" t="str">
        <f>IFERROR(AVERAGE(AE1301:AF1301),"")</f>
        <v/>
      </c>
      <c r="AE1301" s="12"/>
      <c r="AF1301" s="13"/>
      <c r="AG1301" s="4" t="str">
        <f>IFERROR(AVERAGE(AH1301:AI1301),"")</f>
        <v/>
      </c>
      <c r="AH1301" s="12"/>
      <c r="AI1301" s="13"/>
      <c r="AJ1301" s="4" t="str">
        <f>IFERROR(AVERAGE(AK1301:AL1301),"")</f>
        <v/>
      </c>
      <c r="AK1301" s="12"/>
      <c r="AL1301" s="13"/>
      <c r="AM1301" s="4" t="str">
        <f>IFERROR(AVERAGE(AN1301:AO1301),"")</f>
        <v/>
      </c>
      <c r="AN1301" s="12"/>
      <c r="AO1301" s="13"/>
      <c r="AP1301" s="4" t="str">
        <f>IFERROR(AVERAGE(AQ1301:AR1301),"")</f>
        <v/>
      </c>
      <c r="AQ1301" s="12"/>
      <c r="AR1301" s="13"/>
      <c r="AS1301" s="4" t="str">
        <f>IFERROR(AVERAGE(AT1301:AU1301),"")</f>
        <v/>
      </c>
      <c r="AT1301" s="12"/>
      <c r="AU1301" s="13"/>
      <c r="AV1301" s="4" t="str">
        <f>IFERROR(AVERAGE(AW1301:AX1301),"")</f>
        <v/>
      </c>
      <c r="AW1301" s="12"/>
      <c r="AX1301" s="13"/>
      <c r="AY1301" s="4" t="str">
        <f>IFERROR(AVERAGE(AZ1301:BA1301),"")</f>
        <v/>
      </c>
      <c r="AZ1301" s="12"/>
      <c r="BA1301" s="13"/>
      <c r="BB1301" s="4" t="str">
        <f>IFERROR(AVERAGE(BC1301:BD1301),"")</f>
        <v/>
      </c>
      <c r="BC1301" s="12"/>
      <c r="BD1301" s="13"/>
      <c r="BE1301" s="4" t="str">
        <f>IFERROR(AVERAGE(BF1301:BG1301),"")</f>
        <v/>
      </c>
      <c r="BF1301" s="12"/>
      <c r="BG1301" s="13"/>
      <c r="BH1301" s="4" t="str">
        <f>IFERROR(AVERAGE(BI1301:BJ1301),"")</f>
        <v/>
      </c>
      <c r="BI1301" s="12"/>
      <c r="BJ1301" s="13"/>
      <c r="BK1301" s="4" t="str">
        <f>IFERROR(AVERAGE(BL1301:BM1301),"")</f>
        <v/>
      </c>
      <c r="BL1301" s="12"/>
      <c r="BM1301" s="13"/>
      <c r="BN1301" s="4" t="str">
        <f>IFERROR(AVERAGE(BO1301:BP1301),"")</f>
        <v/>
      </c>
      <c r="BO1301" s="12"/>
      <c r="BP1301" s="13"/>
      <c r="BQ1301" s="4" t="str">
        <f>IFERROR(AVERAGE(BR1301:BS1301),"")</f>
        <v/>
      </c>
      <c r="BR1301" s="12"/>
      <c r="BS1301" s="13"/>
      <c r="BT1301" s="4" t="str">
        <f>IFERROR(AVERAGE(BU1301:BV1301),"")</f>
        <v/>
      </c>
      <c r="BU1301" s="12"/>
      <c r="BV1301" s="13"/>
      <c r="BX1301" s="2"/>
      <c r="BY1301" s="2"/>
    </row>
    <row r="1302" spans="1:77">
      <c r="B1302" t="str">
        <f>B1301</f>
        <v>varone2015power</v>
      </c>
      <c r="C1302" t="s">
        <v>4</v>
      </c>
      <c r="D1302">
        <f>D1301</f>
        <v>2015</v>
      </c>
      <c r="E1302" t="str">
        <f>E1301</f>
        <v>EUR/kW</v>
      </c>
      <c r="F1302" s="4" t="str">
        <f>IFERROR(AVERAGE(G1302:H1302),"")</f>
        <v/>
      </c>
      <c r="G1302" s="14"/>
      <c r="H1302" s="15"/>
      <c r="I1302" s="4" t="str">
        <f>IFERROR(AVERAGE(J1302:K1302),"")</f>
        <v/>
      </c>
      <c r="J1302" s="14"/>
      <c r="K1302" s="15"/>
      <c r="L1302" s="4" t="str">
        <f>IFERROR(AVERAGE(M1302:N1302),"")</f>
        <v/>
      </c>
      <c r="M1302" s="14"/>
      <c r="N1302" s="15"/>
      <c r="O1302" s="4" t="str">
        <f>IFERROR(AVERAGE(P1302:Q1302),"")</f>
        <v/>
      </c>
      <c r="P1302" s="14"/>
      <c r="Q1302" s="15"/>
      <c r="R1302" s="4" t="str">
        <f>IFERROR(AVERAGE(S1302:T1302),"")</f>
        <v/>
      </c>
      <c r="S1302" s="14"/>
      <c r="T1302" s="15"/>
      <c r="U1302" s="4" t="str">
        <f>IFERROR(AVERAGE(V1302:W1302),"")</f>
        <v/>
      </c>
      <c r="V1302" s="14"/>
      <c r="W1302" s="15"/>
      <c r="X1302" s="4" t="str">
        <f>IFERROR(AVERAGE(Y1302:Z1302),"")</f>
        <v/>
      </c>
      <c r="Y1302" s="14"/>
      <c r="Z1302" s="15"/>
      <c r="AA1302" s="4" t="str">
        <f>IFERROR(AVERAGE(AB1302:AC1302),"")</f>
        <v/>
      </c>
      <c r="AB1302" s="14"/>
      <c r="AC1302" s="15"/>
      <c r="AD1302" s="4" t="str">
        <f>IFERROR(AVERAGE(AE1302:AF1302),"")</f>
        <v/>
      </c>
      <c r="AE1302" s="14"/>
      <c r="AF1302" s="15"/>
      <c r="AG1302" s="4" t="str">
        <f>IFERROR(AVERAGE(AH1302:AI1302),"")</f>
        <v/>
      </c>
      <c r="AH1302" s="14"/>
      <c r="AI1302" s="15"/>
      <c r="AJ1302" s="4" t="str">
        <f>IFERROR(AVERAGE(AK1302:AL1302),"")</f>
        <v/>
      </c>
      <c r="AK1302" s="14"/>
      <c r="AL1302" s="15"/>
      <c r="AM1302" s="4" t="str">
        <f>IFERROR(AVERAGE(AN1302:AO1302),"")</f>
        <v/>
      </c>
      <c r="AN1302" s="14"/>
      <c r="AO1302" s="15"/>
      <c r="AP1302" s="4" t="str">
        <f>IFERROR(AVERAGE(AQ1302:AR1302),"")</f>
        <v/>
      </c>
      <c r="AQ1302" s="14"/>
      <c r="AR1302" s="15"/>
      <c r="AS1302" s="4" t="str">
        <f>IFERROR(AVERAGE(AT1302:AU1302),"")</f>
        <v/>
      </c>
      <c r="AT1302" s="14"/>
      <c r="AU1302" s="15"/>
      <c r="AV1302" s="4" t="str">
        <f>IFERROR(AVERAGE(AW1302:AX1302),"")</f>
        <v/>
      </c>
      <c r="AW1302" s="14"/>
      <c r="AX1302" s="15"/>
      <c r="AY1302" s="4" t="str">
        <f>IFERROR(AVERAGE(AZ1302:BA1302),"")</f>
        <v/>
      </c>
      <c r="AZ1302" s="14"/>
      <c r="BA1302" s="15"/>
      <c r="BB1302" s="4" t="str">
        <f>IFERROR(AVERAGE(BC1302:BD1302),"")</f>
        <v/>
      </c>
      <c r="BC1302" s="14"/>
      <c r="BD1302" s="15"/>
      <c r="BE1302" s="4" t="str">
        <f>IFERROR(AVERAGE(BF1302:BG1302),"")</f>
        <v/>
      </c>
      <c r="BF1302" s="14"/>
      <c r="BG1302" s="15"/>
      <c r="BH1302" s="4" t="str">
        <f>IFERROR(AVERAGE(BI1302:BJ1302),"")</f>
        <v/>
      </c>
      <c r="BI1302" s="14"/>
      <c r="BJ1302" s="15"/>
      <c r="BK1302" s="4" t="str">
        <f>IFERROR(AVERAGE(BL1302:BM1302),"")</f>
        <v/>
      </c>
      <c r="BL1302" s="14"/>
      <c r="BM1302" s="15"/>
      <c r="BN1302" s="4" t="str">
        <f>IFERROR(AVERAGE(BO1302:BP1302),"")</f>
        <v/>
      </c>
      <c r="BO1302" s="14"/>
      <c r="BP1302" s="15"/>
      <c r="BQ1302" s="4" t="str">
        <f>IFERROR(AVERAGE(BR1302:BS1302),"")</f>
        <v/>
      </c>
      <c r="BR1302" s="14"/>
      <c r="BS1302" s="15"/>
      <c r="BT1302" s="4" t="str">
        <f>IFERROR(AVERAGE(BU1302:BV1302),"")</f>
        <v/>
      </c>
      <c r="BU1302" s="14"/>
      <c r="BV1302" s="15"/>
      <c r="BX1302" s="2"/>
      <c r="BY1302" s="2"/>
    </row>
    <row r="1303" spans="1:77">
      <c r="B1303" t="str">
        <f>B1302</f>
        <v>varone2015power</v>
      </c>
      <c r="C1303" t="s">
        <v>5</v>
      </c>
      <c r="D1303">
        <f>D1302</f>
        <v>2015</v>
      </c>
      <c r="E1303" t="str">
        <f>E1302</f>
        <v>EUR/kW</v>
      </c>
      <c r="F1303" s="4" t="str">
        <f>IFERROR(AVERAGE(G1303:H1303),"")</f>
        <v/>
      </c>
      <c r="G1303" s="16"/>
      <c r="H1303" s="17"/>
      <c r="I1303" s="4" t="str">
        <f>IFERROR(AVERAGE(J1303:K1303),"")</f>
        <v/>
      </c>
      <c r="J1303" s="16"/>
      <c r="K1303" s="17"/>
      <c r="L1303" s="4" t="str">
        <f>IFERROR(AVERAGE(M1303:N1303),"")</f>
        <v/>
      </c>
      <c r="M1303" s="16"/>
      <c r="N1303" s="17"/>
      <c r="O1303" s="4" t="str">
        <f>IFERROR(AVERAGE(P1303:Q1303),"")</f>
        <v/>
      </c>
      <c r="P1303" s="16"/>
      <c r="Q1303" s="17"/>
      <c r="R1303" s="4" t="str">
        <f>IFERROR(AVERAGE(S1303:T1303),"")</f>
        <v/>
      </c>
      <c r="S1303" s="16"/>
      <c r="T1303" s="17"/>
      <c r="U1303" s="4" t="str">
        <f>IFERROR(AVERAGE(V1303:W1303),"")</f>
        <v/>
      </c>
      <c r="V1303" s="16"/>
      <c r="W1303" s="17"/>
      <c r="X1303" s="4" t="str">
        <f>IFERROR(AVERAGE(Y1303:Z1303),"")</f>
        <v/>
      </c>
      <c r="Y1303" s="16"/>
      <c r="Z1303" s="17"/>
      <c r="AA1303" s="4" t="str">
        <f>IFERROR(AVERAGE(AB1303:AC1303),"")</f>
        <v/>
      </c>
      <c r="AB1303" s="16"/>
      <c r="AC1303" s="17"/>
      <c r="AD1303" s="4" t="str">
        <f>IFERROR(AVERAGE(AE1303:AF1303),"")</f>
        <v/>
      </c>
      <c r="AE1303" s="16"/>
      <c r="AF1303" s="17"/>
      <c r="AG1303" s="4" t="str">
        <f>IFERROR(AVERAGE(AH1303:AI1303),"")</f>
        <v/>
      </c>
      <c r="AH1303" s="16"/>
      <c r="AI1303" s="17"/>
      <c r="AJ1303" s="4" t="str">
        <f>IFERROR(AVERAGE(AK1303:AL1303),"")</f>
        <v/>
      </c>
      <c r="AK1303" s="16"/>
      <c r="AL1303" s="17"/>
      <c r="AM1303" s="4" t="str">
        <f>IFERROR(AVERAGE(AN1303:AO1303),"")</f>
        <v/>
      </c>
      <c r="AN1303" s="16"/>
      <c r="AO1303" s="17"/>
      <c r="AP1303" s="4" t="str">
        <f>IFERROR(AVERAGE(AQ1303:AR1303),"")</f>
        <v/>
      </c>
      <c r="AQ1303" s="16"/>
      <c r="AR1303" s="17"/>
      <c r="AS1303" s="4" t="str">
        <f>IFERROR(AVERAGE(AT1303:AU1303),"")</f>
        <v/>
      </c>
      <c r="AT1303" s="16"/>
      <c r="AU1303" s="17"/>
      <c r="AV1303" s="4" t="str">
        <f>IFERROR(AVERAGE(AW1303:AX1303),"")</f>
        <v/>
      </c>
      <c r="AW1303" s="16"/>
      <c r="AX1303" s="17"/>
      <c r="AY1303" s="4" t="str">
        <f>IFERROR(AVERAGE(AZ1303:BA1303),"")</f>
        <v/>
      </c>
      <c r="AZ1303" s="16"/>
      <c r="BA1303" s="17"/>
      <c r="BB1303" s="4" t="str">
        <f>IFERROR(AVERAGE(BC1303:BD1303),"")</f>
        <v/>
      </c>
      <c r="BC1303" s="16"/>
      <c r="BD1303" s="17"/>
      <c r="BE1303" s="4" t="str">
        <f>IFERROR(AVERAGE(BF1303:BG1303),"")</f>
        <v/>
      </c>
      <c r="BF1303" s="16"/>
      <c r="BG1303" s="17"/>
      <c r="BH1303" s="4" t="str">
        <f>IFERROR(AVERAGE(BI1303:BJ1303),"")</f>
        <v/>
      </c>
      <c r="BI1303" s="16"/>
      <c r="BJ1303" s="17"/>
      <c r="BK1303" s="4" t="str">
        <f>IFERROR(AVERAGE(BL1303:BM1303),"")</f>
        <v/>
      </c>
      <c r="BL1303" s="16"/>
      <c r="BM1303" s="17"/>
      <c r="BN1303" s="4" t="str">
        <f>IFERROR(AVERAGE(BO1303:BP1303),"")</f>
        <v/>
      </c>
      <c r="BO1303" s="16"/>
      <c r="BP1303" s="17"/>
      <c r="BQ1303" s="4">
        <f>IFERROR(AVERAGE(BR1303:BS1303),"")</f>
        <v>1000</v>
      </c>
      <c r="BR1303" s="16">
        <v>1000</v>
      </c>
      <c r="BS1303" s="17">
        <v>1000</v>
      </c>
      <c r="BT1303" s="4" t="str">
        <f>IFERROR(AVERAGE(BU1303:BV1303),"")</f>
        <v/>
      </c>
      <c r="BU1303" s="16"/>
      <c r="BV1303" s="17"/>
      <c r="BX1303" t="s">
        <v>492</v>
      </c>
      <c r="BY1303" t="s">
        <v>220</v>
      </c>
    </row>
    <row r="1304" spans="1:77">
      <c r="B1304" t="s">
        <v>69</v>
      </c>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c r="BO1304" s="4"/>
      <c r="BP1304" s="4"/>
      <c r="BQ1304" s="4"/>
      <c r="BR1304" s="4"/>
      <c r="BS1304" s="4"/>
      <c r="BT1304" s="4"/>
      <c r="BU1304" s="4"/>
      <c r="BV1304" s="4"/>
    </row>
    <row r="1305" spans="1:77" s="1" customFormat="1">
      <c r="A1305" s="55"/>
      <c r="B1305" s="1" t="str">
        <f>B1303</f>
        <v>varone2015power</v>
      </c>
      <c r="C1305" s="1" t="s">
        <v>10</v>
      </c>
      <c r="D1305" s="1">
        <f>D1300</f>
        <v>2015</v>
      </c>
      <c r="E1305" s="1" t="str">
        <f>E1301</f>
        <v>EUR/kW</v>
      </c>
      <c r="F1305" s="10">
        <f t="shared" ref="F1305:BJ1305" si="1437">IFERROR(SUM(F1307:F1312)/F1306,0)</f>
        <v>0</v>
      </c>
      <c r="G1305" s="10">
        <f t="shared" si="1437"/>
        <v>0</v>
      </c>
      <c r="H1305" s="10">
        <f t="shared" si="1437"/>
        <v>0</v>
      </c>
      <c r="I1305" s="10">
        <f t="shared" si="1437"/>
        <v>0</v>
      </c>
      <c r="J1305" s="10">
        <f t="shared" si="1437"/>
        <v>0</v>
      </c>
      <c r="K1305" s="10">
        <f t="shared" si="1437"/>
        <v>0</v>
      </c>
      <c r="L1305" s="10">
        <f t="shared" si="1437"/>
        <v>0</v>
      </c>
      <c r="M1305" s="10">
        <f t="shared" si="1437"/>
        <v>0</v>
      </c>
      <c r="N1305" s="10">
        <f t="shared" si="1437"/>
        <v>0</v>
      </c>
      <c r="O1305" s="10">
        <f t="shared" si="1437"/>
        <v>0</v>
      </c>
      <c r="P1305" s="10">
        <f t="shared" si="1437"/>
        <v>0</v>
      </c>
      <c r="Q1305" s="10">
        <f t="shared" si="1437"/>
        <v>0</v>
      </c>
      <c r="R1305" s="10">
        <f t="shared" si="1437"/>
        <v>0</v>
      </c>
      <c r="S1305" s="10">
        <f t="shared" si="1437"/>
        <v>0</v>
      </c>
      <c r="T1305" s="10">
        <f t="shared" si="1437"/>
        <v>0</v>
      </c>
      <c r="U1305" s="10">
        <f t="shared" si="1437"/>
        <v>0</v>
      </c>
      <c r="V1305" s="10">
        <f t="shared" si="1437"/>
        <v>0</v>
      </c>
      <c r="W1305" s="10">
        <f t="shared" si="1437"/>
        <v>0</v>
      </c>
      <c r="X1305" s="10">
        <f t="shared" si="1437"/>
        <v>0</v>
      </c>
      <c r="Y1305" s="10">
        <f t="shared" si="1437"/>
        <v>0</v>
      </c>
      <c r="Z1305" s="10">
        <f t="shared" si="1437"/>
        <v>0</v>
      </c>
      <c r="AA1305" s="10">
        <f t="shared" si="1437"/>
        <v>0</v>
      </c>
      <c r="AB1305" s="10">
        <f t="shared" si="1437"/>
        <v>0</v>
      </c>
      <c r="AC1305" s="10">
        <f t="shared" si="1437"/>
        <v>0</v>
      </c>
      <c r="AD1305" s="10">
        <f t="shared" si="1437"/>
        <v>0</v>
      </c>
      <c r="AE1305" s="10">
        <f t="shared" si="1437"/>
        <v>0</v>
      </c>
      <c r="AF1305" s="10">
        <f t="shared" si="1437"/>
        <v>0</v>
      </c>
      <c r="AG1305" s="10">
        <f t="shared" si="1437"/>
        <v>0</v>
      </c>
      <c r="AH1305" s="10">
        <f t="shared" si="1437"/>
        <v>0</v>
      </c>
      <c r="AI1305" s="10">
        <f t="shared" si="1437"/>
        <v>0</v>
      </c>
      <c r="AJ1305" s="10">
        <f t="shared" si="1437"/>
        <v>0</v>
      </c>
      <c r="AK1305" s="10">
        <f t="shared" si="1437"/>
        <v>0</v>
      </c>
      <c r="AL1305" s="10">
        <f t="shared" si="1437"/>
        <v>0</v>
      </c>
      <c r="AM1305" s="10">
        <f t="shared" si="1437"/>
        <v>0</v>
      </c>
      <c r="AN1305" s="10">
        <f t="shared" si="1437"/>
        <v>0</v>
      </c>
      <c r="AO1305" s="10">
        <f t="shared" si="1437"/>
        <v>0</v>
      </c>
      <c r="AP1305" s="10">
        <f t="shared" si="1437"/>
        <v>0</v>
      </c>
      <c r="AQ1305" s="10">
        <f t="shared" si="1437"/>
        <v>0</v>
      </c>
      <c r="AR1305" s="10">
        <f t="shared" si="1437"/>
        <v>0</v>
      </c>
      <c r="AS1305" s="10">
        <f t="shared" si="1437"/>
        <v>0</v>
      </c>
      <c r="AT1305" s="10">
        <f t="shared" si="1437"/>
        <v>0</v>
      </c>
      <c r="AU1305" s="10">
        <f t="shared" si="1437"/>
        <v>0</v>
      </c>
      <c r="AV1305" s="10">
        <f t="shared" si="1437"/>
        <v>0</v>
      </c>
      <c r="AW1305" s="10">
        <f t="shared" si="1437"/>
        <v>0</v>
      </c>
      <c r="AX1305" s="10">
        <f t="shared" si="1437"/>
        <v>0</v>
      </c>
      <c r="AY1305" s="10">
        <f t="shared" si="1437"/>
        <v>0</v>
      </c>
      <c r="AZ1305" s="10">
        <f t="shared" si="1437"/>
        <v>0</v>
      </c>
      <c r="BA1305" s="10">
        <f t="shared" si="1437"/>
        <v>0</v>
      </c>
      <c r="BB1305" s="10">
        <f t="shared" si="1437"/>
        <v>0</v>
      </c>
      <c r="BC1305" s="10">
        <f t="shared" si="1437"/>
        <v>0</v>
      </c>
      <c r="BD1305" s="10">
        <f t="shared" si="1437"/>
        <v>0</v>
      </c>
      <c r="BE1305" s="10">
        <f t="shared" si="1437"/>
        <v>0</v>
      </c>
      <c r="BF1305" s="10">
        <f t="shared" si="1437"/>
        <v>0</v>
      </c>
      <c r="BG1305" s="10">
        <f t="shared" si="1437"/>
        <v>0</v>
      </c>
      <c r="BH1305" s="10">
        <f t="shared" si="1437"/>
        <v>0</v>
      </c>
      <c r="BI1305" s="10">
        <f t="shared" si="1437"/>
        <v>0</v>
      </c>
      <c r="BJ1305" s="10">
        <f t="shared" si="1437"/>
        <v>0</v>
      </c>
      <c r="BK1305" s="10">
        <f t="shared" ref="BK1305:BV1305" si="1438">IFERROR(SUM(BK1307:BK1312)/BK1306,0)</f>
        <v>0</v>
      </c>
      <c r="BL1305" s="10">
        <f t="shared" si="1438"/>
        <v>0</v>
      </c>
      <c r="BM1305" s="10">
        <f t="shared" si="1438"/>
        <v>0</v>
      </c>
      <c r="BN1305" s="10">
        <f t="shared" si="1438"/>
        <v>0</v>
      </c>
      <c r="BO1305" s="10">
        <f t="shared" si="1438"/>
        <v>0</v>
      </c>
      <c r="BP1305" s="10">
        <f t="shared" si="1438"/>
        <v>0</v>
      </c>
      <c r="BQ1305" s="10">
        <f t="shared" si="1438"/>
        <v>0</v>
      </c>
      <c r="BR1305" s="10">
        <f t="shared" si="1438"/>
        <v>0</v>
      </c>
      <c r="BS1305" s="10">
        <f t="shared" si="1438"/>
        <v>0</v>
      </c>
      <c r="BT1305" s="10">
        <f t="shared" si="1438"/>
        <v>0</v>
      </c>
      <c r="BU1305" s="10">
        <f t="shared" si="1438"/>
        <v>0</v>
      </c>
      <c r="BV1305" s="10">
        <f t="shared" si="1438"/>
        <v>0</v>
      </c>
    </row>
    <row r="1306" spans="1:77" hidden="1" outlineLevel="1">
      <c r="B1306" t="str">
        <f>B1305</f>
        <v>varone2015power</v>
      </c>
      <c r="C1306" t="s">
        <v>17</v>
      </c>
      <c r="D1306">
        <f>D1305</f>
        <v>2015</v>
      </c>
      <c r="E1306" t="s">
        <v>18</v>
      </c>
      <c r="F1306" s="4" t="str">
        <f>IFERROR(AVERAGE(G1306:H1306),"")</f>
        <v/>
      </c>
      <c r="G1306" s="12"/>
      <c r="H1306" s="13"/>
      <c r="I1306" s="4" t="str">
        <f>IFERROR(AVERAGE(J1306:K1306),"")</f>
        <v/>
      </c>
      <c r="J1306" s="12"/>
      <c r="K1306" s="13"/>
      <c r="L1306" s="4" t="str">
        <f>IFERROR(AVERAGE(M1306:N1306),"")</f>
        <v/>
      </c>
      <c r="M1306" s="12"/>
      <c r="N1306" s="13"/>
      <c r="O1306" s="4" t="str">
        <f>IFERROR(AVERAGE(P1306:Q1306),"")</f>
        <v/>
      </c>
      <c r="P1306" s="12"/>
      <c r="Q1306" s="13"/>
      <c r="R1306" s="4" t="str">
        <f>IFERROR(AVERAGE(S1306:T1306),"")</f>
        <v/>
      </c>
      <c r="S1306" s="12"/>
      <c r="T1306" s="13"/>
      <c r="U1306" s="4" t="str">
        <f>IFERROR(AVERAGE(V1306:W1306),"")</f>
        <v/>
      </c>
      <c r="V1306" s="12"/>
      <c r="W1306" s="13"/>
      <c r="X1306" s="4" t="str">
        <f>IFERROR(AVERAGE(Y1306:Z1306),"")</f>
        <v/>
      </c>
      <c r="Y1306" s="12"/>
      <c r="Z1306" s="13"/>
      <c r="AA1306" s="4" t="str">
        <f>IFERROR(AVERAGE(AB1306:AC1306),"")</f>
        <v/>
      </c>
      <c r="AB1306" s="12"/>
      <c r="AC1306" s="13"/>
      <c r="AD1306" s="4" t="str">
        <f>IFERROR(AVERAGE(AE1306:AF1306),"")</f>
        <v/>
      </c>
      <c r="AE1306" s="12"/>
      <c r="AF1306" s="13"/>
      <c r="AG1306" s="4" t="str">
        <f>IFERROR(AVERAGE(AH1306:AI1306),"")</f>
        <v/>
      </c>
      <c r="AH1306" s="12"/>
      <c r="AI1306" s="13"/>
      <c r="AJ1306" s="4" t="str">
        <f>IFERROR(AVERAGE(AK1306:AL1306),"")</f>
        <v/>
      </c>
      <c r="AK1306" s="12"/>
      <c r="AL1306" s="13"/>
      <c r="AM1306" s="4" t="str">
        <f>IFERROR(AVERAGE(AN1306:AO1306),"")</f>
        <v/>
      </c>
      <c r="AN1306" s="12"/>
      <c r="AO1306" s="13"/>
      <c r="AP1306" s="4" t="str">
        <f>IFERROR(AVERAGE(AQ1306:AR1306),"")</f>
        <v/>
      </c>
      <c r="AQ1306" s="12"/>
      <c r="AR1306" s="13"/>
      <c r="AS1306" s="4" t="str">
        <f>IFERROR(AVERAGE(AT1306:AU1306),"")</f>
        <v/>
      </c>
      <c r="AT1306" s="12"/>
      <c r="AU1306" s="13"/>
      <c r="AV1306" s="4" t="str">
        <f>IFERROR(AVERAGE(AW1306:AX1306),"")</f>
        <v/>
      </c>
      <c r="AW1306" s="12"/>
      <c r="AX1306" s="13"/>
      <c r="AY1306" s="4" t="str">
        <f>IFERROR(AVERAGE(AZ1306:BA1306),"")</f>
        <v/>
      </c>
      <c r="AZ1306" s="12"/>
      <c r="BA1306" s="13"/>
      <c r="BB1306" s="4" t="str">
        <f>IFERROR(AVERAGE(BC1306:BD1306),"")</f>
        <v/>
      </c>
      <c r="BC1306" s="12"/>
      <c r="BD1306" s="13"/>
      <c r="BE1306" s="4" t="str">
        <f>IFERROR(AVERAGE(BF1306:BG1306),"")</f>
        <v/>
      </c>
      <c r="BF1306" s="12"/>
      <c r="BG1306" s="13"/>
      <c r="BH1306" s="4" t="str">
        <f>IFERROR(AVERAGE(BI1306:BJ1306),"")</f>
        <v/>
      </c>
      <c r="BI1306" s="12"/>
      <c r="BJ1306" s="13"/>
      <c r="BK1306" s="4" t="str">
        <f>IFERROR(AVERAGE(BL1306:BM1306),"")</f>
        <v/>
      </c>
      <c r="BL1306" s="12"/>
      <c r="BM1306" s="13"/>
      <c r="BN1306" s="4" t="str">
        <f>IFERROR(AVERAGE(BO1306:BP1306),"")</f>
        <v/>
      </c>
      <c r="BO1306" s="12"/>
      <c r="BP1306" s="13"/>
      <c r="BQ1306" s="4" t="str">
        <f>IFERROR(AVERAGE(BR1306:BS1306),"")</f>
        <v/>
      </c>
      <c r="BR1306" s="12"/>
      <c r="BS1306" s="13"/>
      <c r="BT1306" s="4" t="str">
        <f>IFERROR(AVERAGE(BU1306:BV1306),"")</f>
        <v/>
      </c>
      <c r="BU1306" s="12"/>
      <c r="BV1306" s="13"/>
    </row>
    <row r="1307" spans="1:77" hidden="1" outlineLevel="1">
      <c r="B1307" t="str">
        <f t="shared" ref="B1307:B1312" si="1439">B1306</f>
        <v>varone2015power</v>
      </c>
      <c r="C1307" t="s">
        <v>12</v>
      </c>
      <c r="D1307">
        <f>D1305</f>
        <v>2015</v>
      </c>
      <c r="E1307" t="str">
        <f>LEFT(E1305,3)</f>
        <v>EUR</v>
      </c>
      <c r="F1307" s="4" t="str">
        <f t="shared" ref="F1307:F1312" si="1440">IFERROR(AVERAGE(G1307:H1307),"")</f>
        <v/>
      </c>
      <c r="G1307" s="12"/>
      <c r="H1307" s="13"/>
      <c r="I1307" s="4" t="str">
        <f t="shared" ref="I1307:I1312" si="1441">IFERROR(AVERAGE(J1307:K1307),"")</f>
        <v/>
      </c>
      <c r="J1307" s="12"/>
      <c r="K1307" s="13"/>
      <c r="L1307" s="4" t="str">
        <f t="shared" ref="L1307:L1312" si="1442">IFERROR(AVERAGE(M1307:N1307),"")</f>
        <v/>
      </c>
      <c r="M1307" s="12"/>
      <c r="N1307" s="13"/>
      <c r="O1307" s="4" t="str">
        <f t="shared" ref="O1307:O1312" si="1443">IFERROR(AVERAGE(P1307:Q1307),"")</f>
        <v/>
      </c>
      <c r="P1307" s="12"/>
      <c r="Q1307" s="13"/>
      <c r="R1307" s="4" t="str">
        <f t="shared" ref="R1307:R1312" si="1444">IFERROR(AVERAGE(S1307:T1307),"")</f>
        <v/>
      </c>
      <c r="S1307" s="12"/>
      <c r="T1307" s="13"/>
      <c r="U1307" s="4" t="str">
        <f t="shared" ref="U1307:U1312" si="1445">IFERROR(AVERAGE(V1307:W1307),"")</f>
        <v/>
      </c>
      <c r="V1307" s="12"/>
      <c r="W1307" s="13"/>
      <c r="X1307" s="4" t="str">
        <f t="shared" ref="X1307:X1312" si="1446">IFERROR(AVERAGE(Y1307:Z1307),"")</f>
        <v/>
      </c>
      <c r="Y1307" s="12"/>
      <c r="Z1307" s="13"/>
      <c r="AA1307" s="4" t="str">
        <f t="shared" ref="AA1307:AA1312" si="1447">IFERROR(AVERAGE(AB1307:AC1307),"")</f>
        <v/>
      </c>
      <c r="AB1307" s="12"/>
      <c r="AC1307" s="13"/>
      <c r="AD1307" s="4" t="str">
        <f t="shared" ref="AD1307:AD1312" si="1448">IFERROR(AVERAGE(AE1307:AF1307),"")</f>
        <v/>
      </c>
      <c r="AE1307" s="12"/>
      <c r="AF1307" s="13"/>
      <c r="AG1307" s="4" t="str">
        <f t="shared" ref="AG1307:AG1312" si="1449">IFERROR(AVERAGE(AH1307:AI1307),"")</f>
        <v/>
      </c>
      <c r="AH1307" s="12"/>
      <c r="AI1307" s="13"/>
      <c r="AJ1307" s="4" t="str">
        <f t="shared" ref="AJ1307:AJ1312" si="1450">IFERROR(AVERAGE(AK1307:AL1307),"")</f>
        <v/>
      </c>
      <c r="AK1307" s="12"/>
      <c r="AL1307" s="13"/>
      <c r="AM1307" s="4" t="str">
        <f t="shared" ref="AM1307:AM1312" si="1451">IFERROR(AVERAGE(AN1307:AO1307),"")</f>
        <v/>
      </c>
      <c r="AN1307" s="12"/>
      <c r="AO1307" s="13"/>
      <c r="AP1307" s="4" t="str">
        <f t="shared" ref="AP1307:AP1312" si="1452">IFERROR(AVERAGE(AQ1307:AR1307),"")</f>
        <v/>
      </c>
      <c r="AQ1307" s="12"/>
      <c r="AR1307" s="13"/>
      <c r="AS1307" s="4" t="str">
        <f t="shared" ref="AS1307:AS1312" si="1453">IFERROR(AVERAGE(AT1307:AU1307),"")</f>
        <v/>
      </c>
      <c r="AT1307" s="12"/>
      <c r="AU1307" s="13"/>
      <c r="AV1307" s="4" t="str">
        <f t="shared" ref="AV1307:AV1312" si="1454">IFERROR(AVERAGE(AW1307:AX1307),"")</f>
        <v/>
      </c>
      <c r="AW1307" s="12"/>
      <c r="AX1307" s="13"/>
      <c r="AY1307" s="4" t="str">
        <f t="shared" ref="AY1307:AY1312" si="1455">IFERROR(AVERAGE(AZ1307:BA1307),"")</f>
        <v/>
      </c>
      <c r="AZ1307" s="12"/>
      <c r="BA1307" s="13"/>
      <c r="BB1307" s="4" t="str">
        <f t="shared" ref="BB1307:BB1312" si="1456">IFERROR(AVERAGE(BC1307:BD1307),"")</f>
        <v/>
      </c>
      <c r="BC1307" s="12"/>
      <c r="BD1307" s="13"/>
      <c r="BE1307" s="4" t="str">
        <f t="shared" ref="BE1307:BE1312" si="1457">IFERROR(AVERAGE(BF1307:BG1307),"")</f>
        <v/>
      </c>
      <c r="BF1307" s="12"/>
      <c r="BG1307" s="13"/>
      <c r="BH1307" s="4" t="str">
        <f t="shared" ref="BH1307:BH1312" si="1458">IFERROR(AVERAGE(BI1307:BJ1307),"")</f>
        <v/>
      </c>
      <c r="BI1307" s="12"/>
      <c r="BJ1307" s="13"/>
      <c r="BK1307" s="4" t="str">
        <f t="shared" ref="BK1307:BK1312" si="1459">IFERROR(AVERAGE(BL1307:BM1307),"")</f>
        <v/>
      </c>
      <c r="BL1307" s="12"/>
      <c r="BM1307" s="13"/>
      <c r="BN1307" s="4" t="str">
        <f t="shared" ref="BN1307:BN1312" si="1460">IFERROR(AVERAGE(BO1307:BP1307),"")</f>
        <v/>
      </c>
      <c r="BO1307" s="12"/>
      <c r="BP1307" s="13"/>
      <c r="BQ1307" s="4" t="str">
        <f t="shared" ref="BQ1307:BQ1312" si="1461">IFERROR(AVERAGE(BR1307:BS1307),"")</f>
        <v/>
      </c>
      <c r="BR1307" s="12"/>
      <c r="BS1307" s="13"/>
      <c r="BT1307" s="4" t="str">
        <f t="shared" ref="BT1307:BT1312" si="1462">IFERROR(AVERAGE(BU1307:BV1307),"")</f>
        <v/>
      </c>
      <c r="BU1307" s="12"/>
      <c r="BV1307" s="13"/>
    </row>
    <row r="1308" spans="1:77" hidden="1" outlineLevel="1">
      <c r="B1308" t="str">
        <f t="shared" si="1439"/>
        <v>varone2015power</v>
      </c>
      <c r="C1308" t="s">
        <v>13</v>
      </c>
      <c r="D1308">
        <f t="shared" ref="D1308:E1312" si="1463">D1307</f>
        <v>2015</v>
      </c>
      <c r="E1308" t="str">
        <f t="shared" si="1463"/>
        <v>EUR</v>
      </c>
      <c r="F1308" s="4" t="str">
        <f t="shared" si="1440"/>
        <v/>
      </c>
      <c r="G1308" s="12"/>
      <c r="H1308" s="13"/>
      <c r="I1308" s="4" t="str">
        <f t="shared" si="1441"/>
        <v/>
      </c>
      <c r="J1308" s="12"/>
      <c r="K1308" s="13"/>
      <c r="L1308" s="4" t="str">
        <f t="shared" si="1442"/>
        <v/>
      </c>
      <c r="M1308" s="12"/>
      <c r="N1308" s="13"/>
      <c r="O1308" s="4" t="str">
        <f t="shared" si="1443"/>
        <v/>
      </c>
      <c r="P1308" s="12"/>
      <c r="Q1308" s="13"/>
      <c r="R1308" s="4" t="str">
        <f t="shared" si="1444"/>
        <v/>
      </c>
      <c r="S1308" s="12"/>
      <c r="T1308" s="13"/>
      <c r="U1308" s="4" t="str">
        <f t="shared" si="1445"/>
        <v/>
      </c>
      <c r="V1308" s="12"/>
      <c r="W1308" s="13"/>
      <c r="X1308" s="4" t="str">
        <f t="shared" si="1446"/>
        <v/>
      </c>
      <c r="Y1308" s="12"/>
      <c r="Z1308" s="13"/>
      <c r="AA1308" s="4" t="str">
        <f t="shared" si="1447"/>
        <v/>
      </c>
      <c r="AB1308" s="12"/>
      <c r="AC1308" s="13"/>
      <c r="AD1308" s="4" t="str">
        <f t="shared" si="1448"/>
        <v/>
      </c>
      <c r="AE1308" s="12"/>
      <c r="AF1308" s="13"/>
      <c r="AG1308" s="4" t="str">
        <f t="shared" si="1449"/>
        <v/>
      </c>
      <c r="AH1308" s="12"/>
      <c r="AI1308" s="13"/>
      <c r="AJ1308" s="4" t="str">
        <f t="shared" si="1450"/>
        <v/>
      </c>
      <c r="AK1308" s="12"/>
      <c r="AL1308" s="13"/>
      <c r="AM1308" s="4" t="str">
        <f t="shared" si="1451"/>
        <v/>
      </c>
      <c r="AN1308" s="12"/>
      <c r="AO1308" s="13"/>
      <c r="AP1308" s="4" t="str">
        <f t="shared" si="1452"/>
        <v/>
      </c>
      <c r="AQ1308" s="12"/>
      <c r="AR1308" s="13"/>
      <c r="AS1308" s="4" t="str">
        <f t="shared" si="1453"/>
        <v/>
      </c>
      <c r="AT1308" s="12"/>
      <c r="AU1308" s="13"/>
      <c r="AV1308" s="4" t="str">
        <f t="shared" si="1454"/>
        <v/>
      </c>
      <c r="AW1308" s="12"/>
      <c r="AX1308" s="13"/>
      <c r="AY1308" s="4" t="str">
        <f t="shared" si="1455"/>
        <v/>
      </c>
      <c r="AZ1308" s="12"/>
      <c r="BA1308" s="13"/>
      <c r="BB1308" s="4" t="str">
        <f t="shared" si="1456"/>
        <v/>
      </c>
      <c r="BC1308" s="12"/>
      <c r="BD1308" s="13"/>
      <c r="BE1308" s="4" t="str">
        <f t="shared" si="1457"/>
        <v/>
      </c>
      <c r="BF1308" s="12"/>
      <c r="BG1308" s="13"/>
      <c r="BH1308" s="4" t="str">
        <f t="shared" si="1458"/>
        <v/>
      </c>
      <c r="BI1308" s="12"/>
      <c r="BJ1308" s="13"/>
      <c r="BK1308" s="4" t="str">
        <f t="shared" si="1459"/>
        <v/>
      </c>
      <c r="BL1308" s="12"/>
      <c r="BM1308" s="13"/>
      <c r="BN1308" s="4" t="str">
        <f t="shared" si="1460"/>
        <v/>
      </c>
      <c r="BO1308" s="12"/>
      <c r="BP1308" s="13"/>
      <c r="BQ1308" s="4" t="str">
        <f t="shared" si="1461"/>
        <v/>
      </c>
      <c r="BR1308" s="12"/>
      <c r="BS1308" s="13"/>
      <c r="BT1308" s="4" t="str">
        <f t="shared" si="1462"/>
        <v/>
      </c>
      <c r="BU1308" s="12"/>
      <c r="BV1308" s="13"/>
    </row>
    <row r="1309" spans="1:77" hidden="1" outlineLevel="1">
      <c r="B1309" t="str">
        <f t="shared" si="1439"/>
        <v>varone2015power</v>
      </c>
      <c r="C1309" t="s">
        <v>14</v>
      </c>
      <c r="D1309">
        <f t="shared" si="1463"/>
        <v>2015</v>
      </c>
      <c r="E1309" t="str">
        <f t="shared" si="1463"/>
        <v>EUR</v>
      </c>
      <c r="F1309" s="4" t="str">
        <f t="shared" si="1440"/>
        <v/>
      </c>
      <c r="G1309" s="12"/>
      <c r="H1309" s="13"/>
      <c r="I1309" s="4" t="str">
        <f t="shared" si="1441"/>
        <v/>
      </c>
      <c r="J1309" s="12"/>
      <c r="K1309" s="13"/>
      <c r="L1309" s="4" t="str">
        <f t="shared" si="1442"/>
        <v/>
      </c>
      <c r="M1309" s="12"/>
      <c r="N1309" s="13"/>
      <c r="O1309" s="4" t="str">
        <f t="shared" si="1443"/>
        <v/>
      </c>
      <c r="P1309" s="12"/>
      <c r="Q1309" s="13"/>
      <c r="R1309" s="4" t="str">
        <f t="shared" si="1444"/>
        <v/>
      </c>
      <c r="S1309" s="12"/>
      <c r="T1309" s="13"/>
      <c r="U1309" s="4" t="str">
        <f t="shared" si="1445"/>
        <v/>
      </c>
      <c r="V1309" s="12"/>
      <c r="W1309" s="13"/>
      <c r="X1309" s="4" t="str">
        <f t="shared" si="1446"/>
        <v/>
      </c>
      <c r="Y1309" s="12"/>
      <c r="Z1309" s="13"/>
      <c r="AA1309" s="4" t="str">
        <f t="shared" si="1447"/>
        <v/>
      </c>
      <c r="AB1309" s="12"/>
      <c r="AC1309" s="13"/>
      <c r="AD1309" s="4" t="str">
        <f t="shared" si="1448"/>
        <v/>
      </c>
      <c r="AE1309" s="12"/>
      <c r="AF1309" s="13"/>
      <c r="AG1309" s="4" t="str">
        <f t="shared" si="1449"/>
        <v/>
      </c>
      <c r="AH1309" s="12"/>
      <c r="AI1309" s="13"/>
      <c r="AJ1309" s="4" t="str">
        <f t="shared" si="1450"/>
        <v/>
      </c>
      <c r="AK1309" s="12"/>
      <c r="AL1309" s="13"/>
      <c r="AM1309" s="4" t="str">
        <f t="shared" si="1451"/>
        <v/>
      </c>
      <c r="AN1309" s="12"/>
      <c r="AO1309" s="13"/>
      <c r="AP1309" s="4" t="str">
        <f t="shared" si="1452"/>
        <v/>
      </c>
      <c r="AQ1309" s="12"/>
      <c r="AR1309" s="13"/>
      <c r="AS1309" s="4" t="str">
        <f t="shared" si="1453"/>
        <v/>
      </c>
      <c r="AT1309" s="12"/>
      <c r="AU1309" s="13"/>
      <c r="AV1309" s="4" t="str">
        <f t="shared" si="1454"/>
        <v/>
      </c>
      <c r="AW1309" s="12"/>
      <c r="AX1309" s="13"/>
      <c r="AY1309" s="4" t="str">
        <f t="shared" si="1455"/>
        <v/>
      </c>
      <c r="AZ1309" s="12"/>
      <c r="BA1309" s="13"/>
      <c r="BB1309" s="4" t="str">
        <f t="shared" si="1456"/>
        <v/>
      </c>
      <c r="BC1309" s="12"/>
      <c r="BD1309" s="13"/>
      <c r="BE1309" s="4" t="str">
        <f t="shared" si="1457"/>
        <v/>
      </c>
      <c r="BF1309" s="12"/>
      <c r="BG1309" s="13"/>
      <c r="BH1309" s="4" t="str">
        <f t="shared" si="1458"/>
        <v/>
      </c>
      <c r="BI1309" s="12"/>
      <c r="BJ1309" s="13"/>
      <c r="BK1309" s="4" t="str">
        <f t="shared" si="1459"/>
        <v/>
      </c>
      <c r="BL1309" s="12"/>
      <c r="BM1309" s="13"/>
      <c r="BN1309" s="4" t="str">
        <f t="shared" si="1460"/>
        <v/>
      </c>
      <c r="BO1309" s="12"/>
      <c r="BP1309" s="13"/>
      <c r="BQ1309" s="4" t="str">
        <f t="shared" si="1461"/>
        <v/>
      </c>
      <c r="BR1309" s="12"/>
      <c r="BS1309" s="13"/>
      <c r="BT1309" s="4" t="str">
        <f t="shared" si="1462"/>
        <v/>
      </c>
      <c r="BU1309" s="12"/>
      <c r="BV1309" s="13"/>
    </row>
    <row r="1310" spans="1:77" hidden="1" outlineLevel="1">
      <c r="B1310" t="str">
        <f t="shared" si="1439"/>
        <v>varone2015power</v>
      </c>
      <c r="C1310" t="s">
        <v>11</v>
      </c>
      <c r="D1310">
        <f t="shared" si="1463"/>
        <v>2015</v>
      </c>
      <c r="E1310" t="str">
        <f t="shared" si="1463"/>
        <v>EUR</v>
      </c>
      <c r="F1310" s="4" t="str">
        <f t="shared" si="1440"/>
        <v/>
      </c>
      <c r="G1310" s="12"/>
      <c r="H1310" s="13"/>
      <c r="I1310" s="4" t="str">
        <f t="shared" si="1441"/>
        <v/>
      </c>
      <c r="J1310" s="12"/>
      <c r="K1310" s="13"/>
      <c r="L1310" s="4" t="str">
        <f t="shared" si="1442"/>
        <v/>
      </c>
      <c r="M1310" s="12"/>
      <c r="N1310" s="13"/>
      <c r="O1310" s="4" t="str">
        <f t="shared" si="1443"/>
        <v/>
      </c>
      <c r="P1310" s="12"/>
      <c r="Q1310" s="13"/>
      <c r="R1310" s="4" t="str">
        <f t="shared" si="1444"/>
        <v/>
      </c>
      <c r="S1310" s="12"/>
      <c r="T1310" s="13"/>
      <c r="U1310" s="4" t="str">
        <f t="shared" si="1445"/>
        <v/>
      </c>
      <c r="V1310" s="12"/>
      <c r="W1310" s="13"/>
      <c r="X1310" s="4" t="str">
        <f t="shared" si="1446"/>
        <v/>
      </c>
      <c r="Y1310" s="12"/>
      <c r="Z1310" s="13"/>
      <c r="AA1310" s="4" t="str">
        <f t="shared" si="1447"/>
        <v/>
      </c>
      <c r="AB1310" s="12"/>
      <c r="AC1310" s="13"/>
      <c r="AD1310" s="4" t="str">
        <f t="shared" si="1448"/>
        <v/>
      </c>
      <c r="AE1310" s="12"/>
      <c r="AF1310" s="13"/>
      <c r="AG1310" s="4" t="str">
        <f t="shared" si="1449"/>
        <v/>
      </c>
      <c r="AH1310" s="12"/>
      <c r="AI1310" s="13"/>
      <c r="AJ1310" s="4" t="str">
        <f t="shared" si="1450"/>
        <v/>
      </c>
      <c r="AK1310" s="12"/>
      <c r="AL1310" s="13"/>
      <c r="AM1310" s="4" t="str">
        <f t="shared" si="1451"/>
        <v/>
      </c>
      <c r="AN1310" s="12"/>
      <c r="AO1310" s="13"/>
      <c r="AP1310" s="4" t="str">
        <f t="shared" si="1452"/>
        <v/>
      </c>
      <c r="AQ1310" s="12"/>
      <c r="AR1310" s="13"/>
      <c r="AS1310" s="4" t="str">
        <f t="shared" si="1453"/>
        <v/>
      </c>
      <c r="AT1310" s="12"/>
      <c r="AU1310" s="13"/>
      <c r="AV1310" s="4" t="str">
        <f t="shared" si="1454"/>
        <v/>
      </c>
      <c r="AW1310" s="12"/>
      <c r="AX1310" s="13"/>
      <c r="AY1310" s="4" t="str">
        <f t="shared" si="1455"/>
        <v/>
      </c>
      <c r="AZ1310" s="12"/>
      <c r="BA1310" s="13"/>
      <c r="BB1310" s="4" t="str">
        <f t="shared" si="1456"/>
        <v/>
      </c>
      <c r="BC1310" s="12"/>
      <c r="BD1310" s="13"/>
      <c r="BE1310" s="4" t="str">
        <f t="shared" si="1457"/>
        <v/>
      </c>
      <c r="BF1310" s="12"/>
      <c r="BG1310" s="13"/>
      <c r="BH1310" s="4" t="str">
        <f t="shared" si="1458"/>
        <v/>
      </c>
      <c r="BI1310" s="12"/>
      <c r="BJ1310" s="13"/>
      <c r="BK1310" s="4" t="str">
        <f t="shared" si="1459"/>
        <v/>
      </c>
      <c r="BL1310" s="12"/>
      <c r="BM1310" s="13"/>
      <c r="BN1310" s="4" t="str">
        <f t="shared" si="1460"/>
        <v/>
      </c>
      <c r="BO1310" s="12"/>
      <c r="BP1310" s="13"/>
      <c r="BQ1310" s="4" t="str">
        <f t="shared" si="1461"/>
        <v/>
      </c>
      <c r="BR1310" s="12"/>
      <c r="BS1310" s="13"/>
      <c r="BT1310" s="4" t="str">
        <f t="shared" si="1462"/>
        <v/>
      </c>
      <c r="BU1310" s="12"/>
      <c r="BV1310" s="13"/>
    </row>
    <row r="1311" spans="1:77" hidden="1" outlineLevel="1">
      <c r="B1311" t="str">
        <f t="shared" si="1439"/>
        <v>varone2015power</v>
      </c>
      <c r="C1311" t="s">
        <v>15</v>
      </c>
      <c r="D1311">
        <f t="shared" si="1463"/>
        <v>2015</v>
      </c>
      <c r="E1311" t="str">
        <f t="shared" si="1463"/>
        <v>EUR</v>
      </c>
      <c r="F1311" s="4" t="str">
        <f t="shared" si="1440"/>
        <v/>
      </c>
      <c r="G1311" s="12"/>
      <c r="H1311" s="13"/>
      <c r="I1311" s="4" t="str">
        <f t="shared" si="1441"/>
        <v/>
      </c>
      <c r="J1311" s="12"/>
      <c r="K1311" s="13"/>
      <c r="L1311" s="4" t="str">
        <f t="shared" si="1442"/>
        <v/>
      </c>
      <c r="M1311" s="12"/>
      <c r="N1311" s="13"/>
      <c r="O1311" s="4" t="str">
        <f t="shared" si="1443"/>
        <v/>
      </c>
      <c r="P1311" s="12"/>
      <c r="Q1311" s="13"/>
      <c r="R1311" s="4" t="str">
        <f t="shared" si="1444"/>
        <v/>
      </c>
      <c r="S1311" s="12"/>
      <c r="T1311" s="13"/>
      <c r="U1311" s="4" t="str">
        <f t="shared" si="1445"/>
        <v/>
      </c>
      <c r="V1311" s="12"/>
      <c r="W1311" s="13"/>
      <c r="X1311" s="4" t="str">
        <f t="shared" si="1446"/>
        <v/>
      </c>
      <c r="Y1311" s="12"/>
      <c r="Z1311" s="13"/>
      <c r="AA1311" s="4" t="str">
        <f t="shared" si="1447"/>
        <v/>
      </c>
      <c r="AB1311" s="12"/>
      <c r="AC1311" s="13"/>
      <c r="AD1311" s="4" t="str">
        <f t="shared" si="1448"/>
        <v/>
      </c>
      <c r="AE1311" s="12"/>
      <c r="AF1311" s="13"/>
      <c r="AG1311" s="4" t="str">
        <f t="shared" si="1449"/>
        <v/>
      </c>
      <c r="AH1311" s="12"/>
      <c r="AI1311" s="13"/>
      <c r="AJ1311" s="4" t="str">
        <f t="shared" si="1450"/>
        <v/>
      </c>
      <c r="AK1311" s="12"/>
      <c r="AL1311" s="13"/>
      <c r="AM1311" s="4" t="str">
        <f t="shared" si="1451"/>
        <v/>
      </c>
      <c r="AN1311" s="12"/>
      <c r="AO1311" s="13"/>
      <c r="AP1311" s="4" t="str">
        <f t="shared" si="1452"/>
        <v/>
      </c>
      <c r="AQ1311" s="12"/>
      <c r="AR1311" s="13"/>
      <c r="AS1311" s="4" t="str">
        <f t="shared" si="1453"/>
        <v/>
      </c>
      <c r="AT1311" s="12"/>
      <c r="AU1311" s="13"/>
      <c r="AV1311" s="4" t="str">
        <f t="shared" si="1454"/>
        <v/>
      </c>
      <c r="AW1311" s="12"/>
      <c r="AX1311" s="13"/>
      <c r="AY1311" s="4" t="str">
        <f t="shared" si="1455"/>
        <v/>
      </c>
      <c r="AZ1311" s="12"/>
      <c r="BA1311" s="13"/>
      <c r="BB1311" s="4" t="str">
        <f t="shared" si="1456"/>
        <v/>
      </c>
      <c r="BC1311" s="12"/>
      <c r="BD1311" s="13"/>
      <c r="BE1311" s="4" t="str">
        <f t="shared" si="1457"/>
        <v/>
      </c>
      <c r="BF1311" s="12"/>
      <c r="BG1311" s="13"/>
      <c r="BH1311" s="4" t="str">
        <f t="shared" si="1458"/>
        <v/>
      </c>
      <c r="BI1311" s="12"/>
      <c r="BJ1311" s="13"/>
      <c r="BK1311" s="4" t="str">
        <f t="shared" si="1459"/>
        <v/>
      </c>
      <c r="BL1311" s="12"/>
      <c r="BM1311" s="13"/>
      <c r="BN1311" s="4" t="str">
        <f t="shared" si="1460"/>
        <v/>
      </c>
      <c r="BO1311" s="12"/>
      <c r="BP1311" s="13"/>
      <c r="BQ1311" s="4" t="str">
        <f t="shared" si="1461"/>
        <v/>
      </c>
      <c r="BR1311" s="12"/>
      <c r="BS1311" s="13"/>
      <c r="BT1311" s="4" t="str">
        <f t="shared" si="1462"/>
        <v/>
      </c>
      <c r="BU1311" s="12"/>
      <c r="BV1311" s="13"/>
    </row>
    <row r="1312" spans="1:77" hidden="1" outlineLevel="1">
      <c r="B1312" t="str">
        <f t="shared" si="1439"/>
        <v>varone2015power</v>
      </c>
      <c r="C1312" t="s">
        <v>16</v>
      </c>
      <c r="D1312">
        <f t="shared" si="1463"/>
        <v>2015</v>
      </c>
      <c r="E1312" t="str">
        <f t="shared" si="1463"/>
        <v>EUR</v>
      </c>
      <c r="F1312" s="4" t="str">
        <f t="shared" si="1440"/>
        <v/>
      </c>
      <c r="G1312" s="12"/>
      <c r="H1312" s="13"/>
      <c r="I1312" s="4" t="str">
        <f t="shared" si="1441"/>
        <v/>
      </c>
      <c r="J1312" s="12"/>
      <c r="K1312" s="13"/>
      <c r="L1312" s="4" t="str">
        <f t="shared" si="1442"/>
        <v/>
      </c>
      <c r="M1312" s="12"/>
      <c r="N1312" s="13"/>
      <c r="O1312" s="4" t="str">
        <f t="shared" si="1443"/>
        <v/>
      </c>
      <c r="P1312" s="12"/>
      <c r="Q1312" s="13"/>
      <c r="R1312" s="4" t="str">
        <f t="shared" si="1444"/>
        <v/>
      </c>
      <c r="S1312" s="12"/>
      <c r="T1312" s="13"/>
      <c r="U1312" s="4" t="str">
        <f t="shared" si="1445"/>
        <v/>
      </c>
      <c r="V1312" s="12"/>
      <c r="W1312" s="13"/>
      <c r="X1312" s="4" t="str">
        <f t="shared" si="1446"/>
        <v/>
      </c>
      <c r="Y1312" s="12"/>
      <c r="Z1312" s="13"/>
      <c r="AA1312" s="4" t="str">
        <f t="shared" si="1447"/>
        <v/>
      </c>
      <c r="AB1312" s="12"/>
      <c r="AC1312" s="13"/>
      <c r="AD1312" s="4" t="str">
        <f t="shared" si="1448"/>
        <v/>
      </c>
      <c r="AE1312" s="12"/>
      <c r="AF1312" s="13"/>
      <c r="AG1312" s="4" t="str">
        <f t="shared" si="1449"/>
        <v/>
      </c>
      <c r="AH1312" s="12"/>
      <c r="AI1312" s="13"/>
      <c r="AJ1312" s="4" t="str">
        <f t="shared" si="1450"/>
        <v/>
      </c>
      <c r="AK1312" s="12"/>
      <c r="AL1312" s="13"/>
      <c r="AM1312" s="4" t="str">
        <f t="shared" si="1451"/>
        <v/>
      </c>
      <c r="AN1312" s="12"/>
      <c r="AO1312" s="13"/>
      <c r="AP1312" s="4" t="str">
        <f t="shared" si="1452"/>
        <v/>
      </c>
      <c r="AQ1312" s="12"/>
      <c r="AR1312" s="13"/>
      <c r="AS1312" s="4" t="str">
        <f t="shared" si="1453"/>
        <v/>
      </c>
      <c r="AT1312" s="12"/>
      <c r="AU1312" s="13"/>
      <c r="AV1312" s="4" t="str">
        <f t="shared" si="1454"/>
        <v/>
      </c>
      <c r="AW1312" s="12"/>
      <c r="AX1312" s="13"/>
      <c r="AY1312" s="4" t="str">
        <f t="shared" si="1455"/>
        <v/>
      </c>
      <c r="AZ1312" s="12"/>
      <c r="BA1312" s="13"/>
      <c r="BB1312" s="4" t="str">
        <f t="shared" si="1456"/>
        <v/>
      </c>
      <c r="BC1312" s="12"/>
      <c r="BD1312" s="13"/>
      <c r="BE1312" s="4" t="str">
        <f t="shared" si="1457"/>
        <v/>
      </c>
      <c r="BF1312" s="12"/>
      <c r="BG1312" s="13"/>
      <c r="BH1312" s="4" t="str">
        <f t="shared" si="1458"/>
        <v/>
      </c>
      <c r="BI1312" s="12"/>
      <c r="BJ1312" s="13"/>
      <c r="BK1312" s="4" t="str">
        <f t="shared" si="1459"/>
        <v/>
      </c>
      <c r="BL1312" s="12"/>
      <c r="BM1312" s="13"/>
      <c r="BN1312" s="4" t="str">
        <f t="shared" si="1460"/>
        <v/>
      </c>
      <c r="BO1312" s="12"/>
      <c r="BP1312" s="13"/>
      <c r="BQ1312" s="4" t="str">
        <f t="shared" si="1461"/>
        <v/>
      </c>
      <c r="BR1312" s="12"/>
      <c r="BS1312" s="13"/>
      <c r="BT1312" s="4" t="str">
        <f t="shared" si="1462"/>
        <v/>
      </c>
      <c r="BU1312" s="12"/>
      <c r="BV1312" s="13"/>
    </row>
    <row r="1313" spans="1:77" collapsed="1">
      <c r="B1313" t="s">
        <v>69</v>
      </c>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c r="BO1313" s="4"/>
      <c r="BP1313" s="4"/>
      <c r="BQ1313" s="4"/>
      <c r="BR1313" s="4"/>
      <c r="BS1313" s="4"/>
      <c r="BT1313" s="4"/>
      <c r="BU1313" s="4"/>
      <c r="BV1313" s="4"/>
    </row>
    <row r="1314" spans="1:77">
      <c r="B1314" t="str">
        <f>B1312</f>
        <v>varone2015power</v>
      </c>
      <c r="C1314" t="s">
        <v>19</v>
      </c>
      <c r="D1314">
        <f>D1312</f>
        <v>2015</v>
      </c>
      <c r="E1314" t="str">
        <f>E1301</f>
        <v>EUR/kW</v>
      </c>
      <c r="F1314" s="4" t="str">
        <f>IFERROR(AVERAGE(G1314:H1314),"")</f>
        <v/>
      </c>
      <c r="G1314" s="12"/>
      <c r="H1314" s="13"/>
      <c r="I1314" s="4" t="str">
        <f>IFERROR(AVERAGE(J1314:K1314),"")</f>
        <v/>
      </c>
      <c r="J1314" s="12"/>
      <c r="K1314" s="13"/>
      <c r="L1314" s="4" t="str">
        <f>IFERROR(AVERAGE(M1314:N1314),"")</f>
        <v/>
      </c>
      <c r="M1314" s="12"/>
      <c r="N1314" s="13"/>
      <c r="O1314" s="4" t="str">
        <f>IFERROR(AVERAGE(P1314:Q1314),"")</f>
        <v/>
      </c>
      <c r="P1314" s="12"/>
      <c r="Q1314" s="13"/>
      <c r="R1314" s="4" t="str">
        <f>IFERROR(AVERAGE(S1314:T1314),"")</f>
        <v/>
      </c>
      <c r="S1314" s="12"/>
      <c r="T1314" s="13"/>
      <c r="U1314" s="4" t="str">
        <f>IFERROR(AVERAGE(V1314:W1314),"")</f>
        <v/>
      </c>
      <c r="V1314" s="12"/>
      <c r="W1314" s="13"/>
      <c r="X1314" s="4" t="str">
        <f>IFERROR(AVERAGE(Y1314:Z1314),"")</f>
        <v/>
      </c>
      <c r="Y1314" s="12"/>
      <c r="Z1314" s="13"/>
      <c r="AA1314" s="4" t="str">
        <f>IFERROR(AVERAGE(AB1314:AC1314),"")</f>
        <v/>
      </c>
      <c r="AB1314" s="12"/>
      <c r="AC1314" s="13"/>
      <c r="AD1314" s="4" t="str">
        <f>IFERROR(AVERAGE(AE1314:AF1314),"")</f>
        <v/>
      </c>
      <c r="AE1314" s="12"/>
      <c r="AF1314" s="13"/>
      <c r="AG1314" s="4" t="str">
        <f>IFERROR(AVERAGE(AH1314:AI1314),"")</f>
        <v/>
      </c>
      <c r="AH1314" s="12"/>
      <c r="AI1314" s="13"/>
      <c r="AJ1314" s="4" t="str">
        <f>IFERROR(AVERAGE(AK1314:AL1314),"")</f>
        <v/>
      </c>
      <c r="AK1314" s="12"/>
      <c r="AL1314" s="13"/>
      <c r="AM1314" s="4" t="str">
        <f>IFERROR(AVERAGE(AN1314:AO1314),"")</f>
        <v/>
      </c>
      <c r="AN1314" s="12"/>
      <c r="AO1314" s="13"/>
      <c r="AP1314" s="4" t="str">
        <f>IFERROR(AVERAGE(AQ1314:AR1314),"")</f>
        <v/>
      </c>
      <c r="AQ1314" s="12"/>
      <c r="AR1314" s="13"/>
      <c r="AS1314" s="4" t="str">
        <f>IFERROR(AVERAGE(AT1314:AU1314),"")</f>
        <v/>
      </c>
      <c r="AT1314" s="12"/>
      <c r="AU1314" s="13"/>
      <c r="AV1314" s="4" t="str">
        <f>IFERROR(AVERAGE(AW1314:AX1314),"")</f>
        <v/>
      </c>
      <c r="AW1314" s="12"/>
      <c r="AX1314" s="13"/>
      <c r="AY1314" s="4" t="str">
        <f>IFERROR(AVERAGE(AZ1314:BA1314),"")</f>
        <v/>
      </c>
      <c r="AZ1314" s="12"/>
      <c r="BA1314" s="13"/>
      <c r="BB1314" s="4" t="str">
        <f>IFERROR(AVERAGE(BC1314:BD1314),"")</f>
        <v/>
      </c>
      <c r="BC1314" s="12"/>
      <c r="BD1314" s="13"/>
      <c r="BE1314" s="4" t="str">
        <f>IFERROR(AVERAGE(BF1314:BG1314),"")</f>
        <v/>
      </c>
      <c r="BF1314" s="12"/>
      <c r="BG1314" s="13"/>
      <c r="BH1314" s="4" t="str">
        <f>IFERROR(AVERAGE(BI1314:BJ1314),"")</f>
        <v/>
      </c>
      <c r="BI1314" s="12"/>
      <c r="BJ1314" s="13"/>
      <c r="BK1314" s="4" t="str">
        <f>IFERROR(AVERAGE(BL1314:BM1314),"")</f>
        <v/>
      </c>
      <c r="BL1314" s="12"/>
      <c r="BM1314" s="13"/>
      <c r="BN1314" s="4" t="str">
        <f>IFERROR(AVERAGE(BO1314:BP1314),"")</f>
        <v/>
      </c>
      <c r="BO1314" s="12"/>
      <c r="BP1314" s="13"/>
      <c r="BQ1314" s="4" t="str">
        <f>IFERROR(AVERAGE(BR1314:BS1314),"")</f>
        <v/>
      </c>
      <c r="BR1314" s="12"/>
      <c r="BS1314" s="13"/>
      <c r="BT1314" s="4" t="str">
        <f>IFERROR(AVERAGE(BU1314:BV1314),"")</f>
        <v/>
      </c>
      <c r="BU1314" s="12"/>
      <c r="BV1314" s="13"/>
    </row>
    <row r="1315" spans="1:77">
      <c r="B1315" t="s">
        <v>69</v>
      </c>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4"/>
      <c r="BK1315" s="4"/>
      <c r="BL1315" s="4"/>
      <c r="BM1315" s="4"/>
      <c r="BN1315" s="4"/>
      <c r="BO1315" s="4"/>
      <c r="BP1315" s="4"/>
      <c r="BQ1315" s="4"/>
      <c r="BR1315" s="4"/>
      <c r="BS1315" s="4"/>
      <c r="BT1315" s="4"/>
      <c r="BU1315" s="4"/>
      <c r="BV1315" s="4"/>
    </row>
    <row r="1316" spans="1:77">
      <c r="B1316" t="str">
        <f>B1314</f>
        <v>varone2015power</v>
      </c>
      <c r="C1316" t="s">
        <v>48</v>
      </c>
      <c r="D1316">
        <f>D1314</f>
        <v>2015</v>
      </c>
      <c r="E1316" t="s">
        <v>22</v>
      </c>
      <c r="F1316" s="22" t="str">
        <f>IFERROR(AVERAGE(G1316:H1316),"")</f>
        <v/>
      </c>
      <c r="G1316" s="23"/>
      <c r="H1316" s="24"/>
      <c r="I1316" s="22" t="str">
        <f>IFERROR(AVERAGE(J1316:K1316),"")</f>
        <v/>
      </c>
      <c r="J1316" s="23"/>
      <c r="K1316" s="24"/>
      <c r="L1316" s="22" t="str">
        <f>IFERROR(AVERAGE(M1316:N1316),"")</f>
        <v/>
      </c>
      <c r="M1316" s="23"/>
      <c r="N1316" s="24"/>
      <c r="O1316" s="22" t="str">
        <f>IFERROR(AVERAGE(P1316:Q1316),"")</f>
        <v/>
      </c>
      <c r="P1316" s="23"/>
      <c r="Q1316" s="24"/>
      <c r="R1316" s="22" t="str">
        <f>IFERROR(AVERAGE(S1316:T1316),"")</f>
        <v/>
      </c>
      <c r="S1316" s="23"/>
      <c r="T1316" s="24"/>
      <c r="U1316" s="22" t="str">
        <f>IFERROR(AVERAGE(V1316:W1316),"")</f>
        <v/>
      </c>
      <c r="V1316" s="23"/>
      <c r="W1316" s="24"/>
      <c r="X1316" s="22" t="str">
        <f>IFERROR(AVERAGE(Y1316:Z1316),"")</f>
        <v/>
      </c>
      <c r="Y1316" s="23"/>
      <c r="Z1316" s="24"/>
      <c r="AA1316" s="22" t="str">
        <f>IFERROR(AVERAGE(AB1316:AC1316),"")</f>
        <v/>
      </c>
      <c r="AB1316" s="23"/>
      <c r="AC1316" s="24"/>
      <c r="AD1316" s="22" t="str">
        <f>IFERROR(AVERAGE(AE1316:AF1316),"")</f>
        <v/>
      </c>
      <c r="AE1316" s="23"/>
      <c r="AF1316" s="24"/>
      <c r="AG1316" s="22" t="str">
        <f>IFERROR(AVERAGE(AH1316:AI1316),"")</f>
        <v/>
      </c>
      <c r="AH1316" s="23"/>
      <c r="AI1316" s="24"/>
      <c r="AJ1316" s="22" t="str">
        <f>IFERROR(AVERAGE(AK1316:AL1316),"")</f>
        <v/>
      </c>
      <c r="AK1316" s="23"/>
      <c r="AL1316" s="24"/>
      <c r="AM1316" s="22" t="str">
        <f>IFERROR(AVERAGE(AN1316:AO1316),"")</f>
        <v/>
      </c>
      <c r="AN1316" s="23"/>
      <c r="AO1316" s="24"/>
      <c r="AP1316" s="22" t="str">
        <f>IFERROR(AVERAGE(AQ1316:AR1316),"")</f>
        <v/>
      </c>
      <c r="AQ1316" s="23"/>
      <c r="AR1316" s="24"/>
      <c r="AS1316" s="22" t="str">
        <f>IFERROR(AVERAGE(AT1316:AU1316),"")</f>
        <v/>
      </c>
      <c r="AT1316" s="23"/>
      <c r="AU1316" s="24"/>
      <c r="AV1316" s="22" t="str">
        <f>IFERROR(AVERAGE(AW1316:AX1316),"")</f>
        <v/>
      </c>
      <c r="AW1316" s="23"/>
      <c r="AX1316" s="24"/>
      <c r="AY1316" s="22">
        <f>IFERROR(AVERAGE(AZ1316:BA1316),"")</f>
        <v>0.05</v>
      </c>
      <c r="AZ1316" s="23">
        <v>0.05</v>
      </c>
      <c r="BA1316" s="24">
        <v>0.05</v>
      </c>
      <c r="BB1316" s="22" t="str">
        <f>IFERROR(AVERAGE(BC1316:BD1316),"")</f>
        <v/>
      </c>
      <c r="BC1316" s="23"/>
      <c r="BD1316" s="24"/>
      <c r="BE1316" s="22" t="str">
        <f>IFERROR(AVERAGE(BF1316:BG1316),"")</f>
        <v/>
      </c>
      <c r="BF1316" s="23"/>
      <c r="BG1316" s="24"/>
      <c r="BH1316" s="22" t="str">
        <f>IFERROR(AVERAGE(BI1316:BJ1316),"")</f>
        <v/>
      </c>
      <c r="BI1316" s="23"/>
      <c r="BJ1316" s="24"/>
      <c r="BK1316" s="22" t="str">
        <f>IFERROR(AVERAGE(BL1316:BM1316),"")</f>
        <v/>
      </c>
      <c r="BL1316" s="23"/>
      <c r="BM1316" s="24"/>
      <c r="BN1316" s="22" t="str">
        <f>IFERROR(AVERAGE(BO1316:BP1316),"")</f>
        <v/>
      </c>
      <c r="BO1316" s="23"/>
      <c r="BP1316" s="24"/>
      <c r="BQ1316" s="22" t="str">
        <f>IFERROR(AVERAGE(BR1316:BS1316),"")</f>
        <v/>
      </c>
      <c r="BR1316" s="23"/>
      <c r="BS1316" s="24"/>
      <c r="BT1316" s="22" t="str">
        <f>IFERROR(AVERAGE(BU1316:BV1316),"")</f>
        <v/>
      </c>
      <c r="BU1316" s="23"/>
      <c r="BV1316" s="24"/>
      <c r="BY1316" t="s">
        <v>220</v>
      </c>
    </row>
    <row r="1317" spans="1:77">
      <c r="B1317" t="str">
        <f>B1316</f>
        <v>varone2015power</v>
      </c>
      <c r="C1317" t="s">
        <v>49</v>
      </c>
      <c r="D1317">
        <f>D1316</f>
        <v>2015</v>
      </c>
      <c r="E1317" t="s">
        <v>22</v>
      </c>
      <c r="F1317" s="22" t="str">
        <f>IFERROR(AVERAGE(G1317:H1317),"")</f>
        <v/>
      </c>
      <c r="G1317" s="23"/>
      <c r="H1317" s="24"/>
      <c r="I1317" s="22" t="str">
        <f>IFERROR(AVERAGE(J1317:K1317),"")</f>
        <v/>
      </c>
      <c r="J1317" s="23"/>
      <c r="K1317" s="24"/>
      <c r="L1317" s="22" t="str">
        <f>IFERROR(AVERAGE(M1317:N1317),"")</f>
        <v/>
      </c>
      <c r="M1317" s="23"/>
      <c r="N1317" s="24"/>
      <c r="O1317" s="22" t="str">
        <f>IFERROR(AVERAGE(P1317:Q1317),"")</f>
        <v/>
      </c>
      <c r="P1317" s="23"/>
      <c r="Q1317" s="24"/>
      <c r="R1317" s="22" t="str">
        <f>IFERROR(AVERAGE(S1317:T1317),"")</f>
        <v/>
      </c>
      <c r="S1317" s="23"/>
      <c r="T1317" s="24"/>
      <c r="U1317" s="22" t="str">
        <f>IFERROR(AVERAGE(V1317:W1317),"")</f>
        <v/>
      </c>
      <c r="V1317" s="23"/>
      <c r="W1317" s="24"/>
      <c r="X1317" s="22" t="str">
        <f>IFERROR(AVERAGE(Y1317:Z1317),"")</f>
        <v/>
      </c>
      <c r="Y1317" s="23"/>
      <c r="Z1317" s="24"/>
      <c r="AA1317" s="22" t="str">
        <f>IFERROR(AVERAGE(AB1317:AC1317),"")</f>
        <v/>
      </c>
      <c r="AB1317" s="23"/>
      <c r="AC1317" s="24"/>
      <c r="AD1317" s="22" t="str">
        <f>IFERROR(AVERAGE(AE1317:AF1317),"")</f>
        <v/>
      </c>
      <c r="AE1317" s="23"/>
      <c r="AF1317" s="24"/>
      <c r="AG1317" s="22" t="str">
        <f>IFERROR(AVERAGE(AH1317:AI1317),"")</f>
        <v/>
      </c>
      <c r="AH1317" s="23"/>
      <c r="AI1317" s="24"/>
      <c r="AJ1317" s="22" t="str">
        <f>IFERROR(AVERAGE(AK1317:AL1317),"")</f>
        <v/>
      </c>
      <c r="AK1317" s="23"/>
      <c r="AL1317" s="24"/>
      <c r="AM1317" s="22" t="str">
        <f>IFERROR(AVERAGE(AN1317:AO1317),"")</f>
        <v/>
      </c>
      <c r="AN1317" s="23"/>
      <c r="AO1317" s="24"/>
      <c r="AP1317" s="22" t="str">
        <f>IFERROR(AVERAGE(AQ1317:AR1317),"")</f>
        <v/>
      </c>
      <c r="AQ1317" s="23"/>
      <c r="AR1317" s="24"/>
      <c r="AS1317" s="22" t="str">
        <f>IFERROR(AVERAGE(AT1317:AU1317),"")</f>
        <v/>
      </c>
      <c r="AT1317" s="23"/>
      <c r="AU1317" s="24"/>
      <c r="AV1317" s="22" t="str">
        <f>IFERROR(AVERAGE(AW1317:AX1317),"")</f>
        <v/>
      </c>
      <c r="AW1317" s="23"/>
      <c r="AX1317" s="24"/>
      <c r="AY1317" s="22" t="str">
        <f>IFERROR(AVERAGE(AZ1317:BA1317),"")</f>
        <v/>
      </c>
      <c r="AZ1317" s="23"/>
      <c r="BA1317" s="24"/>
      <c r="BB1317" s="22" t="str">
        <f>IFERROR(AVERAGE(BC1317:BD1317),"")</f>
        <v/>
      </c>
      <c r="BC1317" s="23"/>
      <c r="BD1317" s="24"/>
      <c r="BE1317" s="22" t="str">
        <f>IFERROR(AVERAGE(BF1317:BG1317),"")</f>
        <v/>
      </c>
      <c r="BF1317" s="23"/>
      <c r="BG1317" s="24"/>
      <c r="BH1317" s="22" t="str">
        <f>IFERROR(AVERAGE(BI1317:BJ1317),"")</f>
        <v/>
      </c>
      <c r="BI1317" s="23"/>
      <c r="BJ1317" s="24"/>
      <c r="BK1317" s="22" t="str">
        <f>IFERROR(AVERAGE(BL1317:BM1317),"")</f>
        <v/>
      </c>
      <c r="BL1317" s="23"/>
      <c r="BM1317" s="24"/>
      <c r="BN1317" s="22" t="str">
        <f>IFERROR(AVERAGE(BO1317:BP1317),"")</f>
        <v/>
      </c>
      <c r="BO1317" s="23"/>
      <c r="BP1317" s="24"/>
      <c r="BQ1317" s="22" t="str">
        <f>IFERROR(AVERAGE(BR1317:BS1317),"")</f>
        <v/>
      </c>
      <c r="BR1317" s="23"/>
      <c r="BS1317" s="24"/>
      <c r="BT1317" s="22" t="str">
        <f>IFERROR(AVERAGE(BU1317:BV1317),"")</f>
        <v/>
      </c>
      <c r="BU1317" s="23"/>
      <c r="BV1317" s="24"/>
    </row>
    <row r="1318" spans="1:77">
      <c r="B1318" t="s">
        <v>69</v>
      </c>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row>
    <row r="1319" spans="1:77">
      <c r="B1319" t="str">
        <f>B1314</f>
        <v>varone2015power</v>
      </c>
      <c r="C1319" t="s">
        <v>23</v>
      </c>
      <c r="D1319">
        <f>D1314</f>
        <v>2015</v>
      </c>
      <c r="E1319" t="s">
        <v>20</v>
      </c>
      <c r="F1319" s="4" t="str">
        <f>IFERROR(AVERAGE(G1319:H1319),"")</f>
        <v/>
      </c>
      <c r="G1319" s="12"/>
      <c r="H1319" s="13"/>
      <c r="I1319" s="4" t="str">
        <f>IFERROR(AVERAGE(J1319:K1319),"")</f>
        <v/>
      </c>
      <c r="J1319" s="12"/>
      <c r="K1319" s="13"/>
      <c r="L1319" s="4" t="str">
        <f>IFERROR(AVERAGE(M1319:N1319),"")</f>
        <v/>
      </c>
      <c r="M1319" s="12"/>
      <c r="N1319" s="13"/>
      <c r="O1319" s="4" t="str">
        <f>IFERROR(AVERAGE(P1319:Q1319),"")</f>
        <v/>
      </c>
      <c r="P1319" s="12"/>
      <c r="Q1319" s="13"/>
      <c r="R1319" s="4" t="str">
        <f>IFERROR(AVERAGE(S1319:T1319),"")</f>
        <v/>
      </c>
      <c r="S1319" s="12"/>
      <c r="T1319" s="13"/>
      <c r="U1319" s="4" t="str">
        <f>IFERROR(AVERAGE(V1319:W1319),"")</f>
        <v/>
      </c>
      <c r="V1319" s="12"/>
      <c r="W1319" s="13"/>
      <c r="X1319" s="4" t="str">
        <f>IFERROR(AVERAGE(Y1319:Z1319),"")</f>
        <v/>
      </c>
      <c r="Y1319" s="12"/>
      <c r="Z1319" s="13"/>
      <c r="AA1319" s="4" t="str">
        <f>IFERROR(AVERAGE(AB1319:AC1319),"")</f>
        <v/>
      </c>
      <c r="AB1319" s="12"/>
      <c r="AC1319" s="13"/>
      <c r="AD1319" s="4" t="str">
        <f>IFERROR(AVERAGE(AE1319:AF1319),"")</f>
        <v/>
      </c>
      <c r="AE1319" s="12"/>
      <c r="AF1319" s="13"/>
      <c r="AG1319" s="4" t="str">
        <f>IFERROR(AVERAGE(AH1319:AI1319),"")</f>
        <v/>
      </c>
      <c r="AH1319" s="12"/>
      <c r="AI1319" s="13"/>
      <c r="AJ1319" s="4" t="str">
        <f>IFERROR(AVERAGE(AK1319:AL1319),"")</f>
        <v/>
      </c>
      <c r="AK1319" s="12"/>
      <c r="AL1319" s="13"/>
      <c r="AM1319" s="4" t="str">
        <f>IFERROR(AVERAGE(AN1319:AO1319),"")</f>
        <v/>
      </c>
      <c r="AN1319" s="12"/>
      <c r="AO1319" s="13"/>
      <c r="AP1319" s="4" t="str">
        <f>IFERROR(AVERAGE(AQ1319:AR1319),"")</f>
        <v/>
      </c>
      <c r="AQ1319" s="12"/>
      <c r="AR1319" s="13"/>
      <c r="AS1319" s="4" t="str">
        <f>IFERROR(AVERAGE(AT1319:AU1319),"")</f>
        <v/>
      </c>
      <c r="AT1319" s="12"/>
      <c r="AU1319" s="13"/>
      <c r="AV1319" s="4" t="str">
        <f>IFERROR(AVERAGE(AW1319:AX1319),"")</f>
        <v/>
      </c>
      <c r="AW1319" s="12"/>
      <c r="AX1319" s="13"/>
      <c r="AY1319" s="4" t="str">
        <f>IFERROR(AVERAGE(AZ1319:BA1319),"")</f>
        <v/>
      </c>
      <c r="AZ1319" s="12"/>
      <c r="BA1319" s="13"/>
      <c r="BB1319" s="4" t="str">
        <f>IFERROR(AVERAGE(BC1319:BD1319),"")</f>
        <v/>
      </c>
      <c r="BC1319" s="12"/>
      <c r="BD1319" s="13"/>
      <c r="BE1319" s="4" t="str">
        <f>IFERROR(AVERAGE(BF1319:BG1319),"")</f>
        <v/>
      </c>
      <c r="BF1319" s="12"/>
      <c r="BG1319" s="13"/>
      <c r="BH1319" s="4" t="str">
        <f>IFERROR(AVERAGE(BI1319:BJ1319),"")</f>
        <v/>
      </c>
      <c r="BI1319" s="12"/>
      <c r="BJ1319" s="13"/>
      <c r="BK1319" s="4" t="str">
        <f>IFERROR(AVERAGE(BL1319:BM1319),"")</f>
        <v/>
      </c>
      <c r="BL1319" s="12"/>
      <c r="BM1319" s="13"/>
      <c r="BN1319" s="4" t="str">
        <f>IFERROR(AVERAGE(BO1319:BP1319),"")</f>
        <v/>
      </c>
      <c r="BO1319" s="12"/>
      <c r="BP1319" s="13"/>
      <c r="BQ1319" s="4" t="str">
        <f>IFERROR(AVERAGE(BR1319:BS1319),"")</f>
        <v/>
      </c>
      <c r="BR1319" s="12"/>
      <c r="BS1319" s="13"/>
      <c r="BT1319" s="4" t="str">
        <f>IFERROR(AVERAGE(BU1319:BV1319),"")</f>
        <v/>
      </c>
      <c r="BU1319" s="12"/>
      <c r="BV1319" s="13"/>
    </row>
    <row r="1320" spans="1:77">
      <c r="B1320" t="str">
        <f>B1319</f>
        <v>varone2015power</v>
      </c>
      <c r="C1320" t="s">
        <v>42</v>
      </c>
      <c r="D1320">
        <f>D1319</f>
        <v>2015</v>
      </c>
      <c r="E1320" t="s">
        <v>43</v>
      </c>
      <c r="F1320" s="4" t="str">
        <f>IFERROR(AVERAGE(G1320:H1320),"")</f>
        <v/>
      </c>
      <c r="G1320" s="12"/>
      <c r="H1320" s="13"/>
      <c r="I1320" s="4" t="str">
        <f>IFERROR(AVERAGE(J1320:K1320),"")</f>
        <v/>
      </c>
      <c r="J1320" s="12"/>
      <c r="K1320" s="13"/>
      <c r="L1320" s="4" t="str">
        <f>IFERROR(AVERAGE(M1320:N1320),"")</f>
        <v/>
      </c>
      <c r="M1320" s="12"/>
      <c r="N1320" s="13"/>
      <c r="O1320" s="4" t="str">
        <f>IFERROR(AVERAGE(P1320:Q1320),"")</f>
        <v/>
      </c>
      <c r="P1320" s="12"/>
      <c r="Q1320" s="13"/>
      <c r="R1320" s="4" t="str">
        <f>IFERROR(AVERAGE(S1320:T1320),"")</f>
        <v/>
      </c>
      <c r="S1320" s="12"/>
      <c r="T1320" s="13"/>
      <c r="U1320" s="4" t="str">
        <f>IFERROR(AVERAGE(V1320:W1320),"")</f>
        <v/>
      </c>
      <c r="V1320" s="12"/>
      <c r="W1320" s="13"/>
      <c r="X1320" s="4" t="str">
        <f>IFERROR(AVERAGE(Y1320:Z1320),"")</f>
        <v/>
      </c>
      <c r="Y1320" s="12"/>
      <c r="Z1320" s="13"/>
      <c r="AA1320" s="4" t="str">
        <f>IFERROR(AVERAGE(AB1320:AC1320),"")</f>
        <v/>
      </c>
      <c r="AB1320" s="12"/>
      <c r="AC1320" s="13"/>
      <c r="AD1320" s="4" t="str">
        <f>IFERROR(AVERAGE(AE1320:AF1320),"")</f>
        <v/>
      </c>
      <c r="AE1320" s="12"/>
      <c r="AF1320" s="13"/>
      <c r="AG1320" s="4" t="str">
        <f>IFERROR(AVERAGE(AH1320:AI1320),"")</f>
        <v/>
      </c>
      <c r="AH1320" s="12"/>
      <c r="AI1320" s="13"/>
      <c r="AJ1320" s="4" t="str">
        <f>IFERROR(AVERAGE(AK1320:AL1320),"")</f>
        <v/>
      </c>
      <c r="AK1320" s="12"/>
      <c r="AL1320" s="13"/>
      <c r="AM1320" s="4" t="str">
        <f>IFERROR(AVERAGE(AN1320:AO1320),"")</f>
        <v/>
      </c>
      <c r="AN1320" s="12"/>
      <c r="AO1320" s="13"/>
      <c r="AP1320" s="4" t="str">
        <f>IFERROR(AVERAGE(AQ1320:AR1320),"")</f>
        <v/>
      </c>
      <c r="AQ1320" s="12"/>
      <c r="AR1320" s="13"/>
      <c r="AS1320" s="4" t="str">
        <f>IFERROR(AVERAGE(AT1320:AU1320),"")</f>
        <v/>
      </c>
      <c r="AT1320" s="12"/>
      <c r="AU1320" s="13"/>
      <c r="AV1320" s="4" t="str">
        <f>IFERROR(AVERAGE(AW1320:AX1320),"")</f>
        <v/>
      </c>
      <c r="AW1320" s="12"/>
      <c r="AX1320" s="13"/>
      <c r="AY1320" s="4" t="str">
        <f>IFERROR(AVERAGE(AZ1320:BA1320),"")</f>
        <v/>
      </c>
      <c r="AZ1320" s="12"/>
      <c r="BA1320" s="13"/>
      <c r="BB1320" s="4" t="str">
        <f>IFERROR(AVERAGE(BC1320:BD1320),"")</f>
        <v/>
      </c>
      <c r="BC1320" s="12"/>
      <c r="BD1320" s="13"/>
      <c r="BE1320" s="4" t="str">
        <f>IFERROR(AVERAGE(BF1320:BG1320),"")</f>
        <v/>
      </c>
      <c r="BF1320" s="12"/>
      <c r="BG1320" s="13"/>
      <c r="BH1320" s="4" t="str">
        <f>IFERROR(AVERAGE(BI1320:BJ1320),"")</f>
        <v/>
      </c>
      <c r="BI1320" s="12"/>
      <c r="BJ1320" s="13"/>
      <c r="BK1320" s="4" t="str">
        <f>IFERROR(AVERAGE(BL1320:BM1320),"")</f>
        <v/>
      </c>
      <c r="BL1320" s="12"/>
      <c r="BM1320" s="13"/>
      <c r="BN1320" s="4" t="str">
        <f>IFERROR(AVERAGE(BO1320:BP1320),"")</f>
        <v/>
      </c>
      <c r="BO1320" s="12"/>
      <c r="BP1320" s="13"/>
      <c r="BQ1320" s="4" t="str">
        <f>IFERROR(AVERAGE(BR1320:BS1320),"")</f>
        <v/>
      </c>
      <c r="BR1320" s="12"/>
      <c r="BS1320" s="13"/>
      <c r="BT1320" s="4" t="str">
        <f>IFERROR(AVERAGE(BU1320:BV1320),"")</f>
        <v/>
      </c>
      <c r="BU1320" s="12"/>
      <c r="BV1320" s="13"/>
    </row>
    <row r="1321" spans="1:77">
      <c r="B1321" t="str">
        <f>B1320</f>
        <v>varone2015power</v>
      </c>
      <c r="C1321" t="s">
        <v>21</v>
      </c>
      <c r="D1321">
        <f>D1320</f>
        <v>2015</v>
      </c>
      <c r="E1321" t="s">
        <v>22</v>
      </c>
      <c r="F1321" s="22" t="str">
        <f>IFERROR(AVERAGE(G1321:H1321),"")</f>
        <v/>
      </c>
      <c r="G1321" s="23"/>
      <c r="H1321" s="24"/>
      <c r="I1321" s="22" t="str">
        <f>IFERROR(AVERAGE(J1321:K1321),"")</f>
        <v/>
      </c>
      <c r="J1321" s="23"/>
      <c r="K1321" s="24"/>
      <c r="L1321" s="22" t="str">
        <f>IFERROR(AVERAGE(M1321:N1321),"")</f>
        <v/>
      </c>
      <c r="M1321" s="23"/>
      <c r="N1321" s="24"/>
      <c r="O1321" s="22" t="str">
        <f>IFERROR(AVERAGE(P1321:Q1321),"")</f>
        <v/>
      </c>
      <c r="P1321" s="23"/>
      <c r="Q1321" s="24"/>
      <c r="R1321" s="22" t="str">
        <f>IFERROR(AVERAGE(S1321:T1321),"")</f>
        <v/>
      </c>
      <c r="S1321" s="23"/>
      <c r="T1321" s="24"/>
      <c r="U1321" s="22" t="str">
        <f>IFERROR(AVERAGE(V1321:W1321),"")</f>
        <v/>
      </c>
      <c r="V1321" s="23"/>
      <c r="W1321" s="24"/>
      <c r="X1321" s="22" t="str">
        <f>IFERROR(AVERAGE(Y1321:Z1321),"")</f>
        <v/>
      </c>
      <c r="Y1321" s="23"/>
      <c r="Z1321" s="24"/>
      <c r="AA1321" s="22" t="str">
        <f>IFERROR(AVERAGE(AB1321:AC1321),"")</f>
        <v/>
      </c>
      <c r="AB1321" s="23"/>
      <c r="AC1321" s="24"/>
      <c r="AD1321" s="22" t="str">
        <f>IFERROR(AVERAGE(AE1321:AF1321),"")</f>
        <v/>
      </c>
      <c r="AE1321" s="23"/>
      <c r="AF1321" s="24"/>
      <c r="AG1321" s="22" t="str">
        <f>IFERROR(AVERAGE(AH1321:AI1321),"")</f>
        <v/>
      </c>
      <c r="AH1321" s="23"/>
      <c r="AI1321" s="24"/>
      <c r="AJ1321" s="22" t="str">
        <f>IFERROR(AVERAGE(AK1321:AL1321),"")</f>
        <v/>
      </c>
      <c r="AK1321" s="23"/>
      <c r="AL1321" s="24"/>
      <c r="AM1321" s="22" t="str">
        <f>IFERROR(AVERAGE(AN1321:AO1321),"")</f>
        <v/>
      </c>
      <c r="AN1321" s="23"/>
      <c r="AO1321" s="24"/>
      <c r="AP1321" s="22" t="str">
        <f>IFERROR(AVERAGE(AQ1321:AR1321),"")</f>
        <v/>
      </c>
      <c r="AQ1321" s="23"/>
      <c r="AR1321" s="24"/>
      <c r="AS1321" s="22" t="str">
        <f>IFERROR(AVERAGE(AT1321:AU1321),"")</f>
        <v/>
      </c>
      <c r="AT1321" s="23"/>
      <c r="AU1321" s="24"/>
      <c r="AV1321" s="22" t="str">
        <f>IFERROR(AVERAGE(AW1321:AX1321),"")</f>
        <v/>
      </c>
      <c r="AW1321" s="23"/>
      <c r="AX1321" s="24"/>
      <c r="AY1321" s="22" t="str">
        <f>IFERROR(AVERAGE(AZ1321:BA1321),"")</f>
        <v/>
      </c>
      <c r="AZ1321" s="23"/>
      <c r="BA1321" s="24"/>
      <c r="BB1321" s="22" t="str">
        <f>IFERROR(AVERAGE(BC1321:BD1321),"")</f>
        <v/>
      </c>
      <c r="BC1321" s="23"/>
      <c r="BD1321" s="24"/>
      <c r="BE1321" s="22" t="str">
        <f>IFERROR(AVERAGE(BF1321:BG1321),"")</f>
        <v/>
      </c>
      <c r="BF1321" s="23"/>
      <c r="BG1321" s="24"/>
      <c r="BH1321" s="22" t="str">
        <f>IFERROR(AVERAGE(BI1321:BJ1321),"")</f>
        <v/>
      </c>
      <c r="BI1321" s="23"/>
      <c r="BJ1321" s="24"/>
      <c r="BK1321" s="22" t="str">
        <f>IFERROR(AVERAGE(BL1321:BM1321),"")</f>
        <v/>
      </c>
      <c r="BL1321" s="23"/>
      <c r="BM1321" s="24"/>
      <c r="BN1321" s="22" t="str">
        <f>IFERROR(AVERAGE(BO1321:BP1321),"")</f>
        <v/>
      </c>
      <c r="BO1321" s="23"/>
      <c r="BP1321" s="24"/>
      <c r="BQ1321" s="22" t="str">
        <f>IFERROR(AVERAGE(BR1321:BS1321),"")</f>
        <v/>
      </c>
      <c r="BR1321" s="23"/>
      <c r="BS1321" s="24"/>
      <c r="BT1321" s="22" t="str">
        <f>IFERROR(AVERAGE(BU1321:BV1321),"")</f>
        <v/>
      </c>
      <c r="BU1321" s="23"/>
      <c r="BV1321" s="24"/>
    </row>
    <row r="1322" spans="1:77">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1"/>
      <c r="AY1322" s="11"/>
      <c r="AZ1322" s="11"/>
      <c r="BA1322" s="11"/>
      <c r="BB1322" s="11"/>
      <c r="BC1322" s="11"/>
      <c r="BD1322" s="11"/>
      <c r="BE1322" s="11"/>
      <c r="BF1322" s="11"/>
      <c r="BG1322" s="11"/>
      <c r="BH1322" s="11"/>
      <c r="BI1322" s="11"/>
      <c r="BJ1322" s="11"/>
      <c r="BK1322" s="11"/>
      <c r="BL1322" s="11"/>
      <c r="BM1322" s="11"/>
      <c r="BN1322" s="11"/>
      <c r="BO1322" s="11"/>
      <c r="BP1322" s="11"/>
      <c r="BQ1322" s="11"/>
      <c r="BR1322" s="11"/>
      <c r="BS1322" s="11"/>
      <c r="BT1322" s="11"/>
      <c r="BU1322" s="11"/>
      <c r="BV1322" s="11"/>
      <c r="BW1322" s="11"/>
      <c r="BX1322" s="11"/>
      <c r="BY1322" s="11"/>
    </row>
    <row r="1324" spans="1:77">
      <c r="A1324" s="5">
        <f>MATCH(B1324,Sources[Citekey],0)</f>
        <v>77</v>
      </c>
      <c r="B1324" s="6" t="s">
        <v>195</v>
      </c>
      <c r="C1324" s="1"/>
      <c r="D1324" s="1">
        <f>VLOOKUP(B1324,Sources[],2,FALSE)</f>
        <v>2013</v>
      </c>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4"/>
      <c r="BR1324" s="4"/>
      <c r="BS1324" s="4"/>
      <c r="BT1324" s="4"/>
      <c r="BU1324" s="4"/>
      <c r="BV1324" s="4"/>
    </row>
    <row r="1325" spans="1:77">
      <c r="B1325" t="str">
        <f>B1324</f>
        <v>winkler2013power</v>
      </c>
      <c r="C1325" t="s">
        <v>3</v>
      </c>
      <c r="D1325">
        <f>D1324</f>
        <v>2013</v>
      </c>
      <c r="E1325" s="25" t="s">
        <v>6</v>
      </c>
      <c r="F1325" s="4" t="str">
        <f>IFERROR(AVERAGE(G1325:H1325),"")</f>
        <v/>
      </c>
      <c r="G1325" s="12"/>
      <c r="H1325" s="13"/>
      <c r="I1325" s="4" t="str">
        <f>IFERROR(AVERAGE(J1325:K1325),"")</f>
        <v/>
      </c>
      <c r="J1325" s="12"/>
      <c r="K1325" s="13"/>
      <c r="L1325" s="4" t="str">
        <f>IFERROR(AVERAGE(M1325:N1325),"")</f>
        <v/>
      </c>
      <c r="M1325" s="12"/>
      <c r="N1325" s="13"/>
      <c r="O1325" s="4" t="str">
        <f>IFERROR(AVERAGE(P1325:Q1325),"")</f>
        <v/>
      </c>
      <c r="P1325" s="12"/>
      <c r="Q1325" s="13"/>
      <c r="R1325" s="4" t="str">
        <f>IFERROR(AVERAGE(S1325:T1325),"")</f>
        <v/>
      </c>
      <c r="S1325" s="12"/>
      <c r="T1325" s="13"/>
      <c r="U1325" s="4" t="str">
        <f>IFERROR(AVERAGE(V1325:W1325),"")</f>
        <v/>
      </c>
      <c r="V1325" s="12"/>
      <c r="W1325" s="13"/>
      <c r="X1325" s="4" t="str">
        <f>IFERROR(AVERAGE(Y1325:Z1325),"")</f>
        <v/>
      </c>
      <c r="Y1325" s="12"/>
      <c r="Z1325" s="13"/>
      <c r="AA1325" s="4" t="str">
        <f>IFERROR(AVERAGE(AB1325:AC1325),"")</f>
        <v/>
      </c>
      <c r="AB1325" s="12"/>
      <c r="AC1325" s="13"/>
      <c r="AD1325" s="4" t="str">
        <f>IFERROR(AVERAGE(AE1325:AF1325),"")</f>
        <v/>
      </c>
      <c r="AE1325" s="12"/>
      <c r="AF1325" s="13"/>
      <c r="AG1325" s="4" t="str">
        <f>IFERROR(AVERAGE(AH1325:AI1325),"")</f>
        <v/>
      </c>
      <c r="AH1325" s="12"/>
      <c r="AI1325" s="13"/>
      <c r="AJ1325" s="4" t="str">
        <f>IFERROR(AVERAGE(AK1325:AL1325),"")</f>
        <v/>
      </c>
      <c r="AK1325" s="12"/>
      <c r="AL1325" s="13"/>
      <c r="AM1325" s="4" t="str">
        <f>IFERROR(AVERAGE(AN1325:AO1325),"")</f>
        <v/>
      </c>
      <c r="AN1325" s="12"/>
      <c r="AO1325" s="13"/>
      <c r="AP1325" s="4" t="str">
        <f>IFERROR(AVERAGE(AQ1325:AR1325),"")</f>
        <v/>
      </c>
      <c r="AQ1325" s="12"/>
      <c r="AR1325" s="13"/>
      <c r="AS1325" s="4" t="str">
        <f>IFERROR(AVERAGE(AT1325:AU1325),"")</f>
        <v/>
      </c>
      <c r="AT1325" s="12"/>
      <c r="AU1325" s="13"/>
      <c r="AV1325" s="4" t="str">
        <f>IFERROR(AVERAGE(AW1325:AX1325),"")</f>
        <v/>
      </c>
      <c r="AW1325" s="12"/>
      <c r="AX1325" s="13"/>
      <c r="AY1325" s="4">
        <f>IFERROR(AVERAGE(AZ1325:BA1325),"")</f>
        <v>1000</v>
      </c>
      <c r="AZ1325" s="12">
        <v>1000</v>
      </c>
      <c r="BA1325" s="13">
        <v>1000</v>
      </c>
      <c r="BB1325" s="4" t="str">
        <f>IFERROR(AVERAGE(BC1325:BD1325),"")</f>
        <v/>
      </c>
      <c r="BC1325" s="12"/>
      <c r="BD1325" s="13"/>
      <c r="BE1325" s="4" t="str">
        <f>IFERROR(AVERAGE(BF1325:BG1325),"")</f>
        <v/>
      </c>
      <c r="BF1325" s="12"/>
      <c r="BG1325" s="13"/>
      <c r="BH1325" s="4" t="str">
        <f>IFERROR(AVERAGE(BI1325:BJ1325),"")</f>
        <v/>
      </c>
      <c r="BI1325" s="12"/>
      <c r="BJ1325" s="13"/>
      <c r="BK1325" s="4" t="str">
        <f>IFERROR(AVERAGE(BL1325:BM1325),"")</f>
        <v/>
      </c>
      <c r="BL1325" s="12"/>
      <c r="BM1325" s="13"/>
      <c r="BN1325" s="4" t="str">
        <f>IFERROR(AVERAGE(BO1325:BP1325),"")</f>
        <v/>
      </c>
      <c r="BO1325" s="12"/>
      <c r="BP1325" s="13"/>
      <c r="BQ1325" s="4" t="str">
        <f>IFERROR(AVERAGE(BR1325:BS1325),"")</f>
        <v/>
      </c>
      <c r="BR1325" s="12"/>
      <c r="BS1325" s="13"/>
      <c r="BT1325" s="4" t="str">
        <f>IFERROR(AVERAGE(BU1325:BV1325),"")</f>
        <v/>
      </c>
      <c r="BU1325" s="12"/>
      <c r="BV1325" s="13"/>
      <c r="BX1325" s="2"/>
      <c r="BY1325" s="2" t="s">
        <v>222</v>
      </c>
    </row>
    <row r="1326" spans="1:77">
      <c r="B1326" t="str">
        <f>B1325</f>
        <v>winkler2013power</v>
      </c>
      <c r="C1326" t="s">
        <v>4</v>
      </c>
      <c r="D1326">
        <f>D1325</f>
        <v>2013</v>
      </c>
      <c r="E1326" t="str">
        <f>E1325</f>
        <v>EUR/kW</v>
      </c>
      <c r="F1326" s="4" t="str">
        <f>IFERROR(AVERAGE(G1326:H1326),"")</f>
        <v/>
      </c>
      <c r="G1326" s="14"/>
      <c r="H1326" s="15"/>
      <c r="I1326" s="4" t="str">
        <f>IFERROR(AVERAGE(J1326:K1326),"")</f>
        <v/>
      </c>
      <c r="J1326" s="14"/>
      <c r="K1326" s="15"/>
      <c r="L1326" s="4" t="str">
        <f>IFERROR(AVERAGE(M1326:N1326),"")</f>
        <v/>
      </c>
      <c r="M1326" s="14"/>
      <c r="N1326" s="15"/>
      <c r="O1326" s="4" t="str">
        <f>IFERROR(AVERAGE(P1326:Q1326),"")</f>
        <v/>
      </c>
      <c r="P1326" s="14"/>
      <c r="Q1326" s="15"/>
      <c r="R1326" s="4" t="str">
        <f>IFERROR(AVERAGE(S1326:T1326),"")</f>
        <v/>
      </c>
      <c r="S1326" s="14"/>
      <c r="T1326" s="15"/>
      <c r="U1326" s="4" t="str">
        <f>IFERROR(AVERAGE(V1326:W1326),"")</f>
        <v/>
      </c>
      <c r="V1326" s="14"/>
      <c r="W1326" s="15"/>
      <c r="X1326" s="4" t="str">
        <f>IFERROR(AVERAGE(Y1326:Z1326),"")</f>
        <v/>
      </c>
      <c r="Y1326" s="14"/>
      <c r="Z1326" s="15"/>
      <c r="AA1326" s="4" t="str">
        <f>IFERROR(AVERAGE(AB1326:AC1326),"")</f>
        <v/>
      </c>
      <c r="AB1326" s="14"/>
      <c r="AC1326" s="15"/>
      <c r="AD1326" s="4" t="str">
        <f>IFERROR(AVERAGE(AE1326:AF1326),"")</f>
        <v/>
      </c>
      <c r="AE1326" s="14"/>
      <c r="AF1326" s="15"/>
      <c r="AG1326" s="4" t="str">
        <f>IFERROR(AVERAGE(AH1326:AI1326),"")</f>
        <v/>
      </c>
      <c r="AH1326" s="14"/>
      <c r="AI1326" s="15"/>
      <c r="AJ1326" s="4" t="str">
        <f>IFERROR(AVERAGE(AK1326:AL1326),"")</f>
        <v/>
      </c>
      <c r="AK1326" s="14"/>
      <c r="AL1326" s="15"/>
      <c r="AM1326" s="4" t="str">
        <f>IFERROR(AVERAGE(AN1326:AO1326),"")</f>
        <v/>
      </c>
      <c r="AN1326" s="14"/>
      <c r="AO1326" s="15"/>
      <c r="AP1326" s="4" t="str">
        <f>IFERROR(AVERAGE(AQ1326:AR1326),"")</f>
        <v/>
      </c>
      <c r="AQ1326" s="14"/>
      <c r="AR1326" s="15"/>
      <c r="AS1326" s="4" t="str">
        <f>IFERROR(AVERAGE(AT1326:AU1326),"")</f>
        <v/>
      </c>
      <c r="AT1326" s="14"/>
      <c r="AU1326" s="15"/>
      <c r="AV1326" s="4" t="str">
        <f>IFERROR(AVERAGE(AW1326:AX1326),"")</f>
        <v/>
      </c>
      <c r="AW1326" s="14"/>
      <c r="AX1326" s="15"/>
      <c r="AY1326" s="4">
        <f>IFERROR(AVERAGE(AZ1326:BA1326),"")</f>
        <v>1000</v>
      </c>
      <c r="AZ1326" s="12">
        <v>1000</v>
      </c>
      <c r="BA1326" s="13">
        <v>1000</v>
      </c>
      <c r="BB1326" s="4" t="str">
        <f>IFERROR(AVERAGE(BC1326:BD1326),"")</f>
        <v/>
      </c>
      <c r="BC1326" s="14"/>
      <c r="BD1326" s="15"/>
      <c r="BE1326" s="4" t="str">
        <f>IFERROR(AVERAGE(BF1326:BG1326),"")</f>
        <v/>
      </c>
      <c r="BF1326" s="14"/>
      <c r="BG1326" s="15"/>
      <c r="BH1326" s="4" t="str">
        <f>IFERROR(AVERAGE(BI1326:BJ1326),"")</f>
        <v/>
      </c>
      <c r="BI1326" s="14"/>
      <c r="BJ1326" s="15"/>
      <c r="BK1326" s="4" t="str">
        <f>IFERROR(AVERAGE(BL1326:BM1326),"")</f>
        <v/>
      </c>
      <c r="BL1326" s="14"/>
      <c r="BM1326" s="15"/>
      <c r="BN1326" s="4" t="str">
        <f>IFERROR(AVERAGE(BO1326:BP1326),"")</f>
        <v/>
      </c>
      <c r="BO1326" s="14"/>
      <c r="BP1326" s="15"/>
      <c r="BQ1326" s="4" t="str">
        <f>IFERROR(AVERAGE(BR1326:BS1326),"")</f>
        <v/>
      </c>
      <c r="BR1326" s="14"/>
      <c r="BS1326" s="15"/>
      <c r="BT1326" s="4" t="str">
        <f>IFERROR(AVERAGE(BU1326:BV1326),"")</f>
        <v/>
      </c>
      <c r="BU1326" s="14"/>
      <c r="BV1326" s="15"/>
      <c r="BX1326" s="2"/>
      <c r="BY1326" s="2" t="s">
        <v>222</v>
      </c>
    </row>
    <row r="1327" spans="1:77">
      <c r="B1327" t="str">
        <f>B1326</f>
        <v>winkler2013power</v>
      </c>
      <c r="C1327" t="s">
        <v>5</v>
      </c>
      <c r="D1327">
        <f>D1326</f>
        <v>2013</v>
      </c>
      <c r="E1327" t="str">
        <f>E1326</f>
        <v>EUR/kW</v>
      </c>
      <c r="F1327" s="4" t="str">
        <f>IFERROR(AVERAGE(G1327:H1327),"")</f>
        <v/>
      </c>
      <c r="G1327" s="16"/>
      <c r="H1327" s="17"/>
      <c r="I1327" s="4" t="str">
        <f>IFERROR(AVERAGE(J1327:K1327),"")</f>
        <v/>
      </c>
      <c r="J1327" s="16"/>
      <c r="K1327" s="17"/>
      <c r="L1327" s="4" t="str">
        <f>IFERROR(AVERAGE(M1327:N1327),"")</f>
        <v/>
      </c>
      <c r="M1327" s="16"/>
      <c r="N1327" s="17"/>
      <c r="O1327" s="4" t="str">
        <f>IFERROR(AVERAGE(P1327:Q1327),"")</f>
        <v/>
      </c>
      <c r="P1327" s="16"/>
      <c r="Q1327" s="17"/>
      <c r="R1327" s="4" t="str">
        <f>IFERROR(AVERAGE(S1327:T1327),"")</f>
        <v/>
      </c>
      <c r="S1327" s="16"/>
      <c r="T1327" s="17"/>
      <c r="U1327" s="4" t="str">
        <f>IFERROR(AVERAGE(V1327:W1327),"")</f>
        <v/>
      </c>
      <c r="V1327" s="16"/>
      <c r="W1327" s="17"/>
      <c r="X1327" s="4" t="str">
        <f>IFERROR(AVERAGE(Y1327:Z1327),"")</f>
        <v/>
      </c>
      <c r="Y1327" s="16"/>
      <c r="Z1327" s="17"/>
      <c r="AA1327" s="4" t="str">
        <f>IFERROR(AVERAGE(AB1327:AC1327),"")</f>
        <v/>
      </c>
      <c r="AB1327" s="16"/>
      <c r="AC1327" s="17"/>
      <c r="AD1327" s="4" t="str">
        <f>IFERROR(AVERAGE(AE1327:AF1327),"")</f>
        <v/>
      </c>
      <c r="AE1327" s="16"/>
      <c r="AF1327" s="17"/>
      <c r="AG1327" s="4" t="str">
        <f>IFERROR(AVERAGE(AH1327:AI1327),"")</f>
        <v/>
      </c>
      <c r="AH1327" s="16"/>
      <c r="AI1327" s="17"/>
      <c r="AJ1327" s="4" t="str">
        <f>IFERROR(AVERAGE(AK1327:AL1327),"")</f>
        <v/>
      </c>
      <c r="AK1327" s="16"/>
      <c r="AL1327" s="17"/>
      <c r="AM1327" s="4" t="str">
        <f>IFERROR(AVERAGE(AN1327:AO1327),"")</f>
        <v/>
      </c>
      <c r="AN1327" s="16"/>
      <c r="AO1327" s="17"/>
      <c r="AP1327" s="4" t="str">
        <f>IFERROR(AVERAGE(AQ1327:AR1327),"")</f>
        <v/>
      </c>
      <c r="AQ1327" s="16"/>
      <c r="AR1327" s="17"/>
      <c r="AS1327" s="4" t="str">
        <f>IFERROR(AVERAGE(AT1327:AU1327),"")</f>
        <v/>
      </c>
      <c r="AT1327" s="16"/>
      <c r="AU1327" s="17"/>
      <c r="AV1327" s="4" t="str">
        <f>IFERROR(AVERAGE(AW1327:AX1327),"")</f>
        <v/>
      </c>
      <c r="AW1327" s="16"/>
      <c r="AX1327" s="17"/>
      <c r="AY1327" s="4" t="str">
        <f>IFERROR(AVERAGE(AZ1327:BA1327),"")</f>
        <v/>
      </c>
      <c r="AZ1327" s="16"/>
      <c r="BA1327" s="17"/>
      <c r="BB1327" s="4" t="str">
        <f>IFERROR(AVERAGE(BC1327:BD1327),"")</f>
        <v/>
      </c>
      <c r="BC1327" s="16"/>
      <c r="BD1327" s="17"/>
      <c r="BE1327" s="4" t="str">
        <f>IFERROR(AVERAGE(BF1327:BG1327),"")</f>
        <v/>
      </c>
      <c r="BF1327" s="16"/>
      <c r="BG1327" s="17"/>
      <c r="BH1327" s="4" t="str">
        <f>IFERROR(AVERAGE(BI1327:BJ1327),"")</f>
        <v/>
      </c>
      <c r="BI1327" s="16"/>
      <c r="BJ1327" s="17"/>
      <c r="BK1327" s="4" t="str">
        <f>IFERROR(AVERAGE(BL1327:BM1327),"")</f>
        <v/>
      </c>
      <c r="BL1327" s="16"/>
      <c r="BM1327" s="17"/>
      <c r="BN1327" s="4" t="str">
        <f>IFERROR(AVERAGE(BO1327:BP1327),"")</f>
        <v/>
      </c>
      <c r="BO1327" s="16"/>
      <c r="BP1327" s="17"/>
      <c r="BQ1327" s="4" t="str">
        <f>IFERROR(AVERAGE(BR1327:BS1327),"")</f>
        <v/>
      </c>
      <c r="BR1327" s="16"/>
      <c r="BS1327" s="17"/>
      <c r="BT1327" s="4" t="str">
        <f>IFERROR(AVERAGE(BU1327:BV1327),"")</f>
        <v/>
      </c>
      <c r="BU1327" s="16"/>
      <c r="BV1327" s="17"/>
    </row>
    <row r="1328" spans="1:77">
      <c r="B1328" t="s">
        <v>69</v>
      </c>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row>
    <row r="1329" spans="1:74" s="1" customFormat="1">
      <c r="A1329" s="55"/>
      <c r="B1329" s="1" t="str">
        <f>B1327</f>
        <v>winkler2013power</v>
      </c>
      <c r="C1329" s="1" t="s">
        <v>10</v>
      </c>
      <c r="D1329" s="1">
        <f>D1324</f>
        <v>2013</v>
      </c>
      <c r="E1329" s="1" t="str">
        <f>E1325</f>
        <v>EUR/kW</v>
      </c>
      <c r="F1329" s="10">
        <f t="shared" ref="F1329:BJ1329" si="1464">IFERROR(SUM(F1331:F1336)/F1330,0)</f>
        <v>0</v>
      </c>
      <c r="G1329" s="10">
        <f t="shared" si="1464"/>
        <v>0</v>
      </c>
      <c r="H1329" s="10">
        <f t="shared" si="1464"/>
        <v>0</v>
      </c>
      <c r="I1329" s="10">
        <f t="shared" si="1464"/>
        <v>0</v>
      </c>
      <c r="J1329" s="10">
        <f t="shared" si="1464"/>
        <v>0</v>
      </c>
      <c r="K1329" s="10">
        <f t="shared" si="1464"/>
        <v>0</v>
      </c>
      <c r="L1329" s="10">
        <f t="shared" si="1464"/>
        <v>0</v>
      </c>
      <c r="M1329" s="10">
        <f t="shared" si="1464"/>
        <v>0</v>
      </c>
      <c r="N1329" s="10">
        <f t="shared" si="1464"/>
        <v>0</v>
      </c>
      <c r="O1329" s="10">
        <f t="shared" si="1464"/>
        <v>0</v>
      </c>
      <c r="P1329" s="10">
        <f t="shared" si="1464"/>
        <v>0</v>
      </c>
      <c r="Q1329" s="10">
        <f t="shared" si="1464"/>
        <v>0</v>
      </c>
      <c r="R1329" s="10">
        <f t="shared" si="1464"/>
        <v>0</v>
      </c>
      <c r="S1329" s="10">
        <f t="shared" si="1464"/>
        <v>0</v>
      </c>
      <c r="T1329" s="10">
        <f t="shared" si="1464"/>
        <v>0</v>
      </c>
      <c r="U1329" s="10">
        <f t="shared" si="1464"/>
        <v>0</v>
      </c>
      <c r="V1329" s="10">
        <f t="shared" si="1464"/>
        <v>0</v>
      </c>
      <c r="W1329" s="10">
        <f t="shared" si="1464"/>
        <v>0</v>
      </c>
      <c r="X1329" s="10">
        <f t="shared" si="1464"/>
        <v>0</v>
      </c>
      <c r="Y1329" s="10">
        <f t="shared" si="1464"/>
        <v>0</v>
      </c>
      <c r="Z1329" s="10">
        <f t="shared" si="1464"/>
        <v>0</v>
      </c>
      <c r="AA1329" s="10">
        <f t="shared" si="1464"/>
        <v>0</v>
      </c>
      <c r="AB1329" s="10">
        <f t="shared" si="1464"/>
        <v>0</v>
      </c>
      <c r="AC1329" s="10">
        <f t="shared" si="1464"/>
        <v>0</v>
      </c>
      <c r="AD1329" s="10">
        <f t="shared" si="1464"/>
        <v>0</v>
      </c>
      <c r="AE1329" s="10">
        <f t="shared" si="1464"/>
        <v>0</v>
      </c>
      <c r="AF1329" s="10">
        <f t="shared" si="1464"/>
        <v>0</v>
      </c>
      <c r="AG1329" s="10">
        <f t="shared" si="1464"/>
        <v>0</v>
      </c>
      <c r="AH1329" s="10">
        <f t="shared" si="1464"/>
        <v>0</v>
      </c>
      <c r="AI1329" s="10">
        <f t="shared" si="1464"/>
        <v>0</v>
      </c>
      <c r="AJ1329" s="10">
        <f t="shared" si="1464"/>
        <v>0</v>
      </c>
      <c r="AK1329" s="10">
        <f t="shared" si="1464"/>
        <v>0</v>
      </c>
      <c r="AL1329" s="10">
        <f t="shared" si="1464"/>
        <v>0</v>
      </c>
      <c r="AM1329" s="10">
        <f t="shared" si="1464"/>
        <v>0</v>
      </c>
      <c r="AN1329" s="10">
        <f t="shared" si="1464"/>
        <v>0</v>
      </c>
      <c r="AO1329" s="10">
        <f t="shared" si="1464"/>
        <v>0</v>
      </c>
      <c r="AP1329" s="10">
        <f t="shared" si="1464"/>
        <v>0</v>
      </c>
      <c r="AQ1329" s="10">
        <f t="shared" si="1464"/>
        <v>0</v>
      </c>
      <c r="AR1329" s="10">
        <f t="shared" si="1464"/>
        <v>0</v>
      </c>
      <c r="AS1329" s="10">
        <f t="shared" si="1464"/>
        <v>0</v>
      </c>
      <c r="AT1329" s="10">
        <f t="shared" si="1464"/>
        <v>0</v>
      </c>
      <c r="AU1329" s="10">
        <f t="shared" si="1464"/>
        <v>0</v>
      </c>
      <c r="AV1329" s="10">
        <f t="shared" si="1464"/>
        <v>0</v>
      </c>
      <c r="AW1329" s="10">
        <f t="shared" si="1464"/>
        <v>0</v>
      </c>
      <c r="AX1329" s="10">
        <f t="shared" si="1464"/>
        <v>0</v>
      </c>
      <c r="AY1329" s="10">
        <f t="shared" si="1464"/>
        <v>0</v>
      </c>
      <c r="AZ1329" s="10">
        <f t="shared" si="1464"/>
        <v>0</v>
      </c>
      <c r="BA1329" s="10">
        <f t="shared" si="1464"/>
        <v>0</v>
      </c>
      <c r="BB1329" s="10">
        <f t="shared" si="1464"/>
        <v>0</v>
      </c>
      <c r="BC1329" s="10">
        <f t="shared" si="1464"/>
        <v>0</v>
      </c>
      <c r="BD1329" s="10">
        <f t="shared" si="1464"/>
        <v>0</v>
      </c>
      <c r="BE1329" s="10">
        <f t="shared" si="1464"/>
        <v>0</v>
      </c>
      <c r="BF1329" s="10">
        <f t="shared" si="1464"/>
        <v>0</v>
      </c>
      <c r="BG1329" s="10">
        <f t="shared" si="1464"/>
        <v>0</v>
      </c>
      <c r="BH1329" s="10">
        <f t="shared" si="1464"/>
        <v>0</v>
      </c>
      <c r="BI1329" s="10">
        <f t="shared" si="1464"/>
        <v>0</v>
      </c>
      <c r="BJ1329" s="10">
        <f t="shared" si="1464"/>
        <v>0</v>
      </c>
      <c r="BK1329" s="10">
        <f t="shared" ref="BK1329:BV1329" si="1465">IFERROR(SUM(BK1331:BK1336)/BK1330,0)</f>
        <v>0</v>
      </c>
      <c r="BL1329" s="10">
        <f t="shared" si="1465"/>
        <v>0</v>
      </c>
      <c r="BM1329" s="10">
        <f t="shared" si="1465"/>
        <v>0</v>
      </c>
      <c r="BN1329" s="10">
        <f t="shared" si="1465"/>
        <v>0</v>
      </c>
      <c r="BO1329" s="10">
        <f t="shared" si="1465"/>
        <v>0</v>
      </c>
      <c r="BP1329" s="10">
        <f t="shared" si="1465"/>
        <v>0</v>
      </c>
      <c r="BQ1329" s="10">
        <f t="shared" si="1465"/>
        <v>0</v>
      </c>
      <c r="BR1329" s="10">
        <f t="shared" si="1465"/>
        <v>0</v>
      </c>
      <c r="BS1329" s="10">
        <f t="shared" si="1465"/>
        <v>0</v>
      </c>
      <c r="BT1329" s="10">
        <f t="shared" si="1465"/>
        <v>0</v>
      </c>
      <c r="BU1329" s="10">
        <f t="shared" si="1465"/>
        <v>0</v>
      </c>
      <c r="BV1329" s="10">
        <f t="shared" si="1465"/>
        <v>0</v>
      </c>
    </row>
    <row r="1330" spans="1:74" hidden="1" outlineLevel="1">
      <c r="B1330" t="str">
        <f>B1329</f>
        <v>winkler2013power</v>
      </c>
      <c r="C1330" t="s">
        <v>17</v>
      </c>
      <c r="D1330">
        <f>D1329</f>
        <v>2013</v>
      </c>
      <c r="E1330" t="s">
        <v>18</v>
      </c>
      <c r="F1330" s="4" t="str">
        <f>IFERROR(AVERAGE(G1330:H1330),"")</f>
        <v/>
      </c>
      <c r="G1330" s="12"/>
      <c r="H1330" s="13"/>
      <c r="I1330" s="4" t="str">
        <f>IFERROR(AVERAGE(J1330:K1330),"")</f>
        <v/>
      </c>
      <c r="J1330" s="12"/>
      <c r="K1330" s="13"/>
      <c r="L1330" s="4" t="str">
        <f>IFERROR(AVERAGE(M1330:N1330),"")</f>
        <v/>
      </c>
      <c r="M1330" s="12"/>
      <c r="N1330" s="13"/>
      <c r="O1330" s="4" t="str">
        <f>IFERROR(AVERAGE(P1330:Q1330),"")</f>
        <v/>
      </c>
      <c r="P1330" s="12"/>
      <c r="Q1330" s="13"/>
      <c r="R1330" s="4" t="str">
        <f>IFERROR(AVERAGE(S1330:T1330),"")</f>
        <v/>
      </c>
      <c r="S1330" s="12"/>
      <c r="T1330" s="13"/>
      <c r="U1330" s="4" t="str">
        <f>IFERROR(AVERAGE(V1330:W1330),"")</f>
        <v/>
      </c>
      <c r="V1330" s="12"/>
      <c r="W1330" s="13"/>
      <c r="X1330" s="4" t="str">
        <f>IFERROR(AVERAGE(Y1330:Z1330),"")</f>
        <v/>
      </c>
      <c r="Y1330" s="12"/>
      <c r="Z1330" s="13"/>
      <c r="AA1330" s="4" t="str">
        <f>IFERROR(AVERAGE(AB1330:AC1330),"")</f>
        <v/>
      </c>
      <c r="AB1330" s="12"/>
      <c r="AC1330" s="13"/>
      <c r="AD1330" s="4" t="str">
        <f>IFERROR(AVERAGE(AE1330:AF1330),"")</f>
        <v/>
      </c>
      <c r="AE1330" s="12"/>
      <c r="AF1330" s="13"/>
      <c r="AG1330" s="4" t="str">
        <f>IFERROR(AVERAGE(AH1330:AI1330),"")</f>
        <v/>
      </c>
      <c r="AH1330" s="12"/>
      <c r="AI1330" s="13"/>
      <c r="AJ1330" s="4" t="str">
        <f>IFERROR(AVERAGE(AK1330:AL1330),"")</f>
        <v/>
      </c>
      <c r="AK1330" s="12"/>
      <c r="AL1330" s="13"/>
      <c r="AM1330" s="4" t="str">
        <f>IFERROR(AVERAGE(AN1330:AO1330),"")</f>
        <v/>
      </c>
      <c r="AN1330" s="12"/>
      <c r="AO1330" s="13"/>
      <c r="AP1330" s="4" t="str">
        <f>IFERROR(AVERAGE(AQ1330:AR1330),"")</f>
        <v/>
      </c>
      <c r="AQ1330" s="12"/>
      <c r="AR1330" s="13"/>
      <c r="AS1330" s="4" t="str">
        <f>IFERROR(AVERAGE(AT1330:AU1330),"")</f>
        <v/>
      </c>
      <c r="AT1330" s="12"/>
      <c r="AU1330" s="13"/>
      <c r="AV1330" s="4" t="str">
        <f>IFERROR(AVERAGE(AW1330:AX1330),"")</f>
        <v/>
      </c>
      <c r="AW1330" s="12"/>
      <c r="AX1330" s="13"/>
      <c r="AY1330" s="4" t="str">
        <f>IFERROR(AVERAGE(AZ1330:BA1330),"")</f>
        <v/>
      </c>
      <c r="AZ1330" s="12"/>
      <c r="BA1330" s="13"/>
      <c r="BB1330" s="4" t="str">
        <f>IFERROR(AVERAGE(BC1330:BD1330),"")</f>
        <v/>
      </c>
      <c r="BC1330" s="12"/>
      <c r="BD1330" s="13"/>
      <c r="BE1330" s="4" t="str">
        <f>IFERROR(AVERAGE(BF1330:BG1330),"")</f>
        <v/>
      </c>
      <c r="BF1330" s="12"/>
      <c r="BG1330" s="13"/>
      <c r="BH1330" s="4" t="str">
        <f>IFERROR(AVERAGE(BI1330:BJ1330),"")</f>
        <v/>
      </c>
      <c r="BI1330" s="12"/>
      <c r="BJ1330" s="13"/>
      <c r="BK1330" s="4" t="str">
        <f>IFERROR(AVERAGE(BL1330:BM1330),"")</f>
        <v/>
      </c>
      <c r="BL1330" s="12"/>
      <c r="BM1330" s="13"/>
      <c r="BN1330" s="4" t="str">
        <f>IFERROR(AVERAGE(BO1330:BP1330),"")</f>
        <v/>
      </c>
      <c r="BO1330" s="12"/>
      <c r="BP1330" s="13"/>
      <c r="BQ1330" s="4" t="str">
        <f>IFERROR(AVERAGE(BR1330:BS1330),"")</f>
        <v/>
      </c>
      <c r="BR1330" s="12"/>
      <c r="BS1330" s="13"/>
      <c r="BT1330" s="4" t="str">
        <f>IFERROR(AVERAGE(BU1330:BV1330),"")</f>
        <v/>
      </c>
      <c r="BU1330" s="12"/>
      <c r="BV1330" s="13"/>
    </row>
    <row r="1331" spans="1:74" hidden="1" outlineLevel="1">
      <c r="B1331" t="str">
        <f t="shared" ref="B1331:B1336" si="1466">B1330</f>
        <v>winkler2013power</v>
      </c>
      <c r="C1331" t="s">
        <v>12</v>
      </c>
      <c r="D1331">
        <f>D1329</f>
        <v>2013</v>
      </c>
      <c r="E1331" t="str">
        <f>LEFT(E1329,3)</f>
        <v>EUR</v>
      </c>
      <c r="F1331" s="4" t="str">
        <f t="shared" ref="F1331:F1336" si="1467">IFERROR(AVERAGE(G1331:H1331),"")</f>
        <v/>
      </c>
      <c r="G1331" s="12"/>
      <c r="H1331" s="13"/>
      <c r="I1331" s="4" t="str">
        <f t="shared" ref="I1331:I1336" si="1468">IFERROR(AVERAGE(J1331:K1331),"")</f>
        <v/>
      </c>
      <c r="J1331" s="12"/>
      <c r="K1331" s="13"/>
      <c r="L1331" s="4" t="str">
        <f t="shared" ref="L1331:L1336" si="1469">IFERROR(AVERAGE(M1331:N1331),"")</f>
        <v/>
      </c>
      <c r="M1331" s="12"/>
      <c r="N1331" s="13"/>
      <c r="O1331" s="4" t="str">
        <f t="shared" ref="O1331:O1336" si="1470">IFERROR(AVERAGE(P1331:Q1331),"")</f>
        <v/>
      </c>
      <c r="P1331" s="12"/>
      <c r="Q1331" s="13"/>
      <c r="R1331" s="4" t="str">
        <f t="shared" ref="R1331:R1336" si="1471">IFERROR(AVERAGE(S1331:T1331),"")</f>
        <v/>
      </c>
      <c r="S1331" s="12"/>
      <c r="T1331" s="13"/>
      <c r="U1331" s="4" t="str">
        <f t="shared" ref="U1331:U1336" si="1472">IFERROR(AVERAGE(V1331:W1331),"")</f>
        <v/>
      </c>
      <c r="V1331" s="12"/>
      <c r="W1331" s="13"/>
      <c r="X1331" s="4" t="str">
        <f t="shared" ref="X1331:X1336" si="1473">IFERROR(AVERAGE(Y1331:Z1331),"")</f>
        <v/>
      </c>
      <c r="Y1331" s="12"/>
      <c r="Z1331" s="13"/>
      <c r="AA1331" s="4" t="str">
        <f t="shared" ref="AA1331:AA1336" si="1474">IFERROR(AVERAGE(AB1331:AC1331),"")</f>
        <v/>
      </c>
      <c r="AB1331" s="12"/>
      <c r="AC1331" s="13"/>
      <c r="AD1331" s="4" t="str">
        <f t="shared" ref="AD1331:AD1336" si="1475">IFERROR(AVERAGE(AE1331:AF1331),"")</f>
        <v/>
      </c>
      <c r="AE1331" s="12"/>
      <c r="AF1331" s="13"/>
      <c r="AG1331" s="4" t="str">
        <f t="shared" ref="AG1331:AG1336" si="1476">IFERROR(AVERAGE(AH1331:AI1331),"")</f>
        <v/>
      </c>
      <c r="AH1331" s="12"/>
      <c r="AI1331" s="13"/>
      <c r="AJ1331" s="4" t="str">
        <f t="shared" ref="AJ1331:AJ1336" si="1477">IFERROR(AVERAGE(AK1331:AL1331),"")</f>
        <v/>
      </c>
      <c r="AK1331" s="12"/>
      <c r="AL1331" s="13"/>
      <c r="AM1331" s="4" t="str">
        <f t="shared" ref="AM1331:AM1336" si="1478">IFERROR(AVERAGE(AN1331:AO1331),"")</f>
        <v/>
      </c>
      <c r="AN1331" s="12"/>
      <c r="AO1331" s="13"/>
      <c r="AP1331" s="4" t="str">
        <f t="shared" ref="AP1331:AP1336" si="1479">IFERROR(AVERAGE(AQ1331:AR1331),"")</f>
        <v/>
      </c>
      <c r="AQ1331" s="12"/>
      <c r="AR1331" s="13"/>
      <c r="AS1331" s="4" t="str">
        <f t="shared" ref="AS1331:AS1336" si="1480">IFERROR(AVERAGE(AT1331:AU1331),"")</f>
        <v/>
      </c>
      <c r="AT1331" s="12"/>
      <c r="AU1331" s="13"/>
      <c r="AV1331" s="4" t="str">
        <f t="shared" ref="AV1331:AV1336" si="1481">IFERROR(AVERAGE(AW1331:AX1331),"")</f>
        <v/>
      </c>
      <c r="AW1331" s="12"/>
      <c r="AX1331" s="13"/>
      <c r="AY1331" s="4" t="str">
        <f t="shared" ref="AY1331:AY1336" si="1482">IFERROR(AVERAGE(AZ1331:BA1331),"")</f>
        <v/>
      </c>
      <c r="AZ1331" s="12"/>
      <c r="BA1331" s="13"/>
      <c r="BB1331" s="4" t="str">
        <f t="shared" ref="BB1331:BB1336" si="1483">IFERROR(AVERAGE(BC1331:BD1331),"")</f>
        <v/>
      </c>
      <c r="BC1331" s="12"/>
      <c r="BD1331" s="13"/>
      <c r="BE1331" s="4" t="str">
        <f t="shared" ref="BE1331:BE1336" si="1484">IFERROR(AVERAGE(BF1331:BG1331),"")</f>
        <v/>
      </c>
      <c r="BF1331" s="12"/>
      <c r="BG1331" s="13"/>
      <c r="BH1331" s="4" t="str">
        <f t="shared" ref="BH1331:BH1336" si="1485">IFERROR(AVERAGE(BI1331:BJ1331),"")</f>
        <v/>
      </c>
      <c r="BI1331" s="12"/>
      <c r="BJ1331" s="13"/>
      <c r="BK1331" s="4" t="str">
        <f t="shared" ref="BK1331:BK1336" si="1486">IFERROR(AVERAGE(BL1331:BM1331),"")</f>
        <v/>
      </c>
      <c r="BL1331" s="12"/>
      <c r="BM1331" s="13"/>
      <c r="BN1331" s="4" t="str">
        <f t="shared" ref="BN1331:BN1336" si="1487">IFERROR(AVERAGE(BO1331:BP1331),"")</f>
        <v/>
      </c>
      <c r="BO1331" s="12"/>
      <c r="BP1331" s="13"/>
      <c r="BQ1331" s="4" t="str">
        <f t="shared" ref="BQ1331:BQ1336" si="1488">IFERROR(AVERAGE(BR1331:BS1331),"")</f>
        <v/>
      </c>
      <c r="BR1331" s="12"/>
      <c r="BS1331" s="13"/>
      <c r="BT1331" s="4" t="str">
        <f t="shared" ref="BT1331:BT1336" si="1489">IFERROR(AVERAGE(BU1331:BV1331),"")</f>
        <v/>
      </c>
      <c r="BU1331" s="12"/>
      <c r="BV1331" s="13"/>
    </row>
    <row r="1332" spans="1:74" hidden="1" outlineLevel="1">
      <c r="B1332" t="str">
        <f t="shared" si="1466"/>
        <v>winkler2013power</v>
      </c>
      <c r="C1332" t="s">
        <v>13</v>
      </c>
      <c r="D1332">
        <f t="shared" ref="D1332:E1336" si="1490">D1331</f>
        <v>2013</v>
      </c>
      <c r="E1332" t="str">
        <f t="shared" si="1490"/>
        <v>EUR</v>
      </c>
      <c r="F1332" s="4" t="str">
        <f t="shared" si="1467"/>
        <v/>
      </c>
      <c r="G1332" s="12"/>
      <c r="H1332" s="13"/>
      <c r="I1332" s="4" t="str">
        <f t="shared" si="1468"/>
        <v/>
      </c>
      <c r="J1332" s="12"/>
      <c r="K1332" s="13"/>
      <c r="L1332" s="4" t="str">
        <f t="shared" si="1469"/>
        <v/>
      </c>
      <c r="M1332" s="12"/>
      <c r="N1332" s="13"/>
      <c r="O1332" s="4" t="str">
        <f t="shared" si="1470"/>
        <v/>
      </c>
      <c r="P1332" s="12"/>
      <c r="Q1332" s="13"/>
      <c r="R1332" s="4" t="str">
        <f t="shared" si="1471"/>
        <v/>
      </c>
      <c r="S1332" s="12"/>
      <c r="T1332" s="13"/>
      <c r="U1332" s="4" t="str">
        <f t="shared" si="1472"/>
        <v/>
      </c>
      <c r="V1332" s="12"/>
      <c r="W1332" s="13"/>
      <c r="X1332" s="4" t="str">
        <f t="shared" si="1473"/>
        <v/>
      </c>
      <c r="Y1332" s="12"/>
      <c r="Z1332" s="13"/>
      <c r="AA1332" s="4" t="str">
        <f t="shared" si="1474"/>
        <v/>
      </c>
      <c r="AB1332" s="12"/>
      <c r="AC1332" s="13"/>
      <c r="AD1332" s="4" t="str">
        <f t="shared" si="1475"/>
        <v/>
      </c>
      <c r="AE1332" s="12"/>
      <c r="AF1332" s="13"/>
      <c r="AG1332" s="4" t="str">
        <f t="shared" si="1476"/>
        <v/>
      </c>
      <c r="AH1332" s="12"/>
      <c r="AI1332" s="13"/>
      <c r="AJ1332" s="4" t="str">
        <f t="shared" si="1477"/>
        <v/>
      </c>
      <c r="AK1332" s="12"/>
      <c r="AL1332" s="13"/>
      <c r="AM1332" s="4" t="str">
        <f t="shared" si="1478"/>
        <v/>
      </c>
      <c r="AN1332" s="12"/>
      <c r="AO1332" s="13"/>
      <c r="AP1332" s="4" t="str">
        <f t="shared" si="1479"/>
        <v/>
      </c>
      <c r="AQ1332" s="12"/>
      <c r="AR1332" s="13"/>
      <c r="AS1332" s="4" t="str">
        <f t="shared" si="1480"/>
        <v/>
      </c>
      <c r="AT1332" s="12"/>
      <c r="AU1332" s="13"/>
      <c r="AV1332" s="4" t="str">
        <f t="shared" si="1481"/>
        <v/>
      </c>
      <c r="AW1332" s="12"/>
      <c r="AX1332" s="13"/>
      <c r="AY1332" s="4" t="str">
        <f t="shared" si="1482"/>
        <v/>
      </c>
      <c r="AZ1332" s="12"/>
      <c r="BA1332" s="13"/>
      <c r="BB1332" s="4" t="str">
        <f t="shared" si="1483"/>
        <v/>
      </c>
      <c r="BC1332" s="12"/>
      <c r="BD1332" s="13"/>
      <c r="BE1332" s="4" t="str">
        <f t="shared" si="1484"/>
        <v/>
      </c>
      <c r="BF1332" s="12"/>
      <c r="BG1332" s="13"/>
      <c r="BH1332" s="4" t="str">
        <f t="shared" si="1485"/>
        <v/>
      </c>
      <c r="BI1332" s="12"/>
      <c r="BJ1332" s="13"/>
      <c r="BK1332" s="4" t="str">
        <f t="shared" si="1486"/>
        <v/>
      </c>
      <c r="BL1332" s="12"/>
      <c r="BM1332" s="13"/>
      <c r="BN1332" s="4" t="str">
        <f t="shared" si="1487"/>
        <v/>
      </c>
      <c r="BO1332" s="12"/>
      <c r="BP1332" s="13"/>
      <c r="BQ1332" s="4" t="str">
        <f t="shared" si="1488"/>
        <v/>
      </c>
      <c r="BR1332" s="12"/>
      <c r="BS1332" s="13"/>
      <c r="BT1332" s="4" t="str">
        <f t="shared" si="1489"/>
        <v/>
      </c>
      <c r="BU1332" s="12"/>
      <c r="BV1332" s="13"/>
    </row>
    <row r="1333" spans="1:74" hidden="1" outlineLevel="1">
      <c r="B1333" t="str">
        <f t="shared" si="1466"/>
        <v>winkler2013power</v>
      </c>
      <c r="C1333" t="s">
        <v>14</v>
      </c>
      <c r="D1333">
        <f t="shared" si="1490"/>
        <v>2013</v>
      </c>
      <c r="E1333" t="str">
        <f t="shared" si="1490"/>
        <v>EUR</v>
      </c>
      <c r="F1333" s="4" t="str">
        <f t="shared" si="1467"/>
        <v/>
      </c>
      <c r="G1333" s="12"/>
      <c r="H1333" s="13"/>
      <c r="I1333" s="4" t="str">
        <f t="shared" si="1468"/>
        <v/>
      </c>
      <c r="J1333" s="12"/>
      <c r="K1333" s="13"/>
      <c r="L1333" s="4" t="str">
        <f t="shared" si="1469"/>
        <v/>
      </c>
      <c r="M1333" s="12"/>
      <c r="N1333" s="13"/>
      <c r="O1333" s="4" t="str">
        <f t="shared" si="1470"/>
        <v/>
      </c>
      <c r="P1333" s="12"/>
      <c r="Q1333" s="13"/>
      <c r="R1333" s="4" t="str">
        <f t="shared" si="1471"/>
        <v/>
      </c>
      <c r="S1333" s="12"/>
      <c r="T1333" s="13"/>
      <c r="U1333" s="4" t="str">
        <f t="shared" si="1472"/>
        <v/>
      </c>
      <c r="V1333" s="12"/>
      <c r="W1333" s="13"/>
      <c r="X1333" s="4" t="str">
        <f t="shared" si="1473"/>
        <v/>
      </c>
      <c r="Y1333" s="12"/>
      <c r="Z1333" s="13"/>
      <c r="AA1333" s="4" t="str">
        <f t="shared" si="1474"/>
        <v/>
      </c>
      <c r="AB1333" s="12"/>
      <c r="AC1333" s="13"/>
      <c r="AD1333" s="4" t="str">
        <f t="shared" si="1475"/>
        <v/>
      </c>
      <c r="AE1333" s="12"/>
      <c r="AF1333" s="13"/>
      <c r="AG1333" s="4" t="str">
        <f t="shared" si="1476"/>
        <v/>
      </c>
      <c r="AH1333" s="12"/>
      <c r="AI1333" s="13"/>
      <c r="AJ1333" s="4" t="str">
        <f t="shared" si="1477"/>
        <v/>
      </c>
      <c r="AK1333" s="12"/>
      <c r="AL1333" s="13"/>
      <c r="AM1333" s="4" t="str">
        <f t="shared" si="1478"/>
        <v/>
      </c>
      <c r="AN1333" s="12"/>
      <c r="AO1333" s="13"/>
      <c r="AP1333" s="4" t="str">
        <f t="shared" si="1479"/>
        <v/>
      </c>
      <c r="AQ1333" s="12"/>
      <c r="AR1333" s="13"/>
      <c r="AS1333" s="4" t="str">
        <f t="shared" si="1480"/>
        <v/>
      </c>
      <c r="AT1333" s="12"/>
      <c r="AU1333" s="13"/>
      <c r="AV1333" s="4" t="str">
        <f t="shared" si="1481"/>
        <v/>
      </c>
      <c r="AW1333" s="12"/>
      <c r="AX1333" s="13"/>
      <c r="AY1333" s="4" t="str">
        <f t="shared" si="1482"/>
        <v/>
      </c>
      <c r="AZ1333" s="12"/>
      <c r="BA1333" s="13"/>
      <c r="BB1333" s="4" t="str">
        <f t="shared" si="1483"/>
        <v/>
      </c>
      <c r="BC1333" s="12"/>
      <c r="BD1333" s="13"/>
      <c r="BE1333" s="4" t="str">
        <f t="shared" si="1484"/>
        <v/>
      </c>
      <c r="BF1333" s="12"/>
      <c r="BG1333" s="13"/>
      <c r="BH1333" s="4" t="str">
        <f t="shared" si="1485"/>
        <v/>
      </c>
      <c r="BI1333" s="12"/>
      <c r="BJ1333" s="13"/>
      <c r="BK1333" s="4" t="str">
        <f t="shared" si="1486"/>
        <v/>
      </c>
      <c r="BL1333" s="12"/>
      <c r="BM1333" s="13"/>
      <c r="BN1333" s="4" t="str">
        <f t="shared" si="1487"/>
        <v/>
      </c>
      <c r="BO1333" s="12"/>
      <c r="BP1333" s="13"/>
      <c r="BQ1333" s="4" t="str">
        <f t="shared" si="1488"/>
        <v/>
      </c>
      <c r="BR1333" s="12"/>
      <c r="BS1333" s="13"/>
      <c r="BT1333" s="4" t="str">
        <f t="shared" si="1489"/>
        <v/>
      </c>
      <c r="BU1333" s="12"/>
      <c r="BV1333" s="13"/>
    </row>
    <row r="1334" spans="1:74" hidden="1" outlineLevel="1">
      <c r="B1334" t="str">
        <f t="shared" si="1466"/>
        <v>winkler2013power</v>
      </c>
      <c r="C1334" t="s">
        <v>11</v>
      </c>
      <c r="D1334">
        <f t="shared" si="1490"/>
        <v>2013</v>
      </c>
      <c r="E1334" t="str">
        <f t="shared" si="1490"/>
        <v>EUR</v>
      </c>
      <c r="F1334" s="4" t="str">
        <f t="shared" si="1467"/>
        <v/>
      </c>
      <c r="G1334" s="12"/>
      <c r="H1334" s="13"/>
      <c r="I1334" s="4" t="str">
        <f t="shared" si="1468"/>
        <v/>
      </c>
      <c r="J1334" s="12"/>
      <c r="K1334" s="13"/>
      <c r="L1334" s="4" t="str">
        <f t="shared" si="1469"/>
        <v/>
      </c>
      <c r="M1334" s="12"/>
      <c r="N1334" s="13"/>
      <c r="O1334" s="4" t="str">
        <f t="shared" si="1470"/>
        <v/>
      </c>
      <c r="P1334" s="12"/>
      <c r="Q1334" s="13"/>
      <c r="R1334" s="4" t="str">
        <f t="shared" si="1471"/>
        <v/>
      </c>
      <c r="S1334" s="12"/>
      <c r="T1334" s="13"/>
      <c r="U1334" s="4" t="str">
        <f t="shared" si="1472"/>
        <v/>
      </c>
      <c r="V1334" s="12"/>
      <c r="W1334" s="13"/>
      <c r="X1334" s="4" t="str">
        <f t="shared" si="1473"/>
        <v/>
      </c>
      <c r="Y1334" s="12"/>
      <c r="Z1334" s="13"/>
      <c r="AA1334" s="4" t="str">
        <f t="shared" si="1474"/>
        <v/>
      </c>
      <c r="AB1334" s="12"/>
      <c r="AC1334" s="13"/>
      <c r="AD1334" s="4" t="str">
        <f t="shared" si="1475"/>
        <v/>
      </c>
      <c r="AE1334" s="12"/>
      <c r="AF1334" s="13"/>
      <c r="AG1334" s="4" t="str">
        <f t="shared" si="1476"/>
        <v/>
      </c>
      <c r="AH1334" s="12"/>
      <c r="AI1334" s="13"/>
      <c r="AJ1334" s="4" t="str">
        <f t="shared" si="1477"/>
        <v/>
      </c>
      <c r="AK1334" s="12"/>
      <c r="AL1334" s="13"/>
      <c r="AM1334" s="4" t="str">
        <f t="shared" si="1478"/>
        <v/>
      </c>
      <c r="AN1334" s="12"/>
      <c r="AO1334" s="13"/>
      <c r="AP1334" s="4" t="str">
        <f t="shared" si="1479"/>
        <v/>
      </c>
      <c r="AQ1334" s="12"/>
      <c r="AR1334" s="13"/>
      <c r="AS1334" s="4" t="str">
        <f t="shared" si="1480"/>
        <v/>
      </c>
      <c r="AT1334" s="12"/>
      <c r="AU1334" s="13"/>
      <c r="AV1334" s="4" t="str">
        <f t="shared" si="1481"/>
        <v/>
      </c>
      <c r="AW1334" s="12"/>
      <c r="AX1334" s="13"/>
      <c r="AY1334" s="4" t="str">
        <f t="shared" si="1482"/>
        <v/>
      </c>
      <c r="AZ1334" s="12"/>
      <c r="BA1334" s="13"/>
      <c r="BB1334" s="4" t="str">
        <f t="shared" si="1483"/>
        <v/>
      </c>
      <c r="BC1334" s="12"/>
      <c r="BD1334" s="13"/>
      <c r="BE1334" s="4" t="str">
        <f t="shared" si="1484"/>
        <v/>
      </c>
      <c r="BF1334" s="12"/>
      <c r="BG1334" s="13"/>
      <c r="BH1334" s="4" t="str">
        <f t="shared" si="1485"/>
        <v/>
      </c>
      <c r="BI1334" s="12"/>
      <c r="BJ1334" s="13"/>
      <c r="BK1334" s="4" t="str">
        <f t="shared" si="1486"/>
        <v/>
      </c>
      <c r="BL1334" s="12"/>
      <c r="BM1334" s="13"/>
      <c r="BN1334" s="4" t="str">
        <f t="shared" si="1487"/>
        <v/>
      </c>
      <c r="BO1334" s="12"/>
      <c r="BP1334" s="13"/>
      <c r="BQ1334" s="4" t="str">
        <f t="shared" si="1488"/>
        <v/>
      </c>
      <c r="BR1334" s="12"/>
      <c r="BS1334" s="13"/>
      <c r="BT1334" s="4" t="str">
        <f t="shared" si="1489"/>
        <v/>
      </c>
      <c r="BU1334" s="12"/>
      <c r="BV1334" s="13"/>
    </row>
    <row r="1335" spans="1:74" hidden="1" outlineLevel="1">
      <c r="B1335" t="str">
        <f t="shared" si="1466"/>
        <v>winkler2013power</v>
      </c>
      <c r="C1335" t="s">
        <v>15</v>
      </c>
      <c r="D1335">
        <f t="shared" si="1490"/>
        <v>2013</v>
      </c>
      <c r="E1335" t="str">
        <f t="shared" si="1490"/>
        <v>EUR</v>
      </c>
      <c r="F1335" s="4" t="str">
        <f t="shared" si="1467"/>
        <v/>
      </c>
      <c r="G1335" s="12"/>
      <c r="H1335" s="13"/>
      <c r="I1335" s="4" t="str">
        <f t="shared" si="1468"/>
        <v/>
      </c>
      <c r="J1335" s="12"/>
      <c r="K1335" s="13"/>
      <c r="L1335" s="4" t="str">
        <f t="shared" si="1469"/>
        <v/>
      </c>
      <c r="M1335" s="12"/>
      <c r="N1335" s="13"/>
      <c r="O1335" s="4" t="str">
        <f t="shared" si="1470"/>
        <v/>
      </c>
      <c r="P1335" s="12"/>
      <c r="Q1335" s="13"/>
      <c r="R1335" s="4" t="str">
        <f t="shared" si="1471"/>
        <v/>
      </c>
      <c r="S1335" s="12"/>
      <c r="T1335" s="13"/>
      <c r="U1335" s="4" t="str">
        <f t="shared" si="1472"/>
        <v/>
      </c>
      <c r="V1335" s="12"/>
      <c r="W1335" s="13"/>
      <c r="X1335" s="4" t="str">
        <f t="shared" si="1473"/>
        <v/>
      </c>
      <c r="Y1335" s="12"/>
      <c r="Z1335" s="13"/>
      <c r="AA1335" s="4" t="str">
        <f t="shared" si="1474"/>
        <v/>
      </c>
      <c r="AB1335" s="12"/>
      <c r="AC1335" s="13"/>
      <c r="AD1335" s="4" t="str">
        <f t="shared" si="1475"/>
        <v/>
      </c>
      <c r="AE1335" s="12"/>
      <c r="AF1335" s="13"/>
      <c r="AG1335" s="4" t="str">
        <f t="shared" si="1476"/>
        <v/>
      </c>
      <c r="AH1335" s="12"/>
      <c r="AI1335" s="13"/>
      <c r="AJ1335" s="4" t="str">
        <f t="shared" si="1477"/>
        <v/>
      </c>
      <c r="AK1335" s="12"/>
      <c r="AL1335" s="13"/>
      <c r="AM1335" s="4" t="str">
        <f t="shared" si="1478"/>
        <v/>
      </c>
      <c r="AN1335" s="12"/>
      <c r="AO1335" s="13"/>
      <c r="AP1335" s="4" t="str">
        <f t="shared" si="1479"/>
        <v/>
      </c>
      <c r="AQ1335" s="12"/>
      <c r="AR1335" s="13"/>
      <c r="AS1335" s="4" t="str">
        <f t="shared" si="1480"/>
        <v/>
      </c>
      <c r="AT1335" s="12"/>
      <c r="AU1335" s="13"/>
      <c r="AV1335" s="4" t="str">
        <f t="shared" si="1481"/>
        <v/>
      </c>
      <c r="AW1335" s="12"/>
      <c r="AX1335" s="13"/>
      <c r="AY1335" s="4" t="str">
        <f t="shared" si="1482"/>
        <v/>
      </c>
      <c r="AZ1335" s="12"/>
      <c r="BA1335" s="13"/>
      <c r="BB1335" s="4" t="str">
        <f t="shared" si="1483"/>
        <v/>
      </c>
      <c r="BC1335" s="12"/>
      <c r="BD1335" s="13"/>
      <c r="BE1335" s="4" t="str">
        <f t="shared" si="1484"/>
        <v/>
      </c>
      <c r="BF1335" s="12"/>
      <c r="BG1335" s="13"/>
      <c r="BH1335" s="4" t="str">
        <f t="shared" si="1485"/>
        <v/>
      </c>
      <c r="BI1335" s="12"/>
      <c r="BJ1335" s="13"/>
      <c r="BK1335" s="4" t="str">
        <f t="shared" si="1486"/>
        <v/>
      </c>
      <c r="BL1335" s="12"/>
      <c r="BM1335" s="13"/>
      <c r="BN1335" s="4" t="str">
        <f t="shared" si="1487"/>
        <v/>
      </c>
      <c r="BO1335" s="12"/>
      <c r="BP1335" s="13"/>
      <c r="BQ1335" s="4" t="str">
        <f t="shared" si="1488"/>
        <v/>
      </c>
      <c r="BR1335" s="12"/>
      <c r="BS1335" s="13"/>
      <c r="BT1335" s="4" t="str">
        <f t="shared" si="1489"/>
        <v/>
      </c>
      <c r="BU1335" s="12"/>
      <c r="BV1335" s="13"/>
    </row>
    <row r="1336" spans="1:74" hidden="1" outlineLevel="1">
      <c r="B1336" t="str">
        <f t="shared" si="1466"/>
        <v>winkler2013power</v>
      </c>
      <c r="C1336" t="s">
        <v>16</v>
      </c>
      <c r="D1336">
        <f t="shared" si="1490"/>
        <v>2013</v>
      </c>
      <c r="E1336" t="str">
        <f t="shared" si="1490"/>
        <v>EUR</v>
      </c>
      <c r="F1336" s="4" t="str">
        <f t="shared" si="1467"/>
        <v/>
      </c>
      <c r="G1336" s="12"/>
      <c r="H1336" s="13"/>
      <c r="I1336" s="4" t="str">
        <f t="shared" si="1468"/>
        <v/>
      </c>
      <c r="J1336" s="12"/>
      <c r="K1336" s="13"/>
      <c r="L1336" s="4" t="str">
        <f t="shared" si="1469"/>
        <v/>
      </c>
      <c r="M1336" s="12"/>
      <c r="N1336" s="13"/>
      <c r="O1336" s="4" t="str">
        <f t="shared" si="1470"/>
        <v/>
      </c>
      <c r="P1336" s="12"/>
      <c r="Q1336" s="13"/>
      <c r="R1336" s="4" t="str">
        <f t="shared" si="1471"/>
        <v/>
      </c>
      <c r="S1336" s="12"/>
      <c r="T1336" s="13"/>
      <c r="U1336" s="4" t="str">
        <f t="shared" si="1472"/>
        <v/>
      </c>
      <c r="V1336" s="12"/>
      <c r="W1336" s="13"/>
      <c r="X1336" s="4" t="str">
        <f t="shared" si="1473"/>
        <v/>
      </c>
      <c r="Y1336" s="12"/>
      <c r="Z1336" s="13"/>
      <c r="AA1336" s="4" t="str">
        <f t="shared" si="1474"/>
        <v/>
      </c>
      <c r="AB1336" s="12"/>
      <c r="AC1336" s="13"/>
      <c r="AD1336" s="4" t="str">
        <f t="shared" si="1475"/>
        <v/>
      </c>
      <c r="AE1336" s="12"/>
      <c r="AF1336" s="13"/>
      <c r="AG1336" s="4" t="str">
        <f t="shared" si="1476"/>
        <v/>
      </c>
      <c r="AH1336" s="12"/>
      <c r="AI1336" s="13"/>
      <c r="AJ1336" s="4" t="str">
        <f t="shared" si="1477"/>
        <v/>
      </c>
      <c r="AK1336" s="12"/>
      <c r="AL1336" s="13"/>
      <c r="AM1336" s="4" t="str">
        <f t="shared" si="1478"/>
        <v/>
      </c>
      <c r="AN1336" s="12"/>
      <c r="AO1336" s="13"/>
      <c r="AP1336" s="4" t="str">
        <f t="shared" si="1479"/>
        <v/>
      </c>
      <c r="AQ1336" s="12"/>
      <c r="AR1336" s="13"/>
      <c r="AS1336" s="4" t="str">
        <f t="shared" si="1480"/>
        <v/>
      </c>
      <c r="AT1336" s="12"/>
      <c r="AU1336" s="13"/>
      <c r="AV1336" s="4" t="str">
        <f t="shared" si="1481"/>
        <v/>
      </c>
      <c r="AW1336" s="12"/>
      <c r="AX1336" s="13"/>
      <c r="AY1336" s="4" t="str">
        <f t="shared" si="1482"/>
        <v/>
      </c>
      <c r="AZ1336" s="12"/>
      <c r="BA1336" s="13"/>
      <c r="BB1336" s="4" t="str">
        <f t="shared" si="1483"/>
        <v/>
      </c>
      <c r="BC1336" s="12"/>
      <c r="BD1336" s="13"/>
      <c r="BE1336" s="4" t="str">
        <f t="shared" si="1484"/>
        <v/>
      </c>
      <c r="BF1336" s="12"/>
      <c r="BG1336" s="13"/>
      <c r="BH1336" s="4" t="str">
        <f t="shared" si="1485"/>
        <v/>
      </c>
      <c r="BI1336" s="12"/>
      <c r="BJ1336" s="13"/>
      <c r="BK1336" s="4" t="str">
        <f t="shared" si="1486"/>
        <v/>
      </c>
      <c r="BL1336" s="12"/>
      <c r="BM1336" s="13"/>
      <c r="BN1336" s="4" t="str">
        <f t="shared" si="1487"/>
        <v/>
      </c>
      <c r="BO1336" s="12"/>
      <c r="BP1336" s="13"/>
      <c r="BQ1336" s="4" t="str">
        <f t="shared" si="1488"/>
        <v/>
      </c>
      <c r="BR1336" s="12"/>
      <c r="BS1336" s="13"/>
      <c r="BT1336" s="4" t="str">
        <f t="shared" si="1489"/>
        <v/>
      </c>
      <c r="BU1336" s="12"/>
      <c r="BV1336" s="13"/>
    </row>
    <row r="1337" spans="1:74" collapsed="1">
      <c r="B1337" t="s">
        <v>69</v>
      </c>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4"/>
      <c r="BK1337" s="4"/>
      <c r="BL1337" s="4"/>
      <c r="BM1337" s="4"/>
      <c r="BN1337" s="4"/>
      <c r="BO1337" s="4"/>
      <c r="BP1337" s="4"/>
      <c r="BQ1337" s="4"/>
      <c r="BR1337" s="4"/>
      <c r="BS1337" s="4"/>
      <c r="BT1337" s="4"/>
      <c r="BU1337" s="4"/>
      <c r="BV1337" s="4"/>
    </row>
    <row r="1338" spans="1:74">
      <c r="B1338" t="str">
        <f>B1336</f>
        <v>winkler2013power</v>
      </c>
      <c r="C1338" t="s">
        <v>19</v>
      </c>
      <c r="D1338">
        <f>D1336</f>
        <v>2013</v>
      </c>
      <c r="E1338" t="str">
        <f>E1325</f>
        <v>EUR/kW</v>
      </c>
      <c r="F1338" s="4" t="str">
        <f>IFERROR(AVERAGE(G1338:H1338),"")</f>
        <v/>
      </c>
      <c r="G1338" s="12"/>
      <c r="H1338" s="13"/>
      <c r="I1338" s="4" t="str">
        <f>IFERROR(AVERAGE(J1338:K1338),"")</f>
        <v/>
      </c>
      <c r="J1338" s="12"/>
      <c r="K1338" s="13"/>
      <c r="L1338" s="4" t="str">
        <f>IFERROR(AVERAGE(M1338:N1338),"")</f>
        <v/>
      </c>
      <c r="M1338" s="12"/>
      <c r="N1338" s="13"/>
      <c r="O1338" s="4" t="str">
        <f>IFERROR(AVERAGE(P1338:Q1338),"")</f>
        <v/>
      </c>
      <c r="P1338" s="12"/>
      <c r="Q1338" s="13"/>
      <c r="R1338" s="4" t="str">
        <f>IFERROR(AVERAGE(S1338:T1338),"")</f>
        <v/>
      </c>
      <c r="S1338" s="12"/>
      <c r="T1338" s="13"/>
      <c r="U1338" s="4" t="str">
        <f>IFERROR(AVERAGE(V1338:W1338),"")</f>
        <v/>
      </c>
      <c r="V1338" s="12"/>
      <c r="W1338" s="13"/>
      <c r="X1338" s="4" t="str">
        <f>IFERROR(AVERAGE(Y1338:Z1338),"")</f>
        <v/>
      </c>
      <c r="Y1338" s="12"/>
      <c r="Z1338" s="13"/>
      <c r="AA1338" s="4" t="str">
        <f>IFERROR(AVERAGE(AB1338:AC1338),"")</f>
        <v/>
      </c>
      <c r="AB1338" s="12"/>
      <c r="AC1338" s="13"/>
      <c r="AD1338" s="4" t="str">
        <f>IFERROR(AVERAGE(AE1338:AF1338),"")</f>
        <v/>
      </c>
      <c r="AE1338" s="12"/>
      <c r="AF1338" s="13"/>
      <c r="AG1338" s="4" t="str">
        <f>IFERROR(AVERAGE(AH1338:AI1338),"")</f>
        <v/>
      </c>
      <c r="AH1338" s="12"/>
      <c r="AI1338" s="13"/>
      <c r="AJ1338" s="4" t="str">
        <f>IFERROR(AVERAGE(AK1338:AL1338),"")</f>
        <v/>
      </c>
      <c r="AK1338" s="12"/>
      <c r="AL1338" s="13"/>
      <c r="AM1338" s="4" t="str">
        <f>IFERROR(AVERAGE(AN1338:AO1338),"")</f>
        <v/>
      </c>
      <c r="AN1338" s="12"/>
      <c r="AO1338" s="13"/>
      <c r="AP1338" s="4" t="str">
        <f>IFERROR(AVERAGE(AQ1338:AR1338),"")</f>
        <v/>
      </c>
      <c r="AQ1338" s="12"/>
      <c r="AR1338" s="13"/>
      <c r="AS1338" s="4" t="str">
        <f>IFERROR(AVERAGE(AT1338:AU1338),"")</f>
        <v/>
      </c>
      <c r="AT1338" s="12"/>
      <c r="AU1338" s="13"/>
      <c r="AV1338" s="4" t="str">
        <f>IFERROR(AVERAGE(AW1338:AX1338),"")</f>
        <v/>
      </c>
      <c r="AW1338" s="12"/>
      <c r="AX1338" s="13"/>
      <c r="AY1338" s="4" t="str">
        <f>IFERROR(AVERAGE(AZ1338:BA1338),"")</f>
        <v/>
      </c>
      <c r="AZ1338" s="12"/>
      <c r="BA1338" s="13"/>
      <c r="BB1338" s="4" t="str">
        <f>IFERROR(AVERAGE(BC1338:BD1338),"")</f>
        <v/>
      </c>
      <c r="BC1338" s="12"/>
      <c r="BD1338" s="13"/>
      <c r="BE1338" s="4" t="str">
        <f>IFERROR(AVERAGE(BF1338:BG1338),"")</f>
        <v/>
      </c>
      <c r="BF1338" s="12"/>
      <c r="BG1338" s="13"/>
      <c r="BH1338" s="4" t="str">
        <f>IFERROR(AVERAGE(BI1338:BJ1338),"")</f>
        <v/>
      </c>
      <c r="BI1338" s="12"/>
      <c r="BJ1338" s="13"/>
      <c r="BK1338" s="4" t="str">
        <f>IFERROR(AVERAGE(BL1338:BM1338),"")</f>
        <v/>
      </c>
      <c r="BL1338" s="12"/>
      <c r="BM1338" s="13"/>
      <c r="BN1338" s="4" t="str">
        <f>IFERROR(AVERAGE(BO1338:BP1338),"")</f>
        <v/>
      </c>
      <c r="BO1338" s="12"/>
      <c r="BP1338" s="13"/>
      <c r="BQ1338" s="4" t="str">
        <f>IFERROR(AVERAGE(BR1338:BS1338),"")</f>
        <v/>
      </c>
      <c r="BR1338" s="12"/>
      <c r="BS1338" s="13"/>
      <c r="BT1338" s="4" t="str">
        <f>IFERROR(AVERAGE(BU1338:BV1338),"")</f>
        <v/>
      </c>
      <c r="BU1338" s="12"/>
      <c r="BV1338" s="13"/>
    </row>
    <row r="1339" spans="1:74">
      <c r="B1339" t="s">
        <v>69</v>
      </c>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4"/>
      <c r="BK1339" s="4"/>
      <c r="BL1339" s="4"/>
      <c r="BM1339" s="4"/>
      <c r="BN1339" s="4"/>
      <c r="BO1339" s="4"/>
      <c r="BP1339" s="4"/>
      <c r="BQ1339" s="4"/>
      <c r="BR1339" s="4"/>
      <c r="BS1339" s="4"/>
      <c r="BT1339" s="4"/>
      <c r="BU1339" s="4"/>
      <c r="BV1339" s="4"/>
    </row>
    <row r="1340" spans="1:74">
      <c r="B1340" t="str">
        <f>B1338</f>
        <v>winkler2013power</v>
      </c>
      <c r="C1340" t="s">
        <v>48</v>
      </c>
      <c r="D1340">
        <f>D1338</f>
        <v>2013</v>
      </c>
      <c r="E1340" t="s">
        <v>22</v>
      </c>
      <c r="F1340" s="22" t="str">
        <f>IFERROR(AVERAGE(G1340:H1340),"")</f>
        <v/>
      </c>
      <c r="G1340" s="23"/>
      <c r="H1340" s="24"/>
      <c r="I1340" s="22" t="str">
        <f>IFERROR(AVERAGE(J1340:K1340),"")</f>
        <v/>
      </c>
      <c r="J1340" s="23"/>
      <c r="K1340" s="24"/>
      <c r="L1340" s="22" t="str">
        <f>IFERROR(AVERAGE(M1340:N1340),"")</f>
        <v/>
      </c>
      <c r="M1340" s="23"/>
      <c r="N1340" s="24"/>
      <c r="O1340" s="22" t="str">
        <f>IFERROR(AVERAGE(P1340:Q1340),"")</f>
        <v/>
      </c>
      <c r="P1340" s="23"/>
      <c r="Q1340" s="24"/>
      <c r="R1340" s="22" t="str">
        <f>IFERROR(AVERAGE(S1340:T1340),"")</f>
        <v/>
      </c>
      <c r="S1340" s="23"/>
      <c r="T1340" s="24"/>
      <c r="U1340" s="22" t="str">
        <f>IFERROR(AVERAGE(V1340:W1340),"")</f>
        <v/>
      </c>
      <c r="V1340" s="23"/>
      <c r="W1340" s="24"/>
      <c r="X1340" s="22" t="str">
        <f>IFERROR(AVERAGE(Y1340:Z1340),"")</f>
        <v/>
      </c>
      <c r="Y1340" s="23"/>
      <c r="Z1340" s="24"/>
      <c r="AA1340" s="22" t="str">
        <f>IFERROR(AVERAGE(AB1340:AC1340),"")</f>
        <v/>
      </c>
      <c r="AB1340" s="23"/>
      <c r="AC1340" s="24"/>
      <c r="AD1340" s="22" t="str">
        <f>IFERROR(AVERAGE(AE1340:AF1340),"")</f>
        <v/>
      </c>
      <c r="AE1340" s="23"/>
      <c r="AF1340" s="24"/>
      <c r="AG1340" s="22" t="str">
        <f>IFERROR(AVERAGE(AH1340:AI1340),"")</f>
        <v/>
      </c>
      <c r="AH1340" s="23"/>
      <c r="AI1340" s="24"/>
      <c r="AJ1340" s="22" t="str">
        <f>IFERROR(AVERAGE(AK1340:AL1340),"")</f>
        <v/>
      </c>
      <c r="AK1340" s="23"/>
      <c r="AL1340" s="24"/>
      <c r="AM1340" s="22" t="str">
        <f>IFERROR(AVERAGE(AN1340:AO1340),"")</f>
        <v/>
      </c>
      <c r="AN1340" s="23"/>
      <c r="AO1340" s="24"/>
      <c r="AP1340" s="22" t="str">
        <f>IFERROR(AVERAGE(AQ1340:AR1340),"")</f>
        <v/>
      </c>
      <c r="AQ1340" s="23"/>
      <c r="AR1340" s="24"/>
      <c r="AS1340" s="22" t="str">
        <f>IFERROR(AVERAGE(AT1340:AU1340),"")</f>
        <v/>
      </c>
      <c r="AT1340" s="23"/>
      <c r="AU1340" s="24"/>
      <c r="AV1340" s="22" t="str">
        <f>IFERROR(AVERAGE(AW1340:AX1340),"")</f>
        <v/>
      </c>
      <c r="AW1340" s="23"/>
      <c r="AX1340" s="24"/>
      <c r="AY1340" s="22" t="str">
        <f>IFERROR(AVERAGE(AZ1340:BA1340),"")</f>
        <v/>
      </c>
      <c r="AZ1340" s="23"/>
      <c r="BA1340" s="24"/>
      <c r="BB1340" s="22" t="str">
        <f>IFERROR(AVERAGE(BC1340:BD1340),"")</f>
        <v/>
      </c>
      <c r="BC1340" s="23"/>
      <c r="BD1340" s="24"/>
      <c r="BE1340" s="22" t="str">
        <f>IFERROR(AVERAGE(BF1340:BG1340),"")</f>
        <v/>
      </c>
      <c r="BF1340" s="23"/>
      <c r="BG1340" s="24"/>
      <c r="BH1340" s="22" t="str">
        <f>IFERROR(AVERAGE(BI1340:BJ1340),"")</f>
        <v/>
      </c>
      <c r="BI1340" s="23"/>
      <c r="BJ1340" s="24"/>
      <c r="BK1340" s="22" t="str">
        <f>IFERROR(AVERAGE(BL1340:BM1340),"")</f>
        <v/>
      </c>
      <c r="BL1340" s="23"/>
      <c r="BM1340" s="24"/>
      <c r="BN1340" s="22" t="str">
        <f>IFERROR(AVERAGE(BO1340:BP1340),"")</f>
        <v/>
      </c>
      <c r="BO1340" s="23"/>
      <c r="BP1340" s="24"/>
      <c r="BQ1340" s="22" t="str">
        <f>IFERROR(AVERAGE(BR1340:BS1340),"")</f>
        <v/>
      </c>
      <c r="BR1340" s="23"/>
      <c r="BS1340" s="24"/>
      <c r="BT1340" s="22" t="str">
        <f>IFERROR(AVERAGE(BU1340:BV1340),"")</f>
        <v/>
      </c>
      <c r="BU1340" s="23"/>
      <c r="BV1340" s="24"/>
    </row>
    <row r="1341" spans="1:74">
      <c r="B1341" t="str">
        <f>B1340</f>
        <v>winkler2013power</v>
      </c>
      <c r="C1341" t="s">
        <v>49</v>
      </c>
      <c r="D1341">
        <f>D1340</f>
        <v>2013</v>
      </c>
      <c r="E1341" t="s">
        <v>22</v>
      </c>
      <c r="F1341" s="22" t="str">
        <f>IFERROR(AVERAGE(G1341:H1341),"")</f>
        <v/>
      </c>
      <c r="G1341" s="23"/>
      <c r="H1341" s="24"/>
      <c r="I1341" s="22" t="str">
        <f>IFERROR(AVERAGE(J1341:K1341),"")</f>
        <v/>
      </c>
      <c r="J1341" s="23"/>
      <c r="K1341" s="24"/>
      <c r="L1341" s="22" t="str">
        <f>IFERROR(AVERAGE(M1341:N1341),"")</f>
        <v/>
      </c>
      <c r="M1341" s="23"/>
      <c r="N1341" s="24"/>
      <c r="O1341" s="22" t="str">
        <f>IFERROR(AVERAGE(P1341:Q1341),"")</f>
        <v/>
      </c>
      <c r="P1341" s="23"/>
      <c r="Q1341" s="24"/>
      <c r="R1341" s="22" t="str">
        <f>IFERROR(AVERAGE(S1341:T1341),"")</f>
        <v/>
      </c>
      <c r="S1341" s="23"/>
      <c r="T1341" s="24"/>
      <c r="U1341" s="22" t="str">
        <f>IFERROR(AVERAGE(V1341:W1341),"")</f>
        <v/>
      </c>
      <c r="V1341" s="23"/>
      <c r="W1341" s="24"/>
      <c r="X1341" s="22" t="str">
        <f>IFERROR(AVERAGE(Y1341:Z1341),"")</f>
        <v/>
      </c>
      <c r="Y1341" s="23"/>
      <c r="Z1341" s="24"/>
      <c r="AA1341" s="22" t="str">
        <f>IFERROR(AVERAGE(AB1341:AC1341),"")</f>
        <v/>
      </c>
      <c r="AB1341" s="23"/>
      <c r="AC1341" s="24"/>
      <c r="AD1341" s="22" t="str">
        <f>IFERROR(AVERAGE(AE1341:AF1341),"")</f>
        <v/>
      </c>
      <c r="AE1341" s="23"/>
      <c r="AF1341" s="24"/>
      <c r="AG1341" s="22" t="str">
        <f>IFERROR(AVERAGE(AH1341:AI1341),"")</f>
        <v/>
      </c>
      <c r="AH1341" s="23"/>
      <c r="AI1341" s="24"/>
      <c r="AJ1341" s="22" t="str">
        <f>IFERROR(AVERAGE(AK1341:AL1341),"")</f>
        <v/>
      </c>
      <c r="AK1341" s="23"/>
      <c r="AL1341" s="24"/>
      <c r="AM1341" s="22" t="str">
        <f>IFERROR(AVERAGE(AN1341:AO1341),"")</f>
        <v/>
      </c>
      <c r="AN1341" s="23"/>
      <c r="AO1341" s="24"/>
      <c r="AP1341" s="22" t="str">
        <f>IFERROR(AVERAGE(AQ1341:AR1341),"")</f>
        <v/>
      </c>
      <c r="AQ1341" s="23"/>
      <c r="AR1341" s="24"/>
      <c r="AS1341" s="22" t="str">
        <f>IFERROR(AVERAGE(AT1341:AU1341),"")</f>
        <v/>
      </c>
      <c r="AT1341" s="23"/>
      <c r="AU1341" s="24"/>
      <c r="AV1341" s="22" t="str">
        <f>IFERROR(AVERAGE(AW1341:AX1341),"")</f>
        <v/>
      </c>
      <c r="AW1341" s="23"/>
      <c r="AX1341" s="24"/>
      <c r="AY1341" s="22" t="str">
        <f>IFERROR(AVERAGE(AZ1341:BA1341),"")</f>
        <v/>
      </c>
      <c r="AZ1341" s="23"/>
      <c r="BA1341" s="24"/>
      <c r="BB1341" s="22" t="str">
        <f>IFERROR(AVERAGE(BC1341:BD1341),"")</f>
        <v/>
      </c>
      <c r="BC1341" s="23"/>
      <c r="BD1341" s="24"/>
      <c r="BE1341" s="22" t="str">
        <f>IFERROR(AVERAGE(BF1341:BG1341),"")</f>
        <v/>
      </c>
      <c r="BF1341" s="23"/>
      <c r="BG1341" s="24"/>
      <c r="BH1341" s="22" t="str">
        <f>IFERROR(AVERAGE(BI1341:BJ1341),"")</f>
        <v/>
      </c>
      <c r="BI1341" s="23"/>
      <c r="BJ1341" s="24"/>
      <c r="BK1341" s="22" t="str">
        <f>IFERROR(AVERAGE(BL1341:BM1341),"")</f>
        <v/>
      </c>
      <c r="BL1341" s="23"/>
      <c r="BM1341" s="24"/>
      <c r="BN1341" s="22" t="str">
        <f>IFERROR(AVERAGE(BO1341:BP1341),"")</f>
        <v/>
      </c>
      <c r="BO1341" s="23"/>
      <c r="BP1341" s="24"/>
      <c r="BQ1341" s="22" t="str">
        <f>IFERROR(AVERAGE(BR1341:BS1341),"")</f>
        <v/>
      </c>
      <c r="BR1341" s="23"/>
      <c r="BS1341" s="24"/>
      <c r="BT1341" s="22" t="str">
        <f>IFERROR(AVERAGE(BU1341:BV1341),"")</f>
        <v/>
      </c>
      <c r="BU1341" s="23"/>
      <c r="BV1341" s="24"/>
    </row>
    <row r="1342" spans="1:74">
      <c r="B1342" t="s">
        <v>69</v>
      </c>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4"/>
      <c r="BM1342" s="4"/>
      <c r="BN1342" s="4"/>
      <c r="BO1342" s="4"/>
      <c r="BP1342" s="4"/>
      <c r="BQ1342" s="4"/>
      <c r="BR1342" s="4"/>
      <c r="BS1342" s="4"/>
      <c r="BT1342" s="4"/>
      <c r="BU1342" s="4"/>
      <c r="BV1342" s="4"/>
    </row>
    <row r="1343" spans="1:74">
      <c r="B1343" t="str">
        <f>B1338</f>
        <v>winkler2013power</v>
      </c>
      <c r="C1343" t="s">
        <v>23</v>
      </c>
      <c r="D1343">
        <f>D1338</f>
        <v>2013</v>
      </c>
      <c r="E1343" t="s">
        <v>20</v>
      </c>
      <c r="F1343" s="4" t="str">
        <f>IFERROR(AVERAGE(G1343:H1343),"")</f>
        <v/>
      </c>
      <c r="G1343" s="12"/>
      <c r="H1343" s="13"/>
      <c r="I1343" s="4" t="str">
        <f>IFERROR(AVERAGE(J1343:K1343),"")</f>
        <v/>
      </c>
      <c r="J1343" s="12"/>
      <c r="K1343" s="13"/>
      <c r="L1343" s="4" t="str">
        <f>IFERROR(AVERAGE(M1343:N1343),"")</f>
        <v/>
      </c>
      <c r="M1343" s="12"/>
      <c r="N1343" s="13"/>
      <c r="O1343" s="4" t="str">
        <f>IFERROR(AVERAGE(P1343:Q1343),"")</f>
        <v/>
      </c>
      <c r="P1343" s="12"/>
      <c r="Q1343" s="13"/>
      <c r="R1343" s="4" t="str">
        <f>IFERROR(AVERAGE(S1343:T1343),"")</f>
        <v/>
      </c>
      <c r="S1343" s="12"/>
      <c r="T1343" s="13"/>
      <c r="U1343" s="4" t="str">
        <f>IFERROR(AVERAGE(V1343:W1343),"")</f>
        <v/>
      </c>
      <c r="V1343" s="12"/>
      <c r="W1343" s="13"/>
      <c r="X1343" s="4" t="str">
        <f>IFERROR(AVERAGE(Y1343:Z1343),"")</f>
        <v/>
      </c>
      <c r="Y1343" s="12"/>
      <c r="Z1343" s="13"/>
      <c r="AA1343" s="4" t="str">
        <f>IFERROR(AVERAGE(AB1343:AC1343),"")</f>
        <v/>
      </c>
      <c r="AB1343" s="12"/>
      <c r="AC1343" s="13"/>
      <c r="AD1343" s="4" t="str">
        <f>IFERROR(AVERAGE(AE1343:AF1343),"")</f>
        <v/>
      </c>
      <c r="AE1343" s="12"/>
      <c r="AF1343" s="13"/>
      <c r="AG1343" s="4" t="str">
        <f>IFERROR(AVERAGE(AH1343:AI1343),"")</f>
        <v/>
      </c>
      <c r="AH1343" s="12"/>
      <c r="AI1343" s="13"/>
      <c r="AJ1343" s="4" t="str">
        <f>IFERROR(AVERAGE(AK1343:AL1343),"")</f>
        <v/>
      </c>
      <c r="AK1343" s="12"/>
      <c r="AL1343" s="13"/>
      <c r="AM1343" s="4" t="str">
        <f>IFERROR(AVERAGE(AN1343:AO1343),"")</f>
        <v/>
      </c>
      <c r="AN1343" s="12"/>
      <c r="AO1343" s="13"/>
      <c r="AP1343" s="4" t="str">
        <f>IFERROR(AVERAGE(AQ1343:AR1343),"")</f>
        <v/>
      </c>
      <c r="AQ1343" s="12"/>
      <c r="AR1343" s="13"/>
      <c r="AS1343" s="4" t="str">
        <f>IFERROR(AVERAGE(AT1343:AU1343),"")</f>
        <v/>
      </c>
      <c r="AT1343" s="12"/>
      <c r="AU1343" s="13"/>
      <c r="AV1343" s="4" t="str">
        <f>IFERROR(AVERAGE(AW1343:AX1343),"")</f>
        <v/>
      </c>
      <c r="AW1343" s="12"/>
      <c r="AX1343" s="13"/>
      <c r="AY1343" s="4" t="str">
        <f>IFERROR(AVERAGE(AZ1343:BA1343),"")</f>
        <v/>
      </c>
      <c r="AZ1343" s="12"/>
      <c r="BA1343" s="13"/>
      <c r="BB1343" s="4" t="str">
        <f>IFERROR(AVERAGE(BC1343:BD1343),"")</f>
        <v/>
      </c>
      <c r="BC1343" s="12"/>
      <c r="BD1343" s="13"/>
      <c r="BE1343" s="4" t="str">
        <f>IFERROR(AVERAGE(BF1343:BG1343),"")</f>
        <v/>
      </c>
      <c r="BF1343" s="12"/>
      <c r="BG1343" s="13"/>
      <c r="BH1343" s="4" t="str">
        <f>IFERROR(AVERAGE(BI1343:BJ1343),"")</f>
        <v/>
      </c>
      <c r="BI1343" s="12"/>
      <c r="BJ1343" s="13"/>
      <c r="BK1343" s="4" t="str">
        <f>IFERROR(AVERAGE(BL1343:BM1343),"")</f>
        <v/>
      </c>
      <c r="BL1343" s="12"/>
      <c r="BM1343" s="13"/>
      <c r="BN1343" s="4" t="str">
        <f>IFERROR(AVERAGE(BO1343:BP1343),"")</f>
        <v/>
      </c>
      <c r="BO1343" s="12"/>
      <c r="BP1343" s="13"/>
      <c r="BQ1343" s="4" t="str">
        <f>IFERROR(AVERAGE(BR1343:BS1343),"")</f>
        <v/>
      </c>
      <c r="BR1343" s="12"/>
      <c r="BS1343" s="13"/>
      <c r="BT1343" s="4" t="str">
        <f>IFERROR(AVERAGE(BU1343:BV1343),"")</f>
        <v/>
      </c>
      <c r="BU1343" s="12"/>
      <c r="BV1343" s="13"/>
    </row>
    <row r="1344" spans="1:74">
      <c r="B1344" t="str">
        <f>B1343</f>
        <v>winkler2013power</v>
      </c>
      <c r="C1344" t="s">
        <v>42</v>
      </c>
      <c r="D1344">
        <f>D1343</f>
        <v>2013</v>
      </c>
      <c r="E1344" t="s">
        <v>43</v>
      </c>
      <c r="F1344" s="4" t="str">
        <f>IFERROR(AVERAGE(G1344:H1344),"")</f>
        <v/>
      </c>
      <c r="G1344" s="12"/>
      <c r="H1344" s="13"/>
      <c r="I1344" s="4" t="str">
        <f>IFERROR(AVERAGE(J1344:K1344),"")</f>
        <v/>
      </c>
      <c r="J1344" s="12"/>
      <c r="K1344" s="13"/>
      <c r="L1344" s="4" t="str">
        <f>IFERROR(AVERAGE(M1344:N1344),"")</f>
        <v/>
      </c>
      <c r="M1344" s="12"/>
      <c r="N1344" s="13"/>
      <c r="O1344" s="4" t="str">
        <f>IFERROR(AVERAGE(P1344:Q1344),"")</f>
        <v/>
      </c>
      <c r="P1344" s="12"/>
      <c r="Q1344" s="13"/>
      <c r="R1344" s="4" t="str">
        <f>IFERROR(AVERAGE(S1344:T1344),"")</f>
        <v/>
      </c>
      <c r="S1344" s="12"/>
      <c r="T1344" s="13"/>
      <c r="U1344" s="4" t="str">
        <f>IFERROR(AVERAGE(V1344:W1344),"")</f>
        <v/>
      </c>
      <c r="V1344" s="12"/>
      <c r="W1344" s="13"/>
      <c r="X1344" s="4" t="str">
        <f>IFERROR(AVERAGE(Y1344:Z1344),"")</f>
        <v/>
      </c>
      <c r="Y1344" s="12"/>
      <c r="Z1344" s="13"/>
      <c r="AA1344" s="4" t="str">
        <f>IFERROR(AVERAGE(AB1344:AC1344),"")</f>
        <v/>
      </c>
      <c r="AB1344" s="12"/>
      <c r="AC1344" s="13"/>
      <c r="AD1344" s="4" t="str">
        <f>IFERROR(AVERAGE(AE1344:AF1344),"")</f>
        <v/>
      </c>
      <c r="AE1344" s="12"/>
      <c r="AF1344" s="13"/>
      <c r="AG1344" s="4" t="str">
        <f>IFERROR(AVERAGE(AH1344:AI1344),"")</f>
        <v/>
      </c>
      <c r="AH1344" s="12"/>
      <c r="AI1344" s="13"/>
      <c r="AJ1344" s="4" t="str">
        <f>IFERROR(AVERAGE(AK1344:AL1344),"")</f>
        <v/>
      </c>
      <c r="AK1344" s="12"/>
      <c r="AL1344" s="13"/>
      <c r="AM1344" s="4" t="str">
        <f>IFERROR(AVERAGE(AN1344:AO1344),"")</f>
        <v/>
      </c>
      <c r="AN1344" s="12"/>
      <c r="AO1344" s="13"/>
      <c r="AP1344" s="4" t="str">
        <f>IFERROR(AVERAGE(AQ1344:AR1344),"")</f>
        <v/>
      </c>
      <c r="AQ1344" s="12"/>
      <c r="AR1344" s="13"/>
      <c r="AS1344" s="4" t="str">
        <f>IFERROR(AVERAGE(AT1344:AU1344),"")</f>
        <v/>
      </c>
      <c r="AT1344" s="12"/>
      <c r="AU1344" s="13"/>
      <c r="AV1344" s="4" t="str">
        <f>IFERROR(AVERAGE(AW1344:AX1344),"")</f>
        <v/>
      </c>
      <c r="AW1344" s="12"/>
      <c r="AX1344" s="13"/>
      <c r="AY1344" s="4" t="str">
        <f>IFERROR(AVERAGE(AZ1344:BA1344),"")</f>
        <v/>
      </c>
      <c r="AZ1344" s="12"/>
      <c r="BA1344" s="13"/>
      <c r="BB1344" s="4" t="str">
        <f>IFERROR(AVERAGE(BC1344:BD1344),"")</f>
        <v/>
      </c>
      <c r="BC1344" s="12"/>
      <c r="BD1344" s="13"/>
      <c r="BE1344" s="4" t="str">
        <f>IFERROR(AVERAGE(BF1344:BG1344),"")</f>
        <v/>
      </c>
      <c r="BF1344" s="12"/>
      <c r="BG1344" s="13"/>
      <c r="BH1344" s="4" t="str">
        <f>IFERROR(AVERAGE(BI1344:BJ1344),"")</f>
        <v/>
      </c>
      <c r="BI1344" s="12"/>
      <c r="BJ1344" s="13"/>
      <c r="BK1344" s="4" t="str">
        <f>IFERROR(AVERAGE(BL1344:BM1344),"")</f>
        <v/>
      </c>
      <c r="BL1344" s="12"/>
      <c r="BM1344" s="13"/>
      <c r="BN1344" s="4" t="str">
        <f>IFERROR(AVERAGE(BO1344:BP1344),"")</f>
        <v/>
      </c>
      <c r="BO1344" s="12"/>
      <c r="BP1344" s="13"/>
      <c r="BQ1344" s="4" t="str">
        <f>IFERROR(AVERAGE(BR1344:BS1344),"")</f>
        <v/>
      </c>
      <c r="BR1344" s="12"/>
      <c r="BS1344" s="13"/>
      <c r="BT1344" s="4" t="str">
        <f>IFERROR(AVERAGE(BU1344:BV1344),"")</f>
        <v/>
      </c>
      <c r="BU1344" s="12"/>
      <c r="BV1344" s="13"/>
    </row>
    <row r="1345" spans="1:77">
      <c r="B1345" t="str">
        <f>B1344</f>
        <v>winkler2013power</v>
      </c>
      <c r="C1345" t="s">
        <v>21</v>
      </c>
      <c r="D1345">
        <f>D1344</f>
        <v>2013</v>
      </c>
      <c r="E1345" t="s">
        <v>22</v>
      </c>
      <c r="F1345" s="22" t="str">
        <f>IFERROR(AVERAGE(G1345:H1345),"")</f>
        <v/>
      </c>
      <c r="G1345" s="23"/>
      <c r="H1345" s="24"/>
      <c r="I1345" s="22" t="str">
        <f>IFERROR(AVERAGE(J1345:K1345),"")</f>
        <v/>
      </c>
      <c r="J1345" s="23"/>
      <c r="K1345" s="24"/>
      <c r="L1345" s="22" t="str">
        <f>IFERROR(AVERAGE(M1345:N1345),"")</f>
        <v/>
      </c>
      <c r="M1345" s="23"/>
      <c r="N1345" s="24"/>
      <c r="O1345" s="22" t="str">
        <f>IFERROR(AVERAGE(P1345:Q1345),"")</f>
        <v/>
      </c>
      <c r="P1345" s="23"/>
      <c r="Q1345" s="24"/>
      <c r="R1345" s="22" t="str">
        <f>IFERROR(AVERAGE(S1345:T1345),"")</f>
        <v/>
      </c>
      <c r="S1345" s="23"/>
      <c r="T1345" s="24"/>
      <c r="U1345" s="22" t="str">
        <f>IFERROR(AVERAGE(V1345:W1345),"")</f>
        <v/>
      </c>
      <c r="V1345" s="23"/>
      <c r="W1345" s="24"/>
      <c r="X1345" s="22" t="str">
        <f>IFERROR(AVERAGE(Y1345:Z1345),"")</f>
        <v/>
      </c>
      <c r="Y1345" s="23"/>
      <c r="Z1345" s="24"/>
      <c r="AA1345" s="22" t="str">
        <f>IFERROR(AVERAGE(AB1345:AC1345),"")</f>
        <v/>
      </c>
      <c r="AB1345" s="23"/>
      <c r="AC1345" s="24"/>
      <c r="AD1345" s="22" t="str">
        <f>IFERROR(AVERAGE(AE1345:AF1345),"")</f>
        <v/>
      </c>
      <c r="AE1345" s="23"/>
      <c r="AF1345" s="24"/>
      <c r="AG1345" s="22" t="str">
        <f>IFERROR(AVERAGE(AH1345:AI1345),"")</f>
        <v/>
      </c>
      <c r="AH1345" s="23"/>
      <c r="AI1345" s="24"/>
      <c r="AJ1345" s="22" t="str">
        <f>IFERROR(AVERAGE(AK1345:AL1345),"")</f>
        <v/>
      </c>
      <c r="AK1345" s="23"/>
      <c r="AL1345" s="24"/>
      <c r="AM1345" s="22" t="str">
        <f>IFERROR(AVERAGE(AN1345:AO1345),"")</f>
        <v/>
      </c>
      <c r="AN1345" s="23"/>
      <c r="AO1345" s="24"/>
      <c r="AP1345" s="22" t="str">
        <f>IFERROR(AVERAGE(AQ1345:AR1345),"")</f>
        <v/>
      </c>
      <c r="AQ1345" s="23"/>
      <c r="AR1345" s="24"/>
      <c r="AS1345" s="22" t="str">
        <f>IFERROR(AVERAGE(AT1345:AU1345),"")</f>
        <v/>
      </c>
      <c r="AT1345" s="23"/>
      <c r="AU1345" s="24"/>
      <c r="AV1345" s="22" t="str">
        <f>IFERROR(AVERAGE(AW1345:AX1345),"")</f>
        <v/>
      </c>
      <c r="AW1345" s="23"/>
      <c r="AX1345" s="24"/>
      <c r="AY1345" s="22" t="str">
        <f>IFERROR(AVERAGE(AZ1345:BA1345),"")</f>
        <v/>
      </c>
      <c r="AZ1345" s="23"/>
      <c r="BA1345" s="24"/>
      <c r="BB1345" s="22" t="str">
        <f>IFERROR(AVERAGE(BC1345:BD1345),"")</f>
        <v/>
      </c>
      <c r="BC1345" s="23"/>
      <c r="BD1345" s="24"/>
      <c r="BE1345" s="22" t="str">
        <f>IFERROR(AVERAGE(BF1345:BG1345),"")</f>
        <v/>
      </c>
      <c r="BF1345" s="23"/>
      <c r="BG1345" s="24"/>
      <c r="BH1345" s="22" t="str">
        <f>IFERROR(AVERAGE(BI1345:BJ1345),"")</f>
        <v/>
      </c>
      <c r="BI1345" s="23"/>
      <c r="BJ1345" s="24"/>
      <c r="BK1345" s="22" t="str">
        <f>IFERROR(AVERAGE(BL1345:BM1345),"")</f>
        <v/>
      </c>
      <c r="BL1345" s="23"/>
      <c r="BM1345" s="24"/>
      <c r="BN1345" s="22" t="str">
        <f>IFERROR(AVERAGE(BO1345:BP1345),"")</f>
        <v/>
      </c>
      <c r="BO1345" s="23"/>
      <c r="BP1345" s="24"/>
      <c r="BQ1345" s="22" t="str">
        <f>IFERROR(AVERAGE(BR1345:BS1345),"")</f>
        <v/>
      </c>
      <c r="BR1345" s="23"/>
      <c r="BS1345" s="24"/>
      <c r="BT1345" s="22" t="str">
        <f>IFERROR(AVERAGE(BU1345:BV1345),"")</f>
        <v/>
      </c>
      <c r="BU1345" s="23"/>
      <c r="BV1345" s="24"/>
      <c r="BY1345" s="2" t="s">
        <v>222</v>
      </c>
    </row>
    <row r="1346" spans="1:77">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1"/>
      <c r="AY1346" s="11"/>
      <c r="AZ1346" s="11"/>
      <c r="BA1346" s="11"/>
      <c r="BB1346" s="11"/>
      <c r="BC1346" s="11"/>
      <c r="BD1346" s="11"/>
      <c r="BE1346" s="11"/>
      <c r="BF1346" s="11"/>
      <c r="BG1346" s="11"/>
      <c r="BH1346" s="11"/>
      <c r="BI1346" s="11"/>
      <c r="BJ1346" s="11"/>
      <c r="BK1346" s="11"/>
      <c r="BL1346" s="11"/>
      <c r="BM1346" s="11"/>
      <c r="BN1346" s="11"/>
      <c r="BO1346" s="11"/>
      <c r="BP1346" s="11"/>
      <c r="BQ1346" s="11"/>
      <c r="BR1346" s="11"/>
      <c r="BS1346" s="11"/>
      <c r="BT1346" s="11"/>
      <c r="BU1346" s="11"/>
      <c r="BV1346" s="11"/>
      <c r="BW1346" s="11"/>
      <c r="BX1346" s="11"/>
      <c r="BY1346" s="11"/>
    </row>
    <row r="1348" spans="1:77">
      <c r="A1348" s="5">
        <f>MATCH(B1348,Sources[Citekey],0)</f>
        <v>110</v>
      </c>
      <c r="B1348" s="6" t="s">
        <v>306</v>
      </c>
      <c r="C1348" s="1"/>
      <c r="D1348" s="1">
        <f>VLOOKUP(B1348,Sources[],2,FALSE)</f>
        <v>2014</v>
      </c>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4"/>
      <c r="BK1348" s="4"/>
      <c r="BL1348" s="4"/>
      <c r="BM1348" s="4"/>
      <c r="BN1348" s="4"/>
      <c r="BO1348" s="4"/>
      <c r="BP1348" s="4"/>
      <c r="BQ1348" s="4"/>
      <c r="BR1348" s="4"/>
      <c r="BS1348" s="4"/>
      <c r="BT1348" s="4"/>
      <c r="BU1348" s="4"/>
      <c r="BV1348" s="4"/>
    </row>
    <row r="1349" spans="1:77">
      <c r="B1349" t="str">
        <f>B1348</f>
        <v>CopenHydrogen2014project</v>
      </c>
      <c r="C1349" t="s">
        <v>3</v>
      </c>
      <c r="D1349">
        <f>D1348</f>
        <v>2014</v>
      </c>
      <c r="E1349" s="25" t="s">
        <v>6</v>
      </c>
      <c r="F1349" s="4" t="str">
        <f>IFERROR(AVERAGE(G1349:H1349),"")</f>
        <v/>
      </c>
      <c r="G1349" s="12"/>
      <c r="H1349" s="13"/>
      <c r="I1349" s="4" t="str">
        <f>IFERROR(AVERAGE(J1349:K1349),"")</f>
        <v/>
      </c>
      <c r="J1349" s="12"/>
      <c r="K1349" s="13"/>
      <c r="L1349" s="4" t="str">
        <f>IFERROR(AVERAGE(M1349:N1349),"")</f>
        <v/>
      </c>
      <c r="M1349" s="12"/>
      <c r="N1349" s="13"/>
      <c r="O1349" s="4" t="str">
        <f>IFERROR(AVERAGE(P1349:Q1349),"")</f>
        <v/>
      </c>
      <c r="P1349" s="12"/>
      <c r="Q1349" s="13"/>
      <c r="R1349" s="4" t="str">
        <f>IFERROR(AVERAGE(S1349:T1349),"")</f>
        <v/>
      </c>
      <c r="S1349" s="12"/>
      <c r="T1349" s="13"/>
      <c r="U1349" s="4" t="str">
        <f>IFERROR(AVERAGE(V1349:W1349),"")</f>
        <v/>
      </c>
      <c r="V1349" s="12"/>
      <c r="W1349" s="13"/>
      <c r="X1349" s="4" t="str">
        <f>IFERROR(AVERAGE(Y1349:Z1349),"")</f>
        <v/>
      </c>
      <c r="Y1349" s="12"/>
      <c r="Z1349" s="13"/>
      <c r="AA1349" s="4" t="str">
        <f>IFERROR(AVERAGE(AB1349:AC1349),"")</f>
        <v/>
      </c>
      <c r="AB1349" s="12"/>
      <c r="AC1349" s="13"/>
      <c r="AD1349" s="4" t="str">
        <f>IFERROR(AVERAGE(AE1349:AF1349),"")</f>
        <v/>
      </c>
      <c r="AE1349" s="12"/>
      <c r="AF1349" s="13"/>
      <c r="AG1349" s="4" t="str">
        <f>IFERROR(AVERAGE(AH1349:AI1349),"")</f>
        <v/>
      </c>
      <c r="AH1349" s="12"/>
      <c r="AI1349" s="13"/>
      <c r="AJ1349" s="4" t="str">
        <f>IFERROR(AVERAGE(AK1349:AL1349),"")</f>
        <v/>
      </c>
      <c r="AK1349" s="12"/>
      <c r="AL1349" s="13"/>
      <c r="AM1349" s="4" t="str">
        <f>IFERROR(AVERAGE(AN1349:AO1349),"")</f>
        <v/>
      </c>
      <c r="AN1349" s="12"/>
      <c r="AO1349" s="13"/>
      <c r="AP1349" s="4" t="str">
        <f>IFERROR(AVERAGE(AQ1349:AR1349),"")</f>
        <v/>
      </c>
      <c r="AQ1349" s="12"/>
      <c r="AR1349" s="13"/>
      <c r="AS1349" s="4" t="str">
        <f>IFERROR(AVERAGE(AT1349:AU1349),"")</f>
        <v/>
      </c>
      <c r="AT1349" s="12"/>
      <c r="AU1349" s="13"/>
      <c r="AV1349" s="4" t="str">
        <f>IFERROR(AVERAGE(AW1349:AX1349),"")</f>
        <v/>
      </c>
      <c r="AW1349" s="12"/>
      <c r="AX1349" s="13"/>
      <c r="AY1349" s="4" t="str">
        <f>IFERROR(AVERAGE(AZ1349:BA1349),"")</f>
        <v/>
      </c>
      <c r="AZ1349" s="12"/>
      <c r="BA1349" s="13"/>
      <c r="BB1349" s="4" t="str">
        <f>IFERROR(AVERAGE(BC1349:BD1349),"")</f>
        <v/>
      </c>
      <c r="BC1349" s="12"/>
      <c r="BD1349" s="13"/>
      <c r="BE1349" s="4" t="str">
        <f>IFERROR(AVERAGE(BF1349:BG1349),"")</f>
        <v/>
      </c>
      <c r="BF1349" s="12"/>
      <c r="BG1349" s="13"/>
      <c r="BH1349" s="4" t="str">
        <f>IFERROR(AVERAGE(BI1349:BJ1349),"")</f>
        <v/>
      </c>
      <c r="BI1349" s="12"/>
      <c r="BJ1349" s="13"/>
      <c r="BK1349" s="4" t="str">
        <f>IFERROR(AVERAGE(BL1349:BM1349),"")</f>
        <v/>
      </c>
      <c r="BL1349" s="12"/>
      <c r="BM1349" s="13"/>
      <c r="BN1349" s="4">
        <f>IFERROR(AVERAGE(BO1349:BP1349),"")</f>
        <v>365.33333333333331</v>
      </c>
      <c r="BO1349" s="12">
        <f>2740/7.5</f>
        <v>365.33333333333331</v>
      </c>
      <c r="BP1349" s="12">
        <f>2740/7.5</f>
        <v>365.33333333333331</v>
      </c>
      <c r="BQ1349" s="4">
        <f>IFERROR(AVERAGE(BR1349:BS1349),"")</f>
        <v>292</v>
      </c>
      <c r="BR1349" s="12">
        <f>2190/7.5</f>
        <v>292</v>
      </c>
      <c r="BS1349" s="12">
        <f>2190/7.5</f>
        <v>292</v>
      </c>
      <c r="BT1349" s="4">
        <f>IFERROR(AVERAGE(BU1349:BV1349),"")</f>
        <v>218.66666666666666</v>
      </c>
      <c r="BU1349" s="12">
        <f>1640/7.5</f>
        <v>218.66666666666666</v>
      </c>
      <c r="BV1349" s="13">
        <f>1640/7.5</f>
        <v>218.66666666666666</v>
      </c>
      <c r="BX1349" s="2"/>
      <c r="BY1349" s="2" t="s">
        <v>307</v>
      </c>
    </row>
    <row r="1350" spans="1:77">
      <c r="B1350" t="str">
        <f>B1349</f>
        <v>CopenHydrogen2014project</v>
      </c>
      <c r="C1350" t="s">
        <v>4</v>
      </c>
      <c r="D1350">
        <f>D1349</f>
        <v>2014</v>
      </c>
      <c r="E1350" t="str">
        <f>E1349</f>
        <v>EUR/kW</v>
      </c>
      <c r="F1350" s="4" t="str">
        <f>IFERROR(AVERAGE(G1350:H1350),"")</f>
        <v/>
      </c>
      <c r="G1350" s="14"/>
      <c r="H1350" s="15"/>
      <c r="I1350" s="4" t="str">
        <f>IFERROR(AVERAGE(J1350:K1350),"")</f>
        <v/>
      </c>
      <c r="J1350" s="14"/>
      <c r="K1350" s="15"/>
      <c r="L1350" s="4" t="str">
        <f>IFERROR(AVERAGE(M1350:N1350),"")</f>
        <v/>
      </c>
      <c r="M1350" s="14"/>
      <c r="N1350" s="15"/>
      <c r="O1350" s="4" t="str">
        <f>IFERROR(AVERAGE(P1350:Q1350),"")</f>
        <v/>
      </c>
      <c r="P1350" s="14"/>
      <c r="Q1350" s="15"/>
      <c r="R1350" s="4" t="str">
        <f>IFERROR(AVERAGE(S1350:T1350),"")</f>
        <v/>
      </c>
      <c r="S1350" s="14"/>
      <c r="T1350" s="15"/>
      <c r="U1350" s="4" t="str">
        <f>IFERROR(AVERAGE(V1350:W1350),"")</f>
        <v/>
      </c>
      <c r="V1350" s="14"/>
      <c r="W1350" s="15"/>
      <c r="X1350" s="4" t="str">
        <f>IFERROR(AVERAGE(Y1350:Z1350),"")</f>
        <v/>
      </c>
      <c r="Y1350" s="14"/>
      <c r="Z1350" s="15"/>
      <c r="AA1350" s="4" t="str">
        <f>IFERROR(AVERAGE(AB1350:AC1350),"")</f>
        <v/>
      </c>
      <c r="AB1350" s="14"/>
      <c r="AC1350" s="15"/>
      <c r="AD1350" s="4" t="str">
        <f>IFERROR(AVERAGE(AE1350:AF1350),"")</f>
        <v/>
      </c>
      <c r="AE1350" s="14"/>
      <c r="AF1350" s="15"/>
      <c r="AG1350" s="4" t="str">
        <f>IFERROR(AVERAGE(AH1350:AI1350),"")</f>
        <v/>
      </c>
      <c r="AH1350" s="14"/>
      <c r="AI1350" s="15"/>
      <c r="AJ1350" s="4" t="str">
        <f>IFERROR(AVERAGE(AK1350:AL1350),"")</f>
        <v/>
      </c>
      <c r="AK1350" s="14"/>
      <c r="AL1350" s="15"/>
      <c r="AM1350" s="4" t="str">
        <f>IFERROR(AVERAGE(AN1350:AO1350),"")</f>
        <v/>
      </c>
      <c r="AN1350" s="14"/>
      <c r="AO1350" s="15"/>
      <c r="AP1350" s="4" t="str">
        <f>IFERROR(AVERAGE(AQ1350:AR1350),"")</f>
        <v/>
      </c>
      <c r="AQ1350" s="14"/>
      <c r="AR1350" s="15"/>
      <c r="AS1350" s="4" t="str">
        <f>IFERROR(AVERAGE(AT1350:AU1350),"")</f>
        <v/>
      </c>
      <c r="AT1350" s="14"/>
      <c r="AU1350" s="15"/>
      <c r="AV1350" s="4" t="str">
        <f>IFERROR(AVERAGE(AW1350:AX1350),"")</f>
        <v/>
      </c>
      <c r="AW1350" s="14"/>
      <c r="AX1350" s="15"/>
      <c r="AY1350" s="4" t="str">
        <f>IFERROR(AVERAGE(AZ1350:BA1350),"")</f>
        <v/>
      </c>
      <c r="AZ1350" s="14"/>
      <c r="BA1350" s="15"/>
      <c r="BB1350" s="4" t="str">
        <f>IFERROR(AVERAGE(BC1350:BD1350),"")</f>
        <v/>
      </c>
      <c r="BC1350" s="14"/>
      <c r="BD1350" s="15"/>
      <c r="BE1350" s="4" t="str">
        <f>IFERROR(AVERAGE(BF1350:BG1350),"")</f>
        <v/>
      </c>
      <c r="BF1350" s="14"/>
      <c r="BG1350" s="15"/>
      <c r="BH1350" s="4" t="str">
        <f>IFERROR(AVERAGE(BI1350:BJ1350),"")</f>
        <v/>
      </c>
      <c r="BI1350" s="14"/>
      <c r="BJ1350" s="15"/>
      <c r="BK1350" s="4" t="str">
        <f>IFERROR(AVERAGE(BL1350:BM1350),"")</f>
        <v/>
      </c>
      <c r="BL1350" s="14"/>
      <c r="BM1350" s="15"/>
      <c r="BN1350" s="4">
        <f>IFERROR(AVERAGE(BO1350:BP1350),"")</f>
        <v>1866.6666666666667</v>
      </c>
      <c r="BO1350" s="14">
        <f>14000/7.5</f>
        <v>1866.6666666666667</v>
      </c>
      <c r="BP1350" s="15">
        <f>14000/7.5</f>
        <v>1866.6666666666667</v>
      </c>
      <c r="BQ1350" s="4">
        <f>IFERROR(AVERAGE(BR1350:BS1350),"")</f>
        <v>1200</v>
      </c>
      <c r="BR1350" s="14">
        <f>9000/7.5</f>
        <v>1200</v>
      </c>
      <c r="BS1350" s="15">
        <f>9000/7.5</f>
        <v>1200</v>
      </c>
      <c r="BT1350" s="4">
        <f>IFERROR(AVERAGE(BU1350:BV1350),"")</f>
        <v>666.66666666666663</v>
      </c>
      <c r="BU1350" s="14">
        <f>5000/7.5</f>
        <v>666.66666666666663</v>
      </c>
      <c r="BV1350" s="15">
        <f>5000/7.5</f>
        <v>666.66666666666663</v>
      </c>
      <c r="BX1350" s="2"/>
      <c r="BY1350" s="2" t="s">
        <v>308</v>
      </c>
    </row>
    <row r="1351" spans="1:77">
      <c r="B1351" t="str">
        <f>B1350</f>
        <v>CopenHydrogen2014project</v>
      </c>
      <c r="C1351" t="s">
        <v>5</v>
      </c>
      <c r="D1351">
        <f>D1350</f>
        <v>2014</v>
      </c>
      <c r="E1351" t="str">
        <f>E1350</f>
        <v>EUR/kW</v>
      </c>
      <c r="F1351" s="4" t="str">
        <f>IFERROR(AVERAGE(G1351:H1351),"")</f>
        <v/>
      </c>
      <c r="G1351" s="16"/>
      <c r="H1351" s="17"/>
      <c r="I1351" s="4" t="str">
        <f>IFERROR(AVERAGE(J1351:K1351),"")</f>
        <v/>
      </c>
      <c r="J1351" s="16"/>
      <c r="K1351" s="17"/>
      <c r="L1351" s="4" t="str">
        <f>IFERROR(AVERAGE(M1351:N1351),"")</f>
        <v/>
      </c>
      <c r="M1351" s="16"/>
      <c r="N1351" s="17"/>
      <c r="O1351" s="4" t="str">
        <f>IFERROR(AVERAGE(P1351:Q1351),"")</f>
        <v/>
      </c>
      <c r="P1351" s="16"/>
      <c r="Q1351" s="17"/>
      <c r="R1351" s="4" t="str">
        <f>IFERROR(AVERAGE(S1351:T1351),"")</f>
        <v/>
      </c>
      <c r="S1351" s="16"/>
      <c r="T1351" s="17"/>
      <c r="U1351" s="4" t="str">
        <f>IFERROR(AVERAGE(V1351:W1351),"")</f>
        <v/>
      </c>
      <c r="V1351" s="16"/>
      <c r="W1351" s="17"/>
      <c r="X1351" s="4" t="str">
        <f>IFERROR(AVERAGE(Y1351:Z1351),"")</f>
        <v/>
      </c>
      <c r="Y1351" s="16"/>
      <c r="Z1351" s="17"/>
      <c r="AA1351" s="4" t="str">
        <f>IFERROR(AVERAGE(AB1351:AC1351),"")</f>
        <v/>
      </c>
      <c r="AB1351" s="16"/>
      <c r="AC1351" s="17"/>
      <c r="AD1351" s="4" t="str">
        <f>IFERROR(AVERAGE(AE1351:AF1351),"")</f>
        <v/>
      </c>
      <c r="AE1351" s="16"/>
      <c r="AF1351" s="17"/>
      <c r="AG1351" s="4" t="str">
        <f>IFERROR(AVERAGE(AH1351:AI1351),"")</f>
        <v/>
      </c>
      <c r="AH1351" s="16"/>
      <c r="AI1351" s="17"/>
      <c r="AJ1351" s="4" t="str">
        <f>IFERROR(AVERAGE(AK1351:AL1351),"")</f>
        <v/>
      </c>
      <c r="AK1351" s="16"/>
      <c r="AL1351" s="17"/>
      <c r="AM1351" s="4" t="str">
        <f>IFERROR(AVERAGE(AN1351:AO1351),"")</f>
        <v/>
      </c>
      <c r="AN1351" s="16"/>
      <c r="AO1351" s="17"/>
      <c r="AP1351" s="4" t="str">
        <f>IFERROR(AVERAGE(AQ1351:AR1351),"")</f>
        <v/>
      </c>
      <c r="AQ1351" s="16"/>
      <c r="AR1351" s="17"/>
      <c r="AS1351" s="4" t="str">
        <f>IFERROR(AVERAGE(AT1351:AU1351),"")</f>
        <v/>
      </c>
      <c r="AT1351" s="16"/>
      <c r="AU1351" s="17"/>
      <c r="AV1351" s="4" t="str">
        <f>IFERROR(AVERAGE(AW1351:AX1351),"")</f>
        <v/>
      </c>
      <c r="AW1351" s="16"/>
      <c r="AX1351" s="17"/>
      <c r="AY1351" s="4" t="str">
        <f>IFERROR(AVERAGE(AZ1351:BA1351),"")</f>
        <v/>
      </c>
      <c r="AZ1351" s="16"/>
      <c r="BA1351" s="17"/>
      <c r="BB1351" s="4" t="str">
        <f>IFERROR(AVERAGE(BC1351:BD1351),"")</f>
        <v/>
      </c>
      <c r="BC1351" s="16"/>
      <c r="BD1351" s="17"/>
      <c r="BE1351" s="4" t="str">
        <f>IFERROR(AVERAGE(BF1351:BG1351),"")</f>
        <v/>
      </c>
      <c r="BF1351" s="16"/>
      <c r="BG1351" s="17"/>
      <c r="BH1351" s="4" t="str">
        <f>IFERROR(AVERAGE(BI1351:BJ1351),"")</f>
        <v/>
      </c>
      <c r="BI1351" s="16"/>
      <c r="BJ1351" s="17"/>
      <c r="BK1351" s="4" t="str">
        <f>IFERROR(AVERAGE(BL1351:BM1351),"")</f>
        <v/>
      </c>
      <c r="BL1351" s="16"/>
      <c r="BM1351" s="17"/>
      <c r="BN1351" s="4">
        <f>IFERROR(AVERAGE(BO1351:BP1351),"")</f>
        <v>800</v>
      </c>
      <c r="BO1351" s="16">
        <f>6000/7.5</f>
        <v>800</v>
      </c>
      <c r="BP1351" s="17">
        <f>6000/7.5</f>
        <v>800</v>
      </c>
      <c r="BQ1351" s="4">
        <f>IFERROR(AVERAGE(BR1351:BS1351),"")</f>
        <v>533.33333333333337</v>
      </c>
      <c r="BR1351" s="16">
        <f>4000/7.5</f>
        <v>533.33333333333337</v>
      </c>
      <c r="BS1351" s="17">
        <f>4000/7.5</f>
        <v>533.33333333333337</v>
      </c>
      <c r="BT1351" s="4">
        <f>IFERROR(AVERAGE(BU1351:BV1351),"")</f>
        <v>400</v>
      </c>
      <c r="BU1351" s="16">
        <f>3000/7.5</f>
        <v>400</v>
      </c>
      <c r="BV1351" s="16">
        <f>3000/7.5</f>
        <v>400</v>
      </c>
      <c r="BY1351" t="s">
        <v>309</v>
      </c>
    </row>
    <row r="1352" spans="1:77">
      <c r="B1352" t="s">
        <v>69</v>
      </c>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4"/>
      <c r="BK1352" s="4"/>
      <c r="BL1352" s="4"/>
      <c r="BM1352" s="4"/>
      <c r="BN1352" s="4"/>
      <c r="BO1352" s="4"/>
      <c r="BP1352" s="4"/>
      <c r="BQ1352" s="4"/>
      <c r="BR1352" s="4"/>
      <c r="BS1352" s="4"/>
      <c r="BT1352" s="4"/>
      <c r="BU1352" s="4"/>
      <c r="BV1352" s="4"/>
    </row>
    <row r="1353" spans="1:77" s="1" customFormat="1">
      <c r="A1353" s="55"/>
      <c r="B1353" s="1" t="str">
        <f>B1351</f>
        <v>CopenHydrogen2014project</v>
      </c>
      <c r="C1353" s="1" t="s">
        <v>10</v>
      </c>
      <c r="D1353" s="1">
        <f>D1348</f>
        <v>2014</v>
      </c>
      <c r="E1353" s="1" t="str">
        <f>E1349</f>
        <v>EUR/kW</v>
      </c>
      <c r="F1353" s="10">
        <f t="shared" ref="F1353:BJ1353" si="1491">IFERROR(SUM(F1355:F1360)/F1354,0)</f>
        <v>0</v>
      </c>
      <c r="G1353" s="10">
        <f t="shared" si="1491"/>
        <v>0</v>
      </c>
      <c r="H1353" s="10">
        <f t="shared" si="1491"/>
        <v>0</v>
      </c>
      <c r="I1353" s="10">
        <f t="shared" si="1491"/>
        <v>0</v>
      </c>
      <c r="J1353" s="10">
        <f t="shared" si="1491"/>
        <v>0</v>
      </c>
      <c r="K1353" s="10">
        <f t="shared" si="1491"/>
        <v>0</v>
      </c>
      <c r="L1353" s="10">
        <f t="shared" si="1491"/>
        <v>0</v>
      </c>
      <c r="M1353" s="10">
        <f t="shared" si="1491"/>
        <v>0</v>
      </c>
      <c r="N1353" s="10">
        <f t="shared" si="1491"/>
        <v>0</v>
      </c>
      <c r="O1353" s="10">
        <f t="shared" si="1491"/>
        <v>0</v>
      </c>
      <c r="P1353" s="10">
        <f t="shared" si="1491"/>
        <v>0</v>
      </c>
      <c r="Q1353" s="10">
        <f t="shared" si="1491"/>
        <v>0</v>
      </c>
      <c r="R1353" s="10">
        <f t="shared" si="1491"/>
        <v>0</v>
      </c>
      <c r="S1353" s="10">
        <f t="shared" si="1491"/>
        <v>0</v>
      </c>
      <c r="T1353" s="10">
        <f t="shared" si="1491"/>
        <v>0</v>
      </c>
      <c r="U1353" s="10">
        <f t="shared" si="1491"/>
        <v>0</v>
      </c>
      <c r="V1353" s="10">
        <f t="shared" si="1491"/>
        <v>0</v>
      </c>
      <c r="W1353" s="10">
        <f t="shared" si="1491"/>
        <v>0</v>
      </c>
      <c r="X1353" s="10">
        <f t="shared" si="1491"/>
        <v>0</v>
      </c>
      <c r="Y1353" s="10">
        <f t="shared" si="1491"/>
        <v>0</v>
      </c>
      <c r="Z1353" s="10">
        <f t="shared" si="1491"/>
        <v>0</v>
      </c>
      <c r="AA1353" s="10">
        <f t="shared" si="1491"/>
        <v>0</v>
      </c>
      <c r="AB1353" s="10">
        <f t="shared" si="1491"/>
        <v>0</v>
      </c>
      <c r="AC1353" s="10">
        <f t="shared" si="1491"/>
        <v>0</v>
      </c>
      <c r="AD1353" s="10">
        <f t="shared" si="1491"/>
        <v>0</v>
      </c>
      <c r="AE1353" s="10">
        <f t="shared" si="1491"/>
        <v>0</v>
      </c>
      <c r="AF1353" s="10">
        <f t="shared" si="1491"/>
        <v>0</v>
      </c>
      <c r="AG1353" s="10">
        <f t="shared" si="1491"/>
        <v>0</v>
      </c>
      <c r="AH1353" s="10">
        <f t="shared" si="1491"/>
        <v>0</v>
      </c>
      <c r="AI1353" s="10">
        <f t="shared" si="1491"/>
        <v>0</v>
      </c>
      <c r="AJ1353" s="10">
        <f t="shared" si="1491"/>
        <v>0</v>
      </c>
      <c r="AK1353" s="10">
        <f t="shared" si="1491"/>
        <v>0</v>
      </c>
      <c r="AL1353" s="10">
        <f t="shared" si="1491"/>
        <v>0</v>
      </c>
      <c r="AM1353" s="10">
        <f t="shared" si="1491"/>
        <v>0</v>
      </c>
      <c r="AN1353" s="10">
        <f t="shared" si="1491"/>
        <v>0</v>
      </c>
      <c r="AO1353" s="10">
        <f t="shared" si="1491"/>
        <v>0</v>
      </c>
      <c r="AP1353" s="10">
        <f t="shared" si="1491"/>
        <v>0</v>
      </c>
      <c r="AQ1353" s="10">
        <f t="shared" si="1491"/>
        <v>0</v>
      </c>
      <c r="AR1353" s="10">
        <f t="shared" si="1491"/>
        <v>0</v>
      </c>
      <c r="AS1353" s="10">
        <f t="shared" si="1491"/>
        <v>0</v>
      </c>
      <c r="AT1353" s="10">
        <f t="shared" si="1491"/>
        <v>0</v>
      </c>
      <c r="AU1353" s="10">
        <f t="shared" si="1491"/>
        <v>0</v>
      </c>
      <c r="AV1353" s="10">
        <f t="shared" si="1491"/>
        <v>0</v>
      </c>
      <c r="AW1353" s="10">
        <f t="shared" si="1491"/>
        <v>0</v>
      </c>
      <c r="AX1353" s="10">
        <f t="shared" si="1491"/>
        <v>0</v>
      </c>
      <c r="AY1353" s="10">
        <f t="shared" si="1491"/>
        <v>0</v>
      </c>
      <c r="AZ1353" s="10">
        <f t="shared" si="1491"/>
        <v>0</v>
      </c>
      <c r="BA1353" s="10">
        <f t="shared" si="1491"/>
        <v>0</v>
      </c>
      <c r="BB1353" s="10">
        <f t="shared" si="1491"/>
        <v>0</v>
      </c>
      <c r="BC1353" s="10">
        <f t="shared" si="1491"/>
        <v>0</v>
      </c>
      <c r="BD1353" s="10">
        <f t="shared" si="1491"/>
        <v>0</v>
      </c>
      <c r="BE1353" s="10">
        <f t="shared" si="1491"/>
        <v>0</v>
      </c>
      <c r="BF1353" s="10">
        <f t="shared" si="1491"/>
        <v>0</v>
      </c>
      <c r="BG1353" s="10">
        <f t="shared" si="1491"/>
        <v>0</v>
      </c>
      <c r="BH1353" s="10">
        <f t="shared" si="1491"/>
        <v>0</v>
      </c>
      <c r="BI1353" s="10">
        <f t="shared" si="1491"/>
        <v>0</v>
      </c>
      <c r="BJ1353" s="10">
        <f t="shared" si="1491"/>
        <v>0</v>
      </c>
      <c r="BK1353" s="10">
        <f t="shared" ref="BK1353:BV1353" si="1492">IFERROR(SUM(BK1355:BK1360)/BK1354,0)</f>
        <v>0</v>
      </c>
      <c r="BL1353" s="10">
        <f t="shared" si="1492"/>
        <v>0</v>
      </c>
      <c r="BM1353" s="10">
        <f t="shared" si="1492"/>
        <v>0</v>
      </c>
      <c r="BN1353" s="10">
        <f t="shared" si="1492"/>
        <v>0</v>
      </c>
      <c r="BO1353" s="10">
        <f t="shared" si="1492"/>
        <v>0</v>
      </c>
      <c r="BP1353" s="10">
        <f t="shared" si="1492"/>
        <v>0</v>
      </c>
      <c r="BQ1353" s="10">
        <f t="shared" si="1492"/>
        <v>0</v>
      </c>
      <c r="BR1353" s="10">
        <f t="shared" si="1492"/>
        <v>0</v>
      </c>
      <c r="BS1353" s="10">
        <f t="shared" si="1492"/>
        <v>0</v>
      </c>
      <c r="BT1353" s="10">
        <f t="shared" si="1492"/>
        <v>0</v>
      </c>
      <c r="BU1353" s="10">
        <f t="shared" si="1492"/>
        <v>0</v>
      </c>
      <c r="BV1353" s="10">
        <f t="shared" si="1492"/>
        <v>0</v>
      </c>
    </row>
    <row r="1354" spans="1:77" hidden="1" outlineLevel="1">
      <c r="B1354" t="str">
        <f>B1353</f>
        <v>CopenHydrogen2014project</v>
      </c>
      <c r="C1354" t="s">
        <v>17</v>
      </c>
      <c r="D1354">
        <f>D1353</f>
        <v>2014</v>
      </c>
      <c r="E1354" t="s">
        <v>18</v>
      </c>
      <c r="F1354" s="4" t="str">
        <f>IFERROR(AVERAGE(G1354:H1354),"")</f>
        <v/>
      </c>
      <c r="G1354" s="12"/>
      <c r="H1354" s="13"/>
      <c r="I1354" s="4" t="str">
        <f>IFERROR(AVERAGE(J1354:K1354),"")</f>
        <v/>
      </c>
      <c r="J1354" s="12"/>
      <c r="K1354" s="13"/>
      <c r="L1354" s="4" t="str">
        <f>IFERROR(AVERAGE(M1354:N1354),"")</f>
        <v/>
      </c>
      <c r="M1354" s="12"/>
      <c r="N1354" s="13"/>
      <c r="O1354" s="4" t="str">
        <f>IFERROR(AVERAGE(P1354:Q1354),"")</f>
        <v/>
      </c>
      <c r="P1354" s="12"/>
      <c r="Q1354" s="13"/>
      <c r="R1354" s="4" t="str">
        <f>IFERROR(AVERAGE(S1354:T1354),"")</f>
        <v/>
      </c>
      <c r="S1354" s="12"/>
      <c r="T1354" s="13"/>
      <c r="U1354" s="4" t="str">
        <f>IFERROR(AVERAGE(V1354:W1354),"")</f>
        <v/>
      </c>
      <c r="V1354" s="12"/>
      <c r="W1354" s="13"/>
      <c r="X1354" s="4" t="str">
        <f>IFERROR(AVERAGE(Y1354:Z1354),"")</f>
        <v/>
      </c>
      <c r="Y1354" s="12"/>
      <c r="Z1354" s="13"/>
      <c r="AA1354" s="4" t="str">
        <f>IFERROR(AVERAGE(AB1354:AC1354),"")</f>
        <v/>
      </c>
      <c r="AB1354" s="12"/>
      <c r="AC1354" s="13"/>
      <c r="AD1354" s="4" t="str">
        <f>IFERROR(AVERAGE(AE1354:AF1354),"")</f>
        <v/>
      </c>
      <c r="AE1354" s="12"/>
      <c r="AF1354" s="13"/>
      <c r="AG1354" s="4" t="str">
        <f>IFERROR(AVERAGE(AH1354:AI1354),"")</f>
        <v/>
      </c>
      <c r="AH1354" s="12"/>
      <c r="AI1354" s="13"/>
      <c r="AJ1354" s="4" t="str">
        <f>IFERROR(AVERAGE(AK1354:AL1354),"")</f>
        <v/>
      </c>
      <c r="AK1354" s="12"/>
      <c r="AL1354" s="13"/>
      <c r="AM1354" s="4" t="str">
        <f>IFERROR(AVERAGE(AN1354:AO1354),"")</f>
        <v/>
      </c>
      <c r="AN1354" s="12"/>
      <c r="AO1354" s="13"/>
      <c r="AP1354" s="4" t="str">
        <f>IFERROR(AVERAGE(AQ1354:AR1354),"")</f>
        <v/>
      </c>
      <c r="AQ1354" s="12"/>
      <c r="AR1354" s="13"/>
      <c r="AS1354" s="4" t="str">
        <f>IFERROR(AVERAGE(AT1354:AU1354),"")</f>
        <v/>
      </c>
      <c r="AT1354" s="12"/>
      <c r="AU1354" s="13"/>
      <c r="AV1354" s="4" t="str">
        <f>IFERROR(AVERAGE(AW1354:AX1354),"")</f>
        <v/>
      </c>
      <c r="AW1354" s="12"/>
      <c r="AX1354" s="13"/>
      <c r="AY1354" s="4" t="str">
        <f>IFERROR(AVERAGE(AZ1354:BA1354),"")</f>
        <v/>
      </c>
      <c r="AZ1354" s="12"/>
      <c r="BA1354" s="13"/>
      <c r="BB1354" s="4" t="str">
        <f>IFERROR(AVERAGE(BC1354:BD1354),"")</f>
        <v/>
      </c>
      <c r="BC1354" s="12"/>
      <c r="BD1354" s="13"/>
      <c r="BE1354" s="4" t="str">
        <f>IFERROR(AVERAGE(BF1354:BG1354),"")</f>
        <v/>
      </c>
      <c r="BF1354" s="12"/>
      <c r="BG1354" s="13"/>
      <c r="BH1354" s="4" t="str">
        <f>IFERROR(AVERAGE(BI1354:BJ1354),"")</f>
        <v/>
      </c>
      <c r="BI1354" s="12"/>
      <c r="BJ1354" s="13"/>
      <c r="BK1354" s="4" t="str">
        <f>IFERROR(AVERAGE(BL1354:BM1354),"")</f>
        <v/>
      </c>
      <c r="BL1354" s="12"/>
      <c r="BM1354" s="13"/>
      <c r="BN1354" s="4" t="str">
        <f>IFERROR(AVERAGE(BO1354:BP1354),"")</f>
        <v/>
      </c>
      <c r="BO1354" s="12"/>
      <c r="BP1354" s="13"/>
      <c r="BQ1354" s="4" t="str">
        <f>IFERROR(AVERAGE(BR1354:BS1354),"")</f>
        <v/>
      </c>
      <c r="BR1354" s="12"/>
      <c r="BS1354" s="13"/>
      <c r="BT1354" s="4" t="str">
        <f>IFERROR(AVERAGE(BU1354:BV1354),"")</f>
        <v/>
      </c>
      <c r="BU1354" s="12"/>
      <c r="BV1354" s="13"/>
    </row>
    <row r="1355" spans="1:77" hidden="1" outlineLevel="1">
      <c r="B1355" t="str">
        <f t="shared" ref="B1355:B1360" si="1493">B1354</f>
        <v>CopenHydrogen2014project</v>
      </c>
      <c r="C1355" t="s">
        <v>12</v>
      </c>
      <c r="D1355">
        <f>D1353</f>
        <v>2014</v>
      </c>
      <c r="E1355" t="str">
        <f>LEFT(E1353,3)</f>
        <v>EUR</v>
      </c>
      <c r="F1355" s="4" t="str">
        <f t="shared" ref="F1355:F1360" si="1494">IFERROR(AVERAGE(G1355:H1355),"")</f>
        <v/>
      </c>
      <c r="G1355" s="12"/>
      <c r="H1355" s="13"/>
      <c r="I1355" s="4" t="str">
        <f t="shared" ref="I1355:I1360" si="1495">IFERROR(AVERAGE(J1355:K1355),"")</f>
        <v/>
      </c>
      <c r="J1355" s="12"/>
      <c r="K1355" s="13"/>
      <c r="L1355" s="4" t="str">
        <f t="shared" ref="L1355:L1360" si="1496">IFERROR(AVERAGE(M1355:N1355),"")</f>
        <v/>
      </c>
      <c r="M1355" s="12"/>
      <c r="N1355" s="13"/>
      <c r="O1355" s="4" t="str">
        <f t="shared" ref="O1355:O1360" si="1497">IFERROR(AVERAGE(P1355:Q1355),"")</f>
        <v/>
      </c>
      <c r="P1355" s="12"/>
      <c r="Q1355" s="13"/>
      <c r="R1355" s="4" t="str">
        <f t="shared" ref="R1355:R1360" si="1498">IFERROR(AVERAGE(S1355:T1355),"")</f>
        <v/>
      </c>
      <c r="S1355" s="12"/>
      <c r="T1355" s="13"/>
      <c r="U1355" s="4" t="str">
        <f t="shared" ref="U1355:U1360" si="1499">IFERROR(AVERAGE(V1355:W1355),"")</f>
        <v/>
      </c>
      <c r="V1355" s="12"/>
      <c r="W1355" s="13"/>
      <c r="X1355" s="4" t="str">
        <f t="shared" ref="X1355:X1360" si="1500">IFERROR(AVERAGE(Y1355:Z1355),"")</f>
        <v/>
      </c>
      <c r="Y1355" s="12"/>
      <c r="Z1355" s="13"/>
      <c r="AA1355" s="4" t="str">
        <f t="shared" ref="AA1355:AA1360" si="1501">IFERROR(AVERAGE(AB1355:AC1355),"")</f>
        <v/>
      </c>
      <c r="AB1355" s="12"/>
      <c r="AC1355" s="13"/>
      <c r="AD1355" s="4" t="str">
        <f t="shared" ref="AD1355:AD1360" si="1502">IFERROR(AVERAGE(AE1355:AF1355),"")</f>
        <v/>
      </c>
      <c r="AE1355" s="12"/>
      <c r="AF1355" s="13"/>
      <c r="AG1355" s="4" t="str">
        <f t="shared" ref="AG1355:AG1360" si="1503">IFERROR(AVERAGE(AH1355:AI1355),"")</f>
        <v/>
      </c>
      <c r="AH1355" s="12"/>
      <c r="AI1355" s="13"/>
      <c r="AJ1355" s="4" t="str">
        <f t="shared" ref="AJ1355:AJ1360" si="1504">IFERROR(AVERAGE(AK1355:AL1355),"")</f>
        <v/>
      </c>
      <c r="AK1355" s="12"/>
      <c r="AL1355" s="13"/>
      <c r="AM1355" s="4" t="str">
        <f t="shared" ref="AM1355:AM1360" si="1505">IFERROR(AVERAGE(AN1355:AO1355),"")</f>
        <v/>
      </c>
      <c r="AN1355" s="12"/>
      <c r="AO1355" s="13"/>
      <c r="AP1355" s="4" t="str">
        <f t="shared" ref="AP1355:AP1360" si="1506">IFERROR(AVERAGE(AQ1355:AR1355),"")</f>
        <v/>
      </c>
      <c r="AQ1355" s="12"/>
      <c r="AR1355" s="13"/>
      <c r="AS1355" s="4" t="str">
        <f t="shared" ref="AS1355:AS1360" si="1507">IFERROR(AVERAGE(AT1355:AU1355),"")</f>
        <v/>
      </c>
      <c r="AT1355" s="12"/>
      <c r="AU1355" s="13"/>
      <c r="AV1355" s="4" t="str">
        <f t="shared" ref="AV1355:AV1360" si="1508">IFERROR(AVERAGE(AW1355:AX1355),"")</f>
        <v/>
      </c>
      <c r="AW1355" s="12"/>
      <c r="AX1355" s="13"/>
      <c r="AY1355" s="4" t="str">
        <f t="shared" ref="AY1355:AY1360" si="1509">IFERROR(AVERAGE(AZ1355:BA1355),"")</f>
        <v/>
      </c>
      <c r="AZ1355" s="12"/>
      <c r="BA1355" s="13"/>
      <c r="BB1355" s="4" t="str">
        <f t="shared" ref="BB1355:BB1360" si="1510">IFERROR(AVERAGE(BC1355:BD1355),"")</f>
        <v/>
      </c>
      <c r="BC1355" s="12"/>
      <c r="BD1355" s="13"/>
      <c r="BE1355" s="4" t="str">
        <f t="shared" ref="BE1355:BE1360" si="1511">IFERROR(AVERAGE(BF1355:BG1355),"")</f>
        <v/>
      </c>
      <c r="BF1355" s="12"/>
      <c r="BG1355" s="13"/>
      <c r="BH1355" s="4" t="str">
        <f t="shared" ref="BH1355:BH1360" si="1512">IFERROR(AVERAGE(BI1355:BJ1355),"")</f>
        <v/>
      </c>
      <c r="BI1355" s="12"/>
      <c r="BJ1355" s="13"/>
      <c r="BK1355" s="4" t="str">
        <f t="shared" ref="BK1355:BK1360" si="1513">IFERROR(AVERAGE(BL1355:BM1355),"")</f>
        <v/>
      </c>
      <c r="BL1355" s="12"/>
      <c r="BM1355" s="13"/>
      <c r="BN1355" s="4" t="str">
        <f t="shared" ref="BN1355:BN1360" si="1514">IFERROR(AVERAGE(BO1355:BP1355),"")</f>
        <v/>
      </c>
      <c r="BO1355" s="12"/>
      <c r="BP1355" s="13"/>
      <c r="BQ1355" s="4" t="str">
        <f t="shared" ref="BQ1355:BQ1360" si="1515">IFERROR(AVERAGE(BR1355:BS1355),"")</f>
        <v/>
      </c>
      <c r="BR1355" s="12"/>
      <c r="BS1355" s="13"/>
      <c r="BT1355" s="4" t="str">
        <f t="shared" ref="BT1355:BT1360" si="1516">IFERROR(AVERAGE(BU1355:BV1355),"")</f>
        <v/>
      </c>
      <c r="BU1355" s="12"/>
      <c r="BV1355" s="13"/>
    </row>
    <row r="1356" spans="1:77" hidden="1" outlineLevel="1">
      <c r="B1356" t="str">
        <f t="shared" si="1493"/>
        <v>CopenHydrogen2014project</v>
      </c>
      <c r="C1356" t="s">
        <v>13</v>
      </c>
      <c r="D1356">
        <f t="shared" ref="D1356:E1360" si="1517">D1355</f>
        <v>2014</v>
      </c>
      <c r="E1356" t="str">
        <f t="shared" si="1517"/>
        <v>EUR</v>
      </c>
      <c r="F1356" s="4" t="str">
        <f t="shared" si="1494"/>
        <v/>
      </c>
      <c r="G1356" s="12"/>
      <c r="H1356" s="13"/>
      <c r="I1356" s="4" t="str">
        <f t="shared" si="1495"/>
        <v/>
      </c>
      <c r="J1356" s="12"/>
      <c r="K1356" s="13"/>
      <c r="L1356" s="4" t="str">
        <f t="shared" si="1496"/>
        <v/>
      </c>
      <c r="M1356" s="12"/>
      <c r="N1356" s="13"/>
      <c r="O1356" s="4" t="str">
        <f t="shared" si="1497"/>
        <v/>
      </c>
      <c r="P1356" s="12"/>
      <c r="Q1356" s="13"/>
      <c r="R1356" s="4" t="str">
        <f t="shared" si="1498"/>
        <v/>
      </c>
      <c r="S1356" s="12"/>
      <c r="T1356" s="13"/>
      <c r="U1356" s="4" t="str">
        <f t="shared" si="1499"/>
        <v/>
      </c>
      <c r="V1356" s="12"/>
      <c r="W1356" s="13"/>
      <c r="X1356" s="4" t="str">
        <f t="shared" si="1500"/>
        <v/>
      </c>
      <c r="Y1356" s="12"/>
      <c r="Z1356" s="13"/>
      <c r="AA1356" s="4" t="str">
        <f t="shared" si="1501"/>
        <v/>
      </c>
      <c r="AB1356" s="12"/>
      <c r="AC1356" s="13"/>
      <c r="AD1356" s="4" t="str">
        <f t="shared" si="1502"/>
        <v/>
      </c>
      <c r="AE1356" s="12"/>
      <c r="AF1356" s="13"/>
      <c r="AG1356" s="4" t="str">
        <f t="shared" si="1503"/>
        <v/>
      </c>
      <c r="AH1356" s="12"/>
      <c r="AI1356" s="13"/>
      <c r="AJ1356" s="4" t="str">
        <f t="shared" si="1504"/>
        <v/>
      </c>
      <c r="AK1356" s="12"/>
      <c r="AL1356" s="13"/>
      <c r="AM1356" s="4" t="str">
        <f t="shared" si="1505"/>
        <v/>
      </c>
      <c r="AN1356" s="12"/>
      <c r="AO1356" s="13"/>
      <c r="AP1356" s="4" t="str">
        <f t="shared" si="1506"/>
        <v/>
      </c>
      <c r="AQ1356" s="12"/>
      <c r="AR1356" s="13"/>
      <c r="AS1356" s="4" t="str">
        <f t="shared" si="1507"/>
        <v/>
      </c>
      <c r="AT1356" s="12"/>
      <c r="AU1356" s="13"/>
      <c r="AV1356" s="4" t="str">
        <f t="shared" si="1508"/>
        <v/>
      </c>
      <c r="AW1356" s="12"/>
      <c r="AX1356" s="13"/>
      <c r="AY1356" s="4" t="str">
        <f t="shared" si="1509"/>
        <v/>
      </c>
      <c r="AZ1356" s="12"/>
      <c r="BA1356" s="13"/>
      <c r="BB1356" s="4" t="str">
        <f t="shared" si="1510"/>
        <v/>
      </c>
      <c r="BC1356" s="12"/>
      <c r="BD1356" s="13"/>
      <c r="BE1356" s="4" t="str">
        <f t="shared" si="1511"/>
        <v/>
      </c>
      <c r="BF1356" s="12"/>
      <c r="BG1356" s="13"/>
      <c r="BH1356" s="4" t="str">
        <f t="shared" si="1512"/>
        <v/>
      </c>
      <c r="BI1356" s="12"/>
      <c r="BJ1356" s="13"/>
      <c r="BK1356" s="4" t="str">
        <f t="shared" si="1513"/>
        <v/>
      </c>
      <c r="BL1356" s="12"/>
      <c r="BM1356" s="13"/>
      <c r="BN1356" s="4" t="str">
        <f t="shared" si="1514"/>
        <v/>
      </c>
      <c r="BO1356" s="12"/>
      <c r="BP1356" s="13"/>
      <c r="BQ1356" s="4" t="str">
        <f t="shared" si="1515"/>
        <v/>
      </c>
      <c r="BR1356" s="12"/>
      <c r="BS1356" s="13"/>
      <c r="BT1356" s="4" t="str">
        <f t="shared" si="1516"/>
        <v/>
      </c>
      <c r="BU1356" s="12"/>
      <c r="BV1356" s="13"/>
    </row>
    <row r="1357" spans="1:77" hidden="1" outlineLevel="1">
      <c r="B1357" t="str">
        <f t="shared" si="1493"/>
        <v>CopenHydrogen2014project</v>
      </c>
      <c r="C1357" t="s">
        <v>14</v>
      </c>
      <c r="D1357">
        <f t="shared" si="1517"/>
        <v>2014</v>
      </c>
      <c r="E1357" t="str">
        <f t="shared" si="1517"/>
        <v>EUR</v>
      </c>
      <c r="F1357" s="4" t="str">
        <f t="shared" si="1494"/>
        <v/>
      </c>
      <c r="G1357" s="12"/>
      <c r="H1357" s="13"/>
      <c r="I1357" s="4" t="str">
        <f t="shared" si="1495"/>
        <v/>
      </c>
      <c r="J1357" s="12"/>
      <c r="K1357" s="13"/>
      <c r="L1357" s="4" t="str">
        <f t="shared" si="1496"/>
        <v/>
      </c>
      <c r="M1357" s="12"/>
      <c r="N1357" s="13"/>
      <c r="O1357" s="4" t="str">
        <f t="shared" si="1497"/>
        <v/>
      </c>
      <c r="P1357" s="12"/>
      <c r="Q1357" s="13"/>
      <c r="R1357" s="4" t="str">
        <f t="shared" si="1498"/>
        <v/>
      </c>
      <c r="S1357" s="12"/>
      <c r="T1357" s="13"/>
      <c r="U1357" s="4" t="str">
        <f t="shared" si="1499"/>
        <v/>
      </c>
      <c r="V1357" s="12"/>
      <c r="W1357" s="13"/>
      <c r="X1357" s="4" t="str">
        <f t="shared" si="1500"/>
        <v/>
      </c>
      <c r="Y1357" s="12"/>
      <c r="Z1357" s="13"/>
      <c r="AA1357" s="4" t="str">
        <f t="shared" si="1501"/>
        <v/>
      </c>
      <c r="AB1357" s="12"/>
      <c r="AC1357" s="13"/>
      <c r="AD1357" s="4" t="str">
        <f t="shared" si="1502"/>
        <v/>
      </c>
      <c r="AE1357" s="12"/>
      <c r="AF1357" s="13"/>
      <c r="AG1357" s="4" t="str">
        <f t="shared" si="1503"/>
        <v/>
      </c>
      <c r="AH1357" s="12"/>
      <c r="AI1357" s="13"/>
      <c r="AJ1357" s="4" t="str">
        <f t="shared" si="1504"/>
        <v/>
      </c>
      <c r="AK1357" s="12"/>
      <c r="AL1357" s="13"/>
      <c r="AM1357" s="4" t="str">
        <f t="shared" si="1505"/>
        <v/>
      </c>
      <c r="AN1357" s="12"/>
      <c r="AO1357" s="13"/>
      <c r="AP1357" s="4" t="str">
        <f t="shared" si="1506"/>
        <v/>
      </c>
      <c r="AQ1357" s="12"/>
      <c r="AR1357" s="13"/>
      <c r="AS1357" s="4" t="str">
        <f t="shared" si="1507"/>
        <v/>
      </c>
      <c r="AT1357" s="12"/>
      <c r="AU1357" s="13"/>
      <c r="AV1357" s="4" t="str">
        <f t="shared" si="1508"/>
        <v/>
      </c>
      <c r="AW1357" s="12"/>
      <c r="AX1357" s="13"/>
      <c r="AY1357" s="4" t="str">
        <f t="shared" si="1509"/>
        <v/>
      </c>
      <c r="AZ1357" s="12"/>
      <c r="BA1357" s="13"/>
      <c r="BB1357" s="4" t="str">
        <f t="shared" si="1510"/>
        <v/>
      </c>
      <c r="BC1357" s="12"/>
      <c r="BD1357" s="13"/>
      <c r="BE1357" s="4" t="str">
        <f t="shared" si="1511"/>
        <v/>
      </c>
      <c r="BF1357" s="12"/>
      <c r="BG1357" s="13"/>
      <c r="BH1357" s="4" t="str">
        <f t="shared" si="1512"/>
        <v/>
      </c>
      <c r="BI1357" s="12"/>
      <c r="BJ1357" s="13"/>
      <c r="BK1357" s="4" t="str">
        <f t="shared" si="1513"/>
        <v/>
      </c>
      <c r="BL1357" s="12"/>
      <c r="BM1357" s="13"/>
      <c r="BN1357" s="4" t="str">
        <f t="shared" si="1514"/>
        <v/>
      </c>
      <c r="BO1357" s="12"/>
      <c r="BP1357" s="13"/>
      <c r="BQ1357" s="4" t="str">
        <f t="shared" si="1515"/>
        <v/>
      </c>
      <c r="BR1357" s="12"/>
      <c r="BS1357" s="13"/>
      <c r="BT1357" s="4" t="str">
        <f t="shared" si="1516"/>
        <v/>
      </c>
      <c r="BU1357" s="12"/>
      <c r="BV1357" s="13"/>
    </row>
    <row r="1358" spans="1:77" hidden="1" outlineLevel="1">
      <c r="B1358" t="str">
        <f t="shared" si="1493"/>
        <v>CopenHydrogen2014project</v>
      </c>
      <c r="C1358" t="s">
        <v>11</v>
      </c>
      <c r="D1358">
        <f t="shared" si="1517"/>
        <v>2014</v>
      </c>
      <c r="E1358" t="str">
        <f t="shared" si="1517"/>
        <v>EUR</v>
      </c>
      <c r="F1358" s="4" t="str">
        <f t="shared" si="1494"/>
        <v/>
      </c>
      <c r="G1358" s="12"/>
      <c r="H1358" s="13"/>
      <c r="I1358" s="4" t="str">
        <f t="shared" si="1495"/>
        <v/>
      </c>
      <c r="J1358" s="12"/>
      <c r="K1358" s="13"/>
      <c r="L1358" s="4" t="str">
        <f t="shared" si="1496"/>
        <v/>
      </c>
      <c r="M1358" s="12"/>
      <c r="N1358" s="13"/>
      <c r="O1358" s="4" t="str">
        <f t="shared" si="1497"/>
        <v/>
      </c>
      <c r="P1358" s="12"/>
      <c r="Q1358" s="13"/>
      <c r="R1358" s="4" t="str">
        <f t="shared" si="1498"/>
        <v/>
      </c>
      <c r="S1358" s="12"/>
      <c r="T1358" s="13"/>
      <c r="U1358" s="4" t="str">
        <f t="shared" si="1499"/>
        <v/>
      </c>
      <c r="V1358" s="12"/>
      <c r="W1358" s="13"/>
      <c r="X1358" s="4" t="str">
        <f t="shared" si="1500"/>
        <v/>
      </c>
      <c r="Y1358" s="12"/>
      <c r="Z1358" s="13"/>
      <c r="AA1358" s="4" t="str">
        <f t="shared" si="1501"/>
        <v/>
      </c>
      <c r="AB1358" s="12"/>
      <c r="AC1358" s="13"/>
      <c r="AD1358" s="4" t="str">
        <f t="shared" si="1502"/>
        <v/>
      </c>
      <c r="AE1358" s="12"/>
      <c r="AF1358" s="13"/>
      <c r="AG1358" s="4" t="str">
        <f t="shared" si="1503"/>
        <v/>
      </c>
      <c r="AH1358" s="12"/>
      <c r="AI1358" s="13"/>
      <c r="AJ1358" s="4" t="str">
        <f t="shared" si="1504"/>
        <v/>
      </c>
      <c r="AK1358" s="12"/>
      <c r="AL1358" s="13"/>
      <c r="AM1358" s="4" t="str">
        <f t="shared" si="1505"/>
        <v/>
      </c>
      <c r="AN1358" s="12"/>
      <c r="AO1358" s="13"/>
      <c r="AP1358" s="4" t="str">
        <f t="shared" si="1506"/>
        <v/>
      </c>
      <c r="AQ1358" s="12"/>
      <c r="AR1358" s="13"/>
      <c r="AS1358" s="4" t="str">
        <f t="shared" si="1507"/>
        <v/>
      </c>
      <c r="AT1358" s="12"/>
      <c r="AU1358" s="13"/>
      <c r="AV1358" s="4" t="str">
        <f t="shared" si="1508"/>
        <v/>
      </c>
      <c r="AW1358" s="12"/>
      <c r="AX1358" s="13"/>
      <c r="AY1358" s="4" t="str">
        <f t="shared" si="1509"/>
        <v/>
      </c>
      <c r="AZ1358" s="12"/>
      <c r="BA1358" s="13"/>
      <c r="BB1358" s="4" t="str">
        <f t="shared" si="1510"/>
        <v/>
      </c>
      <c r="BC1358" s="12"/>
      <c r="BD1358" s="13"/>
      <c r="BE1358" s="4" t="str">
        <f t="shared" si="1511"/>
        <v/>
      </c>
      <c r="BF1358" s="12"/>
      <c r="BG1358" s="13"/>
      <c r="BH1358" s="4" t="str">
        <f t="shared" si="1512"/>
        <v/>
      </c>
      <c r="BI1358" s="12"/>
      <c r="BJ1358" s="13"/>
      <c r="BK1358" s="4" t="str">
        <f t="shared" si="1513"/>
        <v/>
      </c>
      <c r="BL1358" s="12"/>
      <c r="BM1358" s="13"/>
      <c r="BN1358" s="4" t="str">
        <f t="shared" si="1514"/>
        <v/>
      </c>
      <c r="BO1358" s="12"/>
      <c r="BP1358" s="13"/>
      <c r="BQ1358" s="4" t="str">
        <f t="shared" si="1515"/>
        <v/>
      </c>
      <c r="BR1358" s="12"/>
      <c r="BS1358" s="13"/>
      <c r="BT1358" s="4" t="str">
        <f t="shared" si="1516"/>
        <v/>
      </c>
      <c r="BU1358" s="12"/>
      <c r="BV1358" s="13"/>
    </row>
    <row r="1359" spans="1:77" hidden="1" outlineLevel="1">
      <c r="B1359" t="str">
        <f t="shared" si="1493"/>
        <v>CopenHydrogen2014project</v>
      </c>
      <c r="C1359" t="s">
        <v>15</v>
      </c>
      <c r="D1359">
        <f t="shared" si="1517"/>
        <v>2014</v>
      </c>
      <c r="E1359" t="str">
        <f t="shared" si="1517"/>
        <v>EUR</v>
      </c>
      <c r="F1359" s="4" t="str">
        <f t="shared" si="1494"/>
        <v/>
      </c>
      <c r="G1359" s="12"/>
      <c r="H1359" s="13"/>
      <c r="I1359" s="4" t="str">
        <f t="shared" si="1495"/>
        <v/>
      </c>
      <c r="J1359" s="12"/>
      <c r="K1359" s="13"/>
      <c r="L1359" s="4" t="str">
        <f t="shared" si="1496"/>
        <v/>
      </c>
      <c r="M1359" s="12"/>
      <c r="N1359" s="13"/>
      <c r="O1359" s="4" t="str">
        <f t="shared" si="1497"/>
        <v/>
      </c>
      <c r="P1359" s="12"/>
      <c r="Q1359" s="13"/>
      <c r="R1359" s="4" t="str">
        <f t="shared" si="1498"/>
        <v/>
      </c>
      <c r="S1359" s="12"/>
      <c r="T1359" s="13"/>
      <c r="U1359" s="4" t="str">
        <f t="shared" si="1499"/>
        <v/>
      </c>
      <c r="V1359" s="12"/>
      <c r="W1359" s="13"/>
      <c r="X1359" s="4" t="str">
        <f t="shared" si="1500"/>
        <v/>
      </c>
      <c r="Y1359" s="12"/>
      <c r="Z1359" s="13"/>
      <c r="AA1359" s="4" t="str">
        <f t="shared" si="1501"/>
        <v/>
      </c>
      <c r="AB1359" s="12"/>
      <c r="AC1359" s="13"/>
      <c r="AD1359" s="4" t="str">
        <f t="shared" si="1502"/>
        <v/>
      </c>
      <c r="AE1359" s="12"/>
      <c r="AF1359" s="13"/>
      <c r="AG1359" s="4" t="str">
        <f t="shared" si="1503"/>
        <v/>
      </c>
      <c r="AH1359" s="12"/>
      <c r="AI1359" s="13"/>
      <c r="AJ1359" s="4" t="str">
        <f t="shared" si="1504"/>
        <v/>
      </c>
      <c r="AK1359" s="12"/>
      <c r="AL1359" s="13"/>
      <c r="AM1359" s="4" t="str">
        <f t="shared" si="1505"/>
        <v/>
      </c>
      <c r="AN1359" s="12"/>
      <c r="AO1359" s="13"/>
      <c r="AP1359" s="4" t="str">
        <f t="shared" si="1506"/>
        <v/>
      </c>
      <c r="AQ1359" s="12"/>
      <c r="AR1359" s="13"/>
      <c r="AS1359" s="4" t="str">
        <f t="shared" si="1507"/>
        <v/>
      </c>
      <c r="AT1359" s="12"/>
      <c r="AU1359" s="13"/>
      <c r="AV1359" s="4" t="str">
        <f t="shared" si="1508"/>
        <v/>
      </c>
      <c r="AW1359" s="12"/>
      <c r="AX1359" s="13"/>
      <c r="AY1359" s="4" t="str">
        <f t="shared" si="1509"/>
        <v/>
      </c>
      <c r="AZ1359" s="12"/>
      <c r="BA1359" s="13"/>
      <c r="BB1359" s="4" t="str">
        <f t="shared" si="1510"/>
        <v/>
      </c>
      <c r="BC1359" s="12"/>
      <c r="BD1359" s="13"/>
      <c r="BE1359" s="4" t="str">
        <f t="shared" si="1511"/>
        <v/>
      </c>
      <c r="BF1359" s="12"/>
      <c r="BG1359" s="13"/>
      <c r="BH1359" s="4" t="str">
        <f t="shared" si="1512"/>
        <v/>
      </c>
      <c r="BI1359" s="12"/>
      <c r="BJ1359" s="13"/>
      <c r="BK1359" s="4" t="str">
        <f t="shared" si="1513"/>
        <v/>
      </c>
      <c r="BL1359" s="12"/>
      <c r="BM1359" s="13"/>
      <c r="BN1359" s="4" t="str">
        <f t="shared" si="1514"/>
        <v/>
      </c>
      <c r="BO1359" s="12"/>
      <c r="BP1359" s="13"/>
      <c r="BQ1359" s="4" t="str">
        <f t="shared" si="1515"/>
        <v/>
      </c>
      <c r="BR1359" s="12"/>
      <c r="BS1359" s="13"/>
      <c r="BT1359" s="4" t="str">
        <f t="shared" si="1516"/>
        <v/>
      </c>
      <c r="BU1359" s="12"/>
      <c r="BV1359" s="13"/>
    </row>
    <row r="1360" spans="1:77" hidden="1" outlineLevel="1">
      <c r="B1360" t="str">
        <f t="shared" si="1493"/>
        <v>CopenHydrogen2014project</v>
      </c>
      <c r="C1360" t="s">
        <v>16</v>
      </c>
      <c r="D1360">
        <f t="shared" si="1517"/>
        <v>2014</v>
      </c>
      <c r="E1360" t="str">
        <f t="shared" si="1517"/>
        <v>EUR</v>
      </c>
      <c r="F1360" s="4" t="str">
        <f t="shared" si="1494"/>
        <v/>
      </c>
      <c r="G1360" s="12"/>
      <c r="H1360" s="13"/>
      <c r="I1360" s="4" t="str">
        <f t="shared" si="1495"/>
        <v/>
      </c>
      <c r="J1360" s="12"/>
      <c r="K1360" s="13"/>
      <c r="L1360" s="4" t="str">
        <f t="shared" si="1496"/>
        <v/>
      </c>
      <c r="M1360" s="12"/>
      <c r="N1360" s="13"/>
      <c r="O1360" s="4" t="str">
        <f t="shared" si="1497"/>
        <v/>
      </c>
      <c r="P1360" s="12"/>
      <c r="Q1360" s="13"/>
      <c r="R1360" s="4" t="str">
        <f t="shared" si="1498"/>
        <v/>
      </c>
      <c r="S1360" s="12"/>
      <c r="T1360" s="13"/>
      <c r="U1360" s="4" t="str">
        <f t="shared" si="1499"/>
        <v/>
      </c>
      <c r="V1360" s="12"/>
      <c r="W1360" s="13"/>
      <c r="X1360" s="4" t="str">
        <f t="shared" si="1500"/>
        <v/>
      </c>
      <c r="Y1360" s="12"/>
      <c r="Z1360" s="13"/>
      <c r="AA1360" s="4" t="str">
        <f t="shared" si="1501"/>
        <v/>
      </c>
      <c r="AB1360" s="12"/>
      <c r="AC1360" s="13"/>
      <c r="AD1360" s="4" t="str">
        <f t="shared" si="1502"/>
        <v/>
      </c>
      <c r="AE1360" s="12"/>
      <c r="AF1360" s="13"/>
      <c r="AG1360" s="4" t="str">
        <f t="shared" si="1503"/>
        <v/>
      </c>
      <c r="AH1360" s="12"/>
      <c r="AI1360" s="13"/>
      <c r="AJ1360" s="4" t="str">
        <f t="shared" si="1504"/>
        <v/>
      </c>
      <c r="AK1360" s="12"/>
      <c r="AL1360" s="13"/>
      <c r="AM1360" s="4" t="str">
        <f t="shared" si="1505"/>
        <v/>
      </c>
      <c r="AN1360" s="12"/>
      <c r="AO1360" s="13"/>
      <c r="AP1360" s="4" t="str">
        <f t="shared" si="1506"/>
        <v/>
      </c>
      <c r="AQ1360" s="12"/>
      <c r="AR1360" s="13"/>
      <c r="AS1360" s="4" t="str">
        <f t="shared" si="1507"/>
        <v/>
      </c>
      <c r="AT1360" s="12"/>
      <c r="AU1360" s="13"/>
      <c r="AV1360" s="4" t="str">
        <f t="shared" si="1508"/>
        <v/>
      </c>
      <c r="AW1360" s="12"/>
      <c r="AX1360" s="13"/>
      <c r="AY1360" s="4" t="str">
        <f t="shared" si="1509"/>
        <v/>
      </c>
      <c r="AZ1360" s="12"/>
      <c r="BA1360" s="13"/>
      <c r="BB1360" s="4" t="str">
        <f t="shared" si="1510"/>
        <v/>
      </c>
      <c r="BC1360" s="12"/>
      <c r="BD1360" s="13"/>
      <c r="BE1360" s="4" t="str">
        <f t="shared" si="1511"/>
        <v/>
      </c>
      <c r="BF1360" s="12"/>
      <c r="BG1360" s="13"/>
      <c r="BH1360" s="4" t="str">
        <f t="shared" si="1512"/>
        <v/>
      </c>
      <c r="BI1360" s="12"/>
      <c r="BJ1360" s="13"/>
      <c r="BK1360" s="4" t="str">
        <f t="shared" si="1513"/>
        <v/>
      </c>
      <c r="BL1360" s="12"/>
      <c r="BM1360" s="13"/>
      <c r="BN1360" s="4" t="str">
        <f t="shared" si="1514"/>
        <v/>
      </c>
      <c r="BO1360" s="12"/>
      <c r="BP1360" s="13"/>
      <c r="BQ1360" s="4" t="str">
        <f t="shared" si="1515"/>
        <v/>
      </c>
      <c r="BR1360" s="12"/>
      <c r="BS1360" s="13"/>
      <c r="BT1360" s="4" t="str">
        <f t="shared" si="1516"/>
        <v/>
      </c>
      <c r="BU1360" s="12"/>
      <c r="BV1360" s="13"/>
    </row>
    <row r="1361" spans="1:77" collapsed="1">
      <c r="B1361" t="s">
        <v>69</v>
      </c>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4"/>
      <c r="BK1361" s="4"/>
      <c r="BL1361" s="4"/>
      <c r="BM1361" s="4"/>
      <c r="BN1361" s="4"/>
      <c r="BO1361" s="4"/>
      <c r="BP1361" s="4"/>
      <c r="BQ1361" s="4"/>
      <c r="BR1361" s="4"/>
      <c r="BS1361" s="4"/>
      <c r="BT1361" s="4"/>
      <c r="BU1361" s="4"/>
      <c r="BV1361" s="4"/>
    </row>
    <row r="1362" spans="1:77">
      <c r="B1362" t="str">
        <f>B1360</f>
        <v>CopenHydrogen2014project</v>
      </c>
      <c r="C1362" t="s">
        <v>19</v>
      </c>
      <c r="D1362">
        <f>D1360</f>
        <v>2014</v>
      </c>
      <c r="E1362" t="str">
        <f>E1349</f>
        <v>EUR/kW</v>
      </c>
      <c r="F1362" s="4" t="str">
        <f>IFERROR(AVERAGE(G1362:H1362),"")</f>
        <v/>
      </c>
      <c r="G1362" s="12"/>
      <c r="H1362" s="13"/>
      <c r="I1362" s="4" t="str">
        <f>IFERROR(AVERAGE(J1362:K1362),"")</f>
        <v/>
      </c>
      <c r="J1362" s="12"/>
      <c r="K1362" s="13"/>
      <c r="L1362" s="4" t="str">
        <f>IFERROR(AVERAGE(M1362:N1362),"")</f>
        <v/>
      </c>
      <c r="M1362" s="12"/>
      <c r="N1362" s="13"/>
      <c r="O1362" s="4" t="str">
        <f>IFERROR(AVERAGE(P1362:Q1362),"")</f>
        <v/>
      </c>
      <c r="P1362" s="12"/>
      <c r="Q1362" s="13"/>
      <c r="R1362" s="4" t="str">
        <f>IFERROR(AVERAGE(S1362:T1362),"")</f>
        <v/>
      </c>
      <c r="S1362" s="12"/>
      <c r="T1362" s="13"/>
      <c r="U1362" s="4" t="str">
        <f>IFERROR(AVERAGE(V1362:W1362),"")</f>
        <v/>
      </c>
      <c r="V1362" s="12"/>
      <c r="W1362" s="13"/>
      <c r="X1362" s="4" t="str">
        <f>IFERROR(AVERAGE(Y1362:Z1362),"")</f>
        <v/>
      </c>
      <c r="Y1362" s="12"/>
      <c r="Z1362" s="13"/>
      <c r="AA1362" s="4" t="str">
        <f>IFERROR(AVERAGE(AB1362:AC1362),"")</f>
        <v/>
      </c>
      <c r="AB1362" s="12"/>
      <c r="AC1362" s="13"/>
      <c r="AD1362" s="4" t="str">
        <f>IFERROR(AVERAGE(AE1362:AF1362),"")</f>
        <v/>
      </c>
      <c r="AE1362" s="12"/>
      <c r="AF1362" s="13"/>
      <c r="AG1362" s="4" t="str">
        <f>IFERROR(AVERAGE(AH1362:AI1362),"")</f>
        <v/>
      </c>
      <c r="AH1362" s="12"/>
      <c r="AI1362" s="13"/>
      <c r="AJ1362" s="4" t="str">
        <f>IFERROR(AVERAGE(AK1362:AL1362),"")</f>
        <v/>
      </c>
      <c r="AK1362" s="12"/>
      <c r="AL1362" s="13"/>
      <c r="AM1362" s="4" t="str">
        <f>IFERROR(AVERAGE(AN1362:AO1362),"")</f>
        <v/>
      </c>
      <c r="AN1362" s="12"/>
      <c r="AO1362" s="13"/>
      <c r="AP1362" s="4" t="str">
        <f>IFERROR(AVERAGE(AQ1362:AR1362),"")</f>
        <v/>
      </c>
      <c r="AQ1362" s="12"/>
      <c r="AR1362" s="13"/>
      <c r="AS1362" s="4" t="str">
        <f>IFERROR(AVERAGE(AT1362:AU1362),"")</f>
        <v/>
      </c>
      <c r="AT1362" s="12"/>
      <c r="AU1362" s="13"/>
      <c r="AV1362" s="4" t="str">
        <f>IFERROR(AVERAGE(AW1362:AX1362),"")</f>
        <v/>
      </c>
      <c r="AW1362" s="12"/>
      <c r="AX1362" s="13"/>
      <c r="AY1362" s="4" t="str">
        <f>IFERROR(AVERAGE(AZ1362:BA1362),"")</f>
        <v/>
      </c>
      <c r="AZ1362" s="12"/>
      <c r="BA1362" s="13"/>
      <c r="BB1362" s="4" t="str">
        <f>IFERROR(AVERAGE(BC1362:BD1362),"")</f>
        <v/>
      </c>
      <c r="BC1362" s="12"/>
      <c r="BD1362" s="13"/>
      <c r="BE1362" s="4" t="str">
        <f>IFERROR(AVERAGE(BF1362:BG1362),"")</f>
        <v/>
      </c>
      <c r="BF1362" s="12"/>
      <c r="BG1362" s="13"/>
      <c r="BH1362" s="4" t="str">
        <f>IFERROR(AVERAGE(BI1362:BJ1362),"")</f>
        <v/>
      </c>
      <c r="BI1362" s="12"/>
      <c r="BJ1362" s="13"/>
      <c r="BK1362" s="4" t="str">
        <f>IFERROR(AVERAGE(BL1362:BM1362),"")</f>
        <v/>
      </c>
      <c r="BL1362" s="12"/>
      <c r="BM1362" s="13"/>
      <c r="BN1362" s="4" t="str">
        <f>IFERROR(AVERAGE(BO1362:BP1362),"")</f>
        <v/>
      </c>
      <c r="BO1362" s="12"/>
      <c r="BP1362" s="13"/>
      <c r="BQ1362" s="4" t="str">
        <f>IFERROR(AVERAGE(BR1362:BS1362),"")</f>
        <v/>
      </c>
      <c r="BR1362" s="12"/>
      <c r="BS1362" s="13"/>
      <c r="BT1362" s="4" t="str">
        <f>IFERROR(AVERAGE(BU1362:BV1362),"")</f>
        <v/>
      </c>
      <c r="BU1362" s="12"/>
      <c r="BV1362" s="13"/>
    </row>
    <row r="1363" spans="1:77">
      <c r="B1363" t="s">
        <v>69</v>
      </c>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4"/>
      <c r="BK1363" s="4"/>
      <c r="BL1363" s="4"/>
      <c r="BM1363" s="4"/>
      <c r="BN1363" s="4"/>
      <c r="BO1363" s="4"/>
      <c r="BP1363" s="4"/>
      <c r="BQ1363" s="4"/>
      <c r="BR1363" s="4"/>
      <c r="BS1363" s="4"/>
      <c r="BT1363" s="4"/>
      <c r="BU1363" s="4"/>
      <c r="BV1363" s="4"/>
    </row>
    <row r="1364" spans="1:77">
      <c r="B1364" t="str">
        <f>B1362</f>
        <v>CopenHydrogen2014project</v>
      </c>
      <c r="C1364" t="s">
        <v>48</v>
      </c>
      <c r="D1364">
        <f>D1362</f>
        <v>2014</v>
      </c>
      <c r="E1364" t="s">
        <v>22</v>
      </c>
      <c r="F1364" s="22" t="str">
        <f>IFERROR(AVERAGE(G1364:H1364),"")</f>
        <v/>
      </c>
      <c r="G1364" s="23"/>
      <c r="H1364" s="24"/>
      <c r="I1364" s="22" t="str">
        <f>IFERROR(AVERAGE(J1364:K1364),"")</f>
        <v/>
      </c>
      <c r="J1364" s="23"/>
      <c r="K1364" s="24"/>
      <c r="L1364" s="22" t="str">
        <f>IFERROR(AVERAGE(M1364:N1364),"")</f>
        <v/>
      </c>
      <c r="M1364" s="23"/>
      <c r="N1364" s="24"/>
      <c r="O1364" s="22" t="str">
        <f>IFERROR(AVERAGE(P1364:Q1364),"")</f>
        <v/>
      </c>
      <c r="P1364" s="23"/>
      <c r="Q1364" s="24"/>
      <c r="R1364" s="22" t="str">
        <f>IFERROR(AVERAGE(S1364:T1364),"")</f>
        <v/>
      </c>
      <c r="S1364" s="23"/>
      <c r="T1364" s="24"/>
      <c r="U1364" s="22" t="str">
        <f>IFERROR(AVERAGE(V1364:W1364),"")</f>
        <v/>
      </c>
      <c r="V1364" s="23"/>
      <c r="W1364" s="24"/>
      <c r="X1364" s="22" t="str">
        <f>IFERROR(AVERAGE(Y1364:Z1364),"")</f>
        <v/>
      </c>
      <c r="Y1364" s="23"/>
      <c r="Z1364" s="24"/>
      <c r="AA1364" s="22" t="str">
        <f>IFERROR(AVERAGE(AB1364:AC1364),"")</f>
        <v/>
      </c>
      <c r="AB1364" s="23"/>
      <c r="AC1364" s="24"/>
      <c r="AD1364" s="22" t="str">
        <f>IFERROR(AVERAGE(AE1364:AF1364),"")</f>
        <v/>
      </c>
      <c r="AE1364" s="23"/>
      <c r="AF1364" s="24"/>
      <c r="AG1364" s="22" t="str">
        <f>IFERROR(AVERAGE(AH1364:AI1364),"")</f>
        <v/>
      </c>
      <c r="AH1364" s="23"/>
      <c r="AI1364" s="24"/>
      <c r="AJ1364" s="22" t="str">
        <f>IFERROR(AVERAGE(AK1364:AL1364),"")</f>
        <v/>
      </c>
      <c r="AK1364" s="23"/>
      <c r="AL1364" s="24"/>
      <c r="AM1364" s="22" t="str">
        <f>IFERROR(AVERAGE(AN1364:AO1364),"")</f>
        <v/>
      </c>
      <c r="AN1364" s="23"/>
      <c r="AO1364" s="24"/>
      <c r="AP1364" s="22" t="str">
        <f>IFERROR(AVERAGE(AQ1364:AR1364),"")</f>
        <v/>
      </c>
      <c r="AQ1364" s="23"/>
      <c r="AR1364" s="24"/>
      <c r="AS1364" s="22" t="str">
        <f>IFERROR(AVERAGE(AT1364:AU1364),"")</f>
        <v/>
      </c>
      <c r="AT1364" s="23"/>
      <c r="AU1364" s="24"/>
      <c r="AV1364" s="22" t="str">
        <f>IFERROR(AVERAGE(AW1364:AX1364),"")</f>
        <v/>
      </c>
      <c r="AW1364" s="23"/>
      <c r="AX1364" s="24"/>
      <c r="AY1364" s="22" t="str">
        <f>IFERROR(AVERAGE(AZ1364:BA1364),"")</f>
        <v/>
      </c>
      <c r="AZ1364" s="23"/>
      <c r="BA1364" s="24"/>
      <c r="BB1364" s="22" t="str">
        <f>IFERROR(AVERAGE(BC1364:BD1364),"")</f>
        <v/>
      </c>
      <c r="BC1364" s="23"/>
      <c r="BD1364" s="24"/>
      <c r="BE1364" s="22" t="str">
        <f>IFERROR(AVERAGE(BF1364:BG1364),"")</f>
        <v/>
      </c>
      <c r="BF1364" s="23"/>
      <c r="BG1364" s="24"/>
      <c r="BH1364" s="22" t="str">
        <f>IFERROR(AVERAGE(BI1364:BJ1364),"")</f>
        <v/>
      </c>
      <c r="BI1364" s="23"/>
      <c r="BJ1364" s="24"/>
      <c r="BK1364" s="22" t="str">
        <f>IFERROR(AVERAGE(BL1364:BM1364),"")</f>
        <v/>
      </c>
      <c r="BL1364" s="23"/>
      <c r="BM1364" s="24"/>
      <c r="BN1364" s="22">
        <f>IFERROR(AVERAGE(BO1364:BP1364),"")</f>
        <v>3.5000000000000003E-2</v>
      </c>
      <c r="BO1364" s="23">
        <v>0.02</v>
      </c>
      <c r="BP1364" s="24">
        <v>0.05</v>
      </c>
      <c r="BQ1364" s="22">
        <f>IFERROR(AVERAGE(BR1364:BS1364),"")</f>
        <v>0.03</v>
      </c>
      <c r="BR1364" s="23">
        <v>0.02</v>
      </c>
      <c r="BS1364" s="24">
        <v>0.04</v>
      </c>
      <c r="BT1364" s="22">
        <f>IFERROR(AVERAGE(BU1364:BV1364),"")</f>
        <v>2.5000000000000001E-2</v>
      </c>
      <c r="BU1364" s="23">
        <v>0.02</v>
      </c>
      <c r="BV1364" s="24">
        <v>0.03</v>
      </c>
      <c r="BY1364" s="2" t="s">
        <v>309</v>
      </c>
    </row>
    <row r="1365" spans="1:77">
      <c r="B1365" t="str">
        <f>B1364</f>
        <v>CopenHydrogen2014project</v>
      </c>
      <c r="C1365" t="s">
        <v>49</v>
      </c>
      <c r="D1365">
        <f>D1364</f>
        <v>2014</v>
      </c>
      <c r="E1365" t="s">
        <v>22</v>
      </c>
      <c r="F1365" s="22" t="str">
        <f>IFERROR(AVERAGE(G1365:H1365),"")</f>
        <v/>
      </c>
      <c r="G1365" s="23"/>
      <c r="H1365" s="24"/>
      <c r="I1365" s="22" t="str">
        <f>IFERROR(AVERAGE(J1365:K1365),"")</f>
        <v/>
      </c>
      <c r="J1365" s="23"/>
      <c r="K1365" s="24"/>
      <c r="L1365" s="22" t="str">
        <f>IFERROR(AVERAGE(M1365:N1365),"")</f>
        <v/>
      </c>
      <c r="M1365" s="23"/>
      <c r="N1365" s="24"/>
      <c r="O1365" s="22" t="str">
        <f>IFERROR(AVERAGE(P1365:Q1365),"")</f>
        <v/>
      </c>
      <c r="P1365" s="23"/>
      <c r="Q1365" s="24"/>
      <c r="R1365" s="22" t="str">
        <f>IFERROR(AVERAGE(S1365:T1365),"")</f>
        <v/>
      </c>
      <c r="S1365" s="23"/>
      <c r="T1365" s="24"/>
      <c r="U1365" s="22" t="str">
        <f>IFERROR(AVERAGE(V1365:W1365),"")</f>
        <v/>
      </c>
      <c r="V1365" s="23"/>
      <c r="W1365" s="24"/>
      <c r="X1365" s="22" t="str">
        <f>IFERROR(AVERAGE(Y1365:Z1365),"")</f>
        <v/>
      </c>
      <c r="Y1365" s="23"/>
      <c r="Z1365" s="24"/>
      <c r="AA1365" s="22" t="str">
        <f>IFERROR(AVERAGE(AB1365:AC1365),"")</f>
        <v/>
      </c>
      <c r="AB1365" s="23"/>
      <c r="AC1365" s="24"/>
      <c r="AD1365" s="22" t="str">
        <f>IFERROR(AVERAGE(AE1365:AF1365),"")</f>
        <v/>
      </c>
      <c r="AE1365" s="23"/>
      <c r="AF1365" s="24"/>
      <c r="AG1365" s="22" t="str">
        <f>IFERROR(AVERAGE(AH1365:AI1365),"")</f>
        <v/>
      </c>
      <c r="AH1365" s="23"/>
      <c r="AI1365" s="24"/>
      <c r="AJ1365" s="22" t="str">
        <f>IFERROR(AVERAGE(AK1365:AL1365),"")</f>
        <v/>
      </c>
      <c r="AK1365" s="23"/>
      <c r="AL1365" s="24"/>
      <c r="AM1365" s="22" t="str">
        <f>IFERROR(AVERAGE(AN1365:AO1365),"")</f>
        <v/>
      </c>
      <c r="AN1365" s="23"/>
      <c r="AO1365" s="24"/>
      <c r="AP1365" s="22" t="str">
        <f>IFERROR(AVERAGE(AQ1365:AR1365),"")</f>
        <v/>
      </c>
      <c r="AQ1365" s="23"/>
      <c r="AR1365" s="24"/>
      <c r="AS1365" s="22" t="str">
        <f>IFERROR(AVERAGE(AT1365:AU1365),"")</f>
        <v/>
      </c>
      <c r="AT1365" s="23"/>
      <c r="AU1365" s="24"/>
      <c r="AV1365" s="22" t="str">
        <f>IFERROR(AVERAGE(AW1365:AX1365),"")</f>
        <v/>
      </c>
      <c r="AW1365" s="23"/>
      <c r="AX1365" s="24"/>
      <c r="AY1365" s="22" t="str">
        <f>IFERROR(AVERAGE(AZ1365:BA1365),"")</f>
        <v/>
      </c>
      <c r="AZ1365" s="23"/>
      <c r="BA1365" s="24"/>
      <c r="BB1365" s="22" t="str">
        <f>IFERROR(AVERAGE(BC1365:BD1365),"")</f>
        <v/>
      </c>
      <c r="BC1365" s="23"/>
      <c r="BD1365" s="24"/>
      <c r="BE1365" s="22" t="str">
        <f>IFERROR(AVERAGE(BF1365:BG1365),"")</f>
        <v/>
      </c>
      <c r="BF1365" s="23"/>
      <c r="BG1365" s="24"/>
      <c r="BH1365" s="22" t="str">
        <f>IFERROR(AVERAGE(BI1365:BJ1365),"")</f>
        <v/>
      </c>
      <c r="BI1365" s="23"/>
      <c r="BJ1365" s="24"/>
      <c r="BK1365" s="22" t="str">
        <f>IFERROR(AVERAGE(BL1365:BM1365),"")</f>
        <v/>
      </c>
      <c r="BL1365" s="23"/>
      <c r="BM1365" s="24"/>
      <c r="BN1365" s="22" t="str">
        <f>IFERROR(AVERAGE(BO1365:BP1365),"")</f>
        <v/>
      </c>
      <c r="BO1365" s="23"/>
      <c r="BP1365" s="24"/>
      <c r="BQ1365" s="22" t="str">
        <f>IFERROR(AVERAGE(BR1365:BS1365),"")</f>
        <v/>
      </c>
      <c r="BR1365" s="23"/>
      <c r="BS1365" s="24"/>
      <c r="BT1365" s="22" t="str">
        <f>IFERROR(AVERAGE(BU1365:BV1365),"")</f>
        <v/>
      </c>
      <c r="BU1365" s="23"/>
      <c r="BV1365" s="24"/>
    </row>
    <row r="1366" spans="1:77">
      <c r="B1366" t="s">
        <v>69</v>
      </c>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4"/>
      <c r="BM1366" s="4"/>
      <c r="BN1366" s="4"/>
      <c r="BO1366" s="4"/>
      <c r="BP1366" s="4"/>
      <c r="BQ1366" s="4"/>
      <c r="BR1366" s="4"/>
      <c r="BS1366" s="4"/>
      <c r="BT1366" s="4"/>
      <c r="BU1366" s="4"/>
      <c r="BV1366" s="4"/>
    </row>
    <row r="1367" spans="1:77">
      <c r="B1367" t="str">
        <f>B1362</f>
        <v>CopenHydrogen2014project</v>
      </c>
      <c r="C1367" t="s">
        <v>23</v>
      </c>
      <c r="D1367">
        <f>D1362</f>
        <v>2014</v>
      </c>
      <c r="E1367" t="s">
        <v>20</v>
      </c>
      <c r="F1367" s="4" t="str">
        <f>IFERROR(AVERAGE(G1367:H1367),"")</f>
        <v/>
      </c>
      <c r="G1367" s="12"/>
      <c r="H1367" s="13"/>
      <c r="I1367" s="4" t="str">
        <f>IFERROR(AVERAGE(J1367:K1367),"")</f>
        <v/>
      </c>
      <c r="J1367" s="12"/>
      <c r="K1367" s="13"/>
      <c r="L1367" s="4" t="str">
        <f>IFERROR(AVERAGE(M1367:N1367),"")</f>
        <v/>
      </c>
      <c r="M1367" s="12"/>
      <c r="N1367" s="13"/>
      <c r="O1367" s="4" t="str">
        <f>IFERROR(AVERAGE(P1367:Q1367),"")</f>
        <v/>
      </c>
      <c r="P1367" s="12"/>
      <c r="Q1367" s="13"/>
      <c r="R1367" s="4" t="str">
        <f>IFERROR(AVERAGE(S1367:T1367),"")</f>
        <v/>
      </c>
      <c r="S1367" s="12"/>
      <c r="T1367" s="13"/>
      <c r="U1367" s="4" t="str">
        <f>IFERROR(AVERAGE(V1367:W1367),"")</f>
        <v/>
      </c>
      <c r="V1367" s="12"/>
      <c r="W1367" s="13"/>
      <c r="X1367" s="4" t="str">
        <f>IFERROR(AVERAGE(Y1367:Z1367),"")</f>
        <v/>
      </c>
      <c r="Y1367" s="12"/>
      <c r="Z1367" s="13"/>
      <c r="AA1367" s="4" t="str">
        <f>IFERROR(AVERAGE(AB1367:AC1367),"")</f>
        <v/>
      </c>
      <c r="AB1367" s="12"/>
      <c r="AC1367" s="13"/>
      <c r="AD1367" s="4" t="str">
        <f>IFERROR(AVERAGE(AE1367:AF1367),"")</f>
        <v/>
      </c>
      <c r="AE1367" s="12"/>
      <c r="AF1367" s="13"/>
      <c r="AG1367" s="4" t="str">
        <f>IFERROR(AVERAGE(AH1367:AI1367),"")</f>
        <v/>
      </c>
      <c r="AH1367" s="12"/>
      <c r="AI1367" s="13"/>
      <c r="AJ1367" s="4" t="str">
        <f>IFERROR(AVERAGE(AK1367:AL1367),"")</f>
        <v/>
      </c>
      <c r="AK1367" s="12"/>
      <c r="AL1367" s="13"/>
      <c r="AM1367" s="4" t="str">
        <f>IFERROR(AVERAGE(AN1367:AO1367),"")</f>
        <v/>
      </c>
      <c r="AN1367" s="12"/>
      <c r="AO1367" s="13"/>
      <c r="AP1367" s="4" t="str">
        <f>IFERROR(AVERAGE(AQ1367:AR1367),"")</f>
        <v/>
      </c>
      <c r="AQ1367" s="12"/>
      <c r="AR1367" s="13"/>
      <c r="AS1367" s="4" t="str">
        <f>IFERROR(AVERAGE(AT1367:AU1367),"")</f>
        <v/>
      </c>
      <c r="AT1367" s="12"/>
      <c r="AU1367" s="13"/>
      <c r="AV1367" s="4" t="str">
        <f>IFERROR(AVERAGE(AW1367:AX1367),"")</f>
        <v/>
      </c>
      <c r="AW1367" s="12"/>
      <c r="AX1367" s="13"/>
      <c r="AY1367" s="4" t="str">
        <f>IFERROR(AVERAGE(AZ1367:BA1367),"")</f>
        <v/>
      </c>
      <c r="AZ1367" s="12"/>
      <c r="BA1367" s="13"/>
      <c r="BB1367" s="4" t="str">
        <f>IFERROR(AVERAGE(BC1367:BD1367),"")</f>
        <v/>
      </c>
      <c r="BC1367" s="12"/>
      <c r="BD1367" s="13"/>
      <c r="BE1367" s="4" t="str">
        <f>IFERROR(AVERAGE(BF1367:BG1367),"")</f>
        <v/>
      </c>
      <c r="BF1367" s="12"/>
      <c r="BG1367" s="13"/>
      <c r="BH1367" s="4" t="str">
        <f>IFERROR(AVERAGE(BI1367:BJ1367),"")</f>
        <v/>
      </c>
      <c r="BI1367" s="12"/>
      <c r="BJ1367" s="13"/>
      <c r="BK1367" s="4" t="str">
        <f>IFERROR(AVERAGE(BL1367:BM1367),"")</f>
        <v/>
      </c>
      <c r="BL1367" s="12"/>
      <c r="BM1367" s="13"/>
      <c r="BN1367" s="4" t="str">
        <f>IFERROR(AVERAGE(BO1367:BP1367),"")</f>
        <v/>
      </c>
      <c r="BO1367" s="12"/>
      <c r="BP1367" s="13"/>
      <c r="BQ1367" s="4" t="str">
        <f>IFERROR(AVERAGE(BR1367:BS1367),"")</f>
        <v/>
      </c>
      <c r="BR1367" s="12"/>
      <c r="BS1367" s="13"/>
      <c r="BT1367" s="4" t="str">
        <f>IFERROR(AVERAGE(BU1367:BV1367),"")</f>
        <v/>
      </c>
      <c r="BU1367" s="12"/>
      <c r="BV1367" s="13"/>
    </row>
    <row r="1368" spans="1:77">
      <c r="B1368" t="str">
        <f>B1367</f>
        <v>CopenHydrogen2014project</v>
      </c>
      <c r="C1368" t="s">
        <v>42</v>
      </c>
      <c r="D1368">
        <f>D1367</f>
        <v>2014</v>
      </c>
      <c r="E1368" t="s">
        <v>43</v>
      </c>
      <c r="F1368" s="4" t="str">
        <f>IFERROR(AVERAGE(G1368:H1368),"")</f>
        <v/>
      </c>
      <c r="G1368" s="12"/>
      <c r="H1368" s="13"/>
      <c r="I1368" s="4" t="str">
        <f>IFERROR(AVERAGE(J1368:K1368),"")</f>
        <v/>
      </c>
      <c r="J1368" s="12"/>
      <c r="K1368" s="13"/>
      <c r="L1368" s="4" t="str">
        <f>IFERROR(AVERAGE(M1368:N1368),"")</f>
        <v/>
      </c>
      <c r="M1368" s="12"/>
      <c r="N1368" s="13"/>
      <c r="O1368" s="4" t="str">
        <f>IFERROR(AVERAGE(P1368:Q1368),"")</f>
        <v/>
      </c>
      <c r="P1368" s="12"/>
      <c r="Q1368" s="13"/>
      <c r="R1368" s="4" t="str">
        <f>IFERROR(AVERAGE(S1368:T1368),"")</f>
        <v/>
      </c>
      <c r="S1368" s="12"/>
      <c r="T1368" s="13"/>
      <c r="U1368" s="4" t="str">
        <f>IFERROR(AVERAGE(V1368:W1368),"")</f>
        <v/>
      </c>
      <c r="V1368" s="12"/>
      <c r="W1368" s="13"/>
      <c r="X1368" s="4" t="str">
        <f>IFERROR(AVERAGE(Y1368:Z1368),"")</f>
        <v/>
      </c>
      <c r="Y1368" s="12"/>
      <c r="Z1368" s="13"/>
      <c r="AA1368" s="4" t="str">
        <f>IFERROR(AVERAGE(AB1368:AC1368),"")</f>
        <v/>
      </c>
      <c r="AB1368" s="12"/>
      <c r="AC1368" s="13"/>
      <c r="AD1368" s="4" t="str">
        <f>IFERROR(AVERAGE(AE1368:AF1368),"")</f>
        <v/>
      </c>
      <c r="AE1368" s="12"/>
      <c r="AF1368" s="13"/>
      <c r="AG1368" s="4" t="str">
        <f>IFERROR(AVERAGE(AH1368:AI1368),"")</f>
        <v/>
      </c>
      <c r="AH1368" s="12"/>
      <c r="AI1368" s="13"/>
      <c r="AJ1368" s="4" t="str">
        <f>IFERROR(AVERAGE(AK1368:AL1368),"")</f>
        <v/>
      </c>
      <c r="AK1368" s="12"/>
      <c r="AL1368" s="13"/>
      <c r="AM1368" s="4" t="str">
        <f>IFERROR(AVERAGE(AN1368:AO1368),"")</f>
        <v/>
      </c>
      <c r="AN1368" s="12"/>
      <c r="AO1368" s="13"/>
      <c r="AP1368" s="4" t="str">
        <f>IFERROR(AVERAGE(AQ1368:AR1368),"")</f>
        <v/>
      </c>
      <c r="AQ1368" s="12"/>
      <c r="AR1368" s="13"/>
      <c r="AS1368" s="4" t="str">
        <f>IFERROR(AVERAGE(AT1368:AU1368),"")</f>
        <v/>
      </c>
      <c r="AT1368" s="12"/>
      <c r="AU1368" s="13"/>
      <c r="AV1368" s="4" t="str">
        <f>IFERROR(AVERAGE(AW1368:AX1368),"")</f>
        <v/>
      </c>
      <c r="AW1368" s="12"/>
      <c r="AX1368" s="13"/>
      <c r="AY1368" s="4" t="str">
        <f>IFERROR(AVERAGE(AZ1368:BA1368),"")</f>
        <v/>
      </c>
      <c r="AZ1368" s="12"/>
      <c r="BA1368" s="13"/>
      <c r="BB1368" s="4" t="str">
        <f>IFERROR(AVERAGE(BC1368:BD1368),"")</f>
        <v/>
      </c>
      <c r="BC1368" s="12"/>
      <c r="BD1368" s="13"/>
      <c r="BE1368" s="4" t="str">
        <f>IFERROR(AVERAGE(BF1368:BG1368),"")</f>
        <v/>
      </c>
      <c r="BF1368" s="12"/>
      <c r="BG1368" s="13"/>
      <c r="BH1368" s="4" t="str">
        <f>IFERROR(AVERAGE(BI1368:BJ1368),"")</f>
        <v/>
      </c>
      <c r="BI1368" s="12"/>
      <c r="BJ1368" s="13"/>
      <c r="BK1368" s="4" t="str">
        <f>IFERROR(AVERAGE(BL1368:BM1368),"")</f>
        <v/>
      </c>
      <c r="BL1368" s="12"/>
      <c r="BM1368" s="13"/>
      <c r="BN1368" s="4" t="str">
        <f>IFERROR(AVERAGE(BO1368:BP1368),"")</f>
        <v/>
      </c>
      <c r="BO1368" s="12"/>
      <c r="BP1368" s="13"/>
      <c r="BQ1368" s="4" t="str">
        <f>IFERROR(AVERAGE(BR1368:BS1368),"")</f>
        <v/>
      </c>
      <c r="BR1368" s="12"/>
      <c r="BS1368" s="13"/>
      <c r="BT1368" s="4" t="str">
        <f>IFERROR(AVERAGE(BU1368:BV1368),"")</f>
        <v/>
      </c>
      <c r="BU1368" s="12"/>
      <c r="BV1368" s="13"/>
    </row>
    <row r="1369" spans="1:77">
      <c r="B1369" t="str">
        <f>B1368</f>
        <v>CopenHydrogen2014project</v>
      </c>
      <c r="C1369" t="s">
        <v>21</v>
      </c>
      <c r="D1369">
        <f>D1368</f>
        <v>2014</v>
      </c>
      <c r="E1369" t="s">
        <v>22</v>
      </c>
      <c r="F1369" s="22" t="str">
        <f>IFERROR(AVERAGE(G1369:H1369),"")</f>
        <v/>
      </c>
      <c r="G1369" s="23"/>
      <c r="H1369" s="24"/>
      <c r="I1369" s="22" t="str">
        <f>IFERROR(AVERAGE(J1369:K1369),"")</f>
        <v/>
      </c>
      <c r="J1369" s="23"/>
      <c r="K1369" s="24"/>
      <c r="L1369" s="22" t="str">
        <f>IFERROR(AVERAGE(M1369:N1369),"")</f>
        <v/>
      </c>
      <c r="M1369" s="23"/>
      <c r="N1369" s="24"/>
      <c r="O1369" s="22" t="str">
        <f>IFERROR(AVERAGE(P1369:Q1369),"")</f>
        <v/>
      </c>
      <c r="P1369" s="23"/>
      <c r="Q1369" s="24"/>
      <c r="R1369" s="22" t="str">
        <f>IFERROR(AVERAGE(S1369:T1369),"")</f>
        <v/>
      </c>
      <c r="S1369" s="23"/>
      <c r="T1369" s="24"/>
      <c r="U1369" s="22" t="str">
        <f>IFERROR(AVERAGE(V1369:W1369),"")</f>
        <v/>
      </c>
      <c r="V1369" s="23"/>
      <c r="W1369" s="24"/>
      <c r="X1369" s="22" t="str">
        <f>IFERROR(AVERAGE(Y1369:Z1369),"")</f>
        <v/>
      </c>
      <c r="Y1369" s="23"/>
      <c r="Z1369" s="24"/>
      <c r="AA1369" s="22" t="str">
        <f>IFERROR(AVERAGE(AB1369:AC1369),"")</f>
        <v/>
      </c>
      <c r="AB1369" s="23"/>
      <c r="AC1369" s="24"/>
      <c r="AD1369" s="22" t="str">
        <f>IFERROR(AVERAGE(AE1369:AF1369),"")</f>
        <v/>
      </c>
      <c r="AE1369" s="23"/>
      <c r="AF1369" s="24"/>
      <c r="AG1369" s="22" t="str">
        <f>IFERROR(AVERAGE(AH1369:AI1369),"")</f>
        <v/>
      </c>
      <c r="AH1369" s="23"/>
      <c r="AI1369" s="24"/>
      <c r="AJ1369" s="22" t="str">
        <f>IFERROR(AVERAGE(AK1369:AL1369),"")</f>
        <v/>
      </c>
      <c r="AK1369" s="23"/>
      <c r="AL1369" s="24"/>
      <c r="AM1369" s="22" t="str">
        <f>IFERROR(AVERAGE(AN1369:AO1369),"")</f>
        <v/>
      </c>
      <c r="AN1369" s="23"/>
      <c r="AO1369" s="24"/>
      <c r="AP1369" s="22" t="str">
        <f>IFERROR(AVERAGE(AQ1369:AR1369),"")</f>
        <v/>
      </c>
      <c r="AQ1369" s="23"/>
      <c r="AR1369" s="24"/>
      <c r="AS1369" s="22" t="str">
        <f>IFERROR(AVERAGE(AT1369:AU1369),"")</f>
        <v/>
      </c>
      <c r="AT1369" s="23"/>
      <c r="AU1369" s="24"/>
      <c r="AV1369" s="22" t="str">
        <f>IFERROR(AVERAGE(AW1369:AX1369),"")</f>
        <v/>
      </c>
      <c r="AW1369" s="23"/>
      <c r="AX1369" s="24"/>
      <c r="AY1369" s="22" t="str">
        <f>IFERROR(AVERAGE(AZ1369:BA1369),"")</f>
        <v/>
      </c>
      <c r="AZ1369" s="23"/>
      <c r="BA1369" s="24"/>
      <c r="BB1369" s="22" t="str">
        <f>IFERROR(AVERAGE(BC1369:BD1369),"")</f>
        <v/>
      </c>
      <c r="BC1369" s="23"/>
      <c r="BD1369" s="24"/>
      <c r="BE1369" s="22" t="str">
        <f>IFERROR(AVERAGE(BF1369:BG1369),"")</f>
        <v/>
      </c>
      <c r="BF1369" s="23"/>
      <c r="BG1369" s="24"/>
      <c r="BH1369" s="22" t="str">
        <f>IFERROR(AVERAGE(BI1369:BJ1369),"")</f>
        <v/>
      </c>
      <c r="BI1369" s="23"/>
      <c r="BJ1369" s="24"/>
      <c r="BK1369" s="22" t="str">
        <f>IFERROR(AVERAGE(BL1369:BM1369),"")</f>
        <v/>
      </c>
      <c r="BL1369" s="23"/>
      <c r="BM1369" s="24"/>
      <c r="BN1369" s="22" t="str">
        <f>IFERROR(AVERAGE(BO1369:BP1369),"")</f>
        <v/>
      </c>
      <c r="BO1369" s="23"/>
      <c r="BP1369" s="24"/>
      <c r="BQ1369" s="22" t="str">
        <f>IFERROR(AVERAGE(BR1369:BS1369),"")</f>
        <v/>
      </c>
      <c r="BR1369" s="23"/>
      <c r="BS1369" s="24"/>
      <c r="BT1369" s="22" t="str">
        <f>IFERROR(AVERAGE(BU1369:BV1369),"")</f>
        <v/>
      </c>
      <c r="BU1369" s="23"/>
      <c r="BV1369" s="24"/>
    </row>
    <row r="1370" spans="1:77">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1"/>
      <c r="AY1370" s="11"/>
      <c r="AZ1370" s="11"/>
      <c r="BA1370" s="11"/>
      <c r="BB1370" s="11"/>
      <c r="BC1370" s="11"/>
      <c r="BD1370" s="11"/>
      <c r="BE1370" s="11"/>
      <c r="BF1370" s="11"/>
      <c r="BG1370" s="11"/>
      <c r="BH1370" s="11"/>
      <c r="BI1370" s="11"/>
      <c r="BJ1370" s="11"/>
      <c r="BK1370" s="11"/>
      <c r="BL1370" s="11"/>
      <c r="BM1370" s="11"/>
      <c r="BN1370" s="11"/>
      <c r="BO1370" s="11"/>
      <c r="BP1370" s="11"/>
      <c r="BQ1370" s="11"/>
      <c r="BR1370" s="11"/>
      <c r="BS1370" s="11"/>
      <c r="BT1370" s="11"/>
      <c r="BU1370" s="11"/>
      <c r="BV1370" s="11"/>
      <c r="BW1370" s="11"/>
      <c r="BX1370" s="11"/>
      <c r="BY1370" s="11"/>
    </row>
    <row r="1372" spans="1:77">
      <c r="A1372" s="5">
        <f>MATCH(B1372,Sources[Citekey],0)</f>
        <v>53</v>
      </c>
      <c r="B1372" s="6" t="s">
        <v>218</v>
      </c>
      <c r="C1372" s="1"/>
      <c r="D1372" s="1">
        <f>VLOOKUP(B1372,Sources[],2,FALSE)</f>
        <v>2013</v>
      </c>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4"/>
      <c r="BM1372" s="4"/>
      <c r="BN1372" s="4"/>
      <c r="BO1372" s="4"/>
      <c r="BP1372" s="4"/>
      <c r="BQ1372" s="4"/>
      <c r="BR1372" s="4"/>
      <c r="BS1372" s="4"/>
      <c r="BT1372" s="4"/>
      <c r="BU1372" s="4"/>
      <c r="BV1372" s="4"/>
    </row>
    <row r="1373" spans="1:77">
      <c r="B1373" t="str">
        <f>B1372</f>
        <v>mathiesen2013technology</v>
      </c>
      <c r="C1373" t="s">
        <v>3</v>
      </c>
      <c r="D1373">
        <f>D1372</f>
        <v>2013</v>
      </c>
      <c r="E1373" s="25" t="s">
        <v>6</v>
      </c>
      <c r="F1373" s="4" t="str">
        <f>IFERROR(AVERAGE(G1373:H1373),"")</f>
        <v/>
      </c>
      <c r="G1373" s="12"/>
      <c r="H1373" s="13"/>
      <c r="I1373" s="4" t="str">
        <f>IFERROR(AVERAGE(J1373:K1373),"")</f>
        <v/>
      </c>
      <c r="J1373" s="12"/>
      <c r="K1373" s="13"/>
      <c r="L1373" s="4" t="str">
        <f>IFERROR(AVERAGE(M1373:N1373),"")</f>
        <v/>
      </c>
      <c r="M1373" s="12"/>
      <c r="N1373" s="13"/>
      <c r="O1373" s="4" t="str">
        <f>IFERROR(AVERAGE(P1373:Q1373),"")</f>
        <v/>
      </c>
      <c r="P1373" s="12"/>
      <c r="Q1373" s="13"/>
      <c r="R1373" s="4" t="str">
        <f>IFERROR(AVERAGE(S1373:T1373),"")</f>
        <v/>
      </c>
      <c r="S1373" s="12"/>
      <c r="T1373" s="13"/>
      <c r="U1373" s="4" t="str">
        <f>IFERROR(AVERAGE(V1373:W1373),"")</f>
        <v/>
      </c>
      <c r="V1373" s="12"/>
      <c r="W1373" s="13"/>
      <c r="X1373" s="4" t="str">
        <f>IFERROR(AVERAGE(Y1373:Z1373),"")</f>
        <v/>
      </c>
      <c r="Y1373" s="12"/>
      <c r="Z1373" s="13"/>
      <c r="AA1373" s="4" t="str">
        <f>IFERROR(AVERAGE(AB1373:AC1373),"")</f>
        <v/>
      </c>
      <c r="AB1373" s="12"/>
      <c r="AC1373" s="13"/>
      <c r="AD1373" s="4" t="str">
        <f>IFERROR(AVERAGE(AE1373:AF1373),"")</f>
        <v/>
      </c>
      <c r="AE1373" s="12"/>
      <c r="AF1373" s="13"/>
      <c r="AG1373" s="4" t="str">
        <f>IFERROR(AVERAGE(AH1373:AI1373),"")</f>
        <v/>
      </c>
      <c r="AH1373" s="12"/>
      <c r="AI1373" s="13"/>
      <c r="AJ1373" s="4" t="str">
        <f>IFERROR(AVERAGE(AK1373:AL1373),"")</f>
        <v/>
      </c>
      <c r="AK1373" s="12"/>
      <c r="AL1373" s="13"/>
      <c r="AM1373" s="4" t="str">
        <f>IFERROR(AVERAGE(AN1373:AO1373),"")</f>
        <v/>
      </c>
      <c r="AN1373" s="12"/>
      <c r="AO1373" s="13"/>
      <c r="AP1373" s="4" t="str">
        <f>IFERROR(AVERAGE(AQ1373:AR1373),"")</f>
        <v/>
      </c>
      <c r="AQ1373" s="12"/>
      <c r="AR1373" s="13"/>
      <c r="AS1373" s="4" t="str">
        <f>IFERROR(AVERAGE(AT1373:AU1373),"")</f>
        <v/>
      </c>
      <c r="AT1373" s="12"/>
      <c r="AU1373" s="13"/>
      <c r="AV1373" s="4" t="str">
        <f>IFERROR(AVERAGE(AW1373:AX1373),"")</f>
        <v/>
      </c>
      <c r="AW1373" s="12"/>
      <c r="AX1373" s="13"/>
      <c r="AY1373" s="4" t="str">
        <f>IFERROR(AVERAGE(AZ1373:BA1373),"")</f>
        <v/>
      </c>
      <c r="AZ1373" s="12"/>
      <c r="BA1373" s="13"/>
      <c r="BB1373" s="4" t="str">
        <f>IFERROR(AVERAGE(BC1373:BD1373),"")</f>
        <v/>
      </c>
      <c r="BC1373" s="12"/>
      <c r="BD1373" s="13"/>
      <c r="BE1373" s="4" t="str">
        <f>IFERROR(AVERAGE(BF1373:BG1373),"")</f>
        <v/>
      </c>
      <c r="BF1373" s="12"/>
      <c r="BG1373" s="13"/>
      <c r="BH1373" s="4" t="str">
        <f>IFERROR(AVERAGE(BI1373:BJ1373),"")</f>
        <v/>
      </c>
      <c r="BI1373" s="12"/>
      <c r="BJ1373" s="13"/>
      <c r="BK1373" s="4" t="str">
        <f>IFERROR(AVERAGE(BL1373:BM1373),"")</f>
        <v/>
      </c>
      <c r="BL1373" s="12"/>
      <c r="BM1373" s="13"/>
      <c r="BN1373" s="4" t="str">
        <f>IFERROR(AVERAGE(BO1373:BP1373),"")</f>
        <v/>
      </c>
      <c r="BO1373" s="12"/>
      <c r="BP1373" s="13"/>
      <c r="BQ1373" s="4" t="str">
        <f>IFERROR(AVERAGE(BR1373:BS1373),"")</f>
        <v/>
      </c>
      <c r="BR1373" s="12"/>
      <c r="BS1373" s="13"/>
      <c r="BT1373" s="4" t="str">
        <f>IFERROR(AVERAGE(BU1373:BV1373),"")</f>
        <v/>
      </c>
      <c r="BU1373" s="12"/>
      <c r="BV1373" s="13"/>
      <c r="BX1373" s="2"/>
      <c r="BY1373" s="2"/>
    </row>
    <row r="1374" spans="1:77">
      <c r="B1374" t="str">
        <f>B1373</f>
        <v>mathiesen2013technology</v>
      </c>
      <c r="C1374" t="s">
        <v>4</v>
      </c>
      <c r="D1374">
        <f>D1373</f>
        <v>2013</v>
      </c>
      <c r="E1374" t="str">
        <f>E1373</f>
        <v>EUR/kW</v>
      </c>
      <c r="F1374" s="4" t="str">
        <f>IFERROR(AVERAGE(G1374:H1374),"")</f>
        <v/>
      </c>
      <c r="G1374" s="14"/>
      <c r="H1374" s="15"/>
      <c r="I1374" s="4" t="str">
        <f>IFERROR(AVERAGE(J1374:K1374),"")</f>
        <v/>
      </c>
      <c r="J1374" s="14"/>
      <c r="K1374" s="15"/>
      <c r="L1374" s="4" t="str">
        <f>IFERROR(AVERAGE(M1374:N1374),"")</f>
        <v/>
      </c>
      <c r="M1374" s="14"/>
      <c r="N1374" s="15"/>
      <c r="O1374" s="4" t="str">
        <f>IFERROR(AVERAGE(P1374:Q1374),"")</f>
        <v/>
      </c>
      <c r="P1374" s="14"/>
      <c r="Q1374" s="15"/>
      <c r="R1374" s="4" t="str">
        <f>IFERROR(AVERAGE(S1374:T1374),"")</f>
        <v/>
      </c>
      <c r="S1374" s="14"/>
      <c r="T1374" s="15"/>
      <c r="U1374" s="4" t="str">
        <f>IFERROR(AVERAGE(V1374:W1374),"")</f>
        <v/>
      </c>
      <c r="V1374" s="14"/>
      <c r="W1374" s="15"/>
      <c r="X1374" s="4" t="str">
        <f>IFERROR(AVERAGE(Y1374:Z1374),"")</f>
        <v/>
      </c>
      <c r="Y1374" s="14"/>
      <c r="Z1374" s="15"/>
      <c r="AA1374" s="4" t="str">
        <f>IFERROR(AVERAGE(AB1374:AC1374),"")</f>
        <v/>
      </c>
      <c r="AB1374" s="14"/>
      <c r="AC1374" s="15"/>
      <c r="AD1374" s="4" t="str">
        <f>IFERROR(AVERAGE(AE1374:AF1374),"")</f>
        <v/>
      </c>
      <c r="AE1374" s="14"/>
      <c r="AF1374" s="15"/>
      <c r="AG1374" s="4" t="str">
        <f>IFERROR(AVERAGE(AH1374:AI1374),"")</f>
        <v/>
      </c>
      <c r="AH1374" s="14"/>
      <c r="AI1374" s="15"/>
      <c r="AJ1374" s="4" t="str">
        <f>IFERROR(AVERAGE(AK1374:AL1374),"")</f>
        <v/>
      </c>
      <c r="AK1374" s="14"/>
      <c r="AL1374" s="15"/>
      <c r="AM1374" s="4" t="str">
        <f>IFERROR(AVERAGE(AN1374:AO1374),"")</f>
        <v/>
      </c>
      <c r="AN1374" s="14"/>
      <c r="AO1374" s="15"/>
      <c r="AP1374" s="4" t="str">
        <f>IFERROR(AVERAGE(AQ1374:AR1374),"")</f>
        <v/>
      </c>
      <c r="AQ1374" s="14"/>
      <c r="AR1374" s="15"/>
      <c r="AS1374" s="4" t="str">
        <f>IFERROR(AVERAGE(AT1374:AU1374),"")</f>
        <v/>
      </c>
      <c r="AT1374" s="14"/>
      <c r="AU1374" s="15"/>
      <c r="AV1374" s="4" t="str">
        <f>IFERROR(AVERAGE(AW1374:AX1374),"")</f>
        <v/>
      </c>
      <c r="AW1374" s="14"/>
      <c r="AX1374" s="15"/>
      <c r="AY1374" s="4" t="str">
        <f>IFERROR(AVERAGE(AZ1374:BA1374),"")</f>
        <v/>
      </c>
      <c r="AZ1374" s="14"/>
      <c r="BA1374" s="15"/>
      <c r="BB1374" s="4" t="str">
        <f>IFERROR(AVERAGE(BC1374:BD1374),"")</f>
        <v/>
      </c>
      <c r="BC1374" s="14"/>
      <c r="BD1374" s="15"/>
      <c r="BE1374" s="4" t="str">
        <f>IFERROR(AVERAGE(BF1374:BG1374),"")</f>
        <v/>
      </c>
      <c r="BF1374" s="14"/>
      <c r="BG1374" s="15"/>
      <c r="BH1374" s="4" t="str">
        <f>IFERROR(AVERAGE(BI1374:BJ1374),"")</f>
        <v/>
      </c>
      <c r="BI1374" s="14"/>
      <c r="BJ1374" s="15"/>
      <c r="BK1374" s="4" t="str">
        <f>IFERROR(AVERAGE(BL1374:BM1374),"")</f>
        <v/>
      </c>
      <c r="BL1374" s="14"/>
      <c r="BM1374" s="15"/>
      <c r="BN1374" s="4" t="str">
        <f>IFERROR(AVERAGE(BO1374:BP1374),"")</f>
        <v/>
      </c>
      <c r="BO1374" s="14"/>
      <c r="BP1374" s="15"/>
      <c r="BQ1374" s="4" t="str">
        <f>IFERROR(AVERAGE(BR1374:BS1374),"")</f>
        <v/>
      </c>
      <c r="BR1374" s="14"/>
      <c r="BS1374" s="15"/>
      <c r="BT1374" s="4" t="str">
        <f>IFERROR(AVERAGE(BU1374:BV1374),"")</f>
        <v/>
      </c>
      <c r="BU1374" s="14"/>
      <c r="BV1374" s="15"/>
      <c r="BX1374" s="2"/>
      <c r="BY1374" s="2"/>
    </row>
    <row r="1375" spans="1:77">
      <c r="B1375" t="str">
        <f>B1374</f>
        <v>mathiesen2013technology</v>
      </c>
      <c r="C1375" t="s">
        <v>5</v>
      </c>
      <c r="D1375">
        <f>D1374</f>
        <v>2013</v>
      </c>
      <c r="E1375" t="str">
        <f>E1374</f>
        <v>EUR/kW</v>
      </c>
      <c r="F1375" s="4" t="str">
        <f>IFERROR(AVERAGE(G1375:H1375),"")</f>
        <v/>
      </c>
      <c r="G1375" s="16"/>
      <c r="H1375" s="17"/>
      <c r="I1375" s="4" t="str">
        <f>IFERROR(AVERAGE(J1375:K1375),"")</f>
        <v/>
      </c>
      <c r="J1375" s="16"/>
      <c r="K1375" s="17"/>
      <c r="L1375" s="4" t="str">
        <f>IFERROR(AVERAGE(M1375:N1375),"")</f>
        <v/>
      </c>
      <c r="M1375" s="16"/>
      <c r="N1375" s="17"/>
      <c r="O1375" s="4" t="str">
        <f>IFERROR(AVERAGE(P1375:Q1375),"")</f>
        <v/>
      </c>
      <c r="P1375" s="16"/>
      <c r="Q1375" s="17"/>
      <c r="R1375" s="4" t="str">
        <f>IFERROR(AVERAGE(S1375:T1375),"")</f>
        <v/>
      </c>
      <c r="S1375" s="16"/>
      <c r="T1375" s="17"/>
      <c r="U1375" s="4" t="str">
        <f>IFERROR(AVERAGE(V1375:W1375),"")</f>
        <v/>
      </c>
      <c r="V1375" s="16"/>
      <c r="W1375" s="17"/>
      <c r="X1375" s="4" t="str">
        <f>IFERROR(AVERAGE(Y1375:Z1375),"")</f>
        <v/>
      </c>
      <c r="Y1375" s="16"/>
      <c r="Z1375" s="17"/>
      <c r="AA1375" s="4" t="str">
        <f>IFERROR(AVERAGE(AB1375:AC1375),"")</f>
        <v/>
      </c>
      <c r="AB1375" s="16"/>
      <c r="AC1375" s="17"/>
      <c r="AD1375" s="4" t="str">
        <f>IFERROR(AVERAGE(AE1375:AF1375),"")</f>
        <v/>
      </c>
      <c r="AE1375" s="16"/>
      <c r="AF1375" s="17"/>
      <c r="AG1375" s="4" t="str">
        <f>IFERROR(AVERAGE(AH1375:AI1375),"")</f>
        <v/>
      </c>
      <c r="AH1375" s="16"/>
      <c r="AI1375" s="17"/>
      <c r="AJ1375" s="4" t="str">
        <f>IFERROR(AVERAGE(AK1375:AL1375),"")</f>
        <v/>
      </c>
      <c r="AK1375" s="16"/>
      <c r="AL1375" s="17"/>
      <c r="AM1375" s="4" t="str">
        <f>IFERROR(AVERAGE(AN1375:AO1375),"")</f>
        <v/>
      </c>
      <c r="AN1375" s="16"/>
      <c r="AO1375" s="17"/>
      <c r="AP1375" s="4" t="str">
        <f>IFERROR(AVERAGE(AQ1375:AR1375),"")</f>
        <v/>
      </c>
      <c r="AQ1375" s="16"/>
      <c r="AR1375" s="17"/>
      <c r="AS1375" s="4" t="str">
        <f>IFERROR(AVERAGE(AT1375:AU1375),"")</f>
        <v/>
      </c>
      <c r="AT1375" s="16"/>
      <c r="AU1375" s="17"/>
      <c r="AV1375" s="4" t="str">
        <f>IFERROR(AVERAGE(AW1375:AX1375),"")</f>
        <v/>
      </c>
      <c r="AW1375" s="16"/>
      <c r="AX1375" s="17"/>
      <c r="AY1375" s="4" t="str">
        <f>IFERROR(AVERAGE(AZ1375:BA1375),"")</f>
        <v/>
      </c>
      <c r="AZ1375" s="16"/>
      <c r="BA1375" s="17"/>
      <c r="BB1375" s="4" t="str">
        <f>IFERROR(AVERAGE(BC1375:BD1375),"")</f>
        <v/>
      </c>
      <c r="BC1375" s="16"/>
      <c r="BD1375" s="17"/>
      <c r="BE1375" s="4" t="str">
        <f>IFERROR(AVERAGE(BF1375:BG1375),"")</f>
        <v/>
      </c>
      <c r="BF1375" s="16"/>
      <c r="BG1375" s="17"/>
      <c r="BH1375" s="4" t="str">
        <f>IFERROR(AVERAGE(BI1375:BJ1375),"")</f>
        <v/>
      </c>
      <c r="BI1375" s="16"/>
      <c r="BJ1375" s="17"/>
      <c r="BK1375" s="4" t="str">
        <f>IFERROR(AVERAGE(BL1375:BM1375),"")</f>
        <v/>
      </c>
      <c r="BL1375" s="16"/>
      <c r="BM1375" s="17"/>
      <c r="BN1375" s="4">
        <f>IFERROR(AVERAGE(BO1375:BP1375),"")</f>
        <v>930</v>
      </c>
      <c r="BO1375" s="16">
        <v>930</v>
      </c>
      <c r="BP1375" s="17">
        <v>930</v>
      </c>
      <c r="BQ1375" s="4" t="str">
        <f>IFERROR(AVERAGE(BR1375:BS1375),"")</f>
        <v/>
      </c>
      <c r="BR1375" s="16"/>
      <c r="BS1375" s="17"/>
      <c r="BT1375" s="4">
        <f>IFERROR(AVERAGE(BU1375:BV1375),"")</f>
        <v>350</v>
      </c>
      <c r="BU1375" s="16">
        <v>350</v>
      </c>
      <c r="BV1375" s="17">
        <v>350</v>
      </c>
      <c r="BY1375" t="s">
        <v>219</v>
      </c>
    </row>
    <row r="1376" spans="1:77">
      <c r="B1376" t="s">
        <v>69</v>
      </c>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4"/>
      <c r="BK1376" s="4"/>
      <c r="BL1376" s="4"/>
      <c r="BM1376" s="4"/>
      <c r="BN1376" s="4"/>
      <c r="BO1376" s="4"/>
      <c r="BP1376" s="4"/>
      <c r="BQ1376" s="4"/>
      <c r="BR1376" s="4"/>
      <c r="BS1376" s="4"/>
      <c r="BT1376" s="4"/>
      <c r="BU1376" s="4"/>
      <c r="BV1376" s="4"/>
    </row>
    <row r="1377" spans="1:77" s="1" customFormat="1">
      <c r="A1377" s="55"/>
      <c r="B1377" s="1" t="str">
        <f>B1375</f>
        <v>mathiesen2013technology</v>
      </c>
      <c r="C1377" s="1" t="s">
        <v>10</v>
      </c>
      <c r="D1377" s="1">
        <f>D1372</f>
        <v>2013</v>
      </c>
      <c r="E1377" s="1" t="str">
        <f>E1373</f>
        <v>EUR/kW</v>
      </c>
      <c r="F1377" s="10">
        <f t="shared" ref="F1377:BJ1377" si="1518">IFERROR(SUM(F1379:F1384)/F1378,0)</f>
        <v>0</v>
      </c>
      <c r="G1377" s="10">
        <f t="shared" si="1518"/>
        <v>0</v>
      </c>
      <c r="H1377" s="10">
        <f t="shared" si="1518"/>
        <v>0</v>
      </c>
      <c r="I1377" s="10">
        <f t="shared" si="1518"/>
        <v>0</v>
      </c>
      <c r="J1377" s="10">
        <f t="shared" si="1518"/>
        <v>0</v>
      </c>
      <c r="K1377" s="10">
        <f t="shared" si="1518"/>
        <v>0</v>
      </c>
      <c r="L1377" s="10">
        <f t="shared" si="1518"/>
        <v>0</v>
      </c>
      <c r="M1377" s="10">
        <f t="shared" si="1518"/>
        <v>0</v>
      </c>
      <c r="N1377" s="10">
        <f t="shared" si="1518"/>
        <v>0</v>
      </c>
      <c r="O1377" s="10">
        <f t="shared" si="1518"/>
        <v>0</v>
      </c>
      <c r="P1377" s="10">
        <f t="shared" si="1518"/>
        <v>0</v>
      </c>
      <c r="Q1377" s="10">
        <f t="shared" si="1518"/>
        <v>0</v>
      </c>
      <c r="R1377" s="10">
        <f t="shared" si="1518"/>
        <v>0</v>
      </c>
      <c r="S1377" s="10">
        <f t="shared" si="1518"/>
        <v>0</v>
      </c>
      <c r="T1377" s="10">
        <f t="shared" si="1518"/>
        <v>0</v>
      </c>
      <c r="U1377" s="10">
        <f t="shared" si="1518"/>
        <v>0</v>
      </c>
      <c r="V1377" s="10">
        <f t="shared" si="1518"/>
        <v>0</v>
      </c>
      <c r="W1377" s="10">
        <f t="shared" si="1518"/>
        <v>0</v>
      </c>
      <c r="X1377" s="10">
        <f t="shared" si="1518"/>
        <v>0</v>
      </c>
      <c r="Y1377" s="10">
        <f t="shared" si="1518"/>
        <v>0</v>
      </c>
      <c r="Z1377" s="10">
        <f t="shared" si="1518"/>
        <v>0</v>
      </c>
      <c r="AA1377" s="10">
        <f t="shared" si="1518"/>
        <v>0</v>
      </c>
      <c r="AB1377" s="10">
        <f t="shared" si="1518"/>
        <v>0</v>
      </c>
      <c r="AC1377" s="10">
        <f t="shared" si="1518"/>
        <v>0</v>
      </c>
      <c r="AD1377" s="10">
        <f t="shared" si="1518"/>
        <v>0</v>
      </c>
      <c r="AE1377" s="10">
        <f t="shared" si="1518"/>
        <v>0</v>
      </c>
      <c r="AF1377" s="10">
        <f t="shared" si="1518"/>
        <v>0</v>
      </c>
      <c r="AG1377" s="10">
        <f t="shared" si="1518"/>
        <v>0</v>
      </c>
      <c r="AH1377" s="10">
        <f t="shared" si="1518"/>
        <v>0</v>
      </c>
      <c r="AI1377" s="10">
        <f t="shared" si="1518"/>
        <v>0</v>
      </c>
      <c r="AJ1377" s="10">
        <f t="shared" si="1518"/>
        <v>0</v>
      </c>
      <c r="AK1377" s="10">
        <f t="shared" si="1518"/>
        <v>0</v>
      </c>
      <c r="AL1377" s="10">
        <f t="shared" si="1518"/>
        <v>0</v>
      </c>
      <c r="AM1377" s="10">
        <f t="shared" si="1518"/>
        <v>0</v>
      </c>
      <c r="AN1377" s="10">
        <f t="shared" si="1518"/>
        <v>0</v>
      </c>
      <c r="AO1377" s="10">
        <f t="shared" si="1518"/>
        <v>0</v>
      </c>
      <c r="AP1377" s="10">
        <f t="shared" si="1518"/>
        <v>0</v>
      </c>
      <c r="AQ1377" s="10">
        <f t="shared" si="1518"/>
        <v>0</v>
      </c>
      <c r="AR1377" s="10">
        <f t="shared" si="1518"/>
        <v>0</v>
      </c>
      <c r="AS1377" s="10">
        <f t="shared" si="1518"/>
        <v>0</v>
      </c>
      <c r="AT1377" s="10">
        <f t="shared" si="1518"/>
        <v>0</v>
      </c>
      <c r="AU1377" s="10">
        <f t="shared" si="1518"/>
        <v>0</v>
      </c>
      <c r="AV1377" s="10">
        <f t="shared" si="1518"/>
        <v>0</v>
      </c>
      <c r="AW1377" s="10">
        <f t="shared" si="1518"/>
        <v>0</v>
      </c>
      <c r="AX1377" s="10">
        <f t="shared" si="1518"/>
        <v>0</v>
      </c>
      <c r="AY1377" s="10">
        <f t="shared" si="1518"/>
        <v>0</v>
      </c>
      <c r="AZ1377" s="10">
        <f t="shared" si="1518"/>
        <v>0</v>
      </c>
      <c r="BA1377" s="10">
        <f t="shared" si="1518"/>
        <v>0</v>
      </c>
      <c r="BB1377" s="10">
        <f t="shared" si="1518"/>
        <v>0</v>
      </c>
      <c r="BC1377" s="10">
        <f t="shared" si="1518"/>
        <v>0</v>
      </c>
      <c r="BD1377" s="10">
        <f t="shared" si="1518"/>
        <v>0</v>
      </c>
      <c r="BE1377" s="10">
        <f t="shared" si="1518"/>
        <v>0</v>
      </c>
      <c r="BF1377" s="10">
        <f t="shared" si="1518"/>
        <v>0</v>
      </c>
      <c r="BG1377" s="10">
        <f t="shared" si="1518"/>
        <v>0</v>
      </c>
      <c r="BH1377" s="10">
        <f t="shared" si="1518"/>
        <v>0</v>
      </c>
      <c r="BI1377" s="10">
        <f t="shared" si="1518"/>
        <v>0</v>
      </c>
      <c r="BJ1377" s="10">
        <f t="shared" si="1518"/>
        <v>0</v>
      </c>
      <c r="BK1377" s="10">
        <f t="shared" ref="BK1377:BV1377" si="1519">IFERROR(SUM(BK1379:BK1384)/BK1378,0)</f>
        <v>0</v>
      </c>
      <c r="BL1377" s="10">
        <f t="shared" si="1519"/>
        <v>0</v>
      </c>
      <c r="BM1377" s="10">
        <f t="shared" si="1519"/>
        <v>0</v>
      </c>
      <c r="BN1377" s="10">
        <f t="shared" si="1519"/>
        <v>0</v>
      </c>
      <c r="BO1377" s="10">
        <f t="shared" si="1519"/>
        <v>0</v>
      </c>
      <c r="BP1377" s="10">
        <f t="shared" si="1519"/>
        <v>0</v>
      </c>
      <c r="BQ1377" s="10">
        <f t="shared" si="1519"/>
        <v>0</v>
      </c>
      <c r="BR1377" s="10">
        <f t="shared" si="1519"/>
        <v>0</v>
      </c>
      <c r="BS1377" s="10">
        <f t="shared" si="1519"/>
        <v>0</v>
      </c>
      <c r="BT1377" s="10">
        <f t="shared" si="1519"/>
        <v>0</v>
      </c>
      <c r="BU1377" s="10">
        <f t="shared" si="1519"/>
        <v>0</v>
      </c>
      <c r="BV1377" s="10">
        <f t="shared" si="1519"/>
        <v>0</v>
      </c>
    </row>
    <row r="1378" spans="1:77" hidden="1" outlineLevel="1">
      <c r="B1378" t="str">
        <f>B1377</f>
        <v>mathiesen2013technology</v>
      </c>
      <c r="C1378" t="s">
        <v>17</v>
      </c>
      <c r="D1378">
        <f>D1377</f>
        <v>2013</v>
      </c>
      <c r="E1378" t="s">
        <v>18</v>
      </c>
      <c r="F1378" s="4" t="str">
        <f>IFERROR(AVERAGE(G1378:H1378),"")</f>
        <v/>
      </c>
      <c r="G1378" s="12"/>
      <c r="H1378" s="13"/>
      <c r="I1378" s="4" t="str">
        <f>IFERROR(AVERAGE(J1378:K1378),"")</f>
        <v/>
      </c>
      <c r="J1378" s="12"/>
      <c r="K1378" s="13"/>
      <c r="L1378" s="4" t="str">
        <f>IFERROR(AVERAGE(M1378:N1378),"")</f>
        <v/>
      </c>
      <c r="M1378" s="12"/>
      <c r="N1378" s="13"/>
      <c r="O1378" s="4" t="str">
        <f>IFERROR(AVERAGE(P1378:Q1378),"")</f>
        <v/>
      </c>
      <c r="P1378" s="12"/>
      <c r="Q1378" s="13"/>
      <c r="R1378" s="4" t="str">
        <f>IFERROR(AVERAGE(S1378:T1378),"")</f>
        <v/>
      </c>
      <c r="S1378" s="12"/>
      <c r="T1378" s="13"/>
      <c r="U1378" s="4" t="str">
        <f>IFERROR(AVERAGE(V1378:W1378),"")</f>
        <v/>
      </c>
      <c r="V1378" s="12"/>
      <c r="W1378" s="13"/>
      <c r="X1378" s="4" t="str">
        <f>IFERROR(AVERAGE(Y1378:Z1378),"")</f>
        <v/>
      </c>
      <c r="Y1378" s="12"/>
      <c r="Z1378" s="13"/>
      <c r="AA1378" s="4" t="str">
        <f>IFERROR(AVERAGE(AB1378:AC1378),"")</f>
        <v/>
      </c>
      <c r="AB1378" s="12"/>
      <c r="AC1378" s="13"/>
      <c r="AD1378" s="4" t="str">
        <f>IFERROR(AVERAGE(AE1378:AF1378),"")</f>
        <v/>
      </c>
      <c r="AE1378" s="12"/>
      <c r="AF1378" s="13"/>
      <c r="AG1378" s="4" t="str">
        <f>IFERROR(AVERAGE(AH1378:AI1378),"")</f>
        <v/>
      </c>
      <c r="AH1378" s="12"/>
      <c r="AI1378" s="13"/>
      <c r="AJ1378" s="4" t="str">
        <f>IFERROR(AVERAGE(AK1378:AL1378),"")</f>
        <v/>
      </c>
      <c r="AK1378" s="12"/>
      <c r="AL1378" s="13"/>
      <c r="AM1378" s="4" t="str">
        <f>IFERROR(AVERAGE(AN1378:AO1378),"")</f>
        <v/>
      </c>
      <c r="AN1378" s="12"/>
      <c r="AO1378" s="13"/>
      <c r="AP1378" s="4" t="str">
        <f>IFERROR(AVERAGE(AQ1378:AR1378),"")</f>
        <v/>
      </c>
      <c r="AQ1378" s="12"/>
      <c r="AR1378" s="13"/>
      <c r="AS1378" s="4" t="str">
        <f>IFERROR(AVERAGE(AT1378:AU1378),"")</f>
        <v/>
      </c>
      <c r="AT1378" s="12"/>
      <c r="AU1378" s="13"/>
      <c r="AV1378" s="4" t="str">
        <f>IFERROR(AVERAGE(AW1378:AX1378),"")</f>
        <v/>
      </c>
      <c r="AW1378" s="12"/>
      <c r="AX1378" s="13"/>
      <c r="AY1378" s="4" t="str">
        <f>IFERROR(AVERAGE(AZ1378:BA1378),"")</f>
        <v/>
      </c>
      <c r="AZ1378" s="12"/>
      <c r="BA1378" s="13"/>
      <c r="BB1378" s="4" t="str">
        <f>IFERROR(AVERAGE(BC1378:BD1378),"")</f>
        <v/>
      </c>
      <c r="BC1378" s="12"/>
      <c r="BD1378" s="13"/>
      <c r="BE1378" s="4" t="str">
        <f>IFERROR(AVERAGE(BF1378:BG1378),"")</f>
        <v/>
      </c>
      <c r="BF1378" s="12"/>
      <c r="BG1378" s="13"/>
      <c r="BH1378" s="4" t="str">
        <f>IFERROR(AVERAGE(BI1378:BJ1378),"")</f>
        <v/>
      </c>
      <c r="BI1378" s="12"/>
      <c r="BJ1378" s="13"/>
      <c r="BK1378" s="4" t="str">
        <f>IFERROR(AVERAGE(BL1378:BM1378),"")</f>
        <v/>
      </c>
      <c r="BL1378" s="12"/>
      <c r="BM1378" s="13"/>
      <c r="BN1378" s="4" t="str">
        <f>IFERROR(AVERAGE(BO1378:BP1378),"")</f>
        <v/>
      </c>
      <c r="BO1378" s="12"/>
      <c r="BP1378" s="13"/>
      <c r="BQ1378" s="4" t="str">
        <f>IFERROR(AVERAGE(BR1378:BS1378),"")</f>
        <v/>
      </c>
      <c r="BR1378" s="12"/>
      <c r="BS1378" s="13"/>
      <c r="BT1378" s="4" t="str">
        <f>IFERROR(AVERAGE(BU1378:BV1378),"")</f>
        <v/>
      </c>
      <c r="BU1378" s="12"/>
      <c r="BV1378" s="13"/>
    </row>
    <row r="1379" spans="1:77" hidden="1" outlineLevel="1">
      <c r="B1379" t="str">
        <f t="shared" ref="B1379:B1384" si="1520">B1378</f>
        <v>mathiesen2013technology</v>
      </c>
      <c r="C1379" t="s">
        <v>12</v>
      </c>
      <c r="D1379">
        <f>D1377</f>
        <v>2013</v>
      </c>
      <c r="E1379" t="str">
        <f>LEFT(E1377,3)</f>
        <v>EUR</v>
      </c>
      <c r="F1379" s="4" t="str">
        <f t="shared" ref="F1379:F1384" si="1521">IFERROR(AVERAGE(G1379:H1379),"")</f>
        <v/>
      </c>
      <c r="G1379" s="12"/>
      <c r="H1379" s="13"/>
      <c r="I1379" s="4" t="str">
        <f t="shared" ref="I1379:I1384" si="1522">IFERROR(AVERAGE(J1379:K1379),"")</f>
        <v/>
      </c>
      <c r="J1379" s="12"/>
      <c r="K1379" s="13"/>
      <c r="L1379" s="4" t="str">
        <f t="shared" ref="L1379:L1384" si="1523">IFERROR(AVERAGE(M1379:N1379),"")</f>
        <v/>
      </c>
      <c r="M1379" s="12"/>
      <c r="N1379" s="13"/>
      <c r="O1379" s="4" t="str">
        <f t="shared" ref="O1379:O1384" si="1524">IFERROR(AVERAGE(P1379:Q1379),"")</f>
        <v/>
      </c>
      <c r="P1379" s="12"/>
      <c r="Q1379" s="13"/>
      <c r="R1379" s="4" t="str">
        <f t="shared" ref="R1379:R1384" si="1525">IFERROR(AVERAGE(S1379:T1379),"")</f>
        <v/>
      </c>
      <c r="S1379" s="12"/>
      <c r="T1379" s="13"/>
      <c r="U1379" s="4" t="str">
        <f t="shared" ref="U1379:U1384" si="1526">IFERROR(AVERAGE(V1379:W1379),"")</f>
        <v/>
      </c>
      <c r="V1379" s="12"/>
      <c r="W1379" s="13"/>
      <c r="X1379" s="4" t="str">
        <f t="shared" ref="X1379:X1384" si="1527">IFERROR(AVERAGE(Y1379:Z1379),"")</f>
        <v/>
      </c>
      <c r="Y1379" s="12"/>
      <c r="Z1379" s="13"/>
      <c r="AA1379" s="4" t="str">
        <f t="shared" ref="AA1379:AA1384" si="1528">IFERROR(AVERAGE(AB1379:AC1379),"")</f>
        <v/>
      </c>
      <c r="AB1379" s="12"/>
      <c r="AC1379" s="13"/>
      <c r="AD1379" s="4" t="str">
        <f t="shared" ref="AD1379:AD1384" si="1529">IFERROR(AVERAGE(AE1379:AF1379),"")</f>
        <v/>
      </c>
      <c r="AE1379" s="12"/>
      <c r="AF1379" s="13"/>
      <c r="AG1379" s="4" t="str">
        <f t="shared" ref="AG1379:AG1384" si="1530">IFERROR(AVERAGE(AH1379:AI1379),"")</f>
        <v/>
      </c>
      <c r="AH1379" s="12"/>
      <c r="AI1379" s="13"/>
      <c r="AJ1379" s="4" t="str">
        <f t="shared" ref="AJ1379:AJ1384" si="1531">IFERROR(AVERAGE(AK1379:AL1379),"")</f>
        <v/>
      </c>
      <c r="AK1379" s="12"/>
      <c r="AL1379" s="13"/>
      <c r="AM1379" s="4" t="str">
        <f t="shared" ref="AM1379:AM1384" si="1532">IFERROR(AVERAGE(AN1379:AO1379),"")</f>
        <v/>
      </c>
      <c r="AN1379" s="12"/>
      <c r="AO1379" s="13"/>
      <c r="AP1379" s="4" t="str">
        <f t="shared" ref="AP1379:AP1384" si="1533">IFERROR(AVERAGE(AQ1379:AR1379),"")</f>
        <v/>
      </c>
      <c r="AQ1379" s="12"/>
      <c r="AR1379" s="13"/>
      <c r="AS1379" s="4" t="str">
        <f t="shared" ref="AS1379:AS1384" si="1534">IFERROR(AVERAGE(AT1379:AU1379),"")</f>
        <v/>
      </c>
      <c r="AT1379" s="12"/>
      <c r="AU1379" s="13"/>
      <c r="AV1379" s="4" t="str">
        <f t="shared" ref="AV1379:AV1384" si="1535">IFERROR(AVERAGE(AW1379:AX1379),"")</f>
        <v/>
      </c>
      <c r="AW1379" s="12"/>
      <c r="AX1379" s="13"/>
      <c r="AY1379" s="4" t="str">
        <f t="shared" ref="AY1379:AY1384" si="1536">IFERROR(AVERAGE(AZ1379:BA1379),"")</f>
        <v/>
      </c>
      <c r="AZ1379" s="12"/>
      <c r="BA1379" s="13"/>
      <c r="BB1379" s="4" t="str">
        <f t="shared" ref="BB1379:BB1384" si="1537">IFERROR(AVERAGE(BC1379:BD1379),"")</f>
        <v/>
      </c>
      <c r="BC1379" s="12"/>
      <c r="BD1379" s="13"/>
      <c r="BE1379" s="4" t="str">
        <f t="shared" ref="BE1379:BE1384" si="1538">IFERROR(AVERAGE(BF1379:BG1379),"")</f>
        <v/>
      </c>
      <c r="BF1379" s="12"/>
      <c r="BG1379" s="13"/>
      <c r="BH1379" s="4" t="str">
        <f t="shared" ref="BH1379:BH1384" si="1539">IFERROR(AVERAGE(BI1379:BJ1379),"")</f>
        <v/>
      </c>
      <c r="BI1379" s="12"/>
      <c r="BJ1379" s="13"/>
      <c r="BK1379" s="4" t="str">
        <f t="shared" ref="BK1379:BK1384" si="1540">IFERROR(AVERAGE(BL1379:BM1379),"")</f>
        <v/>
      </c>
      <c r="BL1379" s="12"/>
      <c r="BM1379" s="13"/>
      <c r="BN1379" s="4" t="str">
        <f t="shared" ref="BN1379:BN1384" si="1541">IFERROR(AVERAGE(BO1379:BP1379),"")</f>
        <v/>
      </c>
      <c r="BO1379" s="12"/>
      <c r="BP1379" s="13"/>
      <c r="BQ1379" s="4" t="str">
        <f t="shared" ref="BQ1379:BQ1384" si="1542">IFERROR(AVERAGE(BR1379:BS1379),"")</f>
        <v/>
      </c>
      <c r="BR1379" s="12"/>
      <c r="BS1379" s="13"/>
      <c r="BT1379" s="4" t="str">
        <f t="shared" ref="BT1379:BT1384" si="1543">IFERROR(AVERAGE(BU1379:BV1379),"")</f>
        <v/>
      </c>
      <c r="BU1379" s="12"/>
      <c r="BV1379" s="13"/>
    </row>
    <row r="1380" spans="1:77" hidden="1" outlineLevel="1">
      <c r="B1380" t="str">
        <f t="shared" si="1520"/>
        <v>mathiesen2013technology</v>
      </c>
      <c r="C1380" t="s">
        <v>13</v>
      </c>
      <c r="D1380">
        <f t="shared" ref="D1380:E1384" si="1544">D1379</f>
        <v>2013</v>
      </c>
      <c r="E1380" t="str">
        <f t="shared" si="1544"/>
        <v>EUR</v>
      </c>
      <c r="F1380" s="4" t="str">
        <f t="shared" si="1521"/>
        <v/>
      </c>
      <c r="G1380" s="12"/>
      <c r="H1380" s="13"/>
      <c r="I1380" s="4" t="str">
        <f t="shared" si="1522"/>
        <v/>
      </c>
      <c r="J1380" s="12"/>
      <c r="K1380" s="13"/>
      <c r="L1380" s="4" t="str">
        <f t="shared" si="1523"/>
        <v/>
      </c>
      <c r="M1380" s="12"/>
      <c r="N1380" s="13"/>
      <c r="O1380" s="4" t="str">
        <f t="shared" si="1524"/>
        <v/>
      </c>
      <c r="P1380" s="12"/>
      <c r="Q1380" s="13"/>
      <c r="R1380" s="4" t="str">
        <f t="shared" si="1525"/>
        <v/>
      </c>
      <c r="S1380" s="12"/>
      <c r="T1380" s="13"/>
      <c r="U1380" s="4" t="str">
        <f t="shared" si="1526"/>
        <v/>
      </c>
      <c r="V1380" s="12"/>
      <c r="W1380" s="13"/>
      <c r="X1380" s="4" t="str">
        <f t="shared" si="1527"/>
        <v/>
      </c>
      <c r="Y1380" s="12"/>
      <c r="Z1380" s="13"/>
      <c r="AA1380" s="4" t="str">
        <f t="shared" si="1528"/>
        <v/>
      </c>
      <c r="AB1380" s="12"/>
      <c r="AC1380" s="13"/>
      <c r="AD1380" s="4" t="str">
        <f t="shared" si="1529"/>
        <v/>
      </c>
      <c r="AE1380" s="12"/>
      <c r="AF1380" s="13"/>
      <c r="AG1380" s="4" t="str">
        <f t="shared" si="1530"/>
        <v/>
      </c>
      <c r="AH1380" s="12"/>
      <c r="AI1380" s="13"/>
      <c r="AJ1380" s="4" t="str">
        <f t="shared" si="1531"/>
        <v/>
      </c>
      <c r="AK1380" s="12"/>
      <c r="AL1380" s="13"/>
      <c r="AM1380" s="4" t="str">
        <f t="shared" si="1532"/>
        <v/>
      </c>
      <c r="AN1380" s="12"/>
      <c r="AO1380" s="13"/>
      <c r="AP1380" s="4" t="str">
        <f t="shared" si="1533"/>
        <v/>
      </c>
      <c r="AQ1380" s="12"/>
      <c r="AR1380" s="13"/>
      <c r="AS1380" s="4" t="str">
        <f t="shared" si="1534"/>
        <v/>
      </c>
      <c r="AT1380" s="12"/>
      <c r="AU1380" s="13"/>
      <c r="AV1380" s="4" t="str">
        <f t="shared" si="1535"/>
        <v/>
      </c>
      <c r="AW1380" s="12"/>
      <c r="AX1380" s="13"/>
      <c r="AY1380" s="4" t="str">
        <f t="shared" si="1536"/>
        <v/>
      </c>
      <c r="AZ1380" s="12"/>
      <c r="BA1380" s="13"/>
      <c r="BB1380" s="4" t="str">
        <f t="shared" si="1537"/>
        <v/>
      </c>
      <c r="BC1380" s="12"/>
      <c r="BD1380" s="13"/>
      <c r="BE1380" s="4" t="str">
        <f t="shared" si="1538"/>
        <v/>
      </c>
      <c r="BF1380" s="12"/>
      <c r="BG1380" s="13"/>
      <c r="BH1380" s="4" t="str">
        <f t="shared" si="1539"/>
        <v/>
      </c>
      <c r="BI1380" s="12"/>
      <c r="BJ1380" s="13"/>
      <c r="BK1380" s="4" t="str">
        <f t="shared" si="1540"/>
        <v/>
      </c>
      <c r="BL1380" s="12"/>
      <c r="BM1380" s="13"/>
      <c r="BN1380" s="4" t="str">
        <f t="shared" si="1541"/>
        <v/>
      </c>
      <c r="BO1380" s="12"/>
      <c r="BP1380" s="13"/>
      <c r="BQ1380" s="4" t="str">
        <f t="shared" si="1542"/>
        <v/>
      </c>
      <c r="BR1380" s="12"/>
      <c r="BS1380" s="13"/>
      <c r="BT1380" s="4" t="str">
        <f t="shared" si="1543"/>
        <v/>
      </c>
      <c r="BU1380" s="12"/>
      <c r="BV1380" s="13"/>
    </row>
    <row r="1381" spans="1:77" hidden="1" outlineLevel="1">
      <c r="B1381" t="str">
        <f t="shared" si="1520"/>
        <v>mathiesen2013technology</v>
      </c>
      <c r="C1381" t="s">
        <v>14</v>
      </c>
      <c r="D1381">
        <f t="shared" si="1544"/>
        <v>2013</v>
      </c>
      <c r="E1381" t="str">
        <f t="shared" si="1544"/>
        <v>EUR</v>
      </c>
      <c r="F1381" s="4" t="str">
        <f t="shared" si="1521"/>
        <v/>
      </c>
      <c r="G1381" s="12"/>
      <c r="H1381" s="13"/>
      <c r="I1381" s="4" t="str">
        <f t="shared" si="1522"/>
        <v/>
      </c>
      <c r="J1381" s="12"/>
      <c r="K1381" s="13"/>
      <c r="L1381" s="4" t="str">
        <f t="shared" si="1523"/>
        <v/>
      </c>
      <c r="M1381" s="12"/>
      <c r="N1381" s="13"/>
      <c r="O1381" s="4" t="str">
        <f t="shared" si="1524"/>
        <v/>
      </c>
      <c r="P1381" s="12"/>
      <c r="Q1381" s="13"/>
      <c r="R1381" s="4" t="str">
        <f t="shared" si="1525"/>
        <v/>
      </c>
      <c r="S1381" s="12"/>
      <c r="T1381" s="13"/>
      <c r="U1381" s="4" t="str">
        <f t="shared" si="1526"/>
        <v/>
      </c>
      <c r="V1381" s="12"/>
      <c r="W1381" s="13"/>
      <c r="X1381" s="4" t="str">
        <f t="shared" si="1527"/>
        <v/>
      </c>
      <c r="Y1381" s="12"/>
      <c r="Z1381" s="13"/>
      <c r="AA1381" s="4" t="str">
        <f t="shared" si="1528"/>
        <v/>
      </c>
      <c r="AB1381" s="12"/>
      <c r="AC1381" s="13"/>
      <c r="AD1381" s="4" t="str">
        <f t="shared" si="1529"/>
        <v/>
      </c>
      <c r="AE1381" s="12"/>
      <c r="AF1381" s="13"/>
      <c r="AG1381" s="4" t="str">
        <f t="shared" si="1530"/>
        <v/>
      </c>
      <c r="AH1381" s="12"/>
      <c r="AI1381" s="13"/>
      <c r="AJ1381" s="4" t="str">
        <f t="shared" si="1531"/>
        <v/>
      </c>
      <c r="AK1381" s="12"/>
      <c r="AL1381" s="13"/>
      <c r="AM1381" s="4" t="str">
        <f t="shared" si="1532"/>
        <v/>
      </c>
      <c r="AN1381" s="12"/>
      <c r="AO1381" s="13"/>
      <c r="AP1381" s="4" t="str">
        <f t="shared" si="1533"/>
        <v/>
      </c>
      <c r="AQ1381" s="12"/>
      <c r="AR1381" s="13"/>
      <c r="AS1381" s="4" t="str">
        <f t="shared" si="1534"/>
        <v/>
      </c>
      <c r="AT1381" s="12"/>
      <c r="AU1381" s="13"/>
      <c r="AV1381" s="4" t="str">
        <f t="shared" si="1535"/>
        <v/>
      </c>
      <c r="AW1381" s="12"/>
      <c r="AX1381" s="13"/>
      <c r="AY1381" s="4" t="str">
        <f t="shared" si="1536"/>
        <v/>
      </c>
      <c r="AZ1381" s="12"/>
      <c r="BA1381" s="13"/>
      <c r="BB1381" s="4" t="str">
        <f t="shared" si="1537"/>
        <v/>
      </c>
      <c r="BC1381" s="12"/>
      <c r="BD1381" s="13"/>
      <c r="BE1381" s="4" t="str">
        <f t="shared" si="1538"/>
        <v/>
      </c>
      <c r="BF1381" s="12"/>
      <c r="BG1381" s="13"/>
      <c r="BH1381" s="4" t="str">
        <f t="shared" si="1539"/>
        <v/>
      </c>
      <c r="BI1381" s="12"/>
      <c r="BJ1381" s="13"/>
      <c r="BK1381" s="4" t="str">
        <f t="shared" si="1540"/>
        <v/>
      </c>
      <c r="BL1381" s="12"/>
      <c r="BM1381" s="13"/>
      <c r="BN1381" s="4" t="str">
        <f t="shared" si="1541"/>
        <v/>
      </c>
      <c r="BO1381" s="12"/>
      <c r="BP1381" s="13"/>
      <c r="BQ1381" s="4" t="str">
        <f t="shared" si="1542"/>
        <v/>
      </c>
      <c r="BR1381" s="12"/>
      <c r="BS1381" s="13"/>
      <c r="BT1381" s="4" t="str">
        <f t="shared" si="1543"/>
        <v/>
      </c>
      <c r="BU1381" s="12"/>
      <c r="BV1381" s="13"/>
    </row>
    <row r="1382" spans="1:77" hidden="1" outlineLevel="1">
      <c r="B1382" t="str">
        <f t="shared" si="1520"/>
        <v>mathiesen2013technology</v>
      </c>
      <c r="C1382" t="s">
        <v>11</v>
      </c>
      <c r="D1382">
        <f t="shared" si="1544"/>
        <v>2013</v>
      </c>
      <c r="E1382" t="str">
        <f t="shared" si="1544"/>
        <v>EUR</v>
      </c>
      <c r="F1382" s="4" t="str">
        <f t="shared" si="1521"/>
        <v/>
      </c>
      <c r="G1382" s="12"/>
      <c r="H1382" s="13"/>
      <c r="I1382" s="4" t="str">
        <f t="shared" si="1522"/>
        <v/>
      </c>
      <c r="J1382" s="12"/>
      <c r="K1382" s="13"/>
      <c r="L1382" s="4" t="str">
        <f t="shared" si="1523"/>
        <v/>
      </c>
      <c r="M1382" s="12"/>
      <c r="N1382" s="13"/>
      <c r="O1382" s="4" t="str">
        <f t="shared" si="1524"/>
        <v/>
      </c>
      <c r="P1382" s="12"/>
      <c r="Q1382" s="13"/>
      <c r="R1382" s="4" t="str">
        <f t="shared" si="1525"/>
        <v/>
      </c>
      <c r="S1382" s="12"/>
      <c r="T1382" s="13"/>
      <c r="U1382" s="4" t="str">
        <f t="shared" si="1526"/>
        <v/>
      </c>
      <c r="V1382" s="12"/>
      <c r="W1382" s="13"/>
      <c r="X1382" s="4" t="str">
        <f t="shared" si="1527"/>
        <v/>
      </c>
      <c r="Y1382" s="12"/>
      <c r="Z1382" s="13"/>
      <c r="AA1382" s="4" t="str">
        <f t="shared" si="1528"/>
        <v/>
      </c>
      <c r="AB1382" s="12"/>
      <c r="AC1382" s="13"/>
      <c r="AD1382" s="4" t="str">
        <f t="shared" si="1529"/>
        <v/>
      </c>
      <c r="AE1382" s="12"/>
      <c r="AF1382" s="13"/>
      <c r="AG1382" s="4" t="str">
        <f t="shared" si="1530"/>
        <v/>
      </c>
      <c r="AH1382" s="12"/>
      <c r="AI1382" s="13"/>
      <c r="AJ1382" s="4" t="str">
        <f t="shared" si="1531"/>
        <v/>
      </c>
      <c r="AK1382" s="12"/>
      <c r="AL1382" s="13"/>
      <c r="AM1382" s="4" t="str">
        <f t="shared" si="1532"/>
        <v/>
      </c>
      <c r="AN1382" s="12"/>
      <c r="AO1382" s="13"/>
      <c r="AP1382" s="4" t="str">
        <f t="shared" si="1533"/>
        <v/>
      </c>
      <c r="AQ1382" s="12"/>
      <c r="AR1382" s="13"/>
      <c r="AS1382" s="4" t="str">
        <f t="shared" si="1534"/>
        <v/>
      </c>
      <c r="AT1382" s="12"/>
      <c r="AU1382" s="13"/>
      <c r="AV1382" s="4" t="str">
        <f t="shared" si="1535"/>
        <v/>
      </c>
      <c r="AW1382" s="12"/>
      <c r="AX1382" s="13"/>
      <c r="AY1382" s="4" t="str">
        <f t="shared" si="1536"/>
        <v/>
      </c>
      <c r="AZ1382" s="12"/>
      <c r="BA1382" s="13"/>
      <c r="BB1382" s="4" t="str">
        <f t="shared" si="1537"/>
        <v/>
      </c>
      <c r="BC1382" s="12"/>
      <c r="BD1382" s="13"/>
      <c r="BE1382" s="4" t="str">
        <f t="shared" si="1538"/>
        <v/>
      </c>
      <c r="BF1382" s="12"/>
      <c r="BG1382" s="13"/>
      <c r="BH1382" s="4" t="str">
        <f t="shared" si="1539"/>
        <v/>
      </c>
      <c r="BI1382" s="12"/>
      <c r="BJ1382" s="13"/>
      <c r="BK1382" s="4" t="str">
        <f t="shared" si="1540"/>
        <v/>
      </c>
      <c r="BL1382" s="12"/>
      <c r="BM1382" s="13"/>
      <c r="BN1382" s="4" t="str">
        <f t="shared" si="1541"/>
        <v/>
      </c>
      <c r="BO1382" s="12"/>
      <c r="BP1382" s="13"/>
      <c r="BQ1382" s="4" t="str">
        <f t="shared" si="1542"/>
        <v/>
      </c>
      <c r="BR1382" s="12"/>
      <c r="BS1382" s="13"/>
      <c r="BT1382" s="4" t="str">
        <f t="shared" si="1543"/>
        <v/>
      </c>
      <c r="BU1382" s="12"/>
      <c r="BV1382" s="13"/>
    </row>
    <row r="1383" spans="1:77" hidden="1" outlineLevel="1">
      <c r="B1383" t="str">
        <f t="shared" si="1520"/>
        <v>mathiesen2013technology</v>
      </c>
      <c r="C1383" t="s">
        <v>15</v>
      </c>
      <c r="D1383">
        <f t="shared" si="1544"/>
        <v>2013</v>
      </c>
      <c r="E1383" t="str">
        <f t="shared" si="1544"/>
        <v>EUR</v>
      </c>
      <c r="F1383" s="4" t="str">
        <f t="shared" si="1521"/>
        <v/>
      </c>
      <c r="G1383" s="12"/>
      <c r="H1383" s="13"/>
      <c r="I1383" s="4" t="str">
        <f t="shared" si="1522"/>
        <v/>
      </c>
      <c r="J1383" s="12"/>
      <c r="K1383" s="13"/>
      <c r="L1383" s="4" t="str">
        <f t="shared" si="1523"/>
        <v/>
      </c>
      <c r="M1383" s="12"/>
      <c r="N1383" s="13"/>
      <c r="O1383" s="4" t="str">
        <f t="shared" si="1524"/>
        <v/>
      </c>
      <c r="P1383" s="12"/>
      <c r="Q1383" s="13"/>
      <c r="R1383" s="4" t="str">
        <f t="shared" si="1525"/>
        <v/>
      </c>
      <c r="S1383" s="12"/>
      <c r="T1383" s="13"/>
      <c r="U1383" s="4" t="str">
        <f t="shared" si="1526"/>
        <v/>
      </c>
      <c r="V1383" s="12"/>
      <c r="W1383" s="13"/>
      <c r="X1383" s="4" t="str">
        <f t="shared" si="1527"/>
        <v/>
      </c>
      <c r="Y1383" s="12"/>
      <c r="Z1383" s="13"/>
      <c r="AA1383" s="4" t="str">
        <f t="shared" si="1528"/>
        <v/>
      </c>
      <c r="AB1383" s="12"/>
      <c r="AC1383" s="13"/>
      <c r="AD1383" s="4" t="str">
        <f t="shared" si="1529"/>
        <v/>
      </c>
      <c r="AE1383" s="12"/>
      <c r="AF1383" s="13"/>
      <c r="AG1383" s="4" t="str">
        <f t="shared" si="1530"/>
        <v/>
      </c>
      <c r="AH1383" s="12"/>
      <c r="AI1383" s="13"/>
      <c r="AJ1383" s="4" t="str">
        <f t="shared" si="1531"/>
        <v/>
      </c>
      <c r="AK1383" s="12"/>
      <c r="AL1383" s="13"/>
      <c r="AM1383" s="4" t="str">
        <f t="shared" si="1532"/>
        <v/>
      </c>
      <c r="AN1383" s="12"/>
      <c r="AO1383" s="13"/>
      <c r="AP1383" s="4" t="str">
        <f t="shared" si="1533"/>
        <v/>
      </c>
      <c r="AQ1383" s="12"/>
      <c r="AR1383" s="13"/>
      <c r="AS1383" s="4" t="str">
        <f t="shared" si="1534"/>
        <v/>
      </c>
      <c r="AT1383" s="12"/>
      <c r="AU1383" s="13"/>
      <c r="AV1383" s="4" t="str">
        <f t="shared" si="1535"/>
        <v/>
      </c>
      <c r="AW1383" s="12"/>
      <c r="AX1383" s="13"/>
      <c r="AY1383" s="4" t="str">
        <f t="shared" si="1536"/>
        <v/>
      </c>
      <c r="AZ1383" s="12"/>
      <c r="BA1383" s="13"/>
      <c r="BB1383" s="4" t="str">
        <f t="shared" si="1537"/>
        <v/>
      </c>
      <c r="BC1383" s="12"/>
      <c r="BD1383" s="13"/>
      <c r="BE1383" s="4" t="str">
        <f t="shared" si="1538"/>
        <v/>
      </c>
      <c r="BF1383" s="12"/>
      <c r="BG1383" s="13"/>
      <c r="BH1383" s="4" t="str">
        <f t="shared" si="1539"/>
        <v/>
      </c>
      <c r="BI1383" s="12"/>
      <c r="BJ1383" s="13"/>
      <c r="BK1383" s="4" t="str">
        <f t="shared" si="1540"/>
        <v/>
      </c>
      <c r="BL1383" s="12"/>
      <c r="BM1383" s="13"/>
      <c r="BN1383" s="4" t="str">
        <f t="shared" si="1541"/>
        <v/>
      </c>
      <c r="BO1383" s="12"/>
      <c r="BP1383" s="13"/>
      <c r="BQ1383" s="4" t="str">
        <f t="shared" si="1542"/>
        <v/>
      </c>
      <c r="BR1383" s="12"/>
      <c r="BS1383" s="13"/>
      <c r="BT1383" s="4" t="str">
        <f t="shared" si="1543"/>
        <v/>
      </c>
      <c r="BU1383" s="12"/>
      <c r="BV1383" s="13"/>
    </row>
    <row r="1384" spans="1:77" hidden="1" outlineLevel="1">
      <c r="B1384" t="str">
        <f t="shared" si="1520"/>
        <v>mathiesen2013technology</v>
      </c>
      <c r="C1384" t="s">
        <v>16</v>
      </c>
      <c r="D1384">
        <f t="shared" si="1544"/>
        <v>2013</v>
      </c>
      <c r="E1384" t="str">
        <f t="shared" si="1544"/>
        <v>EUR</v>
      </c>
      <c r="F1384" s="4" t="str">
        <f t="shared" si="1521"/>
        <v/>
      </c>
      <c r="G1384" s="12"/>
      <c r="H1384" s="13"/>
      <c r="I1384" s="4" t="str">
        <f t="shared" si="1522"/>
        <v/>
      </c>
      <c r="J1384" s="12"/>
      <c r="K1384" s="13"/>
      <c r="L1384" s="4" t="str">
        <f t="shared" si="1523"/>
        <v/>
      </c>
      <c r="M1384" s="12"/>
      <c r="N1384" s="13"/>
      <c r="O1384" s="4" t="str">
        <f t="shared" si="1524"/>
        <v/>
      </c>
      <c r="P1384" s="12"/>
      <c r="Q1384" s="13"/>
      <c r="R1384" s="4" t="str">
        <f t="shared" si="1525"/>
        <v/>
      </c>
      <c r="S1384" s="12"/>
      <c r="T1384" s="13"/>
      <c r="U1384" s="4" t="str">
        <f t="shared" si="1526"/>
        <v/>
      </c>
      <c r="V1384" s="12"/>
      <c r="W1384" s="13"/>
      <c r="X1384" s="4" t="str">
        <f t="shared" si="1527"/>
        <v/>
      </c>
      <c r="Y1384" s="12"/>
      <c r="Z1384" s="13"/>
      <c r="AA1384" s="4" t="str">
        <f t="shared" si="1528"/>
        <v/>
      </c>
      <c r="AB1384" s="12"/>
      <c r="AC1384" s="13"/>
      <c r="AD1384" s="4" t="str">
        <f t="shared" si="1529"/>
        <v/>
      </c>
      <c r="AE1384" s="12"/>
      <c r="AF1384" s="13"/>
      <c r="AG1384" s="4" t="str">
        <f t="shared" si="1530"/>
        <v/>
      </c>
      <c r="AH1384" s="12"/>
      <c r="AI1384" s="13"/>
      <c r="AJ1384" s="4" t="str">
        <f t="shared" si="1531"/>
        <v/>
      </c>
      <c r="AK1384" s="12"/>
      <c r="AL1384" s="13"/>
      <c r="AM1384" s="4" t="str">
        <f t="shared" si="1532"/>
        <v/>
      </c>
      <c r="AN1384" s="12"/>
      <c r="AO1384" s="13"/>
      <c r="AP1384" s="4" t="str">
        <f t="shared" si="1533"/>
        <v/>
      </c>
      <c r="AQ1384" s="12"/>
      <c r="AR1384" s="13"/>
      <c r="AS1384" s="4" t="str">
        <f t="shared" si="1534"/>
        <v/>
      </c>
      <c r="AT1384" s="12"/>
      <c r="AU1384" s="13"/>
      <c r="AV1384" s="4" t="str">
        <f t="shared" si="1535"/>
        <v/>
      </c>
      <c r="AW1384" s="12"/>
      <c r="AX1384" s="13"/>
      <c r="AY1384" s="4" t="str">
        <f t="shared" si="1536"/>
        <v/>
      </c>
      <c r="AZ1384" s="12"/>
      <c r="BA1384" s="13"/>
      <c r="BB1384" s="4" t="str">
        <f t="shared" si="1537"/>
        <v/>
      </c>
      <c r="BC1384" s="12"/>
      <c r="BD1384" s="13"/>
      <c r="BE1384" s="4" t="str">
        <f t="shared" si="1538"/>
        <v/>
      </c>
      <c r="BF1384" s="12"/>
      <c r="BG1384" s="13"/>
      <c r="BH1384" s="4" t="str">
        <f t="shared" si="1539"/>
        <v/>
      </c>
      <c r="BI1384" s="12"/>
      <c r="BJ1384" s="13"/>
      <c r="BK1384" s="4" t="str">
        <f t="shared" si="1540"/>
        <v/>
      </c>
      <c r="BL1384" s="12"/>
      <c r="BM1384" s="13"/>
      <c r="BN1384" s="4" t="str">
        <f t="shared" si="1541"/>
        <v/>
      </c>
      <c r="BO1384" s="12"/>
      <c r="BP1384" s="13"/>
      <c r="BQ1384" s="4" t="str">
        <f t="shared" si="1542"/>
        <v/>
      </c>
      <c r="BR1384" s="12"/>
      <c r="BS1384" s="13"/>
      <c r="BT1384" s="4" t="str">
        <f t="shared" si="1543"/>
        <v/>
      </c>
      <c r="BU1384" s="12"/>
      <c r="BV1384" s="13"/>
    </row>
    <row r="1385" spans="1:77" collapsed="1">
      <c r="B1385" t="s">
        <v>69</v>
      </c>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4"/>
      <c r="BK1385" s="4"/>
      <c r="BL1385" s="4"/>
      <c r="BM1385" s="4"/>
      <c r="BN1385" s="4"/>
      <c r="BO1385" s="4"/>
      <c r="BP1385" s="4"/>
      <c r="BQ1385" s="4"/>
      <c r="BR1385" s="4"/>
      <c r="BS1385" s="4"/>
      <c r="BT1385" s="4"/>
      <c r="BU1385" s="4"/>
      <c r="BV1385" s="4"/>
    </row>
    <row r="1386" spans="1:77">
      <c r="B1386" t="str">
        <f>B1384</f>
        <v>mathiesen2013technology</v>
      </c>
      <c r="C1386" t="s">
        <v>19</v>
      </c>
      <c r="D1386">
        <f>D1384</f>
        <v>2013</v>
      </c>
      <c r="E1386" t="str">
        <f>E1373</f>
        <v>EUR/kW</v>
      </c>
      <c r="F1386" s="4" t="str">
        <f>IFERROR(AVERAGE(G1386:H1386),"")</f>
        <v/>
      </c>
      <c r="G1386" s="12"/>
      <c r="H1386" s="13"/>
      <c r="I1386" s="4" t="str">
        <f>IFERROR(AVERAGE(J1386:K1386),"")</f>
        <v/>
      </c>
      <c r="J1386" s="12"/>
      <c r="K1386" s="13"/>
      <c r="L1386" s="4" t="str">
        <f>IFERROR(AVERAGE(M1386:N1386),"")</f>
        <v/>
      </c>
      <c r="M1386" s="12"/>
      <c r="N1386" s="13"/>
      <c r="O1386" s="4" t="str">
        <f>IFERROR(AVERAGE(P1386:Q1386),"")</f>
        <v/>
      </c>
      <c r="P1386" s="12"/>
      <c r="Q1386" s="13"/>
      <c r="R1386" s="4" t="str">
        <f>IFERROR(AVERAGE(S1386:T1386),"")</f>
        <v/>
      </c>
      <c r="S1386" s="12"/>
      <c r="T1386" s="13"/>
      <c r="U1386" s="4" t="str">
        <f>IFERROR(AVERAGE(V1386:W1386),"")</f>
        <v/>
      </c>
      <c r="V1386" s="12"/>
      <c r="W1386" s="13"/>
      <c r="X1386" s="4" t="str">
        <f>IFERROR(AVERAGE(Y1386:Z1386),"")</f>
        <v/>
      </c>
      <c r="Y1386" s="12"/>
      <c r="Z1386" s="13"/>
      <c r="AA1386" s="4" t="str">
        <f>IFERROR(AVERAGE(AB1386:AC1386),"")</f>
        <v/>
      </c>
      <c r="AB1386" s="12"/>
      <c r="AC1386" s="13"/>
      <c r="AD1386" s="4" t="str">
        <f>IFERROR(AVERAGE(AE1386:AF1386),"")</f>
        <v/>
      </c>
      <c r="AE1386" s="12"/>
      <c r="AF1386" s="13"/>
      <c r="AG1386" s="4" t="str">
        <f>IFERROR(AVERAGE(AH1386:AI1386),"")</f>
        <v/>
      </c>
      <c r="AH1386" s="12"/>
      <c r="AI1386" s="13"/>
      <c r="AJ1386" s="4" t="str">
        <f>IFERROR(AVERAGE(AK1386:AL1386),"")</f>
        <v/>
      </c>
      <c r="AK1386" s="12"/>
      <c r="AL1386" s="13"/>
      <c r="AM1386" s="4" t="str">
        <f>IFERROR(AVERAGE(AN1386:AO1386),"")</f>
        <v/>
      </c>
      <c r="AN1386" s="12"/>
      <c r="AO1386" s="13"/>
      <c r="AP1386" s="4" t="str">
        <f>IFERROR(AVERAGE(AQ1386:AR1386),"")</f>
        <v/>
      </c>
      <c r="AQ1386" s="12"/>
      <c r="AR1386" s="13"/>
      <c r="AS1386" s="4" t="str">
        <f>IFERROR(AVERAGE(AT1386:AU1386),"")</f>
        <v/>
      </c>
      <c r="AT1386" s="12"/>
      <c r="AU1386" s="13"/>
      <c r="AV1386" s="4" t="str">
        <f>IFERROR(AVERAGE(AW1386:AX1386),"")</f>
        <v/>
      </c>
      <c r="AW1386" s="12"/>
      <c r="AX1386" s="13"/>
      <c r="AY1386" s="4" t="str">
        <f>IFERROR(AVERAGE(AZ1386:BA1386),"")</f>
        <v/>
      </c>
      <c r="AZ1386" s="12"/>
      <c r="BA1386" s="13"/>
      <c r="BB1386" s="4" t="str">
        <f>IFERROR(AVERAGE(BC1386:BD1386),"")</f>
        <v/>
      </c>
      <c r="BC1386" s="12"/>
      <c r="BD1386" s="13"/>
      <c r="BE1386" s="4" t="str">
        <f>IFERROR(AVERAGE(BF1386:BG1386),"")</f>
        <v/>
      </c>
      <c r="BF1386" s="12"/>
      <c r="BG1386" s="13"/>
      <c r="BH1386" s="4" t="str">
        <f>IFERROR(AVERAGE(BI1386:BJ1386),"")</f>
        <v/>
      </c>
      <c r="BI1386" s="12"/>
      <c r="BJ1386" s="13"/>
      <c r="BK1386" s="4" t="str">
        <f>IFERROR(AVERAGE(BL1386:BM1386),"")</f>
        <v/>
      </c>
      <c r="BL1386" s="12"/>
      <c r="BM1386" s="13"/>
      <c r="BN1386" s="4" t="str">
        <f>IFERROR(AVERAGE(BO1386:BP1386),"")</f>
        <v/>
      </c>
      <c r="BO1386" s="12"/>
      <c r="BP1386" s="13"/>
      <c r="BQ1386" s="4" t="str">
        <f>IFERROR(AVERAGE(BR1386:BS1386),"")</f>
        <v/>
      </c>
      <c r="BR1386" s="12"/>
      <c r="BS1386" s="13"/>
      <c r="BT1386" s="4" t="str">
        <f>IFERROR(AVERAGE(BU1386:BV1386),"")</f>
        <v/>
      </c>
      <c r="BU1386" s="12"/>
      <c r="BV1386" s="13"/>
    </row>
    <row r="1387" spans="1:77">
      <c r="B1387" t="s">
        <v>69</v>
      </c>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4"/>
      <c r="BK1387" s="4"/>
      <c r="BL1387" s="4"/>
      <c r="BM1387" s="4"/>
      <c r="BN1387" s="4"/>
      <c r="BO1387" s="4"/>
      <c r="BP1387" s="4"/>
      <c r="BQ1387" s="4"/>
      <c r="BR1387" s="4"/>
      <c r="BS1387" s="4"/>
      <c r="BT1387" s="4"/>
      <c r="BU1387" s="4"/>
      <c r="BV1387" s="4"/>
    </row>
    <row r="1388" spans="1:77">
      <c r="B1388" t="str">
        <f>B1386</f>
        <v>mathiesen2013technology</v>
      </c>
      <c r="C1388" t="s">
        <v>48</v>
      </c>
      <c r="D1388">
        <f>D1386</f>
        <v>2013</v>
      </c>
      <c r="E1388" t="s">
        <v>22</v>
      </c>
      <c r="F1388" s="22" t="str">
        <f>IFERROR(AVERAGE(G1388:H1388),"")</f>
        <v/>
      </c>
      <c r="G1388" s="23"/>
      <c r="H1388" s="24"/>
      <c r="I1388" s="22" t="str">
        <f>IFERROR(AVERAGE(J1388:K1388),"")</f>
        <v/>
      </c>
      <c r="J1388" s="23"/>
      <c r="K1388" s="24"/>
      <c r="L1388" s="22" t="str">
        <f>IFERROR(AVERAGE(M1388:N1388),"")</f>
        <v/>
      </c>
      <c r="M1388" s="23"/>
      <c r="N1388" s="24"/>
      <c r="O1388" s="22" t="str">
        <f>IFERROR(AVERAGE(P1388:Q1388),"")</f>
        <v/>
      </c>
      <c r="P1388" s="23"/>
      <c r="Q1388" s="24"/>
      <c r="R1388" s="22" t="str">
        <f>IFERROR(AVERAGE(S1388:T1388),"")</f>
        <v/>
      </c>
      <c r="S1388" s="23"/>
      <c r="T1388" s="24"/>
      <c r="U1388" s="22" t="str">
        <f>IFERROR(AVERAGE(V1388:W1388),"")</f>
        <v/>
      </c>
      <c r="V1388" s="23"/>
      <c r="W1388" s="24"/>
      <c r="X1388" s="22" t="str">
        <f>IFERROR(AVERAGE(Y1388:Z1388),"")</f>
        <v/>
      </c>
      <c r="Y1388" s="23"/>
      <c r="Z1388" s="24"/>
      <c r="AA1388" s="22" t="str">
        <f>IFERROR(AVERAGE(AB1388:AC1388),"")</f>
        <v/>
      </c>
      <c r="AB1388" s="23"/>
      <c r="AC1388" s="24"/>
      <c r="AD1388" s="22" t="str">
        <f>IFERROR(AVERAGE(AE1388:AF1388),"")</f>
        <v/>
      </c>
      <c r="AE1388" s="23"/>
      <c r="AF1388" s="24"/>
      <c r="AG1388" s="22" t="str">
        <f>IFERROR(AVERAGE(AH1388:AI1388),"")</f>
        <v/>
      </c>
      <c r="AH1388" s="23"/>
      <c r="AI1388" s="24"/>
      <c r="AJ1388" s="22" t="str">
        <f>IFERROR(AVERAGE(AK1388:AL1388),"")</f>
        <v/>
      </c>
      <c r="AK1388" s="23"/>
      <c r="AL1388" s="24"/>
      <c r="AM1388" s="22" t="str">
        <f>IFERROR(AVERAGE(AN1388:AO1388),"")</f>
        <v/>
      </c>
      <c r="AN1388" s="23"/>
      <c r="AO1388" s="24"/>
      <c r="AP1388" s="22" t="str">
        <f>IFERROR(AVERAGE(AQ1388:AR1388),"")</f>
        <v/>
      </c>
      <c r="AQ1388" s="23"/>
      <c r="AR1388" s="24"/>
      <c r="AS1388" s="22" t="str">
        <f>IFERROR(AVERAGE(AT1388:AU1388),"")</f>
        <v/>
      </c>
      <c r="AT1388" s="23"/>
      <c r="AU1388" s="24"/>
      <c r="AV1388" s="22" t="str">
        <f>IFERROR(AVERAGE(AW1388:AX1388),"")</f>
        <v/>
      </c>
      <c r="AW1388" s="23"/>
      <c r="AX1388" s="24"/>
      <c r="AY1388" s="22" t="str">
        <f>IFERROR(AVERAGE(AZ1388:BA1388),"")</f>
        <v/>
      </c>
      <c r="AZ1388" s="23"/>
      <c r="BA1388" s="24"/>
      <c r="BB1388" s="22" t="str">
        <f>IFERROR(AVERAGE(BC1388:BD1388),"")</f>
        <v/>
      </c>
      <c r="BC1388" s="23"/>
      <c r="BD1388" s="24"/>
      <c r="BE1388" s="22" t="str">
        <f>IFERROR(AVERAGE(BF1388:BG1388),"")</f>
        <v/>
      </c>
      <c r="BF1388" s="23"/>
      <c r="BG1388" s="24"/>
      <c r="BH1388" s="22" t="str">
        <f>IFERROR(AVERAGE(BI1388:BJ1388),"")</f>
        <v/>
      </c>
      <c r="BI1388" s="23"/>
      <c r="BJ1388" s="24"/>
      <c r="BK1388" s="22" t="str">
        <f>IFERROR(AVERAGE(BL1388:BM1388),"")</f>
        <v/>
      </c>
      <c r="BL1388" s="23"/>
      <c r="BM1388" s="24"/>
      <c r="BN1388" s="22">
        <f>IFERROR(AVERAGE(BO1388:BP1388),"")</f>
        <v>0.03</v>
      </c>
      <c r="BO1388" s="23">
        <v>0.03</v>
      </c>
      <c r="BP1388" s="24">
        <v>0.03</v>
      </c>
      <c r="BQ1388" s="22" t="str">
        <f>IFERROR(AVERAGE(BR1388:BS1388),"")</f>
        <v/>
      </c>
      <c r="BR1388" s="23"/>
      <c r="BS1388" s="24"/>
      <c r="BT1388" s="22">
        <f>IFERROR(AVERAGE(BU1388:BV1388),"")</f>
        <v>0.03</v>
      </c>
      <c r="BU1388" s="23">
        <v>0.03</v>
      </c>
      <c r="BV1388" s="24">
        <v>0.03</v>
      </c>
      <c r="BY1388" t="s">
        <v>219</v>
      </c>
    </row>
    <row r="1389" spans="1:77">
      <c r="B1389" t="str">
        <f>B1388</f>
        <v>mathiesen2013technology</v>
      </c>
      <c r="C1389" t="s">
        <v>49</v>
      </c>
      <c r="D1389">
        <f>D1388</f>
        <v>2013</v>
      </c>
      <c r="E1389" t="s">
        <v>22</v>
      </c>
      <c r="F1389" s="22" t="str">
        <f>IFERROR(AVERAGE(G1389:H1389),"")</f>
        <v/>
      </c>
      <c r="G1389" s="23"/>
      <c r="H1389" s="24"/>
      <c r="I1389" s="22" t="str">
        <f>IFERROR(AVERAGE(J1389:K1389),"")</f>
        <v/>
      </c>
      <c r="J1389" s="23"/>
      <c r="K1389" s="24"/>
      <c r="L1389" s="22" t="str">
        <f>IFERROR(AVERAGE(M1389:N1389),"")</f>
        <v/>
      </c>
      <c r="M1389" s="23"/>
      <c r="N1389" s="24"/>
      <c r="O1389" s="22" t="str">
        <f>IFERROR(AVERAGE(P1389:Q1389),"")</f>
        <v/>
      </c>
      <c r="P1389" s="23"/>
      <c r="Q1389" s="24"/>
      <c r="R1389" s="22" t="str">
        <f>IFERROR(AVERAGE(S1389:T1389),"")</f>
        <v/>
      </c>
      <c r="S1389" s="23"/>
      <c r="T1389" s="24"/>
      <c r="U1389" s="22" t="str">
        <f>IFERROR(AVERAGE(V1389:W1389),"")</f>
        <v/>
      </c>
      <c r="V1389" s="23"/>
      <c r="W1389" s="24"/>
      <c r="X1389" s="22" t="str">
        <f>IFERROR(AVERAGE(Y1389:Z1389),"")</f>
        <v/>
      </c>
      <c r="Y1389" s="23"/>
      <c r="Z1389" s="24"/>
      <c r="AA1389" s="22" t="str">
        <f>IFERROR(AVERAGE(AB1389:AC1389),"")</f>
        <v/>
      </c>
      <c r="AB1389" s="23"/>
      <c r="AC1389" s="24"/>
      <c r="AD1389" s="22" t="str">
        <f>IFERROR(AVERAGE(AE1389:AF1389),"")</f>
        <v/>
      </c>
      <c r="AE1389" s="23"/>
      <c r="AF1389" s="24"/>
      <c r="AG1389" s="22" t="str">
        <f>IFERROR(AVERAGE(AH1389:AI1389),"")</f>
        <v/>
      </c>
      <c r="AH1389" s="23"/>
      <c r="AI1389" s="24"/>
      <c r="AJ1389" s="22" t="str">
        <f>IFERROR(AVERAGE(AK1389:AL1389),"")</f>
        <v/>
      </c>
      <c r="AK1389" s="23"/>
      <c r="AL1389" s="24"/>
      <c r="AM1389" s="22" t="str">
        <f>IFERROR(AVERAGE(AN1389:AO1389),"")</f>
        <v/>
      </c>
      <c r="AN1389" s="23"/>
      <c r="AO1389" s="24"/>
      <c r="AP1389" s="22" t="str">
        <f>IFERROR(AVERAGE(AQ1389:AR1389),"")</f>
        <v/>
      </c>
      <c r="AQ1389" s="23"/>
      <c r="AR1389" s="24"/>
      <c r="AS1389" s="22" t="str">
        <f>IFERROR(AVERAGE(AT1389:AU1389),"")</f>
        <v/>
      </c>
      <c r="AT1389" s="23"/>
      <c r="AU1389" s="24"/>
      <c r="AV1389" s="22" t="str">
        <f>IFERROR(AVERAGE(AW1389:AX1389),"")</f>
        <v/>
      </c>
      <c r="AW1389" s="23"/>
      <c r="AX1389" s="24"/>
      <c r="AY1389" s="22" t="str">
        <f>IFERROR(AVERAGE(AZ1389:BA1389),"")</f>
        <v/>
      </c>
      <c r="AZ1389" s="23"/>
      <c r="BA1389" s="24"/>
      <c r="BB1389" s="22" t="str">
        <f>IFERROR(AVERAGE(BC1389:BD1389),"")</f>
        <v/>
      </c>
      <c r="BC1389" s="23"/>
      <c r="BD1389" s="24"/>
      <c r="BE1389" s="22" t="str">
        <f>IFERROR(AVERAGE(BF1389:BG1389),"")</f>
        <v/>
      </c>
      <c r="BF1389" s="23"/>
      <c r="BG1389" s="24"/>
      <c r="BH1389" s="22" t="str">
        <f>IFERROR(AVERAGE(BI1389:BJ1389),"")</f>
        <v/>
      </c>
      <c r="BI1389" s="23"/>
      <c r="BJ1389" s="24"/>
      <c r="BK1389" s="22" t="str">
        <f>IFERROR(AVERAGE(BL1389:BM1389),"")</f>
        <v/>
      </c>
      <c r="BL1389" s="23"/>
      <c r="BM1389" s="24"/>
      <c r="BN1389" s="22" t="str">
        <f>IFERROR(AVERAGE(BO1389:BP1389),"")</f>
        <v/>
      </c>
      <c r="BO1389" s="23"/>
      <c r="BP1389" s="24"/>
      <c r="BQ1389" s="22" t="str">
        <f>IFERROR(AVERAGE(BR1389:BS1389),"")</f>
        <v/>
      </c>
      <c r="BR1389" s="23"/>
      <c r="BS1389" s="24"/>
      <c r="BT1389" s="22" t="str">
        <f>IFERROR(AVERAGE(BU1389:BV1389),"")</f>
        <v/>
      </c>
      <c r="BU1389" s="23"/>
      <c r="BV1389" s="24"/>
    </row>
    <row r="1390" spans="1:77">
      <c r="B1390" t="s">
        <v>69</v>
      </c>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4"/>
      <c r="BK1390" s="4"/>
      <c r="BL1390" s="4"/>
      <c r="BM1390" s="4"/>
      <c r="BN1390" s="4"/>
      <c r="BO1390" s="4"/>
      <c r="BP1390" s="4"/>
      <c r="BQ1390" s="4"/>
      <c r="BR1390" s="4"/>
      <c r="BS1390" s="4"/>
      <c r="BT1390" s="4"/>
      <c r="BU1390" s="4"/>
      <c r="BV1390" s="4"/>
    </row>
    <row r="1391" spans="1:77">
      <c r="B1391" t="str">
        <f>B1386</f>
        <v>mathiesen2013technology</v>
      </c>
      <c r="C1391" t="s">
        <v>23</v>
      </c>
      <c r="D1391">
        <f>D1386</f>
        <v>2013</v>
      </c>
      <c r="E1391" t="s">
        <v>20</v>
      </c>
      <c r="F1391" s="4" t="str">
        <f>IFERROR(AVERAGE(G1391:H1391),"")</f>
        <v/>
      </c>
      <c r="G1391" s="12"/>
      <c r="H1391" s="13"/>
      <c r="I1391" s="4" t="str">
        <f>IFERROR(AVERAGE(J1391:K1391),"")</f>
        <v/>
      </c>
      <c r="J1391" s="12"/>
      <c r="K1391" s="13"/>
      <c r="L1391" s="4" t="str">
        <f>IFERROR(AVERAGE(M1391:N1391),"")</f>
        <v/>
      </c>
      <c r="M1391" s="12"/>
      <c r="N1391" s="13"/>
      <c r="O1391" s="4" t="str">
        <f>IFERROR(AVERAGE(P1391:Q1391),"")</f>
        <v/>
      </c>
      <c r="P1391" s="12"/>
      <c r="Q1391" s="13"/>
      <c r="R1391" s="4" t="str">
        <f>IFERROR(AVERAGE(S1391:T1391),"")</f>
        <v/>
      </c>
      <c r="S1391" s="12"/>
      <c r="T1391" s="13"/>
      <c r="U1391" s="4" t="str">
        <f>IFERROR(AVERAGE(V1391:W1391),"")</f>
        <v/>
      </c>
      <c r="V1391" s="12"/>
      <c r="W1391" s="13"/>
      <c r="X1391" s="4" t="str">
        <f>IFERROR(AVERAGE(Y1391:Z1391),"")</f>
        <v/>
      </c>
      <c r="Y1391" s="12"/>
      <c r="Z1391" s="13"/>
      <c r="AA1391" s="4" t="str">
        <f>IFERROR(AVERAGE(AB1391:AC1391),"")</f>
        <v/>
      </c>
      <c r="AB1391" s="12"/>
      <c r="AC1391" s="13"/>
      <c r="AD1391" s="4" t="str">
        <f>IFERROR(AVERAGE(AE1391:AF1391),"")</f>
        <v/>
      </c>
      <c r="AE1391" s="12"/>
      <c r="AF1391" s="13"/>
      <c r="AG1391" s="4" t="str">
        <f>IFERROR(AVERAGE(AH1391:AI1391),"")</f>
        <v/>
      </c>
      <c r="AH1391" s="12"/>
      <c r="AI1391" s="13"/>
      <c r="AJ1391" s="4" t="str">
        <f>IFERROR(AVERAGE(AK1391:AL1391),"")</f>
        <v/>
      </c>
      <c r="AK1391" s="12"/>
      <c r="AL1391" s="13"/>
      <c r="AM1391" s="4" t="str">
        <f>IFERROR(AVERAGE(AN1391:AO1391),"")</f>
        <v/>
      </c>
      <c r="AN1391" s="12"/>
      <c r="AO1391" s="13"/>
      <c r="AP1391" s="4" t="str">
        <f>IFERROR(AVERAGE(AQ1391:AR1391),"")</f>
        <v/>
      </c>
      <c r="AQ1391" s="12"/>
      <c r="AR1391" s="13"/>
      <c r="AS1391" s="4" t="str">
        <f>IFERROR(AVERAGE(AT1391:AU1391),"")</f>
        <v/>
      </c>
      <c r="AT1391" s="12"/>
      <c r="AU1391" s="13"/>
      <c r="AV1391" s="4" t="str">
        <f>IFERROR(AVERAGE(AW1391:AX1391),"")</f>
        <v/>
      </c>
      <c r="AW1391" s="12"/>
      <c r="AX1391" s="13"/>
      <c r="AY1391" s="4" t="str">
        <f>IFERROR(AVERAGE(AZ1391:BA1391),"")</f>
        <v/>
      </c>
      <c r="AZ1391" s="12"/>
      <c r="BA1391" s="13"/>
      <c r="BB1391" s="4" t="str">
        <f>IFERROR(AVERAGE(BC1391:BD1391),"")</f>
        <v/>
      </c>
      <c r="BC1391" s="12"/>
      <c r="BD1391" s="13"/>
      <c r="BE1391" s="4" t="str">
        <f>IFERROR(AVERAGE(BF1391:BG1391),"")</f>
        <v/>
      </c>
      <c r="BF1391" s="12"/>
      <c r="BG1391" s="13"/>
      <c r="BH1391" s="4" t="str">
        <f>IFERROR(AVERAGE(BI1391:BJ1391),"")</f>
        <v/>
      </c>
      <c r="BI1391" s="12"/>
      <c r="BJ1391" s="13"/>
      <c r="BK1391" s="4" t="str">
        <f>IFERROR(AVERAGE(BL1391:BM1391),"")</f>
        <v/>
      </c>
      <c r="BL1391" s="12"/>
      <c r="BM1391" s="13"/>
      <c r="BN1391" s="4" t="str">
        <f>IFERROR(AVERAGE(BO1391:BP1391),"")</f>
        <v/>
      </c>
      <c r="BO1391" s="12"/>
      <c r="BP1391" s="13"/>
      <c r="BQ1391" s="4" t="str">
        <f>IFERROR(AVERAGE(BR1391:BS1391),"")</f>
        <v/>
      </c>
      <c r="BR1391" s="12"/>
      <c r="BS1391" s="13"/>
      <c r="BT1391" s="4" t="str">
        <f>IFERROR(AVERAGE(BU1391:BV1391),"")</f>
        <v/>
      </c>
      <c r="BU1391" s="12"/>
      <c r="BV1391" s="13"/>
    </row>
    <row r="1392" spans="1:77">
      <c r="B1392" t="str">
        <f>B1391</f>
        <v>mathiesen2013technology</v>
      </c>
      <c r="C1392" t="s">
        <v>42</v>
      </c>
      <c r="D1392">
        <f>D1391</f>
        <v>2013</v>
      </c>
      <c r="E1392" t="s">
        <v>43</v>
      </c>
      <c r="F1392" s="4" t="str">
        <f>IFERROR(AVERAGE(G1392:H1392),"")</f>
        <v/>
      </c>
      <c r="G1392" s="12"/>
      <c r="H1392" s="13"/>
      <c r="I1392" s="4" t="str">
        <f>IFERROR(AVERAGE(J1392:K1392),"")</f>
        <v/>
      </c>
      <c r="J1392" s="12"/>
      <c r="K1392" s="13"/>
      <c r="L1392" s="4" t="str">
        <f>IFERROR(AVERAGE(M1392:N1392),"")</f>
        <v/>
      </c>
      <c r="M1392" s="12"/>
      <c r="N1392" s="13"/>
      <c r="O1392" s="4" t="str">
        <f>IFERROR(AVERAGE(P1392:Q1392),"")</f>
        <v/>
      </c>
      <c r="P1392" s="12"/>
      <c r="Q1392" s="13"/>
      <c r="R1392" s="4" t="str">
        <f>IFERROR(AVERAGE(S1392:T1392),"")</f>
        <v/>
      </c>
      <c r="S1392" s="12"/>
      <c r="T1392" s="13"/>
      <c r="U1392" s="4" t="str">
        <f>IFERROR(AVERAGE(V1392:W1392),"")</f>
        <v/>
      </c>
      <c r="V1392" s="12"/>
      <c r="W1392" s="13"/>
      <c r="X1392" s="4" t="str">
        <f>IFERROR(AVERAGE(Y1392:Z1392),"")</f>
        <v/>
      </c>
      <c r="Y1392" s="12"/>
      <c r="Z1392" s="13"/>
      <c r="AA1392" s="4" t="str">
        <f>IFERROR(AVERAGE(AB1392:AC1392),"")</f>
        <v/>
      </c>
      <c r="AB1392" s="12"/>
      <c r="AC1392" s="13"/>
      <c r="AD1392" s="4" t="str">
        <f>IFERROR(AVERAGE(AE1392:AF1392),"")</f>
        <v/>
      </c>
      <c r="AE1392" s="12"/>
      <c r="AF1392" s="13"/>
      <c r="AG1392" s="4" t="str">
        <f>IFERROR(AVERAGE(AH1392:AI1392),"")</f>
        <v/>
      </c>
      <c r="AH1392" s="12"/>
      <c r="AI1392" s="13"/>
      <c r="AJ1392" s="4" t="str">
        <f>IFERROR(AVERAGE(AK1392:AL1392),"")</f>
        <v/>
      </c>
      <c r="AK1392" s="12"/>
      <c r="AL1392" s="13"/>
      <c r="AM1392" s="4" t="str">
        <f>IFERROR(AVERAGE(AN1392:AO1392),"")</f>
        <v/>
      </c>
      <c r="AN1392" s="12"/>
      <c r="AO1392" s="13"/>
      <c r="AP1392" s="4" t="str">
        <f>IFERROR(AVERAGE(AQ1392:AR1392),"")</f>
        <v/>
      </c>
      <c r="AQ1392" s="12"/>
      <c r="AR1392" s="13"/>
      <c r="AS1392" s="4" t="str">
        <f>IFERROR(AVERAGE(AT1392:AU1392),"")</f>
        <v/>
      </c>
      <c r="AT1392" s="12"/>
      <c r="AU1392" s="13"/>
      <c r="AV1392" s="4" t="str">
        <f>IFERROR(AVERAGE(AW1392:AX1392),"")</f>
        <v/>
      </c>
      <c r="AW1392" s="12"/>
      <c r="AX1392" s="13"/>
      <c r="AY1392" s="4" t="str">
        <f>IFERROR(AVERAGE(AZ1392:BA1392),"")</f>
        <v/>
      </c>
      <c r="AZ1392" s="12"/>
      <c r="BA1392" s="13"/>
      <c r="BB1392" s="4" t="str">
        <f>IFERROR(AVERAGE(BC1392:BD1392),"")</f>
        <v/>
      </c>
      <c r="BC1392" s="12"/>
      <c r="BD1392" s="13"/>
      <c r="BE1392" s="4" t="str">
        <f>IFERROR(AVERAGE(BF1392:BG1392),"")</f>
        <v/>
      </c>
      <c r="BF1392" s="12"/>
      <c r="BG1392" s="13"/>
      <c r="BH1392" s="4" t="str">
        <f>IFERROR(AVERAGE(BI1392:BJ1392),"")</f>
        <v/>
      </c>
      <c r="BI1392" s="12"/>
      <c r="BJ1392" s="13"/>
      <c r="BK1392" s="4" t="str">
        <f>IFERROR(AVERAGE(BL1392:BM1392),"")</f>
        <v/>
      </c>
      <c r="BL1392" s="12"/>
      <c r="BM1392" s="13"/>
      <c r="BN1392" s="4" t="str">
        <f>IFERROR(AVERAGE(BO1392:BP1392),"")</f>
        <v/>
      </c>
      <c r="BO1392" s="12"/>
      <c r="BP1392" s="13"/>
      <c r="BQ1392" s="4" t="str">
        <f>IFERROR(AVERAGE(BR1392:BS1392),"")</f>
        <v/>
      </c>
      <c r="BR1392" s="12"/>
      <c r="BS1392" s="13"/>
      <c r="BT1392" s="4" t="str">
        <f>IFERROR(AVERAGE(BU1392:BV1392),"")</f>
        <v/>
      </c>
      <c r="BU1392" s="12"/>
      <c r="BV1392" s="13"/>
    </row>
    <row r="1393" spans="1:77">
      <c r="B1393" t="str">
        <f>B1392</f>
        <v>mathiesen2013technology</v>
      </c>
      <c r="C1393" t="s">
        <v>21</v>
      </c>
      <c r="D1393">
        <f>D1392</f>
        <v>2013</v>
      </c>
      <c r="E1393" t="s">
        <v>22</v>
      </c>
      <c r="F1393" s="22" t="str">
        <f>IFERROR(AVERAGE(G1393:H1393),"")</f>
        <v/>
      </c>
      <c r="G1393" s="23"/>
      <c r="H1393" s="24"/>
      <c r="I1393" s="22" t="str">
        <f>IFERROR(AVERAGE(J1393:K1393),"")</f>
        <v/>
      </c>
      <c r="J1393" s="23"/>
      <c r="K1393" s="24"/>
      <c r="L1393" s="22" t="str">
        <f>IFERROR(AVERAGE(M1393:N1393),"")</f>
        <v/>
      </c>
      <c r="M1393" s="23"/>
      <c r="N1393" s="24"/>
      <c r="O1393" s="22" t="str">
        <f>IFERROR(AVERAGE(P1393:Q1393),"")</f>
        <v/>
      </c>
      <c r="P1393" s="23"/>
      <c r="Q1393" s="24"/>
      <c r="R1393" s="22" t="str">
        <f>IFERROR(AVERAGE(S1393:T1393),"")</f>
        <v/>
      </c>
      <c r="S1393" s="23"/>
      <c r="T1393" s="24"/>
      <c r="U1393" s="22" t="str">
        <f>IFERROR(AVERAGE(V1393:W1393),"")</f>
        <v/>
      </c>
      <c r="V1393" s="23"/>
      <c r="W1393" s="24"/>
      <c r="X1393" s="22" t="str">
        <f>IFERROR(AVERAGE(Y1393:Z1393),"")</f>
        <v/>
      </c>
      <c r="Y1393" s="23"/>
      <c r="Z1393" s="24"/>
      <c r="AA1393" s="22" t="str">
        <f>IFERROR(AVERAGE(AB1393:AC1393),"")</f>
        <v/>
      </c>
      <c r="AB1393" s="23"/>
      <c r="AC1393" s="24"/>
      <c r="AD1393" s="22" t="str">
        <f>IFERROR(AVERAGE(AE1393:AF1393),"")</f>
        <v/>
      </c>
      <c r="AE1393" s="23"/>
      <c r="AF1393" s="24"/>
      <c r="AG1393" s="22" t="str">
        <f>IFERROR(AVERAGE(AH1393:AI1393),"")</f>
        <v/>
      </c>
      <c r="AH1393" s="23"/>
      <c r="AI1393" s="24"/>
      <c r="AJ1393" s="22" t="str">
        <f>IFERROR(AVERAGE(AK1393:AL1393),"")</f>
        <v/>
      </c>
      <c r="AK1393" s="23"/>
      <c r="AL1393" s="24"/>
      <c r="AM1393" s="22" t="str">
        <f>IFERROR(AVERAGE(AN1393:AO1393),"")</f>
        <v/>
      </c>
      <c r="AN1393" s="23"/>
      <c r="AO1393" s="24"/>
      <c r="AP1393" s="22" t="str">
        <f>IFERROR(AVERAGE(AQ1393:AR1393),"")</f>
        <v/>
      </c>
      <c r="AQ1393" s="23"/>
      <c r="AR1393" s="24"/>
      <c r="AS1393" s="22" t="str">
        <f>IFERROR(AVERAGE(AT1393:AU1393),"")</f>
        <v/>
      </c>
      <c r="AT1393" s="23"/>
      <c r="AU1393" s="24"/>
      <c r="AV1393" s="22" t="str">
        <f>IFERROR(AVERAGE(AW1393:AX1393),"")</f>
        <v/>
      </c>
      <c r="AW1393" s="23"/>
      <c r="AX1393" s="24"/>
      <c r="AY1393" s="22" t="str">
        <f>IFERROR(AVERAGE(AZ1393:BA1393),"")</f>
        <v/>
      </c>
      <c r="AZ1393" s="23"/>
      <c r="BA1393" s="24"/>
      <c r="BB1393" s="22" t="str">
        <f>IFERROR(AVERAGE(BC1393:BD1393),"")</f>
        <v/>
      </c>
      <c r="BC1393" s="23"/>
      <c r="BD1393" s="24"/>
      <c r="BE1393" s="22" t="str">
        <f>IFERROR(AVERAGE(BF1393:BG1393),"")</f>
        <v/>
      </c>
      <c r="BF1393" s="23"/>
      <c r="BG1393" s="24"/>
      <c r="BH1393" s="22" t="str">
        <f>IFERROR(AVERAGE(BI1393:BJ1393),"")</f>
        <v/>
      </c>
      <c r="BI1393" s="23"/>
      <c r="BJ1393" s="24"/>
      <c r="BK1393" s="22" t="str">
        <f>IFERROR(AVERAGE(BL1393:BM1393),"")</f>
        <v/>
      </c>
      <c r="BL1393" s="23"/>
      <c r="BM1393" s="24"/>
      <c r="BN1393" s="22" t="str">
        <f>IFERROR(AVERAGE(BO1393:BP1393),"")</f>
        <v/>
      </c>
      <c r="BO1393" s="23"/>
      <c r="BP1393" s="24"/>
      <c r="BQ1393" s="22" t="str">
        <f>IFERROR(AVERAGE(BR1393:BS1393),"")</f>
        <v/>
      </c>
      <c r="BR1393" s="23"/>
      <c r="BS1393" s="24"/>
      <c r="BT1393" s="22" t="str">
        <f>IFERROR(AVERAGE(BU1393:BV1393),"")</f>
        <v/>
      </c>
      <c r="BU1393" s="23"/>
      <c r="BV1393" s="24"/>
    </row>
    <row r="1394" spans="1:77">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1"/>
      <c r="AY1394" s="11"/>
      <c r="AZ1394" s="11"/>
      <c r="BA1394" s="11"/>
      <c r="BB1394" s="11"/>
      <c r="BC1394" s="11"/>
      <c r="BD1394" s="11"/>
      <c r="BE1394" s="11"/>
      <c r="BF1394" s="11"/>
      <c r="BG1394" s="11"/>
      <c r="BH1394" s="11"/>
      <c r="BI1394" s="11"/>
      <c r="BJ1394" s="11"/>
      <c r="BK1394" s="11"/>
      <c r="BL1394" s="11"/>
      <c r="BM1394" s="11"/>
      <c r="BN1394" s="11"/>
      <c r="BO1394" s="11"/>
      <c r="BP1394" s="11"/>
      <c r="BQ1394" s="11"/>
      <c r="BR1394" s="11"/>
      <c r="BS1394" s="11"/>
      <c r="BT1394" s="11"/>
      <c r="BU1394" s="11"/>
      <c r="BV1394" s="11"/>
      <c r="BW1394" s="11"/>
      <c r="BX1394" s="11"/>
      <c r="BY1394" s="11"/>
    </row>
    <row r="1396" spans="1:77">
      <c r="A1396" s="5">
        <f>MATCH(B1396,Sources[Citekey],0)</f>
        <v>81</v>
      </c>
      <c r="B1396" s="6" t="s">
        <v>225</v>
      </c>
      <c r="C1396" s="1"/>
      <c r="D1396" s="1">
        <f>VLOOKUP(B1396,Sources[],2,FALSE)</f>
        <v>2014</v>
      </c>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4"/>
      <c r="BK1396" s="4"/>
      <c r="BL1396" s="4"/>
      <c r="BM1396" s="4"/>
      <c r="BN1396" s="4"/>
      <c r="BO1396" s="4"/>
      <c r="BP1396" s="4"/>
      <c r="BQ1396" s="4"/>
      <c r="BR1396" s="4"/>
      <c r="BS1396" s="4"/>
      <c r="BT1396" s="4"/>
      <c r="BU1396" s="4"/>
      <c r="BV1396" s="4"/>
    </row>
    <row r="1397" spans="1:77">
      <c r="B1397" t="str">
        <f>B1396</f>
        <v>zhang2014a</v>
      </c>
      <c r="C1397" t="s">
        <v>3</v>
      </c>
      <c r="D1397">
        <f>D1396</f>
        <v>2014</v>
      </c>
      <c r="E1397" s="25" t="s">
        <v>51</v>
      </c>
      <c r="F1397" s="4" t="str">
        <f>IFERROR(AVERAGE(G1397:H1397),"")</f>
        <v/>
      </c>
      <c r="G1397" s="12"/>
      <c r="H1397" s="13"/>
      <c r="I1397" s="4" t="str">
        <f>IFERROR(AVERAGE(J1397:K1397),"")</f>
        <v/>
      </c>
      <c r="J1397" s="12"/>
      <c r="K1397" s="13"/>
      <c r="L1397" s="4" t="str">
        <f>IFERROR(AVERAGE(M1397:N1397),"")</f>
        <v/>
      </c>
      <c r="M1397" s="12"/>
      <c r="N1397" s="13"/>
      <c r="O1397" s="4" t="str">
        <f>IFERROR(AVERAGE(P1397:Q1397),"")</f>
        <v/>
      </c>
      <c r="P1397" s="12"/>
      <c r="Q1397" s="13"/>
      <c r="R1397" s="4" t="str">
        <f>IFERROR(AVERAGE(S1397:T1397),"")</f>
        <v/>
      </c>
      <c r="S1397" s="12"/>
      <c r="T1397" s="13"/>
      <c r="U1397" s="4" t="str">
        <f>IFERROR(AVERAGE(V1397:W1397),"")</f>
        <v/>
      </c>
      <c r="V1397" s="12"/>
      <c r="W1397" s="13"/>
      <c r="X1397" s="4" t="str">
        <f>IFERROR(AVERAGE(Y1397:Z1397),"")</f>
        <v/>
      </c>
      <c r="Y1397" s="12"/>
      <c r="Z1397" s="13"/>
      <c r="AA1397" s="4" t="str">
        <f>IFERROR(AVERAGE(AB1397:AC1397),"")</f>
        <v/>
      </c>
      <c r="AB1397" s="12"/>
      <c r="AC1397" s="13"/>
      <c r="AD1397" s="4" t="str">
        <f>IFERROR(AVERAGE(AE1397:AF1397),"")</f>
        <v/>
      </c>
      <c r="AE1397" s="12"/>
      <c r="AF1397" s="13"/>
      <c r="AG1397" s="4" t="str">
        <f>IFERROR(AVERAGE(AH1397:AI1397),"")</f>
        <v/>
      </c>
      <c r="AH1397" s="12"/>
      <c r="AI1397" s="13"/>
      <c r="AJ1397" s="4" t="str">
        <f>IFERROR(AVERAGE(AK1397:AL1397),"")</f>
        <v/>
      </c>
      <c r="AK1397" s="12"/>
      <c r="AL1397" s="13"/>
      <c r="AM1397" s="4" t="str">
        <f>IFERROR(AVERAGE(AN1397:AO1397),"")</f>
        <v/>
      </c>
      <c r="AN1397" s="12"/>
      <c r="AO1397" s="13"/>
      <c r="AP1397" s="4" t="str">
        <f>IFERROR(AVERAGE(AQ1397:AR1397),"")</f>
        <v/>
      </c>
      <c r="AQ1397" s="12"/>
      <c r="AR1397" s="13"/>
      <c r="AS1397" s="4" t="str">
        <f>IFERROR(AVERAGE(AT1397:AU1397),"")</f>
        <v/>
      </c>
      <c r="AT1397" s="12"/>
      <c r="AU1397" s="13"/>
      <c r="AV1397" s="4">
        <f>IFERROR(AVERAGE(AW1397:AX1397),"")</f>
        <v>1525</v>
      </c>
      <c r="AW1397" s="12">
        <v>1050</v>
      </c>
      <c r="AX1397" s="13">
        <v>2000</v>
      </c>
      <c r="AY1397" s="4" t="str">
        <f>IFERROR(AVERAGE(AZ1397:BA1397),"")</f>
        <v/>
      </c>
      <c r="AZ1397" s="12"/>
      <c r="BA1397" s="13"/>
      <c r="BB1397" s="4" t="str">
        <f>IFERROR(AVERAGE(BC1397:BD1397),"")</f>
        <v/>
      </c>
      <c r="BC1397" s="12"/>
      <c r="BD1397" s="13"/>
      <c r="BE1397" s="4" t="str">
        <f>IFERROR(AVERAGE(BF1397:BG1397),"")</f>
        <v/>
      </c>
      <c r="BF1397" s="12"/>
      <c r="BG1397" s="13"/>
      <c r="BH1397" s="4" t="str">
        <f>IFERROR(AVERAGE(BI1397:BJ1397),"")</f>
        <v/>
      </c>
      <c r="BI1397" s="12"/>
      <c r="BJ1397" s="13"/>
      <c r="BK1397" s="4" t="str">
        <f>IFERROR(AVERAGE(BL1397:BM1397),"")</f>
        <v/>
      </c>
      <c r="BL1397" s="12"/>
      <c r="BM1397" s="13"/>
      <c r="BN1397" s="4" t="str">
        <f>IFERROR(AVERAGE(BO1397:BP1397),"")</f>
        <v/>
      </c>
      <c r="BO1397" s="12"/>
      <c r="BP1397" s="13"/>
      <c r="BQ1397" s="4" t="str">
        <f>IFERROR(AVERAGE(BR1397:BS1397),"")</f>
        <v/>
      </c>
      <c r="BR1397" s="12"/>
      <c r="BS1397" s="13"/>
      <c r="BT1397" s="4" t="str">
        <f>IFERROR(AVERAGE(BU1397:BV1397),"")</f>
        <v/>
      </c>
      <c r="BU1397" s="12"/>
      <c r="BV1397" s="13"/>
      <c r="BX1397" s="2"/>
      <c r="BY1397" s="2" t="s">
        <v>226</v>
      </c>
    </row>
    <row r="1398" spans="1:77">
      <c r="B1398" t="str">
        <f>B1397</f>
        <v>zhang2014a</v>
      </c>
      <c r="C1398" t="s">
        <v>4</v>
      </c>
      <c r="D1398">
        <f>D1397</f>
        <v>2014</v>
      </c>
      <c r="E1398" t="str">
        <f>E1397</f>
        <v>USD/kW</v>
      </c>
      <c r="F1398" s="4" t="str">
        <f>IFERROR(AVERAGE(G1398:H1398),"")</f>
        <v/>
      </c>
      <c r="G1398" s="14"/>
      <c r="H1398" s="15"/>
      <c r="I1398" s="4" t="str">
        <f>IFERROR(AVERAGE(J1398:K1398),"")</f>
        <v/>
      </c>
      <c r="J1398" s="14"/>
      <c r="K1398" s="15"/>
      <c r="L1398" s="4" t="str">
        <f>IFERROR(AVERAGE(M1398:N1398),"")</f>
        <v/>
      </c>
      <c r="M1398" s="14"/>
      <c r="N1398" s="15"/>
      <c r="O1398" s="4" t="str">
        <f>IFERROR(AVERAGE(P1398:Q1398),"")</f>
        <v/>
      </c>
      <c r="P1398" s="14"/>
      <c r="Q1398" s="15"/>
      <c r="R1398" s="4" t="str">
        <f>IFERROR(AVERAGE(S1398:T1398),"")</f>
        <v/>
      </c>
      <c r="S1398" s="14"/>
      <c r="T1398" s="15"/>
      <c r="U1398" s="4" t="str">
        <f>IFERROR(AVERAGE(V1398:W1398),"")</f>
        <v/>
      </c>
      <c r="V1398" s="14"/>
      <c r="W1398" s="15"/>
      <c r="X1398" s="4" t="str">
        <f>IFERROR(AVERAGE(Y1398:Z1398),"")</f>
        <v/>
      </c>
      <c r="Y1398" s="14"/>
      <c r="Z1398" s="15"/>
      <c r="AA1398" s="4" t="str">
        <f>IFERROR(AVERAGE(AB1398:AC1398),"")</f>
        <v/>
      </c>
      <c r="AB1398" s="14"/>
      <c r="AC1398" s="15"/>
      <c r="AD1398" s="4" t="str">
        <f>IFERROR(AVERAGE(AE1398:AF1398),"")</f>
        <v/>
      </c>
      <c r="AE1398" s="14"/>
      <c r="AF1398" s="15"/>
      <c r="AG1398" s="4" t="str">
        <f>IFERROR(AVERAGE(AH1398:AI1398),"")</f>
        <v/>
      </c>
      <c r="AH1398" s="14"/>
      <c r="AI1398" s="15"/>
      <c r="AJ1398" s="4" t="str">
        <f>IFERROR(AVERAGE(AK1398:AL1398),"")</f>
        <v/>
      </c>
      <c r="AK1398" s="14"/>
      <c r="AL1398" s="15"/>
      <c r="AM1398" s="4" t="str">
        <f>IFERROR(AVERAGE(AN1398:AO1398),"")</f>
        <v/>
      </c>
      <c r="AN1398" s="14"/>
      <c r="AO1398" s="15"/>
      <c r="AP1398" s="4" t="str">
        <f>IFERROR(AVERAGE(AQ1398:AR1398),"")</f>
        <v/>
      </c>
      <c r="AQ1398" s="14"/>
      <c r="AR1398" s="15"/>
      <c r="AS1398" s="4" t="str">
        <f>IFERROR(AVERAGE(AT1398:AU1398),"")</f>
        <v/>
      </c>
      <c r="AT1398" s="14"/>
      <c r="AU1398" s="15"/>
      <c r="AV1398" s="4" t="str">
        <f>IFERROR(AVERAGE(AW1398:AX1398),"")</f>
        <v/>
      </c>
      <c r="AW1398" s="12"/>
      <c r="AX1398" s="13"/>
      <c r="AY1398" s="4" t="str">
        <f>IFERROR(AVERAGE(AZ1398:BA1398),"")</f>
        <v/>
      </c>
      <c r="AZ1398" s="14"/>
      <c r="BA1398" s="15"/>
      <c r="BB1398" s="4" t="str">
        <f>IFERROR(AVERAGE(BC1398:BD1398),"")</f>
        <v/>
      </c>
      <c r="BC1398" s="14"/>
      <c r="BD1398" s="15"/>
      <c r="BE1398" s="4" t="str">
        <f>IFERROR(AVERAGE(BF1398:BG1398),"")</f>
        <v/>
      </c>
      <c r="BF1398" s="14"/>
      <c r="BG1398" s="15"/>
      <c r="BH1398" s="4" t="str">
        <f>IFERROR(AVERAGE(BI1398:BJ1398),"")</f>
        <v/>
      </c>
      <c r="BI1398" s="14"/>
      <c r="BJ1398" s="15"/>
      <c r="BK1398" s="4" t="str">
        <f>IFERROR(AVERAGE(BL1398:BM1398),"")</f>
        <v/>
      </c>
      <c r="BL1398" s="14"/>
      <c r="BM1398" s="15"/>
      <c r="BN1398" s="4" t="str">
        <f>IFERROR(AVERAGE(BO1398:BP1398),"")</f>
        <v/>
      </c>
      <c r="BO1398" s="14"/>
      <c r="BP1398" s="15"/>
      <c r="BQ1398" s="4" t="str">
        <f>IFERROR(AVERAGE(BR1398:BS1398),"")</f>
        <v/>
      </c>
      <c r="BR1398" s="14"/>
      <c r="BS1398" s="15"/>
      <c r="BT1398" s="4" t="str">
        <f>IFERROR(AVERAGE(BU1398:BV1398),"")</f>
        <v/>
      </c>
      <c r="BU1398" s="14"/>
      <c r="BV1398" s="15"/>
      <c r="BX1398" s="2"/>
      <c r="BY1398" s="2"/>
    </row>
    <row r="1399" spans="1:77">
      <c r="B1399" t="str">
        <f>B1398</f>
        <v>zhang2014a</v>
      </c>
      <c r="C1399" t="s">
        <v>5</v>
      </c>
      <c r="D1399">
        <f>D1398</f>
        <v>2014</v>
      </c>
      <c r="E1399" t="str">
        <f>E1398</f>
        <v>USD/kW</v>
      </c>
      <c r="F1399" s="4" t="str">
        <f>IFERROR(AVERAGE(G1399:H1399),"")</f>
        <v/>
      </c>
      <c r="G1399" s="16"/>
      <c r="H1399" s="17"/>
      <c r="I1399" s="4" t="str">
        <f>IFERROR(AVERAGE(J1399:K1399),"")</f>
        <v/>
      </c>
      <c r="J1399" s="16"/>
      <c r="K1399" s="17"/>
      <c r="L1399" s="4" t="str">
        <f>IFERROR(AVERAGE(M1399:N1399),"")</f>
        <v/>
      </c>
      <c r="M1399" s="16"/>
      <c r="N1399" s="17"/>
      <c r="O1399" s="4" t="str">
        <f>IFERROR(AVERAGE(P1399:Q1399),"")</f>
        <v/>
      </c>
      <c r="P1399" s="16"/>
      <c r="Q1399" s="17"/>
      <c r="R1399" s="4" t="str">
        <f>IFERROR(AVERAGE(S1399:T1399),"")</f>
        <v/>
      </c>
      <c r="S1399" s="16"/>
      <c r="T1399" s="17"/>
      <c r="U1399" s="4" t="str">
        <f>IFERROR(AVERAGE(V1399:W1399),"")</f>
        <v/>
      </c>
      <c r="V1399" s="16"/>
      <c r="W1399" s="17"/>
      <c r="X1399" s="4" t="str">
        <f>IFERROR(AVERAGE(Y1399:Z1399),"")</f>
        <v/>
      </c>
      <c r="Y1399" s="16"/>
      <c r="Z1399" s="17"/>
      <c r="AA1399" s="4" t="str">
        <f>IFERROR(AVERAGE(AB1399:AC1399),"")</f>
        <v/>
      </c>
      <c r="AB1399" s="16"/>
      <c r="AC1399" s="17"/>
      <c r="AD1399" s="4" t="str">
        <f>IFERROR(AVERAGE(AE1399:AF1399),"")</f>
        <v/>
      </c>
      <c r="AE1399" s="16"/>
      <c r="AF1399" s="17"/>
      <c r="AG1399" s="4" t="str">
        <f>IFERROR(AVERAGE(AH1399:AI1399),"")</f>
        <v/>
      </c>
      <c r="AH1399" s="16"/>
      <c r="AI1399" s="17"/>
      <c r="AJ1399" s="4" t="str">
        <f>IFERROR(AVERAGE(AK1399:AL1399),"")</f>
        <v/>
      </c>
      <c r="AK1399" s="16"/>
      <c r="AL1399" s="17"/>
      <c r="AM1399" s="4" t="str">
        <f>IFERROR(AVERAGE(AN1399:AO1399),"")</f>
        <v/>
      </c>
      <c r="AN1399" s="16"/>
      <c r="AO1399" s="17"/>
      <c r="AP1399" s="4" t="str">
        <f>IFERROR(AVERAGE(AQ1399:AR1399),"")</f>
        <v/>
      </c>
      <c r="AQ1399" s="16"/>
      <c r="AR1399" s="17"/>
      <c r="AS1399" s="4" t="str">
        <f>IFERROR(AVERAGE(AT1399:AU1399),"")</f>
        <v/>
      </c>
      <c r="AT1399" s="16"/>
      <c r="AU1399" s="17"/>
      <c r="AV1399" s="4" t="str">
        <f>IFERROR(AVERAGE(AW1399:AX1399),"")</f>
        <v/>
      </c>
      <c r="AW1399" s="16"/>
      <c r="AX1399" s="17"/>
      <c r="AY1399" s="4" t="str">
        <f>IFERROR(AVERAGE(AZ1399:BA1399),"")</f>
        <v/>
      </c>
      <c r="AZ1399" s="16"/>
      <c r="BA1399" s="17"/>
      <c r="BB1399" s="4" t="str">
        <f>IFERROR(AVERAGE(BC1399:BD1399),"")</f>
        <v/>
      </c>
      <c r="BC1399" s="16"/>
      <c r="BD1399" s="17"/>
      <c r="BE1399" s="4" t="str">
        <f>IFERROR(AVERAGE(BF1399:BG1399),"")</f>
        <v/>
      </c>
      <c r="BF1399" s="16"/>
      <c r="BG1399" s="17"/>
      <c r="BH1399" s="4" t="str">
        <f>IFERROR(AVERAGE(BI1399:BJ1399),"")</f>
        <v/>
      </c>
      <c r="BI1399" s="16"/>
      <c r="BJ1399" s="17"/>
      <c r="BK1399" s="4" t="str">
        <f>IFERROR(AVERAGE(BL1399:BM1399),"")</f>
        <v/>
      </c>
      <c r="BL1399" s="16"/>
      <c r="BM1399" s="17"/>
      <c r="BN1399" s="4" t="str">
        <f>IFERROR(AVERAGE(BO1399:BP1399),"")</f>
        <v/>
      </c>
      <c r="BO1399" s="16"/>
      <c r="BP1399" s="17"/>
      <c r="BQ1399" s="4" t="str">
        <f>IFERROR(AVERAGE(BR1399:BS1399),"")</f>
        <v/>
      </c>
      <c r="BR1399" s="16"/>
      <c r="BS1399" s="17"/>
      <c r="BT1399" s="4" t="str">
        <f>IFERROR(AVERAGE(BU1399:BV1399),"")</f>
        <v/>
      </c>
      <c r="BU1399" s="16"/>
      <c r="BV1399" s="17"/>
    </row>
    <row r="1400" spans="1:77">
      <c r="B1400" t="s">
        <v>69</v>
      </c>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c r="BC1400" s="4"/>
      <c r="BD1400" s="4"/>
      <c r="BE1400" s="4"/>
      <c r="BF1400" s="4"/>
      <c r="BG1400" s="4"/>
      <c r="BH1400" s="4"/>
      <c r="BI1400" s="4"/>
      <c r="BJ1400" s="4"/>
      <c r="BK1400" s="4"/>
      <c r="BL1400" s="4"/>
      <c r="BM1400" s="4"/>
      <c r="BN1400" s="4"/>
      <c r="BO1400" s="4"/>
      <c r="BP1400" s="4"/>
      <c r="BQ1400" s="4"/>
      <c r="BR1400" s="4"/>
      <c r="BS1400" s="4"/>
      <c r="BT1400" s="4"/>
      <c r="BU1400" s="4"/>
      <c r="BV1400" s="4"/>
    </row>
    <row r="1401" spans="1:77" s="1" customFormat="1">
      <c r="A1401" s="55"/>
      <c r="B1401" s="1" t="str">
        <f>B1399</f>
        <v>zhang2014a</v>
      </c>
      <c r="C1401" s="1" t="s">
        <v>10</v>
      </c>
      <c r="D1401" s="1">
        <f>D1396</f>
        <v>2014</v>
      </c>
      <c r="E1401" s="1" t="str">
        <f>E1397</f>
        <v>USD/kW</v>
      </c>
      <c r="F1401" s="10">
        <f t="shared" ref="F1401:BJ1401" si="1545">IFERROR(SUM(F1403:F1408)/F1402,0)</f>
        <v>0</v>
      </c>
      <c r="G1401" s="10">
        <f t="shared" si="1545"/>
        <v>0</v>
      </c>
      <c r="H1401" s="10">
        <f t="shared" si="1545"/>
        <v>0</v>
      </c>
      <c r="I1401" s="10">
        <f t="shared" si="1545"/>
        <v>0</v>
      </c>
      <c r="J1401" s="10">
        <f t="shared" si="1545"/>
        <v>0</v>
      </c>
      <c r="K1401" s="10">
        <f t="shared" si="1545"/>
        <v>0</v>
      </c>
      <c r="L1401" s="10">
        <f t="shared" si="1545"/>
        <v>0</v>
      </c>
      <c r="M1401" s="10">
        <f t="shared" si="1545"/>
        <v>0</v>
      </c>
      <c r="N1401" s="10">
        <f t="shared" si="1545"/>
        <v>0</v>
      </c>
      <c r="O1401" s="10">
        <f t="shared" si="1545"/>
        <v>0</v>
      </c>
      <c r="P1401" s="10">
        <f t="shared" si="1545"/>
        <v>0</v>
      </c>
      <c r="Q1401" s="10">
        <f t="shared" si="1545"/>
        <v>0</v>
      </c>
      <c r="R1401" s="10">
        <f t="shared" si="1545"/>
        <v>0</v>
      </c>
      <c r="S1401" s="10">
        <f t="shared" si="1545"/>
        <v>0</v>
      </c>
      <c r="T1401" s="10">
        <f t="shared" si="1545"/>
        <v>0</v>
      </c>
      <c r="U1401" s="10">
        <f t="shared" si="1545"/>
        <v>0</v>
      </c>
      <c r="V1401" s="10">
        <f t="shared" si="1545"/>
        <v>0</v>
      </c>
      <c r="W1401" s="10">
        <f t="shared" si="1545"/>
        <v>0</v>
      </c>
      <c r="X1401" s="10">
        <f t="shared" si="1545"/>
        <v>0</v>
      </c>
      <c r="Y1401" s="10">
        <f t="shared" si="1545"/>
        <v>0</v>
      </c>
      <c r="Z1401" s="10">
        <f t="shared" si="1545"/>
        <v>0</v>
      </c>
      <c r="AA1401" s="10">
        <f t="shared" si="1545"/>
        <v>0</v>
      </c>
      <c r="AB1401" s="10">
        <f t="shared" si="1545"/>
        <v>0</v>
      </c>
      <c r="AC1401" s="10">
        <f t="shared" si="1545"/>
        <v>0</v>
      </c>
      <c r="AD1401" s="10">
        <f t="shared" si="1545"/>
        <v>0</v>
      </c>
      <c r="AE1401" s="10">
        <f t="shared" si="1545"/>
        <v>0</v>
      </c>
      <c r="AF1401" s="10">
        <f t="shared" si="1545"/>
        <v>0</v>
      </c>
      <c r="AG1401" s="10">
        <f t="shared" si="1545"/>
        <v>0</v>
      </c>
      <c r="AH1401" s="10">
        <f t="shared" si="1545"/>
        <v>0</v>
      </c>
      <c r="AI1401" s="10">
        <f t="shared" si="1545"/>
        <v>0</v>
      </c>
      <c r="AJ1401" s="10">
        <f t="shared" si="1545"/>
        <v>0</v>
      </c>
      <c r="AK1401" s="10">
        <f t="shared" si="1545"/>
        <v>0</v>
      </c>
      <c r="AL1401" s="10">
        <f t="shared" si="1545"/>
        <v>0</v>
      </c>
      <c r="AM1401" s="10">
        <f t="shared" si="1545"/>
        <v>0</v>
      </c>
      <c r="AN1401" s="10">
        <f t="shared" si="1545"/>
        <v>0</v>
      </c>
      <c r="AO1401" s="10">
        <f t="shared" si="1545"/>
        <v>0</v>
      </c>
      <c r="AP1401" s="10">
        <f t="shared" si="1545"/>
        <v>0</v>
      </c>
      <c r="AQ1401" s="10">
        <f t="shared" si="1545"/>
        <v>0</v>
      </c>
      <c r="AR1401" s="10">
        <f t="shared" si="1545"/>
        <v>0</v>
      </c>
      <c r="AS1401" s="10">
        <f t="shared" si="1545"/>
        <v>0</v>
      </c>
      <c r="AT1401" s="10">
        <f t="shared" si="1545"/>
        <v>0</v>
      </c>
      <c r="AU1401" s="10">
        <f t="shared" si="1545"/>
        <v>0</v>
      </c>
      <c r="AV1401" s="10">
        <f t="shared" si="1545"/>
        <v>0</v>
      </c>
      <c r="AW1401" s="10">
        <f t="shared" si="1545"/>
        <v>0</v>
      </c>
      <c r="AX1401" s="10">
        <f t="shared" si="1545"/>
        <v>0</v>
      </c>
      <c r="AY1401" s="10">
        <f t="shared" si="1545"/>
        <v>0</v>
      </c>
      <c r="AZ1401" s="10">
        <f t="shared" si="1545"/>
        <v>0</v>
      </c>
      <c r="BA1401" s="10">
        <f t="shared" si="1545"/>
        <v>0</v>
      </c>
      <c r="BB1401" s="10">
        <f t="shared" si="1545"/>
        <v>0</v>
      </c>
      <c r="BC1401" s="10">
        <f t="shared" si="1545"/>
        <v>0</v>
      </c>
      <c r="BD1401" s="10">
        <f t="shared" si="1545"/>
        <v>0</v>
      </c>
      <c r="BE1401" s="10">
        <f t="shared" si="1545"/>
        <v>0</v>
      </c>
      <c r="BF1401" s="10">
        <f t="shared" si="1545"/>
        <v>0</v>
      </c>
      <c r="BG1401" s="10">
        <f t="shared" si="1545"/>
        <v>0</v>
      </c>
      <c r="BH1401" s="10">
        <f t="shared" si="1545"/>
        <v>0</v>
      </c>
      <c r="BI1401" s="10">
        <f t="shared" si="1545"/>
        <v>0</v>
      </c>
      <c r="BJ1401" s="10">
        <f t="shared" si="1545"/>
        <v>0</v>
      </c>
      <c r="BK1401" s="10">
        <f t="shared" ref="BK1401:BV1401" si="1546">IFERROR(SUM(BK1403:BK1408)/BK1402,0)</f>
        <v>0</v>
      </c>
      <c r="BL1401" s="10">
        <f t="shared" si="1546"/>
        <v>0</v>
      </c>
      <c r="BM1401" s="10">
        <f t="shared" si="1546"/>
        <v>0</v>
      </c>
      <c r="BN1401" s="10">
        <f t="shared" si="1546"/>
        <v>0</v>
      </c>
      <c r="BO1401" s="10">
        <f t="shared" si="1546"/>
        <v>0</v>
      </c>
      <c r="BP1401" s="10">
        <f t="shared" si="1546"/>
        <v>0</v>
      </c>
      <c r="BQ1401" s="10">
        <f t="shared" si="1546"/>
        <v>0</v>
      </c>
      <c r="BR1401" s="10">
        <f t="shared" si="1546"/>
        <v>0</v>
      </c>
      <c r="BS1401" s="10">
        <f t="shared" si="1546"/>
        <v>0</v>
      </c>
      <c r="BT1401" s="10">
        <f t="shared" si="1546"/>
        <v>0</v>
      </c>
      <c r="BU1401" s="10">
        <f t="shared" si="1546"/>
        <v>0</v>
      </c>
      <c r="BV1401" s="10">
        <f t="shared" si="1546"/>
        <v>0</v>
      </c>
    </row>
    <row r="1402" spans="1:77" hidden="1" outlineLevel="1">
      <c r="B1402" t="str">
        <f>B1401</f>
        <v>zhang2014a</v>
      </c>
      <c r="C1402" t="s">
        <v>17</v>
      </c>
      <c r="D1402">
        <f>D1401</f>
        <v>2014</v>
      </c>
      <c r="E1402" t="s">
        <v>18</v>
      </c>
      <c r="F1402" s="4" t="str">
        <f>IFERROR(AVERAGE(G1402:H1402),"")</f>
        <v/>
      </c>
      <c r="G1402" s="12"/>
      <c r="H1402" s="13"/>
      <c r="I1402" s="4" t="str">
        <f>IFERROR(AVERAGE(J1402:K1402),"")</f>
        <v/>
      </c>
      <c r="J1402" s="12"/>
      <c r="K1402" s="13"/>
      <c r="L1402" s="4" t="str">
        <f>IFERROR(AVERAGE(M1402:N1402),"")</f>
        <v/>
      </c>
      <c r="M1402" s="12"/>
      <c r="N1402" s="13"/>
      <c r="O1402" s="4" t="str">
        <f>IFERROR(AVERAGE(P1402:Q1402),"")</f>
        <v/>
      </c>
      <c r="P1402" s="12"/>
      <c r="Q1402" s="13"/>
      <c r="R1402" s="4" t="str">
        <f>IFERROR(AVERAGE(S1402:T1402),"")</f>
        <v/>
      </c>
      <c r="S1402" s="12"/>
      <c r="T1402" s="13"/>
      <c r="U1402" s="4" t="str">
        <f>IFERROR(AVERAGE(V1402:W1402),"")</f>
        <v/>
      </c>
      <c r="V1402" s="12"/>
      <c r="W1402" s="13"/>
      <c r="X1402" s="4" t="str">
        <f>IFERROR(AVERAGE(Y1402:Z1402),"")</f>
        <v/>
      </c>
      <c r="Y1402" s="12"/>
      <c r="Z1402" s="13"/>
      <c r="AA1402" s="4" t="str">
        <f>IFERROR(AVERAGE(AB1402:AC1402),"")</f>
        <v/>
      </c>
      <c r="AB1402" s="12"/>
      <c r="AC1402" s="13"/>
      <c r="AD1402" s="4" t="str">
        <f>IFERROR(AVERAGE(AE1402:AF1402),"")</f>
        <v/>
      </c>
      <c r="AE1402" s="12"/>
      <c r="AF1402" s="13"/>
      <c r="AG1402" s="4" t="str">
        <f>IFERROR(AVERAGE(AH1402:AI1402),"")</f>
        <v/>
      </c>
      <c r="AH1402" s="12"/>
      <c r="AI1402" s="13"/>
      <c r="AJ1402" s="4" t="str">
        <f>IFERROR(AVERAGE(AK1402:AL1402),"")</f>
        <v/>
      </c>
      <c r="AK1402" s="12"/>
      <c r="AL1402" s="13"/>
      <c r="AM1402" s="4" t="str">
        <f>IFERROR(AVERAGE(AN1402:AO1402),"")</f>
        <v/>
      </c>
      <c r="AN1402" s="12"/>
      <c r="AO1402" s="13"/>
      <c r="AP1402" s="4" t="str">
        <f>IFERROR(AVERAGE(AQ1402:AR1402),"")</f>
        <v/>
      </c>
      <c r="AQ1402" s="12"/>
      <c r="AR1402" s="13"/>
      <c r="AS1402" s="4" t="str">
        <f>IFERROR(AVERAGE(AT1402:AU1402),"")</f>
        <v/>
      </c>
      <c r="AT1402" s="12"/>
      <c r="AU1402" s="13"/>
      <c r="AV1402" s="4" t="str">
        <f>IFERROR(AVERAGE(AW1402:AX1402),"")</f>
        <v/>
      </c>
      <c r="AW1402" s="12"/>
      <c r="AX1402" s="13"/>
      <c r="AY1402" s="4" t="str">
        <f>IFERROR(AVERAGE(AZ1402:BA1402),"")</f>
        <v/>
      </c>
      <c r="AZ1402" s="12"/>
      <c r="BA1402" s="13"/>
      <c r="BB1402" s="4" t="str">
        <f>IFERROR(AVERAGE(BC1402:BD1402),"")</f>
        <v/>
      </c>
      <c r="BC1402" s="12"/>
      <c r="BD1402" s="13"/>
      <c r="BE1402" s="4" t="str">
        <f>IFERROR(AVERAGE(BF1402:BG1402),"")</f>
        <v/>
      </c>
      <c r="BF1402" s="12"/>
      <c r="BG1402" s="13"/>
      <c r="BH1402" s="4" t="str">
        <f>IFERROR(AVERAGE(BI1402:BJ1402),"")</f>
        <v/>
      </c>
      <c r="BI1402" s="12"/>
      <c r="BJ1402" s="13"/>
      <c r="BK1402" s="4" t="str">
        <f>IFERROR(AVERAGE(BL1402:BM1402),"")</f>
        <v/>
      </c>
      <c r="BL1402" s="12"/>
      <c r="BM1402" s="13"/>
      <c r="BN1402" s="4" t="str">
        <f>IFERROR(AVERAGE(BO1402:BP1402),"")</f>
        <v/>
      </c>
      <c r="BO1402" s="12"/>
      <c r="BP1402" s="13"/>
      <c r="BQ1402" s="4" t="str">
        <f>IFERROR(AVERAGE(BR1402:BS1402),"")</f>
        <v/>
      </c>
      <c r="BR1402" s="12"/>
      <c r="BS1402" s="13"/>
      <c r="BT1402" s="4" t="str">
        <f>IFERROR(AVERAGE(BU1402:BV1402),"")</f>
        <v/>
      </c>
      <c r="BU1402" s="12"/>
      <c r="BV1402" s="13"/>
    </row>
    <row r="1403" spans="1:77" hidden="1" outlineLevel="1">
      <c r="B1403" t="str">
        <f t="shared" ref="B1403:B1408" si="1547">B1402</f>
        <v>zhang2014a</v>
      </c>
      <c r="C1403" t="s">
        <v>12</v>
      </c>
      <c r="D1403">
        <f>D1401</f>
        <v>2014</v>
      </c>
      <c r="E1403" t="str">
        <f>LEFT(E1401,3)</f>
        <v>USD</v>
      </c>
      <c r="F1403" s="4" t="str">
        <f t="shared" ref="F1403:F1408" si="1548">IFERROR(AVERAGE(G1403:H1403),"")</f>
        <v/>
      </c>
      <c r="G1403" s="12"/>
      <c r="H1403" s="13"/>
      <c r="I1403" s="4" t="str">
        <f t="shared" ref="I1403:I1408" si="1549">IFERROR(AVERAGE(J1403:K1403),"")</f>
        <v/>
      </c>
      <c r="J1403" s="12"/>
      <c r="K1403" s="13"/>
      <c r="L1403" s="4" t="str">
        <f t="shared" ref="L1403:L1408" si="1550">IFERROR(AVERAGE(M1403:N1403),"")</f>
        <v/>
      </c>
      <c r="M1403" s="12"/>
      <c r="N1403" s="13"/>
      <c r="O1403" s="4" t="str">
        <f t="shared" ref="O1403:O1408" si="1551">IFERROR(AVERAGE(P1403:Q1403),"")</f>
        <v/>
      </c>
      <c r="P1403" s="12"/>
      <c r="Q1403" s="13"/>
      <c r="R1403" s="4" t="str">
        <f t="shared" ref="R1403:R1408" si="1552">IFERROR(AVERAGE(S1403:T1403),"")</f>
        <v/>
      </c>
      <c r="S1403" s="12"/>
      <c r="T1403" s="13"/>
      <c r="U1403" s="4" t="str">
        <f t="shared" ref="U1403:U1408" si="1553">IFERROR(AVERAGE(V1403:W1403),"")</f>
        <v/>
      </c>
      <c r="V1403" s="12"/>
      <c r="W1403" s="13"/>
      <c r="X1403" s="4" t="str">
        <f t="shared" ref="X1403:X1408" si="1554">IFERROR(AVERAGE(Y1403:Z1403),"")</f>
        <v/>
      </c>
      <c r="Y1403" s="12"/>
      <c r="Z1403" s="13"/>
      <c r="AA1403" s="4" t="str">
        <f t="shared" ref="AA1403:AA1408" si="1555">IFERROR(AVERAGE(AB1403:AC1403),"")</f>
        <v/>
      </c>
      <c r="AB1403" s="12"/>
      <c r="AC1403" s="13"/>
      <c r="AD1403" s="4" t="str">
        <f t="shared" ref="AD1403:AD1408" si="1556">IFERROR(AVERAGE(AE1403:AF1403),"")</f>
        <v/>
      </c>
      <c r="AE1403" s="12"/>
      <c r="AF1403" s="13"/>
      <c r="AG1403" s="4" t="str">
        <f t="shared" ref="AG1403:AG1408" si="1557">IFERROR(AVERAGE(AH1403:AI1403),"")</f>
        <v/>
      </c>
      <c r="AH1403" s="12"/>
      <c r="AI1403" s="13"/>
      <c r="AJ1403" s="4" t="str">
        <f t="shared" ref="AJ1403:AJ1408" si="1558">IFERROR(AVERAGE(AK1403:AL1403),"")</f>
        <v/>
      </c>
      <c r="AK1403" s="12"/>
      <c r="AL1403" s="13"/>
      <c r="AM1403" s="4" t="str">
        <f t="shared" ref="AM1403:AM1408" si="1559">IFERROR(AVERAGE(AN1403:AO1403),"")</f>
        <v/>
      </c>
      <c r="AN1403" s="12"/>
      <c r="AO1403" s="13"/>
      <c r="AP1403" s="4" t="str">
        <f t="shared" ref="AP1403:AP1408" si="1560">IFERROR(AVERAGE(AQ1403:AR1403),"")</f>
        <v/>
      </c>
      <c r="AQ1403" s="12"/>
      <c r="AR1403" s="13"/>
      <c r="AS1403" s="4" t="str">
        <f t="shared" ref="AS1403:AS1408" si="1561">IFERROR(AVERAGE(AT1403:AU1403),"")</f>
        <v/>
      </c>
      <c r="AT1403" s="12"/>
      <c r="AU1403" s="13"/>
      <c r="AV1403" s="4" t="str">
        <f t="shared" ref="AV1403:AV1408" si="1562">IFERROR(AVERAGE(AW1403:AX1403),"")</f>
        <v/>
      </c>
      <c r="AW1403" s="12"/>
      <c r="AX1403" s="13"/>
      <c r="AY1403" s="4" t="str">
        <f t="shared" ref="AY1403:AY1408" si="1563">IFERROR(AVERAGE(AZ1403:BA1403),"")</f>
        <v/>
      </c>
      <c r="AZ1403" s="12"/>
      <c r="BA1403" s="13"/>
      <c r="BB1403" s="4" t="str">
        <f t="shared" ref="BB1403:BB1408" si="1564">IFERROR(AVERAGE(BC1403:BD1403),"")</f>
        <v/>
      </c>
      <c r="BC1403" s="12"/>
      <c r="BD1403" s="13"/>
      <c r="BE1403" s="4" t="str">
        <f t="shared" ref="BE1403:BE1408" si="1565">IFERROR(AVERAGE(BF1403:BG1403),"")</f>
        <v/>
      </c>
      <c r="BF1403" s="12"/>
      <c r="BG1403" s="13"/>
      <c r="BH1403" s="4" t="str">
        <f t="shared" ref="BH1403:BH1408" si="1566">IFERROR(AVERAGE(BI1403:BJ1403),"")</f>
        <v/>
      </c>
      <c r="BI1403" s="12"/>
      <c r="BJ1403" s="13"/>
      <c r="BK1403" s="4" t="str">
        <f t="shared" ref="BK1403:BK1408" si="1567">IFERROR(AVERAGE(BL1403:BM1403),"")</f>
        <v/>
      </c>
      <c r="BL1403" s="12"/>
      <c r="BM1403" s="13"/>
      <c r="BN1403" s="4" t="str">
        <f t="shared" ref="BN1403:BN1408" si="1568">IFERROR(AVERAGE(BO1403:BP1403),"")</f>
        <v/>
      </c>
      <c r="BO1403" s="12"/>
      <c r="BP1403" s="13"/>
      <c r="BQ1403" s="4" t="str">
        <f t="shared" ref="BQ1403:BQ1408" si="1569">IFERROR(AVERAGE(BR1403:BS1403),"")</f>
        <v/>
      </c>
      <c r="BR1403" s="12"/>
      <c r="BS1403" s="13"/>
      <c r="BT1403" s="4" t="str">
        <f t="shared" ref="BT1403:BT1408" si="1570">IFERROR(AVERAGE(BU1403:BV1403),"")</f>
        <v/>
      </c>
      <c r="BU1403" s="12"/>
      <c r="BV1403" s="13"/>
    </row>
    <row r="1404" spans="1:77" hidden="1" outlineLevel="1">
      <c r="B1404" t="str">
        <f t="shared" si="1547"/>
        <v>zhang2014a</v>
      </c>
      <c r="C1404" t="s">
        <v>13</v>
      </c>
      <c r="D1404">
        <f t="shared" ref="D1404:E1408" si="1571">D1403</f>
        <v>2014</v>
      </c>
      <c r="E1404" t="str">
        <f t="shared" si="1571"/>
        <v>USD</v>
      </c>
      <c r="F1404" s="4" t="str">
        <f t="shared" si="1548"/>
        <v/>
      </c>
      <c r="G1404" s="12"/>
      <c r="H1404" s="13"/>
      <c r="I1404" s="4" t="str">
        <f t="shared" si="1549"/>
        <v/>
      </c>
      <c r="J1404" s="12"/>
      <c r="K1404" s="13"/>
      <c r="L1404" s="4" t="str">
        <f t="shared" si="1550"/>
        <v/>
      </c>
      <c r="M1404" s="12"/>
      <c r="N1404" s="13"/>
      <c r="O1404" s="4" t="str">
        <f t="shared" si="1551"/>
        <v/>
      </c>
      <c r="P1404" s="12"/>
      <c r="Q1404" s="13"/>
      <c r="R1404" s="4" t="str">
        <f t="shared" si="1552"/>
        <v/>
      </c>
      <c r="S1404" s="12"/>
      <c r="T1404" s="13"/>
      <c r="U1404" s="4" t="str">
        <f t="shared" si="1553"/>
        <v/>
      </c>
      <c r="V1404" s="12"/>
      <c r="W1404" s="13"/>
      <c r="X1404" s="4" t="str">
        <f t="shared" si="1554"/>
        <v/>
      </c>
      <c r="Y1404" s="12"/>
      <c r="Z1404" s="13"/>
      <c r="AA1404" s="4" t="str">
        <f t="shared" si="1555"/>
        <v/>
      </c>
      <c r="AB1404" s="12"/>
      <c r="AC1404" s="13"/>
      <c r="AD1404" s="4" t="str">
        <f t="shared" si="1556"/>
        <v/>
      </c>
      <c r="AE1404" s="12"/>
      <c r="AF1404" s="13"/>
      <c r="AG1404" s="4" t="str">
        <f t="shared" si="1557"/>
        <v/>
      </c>
      <c r="AH1404" s="12"/>
      <c r="AI1404" s="13"/>
      <c r="AJ1404" s="4" t="str">
        <f t="shared" si="1558"/>
        <v/>
      </c>
      <c r="AK1404" s="12"/>
      <c r="AL1404" s="13"/>
      <c r="AM1404" s="4" t="str">
        <f t="shared" si="1559"/>
        <v/>
      </c>
      <c r="AN1404" s="12"/>
      <c r="AO1404" s="13"/>
      <c r="AP1404" s="4" t="str">
        <f t="shared" si="1560"/>
        <v/>
      </c>
      <c r="AQ1404" s="12"/>
      <c r="AR1404" s="13"/>
      <c r="AS1404" s="4" t="str">
        <f t="shared" si="1561"/>
        <v/>
      </c>
      <c r="AT1404" s="12"/>
      <c r="AU1404" s="13"/>
      <c r="AV1404" s="4" t="str">
        <f t="shared" si="1562"/>
        <v/>
      </c>
      <c r="AW1404" s="12"/>
      <c r="AX1404" s="13"/>
      <c r="AY1404" s="4" t="str">
        <f t="shared" si="1563"/>
        <v/>
      </c>
      <c r="AZ1404" s="12"/>
      <c r="BA1404" s="13"/>
      <c r="BB1404" s="4" t="str">
        <f t="shared" si="1564"/>
        <v/>
      </c>
      <c r="BC1404" s="12"/>
      <c r="BD1404" s="13"/>
      <c r="BE1404" s="4" t="str">
        <f t="shared" si="1565"/>
        <v/>
      </c>
      <c r="BF1404" s="12"/>
      <c r="BG1404" s="13"/>
      <c r="BH1404" s="4" t="str">
        <f t="shared" si="1566"/>
        <v/>
      </c>
      <c r="BI1404" s="12"/>
      <c r="BJ1404" s="13"/>
      <c r="BK1404" s="4" t="str">
        <f t="shared" si="1567"/>
        <v/>
      </c>
      <c r="BL1404" s="12"/>
      <c r="BM1404" s="13"/>
      <c r="BN1404" s="4" t="str">
        <f t="shared" si="1568"/>
        <v/>
      </c>
      <c r="BO1404" s="12"/>
      <c r="BP1404" s="13"/>
      <c r="BQ1404" s="4" t="str">
        <f t="shared" si="1569"/>
        <v/>
      </c>
      <c r="BR1404" s="12"/>
      <c r="BS1404" s="13"/>
      <c r="BT1404" s="4" t="str">
        <f t="shared" si="1570"/>
        <v/>
      </c>
      <c r="BU1404" s="12"/>
      <c r="BV1404" s="13"/>
    </row>
    <row r="1405" spans="1:77" hidden="1" outlineLevel="1">
      <c r="B1405" t="str">
        <f t="shared" si="1547"/>
        <v>zhang2014a</v>
      </c>
      <c r="C1405" t="s">
        <v>14</v>
      </c>
      <c r="D1405">
        <f t="shared" si="1571"/>
        <v>2014</v>
      </c>
      <c r="E1405" t="str">
        <f t="shared" si="1571"/>
        <v>USD</v>
      </c>
      <c r="F1405" s="4" t="str">
        <f t="shared" si="1548"/>
        <v/>
      </c>
      <c r="G1405" s="12"/>
      <c r="H1405" s="13"/>
      <c r="I1405" s="4" t="str">
        <f t="shared" si="1549"/>
        <v/>
      </c>
      <c r="J1405" s="12"/>
      <c r="K1405" s="13"/>
      <c r="L1405" s="4" t="str">
        <f t="shared" si="1550"/>
        <v/>
      </c>
      <c r="M1405" s="12"/>
      <c r="N1405" s="13"/>
      <c r="O1405" s="4" t="str">
        <f t="shared" si="1551"/>
        <v/>
      </c>
      <c r="P1405" s="12"/>
      <c r="Q1405" s="13"/>
      <c r="R1405" s="4" t="str">
        <f t="shared" si="1552"/>
        <v/>
      </c>
      <c r="S1405" s="12"/>
      <c r="T1405" s="13"/>
      <c r="U1405" s="4" t="str">
        <f t="shared" si="1553"/>
        <v/>
      </c>
      <c r="V1405" s="12"/>
      <c r="W1405" s="13"/>
      <c r="X1405" s="4" t="str">
        <f t="shared" si="1554"/>
        <v/>
      </c>
      <c r="Y1405" s="12"/>
      <c r="Z1405" s="13"/>
      <c r="AA1405" s="4" t="str">
        <f t="shared" si="1555"/>
        <v/>
      </c>
      <c r="AB1405" s="12"/>
      <c r="AC1405" s="13"/>
      <c r="AD1405" s="4" t="str">
        <f t="shared" si="1556"/>
        <v/>
      </c>
      <c r="AE1405" s="12"/>
      <c r="AF1405" s="13"/>
      <c r="AG1405" s="4" t="str">
        <f t="shared" si="1557"/>
        <v/>
      </c>
      <c r="AH1405" s="12"/>
      <c r="AI1405" s="13"/>
      <c r="AJ1405" s="4" t="str">
        <f t="shared" si="1558"/>
        <v/>
      </c>
      <c r="AK1405" s="12"/>
      <c r="AL1405" s="13"/>
      <c r="AM1405" s="4" t="str">
        <f t="shared" si="1559"/>
        <v/>
      </c>
      <c r="AN1405" s="12"/>
      <c r="AO1405" s="13"/>
      <c r="AP1405" s="4" t="str">
        <f t="shared" si="1560"/>
        <v/>
      </c>
      <c r="AQ1405" s="12"/>
      <c r="AR1405" s="13"/>
      <c r="AS1405" s="4" t="str">
        <f t="shared" si="1561"/>
        <v/>
      </c>
      <c r="AT1405" s="12"/>
      <c r="AU1405" s="13"/>
      <c r="AV1405" s="4" t="str">
        <f t="shared" si="1562"/>
        <v/>
      </c>
      <c r="AW1405" s="12"/>
      <c r="AX1405" s="13"/>
      <c r="AY1405" s="4" t="str">
        <f t="shared" si="1563"/>
        <v/>
      </c>
      <c r="AZ1405" s="12"/>
      <c r="BA1405" s="13"/>
      <c r="BB1405" s="4" t="str">
        <f t="shared" si="1564"/>
        <v/>
      </c>
      <c r="BC1405" s="12"/>
      <c r="BD1405" s="13"/>
      <c r="BE1405" s="4" t="str">
        <f t="shared" si="1565"/>
        <v/>
      </c>
      <c r="BF1405" s="12"/>
      <c r="BG1405" s="13"/>
      <c r="BH1405" s="4" t="str">
        <f t="shared" si="1566"/>
        <v/>
      </c>
      <c r="BI1405" s="12"/>
      <c r="BJ1405" s="13"/>
      <c r="BK1405" s="4" t="str">
        <f t="shared" si="1567"/>
        <v/>
      </c>
      <c r="BL1405" s="12"/>
      <c r="BM1405" s="13"/>
      <c r="BN1405" s="4" t="str">
        <f t="shared" si="1568"/>
        <v/>
      </c>
      <c r="BO1405" s="12"/>
      <c r="BP1405" s="13"/>
      <c r="BQ1405" s="4" t="str">
        <f t="shared" si="1569"/>
        <v/>
      </c>
      <c r="BR1405" s="12"/>
      <c r="BS1405" s="13"/>
      <c r="BT1405" s="4" t="str">
        <f t="shared" si="1570"/>
        <v/>
      </c>
      <c r="BU1405" s="12"/>
      <c r="BV1405" s="13"/>
    </row>
    <row r="1406" spans="1:77" hidden="1" outlineLevel="1">
      <c r="B1406" t="str">
        <f t="shared" si="1547"/>
        <v>zhang2014a</v>
      </c>
      <c r="C1406" t="s">
        <v>11</v>
      </c>
      <c r="D1406">
        <f t="shared" si="1571"/>
        <v>2014</v>
      </c>
      <c r="E1406" t="str">
        <f t="shared" si="1571"/>
        <v>USD</v>
      </c>
      <c r="F1406" s="4" t="str">
        <f t="shared" si="1548"/>
        <v/>
      </c>
      <c r="G1406" s="12"/>
      <c r="H1406" s="13"/>
      <c r="I1406" s="4" t="str">
        <f t="shared" si="1549"/>
        <v/>
      </c>
      <c r="J1406" s="12"/>
      <c r="K1406" s="13"/>
      <c r="L1406" s="4" t="str">
        <f t="shared" si="1550"/>
        <v/>
      </c>
      <c r="M1406" s="12"/>
      <c r="N1406" s="13"/>
      <c r="O1406" s="4" t="str">
        <f t="shared" si="1551"/>
        <v/>
      </c>
      <c r="P1406" s="12"/>
      <c r="Q1406" s="13"/>
      <c r="R1406" s="4" t="str">
        <f t="shared" si="1552"/>
        <v/>
      </c>
      <c r="S1406" s="12"/>
      <c r="T1406" s="13"/>
      <c r="U1406" s="4" t="str">
        <f t="shared" si="1553"/>
        <v/>
      </c>
      <c r="V1406" s="12"/>
      <c r="W1406" s="13"/>
      <c r="X1406" s="4" t="str">
        <f t="shared" si="1554"/>
        <v/>
      </c>
      <c r="Y1406" s="12"/>
      <c r="Z1406" s="13"/>
      <c r="AA1406" s="4" t="str">
        <f t="shared" si="1555"/>
        <v/>
      </c>
      <c r="AB1406" s="12"/>
      <c r="AC1406" s="13"/>
      <c r="AD1406" s="4" t="str">
        <f t="shared" si="1556"/>
        <v/>
      </c>
      <c r="AE1406" s="12"/>
      <c r="AF1406" s="13"/>
      <c r="AG1406" s="4" t="str">
        <f t="shared" si="1557"/>
        <v/>
      </c>
      <c r="AH1406" s="12"/>
      <c r="AI1406" s="13"/>
      <c r="AJ1406" s="4" t="str">
        <f t="shared" si="1558"/>
        <v/>
      </c>
      <c r="AK1406" s="12"/>
      <c r="AL1406" s="13"/>
      <c r="AM1406" s="4" t="str">
        <f t="shared" si="1559"/>
        <v/>
      </c>
      <c r="AN1406" s="12"/>
      <c r="AO1406" s="13"/>
      <c r="AP1406" s="4" t="str">
        <f t="shared" si="1560"/>
        <v/>
      </c>
      <c r="AQ1406" s="12"/>
      <c r="AR1406" s="13"/>
      <c r="AS1406" s="4" t="str">
        <f t="shared" si="1561"/>
        <v/>
      </c>
      <c r="AT1406" s="12"/>
      <c r="AU1406" s="13"/>
      <c r="AV1406" s="4" t="str">
        <f t="shared" si="1562"/>
        <v/>
      </c>
      <c r="AW1406" s="12"/>
      <c r="AX1406" s="13"/>
      <c r="AY1406" s="4" t="str">
        <f t="shared" si="1563"/>
        <v/>
      </c>
      <c r="AZ1406" s="12"/>
      <c r="BA1406" s="13"/>
      <c r="BB1406" s="4" t="str">
        <f t="shared" si="1564"/>
        <v/>
      </c>
      <c r="BC1406" s="12"/>
      <c r="BD1406" s="13"/>
      <c r="BE1406" s="4" t="str">
        <f t="shared" si="1565"/>
        <v/>
      </c>
      <c r="BF1406" s="12"/>
      <c r="BG1406" s="13"/>
      <c r="BH1406" s="4" t="str">
        <f t="shared" si="1566"/>
        <v/>
      </c>
      <c r="BI1406" s="12"/>
      <c r="BJ1406" s="13"/>
      <c r="BK1406" s="4" t="str">
        <f t="shared" si="1567"/>
        <v/>
      </c>
      <c r="BL1406" s="12"/>
      <c r="BM1406" s="13"/>
      <c r="BN1406" s="4" t="str">
        <f t="shared" si="1568"/>
        <v/>
      </c>
      <c r="BO1406" s="12"/>
      <c r="BP1406" s="13"/>
      <c r="BQ1406" s="4" t="str">
        <f t="shared" si="1569"/>
        <v/>
      </c>
      <c r="BR1406" s="12"/>
      <c r="BS1406" s="13"/>
      <c r="BT1406" s="4" t="str">
        <f t="shared" si="1570"/>
        <v/>
      </c>
      <c r="BU1406" s="12"/>
      <c r="BV1406" s="13"/>
    </row>
    <row r="1407" spans="1:77" hidden="1" outlineLevel="1">
      <c r="B1407" t="str">
        <f t="shared" si="1547"/>
        <v>zhang2014a</v>
      </c>
      <c r="C1407" t="s">
        <v>15</v>
      </c>
      <c r="D1407">
        <f t="shared" si="1571"/>
        <v>2014</v>
      </c>
      <c r="E1407" t="str">
        <f t="shared" si="1571"/>
        <v>USD</v>
      </c>
      <c r="F1407" s="4" t="str">
        <f t="shared" si="1548"/>
        <v/>
      </c>
      <c r="G1407" s="12"/>
      <c r="H1407" s="13"/>
      <c r="I1407" s="4" t="str">
        <f t="shared" si="1549"/>
        <v/>
      </c>
      <c r="J1407" s="12"/>
      <c r="K1407" s="13"/>
      <c r="L1407" s="4" t="str">
        <f t="shared" si="1550"/>
        <v/>
      </c>
      <c r="M1407" s="12"/>
      <c r="N1407" s="13"/>
      <c r="O1407" s="4" t="str">
        <f t="shared" si="1551"/>
        <v/>
      </c>
      <c r="P1407" s="12"/>
      <c r="Q1407" s="13"/>
      <c r="R1407" s="4" t="str">
        <f t="shared" si="1552"/>
        <v/>
      </c>
      <c r="S1407" s="12"/>
      <c r="T1407" s="13"/>
      <c r="U1407" s="4" t="str">
        <f t="shared" si="1553"/>
        <v/>
      </c>
      <c r="V1407" s="12"/>
      <c r="W1407" s="13"/>
      <c r="X1407" s="4" t="str">
        <f t="shared" si="1554"/>
        <v/>
      </c>
      <c r="Y1407" s="12"/>
      <c r="Z1407" s="13"/>
      <c r="AA1407" s="4" t="str">
        <f t="shared" si="1555"/>
        <v/>
      </c>
      <c r="AB1407" s="12"/>
      <c r="AC1407" s="13"/>
      <c r="AD1407" s="4" t="str">
        <f t="shared" si="1556"/>
        <v/>
      </c>
      <c r="AE1407" s="12"/>
      <c r="AF1407" s="13"/>
      <c r="AG1407" s="4" t="str">
        <f t="shared" si="1557"/>
        <v/>
      </c>
      <c r="AH1407" s="12"/>
      <c r="AI1407" s="13"/>
      <c r="AJ1407" s="4" t="str">
        <f t="shared" si="1558"/>
        <v/>
      </c>
      <c r="AK1407" s="12"/>
      <c r="AL1407" s="13"/>
      <c r="AM1407" s="4" t="str">
        <f t="shared" si="1559"/>
        <v/>
      </c>
      <c r="AN1407" s="12"/>
      <c r="AO1407" s="13"/>
      <c r="AP1407" s="4" t="str">
        <f t="shared" si="1560"/>
        <v/>
      </c>
      <c r="AQ1407" s="12"/>
      <c r="AR1407" s="13"/>
      <c r="AS1407" s="4" t="str">
        <f t="shared" si="1561"/>
        <v/>
      </c>
      <c r="AT1407" s="12"/>
      <c r="AU1407" s="13"/>
      <c r="AV1407" s="4" t="str">
        <f t="shared" si="1562"/>
        <v/>
      </c>
      <c r="AW1407" s="12"/>
      <c r="AX1407" s="13"/>
      <c r="AY1407" s="4" t="str">
        <f t="shared" si="1563"/>
        <v/>
      </c>
      <c r="AZ1407" s="12"/>
      <c r="BA1407" s="13"/>
      <c r="BB1407" s="4" t="str">
        <f t="shared" si="1564"/>
        <v/>
      </c>
      <c r="BC1407" s="12"/>
      <c r="BD1407" s="13"/>
      <c r="BE1407" s="4" t="str">
        <f t="shared" si="1565"/>
        <v/>
      </c>
      <c r="BF1407" s="12"/>
      <c r="BG1407" s="13"/>
      <c r="BH1407" s="4" t="str">
        <f t="shared" si="1566"/>
        <v/>
      </c>
      <c r="BI1407" s="12"/>
      <c r="BJ1407" s="13"/>
      <c r="BK1407" s="4" t="str">
        <f t="shared" si="1567"/>
        <v/>
      </c>
      <c r="BL1407" s="12"/>
      <c r="BM1407" s="13"/>
      <c r="BN1407" s="4" t="str">
        <f t="shared" si="1568"/>
        <v/>
      </c>
      <c r="BO1407" s="12"/>
      <c r="BP1407" s="13"/>
      <c r="BQ1407" s="4" t="str">
        <f t="shared" si="1569"/>
        <v/>
      </c>
      <c r="BR1407" s="12"/>
      <c r="BS1407" s="13"/>
      <c r="BT1407" s="4" t="str">
        <f t="shared" si="1570"/>
        <v/>
      </c>
      <c r="BU1407" s="12"/>
      <c r="BV1407" s="13"/>
    </row>
    <row r="1408" spans="1:77" hidden="1" outlineLevel="1">
      <c r="B1408" t="str">
        <f t="shared" si="1547"/>
        <v>zhang2014a</v>
      </c>
      <c r="C1408" t="s">
        <v>16</v>
      </c>
      <c r="D1408">
        <f t="shared" si="1571"/>
        <v>2014</v>
      </c>
      <c r="E1408" t="str">
        <f t="shared" si="1571"/>
        <v>USD</v>
      </c>
      <c r="F1408" s="4" t="str">
        <f t="shared" si="1548"/>
        <v/>
      </c>
      <c r="G1408" s="12"/>
      <c r="H1408" s="13"/>
      <c r="I1408" s="4" t="str">
        <f t="shared" si="1549"/>
        <v/>
      </c>
      <c r="J1408" s="12"/>
      <c r="K1408" s="13"/>
      <c r="L1408" s="4" t="str">
        <f t="shared" si="1550"/>
        <v/>
      </c>
      <c r="M1408" s="12"/>
      <c r="N1408" s="13"/>
      <c r="O1408" s="4" t="str">
        <f t="shared" si="1551"/>
        <v/>
      </c>
      <c r="P1408" s="12"/>
      <c r="Q1408" s="13"/>
      <c r="R1408" s="4" t="str">
        <f t="shared" si="1552"/>
        <v/>
      </c>
      <c r="S1408" s="12"/>
      <c r="T1408" s="13"/>
      <c r="U1408" s="4" t="str">
        <f t="shared" si="1553"/>
        <v/>
      </c>
      <c r="V1408" s="12"/>
      <c r="W1408" s="13"/>
      <c r="X1408" s="4" t="str">
        <f t="shared" si="1554"/>
        <v/>
      </c>
      <c r="Y1408" s="12"/>
      <c r="Z1408" s="13"/>
      <c r="AA1408" s="4" t="str">
        <f t="shared" si="1555"/>
        <v/>
      </c>
      <c r="AB1408" s="12"/>
      <c r="AC1408" s="13"/>
      <c r="AD1408" s="4" t="str">
        <f t="shared" si="1556"/>
        <v/>
      </c>
      <c r="AE1408" s="12"/>
      <c r="AF1408" s="13"/>
      <c r="AG1408" s="4" t="str">
        <f t="shared" si="1557"/>
        <v/>
      </c>
      <c r="AH1408" s="12"/>
      <c r="AI1408" s="13"/>
      <c r="AJ1408" s="4" t="str">
        <f t="shared" si="1558"/>
        <v/>
      </c>
      <c r="AK1408" s="12"/>
      <c r="AL1408" s="13"/>
      <c r="AM1408" s="4" t="str">
        <f t="shared" si="1559"/>
        <v/>
      </c>
      <c r="AN1408" s="12"/>
      <c r="AO1408" s="13"/>
      <c r="AP1408" s="4" t="str">
        <f t="shared" si="1560"/>
        <v/>
      </c>
      <c r="AQ1408" s="12"/>
      <c r="AR1408" s="13"/>
      <c r="AS1408" s="4" t="str">
        <f t="shared" si="1561"/>
        <v/>
      </c>
      <c r="AT1408" s="12"/>
      <c r="AU1408" s="13"/>
      <c r="AV1408" s="4" t="str">
        <f t="shared" si="1562"/>
        <v/>
      </c>
      <c r="AW1408" s="12"/>
      <c r="AX1408" s="13"/>
      <c r="AY1408" s="4" t="str">
        <f t="shared" si="1563"/>
        <v/>
      </c>
      <c r="AZ1408" s="12"/>
      <c r="BA1408" s="13"/>
      <c r="BB1408" s="4" t="str">
        <f t="shared" si="1564"/>
        <v/>
      </c>
      <c r="BC1408" s="12"/>
      <c r="BD1408" s="13"/>
      <c r="BE1408" s="4" t="str">
        <f t="shared" si="1565"/>
        <v/>
      </c>
      <c r="BF1408" s="12"/>
      <c r="BG1408" s="13"/>
      <c r="BH1408" s="4" t="str">
        <f t="shared" si="1566"/>
        <v/>
      </c>
      <c r="BI1408" s="12"/>
      <c r="BJ1408" s="13"/>
      <c r="BK1408" s="4" t="str">
        <f t="shared" si="1567"/>
        <v/>
      </c>
      <c r="BL1408" s="12"/>
      <c r="BM1408" s="13"/>
      <c r="BN1408" s="4" t="str">
        <f t="shared" si="1568"/>
        <v/>
      </c>
      <c r="BO1408" s="12"/>
      <c r="BP1408" s="13"/>
      <c r="BQ1408" s="4" t="str">
        <f t="shared" si="1569"/>
        <v/>
      </c>
      <c r="BR1408" s="12"/>
      <c r="BS1408" s="13"/>
      <c r="BT1408" s="4" t="str">
        <f t="shared" si="1570"/>
        <v/>
      </c>
      <c r="BU1408" s="12"/>
      <c r="BV1408" s="13"/>
    </row>
    <row r="1409" spans="1:77" collapsed="1">
      <c r="B1409" t="s">
        <v>69</v>
      </c>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c r="BC1409" s="4"/>
      <c r="BD1409" s="4"/>
      <c r="BE1409" s="4"/>
      <c r="BF1409" s="4"/>
      <c r="BG1409" s="4"/>
      <c r="BH1409" s="4"/>
      <c r="BI1409" s="4"/>
      <c r="BJ1409" s="4"/>
      <c r="BK1409" s="4"/>
      <c r="BL1409" s="4"/>
      <c r="BM1409" s="4"/>
      <c r="BN1409" s="4"/>
      <c r="BO1409" s="4"/>
      <c r="BP1409" s="4"/>
      <c r="BQ1409" s="4"/>
      <c r="BR1409" s="4"/>
      <c r="BS1409" s="4"/>
      <c r="BT1409" s="4"/>
      <c r="BU1409" s="4"/>
      <c r="BV1409" s="4"/>
    </row>
    <row r="1410" spans="1:77">
      <c r="B1410" t="str">
        <f>B1408</f>
        <v>zhang2014a</v>
      </c>
      <c r="C1410" t="s">
        <v>19</v>
      </c>
      <c r="D1410">
        <f>D1408</f>
        <v>2014</v>
      </c>
      <c r="E1410" t="str">
        <f>E1397</f>
        <v>USD/kW</v>
      </c>
      <c r="F1410" s="4" t="str">
        <f>IFERROR(AVERAGE(G1410:H1410),"")</f>
        <v/>
      </c>
      <c r="G1410" s="12"/>
      <c r="H1410" s="13"/>
      <c r="I1410" s="4" t="str">
        <f>IFERROR(AVERAGE(J1410:K1410),"")</f>
        <v/>
      </c>
      <c r="J1410" s="12"/>
      <c r="K1410" s="13"/>
      <c r="L1410" s="4" t="str">
        <f>IFERROR(AVERAGE(M1410:N1410),"")</f>
        <v/>
      </c>
      <c r="M1410" s="12"/>
      <c r="N1410" s="13"/>
      <c r="O1410" s="4" t="str">
        <f>IFERROR(AVERAGE(P1410:Q1410),"")</f>
        <v/>
      </c>
      <c r="P1410" s="12"/>
      <c r="Q1410" s="13"/>
      <c r="R1410" s="4" t="str">
        <f>IFERROR(AVERAGE(S1410:T1410),"")</f>
        <v/>
      </c>
      <c r="S1410" s="12"/>
      <c r="T1410" s="13"/>
      <c r="U1410" s="4" t="str">
        <f>IFERROR(AVERAGE(V1410:W1410),"")</f>
        <v/>
      </c>
      <c r="V1410" s="12"/>
      <c r="W1410" s="13"/>
      <c r="X1410" s="4" t="str">
        <f>IFERROR(AVERAGE(Y1410:Z1410),"")</f>
        <v/>
      </c>
      <c r="Y1410" s="12"/>
      <c r="Z1410" s="13"/>
      <c r="AA1410" s="4" t="str">
        <f>IFERROR(AVERAGE(AB1410:AC1410),"")</f>
        <v/>
      </c>
      <c r="AB1410" s="12"/>
      <c r="AC1410" s="13"/>
      <c r="AD1410" s="4" t="str">
        <f>IFERROR(AVERAGE(AE1410:AF1410),"")</f>
        <v/>
      </c>
      <c r="AE1410" s="12"/>
      <c r="AF1410" s="13"/>
      <c r="AG1410" s="4" t="str">
        <f>IFERROR(AVERAGE(AH1410:AI1410),"")</f>
        <v/>
      </c>
      <c r="AH1410" s="12"/>
      <c r="AI1410" s="13"/>
      <c r="AJ1410" s="4" t="str">
        <f>IFERROR(AVERAGE(AK1410:AL1410),"")</f>
        <v/>
      </c>
      <c r="AK1410" s="12"/>
      <c r="AL1410" s="13"/>
      <c r="AM1410" s="4" t="str">
        <f>IFERROR(AVERAGE(AN1410:AO1410),"")</f>
        <v/>
      </c>
      <c r="AN1410" s="12"/>
      <c r="AO1410" s="13"/>
      <c r="AP1410" s="4" t="str">
        <f>IFERROR(AVERAGE(AQ1410:AR1410),"")</f>
        <v/>
      </c>
      <c r="AQ1410" s="12"/>
      <c r="AR1410" s="13"/>
      <c r="AS1410" s="4" t="str">
        <f>IFERROR(AVERAGE(AT1410:AU1410),"")</f>
        <v/>
      </c>
      <c r="AT1410" s="12"/>
      <c r="AU1410" s="13"/>
      <c r="AV1410" s="4" t="str">
        <f>IFERROR(AVERAGE(AW1410:AX1410),"")</f>
        <v/>
      </c>
      <c r="AW1410" s="12"/>
      <c r="AX1410" s="13"/>
      <c r="AY1410" s="4" t="str">
        <f>IFERROR(AVERAGE(AZ1410:BA1410),"")</f>
        <v/>
      </c>
      <c r="AZ1410" s="12"/>
      <c r="BA1410" s="13"/>
      <c r="BB1410" s="4" t="str">
        <f>IFERROR(AVERAGE(BC1410:BD1410),"")</f>
        <v/>
      </c>
      <c r="BC1410" s="12"/>
      <c r="BD1410" s="13"/>
      <c r="BE1410" s="4" t="str">
        <f>IFERROR(AVERAGE(BF1410:BG1410),"")</f>
        <v/>
      </c>
      <c r="BF1410" s="12"/>
      <c r="BG1410" s="13"/>
      <c r="BH1410" s="4" t="str">
        <f>IFERROR(AVERAGE(BI1410:BJ1410),"")</f>
        <v/>
      </c>
      <c r="BI1410" s="12"/>
      <c r="BJ1410" s="13"/>
      <c r="BK1410" s="4" t="str">
        <f>IFERROR(AVERAGE(BL1410:BM1410),"")</f>
        <v/>
      </c>
      <c r="BL1410" s="12"/>
      <c r="BM1410" s="13"/>
      <c r="BN1410" s="4" t="str">
        <f>IFERROR(AVERAGE(BO1410:BP1410),"")</f>
        <v/>
      </c>
      <c r="BO1410" s="12"/>
      <c r="BP1410" s="13"/>
      <c r="BQ1410" s="4" t="str">
        <f>IFERROR(AVERAGE(BR1410:BS1410),"")</f>
        <v/>
      </c>
      <c r="BR1410" s="12"/>
      <c r="BS1410" s="13"/>
      <c r="BT1410" s="4" t="str">
        <f>IFERROR(AVERAGE(BU1410:BV1410),"")</f>
        <v/>
      </c>
      <c r="BU1410" s="12"/>
      <c r="BV1410" s="13"/>
    </row>
    <row r="1411" spans="1:77">
      <c r="B1411" t="s">
        <v>69</v>
      </c>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4"/>
      <c r="BK1411" s="4"/>
      <c r="BL1411" s="4"/>
      <c r="BM1411" s="4"/>
      <c r="BN1411" s="4"/>
      <c r="BO1411" s="4"/>
      <c r="BP1411" s="4"/>
      <c r="BQ1411" s="4"/>
      <c r="BR1411" s="4"/>
      <c r="BS1411" s="4"/>
      <c r="BT1411" s="4"/>
      <c r="BU1411" s="4"/>
      <c r="BV1411" s="4"/>
    </row>
    <row r="1412" spans="1:77">
      <c r="B1412" t="str">
        <f>B1410</f>
        <v>zhang2014a</v>
      </c>
      <c r="C1412" t="s">
        <v>48</v>
      </c>
      <c r="D1412">
        <f>D1410</f>
        <v>2014</v>
      </c>
      <c r="E1412" t="s">
        <v>22</v>
      </c>
      <c r="F1412" s="22" t="str">
        <f>IFERROR(AVERAGE(G1412:H1412),"")</f>
        <v/>
      </c>
      <c r="G1412" s="23"/>
      <c r="H1412" s="24"/>
      <c r="I1412" s="22" t="str">
        <f>IFERROR(AVERAGE(J1412:K1412),"")</f>
        <v/>
      </c>
      <c r="J1412" s="23"/>
      <c r="K1412" s="24"/>
      <c r="L1412" s="22" t="str">
        <f>IFERROR(AVERAGE(M1412:N1412),"")</f>
        <v/>
      </c>
      <c r="M1412" s="23"/>
      <c r="N1412" s="24"/>
      <c r="O1412" s="22" t="str">
        <f>IFERROR(AVERAGE(P1412:Q1412),"")</f>
        <v/>
      </c>
      <c r="P1412" s="23"/>
      <c r="Q1412" s="24"/>
      <c r="R1412" s="22" t="str">
        <f>IFERROR(AVERAGE(S1412:T1412),"")</f>
        <v/>
      </c>
      <c r="S1412" s="23"/>
      <c r="T1412" s="24"/>
      <c r="U1412" s="22" t="str">
        <f>IFERROR(AVERAGE(V1412:W1412),"")</f>
        <v/>
      </c>
      <c r="V1412" s="23"/>
      <c r="W1412" s="24"/>
      <c r="X1412" s="22" t="str">
        <f>IFERROR(AVERAGE(Y1412:Z1412),"")</f>
        <v/>
      </c>
      <c r="Y1412" s="23"/>
      <c r="Z1412" s="24"/>
      <c r="AA1412" s="22" t="str">
        <f>IFERROR(AVERAGE(AB1412:AC1412),"")</f>
        <v/>
      </c>
      <c r="AB1412" s="23"/>
      <c r="AC1412" s="24"/>
      <c r="AD1412" s="22" t="str">
        <f>IFERROR(AVERAGE(AE1412:AF1412),"")</f>
        <v/>
      </c>
      <c r="AE1412" s="23"/>
      <c r="AF1412" s="24"/>
      <c r="AG1412" s="22" t="str">
        <f>IFERROR(AVERAGE(AH1412:AI1412),"")</f>
        <v/>
      </c>
      <c r="AH1412" s="23"/>
      <c r="AI1412" s="24"/>
      <c r="AJ1412" s="22" t="str">
        <f>IFERROR(AVERAGE(AK1412:AL1412),"")</f>
        <v/>
      </c>
      <c r="AK1412" s="23"/>
      <c r="AL1412" s="24"/>
      <c r="AM1412" s="22" t="str">
        <f>IFERROR(AVERAGE(AN1412:AO1412),"")</f>
        <v/>
      </c>
      <c r="AN1412" s="23"/>
      <c r="AO1412" s="24"/>
      <c r="AP1412" s="22" t="str">
        <f>IFERROR(AVERAGE(AQ1412:AR1412),"")</f>
        <v/>
      </c>
      <c r="AQ1412" s="23"/>
      <c r="AR1412" s="24"/>
      <c r="AS1412" s="22" t="str">
        <f>IFERROR(AVERAGE(AT1412:AU1412),"")</f>
        <v/>
      </c>
      <c r="AT1412" s="23"/>
      <c r="AU1412" s="24"/>
      <c r="AV1412" s="22" t="str">
        <f>IFERROR(AVERAGE(AW1412:AX1412),"")</f>
        <v/>
      </c>
      <c r="AW1412" s="23"/>
      <c r="AX1412" s="24"/>
      <c r="AY1412" s="22" t="str">
        <f>IFERROR(AVERAGE(AZ1412:BA1412),"")</f>
        <v/>
      </c>
      <c r="AZ1412" s="23"/>
      <c r="BA1412" s="24"/>
      <c r="BB1412" s="22" t="str">
        <f>IFERROR(AVERAGE(BC1412:BD1412),"")</f>
        <v/>
      </c>
      <c r="BC1412" s="23"/>
      <c r="BD1412" s="24"/>
      <c r="BE1412" s="22" t="str">
        <f>IFERROR(AVERAGE(BF1412:BG1412),"")</f>
        <v/>
      </c>
      <c r="BF1412" s="23"/>
      <c r="BG1412" s="24"/>
      <c r="BH1412" s="22" t="str">
        <f>IFERROR(AVERAGE(BI1412:BJ1412),"")</f>
        <v/>
      </c>
      <c r="BI1412" s="23"/>
      <c r="BJ1412" s="24"/>
      <c r="BK1412" s="22" t="str">
        <f>IFERROR(AVERAGE(BL1412:BM1412),"")</f>
        <v/>
      </c>
      <c r="BL1412" s="23"/>
      <c r="BM1412" s="24"/>
      <c r="BN1412" s="22" t="str">
        <f>IFERROR(AVERAGE(BO1412:BP1412),"")</f>
        <v/>
      </c>
      <c r="BO1412" s="23"/>
      <c r="BP1412" s="24"/>
      <c r="BQ1412" s="22" t="str">
        <f>IFERROR(AVERAGE(BR1412:BS1412),"")</f>
        <v/>
      </c>
      <c r="BR1412" s="23"/>
      <c r="BS1412" s="24"/>
      <c r="BT1412" s="22" t="str">
        <f>IFERROR(AVERAGE(BU1412:BV1412),"")</f>
        <v/>
      </c>
      <c r="BU1412" s="23"/>
      <c r="BV1412" s="24"/>
    </row>
    <row r="1413" spans="1:77">
      <c r="B1413" t="str">
        <f>B1412</f>
        <v>zhang2014a</v>
      </c>
      <c r="C1413" t="s">
        <v>49</v>
      </c>
      <c r="D1413">
        <f>D1412</f>
        <v>2014</v>
      </c>
      <c r="E1413" t="s">
        <v>22</v>
      </c>
      <c r="F1413" s="22" t="str">
        <f>IFERROR(AVERAGE(G1413:H1413),"")</f>
        <v/>
      </c>
      <c r="G1413" s="23"/>
      <c r="H1413" s="24"/>
      <c r="I1413" s="22" t="str">
        <f>IFERROR(AVERAGE(J1413:K1413),"")</f>
        <v/>
      </c>
      <c r="J1413" s="23"/>
      <c r="K1413" s="24"/>
      <c r="L1413" s="22" t="str">
        <f>IFERROR(AVERAGE(M1413:N1413),"")</f>
        <v/>
      </c>
      <c r="M1413" s="23"/>
      <c r="N1413" s="24"/>
      <c r="O1413" s="22" t="str">
        <f>IFERROR(AVERAGE(P1413:Q1413),"")</f>
        <v/>
      </c>
      <c r="P1413" s="23"/>
      <c r="Q1413" s="24"/>
      <c r="R1413" s="22" t="str">
        <f>IFERROR(AVERAGE(S1413:T1413),"")</f>
        <v/>
      </c>
      <c r="S1413" s="23"/>
      <c r="T1413" s="24"/>
      <c r="U1413" s="22" t="str">
        <f>IFERROR(AVERAGE(V1413:W1413),"")</f>
        <v/>
      </c>
      <c r="V1413" s="23"/>
      <c r="W1413" s="24"/>
      <c r="X1413" s="22" t="str">
        <f>IFERROR(AVERAGE(Y1413:Z1413),"")</f>
        <v/>
      </c>
      <c r="Y1413" s="23"/>
      <c r="Z1413" s="24"/>
      <c r="AA1413" s="22" t="str">
        <f>IFERROR(AVERAGE(AB1413:AC1413),"")</f>
        <v/>
      </c>
      <c r="AB1413" s="23"/>
      <c r="AC1413" s="24"/>
      <c r="AD1413" s="22" t="str">
        <f>IFERROR(AVERAGE(AE1413:AF1413),"")</f>
        <v/>
      </c>
      <c r="AE1413" s="23"/>
      <c r="AF1413" s="24"/>
      <c r="AG1413" s="22" t="str">
        <f>IFERROR(AVERAGE(AH1413:AI1413),"")</f>
        <v/>
      </c>
      <c r="AH1413" s="23"/>
      <c r="AI1413" s="24"/>
      <c r="AJ1413" s="22" t="str">
        <f>IFERROR(AVERAGE(AK1413:AL1413),"")</f>
        <v/>
      </c>
      <c r="AK1413" s="23"/>
      <c r="AL1413" s="24"/>
      <c r="AM1413" s="22" t="str">
        <f>IFERROR(AVERAGE(AN1413:AO1413),"")</f>
        <v/>
      </c>
      <c r="AN1413" s="23"/>
      <c r="AO1413" s="24"/>
      <c r="AP1413" s="22" t="str">
        <f>IFERROR(AVERAGE(AQ1413:AR1413),"")</f>
        <v/>
      </c>
      <c r="AQ1413" s="23"/>
      <c r="AR1413" s="24"/>
      <c r="AS1413" s="22" t="str">
        <f>IFERROR(AVERAGE(AT1413:AU1413),"")</f>
        <v/>
      </c>
      <c r="AT1413" s="23"/>
      <c r="AU1413" s="24"/>
      <c r="AV1413" s="22" t="str">
        <f>IFERROR(AVERAGE(AW1413:AX1413),"")</f>
        <v/>
      </c>
      <c r="AW1413" s="23"/>
      <c r="AX1413" s="24"/>
      <c r="AY1413" s="22" t="str">
        <f>IFERROR(AVERAGE(AZ1413:BA1413),"")</f>
        <v/>
      </c>
      <c r="AZ1413" s="23"/>
      <c r="BA1413" s="24"/>
      <c r="BB1413" s="22" t="str">
        <f>IFERROR(AVERAGE(BC1413:BD1413),"")</f>
        <v/>
      </c>
      <c r="BC1413" s="23"/>
      <c r="BD1413" s="24"/>
      <c r="BE1413" s="22" t="str">
        <f>IFERROR(AVERAGE(BF1413:BG1413),"")</f>
        <v/>
      </c>
      <c r="BF1413" s="23"/>
      <c r="BG1413" s="24"/>
      <c r="BH1413" s="22" t="str">
        <f>IFERROR(AVERAGE(BI1413:BJ1413),"")</f>
        <v/>
      </c>
      <c r="BI1413" s="23"/>
      <c r="BJ1413" s="24"/>
      <c r="BK1413" s="22" t="str">
        <f>IFERROR(AVERAGE(BL1413:BM1413),"")</f>
        <v/>
      </c>
      <c r="BL1413" s="23"/>
      <c r="BM1413" s="24"/>
      <c r="BN1413" s="22" t="str">
        <f>IFERROR(AVERAGE(BO1413:BP1413),"")</f>
        <v/>
      </c>
      <c r="BO1413" s="23"/>
      <c r="BP1413" s="24"/>
      <c r="BQ1413" s="22" t="str">
        <f>IFERROR(AVERAGE(BR1413:BS1413),"")</f>
        <v/>
      </c>
      <c r="BR1413" s="23"/>
      <c r="BS1413" s="24"/>
      <c r="BT1413" s="22" t="str">
        <f>IFERROR(AVERAGE(BU1413:BV1413),"")</f>
        <v/>
      </c>
      <c r="BU1413" s="23"/>
      <c r="BV1413" s="24"/>
    </row>
    <row r="1414" spans="1:77">
      <c r="B1414" t="s">
        <v>69</v>
      </c>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4"/>
      <c r="BK1414" s="4"/>
      <c r="BL1414" s="4"/>
      <c r="BM1414" s="4"/>
      <c r="BN1414" s="4"/>
      <c r="BO1414" s="4"/>
      <c r="BP1414" s="4"/>
      <c r="BQ1414" s="4"/>
      <c r="BR1414" s="4"/>
      <c r="BS1414" s="4"/>
      <c r="BT1414" s="4"/>
      <c r="BU1414" s="4"/>
      <c r="BV1414" s="4"/>
    </row>
    <row r="1415" spans="1:77">
      <c r="B1415" t="str">
        <f>B1410</f>
        <v>zhang2014a</v>
      </c>
      <c r="C1415" t="s">
        <v>23</v>
      </c>
      <c r="D1415">
        <f>D1410</f>
        <v>2014</v>
      </c>
      <c r="E1415" t="s">
        <v>20</v>
      </c>
      <c r="F1415" s="4" t="str">
        <f>IFERROR(AVERAGE(G1415:H1415),"")</f>
        <v/>
      </c>
      <c r="G1415" s="12"/>
      <c r="H1415" s="13"/>
      <c r="I1415" s="4" t="str">
        <f>IFERROR(AVERAGE(J1415:K1415),"")</f>
        <v/>
      </c>
      <c r="J1415" s="12"/>
      <c r="K1415" s="13"/>
      <c r="L1415" s="4" t="str">
        <f>IFERROR(AVERAGE(M1415:N1415),"")</f>
        <v/>
      </c>
      <c r="M1415" s="12"/>
      <c r="N1415" s="13"/>
      <c r="O1415" s="4" t="str">
        <f>IFERROR(AVERAGE(P1415:Q1415),"")</f>
        <v/>
      </c>
      <c r="P1415" s="12"/>
      <c r="Q1415" s="13"/>
      <c r="R1415" s="4" t="str">
        <f>IFERROR(AVERAGE(S1415:T1415),"")</f>
        <v/>
      </c>
      <c r="S1415" s="12"/>
      <c r="T1415" s="13"/>
      <c r="U1415" s="4" t="str">
        <f>IFERROR(AVERAGE(V1415:W1415),"")</f>
        <v/>
      </c>
      <c r="V1415" s="12"/>
      <c r="W1415" s="13"/>
      <c r="X1415" s="4" t="str">
        <f>IFERROR(AVERAGE(Y1415:Z1415),"")</f>
        <v/>
      </c>
      <c r="Y1415" s="12"/>
      <c r="Z1415" s="13"/>
      <c r="AA1415" s="4" t="str">
        <f>IFERROR(AVERAGE(AB1415:AC1415),"")</f>
        <v/>
      </c>
      <c r="AB1415" s="12"/>
      <c r="AC1415" s="13"/>
      <c r="AD1415" s="4" t="str">
        <f>IFERROR(AVERAGE(AE1415:AF1415),"")</f>
        <v/>
      </c>
      <c r="AE1415" s="12"/>
      <c r="AF1415" s="13"/>
      <c r="AG1415" s="4" t="str">
        <f>IFERROR(AVERAGE(AH1415:AI1415),"")</f>
        <v/>
      </c>
      <c r="AH1415" s="12"/>
      <c r="AI1415" s="13"/>
      <c r="AJ1415" s="4" t="str">
        <f>IFERROR(AVERAGE(AK1415:AL1415),"")</f>
        <v/>
      </c>
      <c r="AK1415" s="12"/>
      <c r="AL1415" s="13"/>
      <c r="AM1415" s="4" t="str">
        <f>IFERROR(AVERAGE(AN1415:AO1415),"")</f>
        <v/>
      </c>
      <c r="AN1415" s="12"/>
      <c r="AO1415" s="13"/>
      <c r="AP1415" s="4" t="str">
        <f>IFERROR(AVERAGE(AQ1415:AR1415),"")</f>
        <v/>
      </c>
      <c r="AQ1415" s="12"/>
      <c r="AR1415" s="13"/>
      <c r="AS1415" s="4" t="str">
        <f>IFERROR(AVERAGE(AT1415:AU1415),"")</f>
        <v/>
      </c>
      <c r="AT1415" s="12"/>
      <c r="AU1415" s="13"/>
      <c r="AV1415" s="4" t="str">
        <f>IFERROR(AVERAGE(AW1415:AX1415),"")</f>
        <v/>
      </c>
      <c r="AW1415" s="12"/>
      <c r="AX1415" s="13"/>
      <c r="AY1415" s="4" t="str">
        <f>IFERROR(AVERAGE(AZ1415:BA1415),"")</f>
        <v/>
      </c>
      <c r="AZ1415" s="12"/>
      <c r="BA1415" s="13"/>
      <c r="BB1415" s="4" t="str">
        <f>IFERROR(AVERAGE(BC1415:BD1415),"")</f>
        <v/>
      </c>
      <c r="BC1415" s="12"/>
      <c r="BD1415" s="13"/>
      <c r="BE1415" s="4" t="str">
        <f>IFERROR(AVERAGE(BF1415:BG1415),"")</f>
        <v/>
      </c>
      <c r="BF1415" s="12"/>
      <c r="BG1415" s="13"/>
      <c r="BH1415" s="4" t="str">
        <f>IFERROR(AVERAGE(BI1415:BJ1415),"")</f>
        <v/>
      </c>
      <c r="BI1415" s="12"/>
      <c r="BJ1415" s="13"/>
      <c r="BK1415" s="4" t="str">
        <f>IFERROR(AVERAGE(BL1415:BM1415),"")</f>
        <v/>
      </c>
      <c r="BL1415" s="12"/>
      <c r="BM1415" s="13"/>
      <c r="BN1415" s="4" t="str">
        <f>IFERROR(AVERAGE(BO1415:BP1415),"")</f>
        <v/>
      </c>
      <c r="BO1415" s="12"/>
      <c r="BP1415" s="13"/>
      <c r="BQ1415" s="4" t="str">
        <f>IFERROR(AVERAGE(BR1415:BS1415),"")</f>
        <v/>
      </c>
      <c r="BR1415" s="12"/>
      <c r="BS1415" s="13"/>
      <c r="BT1415" s="4" t="str">
        <f>IFERROR(AVERAGE(BU1415:BV1415),"")</f>
        <v/>
      </c>
      <c r="BU1415" s="12"/>
      <c r="BV1415" s="13"/>
    </row>
    <row r="1416" spans="1:77">
      <c r="B1416" t="str">
        <f>B1415</f>
        <v>zhang2014a</v>
      </c>
      <c r="C1416" t="s">
        <v>42</v>
      </c>
      <c r="D1416">
        <f>D1415</f>
        <v>2014</v>
      </c>
      <c r="E1416" t="s">
        <v>43</v>
      </c>
      <c r="F1416" s="4" t="str">
        <f>IFERROR(AVERAGE(G1416:H1416),"")</f>
        <v/>
      </c>
      <c r="G1416" s="12"/>
      <c r="H1416" s="13"/>
      <c r="I1416" s="4" t="str">
        <f>IFERROR(AVERAGE(J1416:K1416),"")</f>
        <v/>
      </c>
      <c r="J1416" s="12"/>
      <c r="K1416" s="13"/>
      <c r="L1416" s="4" t="str">
        <f>IFERROR(AVERAGE(M1416:N1416),"")</f>
        <v/>
      </c>
      <c r="M1416" s="12"/>
      <c r="N1416" s="13"/>
      <c r="O1416" s="4" t="str">
        <f>IFERROR(AVERAGE(P1416:Q1416),"")</f>
        <v/>
      </c>
      <c r="P1416" s="12"/>
      <c r="Q1416" s="13"/>
      <c r="R1416" s="4" t="str">
        <f>IFERROR(AVERAGE(S1416:T1416),"")</f>
        <v/>
      </c>
      <c r="S1416" s="12"/>
      <c r="T1416" s="13"/>
      <c r="U1416" s="4" t="str">
        <f>IFERROR(AVERAGE(V1416:W1416),"")</f>
        <v/>
      </c>
      <c r="V1416" s="12"/>
      <c r="W1416" s="13"/>
      <c r="X1416" s="4" t="str">
        <f>IFERROR(AVERAGE(Y1416:Z1416),"")</f>
        <v/>
      </c>
      <c r="Y1416" s="12"/>
      <c r="Z1416" s="13"/>
      <c r="AA1416" s="4" t="str">
        <f>IFERROR(AVERAGE(AB1416:AC1416),"")</f>
        <v/>
      </c>
      <c r="AB1416" s="12"/>
      <c r="AC1416" s="13"/>
      <c r="AD1416" s="4" t="str">
        <f>IFERROR(AVERAGE(AE1416:AF1416),"")</f>
        <v/>
      </c>
      <c r="AE1416" s="12"/>
      <c r="AF1416" s="13"/>
      <c r="AG1416" s="4" t="str">
        <f>IFERROR(AVERAGE(AH1416:AI1416),"")</f>
        <v/>
      </c>
      <c r="AH1416" s="12"/>
      <c r="AI1416" s="13"/>
      <c r="AJ1416" s="4" t="str">
        <f>IFERROR(AVERAGE(AK1416:AL1416),"")</f>
        <v/>
      </c>
      <c r="AK1416" s="12"/>
      <c r="AL1416" s="13"/>
      <c r="AM1416" s="4" t="str">
        <f>IFERROR(AVERAGE(AN1416:AO1416),"")</f>
        <v/>
      </c>
      <c r="AN1416" s="12"/>
      <c r="AO1416" s="13"/>
      <c r="AP1416" s="4" t="str">
        <f>IFERROR(AVERAGE(AQ1416:AR1416),"")</f>
        <v/>
      </c>
      <c r="AQ1416" s="12"/>
      <c r="AR1416" s="13"/>
      <c r="AS1416" s="4" t="str">
        <f>IFERROR(AVERAGE(AT1416:AU1416),"")</f>
        <v/>
      </c>
      <c r="AT1416" s="12"/>
      <c r="AU1416" s="13"/>
      <c r="AV1416" s="4" t="str">
        <f>IFERROR(AVERAGE(AW1416:AX1416),"")</f>
        <v/>
      </c>
      <c r="AW1416" s="12"/>
      <c r="AX1416" s="13"/>
      <c r="AY1416" s="4" t="str">
        <f>IFERROR(AVERAGE(AZ1416:BA1416),"")</f>
        <v/>
      </c>
      <c r="AZ1416" s="12"/>
      <c r="BA1416" s="13"/>
      <c r="BB1416" s="4" t="str">
        <f>IFERROR(AVERAGE(BC1416:BD1416),"")</f>
        <v/>
      </c>
      <c r="BC1416" s="12"/>
      <c r="BD1416" s="13"/>
      <c r="BE1416" s="4" t="str">
        <f>IFERROR(AVERAGE(BF1416:BG1416),"")</f>
        <v/>
      </c>
      <c r="BF1416" s="12"/>
      <c r="BG1416" s="13"/>
      <c r="BH1416" s="4" t="str">
        <f>IFERROR(AVERAGE(BI1416:BJ1416),"")</f>
        <v/>
      </c>
      <c r="BI1416" s="12"/>
      <c r="BJ1416" s="13"/>
      <c r="BK1416" s="4" t="str">
        <f>IFERROR(AVERAGE(BL1416:BM1416),"")</f>
        <v/>
      </c>
      <c r="BL1416" s="12"/>
      <c r="BM1416" s="13"/>
      <c r="BN1416" s="4" t="str">
        <f>IFERROR(AVERAGE(BO1416:BP1416),"")</f>
        <v/>
      </c>
      <c r="BO1416" s="12"/>
      <c r="BP1416" s="13"/>
      <c r="BQ1416" s="4" t="str">
        <f>IFERROR(AVERAGE(BR1416:BS1416),"")</f>
        <v/>
      </c>
      <c r="BR1416" s="12"/>
      <c r="BS1416" s="13"/>
      <c r="BT1416" s="4" t="str">
        <f>IFERROR(AVERAGE(BU1416:BV1416),"")</f>
        <v/>
      </c>
      <c r="BU1416" s="12"/>
      <c r="BV1416" s="13"/>
    </row>
    <row r="1417" spans="1:77">
      <c r="B1417" t="str">
        <f>B1416</f>
        <v>zhang2014a</v>
      </c>
      <c r="C1417" t="s">
        <v>21</v>
      </c>
      <c r="D1417">
        <f>D1416</f>
        <v>2014</v>
      </c>
      <c r="E1417" t="s">
        <v>22</v>
      </c>
      <c r="F1417" s="22" t="str">
        <f>IFERROR(AVERAGE(G1417:H1417),"")</f>
        <v/>
      </c>
      <c r="G1417" s="23"/>
      <c r="H1417" s="24"/>
      <c r="I1417" s="22" t="str">
        <f>IFERROR(AVERAGE(J1417:K1417),"")</f>
        <v/>
      </c>
      <c r="J1417" s="23"/>
      <c r="K1417" s="24"/>
      <c r="L1417" s="22" t="str">
        <f>IFERROR(AVERAGE(M1417:N1417),"")</f>
        <v/>
      </c>
      <c r="M1417" s="23"/>
      <c r="N1417" s="24"/>
      <c r="O1417" s="22" t="str">
        <f>IFERROR(AVERAGE(P1417:Q1417),"")</f>
        <v/>
      </c>
      <c r="P1417" s="23"/>
      <c r="Q1417" s="24"/>
      <c r="R1417" s="22" t="str">
        <f>IFERROR(AVERAGE(S1417:T1417),"")</f>
        <v/>
      </c>
      <c r="S1417" s="23"/>
      <c r="T1417" s="24"/>
      <c r="U1417" s="22" t="str">
        <f>IFERROR(AVERAGE(V1417:W1417),"")</f>
        <v/>
      </c>
      <c r="V1417" s="23"/>
      <c r="W1417" s="24"/>
      <c r="X1417" s="22" t="str">
        <f>IFERROR(AVERAGE(Y1417:Z1417),"")</f>
        <v/>
      </c>
      <c r="Y1417" s="23"/>
      <c r="Z1417" s="24"/>
      <c r="AA1417" s="22" t="str">
        <f>IFERROR(AVERAGE(AB1417:AC1417),"")</f>
        <v/>
      </c>
      <c r="AB1417" s="23"/>
      <c r="AC1417" s="24"/>
      <c r="AD1417" s="22" t="str">
        <f>IFERROR(AVERAGE(AE1417:AF1417),"")</f>
        <v/>
      </c>
      <c r="AE1417" s="23"/>
      <c r="AF1417" s="24"/>
      <c r="AG1417" s="22" t="str">
        <f>IFERROR(AVERAGE(AH1417:AI1417),"")</f>
        <v/>
      </c>
      <c r="AH1417" s="23"/>
      <c r="AI1417" s="24"/>
      <c r="AJ1417" s="22" t="str">
        <f>IFERROR(AVERAGE(AK1417:AL1417),"")</f>
        <v/>
      </c>
      <c r="AK1417" s="23"/>
      <c r="AL1417" s="24"/>
      <c r="AM1417" s="22" t="str">
        <f>IFERROR(AVERAGE(AN1417:AO1417),"")</f>
        <v/>
      </c>
      <c r="AN1417" s="23"/>
      <c r="AO1417" s="24"/>
      <c r="AP1417" s="22" t="str">
        <f>IFERROR(AVERAGE(AQ1417:AR1417),"")</f>
        <v/>
      </c>
      <c r="AQ1417" s="23"/>
      <c r="AR1417" s="24"/>
      <c r="AS1417" s="22" t="str">
        <f>IFERROR(AVERAGE(AT1417:AU1417),"")</f>
        <v/>
      </c>
      <c r="AT1417" s="23"/>
      <c r="AU1417" s="24"/>
      <c r="AV1417" s="22" t="str">
        <f>IFERROR(AVERAGE(AW1417:AX1417),"")</f>
        <v/>
      </c>
      <c r="AW1417" s="23"/>
      <c r="AX1417" s="24"/>
      <c r="AY1417" s="22" t="str">
        <f>IFERROR(AVERAGE(AZ1417:BA1417),"")</f>
        <v/>
      </c>
      <c r="AZ1417" s="23"/>
      <c r="BA1417" s="24"/>
      <c r="BB1417" s="22" t="str">
        <f>IFERROR(AVERAGE(BC1417:BD1417),"")</f>
        <v/>
      </c>
      <c r="BC1417" s="23"/>
      <c r="BD1417" s="24"/>
      <c r="BE1417" s="22" t="str">
        <f>IFERROR(AVERAGE(BF1417:BG1417),"")</f>
        <v/>
      </c>
      <c r="BF1417" s="23"/>
      <c r="BG1417" s="24"/>
      <c r="BH1417" s="22" t="str">
        <f>IFERROR(AVERAGE(BI1417:BJ1417),"")</f>
        <v/>
      </c>
      <c r="BI1417" s="23"/>
      <c r="BJ1417" s="24"/>
      <c r="BK1417" s="22" t="str">
        <f>IFERROR(AVERAGE(BL1417:BM1417),"")</f>
        <v/>
      </c>
      <c r="BL1417" s="23"/>
      <c r="BM1417" s="24"/>
      <c r="BN1417" s="22" t="str">
        <f>IFERROR(AVERAGE(BO1417:BP1417),"")</f>
        <v/>
      </c>
      <c r="BO1417" s="23"/>
      <c r="BP1417" s="24"/>
      <c r="BQ1417" s="22" t="str">
        <f>IFERROR(AVERAGE(BR1417:BS1417),"")</f>
        <v/>
      </c>
      <c r="BR1417" s="23"/>
      <c r="BS1417" s="24"/>
      <c r="BT1417" s="22" t="str">
        <f>IFERROR(AVERAGE(BU1417:BV1417),"")</f>
        <v/>
      </c>
      <c r="BU1417" s="23"/>
      <c r="BV1417" s="24"/>
    </row>
    <row r="1418" spans="1:77">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1"/>
      <c r="AY1418" s="11"/>
      <c r="AZ1418" s="11"/>
      <c r="BA1418" s="11"/>
      <c r="BB1418" s="11"/>
      <c r="BC1418" s="11"/>
      <c r="BD1418" s="11"/>
      <c r="BE1418" s="11"/>
      <c r="BF1418" s="11"/>
      <c r="BG1418" s="11"/>
      <c r="BH1418" s="11"/>
      <c r="BI1418" s="11"/>
      <c r="BJ1418" s="11"/>
      <c r="BK1418" s="11"/>
      <c r="BL1418" s="11"/>
      <c r="BM1418" s="11"/>
      <c r="BN1418" s="11"/>
      <c r="BO1418" s="11"/>
      <c r="BP1418" s="11"/>
      <c r="BQ1418" s="11"/>
      <c r="BR1418" s="11"/>
      <c r="BS1418" s="11"/>
      <c r="BT1418" s="11"/>
      <c r="BU1418" s="11"/>
      <c r="BV1418" s="11"/>
      <c r="BW1418" s="11"/>
      <c r="BX1418" s="11"/>
      <c r="BY1418" s="11"/>
    </row>
    <row r="1420" spans="1:77">
      <c r="A1420" s="5">
        <f>MATCH(B1420,Sources[Citekey],0)</f>
        <v>46</v>
      </c>
      <c r="B1420" s="6" t="s">
        <v>141</v>
      </c>
      <c r="C1420" s="1"/>
      <c r="D1420" s="1">
        <f>VLOOKUP(B1420,Sources[],2,FALSE)</f>
        <v>2004</v>
      </c>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4"/>
      <c r="BK1420" s="4"/>
      <c r="BL1420" s="4"/>
      <c r="BM1420" s="4"/>
      <c r="BN1420" s="4"/>
      <c r="BO1420" s="4"/>
      <c r="BP1420" s="4"/>
      <c r="BQ1420" s="4"/>
      <c r="BR1420" s="4"/>
      <c r="BS1420" s="4"/>
      <c r="BT1420" s="4"/>
      <c r="BU1420" s="4"/>
      <c r="BV1420" s="4"/>
    </row>
    <row r="1421" spans="1:77">
      <c r="B1421" t="str">
        <f>B1420</f>
        <v>lipman2004fuel</v>
      </c>
      <c r="C1421" t="s">
        <v>3</v>
      </c>
      <c r="D1421">
        <f>D1420</f>
        <v>2004</v>
      </c>
      <c r="E1421" s="25" t="s">
        <v>51</v>
      </c>
      <c r="F1421" s="4" t="str">
        <f>IFERROR(AVERAGE(G1421:H1421),"")</f>
        <v/>
      </c>
      <c r="G1421" s="12"/>
      <c r="H1421" s="13"/>
      <c r="I1421" s="4" t="str">
        <f>IFERROR(AVERAGE(J1421:K1421),"")</f>
        <v/>
      </c>
      <c r="J1421" s="12"/>
      <c r="K1421" s="13"/>
      <c r="L1421" s="4" t="str">
        <f>IFERROR(AVERAGE(M1421:N1421),"")</f>
        <v/>
      </c>
      <c r="M1421" s="12"/>
      <c r="N1421" s="13"/>
      <c r="O1421" s="4" t="str">
        <f>IFERROR(AVERAGE(P1421:Q1421),"")</f>
        <v/>
      </c>
      <c r="P1421" s="12"/>
      <c r="Q1421" s="13"/>
      <c r="R1421" s="4" t="str">
        <f>IFERROR(AVERAGE(S1421:T1421),"")</f>
        <v/>
      </c>
      <c r="S1421" s="12"/>
      <c r="T1421" s="13"/>
      <c r="U1421" s="4" t="str">
        <f>IFERROR(AVERAGE(V1421:W1421),"")</f>
        <v/>
      </c>
      <c r="V1421" s="12"/>
      <c r="W1421" s="13"/>
      <c r="X1421" s="4" t="str">
        <f>IFERROR(AVERAGE(Y1421:Z1421),"")</f>
        <v/>
      </c>
      <c r="Y1421" s="12"/>
      <c r="Z1421" s="13"/>
      <c r="AA1421" s="4" t="str">
        <f>IFERROR(AVERAGE(AB1421:AC1421),"")</f>
        <v/>
      </c>
      <c r="AB1421" s="12"/>
      <c r="AC1421" s="13"/>
      <c r="AD1421" s="4" t="str">
        <f>IFERROR(AVERAGE(AE1421:AF1421),"")</f>
        <v/>
      </c>
      <c r="AE1421" s="12"/>
      <c r="AF1421" s="13"/>
      <c r="AG1421" s="4" t="str">
        <f>IFERROR(AVERAGE(AH1421:AI1421),"")</f>
        <v/>
      </c>
      <c r="AH1421" s="12"/>
      <c r="AI1421" s="13"/>
      <c r="AJ1421" s="4" t="str">
        <f>IFERROR(AVERAGE(AK1421:AL1421),"")</f>
        <v/>
      </c>
      <c r="AK1421" s="12"/>
      <c r="AL1421" s="13"/>
      <c r="AM1421" s="4" t="str">
        <f>IFERROR(AVERAGE(AN1421:AO1421),"")</f>
        <v/>
      </c>
      <c r="AN1421" s="12"/>
      <c r="AO1421" s="13"/>
      <c r="AP1421" s="4" t="str">
        <f>IFERROR(AVERAGE(AQ1421:AR1421),"")</f>
        <v/>
      </c>
      <c r="AQ1421" s="12"/>
      <c r="AR1421" s="13"/>
      <c r="AS1421" s="4" t="str">
        <f>IFERROR(AVERAGE(AT1421:AU1421),"")</f>
        <v/>
      </c>
      <c r="AT1421" s="12"/>
      <c r="AU1421" s="13"/>
      <c r="AV1421" s="4" t="str">
        <f>IFERROR(AVERAGE(AW1421:AX1421),"")</f>
        <v/>
      </c>
      <c r="AW1421" s="12"/>
      <c r="AX1421" s="13"/>
      <c r="AY1421" s="4" t="str">
        <f>IFERROR(AVERAGE(AZ1421:BA1421),"")</f>
        <v/>
      </c>
      <c r="AZ1421" s="12"/>
      <c r="BA1421" s="13"/>
      <c r="BB1421" s="4" t="str">
        <f>IFERROR(AVERAGE(BC1421:BD1421),"")</f>
        <v/>
      </c>
      <c r="BC1421" s="12"/>
      <c r="BD1421" s="13"/>
      <c r="BE1421" s="4" t="str">
        <f>IFERROR(AVERAGE(BF1421:BG1421),"")</f>
        <v/>
      </c>
      <c r="BF1421" s="12"/>
      <c r="BG1421" s="13"/>
      <c r="BH1421" s="4" t="str">
        <f>IFERROR(AVERAGE(BI1421:BJ1421),"")</f>
        <v/>
      </c>
      <c r="BI1421" s="12"/>
      <c r="BJ1421" s="13"/>
      <c r="BK1421" s="4" t="str">
        <f>IFERROR(AVERAGE(BL1421:BM1421),"")</f>
        <v/>
      </c>
      <c r="BL1421" s="12"/>
      <c r="BM1421" s="13"/>
      <c r="BN1421" s="4" t="str">
        <f>IFERROR(AVERAGE(BO1421:BP1421),"")</f>
        <v/>
      </c>
      <c r="BO1421" s="12"/>
      <c r="BP1421" s="13"/>
      <c r="BQ1421" s="4" t="str">
        <f>IFERROR(AVERAGE(BR1421:BS1421),"")</f>
        <v/>
      </c>
      <c r="BR1421" s="12"/>
      <c r="BS1421" s="13"/>
      <c r="BT1421" s="4" t="str">
        <f>IFERROR(AVERAGE(BU1421:BV1421),"")</f>
        <v/>
      </c>
      <c r="BU1421" s="12"/>
      <c r="BV1421" s="13"/>
      <c r="BX1421" s="2"/>
      <c r="BY1421" s="2"/>
    </row>
    <row r="1422" spans="1:77">
      <c r="B1422" t="str">
        <f>B1421</f>
        <v>lipman2004fuel</v>
      </c>
      <c r="C1422" t="s">
        <v>4</v>
      </c>
      <c r="D1422">
        <f>D1421</f>
        <v>2004</v>
      </c>
      <c r="E1422" t="str">
        <f>E1421</f>
        <v>USD/kW</v>
      </c>
      <c r="F1422" s="4" t="str">
        <f>IFERROR(AVERAGE(G1422:H1422),"")</f>
        <v/>
      </c>
      <c r="G1422" s="14"/>
      <c r="H1422" s="15"/>
      <c r="I1422" s="4" t="str">
        <f>IFERROR(AVERAGE(J1422:K1422),"")</f>
        <v/>
      </c>
      <c r="J1422" s="14"/>
      <c r="K1422" s="15"/>
      <c r="L1422" s="4" t="str">
        <f>IFERROR(AVERAGE(M1422:N1422),"")</f>
        <v/>
      </c>
      <c r="M1422" s="14"/>
      <c r="N1422" s="15"/>
      <c r="O1422" s="4" t="str">
        <f>IFERROR(AVERAGE(P1422:Q1422),"")</f>
        <v/>
      </c>
      <c r="P1422" s="14"/>
      <c r="Q1422" s="15"/>
      <c r="R1422" s="4" t="str">
        <f>IFERROR(AVERAGE(S1422:T1422),"")</f>
        <v/>
      </c>
      <c r="S1422" s="14"/>
      <c r="T1422" s="15"/>
      <c r="U1422" s="4" t="str">
        <f>IFERROR(AVERAGE(V1422:W1422),"")</f>
        <v/>
      </c>
      <c r="V1422" s="14"/>
      <c r="W1422" s="15"/>
      <c r="X1422" s="4" t="str">
        <f>IFERROR(AVERAGE(Y1422:Z1422),"")</f>
        <v/>
      </c>
      <c r="Y1422" s="14"/>
      <c r="Z1422" s="15"/>
      <c r="AA1422" s="4" t="str">
        <f>IFERROR(AVERAGE(AB1422:AC1422),"")</f>
        <v/>
      </c>
      <c r="AB1422" s="14"/>
      <c r="AC1422" s="15"/>
      <c r="AD1422" s="4" t="str">
        <f>IFERROR(AVERAGE(AE1422:AF1422),"")</f>
        <v/>
      </c>
      <c r="AE1422" s="14"/>
      <c r="AF1422" s="15"/>
      <c r="AG1422" s="4" t="str">
        <f>IFERROR(AVERAGE(AH1422:AI1422),"")</f>
        <v/>
      </c>
      <c r="AH1422" s="14"/>
      <c r="AI1422" s="15"/>
      <c r="AJ1422" s="4" t="str">
        <f>IFERROR(AVERAGE(AK1422:AL1422),"")</f>
        <v/>
      </c>
      <c r="AK1422" s="14"/>
      <c r="AL1422" s="15"/>
      <c r="AM1422" s="4" t="str">
        <f>IFERROR(AVERAGE(AN1422:AO1422),"")</f>
        <v/>
      </c>
      <c r="AN1422" s="14"/>
      <c r="AO1422" s="15"/>
      <c r="AP1422" s="4" t="str">
        <f>IFERROR(AVERAGE(AQ1422:AR1422),"")</f>
        <v/>
      </c>
      <c r="AQ1422" s="14"/>
      <c r="AR1422" s="15"/>
      <c r="AS1422" s="4" t="str">
        <f>IFERROR(AVERAGE(AT1422:AU1422),"")</f>
        <v/>
      </c>
      <c r="AT1422" s="14"/>
      <c r="AU1422" s="15"/>
      <c r="AV1422" s="4">
        <f>IFERROR(AVERAGE(AW1422:AX1422),"")</f>
        <v>1750</v>
      </c>
      <c r="AW1422" s="14">
        <v>1000</v>
      </c>
      <c r="AX1422" s="15">
        <v>2500</v>
      </c>
      <c r="AY1422" s="4" t="str">
        <f>IFERROR(AVERAGE(AZ1422:BA1422),"")</f>
        <v/>
      </c>
      <c r="AZ1422" s="14"/>
      <c r="BA1422" s="15"/>
      <c r="BB1422" s="4" t="str">
        <f>IFERROR(AVERAGE(BC1422:BD1422),"")</f>
        <v/>
      </c>
      <c r="BC1422" s="14"/>
      <c r="BD1422" s="15"/>
      <c r="BE1422" s="4" t="str">
        <f>IFERROR(AVERAGE(BF1422:BG1422),"")</f>
        <v/>
      </c>
      <c r="BF1422" s="14"/>
      <c r="BG1422" s="15"/>
      <c r="BH1422" s="4" t="str">
        <f>IFERROR(AVERAGE(BI1422:BJ1422),"")</f>
        <v/>
      </c>
      <c r="BI1422" s="14"/>
      <c r="BJ1422" s="15"/>
      <c r="BK1422" s="4" t="str">
        <f>IFERROR(AVERAGE(BL1422:BM1422),"")</f>
        <v/>
      </c>
      <c r="BL1422" s="14"/>
      <c r="BM1422" s="15"/>
      <c r="BN1422" s="4" t="str">
        <f>IFERROR(AVERAGE(BO1422:BP1422),"")</f>
        <v/>
      </c>
      <c r="BO1422" s="14"/>
      <c r="BP1422" s="15"/>
      <c r="BQ1422" s="4" t="str">
        <f>IFERROR(AVERAGE(BR1422:BS1422),"")</f>
        <v/>
      </c>
      <c r="BR1422" s="14"/>
      <c r="BS1422" s="15"/>
      <c r="BT1422" s="4" t="str">
        <f>IFERROR(AVERAGE(BU1422:BV1422),"")</f>
        <v/>
      </c>
      <c r="BU1422" s="14"/>
      <c r="BV1422" s="15"/>
      <c r="BX1422" s="2"/>
      <c r="BY1422" s="2" t="s">
        <v>229</v>
      </c>
    </row>
    <row r="1423" spans="1:77">
      <c r="B1423" t="str">
        <f>B1422</f>
        <v>lipman2004fuel</v>
      </c>
      <c r="C1423" t="s">
        <v>5</v>
      </c>
      <c r="D1423">
        <f>D1422</f>
        <v>2004</v>
      </c>
      <c r="E1423" t="str">
        <f>E1422</f>
        <v>USD/kW</v>
      </c>
      <c r="F1423" s="4" t="str">
        <f>IFERROR(AVERAGE(G1423:H1423),"")</f>
        <v/>
      </c>
      <c r="G1423" s="16"/>
      <c r="H1423" s="17"/>
      <c r="I1423" s="4" t="str">
        <f>IFERROR(AVERAGE(J1423:K1423),"")</f>
        <v/>
      </c>
      <c r="J1423" s="16"/>
      <c r="K1423" s="17"/>
      <c r="L1423" s="4" t="str">
        <f>IFERROR(AVERAGE(M1423:N1423),"")</f>
        <v/>
      </c>
      <c r="M1423" s="16"/>
      <c r="N1423" s="17"/>
      <c r="O1423" s="4" t="str">
        <f>IFERROR(AVERAGE(P1423:Q1423),"")</f>
        <v/>
      </c>
      <c r="P1423" s="16"/>
      <c r="Q1423" s="17"/>
      <c r="R1423" s="4" t="str">
        <f>IFERROR(AVERAGE(S1423:T1423),"")</f>
        <v/>
      </c>
      <c r="S1423" s="16"/>
      <c r="T1423" s="17"/>
      <c r="U1423" s="4" t="str">
        <f>IFERROR(AVERAGE(V1423:W1423),"")</f>
        <v/>
      </c>
      <c r="V1423" s="16"/>
      <c r="W1423" s="17"/>
      <c r="X1423" s="4" t="str">
        <f>IFERROR(AVERAGE(Y1423:Z1423),"")</f>
        <v/>
      </c>
      <c r="Y1423" s="16"/>
      <c r="Z1423" s="17"/>
      <c r="AA1423" s="4" t="str">
        <f>IFERROR(AVERAGE(AB1423:AC1423),"")</f>
        <v/>
      </c>
      <c r="AB1423" s="16"/>
      <c r="AC1423" s="17"/>
      <c r="AD1423" s="4" t="str">
        <f>IFERROR(AVERAGE(AE1423:AF1423),"")</f>
        <v/>
      </c>
      <c r="AE1423" s="16"/>
      <c r="AF1423" s="17"/>
      <c r="AG1423" s="4" t="str">
        <f>IFERROR(AVERAGE(AH1423:AI1423),"")</f>
        <v/>
      </c>
      <c r="AH1423" s="16"/>
      <c r="AI1423" s="17"/>
      <c r="AJ1423" s="4" t="str">
        <f>IFERROR(AVERAGE(AK1423:AL1423),"")</f>
        <v/>
      </c>
      <c r="AK1423" s="16"/>
      <c r="AL1423" s="17"/>
      <c r="AM1423" s="4" t="str">
        <f>IFERROR(AVERAGE(AN1423:AO1423),"")</f>
        <v/>
      </c>
      <c r="AN1423" s="16"/>
      <c r="AO1423" s="17"/>
      <c r="AP1423" s="4" t="str">
        <f>IFERROR(AVERAGE(AQ1423:AR1423),"")</f>
        <v/>
      </c>
      <c r="AQ1423" s="16"/>
      <c r="AR1423" s="17"/>
      <c r="AS1423" s="4" t="str">
        <f>IFERROR(AVERAGE(AT1423:AU1423),"")</f>
        <v/>
      </c>
      <c r="AT1423" s="16"/>
      <c r="AU1423" s="17"/>
      <c r="AV1423" s="4" t="str">
        <f>IFERROR(AVERAGE(AW1423:AX1423),"")</f>
        <v/>
      </c>
      <c r="AW1423" s="16"/>
      <c r="AX1423" s="17"/>
      <c r="AY1423" s="4" t="str">
        <f>IFERROR(AVERAGE(AZ1423:BA1423),"")</f>
        <v/>
      </c>
      <c r="AZ1423" s="16"/>
      <c r="BA1423" s="17"/>
      <c r="BB1423" s="4" t="str">
        <f>IFERROR(AVERAGE(BC1423:BD1423),"")</f>
        <v/>
      </c>
      <c r="BC1423" s="16"/>
      <c r="BD1423" s="17"/>
      <c r="BE1423" s="4" t="str">
        <f>IFERROR(AVERAGE(BF1423:BG1423),"")</f>
        <v/>
      </c>
      <c r="BF1423" s="16"/>
      <c r="BG1423" s="17"/>
      <c r="BH1423" s="4" t="str">
        <f>IFERROR(AVERAGE(BI1423:BJ1423),"")</f>
        <v/>
      </c>
      <c r="BI1423" s="16"/>
      <c r="BJ1423" s="17"/>
      <c r="BK1423" s="4" t="str">
        <f>IFERROR(AVERAGE(BL1423:BM1423),"")</f>
        <v/>
      </c>
      <c r="BL1423" s="16"/>
      <c r="BM1423" s="17"/>
      <c r="BN1423" s="4" t="str">
        <f>IFERROR(AVERAGE(BO1423:BP1423),"")</f>
        <v/>
      </c>
      <c r="BO1423" s="16"/>
      <c r="BP1423" s="17"/>
      <c r="BQ1423" s="4" t="str">
        <f>IFERROR(AVERAGE(BR1423:BS1423),"")</f>
        <v/>
      </c>
      <c r="BR1423" s="16"/>
      <c r="BS1423" s="17"/>
      <c r="BT1423" s="4" t="str">
        <f>IFERROR(AVERAGE(BU1423:BV1423),"")</f>
        <v/>
      </c>
      <c r="BU1423" s="16"/>
      <c r="BV1423" s="17"/>
    </row>
    <row r="1424" spans="1:77">
      <c r="B1424" t="s">
        <v>69</v>
      </c>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4"/>
      <c r="BK1424" s="4"/>
      <c r="BL1424" s="4"/>
      <c r="BM1424" s="4"/>
      <c r="BN1424" s="4"/>
      <c r="BO1424" s="4"/>
      <c r="BP1424" s="4"/>
      <c r="BQ1424" s="4"/>
      <c r="BR1424" s="4"/>
      <c r="BS1424" s="4"/>
      <c r="BT1424" s="4"/>
      <c r="BU1424" s="4"/>
      <c r="BV1424" s="4"/>
    </row>
    <row r="1425" spans="1:74" s="1" customFormat="1">
      <c r="A1425" s="55"/>
      <c r="B1425" s="1" t="str">
        <f>B1423</f>
        <v>lipman2004fuel</v>
      </c>
      <c r="C1425" s="1" t="s">
        <v>10</v>
      </c>
      <c r="D1425" s="1">
        <f>D1420</f>
        <v>2004</v>
      </c>
      <c r="E1425" s="1" t="str">
        <f>E1421</f>
        <v>USD/kW</v>
      </c>
      <c r="F1425" s="10">
        <f t="shared" ref="F1425:BJ1425" si="1572">IFERROR(SUM(F1427:F1432)/F1426,0)</f>
        <v>0</v>
      </c>
      <c r="G1425" s="10">
        <f t="shared" si="1572"/>
        <v>0</v>
      </c>
      <c r="H1425" s="10">
        <f t="shared" si="1572"/>
        <v>0</v>
      </c>
      <c r="I1425" s="10">
        <f t="shared" si="1572"/>
        <v>0</v>
      </c>
      <c r="J1425" s="10">
        <f t="shared" si="1572"/>
        <v>0</v>
      </c>
      <c r="K1425" s="10">
        <f t="shared" si="1572"/>
        <v>0</v>
      </c>
      <c r="L1425" s="10">
        <f t="shared" si="1572"/>
        <v>0</v>
      </c>
      <c r="M1425" s="10">
        <f t="shared" si="1572"/>
        <v>0</v>
      </c>
      <c r="N1425" s="10">
        <f t="shared" si="1572"/>
        <v>0</v>
      </c>
      <c r="O1425" s="10">
        <f t="shared" si="1572"/>
        <v>0</v>
      </c>
      <c r="P1425" s="10">
        <f t="shared" si="1572"/>
        <v>0</v>
      </c>
      <c r="Q1425" s="10">
        <f t="shared" si="1572"/>
        <v>0</v>
      </c>
      <c r="R1425" s="10">
        <f t="shared" si="1572"/>
        <v>0</v>
      </c>
      <c r="S1425" s="10">
        <f t="shared" si="1572"/>
        <v>0</v>
      </c>
      <c r="T1425" s="10">
        <f t="shared" si="1572"/>
        <v>0</v>
      </c>
      <c r="U1425" s="10">
        <f t="shared" si="1572"/>
        <v>0</v>
      </c>
      <c r="V1425" s="10">
        <f t="shared" si="1572"/>
        <v>0</v>
      </c>
      <c r="W1425" s="10">
        <f t="shared" si="1572"/>
        <v>0</v>
      </c>
      <c r="X1425" s="10">
        <f t="shared" si="1572"/>
        <v>0</v>
      </c>
      <c r="Y1425" s="10">
        <f t="shared" si="1572"/>
        <v>0</v>
      </c>
      <c r="Z1425" s="10">
        <f t="shared" si="1572"/>
        <v>0</v>
      </c>
      <c r="AA1425" s="10">
        <f t="shared" si="1572"/>
        <v>0</v>
      </c>
      <c r="AB1425" s="10">
        <f t="shared" si="1572"/>
        <v>0</v>
      </c>
      <c r="AC1425" s="10">
        <f t="shared" si="1572"/>
        <v>0</v>
      </c>
      <c r="AD1425" s="10">
        <f t="shared" si="1572"/>
        <v>0</v>
      </c>
      <c r="AE1425" s="10">
        <f t="shared" si="1572"/>
        <v>0</v>
      </c>
      <c r="AF1425" s="10">
        <f t="shared" si="1572"/>
        <v>0</v>
      </c>
      <c r="AG1425" s="10">
        <f t="shared" si="1572"/>
        <v>0</v>
      </c>
      <c r="AH1425" s="10">
        <f t="shared" si="1572"/>
        <v>0</v>
      </c>
      <c r="AI1425" s="10">
        <f t="shared" si="1572"/>
        <v>0</v>
      </c>
      <c r="AJ1425" s="10">
        <f t="shared" si="1572"/>
        <v>0</v>
      </c>
      <c r="AK1425" s="10">
        <f t="shared" si="1572"/>
        <v>0</v>
      </c>
      <c r="AL1425" s="10">
        <f t="shared" si="1572"/>
        <v>0</v>
      </c>
      <c r="AM1425" s="10">
        <f t="shared" si="1572"/>
        <v>0</v>
      </c>
      <c r="AN1425" s="10">
        <f t="shared" si="1572"/>
        <v>0</v>
      </c>
      <c r="AO1425" s="10">
        <f t="shared" si="1572"/>
        <v>0</v>
      </c>
      <c r="AP1425" s="10">
        <f t="shared" si="1572"/>
        <v>0</v>
      </c>
      <c r="AQ1425" s="10">
        <f t="shared" si="1572"/>
        <v>0</v>
      </c>
      <c r="AR1425" s="10">
        <f t="shared" si="1572"/>
        <v>0</v>
      </c>
      <c r="AS1425" s="10">
        <f t="shared" si="1572"/>
        <v>0</v>
      </c>
      <c r="AT1425" s="10">
        <f t="shared" si="1572"/>
        <v>0</v>
      </c>
      <c r="AU1425" s="10">
        <f t="shared" si="1572"/>
        <v>0</v>
      </c>
      <c r="AV1425" s="10">
        <f t="shared" si="1572"/>
        <v>0</v>
      </c>
      <c r="AW1425" s="10">
        <f t="shared" si="1572"/>
        <v>0</v>
      </c>
      <c r="AX1425" s="10">
        <f t="shared" si="1572"/>
        <v>0</v>
      </c>
      <c r="AY1425" s="10">
        <f t="shared" si="1572"/>
        <v>0</v>
      </c>
      <c r="AZ1425" s="10">
        <f t="shared" si="1572"/>
        <v>0</v>
      </c>
      <c r="BA1425" s="10">
        <f t="shared" si="1572"/>
        <v>0</v>
      </c>
      <c r="BB1425" s="10">
        <f t="shared" si="1572"/>
        <v>0</v>
      </c>
      <c r="BC1425" s="10">
        <f t="shared" si="1572"/>
        <v>0</v>
      </c>
      <c r="BD1425" s="10">
        <f t="shared" si="1572"/>
        <v>0</v>
      </c>
      <c r="BE1425" s="10">
        <f t="shared" si="1572"/>
        <v>0</v>
      </c>
      <c r="BF1425" s="10">
        <f t="shared" si="1572"/>
        <v>0</v>
      </c>
      <c r="BG1425" s="10">
        <f t="shared" si="1572"/>
        <v>0</v>
      </c>
      <c r="BH1425" s="10">
        <f t="shared" si="1572"/>
        <v>0</v>
      </c>
      <c r="BI1425" s="10">
        <f t="shared" si="1572"/>
        <v>0</v>
      </c>
      <c r="BJ1425" s="10">
        <f t="shared" si="1572"/>
        <v>0</v>
      </c>
      <c r="BK1425" s="10">
        <f t="shared" ref="BK1425:BV1425" si="1573">IFERROR(SUM(BK1427:BK1432)/BK1426,0)</f>
        <v>0</v>
      </c>
      <c r="BL1425" s="10">
        <f t="shared" si="1573"/>
        <v>0</v>
      </c>
      <c r="BM1425" s="10">
        <f t="shared" si="1573"/>
        <v>0</v>
      </c>
      <c r="BN1425" s="10">
        <f t="shared" si="1573"/>
        <v>0</v>
      </c>
      <c r="BO1425" s="10">
        <f t="shared" si="1573"/>
        <v>0</v>
      </c>
      <c r="BP1425" s="10">
        <f t="shared" si="1573"/>
        <v>0</v>
      </c>
      <c r="BQ1425" s="10">
        <f t="shared" si="1573"/>
        <v>0</v>
      </c>
      <c r="BR1425" s="10">
        <f t="shared" si="1573"/>
        <v>0</v>
      </c>
      <c r="BS1425" s="10">
        <f t="shared" si="1573"/>
        <v>0</v>
      </c>
      <c r="BT1425" s="10">
        <f t="shared" si="1573"/>
        <v>0</v>
      </c>
      <c r="BU1425" s="10">
        <f t="shared" si="1573"/>
        <v>0</v>
      </c>
      <c r="BV1425" s="10">
        <f t="shared" si="1573"/>
        <v>0</v>
      </c>
    </row>
    <row r="1426" spans="1:74" hidden="1" outlineLevel="1">
      <c r="B1426" t="str">
        <f>B1425</f>
        <v>lipman2004fuel</v>
      </c>
      <c r="C1426" t="s">
        <v>17</v>
      </c>
      <c r="D1426">
        <f>D1425</f>
        <v>2004</v>
      </c>
      <c r="E1426" t="s">
        <v>18</v>
      </c>
      <c r="F1426" s="4" t="str">
        <f>IFERROR(AVERAGE(G1426:H1426),"")</f>
        <v/>
      </c>
      <c r="G1426" s="12"/>
      <c r="H1426" s="13"/>
      <c r="I1426" s="4" t="str">
        <f>IFERROR(AVERAGE(J1426:K1426),"")</f>
        <v/>
      </c>
      <c r="J1426" s="12"/>
      <c r="K1426" s="13"/>
      <c r="L1426" s="4" t="str">
        <f>IFERROR(AVERAGE(M1426:N1426),"")</f>
        <v/>
      </c>
      <c r="M1426" s="12"/>
      <c r="N1426" s="13"/>
      <c r="O1426" s="4" t="str">
        <f>IFERROR(AVERAGE(P1426:Q1426),"")</f>
        <v/>
      </c>
      <c r="P1426" s="12"/>
      <c r="Q1426" s="13"/>
      <c r="R1426" s="4" t="str">
        <f>IFERROR(AVERAGE(S1426:T1426),"")</f>
        <v/>
      </c>
      <c r="S1426" s="12"/>
      <c r="T1426" s="13"/>
      <c r="U1426" s="4" t="str">
        <f>IFERROR(AVERAGE(V1426:W1426),"")</f>
        <v/>
      </c>
      <c r="V1426" s="12"/>
      <c r="W1426" s="13"/>
      <c r="X1426" s="4" t="str">
        <f>IFERROR(AVERAGE(Y1426:Z1426),"")</f>
        <v/>
      </c>
      <c r="Y1426" s="12"/>
      <c r="Z1426" s="13"/>
      <c r="AA1426" s="4" t="str">
        <f>IFERROR(AVERAGE(AB1426:AC1426),"")</f>
        <v/>
      </c>
      <c r="AB1426" s="12"/>
      <c r="AC1426" s="13"/>
      <c r="AD1426" s="4" t="str">
        <f>IFERROR(AVERAGE(AE1426:AF1426),"")</f>
        <v/>
      </c>
      <c r="AE1426" s="12"/>
      <c r="AF1426" s="13"/>
      <c r="AG1426" s="4" t="str">
        <f>IFERROR(AVERAGE(AH1426:AI1426),"")</f>
        <v/>
      </c>
      <c r="AH1426" s="12"/>
      <c r="AI1426" s="13"/>
      <c r="AJ1426" s="4" t="str">
        <f>IFERROR(AVERAGE(AK1426:AL1426),"")</f>
        <v/>
      </c>
      <c r="AK1426" s="12"/>
      <c r="AL1426" s="13"/>
      <c r="AM1426" s="4" t="str">
        <f>IFERROR(AVERAGE(AN1426:AO1426),"")</f>
        <v/>
      </c>
      <c r="AN1426" s="12"/>
      <c r="AO1426" s="13"/>
      <c r="AP1426" s="4" t="str">
        <f>IFERROR(AVERAGE(AQ1426:AR1426),"")</f>
        <v/>
      </c>
      <c r="AQ1426" s="12"/>
      <c r="AR1426" s="13"/>
      <c r="AS1426" s="4" t="str">
        <f>IFERROR(AVERAGE(AT1426:AU1426),"")</f>
        <v/>
      </c>
      <c r="AT1426" s="12"/>
      <c r="AU1426" s="13"/>
      <c r="AV1426" s="4" t="str">
        <f>IFERROR(AVERAGE(AW1426:AX1426),"")</f>
        <v/>
      </c>
      <c r="AW1426" s="12"/>
      <c r="AX1426" s="13"/>
      <c r="AY1426" s="4" t="str">
        <f>IFERROR(AVERAGE(AZ1426:BA1426),"")</f>
        <v/>
      </c>
      <c r="AZ1426" s="12"/>
      <c r="BA1426" s="13"/>
      <c r="BB1426" s="4" t="str">
        <f>IFERROR(AVERAGE(BC1426:BD1426),"")</f>
        <v/>
      </c>
      <c r="BC1426" s="12"/>
      <c r="BD1426" s="13"/>
      <c r="BE1426" s="4" t="str">
        <f>IFERROR(AVERAGE(BF1426:BG1426),"")</f>
        <v/>
      </c>
      <c r="BF1426" s="12"/>
      <c r="BG1426" s="13"/>
      <c r="BH1426" s="4" t="str">
        <f>IFERROR(AVERAGE(BI1426:BJ1426),"")</f>
        <v/>
      </c>
      <c r="BI1426" s="12"/>
      <c r="BJ1426" s="13"/>
      <c r="BK1426" s="4" t="str">
        <f>IFERROR(AVERAGE(BL1426:BM1426),"")</f>
        <v/>
      </c>
      <c r="BL1426" s="12"/>
      <c r="BM1426" s="13"/>
      <c r="BN1426" s="4" t="str">
        <f>IFERROR(AVERAGE(BO1426:BP1426),"")</f>
        <v/>
      </c>
      <c r="BO1426" s="12"/>
      <c r="BP1426" s="13"/>
      <c r="BQ1426" s="4" t="str">
        <f>IFERROR(AVERAGE(BR1426:BS1426),"")</f>
        <v/>
      </c>
      <c r="BR1426" s="12"/>
      <c r="BS1426" s="13"/>
      <c r="BT1426" s="4" t="str">
        <f>IFERROR(AVERAGE(BU1426:BV1426),"")</f>
        <v/>
      </c>
      <c r="BU1426" s="12"/>
      <c r="BV1426" s="13"/>
    </row>
    <row r="1427" spans="1:74" hidden="1" outlineLevel="1">
      <c r="B1427" t="str">
        <f t="shared" ref="B1427:B1432" si="1574">B1426</f>
        <v>lipman2004fuel</v>
      </c>
      <c r="C1427" t="s">
        <v>12</v>
      </c>
      <c r="D1427">
        <f>D1425</f>
        <v>2004</v>
      </c>
      <c r="E1427" t="str">
        <f>LEFT(E1425,3)</f>
        <v>USD</v>
      </c>
      <c r="F1427" s="4" t="str">
        <f t="shared" ref="F1427:F1432" si="1575">IFERROR(AVERAGE(G1427:H1427),"")</f>
        <v/>
      </c>
      <c r="G1427" s="12"/>
      <c r="H1427" s="13"/>
      <c r="I1427" s="4" t="str">
        <f t="shared" ref="I1427:I1432" si="1576">IFERROR(AVERAGE(J1427:K1427),"")</f>
        <v/>
      </c>
      <c r="J1427" s="12"/>
      <c r="K1427" s="13"/>
      <c r="L1427" s="4" t="str">
        <f t="shared" ref="L1427:L1432" si="1577">IFERROR(AVERAGE(M1427:N1427),"")</f>
        <v/>
      </c>
      <c r="M1427" s="12"/>
      <c r="N1427" s="13"/>
      <c r="O1427" s="4" t="str">
        <f t="shared" ref="O1427:O1432" si="1578">IFERROR(AVERAGE(P1427:Q1427),"")</f>
        <v/>
      </c>
      <c r="P1427" s="12"/>
      <c r="Q1427" s="13"/>
      <c r="R1427" s="4" t="str">
        <f t="shared" ref="R1427:R1432" si="1579">IFERROR(AVERAGE(S1427:T1427),"")</f>
        <v/>
      </c>
      <c r="S1427" s="12"/>
      <c r="T1427" s="13"/>
      <c r="U1427" s="4" t="str">
        <f t="shared" ref="U1427:U1432" si="1580">IFERROR(AVERAGE(V1427:W1427),"")</f>
        <v/>
      </c>
      <c r="V1427" s="12"/>
      <c r="W1427" s="13"/>
      <c r="X1427" s="4" t="str">
        <f t="shared" ref="X1427:X1432" si="1581">IFERROR(AVERAGE(Y1427:Z1427),"")</f>
        <v/>
      </c>
      <c r="Y1427" s="12"/>
      <c r="Z1427" s="13"/>
      <c r="AA1427" s="4" t="str">
        <f t="shared" ref="AA1427:AA1432" si="1582">IFERROR(AVERAGE(AB1427:AC1427),"")</f>
        <v/>
      </c>
      <c r="AB1427" s="12"/>
      <c r="AC1427" s="13"/>
      <c r="AD1427" s="4" t="str">
        <f t="shared" ref="AD1427:AD1432" si="1583">IFERROR(AVERAGE(AE1427:AF1427),"")</f>
        <v/>
      </c>
      <c r="AE1427" s="12"/>
      <c r="AF1427" s="13"/>
      <c r="AG1427" s="4" t="str">
        <f t="shared" ref="AG1427:AG1432" si="1584">IFERROR(AVERAGE(AH1427:AI1427),"")</f>
        <v/>
      </c>
      <c r="AH1427" s="12"/>
      <c r="AI1427" s="13"/>
      <c r="AJ1427" s="4" t="str">
        <f t="shared" ref="AJ1427:AJ1432" si="1585">IFERROR(AVERAGE(AK1427:AL1427),"")</f>
        <v/>
      </c>
      <c r="AK1427" s="12"/>
      <c r="AL1427" s="13"/>
      <c r="AM1427" s="4" t="str">
        <f t="shared" ref="AM1427:AM1432" si="1586">IFERROR(AVERAGE(AN1427:AO1427),"")</f>
        <v/>
      </c>
      <c r="AN1427" s="12"/>
      <c r="AO1427" s="13"/>
      <c r="AP1427" s="4" t="str">
        <f t="shared" ref="AP1427:AP1432" si="1587">IFERROR(AVERAGE(AQ1427:AR1427),"")</f>
        <v/>
      </c>
      <c r="AQ1427" s="12"/>
      <c r="AR1427" s="13"/>
      <c r="AS1427" s="4" t="str">
        <f t="shared" ref="AS1427:AS1432" si="1588">IFERROR(AVERAGE(AT1427:AU1427),"")</f>
        <v/>
      </c>
      <c r="AT1427" s="12"/>
      <c r="AU1427" s="13"/>
      <c r="AV1427" s="4" t="str">
        <f t="shared" ref="AV1427:AV1432" si="1589">IFERROR(AVERAGE(AW1427:AX1427),"")</f>
        <v/>
      </c>
      <c r="AW1427" s="12"/>
      <c r="AX1427" s="13"/>
      <c r="AY1427" s="4" t="str">
        <f t="shared" ref="AY1427:AY1432" si="1590">IFERROR(AVERAGE(AZ1427:BA1427),"")</f>
        <v/>
      </c>
      <c r="AZ1427" s="12"/>
      <c r="BA1427" s="13"/>
      <c r="BB1427" s="4" t="str">
        <f t="shared" ref="BB1427:BB1432" si="1591">IFERROR(AVERAGE(BC1427:BD1427),"")</f>
        <v/>
      </c>
      <c r="BC1427" s="12"/>
      <c r="BD1427" s="13"/>
      <c r="BE1427" s="4" t="str">
        <f t="shared" ref="BE1427:BE1432" si="1592">IFERROR(AVERAGE(BF1427:BG1427),"")</f>
        <v/>
      </c>
      <c r="BF1427" s="12"/>
      <c r="BG1427" s="13"/>
      <c r="BH1427" s="4" t="str">
        <f t="shared" ref="BH1427:BH1432" si="1593">IFERROR(AVERAGE(BI1427:BJ1427),"")</f>
        <v/>
      </c>
      <c r="BI1427" s="12"/>
      <c r="BJ1427" s="13"/>
      <c r="BK1427" s="4" t="str">
        <f t="shared" ref="BK1427:BK1432" si="1594">IFERROR(AVERAGE(BL1427:BM1427),"")</f>
        <v/>
      </c>
      <c r="BL1427" s="12"/>
      <c r="BM1427" s="13"/>
      <c r="BN1427" s="4" t="str">
        <f t="shared" ref="BN1427:BN1432" si="1595">IFERROR(AVERAGE(BO1427:BP1427),"")</f>
        <v/>
      </c>
      <c r="BO1427" s="12"/>
      <c r="BP1427" s="13"/>
      <c r="BQ1427" s="4" t="str">
        <f t="shared" ref="BQ1427:BQ1432" si="1596">IFERROR(AVERAGE(BR1427:BS1427),"")</f>
        <v/>
      </c>
      <c r="BR1427" s="12"/>
      <c r="BS1427" s="13"/>
      <c r="BT1427" s="4" t="str">
        <f t="shared" ref="BT1427:BT1432" si="1597">IFERROR(AVERAGE(BU1427:BV1427),"")</f>
        <v/>
      </c>
      <c r="BU1427" s="12"/>
      <c r="BV1427" s="13"/>
    </row>
    <row r="1428" spans="1:74" hidden="1" outlineLevel="1">
      <c r="B1428" t="str">
        <f t="shared" si="1574"/>
        <v>lipman2004fuel</v>
      </c>
      <c r="C1428" t="s">
        <v>13</v>
      </c>
      <c r="D1428">
        <f t="shared" ref="D1428:E1432" si="1598">D1427</f>
        <v>2004</v>
      </c>
      <c r="E1428" t="str">
        <f t="shared" si="1598"/>
        <v>USD</v>
      </c>
      <c r="F1428" s="4" t="str">
        <f t="shared" si="1575"/>
        <v/>
      </c>
      <c r="G1428" s="12"/>
      <c r="H1428" s="13"/>
      <c r="I1428" s="4" t="str">
        <f t="shared" si="1576"/>
        <v/>
      </c>
      <c r="J1428" s="12"/>
      <c r="K1428" s="13"/>
      <c r="L1428" s="4" t="str">
        <f t="shared" si="1577"/>
        <v/>
      </c>
      <c r="M1428" s="12"/>
      <c r="N1428" s="13"/>
      <c r="O1428" s="4" t="str">
        <f t="shared" si="1578"/>
        <v/>
      </c>
      <c r="P1428" s="12"/>
      <c r="Q1428" s="13"/>
      <c r="R1428" s="4" t="str">
        <f t="shared" si="1579"/>
        <v/>
      </c>
      <c r="S1428" s="12"/>
      <c r="T1428" s="13"/>
      <c r="U1428" s="4" t="str">
        <f t="shared" si="1580"/>
        <v/>
      </c>
      <c r="V1428" s="12"/>
      <c r="W1428" s="13"/>
      <c r="X1428" s="4" t="str">
        <f t="shared" si="1581"/>
        <v/>
      </c>
      <c r="Y1428" s="12"/>
      <c r="Z1428" s="13"/>
      <c r="AA1428" s="4" t="str">
        <f t="shared" si="1582"/>
        <v/>
      </c>
      <c r="AB1428" s="12"/>
      <c r="AC1428" s="13"/>
      <c r="AD1428" s="4" t="str">
        <f t="shared" si="1583"/>
        <v/>
      </c>
      <c r="AE1428" s="12"/>
      <c r="AF1428" s="13"/>
      <c r="AG1428" s="4" t="str">
        <f t="shared" si="1584"/>
        <v/>
      </c>
      <c r="AH1428" s="12"/>
      <c r="AI1428" s="13"/>
      <c r="AJ1428" s="4" t="str">
        <f t="shared" si="1585"/>
        <v/>
      </c>
      <c r="AK1428" s="12"/>
      <c r="AL1428" s="13"/>
      <c r="AM1428" s="4" t="str">
        <f t="shared" si="1586"/>
        <v/>
      </c>
      <c r="AN1428" s="12"/>
      <c r="AO1428" s="13"/>
      <c r="AP1428" s="4" t="str">
        <f t="shared" si="1587"/>
        <v/>
      </c>
      <c r="AQ1428" s="12"/>
      <c r="AR1428" s="13"/>
      <c r="AS1428" s="4" t="str">
        <f t="shared" si="1588"/>
        <v/>
      </c>
      <c r="AT1428" s="12"/>
      <c r="AU1428" s="13"/>
      <c r="AV1428" s="4" t="str">
        <f t="shared" si="1589"/>
        <v/>
      </c>
      <c r="AW1428" s="12"/>
      <c r="AX1428" s="13"/>
      <c r="AY1428" s="4" t="str">
        <f t="shared" si="1590"/>
        <v/>
      </c>
      <c r="AZ1428" s="12"/>
      <c r="BA1428" s="13"/>
      <c r="BB1428" s="4" t="str">
        <f t="shared" si="1591"/>
        <v/>
      </c>
      <c r="BC1428" s="12"/>
      <c r="BD1428" s="13"/>
      <c r="BE1428" s="4" t="str">
        <f t="shared" si="1592"/>
        <v/>
      </c>
      <c r="BF1428" s="12"/>
      <c r="BG1428" s="13"/>
      <c r="BH1428" s="4" t="str">
        <f t="shared" si="1593"/>
        <v/>
      </c>
      <c r="BI1428" s="12"/>
      <c r="BJ1428" s="13"/>
      <c r="BK1428" s="4" t="str">
        <f t="shared" si="1594"/>
        <v/>
      </c>
      <c r="BL1428" s="12"/>
      <c r="BM1428" s="13"/>
      <c r="BN1428" s="4" t="str">
        <f t="shared" si="1595"/>
        <v/>
      </c>
      <c r="BO1428" s="12"/>
      <c r="BP1428" s="13"/>
      <c r="BQ1428" s="4" t="str">
        <f t="shared" si="1596"/>
        <v/>
      </c>
      <c r="BR1428" s="12"/>
      <c r="BS1428" s="13"/>
      <c r="BT1428" s="4" t="str">
        <f t="shared" si="1597"/>
        <v/>
      </c>
      <c r="BU1428" s="12"/>
      <c r="BV1428" s="13"/>
    </row>
    <row r="1429" spans="1:74" hidden="1" outlineLevel="1">
      <c r="B1429" t="str">
        <f t="shared" si="1574"/>
        <v>lipman2004fuel</v>
      </c>
      <c r="C1429" t="s">
        <v>14</v>
      </c>
      <c r="D1429">
        <f t="shared" si="1598"/>
        <v>2004</v>
      </c>
      <c r="E1429" t="str">
        <f t="shared" si="1598"/>
        <v>USD</v>
      </c>
      <c r="F1429" s="4" t="str">
        <f t="shared" si="1575"/>
        <v/>
      </c>
      <c r="G1429" s="12"/>
      <c r="H1429" s="13"/>
      <c r="I1429" s="4" t="str">
        <f t="shared" si="1576"/>
        <v/>
      </c>
      <c r="J1429" s="12"/>
      <c r="K1429" s="13"/>
      <c r="L1429" s="4" t="str">
        <f t="shared" si="1577"/>
        <v/>
      </c>
      <c r="M1429" s="12"/>
      <c r="N1429" s="13"/>
      <c r="O1429" s="4" t="str">
        <f t="shared" si="1578"/>
        <v/>
      </c>
      <c r="P1429" s="12"/>
      <c r="Q1429" s="13"/>
      <c r="R1429" s="4" t="str">
        <f t="shared" si="1579"/>
        <v/>
      </c>
      <c r="S1429" s="12"/>
      <c r="T1429" s="13"/>
      <c r="U1429" s="4" t="str">
        <f t="shared" si="1580"/>
        <v/>
      </c>
      <c r="V1429" s="12"/>
      <c r="W1429" s="13"/>
      <c r="X1429" s="4" t="str">
        <f t="shared" si="1581"/>
        <v/>
      </c>
      <c r="Y1429" s="12"/>
      <c r="Z1429" s="13"/>
      <c r="AA1429" s="4" t="str">
        <f t="shared" si="1582"/>
        <v/>
      </c>
      <c r="AB1429" s="12"/>
      <c r="AC1429" s="13"/>
      <c r="AD1429" s="4" t="str">
        <f t="shared" si="1583"/>
        <v/>
      </c>
      <c r="AE1429" s="12"/>
      <c r="AF1429" s="13"/>
      <c r="AG1429" s="4" t="str">
        <f t="shared" si="1584"/>
        <v/>
      </c>
      <c r="AH1429" s="12"/>
      <c r="AI1429" s="13"/>
      <c r="AJ1429" s="4" t="str">
        <f t="shared" si="1585"/>
        <v/>
      </c>
      <c r="AK1429" s="12"/>
      <c r="AL1429" s="13"/>
      <c r="AM1429" s="4" t="str">
        <f t="shared" si="1586"/>
        <v/>
      </c>
      <c r="AN1429" s="12"/>
      <c r="AO1429" s="13"/>
      <c r="AP1429" s="4" t="str">
        <f t="shared" si="1587"/>
        <v/>
      </c>
      <c r="AQ1429" s="12"/>
      <c r="AR1429" s="13"/>
      <c r="AS1429" s="4" t="str">
        <f t="shared" si="1588"/>
        <v/>
      </c>
      <c r="AT1429" s="12"/>
      <c r="AU1429" s="13"/>
      <c r="AV1429" s="4" t="str">
        <f t="shared" si="1589"/>
        <v/>
      </c>
      <c r="AW1429" s="12"/>
      <c r="AX1429" s="13"/>
      <c r="AY1429" s="4" t="str">
        <f t="shared" si="1590"/>
        <v/>
      </c>
      <c r="AZ1429" s="12"/>
      <c r="BA1429" s="13"/>
      <c r="BB1429" s="4" t="str">
        <f t="shared" si="1591"/>
        <v/>
      </c>
      <c r="BC1429" s="12"/>
      <c r="BD1429" s="13"/>
      <c r="BE1429" s="4" t="str">
        <f t="shared" si="1592"/>
        <v/>
      </c>
      <c r="BF1429" s="12"/>
      <c r="BG1429" s="13"/>
      <c r="BH1429" s="4" t="str">
        <f t="shared" si="1593"/>
        <v/>
      </c>
      <c r="BI1429" s="12"/>
      <c r="BJ1429" s="13"/>
      <c r="BK1429" s="4" t="str">
        <f t="shared" si="1594"/>
        <v/>
      </c>
      <c r="BL1429" s="12"/>
      <c r="BM1429" s="13"/>
      <c r="BN1429" s="4" t="str">
        <f t="shared" si="1595"/>
        <v/>
      </c>
      <c r="BO1429" s="12"/>
      <c r="BP1429" s="13"/>
      <c r="BQ1429" s="4" t="str">
        <f t="shared" si="1596"/>
        <v/>
      </c>
      <c r="BR1429" s="12"/>
      <c r="BS1429" s="13"/>
      <c r="BT1429" s="4" t="str">
        <f t="shared" si="1597"/>
        <v/>
      </c>
      <c r="BU1429" s="12"/>
      <c r="BV1429" s="13"/>
    </row>
    <row r="1430" spans="1:74" hidden="1" outlineLevel="1">
      <c r="B1430" t="str">
        <f t="shared" si="1574"/>
        <v>lipman2004fuel</v>
      </c>
      <c r="C1430" t="s">
        <v>11</v>
      </c>
      <c r="D1430">
        <f t="shared" si="1598"/>
        <v>2004</v>
      </c>
      <c r="E1430" t="str">
        <f t="shared" si="1598"/>
        <v>USD</v>
      </c>
      <c r="F1430" s="4" t="str">
        <f t="shared" si="1575"/>
        <v/>
      </c>
      <c r="G1430" s="12"/>
      <c r="H1430" s="13"/>
      <c r="I1430" s="4" t="str">
        <f t="shared" si="1576"/>
        <v/>
      </c>
      <c r="J1430" s="12"/>
      <c r="K1430" s="13"/>
      <c r="L1430" s="4" t="str">
        <f t="shared" si="1577"/>
        <v/>
      </c>
      <c r="M1430" s="12"/>
      <c r="N1430" s="13"/>
      <c r="O1430" s="4" t="str">
        <f t="shared" si="1578"/>
        <v/>
      </c>
      <c r="P1430" s="12"/>
      <c r="Q1430" s="13"/>
      <c r="R1430" s="4" t="str">
        <f t="shared" si="1579"/>
        <v/>
      </c>
      <c r="S1430" s="12"/>
      <c r="T1430" s="13"/>
      <c r="U1430" s="4" t="str">
        <f t="shared" si="1580"/>
        <v/>
      </c>
      <c r="V1430" s="12"/>
      <c r="W1430" s="13"/>
      <c r="X1430" s="4" t="str">
        <f t="shared" si="1581"/>
        <v/>
      </c>
      <c r="Y1430" s="12"/>
      <c r="Z1430" s="13"/>
      <c r="AA1430" s="4" t="str">
        <f t="shared" si="1582"/>
        <v/>
      </c>
      <c r="AB1430" s="12"/>
      <c r="AC1430" s="13"/>
      <c r="AD1430" s="4" t="str">
        <f t="shared" si="1583"/>
        <v/>
      </c>
      <c r="AE1430" s="12"/>
      <c r="AF1430" s="13"/>
      <c r="AG1430" s="4" t="str">
        <f t="shared" si="1584"/>
        <v/>
      </c>
      <c r="AH1430" s="12"/>
      <c r="AI1430" s="13"/>
      <c r="AJ1430" s="4" t="str">
        <f t="shared" si="1585"/>
        <v/>
      </c>
      <c r="AK1430" s="12"/>
      <c r="AL1430" s="13"/>
      <c r="AM1430" s="4" t="str">
        <f t="shared" si="1586"/>
        <v/>
      </c>
      <c r="AN1430" s="12"/>
      <c r="AO1430" s="13"/>
      <c r="AP1430" s="4" t="str">
        <f t="shared" si="1587"/>
        <v/>
      </c>
      <c r="AQ1430" s="12"/>
      <c r="AR1430" s="13"/>
      <c r="AS1430" s="4" t="str">
        <f t="shared" si="1588"/>
        <v/>
      </c>
      <c r="AT1430" s="12"/>
      <c r="AU1430" s="13"/>
      <c r="AV1430" s="4" t="str">
        <f t="shared" si="1589"/>
        <v/>
      </c>
      <c r="AW1430" s="12"/>
      <c r="AX1430" s="13"/>
      <c r="AY1430" s="4" t="str">
        <f t="shared" si="1590"/>
        <v/>
      </c>
      <c r="AZ1430" s="12"/>
      <c r="BA1430" s="13"/>
      <c r="BB1430" s="4" t="str">
        <f t="shared" si="1591"/>
        <v/>
      </c>
      <c r="BC1430" s="12"/>
      <c r="BD1430" s="13"/>
      <c r="BE1430" s="4" t="str">
        <f t="shared" si="1592"/>
        <v/>
      </c>
      <c r="BF1430" s="12"/>
      <c r="BG1430" s="13"/>
      <c r="BH1430" s="4" t="str">
        <f t="shared" si="1593"/>
        <v/>
      </c>
      <c r="BI1430" s="12"/>
      <c r="BJ1430" s="13"/>
      <c r="BK1430" s="4" t="str">
        <f t="shared" si="1594"/>
        <v/>
      </c>
      <c r="BL1430" s="12"/>
      <c r="BM1430" s="13"/>
      <c r="BN1430" s="4" t="str">
        <f t="shared" si="1595"/>
        <v/>
      </c>
      <c r="BO1430" s="12"/>
      <c r="BP1430" s="13"/>
      <c r="BQ1430" s="4" t="str">
        <f t="shared" si="1596"/>
        <v/>
      </c>
      <c r="BR1430" s="12"/>
      <c r="BS1430" s="13"/>
      <c r="BT1430" s="4" t="str">
        <f t="shared" si="1597"/>
        <v/>
      </c>
      <c r="BU1430" s="12"/>
      <c r="BV1430" s="13"/>
    </row>
    <row r="1431" spans="1:74" hidden="1" outlineLevel="1">
      <c r="B1431" t="str">
        <f t="shared" si="1574"/>
        <v>lipman2004fuel</v>
      </c>
      <c r="C1431" t="s">
        <v>15</v>
      </c>
      <c r="D1431">
        <f t="shared" si="1598"/>
        <v>2004</v>
      </c>
      <c r="E1431" t="str">
        <f t="shared" si="1598"/>
        <v>USD</v>
      </c>
      <c r="F1431" s="4" t="str">
        <f t="shared" si="1575"/>
        <v/>
      </c>
      <c r="G1431" s="12"/>
      <c r="H1431" s="13"/>
      <c r="I1431" s="4" t="str">
        <f t="shared" si="1576"/>
        <v/>
      </c>
      <c r="J1431" s="12"/>
      <c r="K1431" s="13"/>
      <c r="L1431" s="4" t="str">
        <f t="shared" si="1577"/>
        <v/>
      </c>
      <c r="M1431" s="12"/>
      <c r="N1431" s="13"/>
      <c r="O1431" s="4" t="str">
        <f t="shared" si="1578"/>
        <v/>
      </c>
      <c r="P1431" s="12"/>
      <c r="Q1431" s="13"/>
      <c r="R1431" s="4" t="str">
        <f t="shared" si="1579"/>
        <v/>
      </c>
      <c r="S1431" s="12"/>
      <c r="T1431" s="13"/>
      <c r="U1431" s="4" t="str">
        <f t="shared" si="1580"/>
        <v/>
      </c>
      <c r="V1431" s="12"/>
      <c r="W1431" s="13"/>
      <c r="X1431" s="4" t="str">
        <f t="shared" si="1581"/>
        <v/>
      </c>
      <c r="Y1431" s="12"/>
      <c r="Z1431" s="13"/>
      <c r="AA1431" s="4" t="str">
        <f t="shared" si="1582"/>
        <v/>
      </c>
      <c r="AB1431" s="12"/>
      <c r="AC1431" s="13"/>
      <c r="AD1431" s="4" t="str">
        <f t="shared" si="1583"/>
        <v/>
      </c>
      <c r="AE1431" s="12"/>
      <c r="AF1431" s="13"/>
      <c r="AG1431" s="4" t="str">
        <f t="shared" si="1584"/>
        <v/>
      </c>
      <c r="AH1431" s="12"/>
      <c r="AI1431" s="13"/>
      <c r="AJ1431" s="4" t="str">
        <f t="shared" si="1585"/>
        <v/>
      </c>
      <c r="AK1431" s="12"/>
      <c r="AL1431" s="13"/>
      <c r="AM1431" s="4" t="str">
        <f t="shared" si="1586"/>
        <v/>
      </c>
      <c r="AN1431" s="12"/>
      <c r="AO1431" s="13"/>
      <c r="AP1431" s="4" t="str">
        <f t="shared" si="1587"/>
        <v/>
      </c>
      <c r="AQ1431" s="12"/>
      <c r="AR1431" s="13"/>
      <c r="AS1431" s="4" t="str">
        <f t="shared" si="1588"/>
        <v/>
      </c>
      <c r="AT1431" s="12"/>
      <c r="AU1431" s="13"/>
      <c r="AV1431" s="4" t="str">
        <f t="shared" si="1589"/>
        <v/>
      </c>
      <c r="AW1431" s="12"/>
      <c r="AX1431" s="13"/>
      <c r="AY1431" s="4" t="str">
        <f t="shared" si="1590"/>
        <v/>
      </c>
      <c r="AZ1431" s="12"/>
      <c r="BA1431" s="13"/>
      <c r="BB1431" s="4" t="str">
        <f t="shared" si="1591"/>
        <v/>
      </c>
      <c r="BC1431" s="12"/>
      <c r="BD1431" s="13"/>
      <c r="BE1431" s="4" t="str">
        <f t="shared" si="1592"/>
        <v/>
      </c>
      <c r="BF1431" s="12"/>
      <c r="BG1431" s="13"/>
      <c r="BH1431" s="4" t="str">
        <f t="shared" si="1593"/>
        <v/>
      </c>
      <c r="BI1431" s="12"/>
      <c r="BJ1431" s="13"/>
      <c r="BK1431" s="4" t="str">
        <f t="shared" si="1594"/>
        <v/>
      </c>
      <c r="BL1431" s="12"/>
      <c r="BM1431" s="13"/>
      <c r="BN1431" s="4" t="str">
        <f t="shared" si="1595"/>
        <v/>
      </c>
      <c r="BO1431" s="12"/>
      <c r="BP1431" s="13"/>
      <c r="BQ1431" s="4" t="str">
        <f t="shared" si="1596"/>
        <v/>
      </c>
      <c r="BR1431" s="12"/>
      <c r="BS1431" s="13"/>
      <c r="BT1431" s="4" t="str">
        <f t="shared" si="1597"/>
        <v/>
      </c>
      <c r="BU1431" s="12"/>
      <c r="BV1431" s="13"/>
    </row>
    <row r="1432" spans="1:74" hidden="1" outlineLevel="1">
      <c r="B1432" t="str">
        <f t="shared" si="1574"/>
        <v>lipman2004fuel</v>
      </c>
      <c r="C1432" t="s">
        <v>16</v>
      </c>
      <c r="D1432">
        <f t="shared" si="1598"/>
        <v>2004</v>
      </c>
      <c r="E1432" t="str">
        <f t="shared" si="1598"/>
        <v>USD</v>
      </c>
      <c r="F1432" s="4" t="str">
        <f t="shared" si="1575"/>
        <v/>
      </c>
      <c r="G1432" s="12"/>
      <c r="H1432" s="13"/>
      <c r="I1432" s="4" t="str">
        <f t="shared" si="1576"/>
        <v/>
      </c>
      <c r="J1432" s="12"/>
      <c r="K1432" s="13"/>
      <c r="L1432" s="4" t="str">
        <f t="shared" si="1577"/>
        <v/>
      </c>
      <c r="M1432" s="12"/>
      <c r="N1432" s="13"/>
      <c r="O1432" s="4" t="str">
        <f t="shared" si="1578"/>
        <v/>
      </c>
      <c r="P1432" s="12"/>
      <c r="Q1432" s="13"/>
      <c r="R1432" s="4" t="str">
        <f t="shared" si="1579"/>
        <v/>
      </c>
      <c r="S1432" s="12"/>
      <c r="T1432" s="13"/>
      <c r="U1432" s="4" t="str">
        <f t="shared" si="1580"/>
        <v/>
      </c>
      <c r="V1432" s="12"/>
      <c r="W1432" s="13"/>
      <c r="X1432" s="4" t="str">
        <f t="shared" si="1581"/>
        <v/>
      </c>
      <c r="Y1432" s="12"/>
      <c r="Z1432" s="13"/>
      <c r="AA1432" s="4" t="str">
        <f t="shared" si="1582"/>
        <v/>
      </c>
      <c r="AB1432" s="12"/>
      <c r="AC1432" s="13"/>
      <c r="AD1432" s="4" t="str">
        <f t="shared" si="1583"/>
        <v/>
      </c>
      <c r="AE1432" s="12"/>
      <c r="AF1432" s="13"/>
      <c r="AG1432" s="4" t="str">
        <f t="shared" si="1584"/>
        <v/>
      </c>
      <c r="AH1432" s="12"/>
      <c r="AI1432" s="13"/>
      <c r="AJ1432" s="4" t="str">
        <f t="shared" si="1585"/>
        <v/>
      </c>
      <c r="AK1432" s="12"/>
      <c r="AL1432" s="13"/>
      <c r="AM1432" s="4" t="str">
        <f t="shared" si="1586"/>
        <v/>
      </c>
      <c r="AN1432" s="12"/>
      <c r="AO1432" s="13"/>
      <c r="AP1432" s="4" t="str">
        <f t="shared" si="1587"/>
        <v/>
      </c>
      <c r="AQ1432" s="12"/>
      <c r="AR1432" s="13"/>
      <c r="AS1432" s="4" t="str">
        <f t="shared" si="1588"/>
        <v/>
      </c>
      <c r="AT1432" s="12"/>
      <c r="AU1432" s="13"/>
      <c r="AV1432" s="4" t="str">
        <f t="shared" si="1589"/>
        <v/>
      </c>
      <c r="AW1432" s="12"/>
      <c r="AX1432" s="13"/>
      <c r="AY1432" s="4" t="str">
        <f t="shared" si="1590"/>
        <v/>
      </c>
      <c r="AZ1432" s="12"/>
      <c r="BA1432" s="13"/>
      <c r="BB1432" s="4" t="str">
        <f t="shared" si="1591"/>
        <v/>
      </c>
      <c r="BC1432" s="12"/>
      <c r="BD1432" s="13"/>
      <c r="BE1432" s="4" t="str">
        <f t="shared" si="1592"/>
        <v/>
      </c>
      <c r="BF1432" s="12"/>
      <c r="BG1432" s="13"/>
      <c r="BH1432" s="4" t="str">
        <f t="shared" si="1593"/>
        <v/>
      </c>
      <c r="BI1432" s="12"/>
      <c r="BJ1432" s="13"/>
      <c r="BK1432" s="4" t="str">
        <f t="shared" si="1594"/>
        <v/>
      </c>
      <c r="BL1432" s="12"/>
      <c r="BM1432" s="13"/>
      <c r="BN1432" s="4" t="str">
        <f t="shared" si="1595"/>
        <v/>
      </c>
      <c r="BO1432" s="12"/>
      <c r="BP1432" s="13"/>
      <c r="BQ1432" s="4" t="str">
        <f t="shared" si="1596"/>
        <v/>
      </c>
      <c r="BR1432" s="12"/>
      <c r="BS1432" s="13"/>
      <c r="BT1432" s="4" t="str">
        <f t="shared" si="1597"/>
        <v/>
      </c>
      <c r="BU1432" s="12"/>
      <c r="BV1432" s="13"/>
    </row>
    <row r="1433" spans="1:74" collapsed="1">
      <c r="B1433" t="s">
        <v>69</v>
      </c>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4"/>
      <c r="BK1433" s="4"/>
      <c r="BL1433" s="4"/>
      <c r="BM1433" s="4"/>
      <c r="BN1433" s="4"/>
      <c r="BO1433" s="4"/>
      <c r="BP1433" s="4"/>
      <c r="BQ1433" s="4"/>
      <c r="BR1433" s="4"/>
      <c r="BS1433" s="4"/>
      <c r="BT1433" s="4"/>
      <c r="BU1433" s="4"/>
      <c r="BV1433" s="4"/>
    </row>
    <row r="1434" spans="1:74">
      <c r="B1434" t="str">
        <f>B1432</f>
        <v>lipman2004fuel</v>
      </c>
      <c r="C1434" t="s">
        <v>19</v>
      </c>
      <c r="D1434">
        <f>D1432</f>
        <v>2004</v>
      </c>
      <c r="E1434" t="str">
        <f>E1421</f>
        <v>USD/kW</v>
      </c>
      <c r="F1434" s="4" t="str">
        <f>IFERROR(AVERAGE(G1434:H1434),"")</f>
        <v/>
      </c>
      <c r="G1434" s="12"/>
      <c r="H1434" s="13"/>
      <c r="I1434" s="4" t="str">
        <f>IFERROR(AVERAGE(J1434:K1434),"")</f>
        <v/>
      </c>
      <c r="J1434" s="12"/>
      <c r="K1434" s="13"/>
      <c r="L1434" s="4" t="str">
        <f>IFERROR(AVERAGE(M1434:N1434),"")</f>
        <v/>
      </c>
      <c r="M1434" s="12"/>
      <c r="N1434" s="13"/>
      <c r="O1434" s="4" t="str">
        <f>IFERROR(AVERAGE(P1434:Q1434),"")</f>
        <v/>
      </c>
      <c r="P1434" s="12"/>
      <c r="Q1434" s="13"/>
      <c r="R1434" s="4" t="str">
        <f>IFERROR(AVERAGE(S1434:T1434),"")</f>
        <v/>
      </c>
      <c r="S1434" s="12"/>
      <c r="T1434" s="13"/>
      <c r="U1434" s="4" t="str">
        <f>IFERROR(AVERAGE(V1434:W1434),"")</f>
        <v/>
      </c>
      <c r="V1434" s="12"/>
      <c r="W1434" s="13"/>
      <c r="X1434" s="4" t="str">
        <f>IFERROR(AVERAGE(Y1434:Z1434),"")</f>
        <v/>
      </c>
      <c r="Y1434" s="12"/>
      <c r="Z1434" s="13"/>
      <c r="AA1434" s="4" t="str">
        <f>IFERROR(AVERAGE(AB1434:AC1434),"")</f>
        <v/>
      </c>
      <c r="AB1434" s="12"/>
      <c r="AC1434" s="13"/>
      <c r="AD1434" s="4" t="str">
        <f>IFERROR(AVERAGE(AE1434:AF1434),"")</f>
        <v/>
      </c>
      <c r="AE1434" s="12"/>
      <c r="AF1434" s="13"/>
      <c r="AG1434" s="4" t="str">
        <f>IFERROR(AVERAGE(AH1434:AI1434),"")</f>
        <v/>
      </c>
      <c r="AH1434" s="12"/>
      <c r="AI1434" s="13"/>
      <c r="AJ1434" s="4" t="str">
        <f>IFERROR(AVERAGE(AK1434:AL1434),"")</f>
        <v/>
      </c>
      <c r="AK1434" s="12"/>
      <c r="AL1434" s="13"/>
      <c r="AM1434" s="4" t="str">
        <f>IFERROR(AVERAGE(AN1434:AO1434),"")</f>
        <v/>
      </c>
      <c r="AN1434" s="12"/>
      <c r="AO1434" s="13"/>
      <c r="AP1434" s="4" t="str">
        <f>IFERROR(AVERAGE(AQ1434:AR1434),"")</f>
        <v/>
      </c>
      <c r="AQ1434" s="12"/>
      <c r="AR1434" s="13"/>
      <c r="AS1434" s="4" t="str">
        <f>IFERROR(AVERAGE(AT1434:AU1434),"")</f>
        <v/>
      </c>
      <c r="AT1434" s="12"/>
      <c r="AU1434" s="13"/>
      <c r="AV1434" s="4" t="str">
        <f>IFERROR(AVERAGE(AW1434:AX1434),"")</f>
        <v/>
      </c>
      <c r="AW1434" s="12"/>
      <c r="AX1434" s="13"/>
      <c r="AY1434" s="4" t="str">
        <f>IFERROR(AVERAGE(AZ1434:BA1434),"")</f>
        <v/>
      </c>
      <c r="AZ1434" s="12"/>
      <c r="BA1434" s="13"/>
      <c r="BB1434" s="4" t="str">
        <f>IFERROR(AVERAGE(BC1434:BD1434),"")</f>
        <v/>
      </c>
      <c r="BC1434" s="12"/>
      <c r="BD1434" s="13"/>
      <c r="BE1434" s="4" t="str">
        <f>IFERROR(AVERAGE(BF1434:BG1434),"")</f>
        <v/>
      </c>
      <c r="BF1434" s="12"/>
      <c r="BG1434" s="13"/>
      <c r="BH1434" s="4" t="str">
        <f>IFERROR(AVERAGE(BI1434:BJ1434),"")</f>
        <v/>
      </c>
      <c r="BI1434" s="12"/>
      <c r="BJ1434" s="13"/>
      <c r="BK1434" s="4" t="str">
        <f>IFERROR(AVERAGE(BL1434:BM1434),"")</f>
        <v/>
      </c>
      <c r="BL1434" s="12"/>
      <c r="BM1434" s="13"/>
      <c r="BN1434" s="4" t="str">
        <f>IFERROR(AVERAGE(BO1434:BP1434),"")</f>
        <v/>
      </c>
      <c r="BO1434" s="12"/>
      <c r="BP1434" s="13"/>
      <c r="BQ1434" s="4" t="str">
        <f>IFERROR(AVERAGE(BR1434:BS1434),"")</f>
        <v/>
      </c>
      <c r="BR1434" s="12"/>
      <c r="BS1434" s="13"/>
      <c r="BT1434" s="4" t="str">
        <f>IFERROR(AVERAGE(BU1434:BV1434),"")</f>
        <v/>
      </c>
      <c r="BU1434" s="12"/>
      <c r="BV1434" s="13"/>
    </row>
    <row r="1435" spans="1:74">
      <c r="B1435" t="s">
        <v>69</v>
      </c>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4"/>
      <c r="BK1435" s="4"/>
      <c r="BL1435" s="4"/>
      <c r="BM1435" s="4"/>
      <c r="BN1435" s="4"/>
      <c r="BO1435" s="4"/>
      <c r="BP1435" s="4"/>
      <c r="BQ1435" s="4"/>
      <c r="BR1435" s="4"/>
      <c r="BS1435" s="4"/>
      <c r="BT1435" s="4"/>
      <c r="BU1435" s="4"/>
      <c r="BV1435" s="4"/>
    </row>
    <row r="1436" spans="1:74">
      <c r="B1436" t="str">
        <f>B1434</f>
        <v>lipman2004fuel</v>
      </c>
      <c r="C1436" t="s">
        <v>48</v>
      </c>
      <c r="D1436">
        <f>D1434</f>
        <v>2004</v>
      </c>
      <c r="E1436" t="s">
        <v>22</v>
      </c>
      <c r="F1436" s="22" t="str">
        <f>IFERROR(AVERAGE(G1436:H1436),"")</f>
        <v/>
      </c>
      <c r="G1436" s="23"/>
      <c r="H1436" s="24"/>
      <c r="I1436" s="22" t="str">
        <f>IFERROR(AVERAGE(J1436:K1436),"")</f>
        <v/>
      </c>
      <c r="J1436" s="23"/>
      <c r="K1436" s="24"/>
      <c r="L1436" s="22" t="str">
        <f>IFERROR(AVERAGE(M1436:N1436),"")</f>
        <v/>
      </c>
      <c r="M1436" s="23"/>
      <c r="N1436" s="24"/>
      <c r="O1436" s="22" t="str">
        <f>IFERROR(AVERAGE(P1436:Q1436),"")</f>
        <v/>
      </c>
      <c r="P1436" s="23"/>
      <c r="Q1436" s="24"/>
      <c r="R1436" s="22" t="str">
        <f>IFERROR(AVERAGE(S1436:T1436),"")</f>
        <v/>
      </c>
      <c r="S1436" s="23"/>
      <c r="T1436" s="24"/>
      <c r="U1436" s="22" t="str">
        <f>IFERROR(AVERAGE(V1436:W1436),"")</f>
        <v/>
      </c>
      <c r="V1436" s="23"/>
      <c r="W1436" s="24"/>
      <c r="X1436" s="22" t="str">
        <f>IFERROR(AVERAGE(Y1436:Z1436),"")</f>
        <v/>
      </c>
      <c r="Y1436" s="23"/>
      <c r="Z1436" s="24"/>
      <c r="AA1436" s="22" t="str">
        <f>IFERROR(AVERAGE(AB1436:AC1436),"")</f>
        <v/>
      </c>
      <c r="AB1436" s="23"/>
      <c r="AC1436" s="24"/>
      <c r="AD1436" s="22" t="str">
        <f>IFERROR(AVERAGE(AE1436:AF1436),"")</f>
        <v/>
      </c>
      <c r="AE1436" s="23"/>
      <c r="AF1436" s="24"/>
      <c r="AG1436" s="22" t="str">
        <f>IFERROR(AVERAGE(AH1436:AI1436),"")</f>
        <v/>
      </c>
      <c r="AH1436" s="23"/>
      <c r="AI1436" s="24"/>
      <c r="AJ1436" s="22" t="str">
        <f>IFERROR(AVERAGE(AK1436:AL1436),"")</f>
        <v/>
      </c>
      <c r="AK1436" s="23"/>
      <c r="AL1436" s="24"/>
      <c r="AM1436" s="22" t="str">
        <f>IFERROR(AVERAGE(AN1436:AO1436),"")</f>
        <v/>
      </c>
      <c r="AN1436" s="23"/>
      <c r="AO1436" s="24"/>
      <c r="AP1436" s="22" t="str">
        <f>IFERROR(AVERAGE(AQ1436:AR1436),"")</f>
        <v/>
      </c>
      <c r="AQ1436" s="23"/>
      <c r="AR1436" s="24"/>
      <c r="AS1436" s="22" t="str">
        <f>IFERROR(AVERAGE(AT1436:AU1436),"")</f>
        <v/>
      </c>
      <c r="AT1436" s="23"/>
      <c r="AU1436" s="24"/>
      <c r="AV1436" s="22" t="str">
        <f>IFERROR(AVERAGE(AW1436:AX1436),"")</f>
        <v/>
      </c>
      <c r="AW1436" s="23"/>
      <c r="AX1436" s="24"/>
      <c r="AY1436" s="22" t="str">
        <f>IFERROR(AVERAGE(AZ1436:BA1436),"")</f>
        <v/>
      </c>
      <c r="AZ1436" s="23"/>
      <c r="BA1436" s="24"/>
      <c r="BB1436" s="22" t="str">
        <f>IFERROR(AVERAGE(BC1436:BD1436),"")</f>
        <v/>
      </c>
      <c r="BC1436" s="23"/>
      <c r="BD1436" s="24"/>
      <c r="BE1436" s="22" t="str">
        <f>IFERROR(AVERAGE(BF1436:BG1436),"")</f>
        <v/>
      </c>
      <c r="BF1436" s="23"/>
      <c r="BG1436" s="24"/>
      <c r="BH1436" s="22" t="str">
        <f>IFERROR(AVERAGE(BI1436:BJ1436),"")</f>
        <v/>
      </c>
      <c r="BI1436" s="23"/>
      <c r="BJ1436" s="24"/>
      <c r="BK1436" s="22" t="str">
        <f>IFERROR(AVERAGE(BL1436:BM1436),"")</f>
        <v/>
      </c>
      <c r="BL1436" s="23"/>
      <c r="BM1436" s="24"/>
      <c r="BN1436" s="22" t="str">
        <f>IFERROR(AVERAGE(BO1436:BP1436),"")</f>
        <v/>
      </c>
      <c r="BO1436" s="23"/>
      <c r="BP1436" s="24"/>
      <c r="BQ1436" s="22" t="str">
        <f>IFERROR(AVERAGE(BR1436:BS1436),"")</f>
        <v/>
      </c>
      <c r="BR1436" s="23"/>
      <c r="BS1436" s="24"/>
      <c r="BT1436" s="22" t="str">
        <f>IFERROR(AVERAGE(BU1436:BV1436),"")</f>
        <v/>
      </c>
      <c r="BU1436" s="23"/>
      <c r="BV1436" s="24"/>
    </row>
    <row r="1437" spans="1:74">
      <c r="B1437" t="str">
        <f>B1436</f>
        <v>lipman2004fuel</v>
      </c>
      <c r="C1437" t="s">
        <v>49</v>
      </c>
      <c r="D1437">
        <f>D1436</f>
        <v>2004</v>
      </c>
      <c r="E1437" t="s">
        <v>22</v>
      </c>
      <c r="F1437" s="22" t="str">
        <f>IFERROR(AVERAGE(G1437:H1437),"")</f>
        <v/>
      </c>
      <c r="G1437" s="23"/>
      <c r="H1437" s="24"/>
      <c r="I1437" s="22" t="str">
        <f>IFERROR(AVERAGE(J1437:K1437),"")</f>
        <v/>
      </c>
      <c r="J1437" s="23"/>
      <c r="K1437" s="24"/>
      <c r="L1437" s="22" t="str">
        <f>IFERROR(AVERAGE(M1437:N1437),"")</f>
        <v/>
      </c>
      <c r="M1437" s="23"/>
      <c r="N1437" s="24"/>
      <c r="O1437" s="22" t="str">
        <f>IFERROR(AVERAGE(P1437:Q1437),"")</f>
        <v/>
      </c>
      <c r="P1437" s="23"/>
      <c r="Q1437" s="24"/>
      <c r="R1437" s="22" t="str">
        <f>IFERROR(AVERAGE(S1437:T1437),"")</f>
        <v/>
      </c>
      <c r="S1437" s="23"/>
      <c r="T1437" s="24"/>
      <c r="U1437" s="22" t="str">
        <f>IFERROR(AVERAGE(V1437:W1437),"")</f>
        <v/>
      </c>
      <c r="V1437" s="23"/>
      <c r="W1437" s="24"/>
      <c r="X1437" s="22" t="str">
        <f>IFERROR(AVERAGE(Y1437:Z1437),"")</f>
        <v/>
      </c>
      <c r="Y1437" s="23"/>
      <c r="Z1437" s="24"/>
      <c r="AA1437" s="22" t="str">
        <f>IFERROR(AVERAGE(AB1437:AC1437),"")</f>
        <v/>
      </c>
      <c r="AB1437" s="23"/>
      <c r="AC1437" s="24"/>
      <c r="AD1437" s="22" t="str">
        <f>IFERROR(AVERAGE(AE1437:AF1437),"")</f>
        <v/>
      </c>
      <c r="AE1437" s="23"/>
      <c r="AF1437" s="24"/>
      <c r="AG1437" s="22" t="str">
        <f>IFERROR(AVERAGE(AH1437:AI1437),"")</f>
        <v/>
      </c>
      <c r="AH1437" s="23"/>
      <c r="AI1437" s="24"/>
      <c r="AJ1437" s="22" t="str">
        <f>IFERROR(AVERAGE(AK1437:AL1437),"")</f>
        <v/>
      </c>
      <c r="AK1437" s="23"/>
      <c r="AL1437" s="24"/>
      <c r="AM1437" s="22" t="str">
        <f>IFERROR(AVERAGE(AN1437:AO1437),"")</f>
        <v/>
      </c>
      <c r="AN1437" s="23"/>
      <c r="AO1437" s="24"/>
      <c r="AP1437" s="22" t="str">
        <f>IFERROR(AVERAGE(AQ1437:AR1437),"")</f>
        <v/>
      </c>
      <c r="AQ1437" s="23"/>
      <c r="AR1437" s="24"/>
      <c r="AS1437" s="22" t="str">
        <f>IFERROR(AVERAGE(AT1437:AU1437),"")</f>
        <v/>
      </c>
      <c r="AT1437" s="23"/>
      <c r="AU1437" s="24"/>
      <c r="AV1437" s="22" t="str">
        <f>IFERROR(AVERAGE(AW1437:AX1437),"")</f>
        <v/>
      </c>
      <c r="AW1437" s="23"/>
      <c r="AX1437" s="24"/>
      <c r="AY1437" s="22" t="str">
        <f>IFERROR(AVERAGE(AZ1437:BA1437),"")</f>
        <v/>
      </c>
      <c r="AZ1437" s="23"/>
      <c r="BA1437" s="24"/>
      <c r="BB1437" s="22" t="str">
        <f>IFERROR(AVERAGE(BC1437:BD1437),"")</f>
        <v/>
      </c>
      <c r="BC1437" s="23"/>
      <c r="BD1437" s="24"/>
      <c r="BE1437" s="22" t="str">
        <f>IFERROR(AVERAGE(BF1437:BG1437),"")</f>
        <v/>
      </c>
      <c r="BF1437" s="23"/>
      <c r="BG1437" s="24"/>
      <c r="BH1437" s="22" t="str">
        <f>IFERROR(AVERAGE(BI1437:BJ1437),"")</f>
        <v/>
      </c>
      <c r="BI1437" s="23"/>
      <c r="BJ1437" s="24"/>
      <c r="BK1437" s="22" t="str">
        <f>IFERROR(AVERAGE(BL1437:BM1437),"")</f>
        <v/>
      </c>
      <c r="BL1437" s="23"/>
      <c r="BM1437" s="24"/>
      <c r="BN1437" s="22" t="str">
        <f>IFERROR(AVERAGE(BO1437:BP1437),"")</f>
        <v/>
      </c>
      <c r="BO1437" s="23"/>
      <c r="BP1437" s="24"/>
      <c r="BQ1437" s="22" t="str">
        <f>IFERROR(AVERAGE(BR1437:BS1437),"")</f>
        <v/>
      </c>
      <c r="BR1437" s="23"/>
      <c r="BS1437" s="24"/>
      <c r="BT1437" s="22" t="str">
        <f>IFERROR(AVERAGE(BU1437:BV1437),"")</f>
        <v/>
      </c>
      <c r="BU1437" s="23"/>
      <c r="BV1437" s="24"/>
    </row>
    <row r="1438" spans="1:74">
      <c r="B1438" t="s">
        <v>69</v>
      </c>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4"/>
      <c r="BK1438" s="4"/>
      <c r="BL1438" s="4"/>
      <c r="BM1438" s="4"/>
      <c r="BN1438" s="4"/>
      <c r="BO1438" s="4"/>
      <c r="BP1438" s="4"/>
      <c r="BQ1438" s="4"/>
      <c r="BR1438" s="4"/>
      <c r="BS1438" s="4"/>
      <c r="BT1438" s="4"/>
      <c r="BU1438" s="4"/>
      <c r="BV1438" s="4"/>
    </row>
    <row r="1439" spans="1:74">
      <c r="B1439" t="str">
        <f>B1434</f>
        <v>lipman2004fuel</v>
      </c>
      <c r="C1439" t="s">
        <v>23</v>
      </c>
      <c r="D1439">
        <f>D1434</f>
        <v>2004</v>
      </c>
      <c r="E1439" t="s">
        <v>20</v>
      </c>
      <c r="F1439" s="4" t="str">
        <f>IFERROR(AVERAGE(G1439:H1439),"")</f>
        <v/>
      </c>
      <c r="G1439" s="12"/>
      <c r="H1439" s="13"/>
      <c r="I1439" s="4" t="str">
        <f>IFERROR(AVERAGE(J1439:K1439),"")</f>
        <v/>
      </c>
      <c r="J1439" s="12"/>
      <c r="K1439" s="13"/>
      <c r="L1439" s="4" t="str">
        <f>IFERROR(AVERAGE(M1439:N1439),"")</f>
        <v/>
      </c>
      <c r="M1439" s="12"/>
      <c r="N1439" s="13"/>
      <c r="O1439" s="4" t="str">
        <f>IFERROR(AVERAGE(P1439:Q1439),"")</f>
        <v/>
      </c>
      <c r="P1439" s="12"/>
      <c r="Q1439" s="13"/>
      <c r="R1439" s="4" t="str">
        <f>IFERROR(AVERAGE(S1439:T1439),"")</f>
        <v/>
      </c>
      <c r="S1439" s="12"/>
      <c r="T1439" s="13"/>
      <c r="U1439" s="4" t="str">
        <f>IFERROR(AVERAGE(V1439:W1439),"")</f>
        <v/>
      </c>
      <c r="V1439" s="12"/>
      <c r="W1439" s="13"/>
      <c r="X1439" s="4" t="str">
        <f>IFERROR(AVERAGE(Y1439:Z1439),"")</f>
        <v/>
      </c>
      <c r="Y1439" s="12"/>
      <c r="Z1439" s="13"/>
      <c r="AA1439" s="4" t="str">
        <f>IFERROR(AVERAGE(AB1439:AC1439),"")</f>
        <v/>
      </c>
      <c r="AB1439" s="12"/>
      <c r="AC1439" s="13"/>
      <c r="AD1439" s="4" t="str">
        <f>IFERROR(AVERAGE(AE1439:AF1439),"")</f>
        <v/>
      </c>
      <c r="AE1439" s="12"/>
      <c r="AF1439" s="13"/>
      <c r="AG1439" s="4" t="str">
        <f>IFERROR(AVERAGE(AH1439:AI1439),"")</f>
        <v/>
      </c>
      <c r="AH1439" s="12"/>
      <c r="AI1439" s="13"/>
      <c r="AJ1439" s="4" t="str">
        <f>IFERROR(AVERAGE(AK1439:AL1439),"")</f>
        <v/>
      </c>
      <c r="AK1439" s="12"/>
      <c r="AL1439" s="13"/>
      <c r="AM1439" s="4" t="str">
        <f>IFERROR(AVERAGE(AN1439:AO1439),"")</f>
        <v/>
      </c>
      <c r="AN1439" s="12"/>
      <c r="AO1439" s="13"/>
      <c r="AP1439" s="4" t="str">
        <f>IFERROR(AVERAGE(AQ1439:AR1439),"")</f>
        <v/>
      </c>
      <c r="AQ1439" s="12"/>
      <c r="AR1439" s="13"/>
      <c r="AS1439" s="4" t="str">
        <f>IFERROR(AVERAGE(AT1439:AU1439),"")</f>
        <v/>
      </c>
      <c r="AT1439" s="12"/>
      <c r="AU1439" s="13"/>
      <c r="AV1439" s="4" t="str">
        <f>IFERROR(AVERAGE(AW1439:AX1439),"")</f>
        <v/>
      </c>
      <c r="AW1439" s="12"/>
      <c r="AX1439" s="13"/>
      <c r="AY1439" s="4" t="str">
        <f>IFERROR(AVERAGE(AZ1439:BA1439),"")</f>
        <v/>
      </c>
      <c r="AZ1439" s="12"/>
      <c r="BA1439" s="13"/>
      <c r="BB1439" s="4" t="str">
        <f>IFERROR(AVERAGE(BC1439:BD1439),"")</f>
        <v/>
      </c>
      <c r="BC1439" s="12"/>
      <c r="BD1439" s="13"/>
      <c r="BE1439" s="4" t="str">
        <f>IFERROR(AVERAGE(BF1439:BG1439),"")</f>
        <v/>
      </c>
      <c r="BF1439" s="12"/>
      <c r="BG1439" s="13"/>
      <c r="BH1439" s="4" t="str">
        <f>IFERROR(AVERAGE(BI1439:BJ1439),"")</f>
        <v/>
      </c>
      <c r="BI1439" s="12"/>
      <c r="BJ1439" s="13"/>
      <c r="BK1439" s="4" t="str">
        <f>IFERROR(AVERAGE(BL1439:BM1439),"")</f>
        <v/>
      </c>
      <c r="BL1439" s="12"/>
      <c r="BM1439" s="13"/>
      <c r="BN1439" s="4" t="str">
        <f>IFERROR(AVERAGE(BO1439:BP1439),"")</f>
        <v/>
      </c>
      <c r="BO1439" s="12"/>
      <c r="BP1439" s="13"/>
      <c r="BQ1439" s="4" t="str">
        <f>IFERROR(AVERAGE(BR1439:BS1439),"")</f>
        <v/>
      </c>
      <c r="BR1439" s="12"/>
      <c r="BS1439" s="13"/>
      <c r="BT1439" s="4" t="str">
        <f>IFERROR(AVERAGE(BU1439:BV1439),"")</f>
        <v/>
      </c>
      <c r="BU1439" s="12"/>
      <c r="BV1439" s="13"/>
    </row>
    <row r="1440" spans="1:74">
      <c r="B1440" t="str">
        <f>B1439</f>
        <v>lipman2004fuel</v>
      </c>
      <c r="C1440" t="s">
        <v>42</v>
      </c>
      <c r="D1440">
        <f>D1439</f>
        <v>2004</v>
      </c>
      <c r="E1440" t="s">
        <v>43</v>
      </c>
      <c r="F1440" s="4" t="str">
        <f>IFERROR(AVERAGE(G1440:H1440),"")</f>
        <v/>
      </c>
      <c r="G1440" s="12"/>
      <c r="H1440" s="13"/>
      <c r="I1440" s="4" t="str">
        <f>IFERROR(AVERAGE(J1440:K1440),"")</f>
        <v/>
      </c>
      <c r="J1440" s="12"/>
      <c r="K1440" s="13"/>
      <c r="L1440" s="4" t="str">
        <f>IFERROR(AVERAGE(M1440:N1440),"")</f>
        <v/>
      </c>
      <c r="M1440" s="12"/>
      <c r="N1440" s="13"/>
      <c r="O1440" s="4" t="str">
        <f>IFERROR(AVERAGE(P1440:Q1440),"")</f>
        <v/>
      </c>
      <c r="P1440" s="12"/>
      <c r="Q1440" s="13"/>
      <c r="R1440" s="4" t="str">
        <f>IFERROR(AVERAGE(S1440:T1440),"")</f>
        <v/>
      </c>
      <c r="S1440" s="12"/>
      <c r="T1440" s="13"/>
      <c r="U1440" s="4" t="str">
        <f>IFERROR(AVERAGE(V1440:W1440),"")</f>
        <v/>
      </c>
      <c r="V1440" s="12"/>
      <c r="W1440" s="13"/>
      <c r="X1440" s="4" t="str">
        <f>IFERROR(AVERAGE(Y1440:Z1440),"")</f>
        <v/>
      </c>
      <c r="Y1440" s="12"/>
      <c r="Z1440" s="13"/>
      <c r="AA1440" s="4" t="str">
        <f>IFERROR(AVERAGE(AB1440:AC1440),"")</f>
        <v/>
      </c>
      <c r="AB1440" s="12"/>
      <c r="AC1440" s="13"/>
      <c r="AD1440" s="4" t="str">
        <f>IFERROR(AVERAGE(AE1440:AF1440),"")</f>
        <v/>
      </c>
      <c r="AE1440" s="12"/>
      <c r="AF1440" s="13"/>
      <c r="AG1440" s="4" t="str">
        <f>IFERROR(AVERAGE(AH1440:AI1440),"")</f>
        <v/>
      </c>
      <c r="AH1440" s="12"/>
      <c r="AI1440" s="13"/>
      <c r="AJ1440" s="4" t="str">
        <f>IFERROR(AVERAGE(AK1440:AL1440),"")</f>
        <v/>
      </c>
      <c r="AK1440" s="12"/>
      <c r="AL1440" s="13"/>
      <c r="AM1440" s="4" t="str">
        <f>IFERROR(AVERAGE(AN1440:AO1440),"")</f>
        <v/>
      </c>
      <c r="AN1440" s="12"/>
      <c r="AO1440" s="13"/>
      <c r="AP1440" s="4" t="str">
        <f>IFERROR(AVERAGE(AQ1440:AR1440),"")</f>
        <v/>
      </c>
      <c r="AQ1440" s="12"/>
      <c r="AR1440" s="13"/>
      <c r="AS1440" s="4" t="str">
        <f>IFERROR(AVERAGE(AT1440:AU1440),"")</f>
        <v/>
      </c>
      <c r="AT1440" s="12"/>
      <c r="AU1440" s="13"/>
      <c r="AV1440" s="4" t="str">
        <f>IFERROR(AVERAGE(AW1440:AX1440),"")</f>
        <v/>
      </c>
      <c r="AW1440" s="12"/>
      <c r="AX1440" s="13"/>
      <c r="AY1440" s="4" t="str">
        <f>IFERROR(AVERAGE(AZ1440:BA1440),"")</f>
        <v/>
      </c>
      <c r="AZ1440" s="12"/>
      <c r="BA1440" s="13"/>
      <c r="BB1440" s="4" t="str">
        <f>IFERROR(AVERAGE(BC1440:BD1440),"")</f>
        <v/>
      </c>
      <c r="BC1440" s="12"/>
      <c r="BD1440" s="13"/>
      <c r="BE1440" s="4" t="str">
        <f>IFERROR(AVERAGE(BF1440:BG1440),"")</f>
        <v/>
      </c>
      <c r="BF1440" s="12"/>
      <c r="BG1440" s="13"/>
      <c r="BH1440" s="4" t="str">
        <f>IFERROR(AVERAGE(BI1440:BJ1440),"")</f>
        <v/>
      </c>
      <c r="BI1440" s="12"/>
      <c r="BJ1440" s="13"/>
      <c r="BK1440" s="4" t="str">
        <f>IFERROR(AVERAGE(BL1440:BM1440),"")</f>
        <v/>
      </c>
      <c r="BL1440" s="12"/>
      <c r="BM1440" s="13"/>
      <c r="BN1440" s="4" t="str">
        <f>IFERROR(AVERAGE(BO1440:BP1440),"")</f>
        <v/>
      </c>
      <c r="BO1440" s="12"/>
      <c r="BP1440" s="13"/>
      <c r="BQ1440" s="4" t="str">
        <f>IFERROR(AVERAGE(BR1440:BS1440),"")</f>
        <v/>
      </c>
      <c r="BR1440" s="12"/>
      <c r="BS1440" s="13"/>
      <c r="BT1440" s="4" t="str">
        <f>IFERROR(AVERAGE(BU1440:BV1440),"")</f>
        <v/>
      </c>
      <c r="BU1440" s="12"/>
      <c r="BV1440" s="13"/>
    </row>
    <row r="1441" spans="1:77">
      <c r="B1441" t="str">
        <f>B1440</f>
        <v>lipman2004fuel</v>
      </c>
      <c r="C1441" t="s">
        <v>21</v>
      </c>
      <c r="D1441">
        <f>D1440</f>
        <v>2004</v>
      </c>
      <c r="E1441" t="s">
        <v>22</v>
      </c>
      <c r="F1441" s="22" t="str">
        <f>IFERROR(AVERAGE(G1441:H1441),"")</f>
        <v/>
      </c>
      <c r="G1441" s="23"/>
      <c r="H1441" s="24"/>
      <c r="I1441" s="22" t="str">
        <f>IFERROR(AVERAGE(J1441:K1441),"")</f>
        <v/>
      </c>
      <c r="J1441" s="23"/>
      <c r="K1441" s="24"/>
      <c r="L1441" s="22" t="str">
        <f>IFERROR(AVERAGE(M1441:N1441),"")</f>
        <v/>
      </c>
      <c r="M1441" s="23"/>
      <c r="N1441" s="24"/>
      <c r="O1441" s="22" t="str">
        <f>IFERROR(AVERAGE(P1441:Q1441),"")</f>
        <v/>
      </c>
      <c r="P1441" s="23"/>
      <c r="Q1441" s="24"/>
      <c r="R1441" s="22" t="str">
        <f>IFERROR(AVERAGE(S1441:T1441),"")</f>
        <v/>
      </c>
      <c r="S1441" s="23"/>
      <c r="T1441" s="24"/>
      <c r="U1441" s="22" t="str">
        <f>IFERROR(AVERAGE(V1441:W1441),"")</f>
        <v/>
      </c>
      <c r="V1441" s="23"/>
      <c r="W1441" s="24"/>
      <c r="X1441" s="22" t="str">
        <f>IFERROR(AVERAGE(Y1441:Z1441),"")</f>
        <v/>
      </c>
      <c r="Y1441" s="23"/>
      <c r="Z1441" s="24"/>
      <c r="AA1441" s="22" t="str">
        <f>IFERROR(AVERAGE(AB1441:AC1441),"")</f>
        <v/>
      </c>
      <c r="AB1441" s="23"/>
      <c r="AC1441" s="24"/>
      <c r="AD1441" s="22" t="str">
        <f>IFERROR(AVERAGE(AE1441:AF1441),"")</f>
        <v/>
      </c>
      <c r="AE1441" s="23"/>
      <c r="AF1441" s="24"/>
      <c r="AG1441" s="22" t="str">
        <f>IFERROR(AVERAGE(AH1441:AI1441),"")</f>
        <v/>
      </c>
      <c r="AH1441" s="23"/>
      <c r="AI1441" s="24"/>
      <c r="AJ1441" s="22" t="str">
        <f>IFERROR(AVERAGE(AK1441:AL1441),"")</f>
        <v/>
      </c>
      <c r="AK1441" s="23"/>
      <c r="AL1441" s="24"/>
      <c r="AM1441" s="22" t="str">
        <f>IFERROR(AVERAGE(AN1441:AO1441),"")</f>
        <v/>
      </c>
      <c r="AN1441" s="23"/>
      <c r="AO1441" s="24"/>
      <c r="AP1441" s="22" t="str">
        <f>IFERROR(AVERAGE(AQ1441:AR1441),"")</f>
        <v/>
      </c>
      <c r="AQ1441" s="23"/>
      <c r="AR1441" s="24"/>
      <c r="AS1441" s="22" t="str">
        <f>IFERROR(AVERAGE(AT1441:AU1441),"")</f>
        <v/>
      </c>
      <c r="AT1441" s="23"/>
      <c r="AU1441" s="24"/>
      <c r="AV1441" s="22" t="str">
        <f>IFERROR(AVERAGE(AW1441:AX1441),"")</f>
        <v/>
      </c>
      <c r="AW1441" s="23"/>
      <c r="AX1441" s="24"/>
      <c r="AY1441" s="22" t="str">
        <f>IFERROR(AVERAGE(AZ1441:BA1441),"")</f>
        <v/>
      </c>
      <c r="AZ1441" s="23"/>
      <c r="BA1441" s="24"/>
      <c r="BB1441" s="22" t="str">
        <f>IFERROR(AVERAGE(BC1441:BD1441),"")</f>
        <v/>
      </c>
      <c r="BC1441" s="23"/>
      <c r="BD1441" s="24"/>
      <c r="BE1441" s="22" t="str">
        <f>IFERROR(AVERAGE(BF1441:BG1441),"")</f>
        <v/>
      </c>
      <c r="BF1441" s="23"/>
      <c r="BG1441" s="24"/>
      <c r="BH1441" s="22" t="str">
        <f>IFERROR(AVERAGE(BI1441:BJ1441),"")</f>
        <v/>
      </c>
      <c r="BI1441" s="23"/>
      <c r="BJ1441" s="24"/>
      <c r="BK1441" s="22" t="str">
        <f>IFERROR(AVERAGE(BL1441:BM1441),"")</f>
        <v/>
      </c>
      <c r="BL1441" s="23"/>
      <c r="BM1441" s="24"/>
      <c r="BN1441" s="22" t="str">
        <f>IFERROR(AVERAGE(BO1441:BP1441),"")</f>
        <v/>
      </c>
      <c r="BO1441" s="23"/>
      <c r="BP1441" s="24"/>
      <c r="BQ1441" s="22" t="str">
        <f>IFERROR(AVERAGE(BR1441:BS1441),"")</f>
        <v/>
      </c>
      <c r="BR1441" s="23"/>
      <c r="BS1441" s="24"/>
      <c r="BT1441" s="22" t="str">
        <f>IFERROR(AVERAGE(BU1441:BV1441),"")</f>
        <v/>
      </c>
      <c r="BU1441" s="23"/>
      <c r="BV1441" s="24"/>
    </row>
    <row r="1442" spans="1:77">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1"/>
      <c r="AY1442" s="11"/>
      <c r="AZ1442" s="11"/>
      <c r="BA1442" s="11"/>
      <c r="BB1442" s="11"/>
      <c r="BC1442" s="11"/>
      <c r="BD1442" s="11"/>
      <c r="BE1442" s="11"/>
      <c r="BF1442" s="11"/>
      <c r="BG1442" s="11"/>
      <c r="BH1442" s="11"/>
      <c r="BI1442" s="11"/>
      <c r="BJ1442" s="11"/>
      <c r="BK1442" s="11"/>
      <c r="BL1442" s="11"/>
      <c r="BM1442" s="11"/>
      <c r="BN1442" s="11"/>
      <c r="BO1442" s="11"/>
      <c r="BP1442" s="11"/>
      <c r="BQ1442" s="11"/>
      <c r="BR1442" s="11"/>
      <c r="BS1442" s="11"/>
      <c r="BT1442" s="11"/>
      <c r="BU1442" s="11"/>
      <c r="BV1442" s="11"/>
      <c r="BW1442" s="11"/>
      <c r="BX1442" s="11"/>
      <c r="BY1442" s="11"/>
    </row>
    <row r="1444" spans="1:77">
      <c r="A1444" s="5">
        <f>MATCH(B1444,Sources[Citekey],0)</f>
        <v>149</v>
      </c>
      <c r="B1444" s="6" t="s">
        <v>232</v>
      </c>
      <c r="C1444" s="1"/>
      <c r="D1444" s="1">
        <f>VLOOKUP(B1444,Sources[],2,FALSE)</f>
        <v>2004</v>
      </c>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4"/>
      <c r="BK1444" s="4"/>
      <c r="BL1444" s="4"/>
      <c r="BM1444" s="4"/>
      <c r="BN1444" s="4"/>
      <c r="BO1444" s="4"/>
      <c r="BP1444" s="4"/>
      <c r="BQ1444" s="4"/>
      <c r="BR1444" s="4"/>
      <c r="BS1444" s="4"/>
      <c r="BT1444" s="4"/>
      <c r="BU1444" s="4"/>
      <c r="BV1444" s="4"/>
    </row>
    <row r="1445" spans="1:77">
      <c r="B1445" t="str">
        <f>B1444</f>
        <v>smith2004low</v>
      </c>
      <c r="C1445" t="s">
        <v>3</v>
      </c>
      <c r="D1445">
        <f>D1444</f>
        <v>2004</v>
      </c>
      <c r="E1445" s="25" t="s">
        <v>6</v>
      </c>
      <c r="F1445" s="4" t="str">
        <f>IFERROR(AVERAGE(G1445:H1445),"")</f>
        <v/>
      </c>
      <c r="G1445" s="12"/>
      <c r="H1445" s="13"/>
      <c r="I1445" s="4" t="str">
        <f>IFERROR(AVERAGE(J1445:K1445),"")</f>
        <v/>
      </c>
      <c r="J1445" s="12"/>
      <c r="K1445" s="13"/>
      <c r="L1445" s="4" t="str">
        <f>IFERROR(AVERAGE(M1445:N1445),"")</f>
        <v/>
      </c>
      <c r="M1445" s="12"/>
      <c r="N1445" s="13"/>
      <c r="O1445" s="4" t="str">
        <f>IFERROR(AVERAGE(P1445:Q1445),"")</f>
        <v/>
      </c>
      <c r="P1445" s="12"/>
      <c r="Q1445" s="13"/>
      <c r="R1445" s="4">
        <f>IFERROR(AVERAGE(S1445:T1445),"")</f>
        <v>1000</v>
      </c>
      <c r="S1445" s="12">
        <v>1000</v>
      </c>
      <c r="T1445" s="13">
        <v>1000</v>
      </c>
      <c r="U1445" s="4" t="str">
        <f>IFERROR(AVERAGE(V1445:W1445),"")</f>
        <v/>
      </c>
      <c r="V1445" s="12"/>
      <c r="W1445" s="13"/>
      <c r="X1445" s="4" t="str">
        <f>IFERROR(AVERAGE(Y1445:Z1445),"")</f>
        <v/>
      </c>
      <c r="Y1445" s="12"/>
      <c r="Z1445" s="13"/>
      <c r="AA1445" s="4" t="str">
        <f>IFERROR(AVERAGE(AB1445:AC1445),"")</f>
        <v/>
      </c>
      <c r="AB1445" s="12"/>
      <c r="AC1445" s="13"/>
      <c r="AD1445" s="4" t="str">
        <f>IFERROR(AVERAGE(AE1445:AF1445),"")</f>
        <v/>
      </c>
      <c r="AE1445" s="12"/>
      <c r="AF1445" s="13"/>
      <c r="AG1445" s="4" t="str">
        <f>IFERROR(AVERAGE(AH1445:AI1445),"")</f>
        <v/>
      </c>
      <c r="AH1445" s="12"/>
      <c r="AI1445" s="13"/>
      <c r="AJ1445" s="4" t="str">
        <f>IFERROR(AVERAGE(AK1445:AL1445),"")</f>
        <v/>
      </c>
      <c r="AK1445" s="12"/>
      <c r="AL1445" s="13"/>
      <c r="AM1445" s="4" t="str">
        <f>IFERROR(AVERAGE(AN1445:AO1445),"")</f>
        <v/>
      </c>
      <c r="AN1445" s="12"/>
      <c r="AO1445" s="13"/>
      <c r="AP1445" s="4" t="str">
        <f>IFERROR(AVERAGE(AQ1445:AR1445),"")</f>
        <v/>
      </c>
      <c r="AQ1445" s="12"/>
      <c r="AR1445" s="13"/>
      <c r="AS1445" s="4" t="str">
        <f>IFERROR(AVERAGE(AT1445:AU1445),"")</f>
        <v/>
      </c>
      <c r="AT1445" s="12"/>
      <c r="AU1445" s="13"/>
      <c r="AV1445" s="4" t="str">
        <f>IFERROR(AVERAGE(AW1445:AX1445),"")</f>
        <v/>
      </c>
      <c r="AW1445" s="12"/>
      <c r="AX1445" s="13"/>
      <c r="AY1445" s="4" t="str">
        <f>IFERROR(AVERAGE(AZ1445:BA1445),"")</f>
        <v/>
      </c>
      <c r="AZ1445" s="12"/>
      <c r="BA1445" s="13"/>
      <c r="BB1445" s="4" t="str">
        <f>IFERROR(AVERAGE(BC1445:BD1445),"")</f>
        <v/>
      </c>
      <c r="BC1445" s="12"/>
      <c r="BD1445" s="13"/>
      <c r="BE1445" s="4" t="str">
        <f>IFERROR(AVERAGE(BF1445:BG1445),"")</f>
        <v/>
      </c>
      <c r="BF1445" s="12"/>
      <c r="BG1445" s="13"/>
      <c r="BH1445" s="4" t="str">
        <f>IFERROR(AVERAGE(BI1445:BJ1445),"")</f>
        <v/>
      </c>
      <c r="BI1445" s="12"/>
      <c r="BJ1445" s="13"/>
      <c r="BK1445" s="4" t="str">
        <f>IFERROR(AVERAGE(BL1445:BM1445),"")</f>
        <v/>
      </c>
      <c r="BL1445" s="12"/>
      <c r="BM1445" s="13"/>
      <c r="BN1445" s="4" t="str">
        <f>IFERROR(AVERAGE(BO1445:BP1445),"")</f>
        <v/>
      </c>
      <c r="BO1445" s="12"/>
      <c r="BP1445" s="13"/>
      <c r="BQ1445" s="4" t="str">
        <f>IFERROR(AVERAGE(BR1445:BS1445),"")</f>
        <v/>
      </c>
      <c r="BR1445" s="12"/>
      <c r="BS1445" s="13"/>
      <c r="BT1445" s="4" t="str">
        <f>IFERROR(AVERAGE(BU1445:BV1445),"")</f>
        <v/>
      </c>
      <c r="BU1445" s="12"/>
      <c r="BV1445" s="13"/>
      <c r="BX1445" s="2"/>
      <c r="BY1445" s="2" t="s">
        <v>233</v>
      </c>
    </row>
    <row r="1446" spans="1:77">
      <c r="B1446" t="str">
        <f>B1445</f>
        <v>smith2004low</v>
      </c>
      <c r="C1446" t="s">
        <v>4</v>
      </c>
      <c r="D1446">
        <f>D1445</f>
        <v>2004</v>
      </c>
      <c r="E1446" t="str">
        <f>E1445</f>
        <v>EUR/kW</v>
      </c>
      <c r="F1446" s="4" t="str">
        <f>IFERROR(AVERAGE(G1446:H1446),"")</f>
        <v/>
      </c>
      <c r="G1446" s="14"/>
      <c r="H1446" s="15"/>
      <c r="I1446" s="4" t="str">
        <f>IFERROR(AVERAGE(J1446:K1446),"")</f>
        <v/>
      </c>
      <c r="J1446" s="14"/>
      <c r="K1446" s="15"/>
      <c r="L1446" s="4" t="str">
        <f>IFERROR(AVERAGE(M1446:N1446),"")</f>
        <v/>
      </c>
      <c r="M1446" s="14"/>
      <c r="N1446" s="15"/>
      <c r="O1446" s="4" t="str">
        <f>IFERROR(AVERAGE(P1446:Q1446),"")</f>
        <v/>
      </c>
      <c r="P1446" s="14"/>
      <c r="Q1446" s="15"/>
      <c r="R1446" s="4">
        <f>IFERROR(AVERAGE(S1446:T1446),"")</f>
        <v>5500</v>
      </c>
      <c r="S1446" s="14">
        <v>1000</v>
      </c>
      <c r="T1446" s="15">
        <v>10000</v>
      </c>
      <c r="U1446" s="4" t="str">
        <f>IFERROR(AVERAGE(V1446:W1446),"")</f>
        <v/>
      </c>
      <c r="V1446" s="14"/>
      <c r="W1446" s="15"/>
      <c r="X1446" s="4" t="str">
        <f>IFERROR(AVERAGE(Y1446:Z1446),"")</f>
        <v/>
      </c>
      <c r="Y1446" s="14"/>
      <c r="Z1446" s="15"/>
      <c r="AA1446" s="4" t="str">
        <f>IFERROR(AVERAGE(AB1446:AC1446),"")</f>
        <v/>
      </c>
      <c r="AB1446" s="14"/>
      <c r="AC1446" s="15"/>
      <c r="AD1446" s="4" t="str">
        <f>IFERROR(AVERAGE(AE1446:AF1446),"")</f>
        <v/>
      </c>
      <c r="AE1446" s="14"/>
      <c r="AF1446" s="15"/>
      <c r="AG1446" s="4" t="str">
        <f>IFERROR(AVERAGE(AH1446:AI1446),"")</f>
        <v/>
      </c>
      <c r="AH1446" s="14"/>
      <c r="AI1446" s="15"/>
      <c r="AJ1446" s="4" t="str">
        <f>IFERROR(AVERAGE(AK1446:AL1446),"")</f>
        <v/>
      </c>
      <c r="AK1446" s="14"/>
      <c r="AL1446" s="15"/>
      <c r="AM1446" s="4" t="str">
        <f>IFERROR(AVERAGE(AN1446:AO1446),"")</f>
        <v/>
      </c>
      <c r="AN1446" s="14"/>
      <c r="AO1446" s="15"/>
      <c r="AP1446" s="4" t="str">
        <f>IFERROR(AVERAGE(AQ1446:AR1446),"")</f>
        <v/>
      </c>
      <c r="AQ1446" s="14"/>
      <c r="AR1446" s="15"/>
      <c r="AS1446" s="4" t="str">
        <f>IFERROR(AVERAGE(AT1446:AU1446),"")</f>
        <v/>
      </c>
      <c r="AT1446" s="14"/>
      <c r="AU1446" s="15"/>
      <c r="AV1446" s="4" t="str">
        <f>IFERROR(AVERAGE(AW1446:AX1446),"")</f>
        <v/>
      </c>
      <c r="AW1446" s="14"/>
      <c r="AX1446" s="15"/>
      <c r="AY1446" s="4" t="str">
        <f>IFERROR(AVERAGE(AZ1446:BA1446),"")</f>
        <v/>
      </c>
      <c r="AZ1446" s="14"/>
      <c r="BA1446" s="15"/>
      <c r="BB1446" s="4" t="str">
        <f>IFERROR(AVERAGE(BC1446:BD1446),"")</f>
        <v/>
      </c>
      <c r="BC1446" s="14"/>
      <c r="BD1446" s="15"/>
      <c r="BE1446" s="4" t="str">
        <f>IFERROR(AVERAGE(BF1446:BG1446),"")</f>
        <v/>
      </c>
      <c r="BF1446" s="14"/>
      <c r="BG1446" s="15"/>
      <c r="BH1446" s="4" t="str">
        <f>IFERROR(AVERAGE(BI1446:BJ1446),"")</f>
        <v/>
      </c>
      <c r="BI1446" s="14"/>
      <c r="BJ1446" s="15"/>
      <c r="BK1446" s="4" t="str">
        <f>IFERROR(AVERAGE(BL1446:BM1446),"")</f>
        <v/>
      </c>
      <c r="BL1446" s="14"/>
      <c r="BM1446" s="15"/>
      <c r="BN1446" s="4">
        <f>IFERROR(AVERAGE(BO1446:BP1446),"")</f>
        <v>800</v>
      </c>
      <c r="BO1446" s="14">
        <v>600</v>
      </c>
      <c r="BP1446" s="15">
        <v>1000</v>
      </c>
      <c r="BQ1446" s="4" t="str">
        <f>IFERROR(AVERAGE(BR1446:BS1446),"")</f>
        <v/>
      </c>
      <c r="BR1446" s="14"/>
      <c r="BS1446" s="15"/>
      <c r="BT1446" s="4" t="str">
        <f>IFERROR(AVERAGE(BU1446:BV1446),"")</f>
        <v/>
      </c>
      <c r="BU1446" s="14"/>
      <c r="BV1446" s="15"/>
      <c r="BX1446" s="2"/>
      <c r="BY1446" s="2" t="s">
        <v>233</v>
      </c>
    </row>
    <row r="1447" spans="1:77">
      <c r="B1447" t="str">
        <f>B1446</f>
        <v>smith2004low</v>
      </c>
      <c r="C1447" t="s">
        <v>5</v>
      </c>
      <c r="D1447">
        <f>D1446</f>
        <v>2004</v>
      </c>
      <c r="E1447" t="str">
        <f>E1446</f>
        <v>EUR/kW</v>
      </c>
      <c r="F1447" s="4" t="str">
        <f>IFERROR(AVERAGE(G1447:H1447),"")</f>
        <v/>
      </c>
      <c r="G1447" s="16"/>
      <c r="H1447" s="17"/>
      <c r="I1447" s="4" t="str">
        <f>IFERROR(AVERAGE(J1447:K1447),"")</f>
        <v/>
      </c>
      <c r="J1447" s="16"/>
      <c r="K1447" s="17"/>
      <c r="L1447" s="4" t="str">
        <f>IFERROR(AVERAGE(M1447:N1447),"")</f>
        <v/>
      </c>
      <c r="M1447" s="16"/>
      <c r="N1447" s="17"/>
      <c r="O1447" s="4" t="str">
        <f>IFERROR(AVERAGE(P1447:Q1447),"")</f>
        <v/>
      </c>
      <c r="P1447" s="16"/>
      <c r="Q1447" s="17"/>
      <c r="R1447" s="4" t="str">
        <f>IFERROR(AVERAGE(S1447:T1447),"")</f>
        <v/>
      </c>
      <c r="S1447" s="16"/>
      <c r="T1447" s="17"/>
      <c r="U1447" s="4" t="str">
        <f>IFERROR(AVERAGE(V1447:W1447),"")</f>
        <v/>
      </c>
      <c r="V1447" s="16"/>
      <c r="W1447" s="17"/>
      <c r="X1447" s="4" t="str">
        <f>IFERROR(AVERAGE(Y1447:Z1447),"")</f>
        <v/>
      </c>
      <c r="Y1447" s="16"/>
      <c r="Z1447" s="17"/>
      <c r="AA1447" s="4" t="str">
        <f>IFERROR(AVERAGE(AB1447:AC1447),"")</f>
        <v/>
      </c>
      <c r="AB1447" s="16"/>
      <c r="AC1447" s="17"/>
      <c r="AD1447" s="4" t="str">
        <f>IFERROR(AVERAGE(AE1447:AF1447),"")</f>
        <v/>
      </c>
      <c r="AE1447" s="16"/>
      <c r="AF1447" s="17"/>
      <c r="AG1447" s="4" t="str">
        <f>IFERROR(AVERAGE(AH1447:AI1447),"")</f>
        <v/>
      </c>
      <c r="AH1447" s="16"/>
      <c r="AI1447" s="17"/>
      <c r="AJ1447" s="4" t="str">
        <f>IFERROR(AVERAGE(AK1447:AL1447),"")</f>
        <v/>
      </c>
      <c r="AK1447" s="16"/>
      <c r="AL1447" s="17"/>
      <c r="AM1447" s="4" t="str">
        <f>IFERROR(AVERAGE(AN1447:AO1447),"")</f>
        <v/>
      </c>
      <c r="AN1447" s="16"/>
      <c r="AO1447" s="17"/>
      <c r="AP1447" s="4" t="str">
        <f>IFERROR(AVERAGE(AQ1447:AR1447),"")</f>
        <v/>
      </c>
      <c r="AQ1447" s="16"/>
      <c r="AR1447" s="17"/>
      <c r="AS1447" s="4" t="str">
        <f>IFERROR(AVERAGE(AT1447:AU1447),"")</f>
        <v/>
      </c>
      <c r="AT1447" s="16"/>
      <c r="AU1447" s="17"/>
      <c r="AV1447" s="4" t="str">
        <f>IFERROR(AVERAGE(AW1447:AX1447),"")</f>
        <v/>
      </c>
      <c r="AW1447" s="16"/>
      <c r="AX1447" s="17"/>
      <c r="AY1447" s="4" t="str">
        <f>IFERROR(AVERAGE(AZ1447:BA1447),"")</f>
        <v/>
      </c>
      <c r="AZ1447" s="16"/>
      <c r="BA1447" s="17"/>
      <c r="BB1447" s="4" t="str">
        <f>IFERROR(AVERAGE(BC1447:BD1447),"")</f>
        <v/>
      </c>
      <c r="BC1447" s="16"/>
      <c r="BD1447" s="17"/>
      <c r="BE1447" s="4" t="str">
        <f>IFERROR(AVERAGE(BF1447:BG1447),"")</f>
        <v/>
      </c>
      <c r="BF1447" s="16"/>
      <c r="BG1447" s="17"/>
      <c r="BH1447" s="4" t="str">
        <f>IFERROR(AVERAGE(BI1447:BJ1447),"")</f>
        <v/>
      </c>
      <c r="BI1447" s="16"/>
      <c r="BJ1447" s="17"/>
      <c r="BK1447" s="4" t="str">
        <f>IFERROR(AVERAGE(BL1447:BM1447),"")</f>
        <v/>
      </c>
      <c r="BL1447" s="16"/>
      <c r="BM1447" s="17"/>
      <c r="BN1447" s="4" t="str">
        <f>IFERROR(AVERAGE(BO1447:BP1447),"")</f>
        <v/>
      </c>
      <c r="BO1447" s="16"/>
      <c r="BP1447" s="17"/>
      <c r="BQ1447" s="4" t="str">
        <f>IFERROR(AVERAGE(BR1447:BS1447),"")</f>
        <v/>
      </c>
      <c r="BR1447" s="16"/>
      <c r="BS1447" s="17"/>
      <c r="BT1447" s="4" t="str">
        <f>IFERROR(AVERAGE(BU1447:BV1447),"")</f>
        <v/>
      </c>
      <c r="BU1447" s="16"/>
      <c r="BV1447" s="17"/>
    </row>
    <row r="1448" spans="1:77">
      <c r="B1448" t="s">
        <v>69</v>
      </c>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4"/>
      <c r="BK1448" s="4"/>
      <c r="BL1448" s="4"/>
      <c r="BM1448" s="4"/>
      <c r="BN1448" s="4"/>
      <c r="BO1448" s="4"/>
      <c r="BP1448" s="4"/>
      <c r="BQ1448" s="4"/>
      <c r="BR1448" s="4"/>
      <c r="BS1448" s="4"/>
      <c r="BT1448" s="4"/>
      <c r="BU1448" s="4"/>
      <c r="BV1448" s="4"/>
    </row>
    <row r="1449" spans="1:77" s="1" customFormat="1">
      <c r="A1449" s="55"/>
      <c r="B1449" s="1" t="str">
        <f>B1447</f>
        <v>smith2004low</v>
      </c>
      <c r="C1449" s="1" t="s">
        <v>10</v>
      </c>
      <c r="D1449" s="1">
        <f>D1444</f>
        <v>2004</v>
      </c>
      <c r="E1449" s="1" t="str">
        <f>E1445</f>
        <v>EUR/kW</v>
      </c>
      <c r="F1449" s="10">
        <f t="shared" ref="F1449:BJ1449" si="1599">IFERROR(SUM(F1451:F1456)/F1450,0)</f>
        <v>0</v>
      </c>
      <c r="G1449" s="10">
        <f t="shared" si="1599"/>
        <v>0</v>
      </c>
      <c r="H1449" s="10">
        <f t="shared" si="1599"/>
        <v>0</v>
      </c>
      <c r="I1449" s="10">
        <f t="shared" si="1599"/>
        <v>0</v>
      </c>
      <c r="J1449" s="10">
        <f t="shared" si="1599"/>
        <v>0</v>
      </c>
      <c r="K1449" s="10">
        <f t="shared" si="1599"/>
        <v>0</v>
      </c>
      <c r="L1449" s="10">
        <f t="shared" si="1599"/>
        <v>0</v>
      </c>
      <c r="M1449" s="10">
        <f t="shared" si="1599"/>
        <v>0</v>
      </c>
      <c r="N1449" s="10">
        <f t="shared" si="1599"/>
        <v>0</v>
      </c>
      <c r="O1449" s="10">
        <f t="shared" si="1599"/>
        <v>0</v>
      </c>
      <c r="P1449" s="10">
        <f t="shared" si="1599"/>
        <v>0</v>
      </c>
      <c r="Q1449" s="10">
        <f t="shared" si="1599"/>
        <v>0</v>
      </c>
      <c r="R1449" s="10">
        <f t="shared" si="1599"/>
        <v>0</v>
      </c>
      <c r="S1449" s="10">
        <f t="shared" si="1599"/>
        <v>0</v>
      </c>
      <c r="T1449" s="10">
        <f t="shared" si="1599"/>
        <v>0</v>
      </c>
      <c r="U1449" s="10">
        <f t="shared" si="1599"/>
        <v>0</v>
      </c>
      <c r="V1449" s="10">
        <f t="shared" si="1599"/>
        <v>0</v>
      </c>
      <c r="W1449" s="10">
        <f t="shared" si="1599"/>
        <v>0</v>
      </c>
      <c r="X1449" s="10">
        <f t="shared" si="1599"/>
        <v>0</v>
      </c>
      <c r="Y1449" s="10">
        <f t="shared" si="1599"/>
        <v>0</v>
      </c>
      <c r="Z1449" s="10">
        <f t="shared" si="1599"/>
        <v>0</v>
      </c>
      <c r="AA1449" s="10">
        <f t="shared" si="1599"/>
        <v>0</v>
      </c>
      <c r="AB1449" s="10">
        <f t="shared" si="1599"/>
        <v>0</v>
      </c>
      <c r="AC1449" s="10">
        <f t="shared" si="1599"/>
        <v>0</v>
      </c>
      <c r="AD1449" s="10">
        <f t="shared" si="1599"/>
        <v>0</v>
      </c>
      <c r="AE1449" s="10">
        <f t="shared" si="1599"/>
        <v>0</v>
      </c>
      <c r="AF1449" s="10">
        <f t="shared" si="1599"/>
        <v>0</v>
      </c>
      <c r="AG1449" s="10">
        <f t="shared" si="1599"/>
        <v>0</v>
      </c>
      <c r="AH1449" s="10">
        <f t="shared" si="1599"/>
        <v>0</v>
      </c>
      <c r="AI1449" s="10">
        <f t="shared" si="1599"/>
        <v>0</v>
      </c>
      <c r="AJ1449" s="10">
        <f t="shared" si="1599"/>
        <v>0</v>
      </c>
      <c r="AK1449" s="10">
        <f t="shared" si="1599"/>
        <v>0</v>
      </c>
      <c r="AL1449" s="10">
        <f t="shared" si="1599"/>
        <v>0</v>
      </c>
      <c r="AM1449" s="10">
        <f t="shared" si="1599"/>
        <v>0</v>
      </c>
      <c r="AN1449" s="10">
        <f t="shared" si="1599"/>
        <v>0</v>
      </c>
      <c r="AO1449" s="10">
        <f t="shared" si="1599"/>
        <v>0</v>
      </c>
      <c r="AP1449" s="10">
        <f t="shared" si="1599"/>
        <v>0</v>
      </c>
      <c r="AQ1449" s="10">
        <f t="shared" si="1599"/>
        <v>0</v>
      </c>
      <c r="AR1449" s="10">
        <f t="shared" si="1599"/>
        <v>0</v>
      </c>
      <c r="AS1449" s="10">
        <f t="shared" si="1599"/>
        <v>0</v>
      </c>
      <c r="AT1449" s="10">
        <f t="shared" si="1599"/>
        <v>0</v>
      </c>
      <c r="AU1449" s="10">
        <f t="shared" si="1599"/>
        <v>0</v>
      </c>
      <c r="AV1449" s="10">
        <f t="shared" si="1599"/>
        <v>0</v>
      </c>
      <c r="AW1449" s="10">
        <f t="shared" si="1599"/>
        <v>0</v>
      </c>
      <c r="AX1449" s="10">
        <f t="shared" si="1599"/>
        <v>0</v>
      </c>
      <c r="AY1449" s="10">
        <f t="shared" si="1599"/>
        <v>0</v>
      </c>
      <c r="AZ1449" s="10">
        <f t="shared" si="1599"/>
        <v>0</v>
      </c>
      <c r="BA1449" s="10">
        <f t="shared" si="1599"/>
        <v>0</v>
      </c>
      <c r="BB1449" s="10">
        <f t="shared" si="1599"/>
        <v>0</v>
      </c>
      <c r="BC1449" s="10">
        <f t="shared" si="1599"/>
        <v>0</v>
      </c>
      <c r="BD1449" s="10">
        <f t="shared" si="1599"/>
        <v>0</v>
      </c>
      <c r="BE1449" s="10">
        <f t="shared" si="1599"/>
        <v>0</v>
      </c>
      <c r="BF1449" s="10">
        <f t="shared" si="1599"/>
        <v>0</v>
      </c>
      <c r="BG1449" s="10">
        <f t="shared" si="1599"/>
        <v>0</v>
      </c>
      <c r="BH1449" s="10">
        <f t="shared" si="1599"/>
        <v>0</v>
      </c>
      <c r="BI1449" s="10">
        <f t="shared" si="1599"/>
        <v>0</v>
      </c>
      <c r="BJ1449" s="10">
        <f t="shared" si="1599"/>
        <v>0</v>
      </c>
      <c r="BK1449" s="10">
        <f t="shared" ref="BK1449:BV1449" si="1600">IFERROR(SUM(BK1451:BK1456)/BK1450,0)</f>
        <v>0</v>
      </c>
      <c r="BL1449" s="10">
        <f t="shared" si="1600"/>
        <v>0</v>
      </c>
      <c r="BM1449" s="10">
        <f t="shared" si="1600"/>
        <v>0</v>
      </c>
      <c r="BN1449" s="10">
        <f t="shared" si="1600"/>
        <v>0</v>
      </c>
      <c r="BO1449" s="10">
        <f t="shared" si="1600"/>
        <v>0</v>
      </c>
      <c r="BP1449" s="10">
        <f t="shared" si="1600"/>
        <v>0</v>
      </c>
      <c r="BQ1449" s="10">
        <f t="shared" si="1600"/>
        <v>0</v>
      </c>
      <c r="BR1449" s="10">
        <f t="shared" si="1600"/>
        <v>0</v>
      </c>
      <c r="BS1449" s="10">
        <f t="shared" si="1600"/>
        <v>0</v>
      </c>
      <c r="BT1449" s="10">
        <f t="shared" si="1600"/>
        <v>0</v>
      </c>
      <c r="BU1449" s="10">
        <f t="shared" si="1600"/>
        <v>0</v>
      </c>
      <c r="BV1449" s="10">
        <f t="shared" si="1600"/>
        <v>0</v>
      </c>
    </row>
    <row r="1450" spans="1:77" hidden="1" outlineLevel="1">
      <c r="B1450" t="str">
        <f>B1449</f>
        <v>smith2004low</v>
      </c>
      <c r="C1450" t="s">
        <v>17</v>
      </c>
      <c r="D1450">
        <f>D1449</f>
        <v>2004</v>
      </c>
      <c r="E1450" t="s">
        <v>18</v>
      </c>
      <c r="F1450" s="4" t="str">
        <f>IFERROR(AVERAGE(G1450:H1450),"")</f>
        <v/>
      </c>
      <c r="G1450" s="12"/>
      <c r="H1450" s="13"/>
      <c r="I1450" s="4" t="str">
        <f>IFERROR(AVERAGE(J1450:K1450),"")</f>
        <v/>
      </c>
      <c r="J1450" s="12"/>
      <c r="K1450" s="13"/>
      <c r="L1450" s="4" t="str">
        <f>IFERROR(AVERAGE(M1450:N1450),"")</f>
        <v/>
      </c>
      <c r="M1450" s="12"/>
      <c r="N1450" s="13"/>
      <c r="O1450" s="4" t="str">
        <f>IFERROR(AVERAGE(P1450:Q1450),"")</f>
        <v/>
      </c>
      <c r="P1450" s="12"/>
      <c r="Q1450" s="13"/>
      <c r="R1450" s="4" t="str">
        <f>IFERROR(AVERAGE(S1450:T1450),"")</f>
        <v/>
      </c>
      <c r="S1450" s="12"/>
      <c r="T1450" s="13"/>
      <c r="U1450" s="4" t="str">
        <f>IFERROR(AVERAGE(V1450:W1450),"")</f>
        <v/>
      </c>
      <c r="V1450" s="12"/>
      <c r="W1450" s="13"/>
      <c r="X1450" s="4" t="str">
        <f>IFERROR(AVERAGE(Y1450:Z1450),"")</f>
        <v/>
      </c>
      <c r="Y1450" s="12"/>
      <c r="Z1450" s="13"/>
      <c r="AA1450" s="4" t="str">
        <f>IFERROR(AVERAGE(AB1450:AC1450),"")</f>
        <v/>
      </c>
      <c r="AB1450" s="12"/>
      <c r="AC1450" s="13"/>
      <c r="AD1450" s="4" t="str">
        <f>IFERROR(AVERAGE(AE1450:AF1450),"")</f>
        <v/>
      </c>
      <c r="AE1450" s="12"/>
      <c r="AF1450" s="13"/>
      <c r="AG1450" s="4" t="str">
        <f>IFERROR(AVERAGE(AH1450:AI1450),"")</f>
        <v/>
      </c>
      <c r="AH1450" s="12"/>
      <c r="AI1450" s="13"/>
      <c r="AJ1450" s="4" t="str">
        <f>IFERROR(AVERAGE(AK1450:AL1450),"")</f>
        <v/>
      </c>
      <c r="AK1450" s="12"/>
      <c r="AL1450" s="13"/>
      <c r="AM1450" s="4" t="str">
        <f>IFERROR(AVERAGE(AN1450:AO1450),"")</f>
        <v/>
      </c>
      <c r="AN1450" s="12"/>
      <c r="AO1450" s="13"/>
      <c r="AP1450" s="4" t="str">
        <f>IFERROR(AVERAGE(AQ1450:AR1450),"")</f>
        <v/>
      </c>
      <c r="AQ1450" s="12"/>
      <c r="AR1450" s="13"/>
      <c r="AS1450" s="4" t="str">
        <f>IFERROR(AVERAGE(AT1450:AU1450),"")</f>
        <v/>
      </c>
      <c r="AT1450" s="12"/>
      <c r="AU1450" s="13"/>
      <c r="AV1450" s="4" t="str">
        <f>IFERROR(AVERAGE(AW1450:AX1450),"")</f>
        <v/>
      </c>
      <c r="AW1450" s="12"/>
      <c r="AX1450" s="13"/>
      <c r="AY1450" s="4" t="str">
        <f>IFERROR(AVERAGE(AZ1450:BA1450),"")</f>
        <v/>
      </c>
      <c r="AZ1450" s="12"/>
      <c r="BA1450" s="13"/>
      <c r="BB1450" s="4" t="str">
        <f>IFERROR(AVERAGE(BC1450:BD1450),"")</f>
        <v/>
      </c>
      <c r="BC1450" s="12"/>
      <c r="BD1450" s="13"/>
      <c r="BE1450" s="4" t="str">
        <f>IFERROR(AVERAGE(BF1450:BG1450),"")</f>
        <v/>
      </c>
      <c r="BF1450" s="12"/>
      <c r="BG1450" s="13"/>
      <c r="BH1450" s="4" t="str">
        <f>IFERROR(AVERAGE(BI1450:BJ1450),"")</f>
        <v/>
      </c>
      <c r="BI1450" s="12"/>
      <c r="BJ1450" s="13"/>
      <c r="BK1450" s="4" t="str">
        <f>IFERROR(AVERAGE(BL1450:BM1450),"")</f>
        <v/>
      </c>
      <c r="BL1450" s="12"/>
      <c r="BM1450" s="13"/>
      <c r="BN1450" s="4" t="str">
        <f>IFERROR(AVERAGE(BO1450:BP1450),"")</f>
        <v/>
      </c>
      <c r="BO1450" s="12"/>
      <c r="BP1450" s="13"/>
      <c r="BQ1450" s="4" t="str">
        <f>IFERROR(AVERAGE(BR1450:BS1450),"")</f>
        <v/>
      </c>
      <c r="BR1450" s="12"/>
      <c r="BS1450" s="13"/>
      <c r="BT1450" s="4" t="str">
        <f>IFERROR(AVERAGE(BU1450:BV1450),"")</f>
        <v/>
      </c>
      <c r="BU1450" s="12"/>
      <c r="BV1450" s="13"/>
    </row>
    <row r="1451" spans="1:77" hidden="1" outlineLevel="1">
      <c r="B1451" t="str">
        <f t="shared" ref="B1451:B1456" si="1601">B1450</f>
        <v>smith2004low</v>
      </c>
      <c r="C1451" t="s">
        <v>12</v>
      </c>
      <c r="D1451">
        <f>D1449</f>
        <v>2004</v>
      </c>
      <c r="E1451" t="str">
        <f>LEFT(E1449,3)</f>
        <v>EUR</v>
      </c>
      <c r="F1451" s="4" t="str">
        <f t="shared" ref="F1451:F1456" si="1602">IFERROR(AVERAGE(G1451:H1451),"")</f>
        <v/>
      </c>
      <c r="G1451" s="12"/>
      <c r="H1451" s="13"/>
      <c r="I1451" s="4" t="str">
        <f t="shared" ref="I1451:I1456" si="1603">IFERROR(AVERAGE(J1451:K1451),"")</f>
        <v/>
      </c>
      <c r="J1451" s="12"/>
      <c r="K1451" s="13"/>
      <c r="L1451" s="4" t="str">
        <f t="shared" ref="L1451:L1456" si="1604">IFERROR(AVERAGE(M1451:N1451),"")</f>
        <v/>
      </c>
      <c r="M1451" s="12"/>
      <c r="N1451" s="13"/>
      <c r="O1451" s="4" t="str">
        <f t="shared" ref="O1451:O1456" si="1605">IFERROR(AVERAGE(P1451:Q1451),"")</f>
        <v/>
      </c>
      <c r="P1451" s="12"/>
      <c r="Q1451" s="13"/>
      <c r="R1451" s="4" t="str">
        <f t="shared" ref="R1451:R1456" si="1606">IFERROR(AVERAGE(S1451:T1451),"")</f>
        <v/>
      </c>
      <c r="S1451" s="12"/>
      <c r="T1451" s="13"/>
      <c r="U1451" s="4" t="str">
        <f t="shared" ref="U1451:U1456" si="1607">IFERROR(AVERAGE(V1451:W1451),"")</f>
        <v/>
      </c>
      <c r="V1451" s="12"/>
      <c r="W1451" s="13"/>
      <c r="X1451" s="4" t="str">
        <f t="shared" ref="X1451:X1456" si="1608">IFERROR(AVERAGE(Y1451:Z1451),"")</f>
        <v/>
      </c>
      <c r="Y1451" s="12"/>
      <c r="Z1451" s="13"/>
      <c r="AA1451" s="4" t="str">
        <f t="shared" ref="AA1451:AA1456" si="1609">IFERROR(AVERAGE(AB1451:AC1451),"")</f>
        <v/>
      </c>
      <c r="AB1451" s="12"/>
      <c r="AC1451" s="13"/>
      <c r="AD1451" s="4" t="str">
        <f t="shared" ref="AD1451:AD1456" si="1610">IFERROR(AVERAGE(AE1451:AF1451),"")</f>
        <v/>
      </c>
      <c r="AE1451" s="12"/>
      <c r="AF1451" s="13"/>
      <c r="AG1451" s="4" t="str">
        <f t="shared" ref="AG1451:AG1456" si="1611">IFERROR(AVERAGE(AH1451:AI1451),"")</f>
        <v/>
      </c>
      <c r="AH1451" s="12"/>
      <c r="AI1451" s="13"/>
      <c r="AJ1451" s="4" t="str">
        <f t="shared" ref="AJ1451:AJ1456" si="1612">IFERROR(AVERAGE(AK1451:AL1451),"")</f>
        <v/>
      </c>
      <c r="AK1451" s="12"/>
      <c r="AL1451" s="13"/>
      <c r="AM1451" s="4" t="str">
        <f t="shared" ref="AM1451:AM1456" si="1613">IFERROR(AVERAGE(AN1451:AO1451),"")</f>
        <v/>
      </c>
      <c r="AN1451" s="12"/>
      <c r="AO1451" s="13"/>
      <c r="AP1451" s="4" t="str">
        <f t="shared" ref="AP1451:AP1456" si="1614">IFERROR(AVERAGE(AQ1451:AR1451),"")</f>
        <v/>
      </c>
      <c r="AQ1451" s="12"/>
      <c r="AR1451" s="13"/>
      <c r="AS1451" s="4" t="str">
        <f t="shared" ref="AS1451:AS1456" si="1615">IFERROR(AVERAGE(AT1451:AU1451),"")</f>
        <v/>
      </c>
      <c r="AT1451" s="12"/>
      <c r="AU1451" s="13"/>
      <c r="AV1451" s="4" t="str">
        <f t="shared" ref="AV1451:AV1456" si="1616">IFERROR(AVERAGE(AW1451:AX1451),"")</f>
        <v/>
      </c>
      <c r="AW1451" s="12"/>
      <c r="AX1451" s="13"/>
      <c r="AY1451" s="4" t="str">
        <f t="shared" ref="AY1451:AY1456" si="1617">IFERROR(AVERAGE(AZ1451:BA1451),"")</f>
        <v/>
      </c>
      <c r="AZ1451" s="12"/>
      <c r="BA1451" s="13"/>
      <c r="BB1451" s="4" t="str">
        <f t="shared" ref="BB1451:BB1456" si="1618">IFERROR(AVERAGE(BC1451:BD1451),"")</f>
        <v/>
      </c>
      <c r="BC1451" s="12"/>
      <c r="BD1451" s="13"/>
      <c r="BE1451" s="4" t="str">
        <f t="shared" ref="BE1451:BE1456" si="1619">IFERROR(AVERAGE(BF1451:BG1451),"")</f>
        <v/>
      </c>
      <c r="BF1451" s="12"/>
      <c r="BG1451" s="13"/>
      <c r="BH1451" s="4" t="str">
        <f t="shared" ref="BH1451:BH1456" si="1620">IFERROR(AVERAGE(BI1451:BJ1451),"")</f>
        <v/>
      </c>
      <c r="BI1451" s="12"/>
      <c r="BJ1451" s="13"/>
      <c r="BK1451" s="4" t="str">
        <f t="shared" ref="BK1451:BK1456" si="1621">IFERROR(AVERAGE(BL1451:BM1451),"")</f>
        <v/>
      </c>
      <c r="BL1451" s="12"/>
      <c r="BM1451" s="13"/>
      <c r="BN1451" s="4" t="str">
        <f t="shared" ref="BN1451:BN1456" si="1622">IFERROR(AVERAGE(BO1451:BP1451),"")</f>
        <v/>
      </c>
      <c r="BO1451" s="12"/>
      <c r="BP1451" s="13"/>
      <c r="BQ1451" s="4" t="str">
        <f t="shared" ref="BQ1451:BQ1456" si="1623">IFERROR(AVERAGE(BR1451:BS1451),"")</f>
        <v/>
      </c>
      <c r="BR1451" s="12"/>
      <c r="BS1451" s="13"/>
      <c r="BT1451" s="4" t="str">
        <f t="shared" ref="BT1451:BT1456" si="1624">IFERROR(AVERAGE(BU1451:BV1451),"")</f>
        <v/>
      </c>
      <c r="BU1451" s="12"/>
      <c r="BV1451" s="13"/>
    </row>
    <row r="1452" spans="1:77" hidden="1" outlineLevel="1">
      <c r="B1452" t="str">
        <f t="shared" si="1601"/>
        <v>smith2004low</v>
      </c>
      <c r="C1452" t="s">
        <v>13</v>
      </c>
      <c r="D1452">
        <f t="shared" ref="D1452:E1456" si="1625">D1451</f>
        <v>2004</v>
      </c>
      <c r="E1452" t="str">
        <f t="shared" si="1625"/>
        <v>EUR</v>
      </c>
      <c r="F1452" s="4" t="str">
        <f t="shared" si="1602"/>
        <v/>
      </c>
      <c r="G1452" s="12"/>
      <c r="H1452" s="13"/>
      <c r="I1452" s="4" t="str">
        <f t="shared" si="1603"/>
        <v/>
      </c>
      <c r="J1452" s="12"/>
      <c r="K1452" s="13"/>
      <c r="L1452" s="4" t="str">
        <f t="shared" si="1604"/>
        <v/>
      </c>
      <c r="M1452" s="12"/>
      <c r="N1452" s="13"/>
      <c r="O1452" s="4" t="str">
        <f t="shared" si="1605"/>
        <v/>
      </c>
      <c r="P1452" s="12"/>
      <c r="Q1452" s="13"/>
      <c r="R1452" s="4" t="str">
        <f t="shared" si="1606"/>
        <v/>
      </c>
      <c r="S1452" s="12"/>
      <c r="T1452" s="13"/>
      <c r="U1452" s="4" t="str">
        <f t="shared" si="1607"/>
        <v/>
      </c>
      <c r="V1452" s="12"/>
      <c r="W1452" s="13"/>
      <c r="X1452" s="4" t="str">
        <f t="shared" si="1608"/>
        <v/>
      </c>
      <c r="Y1452" s="12"/>
      <c r="Z1452" s="13"/>
      <c r="AA1452" s="4" t="str">
        <f t="shared" si="1609"/>
        <v/>
      </c>
      <c r="AB1452" s="12"/>
      <c r="AC1452" s="13"/>
      <c r="AD1452" s="4" t="str">
        <f t="shared" si="1610"/>
        <v/>
      </c>
      <c r="AE1452" s="12"/>
      <c r="AF1452" s="13"/>
      <c r="AG1452" s="4" t="str">
        <f t="shared" si="1611"/>
        <v/>
      </c>
      <c r="AH1452" s="12"/>
      <c r="AI1452" s="13"/>
      <c r="AJ1452" s="4" t="str">
        <f t="shared" si="1612"/>
        <v/>
      </c>
      <c r="AK1452" s="12"/>
      <c r="AL1452" s="13"/>
      <c r="AM1452" s="4" t="str">
        <f t="shared" si="1613"/>
        <v/>
      </c>
      <c r="AN1452" s="12"/>
      <c r="AO1452" s="13"/>
      <c r="AP1452" s="4" t="str">
        <f t="shared" si="1614"/>
        <v/>
      </c>
      <c r="AQ1452" s="12"/>
      <c r="AR1452" s="13"/>
      <c r="AS1452" s="4" t="str">
        <f t="shared" si="1615"/>
        <v/>
      </c>
      <c r="AT1452" s="12"/>
      <c r="AU1452" s="13"/>
      <c r="AV1452" s="4" t="str">
        <f t="shared" si="1616"/>
        <v/>
      </c>
      <c r="AW1452" s="12"/>
      <c r="AX1452" s="13"/>
      <c r="AY1452" s="4" t="str">
        <f t="shared" si="1617"/>
        <v/>
      </c>
      <c r="AZ1452" s="12"/>
      <c r="BA1452" s="13"/>
      <c r="BB1452" s="4" t="str">
        <f t="shared" si="1618"/>
        <v/>
      </c>
      <c r="BC1452" s="12"/>
      <c r="BD1452" s="13"/>
      <c r="BE1452" s="4" t="str">
        <f t="shared" si="1619"/>
        <v/>
      </c>
      <c r="BF1452" s="12"/>
      <c r="BG1452" s="13"/>
      <c r="BH1452" s="4" t="str">
        <f t="shared" si="1620"/>
        <v/>
      </c>
      <c r="BI1452" s="12"/>
      <c r="BJ1452" s="13"/>
      <c r="BK1452" s="4" t="str">
        <f t="shared" si="1621"/>
        <v/>
      </c>
      <c r="BL1452" s="12"/>
      <c r="BM1452" s="13"/>
      <c r="BN1452" s="4" t="str">
        <f t="shared" si="1622"/>
        <v/>
      </c>
      <c r="BO1452" s="12"/>
      <c r="BP1452" s="13"/>
      <c r="BQ1452" s="4" t="str">
        <f t="shared" si="1623"/>
        <v/>
      </c>
      <c r="BR1452" s="12"/>
      <c r="BS1452" s="13"/>
      <c r="BT1452" s="4" t="str">
        <f t="shared" si="1624"/>
        <v/>
      </c>
      <c r="BU1452" s="12"/>
      <c r="BV1452" s="13"/>
    </row>
    <row r="1453" spans="1:77" hidden="1" outlineLevel="1">
      <c r="B1453" t="str">
        <f t="shared" si="1601"/>
        <v>smith2004low</v>
      </c>
      <c r="C1453" t="s">
        <v>14</v>
      </c>
      <c r="D1453">
        <f t="shared" si="1625"/>
        <v>2004</v>
      </c>
      <c r="E1453" t="str">
        <f t="shared" si="1625"/>
        <v>EUR</v>
      </c>
      <c r="F1453" s="4" t="str">
        <f t="shared" si="1602"/>
        <v/>
      </c>
      <c r="G1453" s="12"/>
      <c r="H1453" s="13"/>
      <c r="I1453" s="4" t="str">
        <f t="shared" si="1603"/>
        <v/>
      </c>
      <c r="J1453" s="12"/>
      <c r="K1453" s="13"/>
      <c r="L1453" s="4" t="str">
        <f t="shared" si="1604"/>
        <v/>
      </c>
      <c r="M1453" s="12"/>
      <c r="N1453" s="13"/>
      <c r="O1453" s="4" t="str">
        <f t="shared" si="1605"/>
        <v/>
      </c>
      <c r="P1453" s="12"/>
      <c r="Q1453" s="13"/>
      <c r="R1453" s="4" t="str">
        <f t="shared" si="1606"/>
        <v/>
      </c>
      <c r="S1453" s="12"/>
      <c r="T1453" s="13"/>
      <c r="U1453" s="4" t="str">
        <f t="shared" si="1607"/>
        <v/>
      </c>
      <c r="V1453" s="12"/>
      <c r="W1453" s="13"/>
      <c r="X1453" s="4" t="str">
        <f t="shared" si="1608"/>
        <v/>
      </c>
      <c r="Y1453" s="12"/>
      <c r="Z1453" s="13"/>
      <c r="AA1453" s="4" t="str">
        <f t="shared" si="1609"/>
        <v/>
      </c>
      <c r="AB1453" s="12"/>
      <c r="AC1453" s="13"/>
      <c r="AD1453" s="4" t="str">
        <f t="shared" si="1610"/>
        <v/>
      </c>
      <c r="AE1453" s="12"/>
      <c r="AF1453" s="13"/>
      <c r="AG1453" s="4" t="str">
        <f t="shared" si="1611"/>
        <v/>
      </c>
      <c r="AH1453" s="12"/>
      <c r="AI1453" s="13"/>
      <c r="AJ1453" s="4" t="str">
        <f t="shared" si="1612"/>
        <v/>
      </c>
      <c r="AK1453" s="12"/>
      <c r="AL1453" s="13"/>
      <c r="AM1453" s="4" t="str">
        <f t="shared" si="1613"/>
        <v/>
      </c>
      <c r="AN1453" s="12"/>
      <c r="AO1453" s="13"/>
      <c r="AP1453" s="4" t="str">
        <f t="shared" si="1614"/>
        <v/>
      </c>
      <c r="AQ1453" s="12"/>
      <c r="AR1453" s="13"/>
      <c r="AS1453" s="4" t="str">
        <f t="shared" si="1615"/>
        <v/>
      </c>
      <c r="AT1453" s="12"/>
      <c r="AU1453" s="13"/>
      <c r="AV1453" s="4" t="str">
        <f t="shared" si="1616"/>
        <v/>
      </c>
      <c r="AW1453" s="12"/>
      <c r="AX1453" s="13"/>
      <c r="AY1453" s="4" t="str">
        <f t="shared" si="1617"/>
        <v/>
      </c>
      <c r="AZ1453" s="12"/>
      <c r="BA1453" s="13"/>
      <c r="BB1453" s="4" t="str">
        <f t="shared" si="1618"/>
        <v/>
      </c>
      <c r="BC1453" s="12"/>
      <c r="BD1453" s="13"/>
      <c r="BE1453" s="4" t="str">
        <f t="shared" si="1619"/>
        <v/>
      </c>
      <c r="BF1453" s="12"/>
      <c r="BG1453" s="13"/>
      <c r="BH1453" s="4" t="str">
        <f t="shared" si="1620"/>
        <v/>
      </c>
      <c r="BI1453" s="12"/>
      <c r="BJ1453" s="13"/>
      <c r="BK1453" s="4" t="str">
        <f t="shared" si="1621"/>
        <v/>
      </c>
      <c r="BL1453" s="12"/>
      <c r="BM1453" s="13"/>
      <c r="BN1453" s="4" t="str">
        <f t="shared" si="1622"/>
        <v/>
      </c>
      <c r="BO1453" s="12"/>
      <c r="BP1453" s="13"/>
      <c r="BQ1453" s="4" t="str">
        <f t="shared" si="1623"/>
        <v/>
      </c>
      <c r="BR1453" s="12"/>
      <c r="BS1453" s="13"/>
      <c r="BT1453" s="4" t="str">
        <f t="shared" si="1624"/>
        <v/>
      </c>
      <c r="BU1453" s="12"/>
      <c r="BV1453" s="13"/>
    </row>
    <row r="1454" spans="1:77" hidden="1" outlineLevel="1">
      <c r="B1454" t="str">
        <f t="shared" si="1601"/>
        <v>smith2004low</v>
      </c>
      <c r="C1454" t="s">
        <v>11</v>
      </c>
      <c r="D1454">
        <f t="shared" si="1625"/>
        <v>2004</v>
      </c>
      <c r="E1454" t="str">
        <f t="shared" si="1625"/>
        <v>EUR</v>
      </c>
      <c r="F1454" s="4" t="str">
        <f t="shared" si="1602"/>
        <v/>
      </c>
      <c r="G1454" s="12"/>
      <c r="H1454" s="13"/>
      <c r="I1454" s="4" t="str">
        <f t="shared" si="1603"/>
        <v/>
      </c>
      <c r="J1454" s="12"/>
      <c r="K1454" s="13"/>
      <c r="L1454" s="4" t="str">
        <f t="shared" si="1604"/>
        <v/>
      </c>
      <c r="M1454" s="12"/>
      <c r="N1454" s="13"/>
      <c r="O1454" s="4" t="str">
        <f t="shared" si="1605"/>
        <v/>
      </c>
      <c r="P1454" s="12"/>
      <c r="Q1454" s="13"/>
      <c r="R1454" s="4" t="str">
        <f t="shared" si="1606"/>
        <v/>
      </c>
      <c r="S1454" s="12"/>
      <c r="T1454" s="13"/>
      <c r="U1454" s="4" t="str">
        <f t="shared" si="1607"/>
        <v/>
      </c>
      <c r="V1454" s="12"/>
      <c r="W1454" s="13"/>
      <c r="X1454" s="4" t="str">
        <f t="shared" si="1608"/>
        <v/>
      </c>
      <c r="Y1454" s="12"/>
      <c r="Z1454" s="13"/>
      <c r="AA1454" s="4" t="str">
        <f t="shared" si="1609"/>
        <v/>
      </c>
      <c r="AB1454" s="12"/>
      <c r="AC1454" s="13"/>
      <c r="AD1454" s="4" t="str">
        <f t="shared" si="1610"/>
        <v/>
      </c>
      <c r="AE1454" s="12"/>
      <c r="AF1454" s="13"/>
      <c r="AG1454" s="4" t="str">
        <f t="shared" si="1611"/>
        <v/>
      </c>
      <c r="AH1454" s="12"/>
      <c r="AI1454" s="13"/>
      <c r="AJ1454" s="4" t="str">
        <f t="shared" si="1612"/>
        <v/>
      </c>
      <c r="AK1454" s="12"/>
      <c r="AL1454" s="13"/>
      <c r="AM1454" s="4" t="str">
        <f t="shared" si="1613"/>
        <v/>
      </c>
      <c r="AN1454" s="12"/>
      <c r="AO1454" s="13"/>
      <c r="AP1454" s="4" t="str">
        <f t="shared" si="1614"/>
        <v/>
      </c>
      <c r="AQ1454" s="12"/>
      <c r="AR1454" s="13"/>
      <c r="AS1454" s="4" t="str">
        <f t="shared" si="1615"/>
        <v/>
      </c>
      <c r="AT1454" s="12"/>
      <c r="AU1454" s="13"/>
      <c r="AV1454" s="4" t="str">
        <f t="shared" si="1616"/>
        <v/>
      </c>
      <c r="AW1454" s="12"/>
      <c r="AX1454" s="13"/>
      <c r="AY1454" s="4" t="str">
        <f t="shared" si="1617"/>
        <v/>
      </c>
      <c r="AZ1454" s="12"/>
      <c r="BA1454" s="13"/>
      <c r="BB1454" s="4" t="str">
        <f t="shared" si="1618"/>
        <v/>
      </c>
      <c r="BC1454" s="12"/>
      <c r="BD1454" s="13"/>
      <c r="BE1454" s="4" t="str">
        <f t="shared" si="1619"/>
        <v/>
      </c>
      <c r="BF1454" s="12"/>
      <c r="BG1454" s="13"/>
      <c r="BH1454" s="4" t="str">
        <f t="shared" si="1620"/>
        <v/>
      </c>
      <c r="BI1454" s="12"/>
      <c r="BJ1454" s="13"/>
      <c r="BK1454" s="4" t="str">
        <f t="shared" si="1621"/>
        <v/>
      </c>
      <c r="BL1454" s="12"/>
      <c r="BM1454" s="13"/>
      <c r="BN1454" s="4" t="str">
        <f t="shared" si="1622"/>
        <v/>
      </c>
      <c r="BO1454" s="12"/>
      <c r="BP1454" s="13"/>
      <c r="BQ1454" s="4" t="str">
        <f t="shared" si="1623"/>
        <v/>
      </c>
      <c r="BR1454" s="12"/>
      <c r="BS1454" s="13"/>
      <c r="BT1454" s="4" t="str">
        <f t="shared" si="1624"/>
        <v/>
      </c>
      <c r="BU1454" s="12"/>
      <c r="BV1454" s="13"/>
    </row>
    <row r="1455" spans="1:77" hidden="1" outlineLevel="1">
      <c r="B1455" t="str">
        <f t="shared" si="1601"/>
        <v>smith2004low</v>
      </c>
      <c r="C1455" t="s">
        <v>15</v>
      </c>
      <c r="D1455">
        <f t="shared" si="1625"/>
        <v>2004</v>
      </c>
      <c r="E1455" t="str">
        <f t="shared" si="1625"/>
        <v>EUR</v>
      </c>
      <c r="F1455" s="4" t="str">
        <f t="shared" si="1602"/>
        <v/>
      </c>
      <c r="G1455" s="12"/>
      <c r="H1455" s="13"/>
      <c r="I1455" s="4" t="str">
        <f t="shared" si="1603"/>
        <v/>
      </c>
      <c r="J1455" s="12"/>
      <c r="K1455" s="13"/>
      <c r="L1455" s="4" t="str">
        <f t="shared" si="1604"/>
        <v/>
      </c>
      <c r="M1455" s="12"/>
      <c r="N1455" s="13"/>
      <c r="O1455" s="4" t="str">
        <f t="shared" si="1605"/>
        <v/>
      </c>
      <c r="P1455" s="12"/>
      <c r="Q1455" s="13"/>
      <c r="R1455" s="4" t="str">
        <f t="shared" si="1606"/>
        <v/>
      </c>
      <c r="S1455" s="12"/>
      <c r="T1455" s="13"/>
      <c r="U1455" s="4" t="str">
        <f t="shared" si="1607"/>
        <v/>
      </c>
      <c r="V1455" s="12"/>
      <c r="W1455" s="13"/>
      <c r="X1455" s="4" t="str">
        <f t="shared" si="1608"/>
        <v/>
      </c>
      <c r="Y1455" s="12"/>
      <c r="Z1455" s="13"/>
      <c r="AA1455" s="4" t="str">
        <f t="shared" si="1609"/>
        <v/>
      </c>
      <c r="AB1455" s="12"/>
      <c r="AC1455" s="13"/>
      <c r="AD1455" s="4" t="str">
        <f t="shared" si="1610"/>
        <v/>
      </c>
      <c r="AE1455" s="12"/>
      <c r="AF1455" s="13"/>
      <c r="AG1455" s="4" t="str">
        <f t="shared" si="1611"/>
        <v/>
      </c>
      <c r="AH1455" s="12"/>
      <c r="AI1455" s="13"/>
      <c r="AJ1455" s="4" t="str">
        <f t="shared" si="1612"/>
        <v/>
      </c>
      <c r="AK1455" s="12"/>
      <c r="AL1455" s="13"/>
      <c r="AM1455" s="4" t="str">
        <f t="shared" si="1613"/>
        <v/>
      </c>
      <c r="AN1455" s="12"/>
      <c r="AO1455" s="13"/>
      <c r="AP1455" s="4" t="str">
        <f t="shared" si="1614"/>
        <v/>
      </c>
      <c r="AQ1455" s="12"/>
      <c r="AR1455" s="13"/>
      <c r="AS1455" s="4" t="str">
        <f t="shared" si="1615"/>
        <v/>
      </c>
      <c r="AT1455" s="12"/>
      <c r="AU1455" s="13"/>
      <c r="AV1455" s="4" t="str">
        <f t="shared" si="1616"/>
        <v/>
      </c>
      <c r="AW1455" s="12"/>
      <c r="AX1455" s="13"/>
      <c r="AY1455" s="4" t="str">
        <f t="shared" si="1617"/>
        <v/>
      </c>
      <c r="AZ1455" s="12"/>
      <c r="BA1455" s="13"/>
      <c r="BB1455" s="4" t="str">
        <f t="shared" si="1618"/>
        <v/>
      </c>
      <c r="BC1455" s="12"/>
      <c r="BD1455" s="13"/>
      <c r="BE1455" s="4" t="str">
        <f t="shared" si="1619"/>
        <v/>
      </c>
      <c r="BF1455" s="12"/>
      <c r="BG1455" s="13"/>
      <c r="BH1455" s="4" t="str">
        <f t="shared" si="1620"/>
        <v/>
      </c>
      <c r="BI1455" s="12"/>
      <c r="BJ1455" s="13"/>
      <c r="BK1455" s="4" t="str">
        <f t="shared" si="1621"/>
        <v/>
      </c>
      <c r="BL1455" s="12"/>
      <c r="BM1455" s="13"/>
      <c r="BN1455" s="4" t="str">
        <f t="shared" si="1622"/>
        <v/>
      </c>
      <c r="BO1455" s="12"/>
      <c r="BP1455" s="13"/>
      <c r="BQ1455" s="4" t="str">
        <f t="shared" si="1623"/>
        <v/>
      </c>
      <c r="BR1455" s="12"/>
      <c r="BS1455" s="13"/>
      <c r="BT1455" s="4" t="str">
        <f t="shared" si="1624"/>
        <v/>
      </c>
      <c r="BU1455" s="12"/>
      <c r="BV1455" s="13"/>
    </row>
    <row r="1456" spans="1:77" hidden="1" outlineLevel="1">
      <c r="B1456" t="str">
        <f t="shared" si="1601"/>
        <v>smith2004low</v>
      </c>
      <c r="C1456" t="s">
        <v>16</v>
      </c>
      <c r="D1456">
        <f t="shared" si="1625"/>
        <v>2004</v>
      </c>
      <c r="E1456" t="str">
        <f t="shared" si="1625"/>
        <v>EUR</v>
      </c>
      <c r="F1456" s="4" t="str">
        <f t="shared" si="1602"/>
        <v/>
      </c>
      <c r="G1456" s="12"/>
      <c r="H1456" s="13"/>
      <c r="I1456" s="4" t="str">
        <f t="shared" si="1603"/>
        <v/>
      </c>
      <c r="J1456" s="12"/>
      <c r="K1456" s="13"/>
      <c r="L1456" s="4" t="str">
        <f t="shared" si="1604"/>
        <v/>
      </c>
      <c r="M1456" s="12"/>
      <c r="N1456" s="13"/>
      <c r="O1456" s="4" t="str">
        <f t="shared" si="1605"/>
        <v/>
      </c>
      <c r="P1456" s="12"/>
      <c r="Q1456" s="13"/>
      <c r="R1456" s="4" t="str">
        <f t="shared" si="1606"/>
        <v/>
      </c>
      <c r="S1456" s="12"/>
      <c r="T1456" s="13"/>
      <c r="U1456" s="4" t="str">
        <f t="shared" si="1607"/>
        <v/>
      </c>
      <c r="V1456" s="12"/>
      <c r="W1456" s="13"/>
      <c r="X1456" s="4" t="str">
        <f t="shared" si="1608"/>
        <v/>
      </c>
      <c r="Y1456" s="12"/>
      <c r="Z1456" s="13"/>
      <c r="AA1456" s="4" t="str">
        <f t="shared" si="1609"/>
        <v/>
      </c>
      <c r="AB1456" s="12"/>
      <c r="AC1456" s="13"/>
      <c r="AD1456" s="4" t="str">
        <f t="shared" si="1610"/>
        <v/>
      </c>
      <c r="AE1456" s="12"/>
      <c r="AF1456" s="13"/>
      <c r="AG1456" s="4" t="str">
        <f t="shared" si="1611"/>
        <v/>
      </c>
      <c r="AH1456" s="12"/>
      <c r="AI1456" s="13"/>
      <c r="AJ1456" s="4" t="str">
        <f t="shared" si="1612"/>
        <v/>
      </c>
      <c r="AK1456" s="12"/>
      <c r="AL1456" s="13"/>
      <c r="AM1456" s="4" t="str">
        <f t="shared" si="1613"/>
        <v/>
      </c>
      <c r="AN1456" s="12"/>
      <c r="AO1456" s="13"/>
      <c r="AP1456" s="4" t="str">
        <f t="shared" si="1614"/>
        <v/>
      </c>
      <c r="AQ1456" s="12"/>
      <c r="AR1456" s="13"/>
      <c r="AS1456" s="4" t="str">
        <f t="shared" si="1615"/>
        <v/>
      </c>
      <c r="AT1456" s="12"/>
      <c r="AU1456" s="13"/>
      <c r="AV1456" s="4" t="str">
        <f t="shared" si="1616"/>
        <v/>
      </c>
      <c r="AW1456" s="12"/>
      <c r="AX1456" s="13"/>
      <c r="AY1456" s="4" t="str">
        <f t="shared" si="1617"/>
        <v/>
      </c>
      <c r="AZ1456" s="12"/>
      <c r="BA1456" s="13"/>
      <c r="BB1456" s="4" t="str">
        <f t="shared" si="1618"/>
        <v/>
      </c>
      <c r="BC1456" s="12"/>
      <c r="BD1456" s="13"/>
      <c r="BE1456" s="4" t="str">
        <f t="shared" si="1619"/>
        <v/>
      </c>
      <c r="BF1456" s="12"/>
      <c r="BG1456" s="13"/>
      <c r="BH1456" s="4" t="str">
        <f t="shared" si="1620"/>
        <v/>
      </c>
      <c r="BI1456" s="12"/>
      <c r="BJ1456" s="13"/>
      <c r="BK1456" s="4" t="str">
        <f t="shared" si="1621"/>
        <v/>
      </c>
      <c r="BL1456" s="12"/>
      <c r="BM1456" s="13"/>
      <c r="BN1456" s="4" t="str">
        <f t="shared" si="1622"/>
        <v/>
      </c>
      <c r="BO1456" s="12"/>
      <c r="BP1456" s="13"/>
      <c r="BQ1456" s="4" t="str">
        <f t="shared" si="1623"/>
        <v/>
      </c>
      <c r="BR1456" s="12"/>
      <c r="BS1456" s="13"/>
      <c r="BT1456" s="4" t="str">
        <f t="shared" si="1624"/>
        <v/>
      </c>
      <c r="BU1456" s="12"/>
      <c r="BV1456" s="13"/>
    </row>
    <row r="1457" spans="1:77" collapsed="1">
      <c r="B1457" t="s">
        <v>69</v>
      </c>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c r="BL1457" s="4"/>
      <c r="BM1457" s="4"/>
      <c r="BN1457" s="4"/>
      <c r="BO1457" s="4"/>
      <c r="BP1457" s="4"/>
      <c r="BQ1457" s="4"/>
      <c r="BR1457" s="4"/>
      <c r="BS1457" s="4"/>
      <c r="BT1457" s="4"/>
      <c r="BU1457" s="4"/>
      <c r="BV1457" s="4"/>
    </row>
    <row r="1458" spans="1:77">
      <c r="B1458" t="str">
        <f>B1456</f>
        <v>smith2004low</v>
      </c>
      <c r="C1458" t="s">
        <v>19</v>
      </c>
      <c r="D1458">
        <f>D1456</f>
        <v>2004</v>
      </c>
      <c r="E1458" t="str">
        <f>E1445</f>
        <v>EUR/kW</v>
      </c>
      <c r="F1458" s="4" t="str">
        <f>IFERROR(AVERAGE(G1458:H1458),"")</f>
        <v/>
      </c>
      <c r="G1458" s="12"/>
      <c r="H1458" s="13"/>
      <c r="I1458" s="4" t="str">
        <f>IFERROR(AVERAGE(J1458:K1458),"")</f>
        <v/>
      </c>
      <c r="J1458" s="12"/>
      <c r="K1458" s="13"/>
      <c r="L1458" s="4" t="str">
        <f>IFERROR(AVERAGE(M1458:N1458),"")</f>
        <v/>
      </c>
      <c r="M1458" s="12"/>
      <c r="N1458" s="13"/>
      <c r="O1458" s="4" t="str">
        <f>IFERROR(AVERAGE(P1458:Q1458),"")</f>
        <v/>
      </c>
      <c r="P1458" s="12"/>
      <c r="Q1458" s="13"/>
      <c r="R1458" s="4" t="str">
        <f>IFERROR(AVERAGE(S1458:T1458),"")</f>
        <v/>
      </c>
      <c r="S1458" s="12"/>
      <c r="T1458" s="13"/>
      <c r="U1458" s="4" t="str">
        <f>IFERROR(AVERAGE(V1458:W1458),"")</f>
        <v/>
      </c>
      <c r="V1458" s="12"/>
      <c r="W1458" s="13"/>
      <c r="X1458" s="4" t="str">
        <f>IFERROR(AVERAGE(Y1458:Z1458),"")</f>
        <v/>
      </c>
      <c r="Y1458" s="12"/>
      <c r="Z1458" s="13"/>
      <c r="AA1458" s="4" t="str">
        <f>IFERROR(AVERAGE(AB1458:AC1458),"")</f>
        <v/>
      </c>
      <c r="AB1458" s="12"/>
      <c r="AC1458" s="13"/>
      <c r="AD1458" s="4" t="str">
        <f>IFERROR(AVERAGE(AE1458:AF1458),"")</f>
        <v/>
      </c>
      <c r="AE1458" s="12"/>
      <c r="AF1458" s="13"/>
      <c r="AG1458" s="4" t="str">
        <f>IFERROR(AVERAGE(AH1458:AI1458),"")</f>
        <v/>
      </c>
      <c r="AH1458" s="12"/>
      <c r="AI1458" s="13"/>
      <c r="AJ1458" s="4" t="str">
        <f>IFERROR(AVERAGE(AK1458:AL1458),"")</f>
        <v/>
      </c>
      <c r="AK1458" s="12"/>
      <c r="AL1458" s="13"/>
      <c r="AM1458" s="4" t="str">
        <f>IFERROR(AVERAGE(AN1458:AO1458),"")</f>
        <v/>
      </c>
      <c r="AN1458" s="12"/>
      <c r="AO1458" s="13"/>
      <c r="AP1458" s="4" t="str">
        <f>IFERROR(AVERAGE(AQ1458:AR1458),"")</f>
        <v/>
      </c>
      <c r="AQ1458" s="12"/>
      <c r="AR1458" s="13"/>
      <c r="AS1458" s="4" t="str">
        <f>IFERROR(AVERAGE(AT1458:AU1458),"")</f>
        <v/>
      </c>
      <c r="AT1458" s="12"/>
      <c r="AU1458" s="13"/>
      <c r="AV1458" s="4" t="str">
        <f>IFERROR(AVERAGE(AW1458:AX1458),"")</f>
        <v/>
      </c>
      <c r="AW1458" s="12"/>
      <c r="AX1458" s="13"/>
      <c r="AY1458" s="4" t="str">
        <f>IFERROR(AVERAGE(AZ1458:BA1458),"")</f>
        <v/>
      </c>
      <c r="AZ1458" s="12"/>
      <c r="BA1458" s="13"/>
      <c r="BB1458" s="4" t="str">
        <f>IFERROR(AVERAGE(BC1458:BD1458),"")</f>
        <v/>
      </c>
      <c r="BC1458" s="12"/>
      <c r="BD1458" s="13"/>
      <c r="BE1458" s="4" t="str">
        <f>IFERROR(AVERAGE(BF1458:BG1458),"")</f>
        <v/>
      </c>
      <c r="BF1458" s="12"/>
      <c r="BG1458" s="13"/>
      <c r="BH1458" s="4" t="str">
        <f>IFERROR(AVERAGE(BI1458:BJ1458),"")</f>
        <v/>
      </c>
      <c r="BI1458" s="12"/>
      <c r="BJ1458" s="13"/>
      <c r="BK1458" s="4" t="str">
        <f>IFERROR(AVERAGE(BL1458:BM1458),"")</f>
        <v/>
      </c>
      <c r="BL1458" s="12"/>
      <c r="BM1458" s="13"/>
      <c r="BN1458" s="4" t="str">
        <f>IFERROR(AVERAGE(BO1458:BP1458),"")</f>
        <v/>
      </c>
      <c r="BO1458" s="12"/>
      <c r="BP1458" s="13"/>
      <c r="BQ1458" s="4" t="str">
        <f>IFERROR(AVERAGE(BR1458:BS1458),"")</f>
        <v/>
      </c>
      <c r="BR1458" s="12"/>
      <c r="BS1458" s="13"/>
      <c r="BT1458" s="4" t="str">
        <f>IFERROR(AVERAGE(BU1458:BV1458),"")</f>
        <v/>
      </c>
      <c r="BU1458" s="12"/>
      <c r="BV1458" s="13"/>
    </row>
    <row r="1459" spans="1:77">
      <c r="B1459" t="s">
        <v>69</v>
      </c>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c r="BL1459" s="4"/>
      <c r="BM1459" s="4"/>
      <c r="BN1459" s="4"/>
      <c r="BO1459" s="4"/>
      <c r="BP1459" s="4"/>
      <c r="BQ1459" s="4"/>
      <c r="BR1459" s="4"/>
      <c r="BS1459" s="4"/>
      <c r="BT1459" s="4"/>
      <c r="BU1459" s="4"/>
      <c r="BV1459" s="4"/>
    </row>
    <row r="1460" spans="1:77">
      <c r="B1460" t="str">
        <f>B1458</f>
        <v>smith2004low</v>
      </c>
      <c r="C1460" t="s">
        <v>48</v>
      </c>
      <c r="D1460">
        <f>D1458</f>
        <v>2004</v>
      </c>
      <c r="E1460" t="s">
        <v>22</v>
      </c>
      <c r="F1460" s="22" t="str">
        <f>IFERROR(AVERAGE(G1460:H1460),"")</f>
        <v/>
      </c>
      <c r="G1460" s="23"/>
      <c r="H1460" s="24"/>
      <c r="I1460" s="22" t="str">
        <f>IFERROR(AVERAGE(J1460:K1460),"")</f>
        <v/>
      </c>
      <c r="J1460" s="23"/>
      <c r="K1460" s="24"/>
      <c r="L1460" s="22" t="str">
        <f>IFERROR(AVERAGE(M1460:N1460),"")</f>
        <v/>
      </c>
      <c r="M1460" s="23"/>
      <c r="N1460" s="24"/>
      <c r="O1460" s="22" t="str">
        <f>IFERROR(AVERAGE(P1460:Q1460),"")</f>
        <v/>
      </c>
      <c r="P1460" s="23"/>
      <c r="Q1460" s="24"/>
      <c r="R1460" s="22" t="str">
        <f>IFERROR(AVERAGE(S1460:T1460),"")</f>
        <v/>
      </c>
      <c r="S1460" s="23"/>
      <c r="T1460" s="24"/>
      <c r="U1460" s="22" t="str">
        <f>IFERROR(AVERAGE(V1460:W1460),"")</f>
        <v/>
      </c>
      <c r="V1460" s="23"/>
      <c r="W1460" s="24"/>
      <c r="X1460" s="22" t="str">
        <f>IFERROR(AVERAGE(Y1460:Z1460),"")</f>
        <v/>
      </c>
      <c r="Y1460" s="23"/>
      <c r="Z1460" s="24"/>
      <c r="AA1460" s="22" t="str">
        <f>IFERROR(AVERAGE(AB1460:AC1460),"")</f>
        <v/>
      </c>
      <c r="AB1460" s="23"/>
      <c r="AC1460" s="24"/>
      <c r="AD1460" s="22" t="str">
        <f>IFERROR(AVERAGE(AE1460:AF1460),"")</f>
        <v/>
      </c>
      <c r="AE1460" s="23"/>
      <c r="AF1460" s="24"/>
      <c r="AG1460" s="22" t="str">
        <f>IFERROR(AVERAGE(AH1460:AI1460),"")</f>
        <v/>
      </c>
      <c r="AH1460" s="23"/>
      <c r="AI1460" s="24"/>
      <c r="AJ1460" s="22" t="str">
        <f>IFERROR(AVERAGE(AK1460:AL1460),"")</f>
        <v/>
      </c>
      <c r="AK1460" s="23"/>
      <c r="AL1460" s="24"/>
      <c r="AM1460" s="22" t="str">
        <f>IFERROR(AVERAGE(AN1460:AO1460),"")</f>
        <v/>
      </c>
      <c r="AN1460" s="23"/>
      <c r="AO1460" s="24"/>
      <c r="AP1460" s="22" t="str">
        <f>IFERROR(AVERAGE(AQ1460:AR1460),"")</f>
        <v/>
      </c>
      <c r="AQ1460" s="23"/>
      <c r="AR1460" s="24"/>
      <c r="AS1460" s="22" t="str">
        <f>IFERROR(AVERAGE(AT1460:AU1460),"")</f>
        <v/>
      </c>
      <c r="AT1460" s="23"/>
      <c r="AU1460" s="24"/>
      <c r="AV1460" s="22" t="str">
        <f>IFERROR(AVERAGE(AW1460:AX1460),"")</f>
        <v/>
      </c>
      <c r="AW1460" s="23"/>
      <c r="AX1460" s="24"/>
      <c r="AY1460" s="22" t="str">
        <f>IFERROR(AVERAGE(AZ1460:BA1460),"")</f>
        <v/>
      </c>
      <c r="AZ1460" s="23"/>
      <c r="BA1460" s="24"/>
      <c r="BB1460" s="22" t="str">
        <f>IFERROR(AVERAGE(BC1460:BD1460),"")</f>
        <v/>
      </c>
      <c r="BC1460" s="23"/>
      <c r="BD1460" s="24"/>
      <c r="BE1460" s="22" t="str">
        <f>IFERROR(AVERAGE(BF1460:BG1460),"")</f>
        <v/>
      </c>
      <c r="BF1460" s="23"/>
      <c r="BG1460" s="24"/>
      <c r="BH1460" s="22" t="str">
        <f>IFERROR(AVERAGE(BI1460:BJ1460),"")</f>
        <v/>
      </c>
      <c r="BI1460" s="23"/>
      <c r="BJ1460" s="24"/>
      <c r="BK1460" s="22" t="str">
        <f>IFERROR(AVERAGE(BL1460:BM1460),"")</f>
        <v/>
      </c>
      <c r="BL1460" s="23"/>
      <c r="BM1460" s="24"/>
      <c r="BN1460" s="22" t="str">
        <f>IFERROR(AVERAGE(BO1460:BP1460),"")</f>
        <v/>
      </c>
      <c r="BO1460" s="23"/>
      <c r="BP1460" s="24"/>
      <c r="BQ1460" s="22" t="str">
        <f>IFERROR(AVERAGE(BR1460:BS1460),"")</f>
        <v/>
      </c>
      <c r="BR1460" s="23"/>
      <c r="BS1460" s="24"/>
      <c r="BT1460" s="22" t="str">
        <f>IFERROR(AVERAGE(BU1460:BV1460),"")</f>
        <v/>
      </c>
      <c r="BU1460" s="23"/>
      <c r="BV1460" s="24"/>
    </row>
    <row r="1461" spans="1:77">
      <c r="B1461" t="str">
        <f>B1460</f>
        <v>smith2004low</v>
      </c>
      <c r="C1461" t="s">
        <v>49</v>
      </c>
      <c r="D1461">
        <f>D1460</f>
        <v>2004</v>
      </c>
      <c r="E1461" t="s">
        <v>22</v>
      </c>
      <c r="F1461" s="22" t="str">
        <f>IFERROR(AVERAGE(G1461:H1461),"")</f>
        <v/>
      </c>
      <c r="G1461" s="23"/>
      <c r="H1461" s="24"/>
      <c r="I1461" s="22" t="str">
        <f>IFERROR(AVERAGE(J1461:K1461),"")</f>
        <v/>
      </c>
      <c r="J1461" s="23"/>
      <c r="K1461" s="24"/>
      <c r="L1461" s="22" t="str">
        <f>IFERROR(AVERAGE(M1461:N1461),"")</f>
        <v/>
      </c>
      <c r="M1461" s="23"/>
      <c r="N1461" s="24"/>
      <c r="O1461" s="22" t="str">
        <f>IFERROR(AVERAGE(P1461:Q1461),"")</f>
        <v/>
      </c>
      <c r="P1461" s="23"/>
      <c r="Q1461" s="24"/>
      <c r="R1461" s="22" t="str">
        <f>IFERROR(AVERAGE(S1461:T1461),"")</f>
        <v/>
      </c>
      <c r="S1461" s="23"/>
      <c r="T1461" s="24"/>
      <c r="U1461" s="22" t="str">
        <f>IFERROR(AVERAGE(V1461:W1461),"")</f>
        <v/>
      </c>
      <c r="V1461" s="23"/>
      <c r="W1461" s="24"/>
      <c r="X1461" s="22" t="str">
        <f>IFERROR(AVERAGE(Y1461:Z1461),"")</f>
        <v/>
      </c>
      <c r="Y1461" s="23"/>
      <c r="Z1461" s="24"/>
      <c r="AA1461" s="22" t="str">
        <f>IFERROR(AVERAGE(AB1461:AC1461),"")</f>
        <v/>
      </c>
      <c r="AB1461" s="23"/>
      <c r="AC1461" s="24"/>
      <c r="AD1461" s="22" t="str">
        <f>IFERROR(AVERAGE(AE1461:AF1461),"")</f>
        <v/>
      </c>
      <c r="AE1461" s="23"/>
      <c r="AF1461" s="24"/>
      <c r="AG1461" s="22" t="str">
        <f>IFERROR(AVERAGE(AH1461:AI1461),"")</f>
        <v/>
      </c>
      <c r="AH1461" s="23"/>
      <c r="AI1461" s="24"/>
      <c r="AJ1461" s="22" t="str">
        <f>IFERROR(AVERAGE(AK1461:AL1461),"")</f>
        <v/>
      </c>
      <c r="AK1461" s="23"/>
      <c r="AL1461" s="24"/>
      <c r="AM1461" s="22" t="str">
        <f>IFERROR(AVERAGE(AN1461:AO1461),"")</f>
        <v/>
      </c>
      <c r="AN1461" s="23"/>
      <c r="AO1461" s="24"/>
      <c r="AP1461" s="22" t="str">
        <f>IFERROR(AVERAGE(AQ1461:AR1461),"")</f>
        <v/>
      </c>
      <c r="AQ1461" s="23"/>
      <c r="AR1461" s="24"/>
      <c r="AS1461" s="22" t="str">
        <f>IFERROR(AVERAGE(AT1461:AU1461),"")</f>
        <v/>
      </c>
      <c r="AT1461" s="23"/>
      <c r="AU1461" s="24"/>
      <c r="AV1461" s="22" t="str">
        <f>IFERROR(AVERAGE(AW1461:AX1461),"")</f>
        <v/>
      </c>
      <c r="AW1461" s="23"/>
      <c r="AX1461" s="24"/>
      <c r="AY1461" s="22" t="str">
        <f>IFERROR(AVERAGE(AZ1461:BA1461),"")</f>
        <v/>
      </c>
      <c r="AZ1461" s="23"/>
      <c r="BA1461" s="24"/>
      <c r="BB1461" s="22" t="str">
        <f>IFERROR(AVERAGE(BC1461:BD1461),"")</f>
        <v/>
      </c>
      <c r="BC1461" s="23"/>
      <c r="BD1461" s="24"/>
      <c r="BE1461" s="22" t="str">
        <f>IFERROR(AVERAGE(BF1461:BG1461),"")</f>
        <v/>
      </c>
      <c r="BF1461" s="23"/>
      <c r="BG1461" s="24"/>
      <c r="BH1461" s="22" t="str">
        <f>IFERROR(AVERAGE(BI1461:BJ1461),"")</f>
        <v/>
      </c>
      <c r="BI1461" s="23"/>
      <c r="BJ1461" s="24"/>
      <c r="BK1461" s="22" t="str">
        <f>IFERROR(AVERAGE(BL1461:BM1461),"")</f>
        <v/>
      </c>
      <c r="BL1461" s="23"/>
      <c r="BM1461" s="24"/>
      <c r="BN1461" s="22" t="str">
        <f>IFERROR(AVERAGE(BO1461:BP1461),"")</f>
        <v/>
      </c>
      <c r="BO1461" s="23"/>
      <c r="BP1461" s="24"/>
      <c r="BQ1461" s="22" t="str">
        <f>IFERROR(AVERAGE(BR1461:BS1461),"")</f>
        <v/>
      </c>
      <c r="BR1461" s="23"/>
      <c r="BS1461" s="24"/>
      <c r="BT1461" s="22" t="str">
        <f>IFERROR(AVERAGE(BU1461:BV1461),"")</f>
        <v/>
      </c>
      <c r="BU1461" s="23"/>
      <c r="BV1461" s="24"/>
    </row>
    <row r="1462" spans="1:77">
      <c r="B1462" t="s">
        <v>69</v>
      </c>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4"/>
      <c r="BK1462" s="4"/>
      <c r="BL1462" s="4"/>
      <c r="BM1462" s="4"/>
      <c r="BN1462" s="4"/>
      <c r="BO1462" s="4"/>
      <c r="BP1462" s="4"/>
      <c r="BQ1462" s="4"/>
      <c r="BR1462" s="4"/>
      <c r="BS1462" s="4"/>
      <c r="BT1462" s="4"/>
      <c r="BU1462" s="4"/>
      <c r="BV1462" s="4"/>
    </row>
    <row r="1463" spans="1:77">
      <c r="B1463" t="str">
        <f>B1458</f>
        <v>smith2004low</v>
      </c>
      <c r="C1463" t="s">
        <v>23</v>
      </c>
      <c r="D1463">
        <f>D1458</f>
        <v>2004</v>
      </c>
      <c r="E1463" t="s">
        <v>20</v>
      </c>
      <c r="F1463" s="4" t="str">
        <f>IFERROR(AVERAGE(G1463:H1463),"")</f>
        <v/>
      </c>
      <c r="G1463" s="12"/>
      <c r="H1463" s="13"/>
      <c r="I1463" s="4" t="str">
        <f>IFERROR(AVERAGE(J1463:K1463),"")</f>
        <v/>
      </c>
      <c r="J1463" s="12"/>
      <c r="K1463" s="13"/>
      <c r="L1463" s="4" t="str">
        <f>IFERROR(AVERAGE(M1463:N1463),"")</f>
        <v/>
      </c>
      <c r="M1463" s="12"/>
      <c r="N1463" s="13"/>
      <c r="O1463" s="4" t="str">
        <f>IFERROR(AVERAGE(P1463:Q1463),"")</f>
        <v/>
      </c>
      <c r="P1463" s="12"/>
      <c r="Q1463" s="13"/>
      <c r="R1463" s="4" t="str">
        <f>IFERROR(AVERAGE(S1463:T1463),"")</f>
        <v/>
      </c>
      <c r="S1463" s="12"/>
      <c r="T1463" s="13"/>
      <c r="U1463" s="4" t="str">
        <f>IFERROR(AVERAGE(V1463:W1463),"")</f>
        <v/>
      </c>
      <c r="V1463" s="12"/>
      <c r="W1463" s="13"/>
      <c r="X1463" s="4" t="str">
        <f>IFERROR(AVERAGE(Y1463:Z1463),"")</f>
        <v/>
      </c>
      <c r="Y1463" s="12"/>
      <c r="Z1463" s="13"/>
      <c r="AA1463" s="4" t="str">
        <f>IFERROR(AVERAGE(AB1463:AC1463),"")</f>
        <v/>
      </c>
      <c r="AB1463" s="12"/>
      <c r="AC1463" s="13"/>
      <c r="AD1463" s="4" t="str">
        <f>IFERROR(AVERAGE(AE1463:AF1463),"")</f>
        <v/>
      </c>
      <c r="AE1463" s="12"/>
      <c r="AF1463" s="13"/>
      <c r="AG1463" s="4" t="str">
        <f>IFERROR(AVERAGE(AH1463:AI1463),"")</f>
        <v/>
      </c>
      <c r="AH1463" s="12"/>
      <c r="AI1463" s="13"/>
      <c r="AJ1463" s="4" t="str">
        <f>IFERROR(AVERAGE(AK1463:AL1463),"")</f>
        <v/>
      </c>
      <c r="AK1463" s="12"/>
      <c r="AL1463" s="13"/>
      <c r="AM1463" s="4" t="str">
        <f>IFERROR(AVERAGE(AN1463:AO1463),"")</f>
        <v/>
      </c>
      <c r="AN1463" s="12"/>
      <c r="AO1463" s="13"/>
      <c r="AP1463" s="4" t="str">
        <f>IFERROR(AVERAGE(AQ1463:AR1463),"")</f>
        <v/>
      </c>
      <c r="AQ1463" s="12"/>
      <c r="AR1463" s="13"/>
      <c r="AS1463" s="4" t="str">
        <f>IFERROR(AVERAGE(AT1463:AU1463),"")</f>
        <v/>
      </c>
      <c r="AT1463" s="12"/>
      <c r="AU1463" s="13"/>
      <c r="AV1463" s="4" t="str">
        <f>IFERROR(AVERAGE(AW1463:AX1463),"")</f>
        <v/>
      </c>
      <c r="AW1463" s="12"/>
      <c r="AX1463" s="13"/>
      <c r="AY1463" s="4" t="str">
        <f>IFERROR(AVERAGE(AZ1463:BA1463),"")</f>
        <v/>
      </c>
      <c r="AZ1463" s="12"/>
      <c r="BA1463" s="13"/>
      <c r="BB1463" s="4" t="str">
        <f>IFERROR(AVERAGE(BC1463:BD1463),"")</f>
        <v/>
      </c>
      <c r="BC1463" s="12"/>
      <c r="BD1463" s="13"/>
      <c r="BE1463" s="4" t="str">
        <f>IFERROR(AVERAGE(BF1463:BG1463),"")</f>
        <v/>
      </c>
      <c r="BF1463" s="12"/>
      <c r="BG1463" s="13"/>
      <c r="BH1463" s="4" t="str">
        <f>IFERROR(AVERAGE(BI1463:BJ1463),"")</f>
        <v/>
      </c>
      <c r="BI1463" s="12"/>
      <c r="BJ1463" s="13"/>
      <c r="BK1463" s="4" t="str">
        <f>IFERROR(AVERAGE(BL1463:BM1463),"")</f>
        <v/>
      </c>
      <c r="BL1463" s="12"/>
      <c r="BM1463" s="13"/>
      <c r="BN1463" s="4" t="str">
        <f>IFERROR(AVERAGE(BO1463:BP1463),"")</f>
        <v/>
      </c>
      <c r="BO1463" s="12"/>
      <c r="BP1463" s="13"/>
      <c r="BQ1463" s="4" t="str">
        <f>IFERROR(AVERAGE(BR1463:BS1463),"")</f>
        <v/>
      </c>
      <c r="BR1463" s="12"/>
      <c r="BS1463" s="13"/>
      <c r="BT1463" s="4" t="str">
        <f>IFERROR(AVERAGE(BU1463:BV1463),"")</f>
        <v/>
      </c>
      <c r="BU1463" s="12"/>
      <c r="BV1463" s="13"/>
    </row>
    <row r="1464" spans="1:77">
      <c r="B1464" t="str">
        <f>B1463</f>
        <v>smith2004low</v>
      </c>
      <c r="C1464" t="s">
        <v>42</v>
      </c>
      <c r="D1464">
        <f>D1463</f>
        <v>2004</v>
      </c>
      <c r="E1464" t="s">
        <v>43</v>
      </c>
      <c r="F1464" s="4" t="str">
        <f>IFERROR(AVERAGE(G1464:H1464),"")</f>
        <v/>
      </c>
      <c r="G1464" s="12"/>
      <c r="H1464" s="13"/>
      <c r="I1464" s="4" t="str">
        <f>IFERROR(AVERAGE(J1464:K1464),"")</f>
        <v/>
      </c>
      <c r="J1464" s="12"/>
      <c r="K1464" s="13"/>
      <c r="L1464" s="4" t="str">
        <f>IFERROR(AVERAGE(M1464:N1464),"")</f>
        <v/>
      </c>
      <c r="M1464" s="12"/>
      <c r="N1464" s="13"/>
      <c r="O1464" s="4" t="str">
        <f>IFERROR(AVERAGE(P1464:Q1464),"")</f>
        <v/>
      </c>
      <c r="P1464" s="12"/>
      <c r="Q1464" s="13"/>
      <c r="R1464" s="4" t="str">
        <f>IFERROR(AVERAGE(S1464:T1464),"")</f>
        <v/>
      </c>
      <c r="S1464" s="12"/>
      <c r="T1464" s="13"/>
      <c r="U1464" s="4" t="str">
        <f>IFERROR(AVERAGE(V1464:W1464),"")</f>
        <v/>
      </c>
      <c r="V1464" s="12"/>
      <c r="W1464" s="13"/>
      <c r="X1464" s="4" t="str">
        <f>IFERROR(AVERAGE(Y1464:Z1464),"")</f>
        <v/>
      </c>
      <c r="Y1464" s="12"/>
      <c r="Z1464" s="13"/>
      <c r="AA1464" s="4" t="str">
        <f>IFERROR(AVERAGE(AB1464:AC1464),"")</f>
        <v/>
      </c>
      <c r="AB1464" s="12"/>
      <c r="AC1464" s="13"/>
      <c r="AD1464" s="4" t="str">
        <f>IFERROR(AVERAGE(AE1464:AF1464),"")</f>
        <v/>
      </c>
      <c r="AE1464" s="12"/>
      <c r="AF1464" s="13"/>
      <c r="AG1464" s="4" t="str">
        <f>IFERROR(AVERAGE(AH1464:AI1464),"")</f>
        <v/>
      </c>
      <c r="AH1464" s="12"/>
      <c r="AI1464" s="13"/>
      <c r="AJ1464" s="4" t="str">
        <f>IFERROR(AVERAGE(AK1464:AL1464),"")</f>
        <v/>
      </c>
      <c r="AK1464" s="12"/>
      <c r="AL1464" s="13"/>
      <c r="AM1464" s="4" t="str">
        <f>IFERROR(AVERAGE(AN1464:AO1464),"")</f>
        <v/>
      </c>
      <c r="AN1464" s="12"/>
      <c r="AO1464" s="13"/>
      <c r="AP1464" s="4" t="str">
        <f>IFERROR(AVERAGE(AQ1464:AR1464),"")</f>
        <v/>
      </c>
      <c r="AQ1464" s="12"/>
      <c r="AR1464" s="13"/>
      <c r="AS1464" s="4" t="str">
        <f>IFERROR(AVERAGE(AT1464:AU1464),"")</f>
        <v/>
      </c>
      <c r="AT1464" s="12"/>
      <c r="AU1464" s="13"/>
      <c r="AV1464" s="4" t="str">
        <f>IFERROR(AVERAGE(AW1464:AX1464),"")</f>
        <v/>
      </c>
      <c r="AW1464" s="12"/>
      <c r="AX1464" s="13"/>
      <c r="AY1464" s="4" t="str">
        <f>IFERROR(AVERAGE(AZ1464:BA1464),"")</f>
        <v/>
      </c>
      <c r="AZ1464" s="12"/>
      <c r="BA1464" s="13"/>
      <c r="BB1464" s="4" t="str">
        <f>IFERROR(AVERAGE(BC1464:BD1464),"")</f>
        <v/>
      </c>
      <c r="BC1464" s="12"/>
      <c r="BD1464" s="13"/>
      <c r="BE1464" s="4" t="str">
        <f>IFERROR(AVERAGE(BF1464:BG1464),"")</f>
        <v/>
      </c>
      <c r="BF1464" s="12"/>
      <c r="BG1464" s="13"/>
      <c r="BH1464" s="4" t="str">
        <f>IFERROR(AVERAGE(BI1464:BJ1464),"")</f>
        <v/>
      </c>
      <c r="BI1464" s="12"/>
      <c r="BJ1464" s="13"/>
      <c r="BK1464" s="4" t="str">
        <f>IFERROR(AVERAGE(BL1464:BM1464),"")</f>
        <v/>
      </c>
      <c r="BL1464" s="12"/>
      <c r="BM1464" s="13"/>
      <c r="BN1464" s="4" t="str">
        <f>IFERROR(AVERAGE(BO1464:BP1464),"")</f>
        <v/>
      </c>
      <c r="BO1464" s="12"/>
      <c r="BP1464" s="13"/>
      <c r="BQ1464" s="4" t="str">
        <f>IFERROR(AVERAGE(BR1464:BS1464),"")</f>
        <v/>
      </c>
      <c r="BR1464" s="12"/>
      <c r="BS1464" s="13"/>
      <c r="BT1464" s="4" t="str">
        <f>IFERROR(AVERAGE(BU1464:BV1464),"")</f>
        <v/>
      </c>
      <c r="BU1464" s="12"/>
      <c r="BV1464" s="13"/>
    </row>
    <row r="1465" spans="1:77">
      <c r="B1465" t="str">
        <f>B1464</f>
        <v>smith2004low</v>
      </c>
      <c r="C1465" t="s">
        <v>21</v>
      </c>
      <c r="D1465">
        <f>D1464</f>
        <v>2004</v>
      </c>
      <c r="E1465" t="s">
        <v>22</v>
      </c>
      <c r="F1465" s="22" t="str">
        <f>IFERROR(AVERAGE(G1465:H1465),"")</f>
        <v/>
      </c>
      <c r="G1465" s="23"/>
      <c r="H1465" s="24"/>
      <c r="I1465" s="22" t="str">
        <f>IFERROR(AVERAGE(J1465:K1465),"")</f>
        <v/>
      </c>
      <c r="J1465" s="23"/>
      <c r="K1465" s="24"/>
      <c r="L1465" s="22" t="str">
        <f>IFERROR(AVERAGE(M1465:N1465),"")</f>
        <v/>
      </c>
      <c r="M1465" s="23"/>
      <c r="N1465" s="24"/>
      <c r="O1465" s="22" t="str">
        <f>IFERROR(AVERAGE(P1465:Q1465),"")</f>
        <v/>
      </c>
      <c r="P1465" s="23"/>
      <c r="Q1465" s="24"/>
      <c r="R1465" s="22" t="str">
        <f>IFERROR(AVERAGE(S1465:T1465),"")</f>
        <v/>
      </c>
      <c r="S1465" s="23"/>
      <c r="T1465" s="24"/>
      <c r="U1465" s="22" t="str">
        <f>IFERROR(AVERAGE(V1465:W1465),"")</f>
        <v/>
      </c>
      <c r="V1465" s="23"/>
      <c r="W1465" s="24"/>
      <c r="X1465" s="22" t="str">
        <f>IFERROR(AVERAGE(Y1465:Z1465),"")</f>
        <v/>
      </c>
      <c r="Y1465" s="23"/>
      <c r="Z1465" s="24"/>
      <c r="AA1465" s="22" t="str">
        <f>IFERROR(AVERAGE(AB1465:AC1465),"")</f>
        <v/>
      </c>
      <c r="AB1465" s="23"/>
      <c r="AC1465" s="24"/>
      <c r="AD1465" s="22" t="str">
        <f>IFERROR(AVERAGE(AE1465:AF1465),"")</f>
        <v/>
      </c>
      <c r="AE1465" s="23"/>
      <c r="AF1465" s="24"/>
      <c r="AG1465" s="22" t="str">
        <f>IFERROR(AVERAGE(AH1465:AI1465),"")</f>
        <v/>
      </c>
      <c r="AH1465" s="23"/>
      <c r="AI1465" s="24"/>
      <c r="AJ1465" s="22" t="str">
        <f>IFERROR(AVERAGE(AK1465:AL1465),"")</f>
        <v/>
      </c>
      <c r="AK1465" s="23"/>
      <c r="AL1465" s="24"/>
      <c r="AM1465" s="22" t="str">
        <f>IFERROR(AVERAGE(AN1465:AO1465),"")</f>
        <v/>
      </c>
      <c r="AN1465" s="23"/>
      <c r="AO1465" s="24"/>
      <c r="AP1465" s="22" t="str">
        <f>IFERROR(AVERAGE(AQ1465:AR1465),"")</f>
        <v/>
      </c>
      <c r="AQ1465" s="23"/>
      <c r="AR1465" s="24"/>
      <c r="AS1465" s="22" t="str">
        <f>IFERROR(AVERAGE(AT1465:AU1465),"")</f>
        <v/>
      </c>
      <c r="AT1465" s="23"/>
      <c r="AU1465" s="24"/>
      <c r="AV1465" s="22" t="str">
        <f>IFERROR(AVERAGE(AW1465:AX1465),"")</f>
        <v/>
      </c>
      <c r="AW1465" s="23"/>
      <c r="AX1465" s="24"/>
      <c r="AY1465" s="22" t="str">
        <f>IFERROR(AVERAGE(AZ1465:BA1465),"")</f>
        <v/>
      </c>
      <c r="AZ1465" s="23"/>
      <c r="BA1465" s="24"/>
      <c r="BB1465" s="22" t="str">
        <f>IFERROR(AVERAGE(BC1465:BD1465),"")</f>
        <v/>
      </c>
      <c r="BC1465" s="23"/>
      <c r="BD1465" s="24"/>
      <c r="BE1465" s="22" t="str">
        <f>IFERROR(AVERAGE(BF1465:BG1465),"")</f>
        <v/>
      </c>
      <c r="BF1465" s="23"/>
      <c r="BG1465" s="24"/>
      <c r="BH1465" s="22" t="str">
        <f>IFERROR(AVERAGE(BI1465:BJ1465),"")</f>
        <v/>
      </c>
      <c r="BI1465" s="23"/>
      <c r="BJ1465" s="24"/>
      <c r="BK1465" s="22" t="str">
        <f>IFERROR(AVERAGE(BL1465:BM1465),"")</f>
        <v/>
      </c>
      <c r="BL1465" s="23"/>
      <c r="BM1465" s="24"/>
      <c r="BN1465" s="22" t="str">
        <f>IFERROR(AVERAGE(BO1465:BP1465),"")</f>
        <v/>
      </c>
      <c r="BO1465" s="23"/>
      <c r="BP1465" s="24"/>
      <c r="BQ1465" s="22" t="str">
        <f>IFERROR(AVERAGE(BR1465:BS1465),"")</f>
        <v/>
      </c>
      <c r="BR1465" s="23"/>
      <c r="BS1465" s="24"/>
      <c r="BT1465" s="22" t="str">
        <f>IFERROR(AVERAGE(BU1465:BV1465),"")</f>
        <v/>
      </c>
      <c r="BU1465" s="23"/>
      <c r="BV1465" s="24"/>
    </row>
    <row r="1466" spans="1:77">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1"/>
      <c r="AY1466" s="11"/>
      <c r="AZ1466" s="11"/>
      <c r="BA1466" s="11"/>
      <c r="BB1466" s="11"/>
      <c r="BC1466" s="11"/>
      <c r="BD1466" s="11"/>
      <c r="BE1466" s="11"/>
      <c r="BF1466" s="11"/>
      <c r="BG1466" s="11"/>
      <c r="BH1466" s="11"/>
      <c r="BI1466" s="11"/>
      <c r="BJ1466" s="11"/>
      <c r="BK1466" s="11"/>
      <c r="BL1466" s="11"/>
      <c r="BM1466" s="11"/>
      <c r="BN1466" s="11"/>
      <c r="BO1466" s="11"/>
      <c r="BP1466" s="11"/>
      <c r="BQ1466" s="11"/>
      <c r="BR1466" s="11"/>
      <c r="BS1466" s="11"/>
      <c r="BT1466" s="11"/>
      <c r="BU1466" s="11"/>
      <c r="BV1466" s="11"/>
      <c r="BW1466" s="11"/>
      <c r="BX1466" s="11"/>
      <c r="BY1466" s="11"/>
    </row>
    <row r="1468" spans="1:77">
      <c r="A1468" s="5">
        <f>MATCH(B1468,Sources[Citekey],0)</f>
        <v>75</v>
      </c>
      <c r="B1468" s="6" t="s">
        <v>221</v>
      </c>
      <c r="C1468" s="1"/>
      <c r="D1468" s="1">
        <f>VLOOKUP(B1468,Sources[],2,FALSE)</f>
        <v>2016</v>
      </c>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4"/>
      <c r="BK1468" s="4"/>
      <c r="BL1468" s="4"/>
      <c r="BM1468" s="4"/>
      <c r="BN1468" s="4"/>
      <c r="BO1468" s="4"/>
      <c r="BP1468" s="4"/>
      <c r="BQ1468" s="4"/>
      <c r="BR1468" s="4"/>
      <c r="BS1468" s="4"/>
      <c r="BT1468" s="4"/>
      <c r="BU1468" s="4"/>
      <c r="BV1468" s="4"/>
    </row>
    <row r="1469" spans="1:77">
      <c r="B1469" t="str">
        <f>B1468</f>
        <v>walker2016benchmarking</v>
      </c>
      <c r="C1469" t="s">
        <v>3</v>
      </c>
      <c r="D1469">
        <f>D1468</f>
        <v>2016</v>
      </c>
      <c r="E1469" s="25" t="s">
        <v>51</v>
      </c>
      <c r="F1469" s="4" t="str">
        <f>IFERROR(AVERAGE(G1469:H1469),"")</f>
        <v/>
      </c>
      <c r="G1469" s="12"/>
      <c r="H1469" s="13"/>
      <c r="I1469" s="4" t="str">
        <f>IFERROR(AVERAGE(J1469:K1469),"")</f>
        <v/>
      </c>
      <c r="J1469" s="12"/>
      <c r="K1469" s="13"/>
      <c r="L1469" s="4" t="str">
        <f>IFERROR(AVERAGE(M1469:N1469),"")</f>
        <v/>
      </c>
      <c r="M1469" s="12"/>
      <c r="N1469" s="13"/>
      <c r="O1469" s="4" t="str">
        <f>IFERROR(AVERAGE(P1469:Q1469),"")</f>
        <v/>
      </c>
      <c r="P1469" s="12"/>
      <c r="Q1469" s="13"/>
      <c r="R1469" s="4" t="str">
        <f>IFERROR(AVERAGE(S1469:T1469),"")</f>
        <v/>
      </c>
      <c r="S1469" s="12"/>
      <c r="T1469" s="13"/>
      <c r="U1469" s="4" t="str">
        <f>IFERROR(AVERAGE(V1469:W1469),"")</f>
        <v/>
      </c>
      <c r="V1469" s="12"/>
      <c r="W1469" s="13"/>
      <c r="X1469" s="4" t="str">
        <f>IFERROR(AVERAGE(Y1469:Z1469),"")</f>
        <v/>
      </c>
      <c r="Y1469" s="12"/>
      <c r="Z1469" s="13"/>
      <c r="AA1469" s="4" t="str">
        <f>IFERROR(AVERAGE(AB1469:AC1469),"")</f>
        <v/>
      </c>
      <c r="AB1469" s="12"/>
      <c r="AC1469" s="13"/>
      <c r="AD1469" s="4" t="str">
        <f>IFERROR(AVERAGE(AE1469:AF1469),"")</f>
        <v/>
      </c>
      <c r="AE1469" s="12"/>
      <c r="AF1469" s="13"/>
      <c r="AG1469" s="4" t="str">
        <f>IFERROR(AVERAGE(AH1469:AI1469),"")</f>
        <v/>
      </c>
      <c r="AH1469" s="12"/>
      <c r="AI1469" s="13"/>
      <c r="AJ1469" s="4" t="str">
        <f>IFERROR(AVERAGE(AK1469:AL1469),"")</f>
        <v/>
      </c>
      <c r="AK1469" s="12"/>
      <c r="AL1469" s="13"/>
      <c r="AM1469" s="4" t="str">
        <f>IFERROR(AVERAGE(AN1469:AO1469),"")</f>
        <v/>
      </c>
      <c r="AN1469" s="12"/>
      <c r="AO1469" s="13"/>
      <c r="AP1469" s="4" t="str">
        <f>IFERROR(AVERAGE(AQ1469:AR1469),"")</f>
        <v/>
      </c>
      <c r="AQ1469" s="12"/>
      <c r="AR1469" s="13"/>
      <c r="AS1469" s="4" t="str">
        <f>IFERROR(AVERAGE(AT1469:AU1469),"")</f>
        <v/>
      </c>
      <c r="AT1469" s="12"/>
      <c r="AU1469" s="13"/>
      <c r="AV1469" s="4" t="str">
        <f>IFERROR(AVERAGE(AW1469:AX1469),"")</f>
        <v/>
      </c>
      <c r="AW1469" s="12"/>
      <c r="AX1469" s="13"/>
      <c r="AY1469" s="4" t="str">
        <f>IFERROR(AVERAGE(AZ1469:BA1469),"")</f>
        <v/>
      </c>
      <c r="AZ1469" s="12"/>
      <c r="BA1469" s="13"/>
      <c r="BB1469" s="4">
        <f>IFERROR(AVERAGE(BC1469:BD1469),"")</f>
        <v>1000</v>
      </c>
      <c r="BC1469" s="12">
        <v>1000</v>
      </c>
      <c r="BD1469" s="13">
        <v>1000</v>
      </c>
      <c r="BE1469" s="4" t="str">
        <f>IFERROR(AVERAGE(BF1469:BG1469),"")</f>
        <v/>
      </c>
      <c r="BF1469" s="12"/>
      <c r="BG1469" s="13"/>
      <c r="BH1469" s="4" t="str">
        <f>IFERROR(AVERAGE(BI1469:BJ1469),"")</f>
        <v/>
      </c>
      <c r="BI1469" s="12"/>
      <c r="BJ1469" s="13"/>
      <c r="BK1469" s="4" t="str">
        <f>IFERROR(AVERAGE(BL1469:BM1469),"")</f>
        <v/>
      </c>
      <c r="BL1469" s="12"/>
      <c r="BM1469" s="13"/>
      <c r="BN1469" s="4" t="str">
        <f>IFERROR(AVERAGE(BO1469:BP1469),"")</f>
        <v/>
      </c>
      <c r="BO1469" s="12"/>
      <c r="BP1469" s="13"/>
      <c r="BQ1469" s="4" t="str">
        <f>IFERROR(AVERAGE(BR1469:BS1469),"")</f>
        <v/>
      </c>
      <c r="BR1469" s="12"/>
      <c r="BS1469" s="13"/>
      <c r="BT1469" s="4" t="str">
        <f>IFERROR(AVERAGE(BU1469:BV1469),"")</f>
        <v/>
      </c>
      <c r="BU1469" s="12"/>
      <c r="BV1469" s="13"/>
      <c r="BX1469" s="2"/>
      <c r="BY1469" s="2" t="s">
        <v>493</v>
      </c>
    </row>
    <row r="1470" spans="1:77">
      <c r="B1470" t="str">
        <f>B1469</f>
        <v>walker2016benchmarking</v>
      </c>
      <c r="C1470" t="s">
        <v>4</v>
      </c>
      <c r="D1470">
        <f>D1469</f>
        <v>2016</v>
      </c>
      <c r="E1470" t="str">
        <f>E1469</f>
        <v>USD/kW</v>
      </c>
      <c r="F1470" s="4" t="str">
        <f>IFERROR(AVERAGE(G1470:H1470),"")</f>
        <v/>
      </c>
      <c r="G1470" s="14"/>
      <c r="H1470" s="15"/>
      <c r="I1470" s="4" t="str">
        <f>IFERROR(AVERAGE(J1470:K1470),"")</f>
        <v/>
      </c>
      <c r="J1470" s="14"/>
      <c r="K1470" s="15"/>
      <c r="L1470" s="4" t="str">
        <f>IFERROR(AVERAGE(M1470:N1470),"")</f>
        <v/>
      </c>
      <c r="M1470" s="14"/>
      <c r="N1470" s="15"/>
      <c r="O1470" s="4" t="str">
        <f>IFERROR(AVERAGE(P1470:Q1470),"")</f>
        <v/>
      </c>
      <c r="P1470" s="14"/>
      <c r="Q1470" s="15"/>
      <c r="R1470" s="4" t="str">
        <f>IFERROR(AVERAGE(S1470:T1470),"")</f>
        <v/>
      </c>
      <c r="S1470" s="14"/>
      <c r="T1470" s="15"/>
      <c r="U1470" s="4" t="str">
        <f>IFERROR(AVERAGE(V1470:W1470),"")</f>
        <v/>
      </c>
      <c r="V1470" s="14"/>
      <c r="W1470" s="15"/>
      <c r="X1470" s="4" t="str">
        <f>IFERROR(AVERAGE(Y1470:Z1470),"")</f>
        <v/>
      </c>
      <c r="Y1470" s="14"/>
      <c r="Z1470" s="15"/>
      <c r="AA1470" s="4" t="str">
        <f>IFERROR(AVERAGE(AB1470:AC1470),"")</f>
        <v/>
      </c>
      <c r="AB1470" s="14"/>
      <c r="AC1470" s="15"/>
      <c r="AD1470" s="4" t="str">
        <f>IFERROR(AVERAGE(AE1470:AF1470),"")</f>
        <v/>
      </c>
      <c r="AE1470" s="14"/>
      <c r="AF1470" s="15"/>
      <c r="AG1470" s="4" t="str">
        <f>IFERROR(AVERAGE(AH1470:AI1470),"")</f>
        <v/>
      </c>
      <c r="AH1470" s="14"/>
      <c r="AI1470" s="15"/>
      <c r="AJ1470" s="4" t="str">
        <f>IFERROR(AVERAGE(AK1470:AL1470),"")</f>
        <v/>
      </c>
      <c r="AK1470" s="14"/>
      <c r="AL1470" s="15"/>
      <c r="AM1470" s="4" t="str">
        <f>IFERROR(AVERAGE(AN1470:AO1470),"")</f>
        <v/>
      </c>
      <c r="AN1470" s="14"/>
      <c r="AO1470" s="15"/>
      <c r="AP1470" s="4" t="str">
        <f>IFERROR(AVERAGE(AQ1470:AR1470),"")</f>
        <v/>
      </c>
      <c r="AQ1470" s="14"/>
      <c r="AR1470" s="15"/>
      <c r="AS1470" s="4" t="str">
        <f>IFERROR(AVERAGE(AT1470:AU1470),"")</f>
        <v/>
      </c>
      <c r="AT1470" s="14"/>
      <c r="AU1470" s="15"/>
      <c r="AV1470" s="4" t="str">
        <f>IFERROR(AVERAGE(AW1470:AX1470),"")</f>
        <v/>
      </c>
      <c r="AW1470" s="14"/>
      <c r="AX1470" s="15"/>
      <c r="AY1470" s="4" t="str">
        <f>IFERROR(AVERAGE(AZ1470:BA1470),"")</f>
        <v/>
      </c>
      <c r="AZ1470" s="14"/>
      <c r="BA1470" s="15"/>
      <c r="BB1470" s="4">
        <f>IFERROR(AVERAGE(BC1470:BD1470),"")</f>
        <v>1000</v>
      </c>
      <c r="BC1470" s="14">
        <v>1000</v>
      </c>
      <c r="BD1470" s="15">
        <v>1000</v>
      </c>
      <c r="BE1470" s="4" t="str">
        <f>IFERROR(AVERAGE(BF1470:BG1470),"")</f>
        <v/>
      </c>
      <c r="BF1470" s="14"/>
      <c r="BG1470" s="15"/>
      <c r="BH1470" s="4" t="str">
        <f>IFERROR(AVERAGE(BI1470:BJ1470),"")</f>
        <v/>
      </c>
      <c r="BI1470" s="14"/>
      <c r="BJ1470" s="15"/>
      <c r="BK1470" s="4" t="str">
        <f>IFERROR(AVERAGE(BL1470:BM1470),"")</f>
        <v/>
      </c>
      <c r="BL1470" s="14"/>
      <c r="BM1470" s="15"/>
      <c r="BN1470" s="4" t="str">
        <f>IFERROR(AVERAGE(BO1470:BP1470),"")</f>
        <v/>
      </c>
      <c r="BO1470" s="14"/>
      <c r="BP1470" s="15"/>
      <c r="BQ1470" s="4" t="str">
        <f>IFERROR(AVERAGE(BR1470:BS1470),"")</f>
        <v/>
      </c>
      <c r="BR1470" s="14"/>
      <c r="BS1470" s="15"/>
      <c r="BT1470" s="4" t="str">
        <f>IFERROR(AVERAGE(BU1470:BV1470),"")</f>
        <v/>
      </c>
      <c r="BU1470" s="14"/>
      <c r="BV1470" s="15"/>
      <c r="BX1470" s="2"/>
      <c r="BY1470" s="2" t="s">
        <v>493</v>
      </c>
    </row>
    <row r="1471" spans="1:77">
      <c r="B1471" t="str">
        <f>B1470</f>
        <v>walker2016benchmarking</v>
      </c>
      <c r="C1471" t="s">
        <v>5</v>
      </c>
      <c r="D1471">
        <f>D1470</f>
        <v>2016</v>
      </c>
      <c r="E1471" t="str">
        <f>E1470</f>
        <v>USD/kW</v>
      </c>
      <c r="F1471" s="4" t="str">
        <f>IFERROR(AVERAGE(G1471:H1471),"")</f>
        <v/>
      </c>
      <c r="G1471" s="16"/>
      <c r="H1471" s="17"/>
      <c r="I1471" s="4" t="str">
        <f>IFERROR(AVERAGE(J1471:K1471),"")</f>
        <v/>
      </c>
      <c r="J1471" s="16"/>
      <c r="K1471" s="17"/>
      <c r="L1471" s="4" t="str">
        <f>IFERROR(AVERAGE(M1471:N1471),"")</f>
        <v/>
      </c>
      <c r="M1471" s="16"/>
      <c r="N1471" s="17"/>
      <c r="O1471" s="4" t="str">
        <f>IFERROR(AVERAGE(P1471:Q1471),"")</f>
        <v/>
      </c>
      <c r="P1471" s="16"/>
      <c r="Q1471" s="17"/>
      <c r="R1471" s="4" t="str">
        <f>IFERROR(AVERAGE(S1471:T1471),"")</f>
        <v/>
      </c>
      <c r="S1471" s="16"/>
      <c r="T1471" s="17"/>
      <c r="U1471" s="4" t="str">
        <f>IFERROR(AVERAGE(V1471:W1471),"")</f>
        <v/>
      </c>
      <c r="V1471" s="16"/>
      <c r="W1471" s="17"/>
      <c r="X1471" s="4" t="str">
        <f>IFERROR(AVERAGE(Y1471:Z1471),"")</f>
        <v/>
      </c>
      <c r="Y1471" s="16"/>
      <c r="Z1471" s="17"/>
      <c r="AA1471" s="4" t="str">
        <f>IFERROR(AVERAGE(AB1471:AC1471),"")</f>
        <v/>
      </c>
      <c r="AB1471" s="16"/>
      <c r="AC1471" s="17"/>
      <c r="AD1471" s="4" t="str">
        <f>IFERROR(AVERAGE(AE1471:AF1471),"")</f>
        <v/>
      </c>
      <c r="AE1471" s="16"/>
      <c r="AF1471" s="17"/>
      <c r="AG1471" s="4" t="str">
        <f>IFERROR(AVERAGE(AH1471:AI1471),"")</f>
        <v/>
      </c>
      <c r="AH1471" s="16"/>
      <c r="AI1471" s="17"/>
      <c r="AJ1471" s="4" t="str">
        <f>IFERROR(AVERAGE(AK1471:AL1471),"")</f>
        <v/>
      </c>
      <c r="AK1471" s="16"/>
      <c r="AL1471" s="17"/>
      <c r="AM1471" s="4" t="str">
        <f>IFERROR(AVERAGE(AN1471:AO1471),"")</f>
        <v/>
      </c>
      <c r="AN1471" s="16"/>
      <c r="AO1471" s="17"/>
      <c r="AP1471" s="4" t="str">
        <f>IFERROR(AVERAGE(AQ1471:AR1471),"")</f>
        <v/>
      </c>
      <c r="AQ1471" s="16"/>
      <c r="AR1471" s="17"/>
      <c r="AS1471" s="4" t="str">
        <f>IFERROR(AVERAGE(AT1471:AU1471),"")</f>
        <v/>
      </c>
      <c r="AT1471" s="16"/>
      <c r="AU1471" s="17"/>
      <c r="AV1471" s="4" t="str">
        <f>IFERROR(AVERAGE(AW1471:AX1471),"")</f>
        <v/>
      </c>
      <c r="AW1471" s="16"/>
      <c r="AX1471" s="17"/>
      <c r="AY1471" s="4" t="str">
        <f>IFERROR(AVERAGE(AZ1471:BA1471),"")</f>
        <v/>
      </c>
      <c r="AZ1471" s="16"/>
      <c r="BA1471" s="17"/>
      <c r="BB1471" s="4" t="str">
        <f>IFERROR(AVERAGE(BC1471:BD1471),"")</f>
        <v/>
      </c>
      <c r="BC1471" s="16"/>
      <c r="BD1471" s="17"/>
      <c r="BE1471" s="4" t="str">
        <f>IFERROR(AVERAGE(BF1471:BG1471),"")</f>
        <v/>
      </c>
      <c r="BF1471" s="16"/>
      <c r="BG1471" s="17"/>
      <c r="BH1471" s="4" t="str">
        <f>IFERROR(AVERAGE(BI1471:BJ1471),"")</f>
        <v/>
      </c>
      <c r="BI1471" s="16"/>
      <c r="BJ1471" s="17"/>
      <c r="BK1471" s="4" t="str">
        <f>IFERROR(AVERAGE(BL1471:BM1471),"")</f>
        <v/>
      </c>
      <c r="BL1471" s="16"/>
      <c r="BM1471" s="17"/>
      <c r="BN1471" s="4" t="str">
        <f>IFERROR(AVERAGE(BO1471:BP1471),"")</f>
        <v/>
      </c>
      <c r="BO1471" s="16"/>
      <c r="BP1471" s="17"/>
      <c r="BQ1471" s="4" t="str">
        <f>IFERROR(AVERAGE(BR1471:BS1471),"")</f>
        <v/>
      </c>
      <c r="BR1471" s="16"/>
      <c r="BS1471" s="17"/>
      <c r="BT1471" s="4" t="str">
        <f>IFERROR(AVERAGE(BU1471:BV1471),"")</f>
        <v/>
      </c>
      <c r="BU1471" s="16"/>
      <c r="BV1471" s="17"/>
      <c r="BX1471" t="s">
        <v>494</v>
      </c>
      <c r="BY1471" s="35" t="s">
        <v>493</v>
      </c>
    </row>
    <row r="1472" spans="1:77">
      <c r="B1472" t="s">
        <v>69</v>
      </c>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4"/>
      <c r="BK1472" s="4"/>
      <c r="BL1472" s="4"/>
      <c r="BM1472" s="4"/>
      <c r="BN1472" s="4"/>
      <c r="BO1472" s="4"/>
      <c r="BP1472" s="4"/>
      <c r="BQ1472" s="4"/>
      <c r="BR1472" s="4"/>
      <c r="BS1472" s="4"/>
      <c r="BT1472" s="4"/>
      <c r="BU1472" s="4"/>
      <c r="BV1472" s="4"/>
    </row>
    <row r="1473" spans="1:74" s="1" customFormat="1">
      <c r="A1473" s="55"/>
      <c r="B1473" s="1" t="str">
        <f>B1471</f>
        <v>walker2016benchmarking</v>
      </c>
      <c r="C1473" s="1" t="s">
        <v>10</v>
      </c>
      <c r="D1473" s="1">
        <f>D1468</f>
        <v>2016</v>
      </c>
      <c r="E1473" s="1" t="str">
        <f>E1469</f>
        <v>USD/kW</v>
      </c>
      <c r="F1473" s="10">
        <f t="shared" ref="F1473:BJ1473" si="1626">IFERROR(SUM(F1475:F1480)/F1474,0)</f>
        <v>0</v>
      </c>
      <c r="G1473" s="10">
        <f t="shared" si="1626"/>
        <v>0</v>
      </c>
      <c r="H1473" s="10">
        <f t="shared" si="1626"/>
        <v>0</v>
      </c>
      <c r="I1473" s="10">
        <f t="shared" si="1626"/>
        <v>0</v>
      </c>
      <c r="J1473" s="10">
        <f t="shared" si="1626"/>
        <v>0</v>
      </c>
      <c r="K1473" s="10">
        <f t="shared" si="1626"/>
        <v>0</v>
      </c>
      <c r="L1473" s="10">
        <f t="shared" si="1626"/>
        <v>0</v>
      </c>
      <c r="M1473" s="10">
        <f t="shared" si="1626"/>
        <v>0</v>
      </c>
      <c r="N1473" s="10">
        <f t="shared" si="1626"/>
        <v>0</v>
      </c>
      <c r="O1473" s="10">
        <f t="shared" si="1626"/>
        <v>0</v>
      </c>
      <c r="P1473" s="10">
        <f t="shared" si="1626"/>
        <v>0</v>
      </c>
      <c r="Q1473" s="10">
        <f t="shared" si="1626"/>
        <v>0</v>
      </c>
      <c r="R1473" s="10">
        <f t="shared" si="1626"/>
        <v>0</v>
      </c>
      <c r="S1473" s="10">
        <f t="shared" si="1626"/>
        <v>0</v>
      </c>
      <c r="T1473" s="10">
        <f t="shared" si="1626"/>
        <v>0</v>
      </c>
      <c r="U1473" s="10">
        <f t="shared" si="1626"/>
        <v>0</v>
      </c>
      <c r="V1473" s="10">
        <f t="shared" si="1626"/>
        <v>0</v>
      </c>
      <c r="W1473" s="10">
        <f t="shared" si="1626"/>
        <v>0</v>
      </c>
      <c r="X1473" s="10">
        <f t="shared" si="1626"/>
        <v>0</v>
      </c>
      <c r="Y1473" s="10">
        <f t="shared" si="1626"/>
        <v>0</v>
      </c>
      <c r="Z1473" s="10">
        <f t="shared" si="1626"/>
        <v>0</v>
      </c>
      <c r="AA1473" s="10">
        <f t="shared" si="1626"/>
        <v>0</v>
      </c>
      <c r="AB1473" s="10">
        <f t="shared" si="1626"/>
        <v>0</v>
      </c>
      <c r="AC1473" s="10">
        <f t="shared" si="1626"/>
        <v>0</v>
      </c>
      <c r="AD1473" s="10">
        <f t="shared" si="1626"/>
        <v>0</v>
      </c>
      <c r="AE1473" s="10">
        <f t="shared" si="1626"/>
        <v>0</v>
      </c>
      <c r="AF1473" s="10">
        <f t="shared" si="1626"/>
        <v>0</v>
      </c>
      <c r="AG1473" s="10">
        <f t="shared" si="1626"/>
        <v>0</v>
      </c>
      <c r="AH1473" s="10">
        <f t="shared" si="1626"/>
        <v>0</v>
      </c>
      <c r="AI1473" s="10">
        <f t="shared" si="1626"/>
        <v>0</v>
      </c>
      <c r="AJ1473" s="10">
        <f t="shared" si="1626"/>
        <v>0</v>
      </c>
      <c r="AK1473" s="10">
        <f t="shared" si="1626"/>
        <v>0</v>
      </c>
      <c r="AL1473" s="10">
        <f t="shared" si="1626"/>
        <v>0</v>
      </c>
      <c r="AM1473" s="10">
        <f t="shared" si="1626"/>
        <v>0</v>
      </c>
      <c r="AN1473" s="10">
        <f t="shared" si="1626"/>
        <v>0</v>
      </c>
      <c r="AO1473" s="10">
        <f t="shared" si="1626"/>
        <v>0</v>
      </c>
      <c r="AP1473" s="10">
        <f t="shared" si="1626"/>
        <v>0</v>
      </c>
      <c r="AQ1473" s="10">
        <f t="shared" si="1626"/>
        <v>0</v>
      </c>
      <c r="AR1473" s="10">
        <f t="shared" si="1626"/>
        <v>0</v>
      </c>
      <c r="AS1473" s="10">
        <f t="shared" si="1626"/>
        <v>0</v>
      </c>
      <c r="AT1473" s="10">
        <f t="shared" si="1626"/>
        <v>0</v>
      </c>
      <c r="AU1473" s="10">
        <f t="shared" si="1626"/>
        <v>0</v>
      </c>
      <c r="AV1473" s="10">
        <f t="shared" si="1626"/>
        <v>0</v>
      </c>
      <c r="AW1473" s="10">
        <f t="shared" si="1626"/>
        <v>0</v>
      </c>
      <c r="AX1473" s="10">
        <f t="shared" si="1626"/>
        <v>0</v>
      </c>
      <c r="AY1473" s="10">
        <f t="shared" si="1626"/>
        <v>0</v>
      </c>
      <c r="AZ1473" s="10">
        <f t="shared" si="1626"/>
        <v>0</v>
      </c>
      <c r="BA1473" s="10">
        <f t="shared" si="1626"/>
        <v>0</v>
      </c>
      <c r="BB1473" s="10">
        <f t="shared" si="1626"/>
        <v>0</v>
      </c>
      <c r="BC1473" s="10">
        <f t="shared" si="1626"/>
        <v>0</v>
      </c>
      <c r="BD1473" s="10">
        <f t="shared" si="1626"/>
        <v>0</v>
      </c>
      <c r="BE1473" s="10">
        <f t="shared" si="1626"/>
        <v>0</v>
      </c>
      <c r="BF1473" s="10">
        <f t="shared" si="1626"/>
        <v>0</v>
      </c>
      <c r="BG1473" s="10">
        <f t="shared" si="1626"/>
        <v>0</v>
      </c>
      <c r="BH1473" s="10">
        <f t="shared" si="1626"/>
        <v>0</v>
      </c>
      <c r="BI1473" s="10">
        <f t="shared" si="1626"/>
        <v>0</v>
      </c>
      <c r="BJ1473" s="10">
        <f t="shared" si="1626"/>
        <v>0</v>
      </c>
      <c r="BK1473" s="10">
        <f t="shared" ref="BK1473:BV1473" si="1627">IFERROR(SUM(BK1475:BK1480)/BK1474,0)</f>
        <v>0</v>
      </c>
      <c r="BL1473" s="10">
        <f t="shared" si="1627"/>
        <v>0</v>
      </c>
      <c r="BM1473" s="10">
        <f t="shared" si="1627"/>
        <v>0</v>
      </c>
      <c r="BN1473" s="10">
        <f t="shared" si="1627"/>
        <v>0</v>
      </c>
      <c r="BO1473" s="10">
        <f t="shared" si="1627"/>
        <v>0</v>
      </c>
      <c r="BP1473" s="10">
        <f t="shared" si="1627"/>
        <v>0</v>
      </c>
      <c r="BQ1473" s="10">
        <f t="shared" si="1627"/>
        <v>0</v>
      </c>
      <c r="BR1473" s="10">
        <f t="shared" si="1627"/>
        <v>0</v>
      </c>
      <c r="BS1473" s="10">
        <f t="shared" si="1627"/>
        <v>0</v>
      </c>
      <c r="BT1473" s="10">
        <f t="shared" si="1627"/>
        <v>0</v>
      </c>
      <c r="BU1473" s="10">
        <f t="shared" si="1627"/>
        <v>0</v>
      </c>
      <c r="BV1473" s="10">
        <f t="shared" si="1627"/>
        <v>0</v>
      </c>
    </row>
    <row r="1474" spans="1:74" hidden="1" outlineLevel="1">
      <c r="B1474" t="str">
        <f>B1473</f>
        <v>walker2016benchmarking</v>
      </c>
      <c r="C1474" t="s">
        <v>17</v>
      </c>
      <c r="D1474">
        <f>D1473</f>
        <v>2016</v>
      </c>
      <c r="E1474" t="s">
        <v>18</v>
      </c>
      <c r="F1474" s="4" t="str">
        <f>IFERROR(AVERAGE(G1474:H1474),"")</f>
        <v/>
      </c>
      <c r="G1474" s="12"/>
      <c r="H1474" s="13"/>
      <c r="I1474" s="4" t="str">
        <f>IFERROR(AVERAGE(J1474:K1474),"")</f>
        <v/>
      </c>
      <c r="J1474" s="12"/>
      <c r="K1474" s="13"/>
      <c r="L1474" s="4" t="str">
        <f>IFERROR(AVERAGE(M1474:N1474),"")</f>
        <v/>
      </c>
      <c r="M1474" s="12"/>
      <c r="N1474" s="13"/>
      <c r="O1474" s="4" t="str">
        <f>IFERROR(AVERAGE(P1474:Q1474),"")</f>
        <v/>
      </c>
      <c r="P1474" s="12"/>
      <c r="Q1474" s="13"/>
      <c r="R1474" s="4" t="str">
        <f>IFERROR(AVERAGE(S1474:T1474),"")</f>
        <v/>
      </c>
      <c r="S1474" s="12"/>
      <c r="T1474" s="13"/>
      <c r="U1474" s="4" t="str">
        <f>IFERROR(AVERAGE(V1474:W1474),"")</f>
        <v/>
      </c>
      <c r="V1474" s="12"/>
      <c r="W1474" s="13"/>
      <c r="X1474" s="4" t="str">
        <f>IFERROR(AVERAGE(Y1474:Z1474),"")</f>
        <v/>
      </c>
      <c r="Y1474" s="12"/>
      <c r="Z1474" s="13"/>
      <c r="AA1474" s="4" t="str">
        <f>IFERROR(AVERAGE(AB1474:AC1474),"")</f>
        <v/>
      </c>
      <c r="AB1474" s="12"/>
      <c r="AC1474" s="13"/>
      <c r="AD1474" s="4" t="str">
        <f>IFERROR(AVERAGE(AE1474:AF1474),"")</f>
        <v/>
      </c>
      <c r="AE1474" s="12"/>
      <c r="AF1474" s="13"/>
      <c r="AG1474" s="4" t="str">
        <f>IFERROR(AVERAGE(AH1474:AI1474),"")</f>
        <v/>
      </c>
      <c r="AH1474" s="12"/>
      <c r="AI1474" s="13"/>
      <c r="AJ1474" s="4" t="str">
        <f>IFERROR(AVERAGE(AK1474:AL1474),"")</f>
        <v/>
      </c>
      <c r="AK1474" s="12"/>
      <c r="AL1474" s="13"/>
      <c r="AM1474" s="4" t="str">
        <f>IFERROR(AVERAGE(AN1474:AO1474),"")</f>
        <v/>
      </c>
      <c r="AN1474" s="12"/>
      <c r="AO1474" s="13"/>
      <c r="AP1474" s="4" t="str">
        <f>IFERROR(AVERAGE(AQ1474:AR1474),"")</f>
        <v/>
      </c>
      <c r="AQ1474" s="12"/>
      <c r="AR1474" s="13"/>
      <c r="AS1474" s="4" t="str">
        <f>IFERROR(AVERAGE(AT1474:AU1474),"")</f>
        <v/>
      </c>
      <c r="AT1474" s="12"/>
      <c r="AU1474" s="13"/>
      <c r="AV1474" s="4" t="str">
        <f>IFERROR(AVERAGE(AW1474:AX1474),"")</f>
        <v/>
      </c>
      <c r="AW1474" s="12"/>
      <c r="AX1474" s="13"/>
      <c r="AY1474" s="4" t="str">
        <f>IFERROR(AVERAGE(AZ1474:BA1474),"")</f>
        <v/>
      </c>
      <c r="AZ1474" s="12"/>
      <c r="BA1474" s="13"/>
      <c r="BB1474" s="4" t="str">
        <f>IFERROR(AVERAGE(BC1474:BD1474),"")</f>
        <v/>
      </c>
      <c r="BC1474" s="12"/>
      <c r="BD1474" s="13"/>
      <c r="BE1474" s="4" t="str">
        <f>IFERROR(AVERAGE(BF1474:BG1474),"")</f>
        <v/>
      </c>
      <c r="BF1474" s="12"/>
      <c r="BG1474" s="13"/>
      <c r="BH1474" s="4" t="str">
        <f>IFERROR(AVERAGE(BI1474:BJ1474),"")</f>
        <v/>
      </c>
      <c r="BI1474" s="12"/>
      <c r="BJ1474" s="13"/>
      <c r="BK1474" s="4" t="str">
        <f>IFERROR(AVERAGE(BL1474:BM1474),"")</f>
        <v/>
      </c>
      <c r="BL1474" s="12"/>
      <c r="BM1474" s="13"/>
      <c r="BN1474" s="4" t="str">
        <f>IFERROR(AVERAGE(BO1474:BP1474),"")</f>
        <v/>
      </c>
      <c r="BO1474" s="12"/>
      <c r="BP1474" s="13"/>
      <c r="BQ1474" s="4" t="str">
        <f>IFERROR(AVERAGE(BR1474:BS1474),"")</f>
        <v/>
      </c>
      <c r="BR1474" s="12"/>
      <c r="BS1474" s="13"/>
      <c r="BT1474" s="4" t="str">
        <f>IFERROR(AVERAGE(BU1474:BV1474),"")</f>
        <v/>
      </c>
      <c r="BU1474" s="12"/>
      <c r="BV1474" s="13"/>
    </row>
    <row r="1475" spans="1:74" hidden="1" outlineLevel="1">
      <c r="B1475" t="str">
        <f t="shared" ref="B1475:B1480" si="1628">B1474</f>
        <v>walker2016benchmarking</v>
      </c>
      <c r="C1475" t="s">
        <v>12</v>
      </c>
      <c r="D1475">
        <f>D1473</f>
        <v>2016</v>
      </c>
      <c r="E1475" t="str">
        <f>LEFT(E1473,3)</f>
        <v>USD</v>
      </c>
      <c r="F1475" s="4" t="str">
        <f t="shared" ref="F1475:F1480" si="1629">IFERROR(AVERAGE(G1475:H1475),"")</f>
        <v/>
      </c>
      <c r="G1475" s="12"/>
      <c r="H1475" s="13"/>
      <c r="I1475" s="4" t="str">
        <f t="shared" ref="I1475:I1480" si="1630">IFERROR(AVERAGE(J1475:K1475),"")</f>
        <v/>
      </c>
      <c r="J1475" s="12"/>
      <c r="K1475" s="13"/>
      <c r="L1475" s="4" t="str">
        <f t="shared" ref="L1475:L1480" si="1631">IFERROR(AVERAGE(M1475:N1475),"")</f>
        <v/>
      </c>
      <c r="M1475" s="12"/>
      <c r="N1475" s="13"/>
      <c r="O1475" s="4" t="str">
        <f t="shared" ref="O1475:O1480" si="1632">IFERROR(AVERAGE(P1475:Q1475),"")</f>
        <v/>
      </c>
      <c r="P1475" s="12"/>
      <c r="Q1475" s="13"/>
      <c r="R1475" s="4" t="str">
        <f t="shared" ref="R1475:R1480" si="1633">IFERROR(AVERAGE(S1475:T1475),"")</f>
        <v/>
      </c>
      <c r="S1475" s="12"/>
      <c r="T1475" s="13"/>
      <c r="U1475" s="4" t="str">
        <f t="shared" ref="U1475:U1480" si="1634">IFERROR(AVERAGE(V1475:W1475),"")</f>
        <v/>
      </c>
      <c r="V1475" s="12"/>
      <c r="W1475" s="13"/>
      <c r="X1475" s="4" t="str">
        <f t="shared" ref="X1475:X1480" si="1635">IFERROR(AVERAGE(Y1475:Z1475),"")</f>
        <v/>
      </c>
      <c r="Y1475" s="12"/>
      <c r="Z1475" s="13"/>
      <c r="AA1475" s="4" t="str">
        <f t="shared" ref="AA1475:AA1480" si="1636">IFERROR(AVERAGE(AB1475:AC1475),"")</f>
        <v/>
      </c>
      <c r="AB1475" s="12"/>
      <c r="AC1475" s="13"/>
      <c r="AD1475" s="4" t="str">
        <f t="shared" ref="AD1475:AD1480" si="1637">IFERROR(AVERAGE(AE1475:AF1475),"")</f>
        <v/>
      </c>
      <c r="AE1475" s="12"/>
      <c r="AF1475" s="13"/>
      <c r="AG1475" s="4" t="str">
        <f t="shared" ref="AG1475:AG1480" si="1638">IFERROR(AVERAGE(AH1475:AI1475),"")</f>
        <v/>
      </c>
      <c r="AH1475" s="12"/>
      <c r="AI1475" s="13"/>
      <c r="AJ1475" s="4" t="str">
        <f t="shared" ref="AJ1475:AJ1480" si="1639">IFERROR(AVERAGE(AK1475:AL1475),"")</f>
        <v/>
      </c>
      <c r="AK1475" s="12"/>
      <c r="AL1475" s="13"/>
      <c r="AM1475" s="4" t="str">
        <f t="shared" ref="AM1475:AM1480" si="1640">IFERROR(AVERAGE(AN1475:AO1475),"")</f>
        <v/>
      </c>
      <c r="AN1475" s="12"/>
      <c r="AO1475" s="13"/>
      <c r="AP1475" s="4" t="str">
        <f t="shared" ref="AP1475:AP1480" si="1641">IFERROR(AVERAGE(AQ1475:AR1475),"")</f>
        <v/>
      </c>
      <c r="AQ1475" s="12"/>
      <c r="AR1475" s="13"/>
      <c r="AS1475" s="4" t="str">
        <f t="shared" ref="AS1475:AS1480" si="1642">IFERROR(AVERAGE(AT1475:AU1475),"")</f>
        <v/>
      </c>
      <c r="AT1475" s="12"/>
      <c r="AU1475" s="13"/>
      <c r="AV1475" s="4" t="str">
        <f t="shared" ref="AV1475:AV1480" si="1643">IFERROR(AVERAGE(AW1475:AX1475),"")</f>
        <v/>
      </c>
      <c r="AW1475" s="12"/>
      <c r="AX1475" s="13"/>
      <c r="AY1475" s="4" t="str">
        <f t="shared" ref="AY1475:AY1480" si="1644">IFERROR(AVERAGE(AZ1475:BA1475),"")</f>
        <v/>
      </c>
      <c r="AZ1475" s="12"/>
      <c r="BA1475" s="13"/>
      <c r="BB1475" s="4" t="str">
        <f t="shared" ref="BB1475:BB1480" si="1645">IFERROR(AVERAGE(BC1475:BD1475),"")</f>
        <v/>
      </c>
      <c r="BC1475" s="12"/>
      <c r="BD1475" s="13"/>
      <c r="BE1475" s="4" t="str">
        <f t="shared" ref="BE1475:BE1480" si="1646">IFERROR(AVERAGE(BF1475:BG1475),"")</f>
        <v/>
      </c>
      <c r="BF1475" s="12"/>
      <c r="BG1475" s="13"/>
      <c r="BH1475" s="4" t="str">
        <f t="shared" ref="BH1475:BH1480" si="1647">IFERROR(AVERAGE(BI1475:BJ1475),"")</f>
        <v/>
      </c>
      <c r="BI1475" s="12"/>
      <c r="BJ1475" s="13"/>
      <c r="BK1475" s="4" t="str">
        <f t="shared" ref="BK1475:BK1480" si="1648">IFERROR(AVERAGE(BL1475:BM1475),"")</f>
        <v/>
      </c>
      <c r="BL1475" s="12"/>
      <c r="BM1475" s="13"/>
      <c r="BN1475" s="4" t="str">
        <f t="shared" ref="BN1475:BN1480" si="1649">IFERROR(AVERAGE(BO1475:BP1475),"")</f>
        <v/>
      </c>
      <c r="BO1475" s="12"/>
      <c r="BP1475" s="13"/>
      <c r="BQ1475" s="4" t="str">
        <f t="shared" ref="BQ1475:BQ1480" si="1650">IFERROR(AVERAGE(BR1475:BS1475),"")</f>
        <v/>
      </c>
      <c r="BR1475" s="12"/>
      <c r="BS1475" s="13"/>
      <c r="BT1475" s="4" t="str">
        <f t="shared" ref="BT1475:BT1480" si="1651">IFERROR(AVERAGE(BU1475:BV1475),"")</f>
        <v/>
      </c>
      <c r="BU1475" s="12"/>
      <c r="BV1475" s="13"/>
    </row>
    <row r="1476" spans="1:74" hidden="1" outlineLevel="1">
      <c r="B1476" t="str">
        <f t="shared" si="1628"/>
        <v>walker2016benchmarking</v>
      </c>
      <c r="C1476" t="s">
        <v>13</v>
      </c>
      <c r="D1476">
        <f t="shared" ref="D1476:E1480" si="1652">D1475</f>
        <v>2016</v>
      </c>
      <c r="E1476" t="str">
        <f t="shared" si="1652"/>
        <v>USD</v>
      </c>
      <c r="F1476" s="4" t="str">
        <f t="shared" si="1629"/>
        <v/>
      </c>
      <c r="G1476" s="12"/>
      <c r="H1476" s="13"/>
      <c r="I1476" s="4" t="str">
        <f t="shared" si="1630"/>
        <v/>
      </c>
      <c r="J1476" s="12"/>
      <c r="K1476" s="13"/>
      <c r="L1476" s="4" t="str">
        <f t="shared" si="1631"/>
        <v/>
      </c>
      <c r="M1476" s="12"/>
      <c r="N1476" s="13"/>
      <c r="O1476" s="4" t="str">
        <f t="shared" si="1632"/>
        <v/>
      </c>
      <c r="P1476" s="12"/>
      <c r="Q1476" s="13"/>
      <c r="R1476" s="4" t="str">
        <f t="shared" si="1633"/>
        <v/>
      </c>
      <c r="S1476" s="12"/>
      <c r="T1476" s="13"/>
      <c r="U1476" s="4" t="str">
        <f t="shared" si="1634"/>
        <v/>
      </c>
      <c r="V1476" s="12"/>
      <c r="W1476" s="13"/>
      <c r="X1476" s="4" t="str">
        <f t="shared" si="1635"/>
        <v/>
      </c>
      <c r="Y1476" s="12"/>
      <c r="Z1476" s="13"/>
      <c r="AA1476" s="4" t="str">
        <f t="shared" si="1636"/>
        <v/>
      </c>
      <c r="AB1476" s="12"/>
      <c r="AC1476" s="13"/>
      <c r="AD1476" s="4" t="str">
        <f t="shared" si="1637"/>
        <v/>
      </c>
      <c r="AE1476" s="12"/>
      <c r="AF1476" s="13"/>
      <c r="AG1476" s="4" t="str">
        <f t="shared" si="1638"/>
        <v/>
      </c>
      <c r="AH1476" s="12"/>
      <c r="AI1476" s="13"/>
      <c r="AJ1476" s="4" t="str">
        <f t="shared" si="1639"/>
        <v/>
      </c>
      <c r="AK1476" s="12"/>
      <c r="AL1476" s="13"/>
      <c r="AM1476" s="4" t="str">
        <f t="shared" si="1640"/>
        <v/>
      </c>
      <c r="AN1476" s="12"/>
      <c r="AO1476" s="13"/>
      <c r="AP1476" s="4" t="str">
        <f t="shared" si="1641"/>
        <v/>
      </c>
      <c r="AQ1476" s="12"/>
      <c r="AR1476" s="13"/>
      <c r="AS1476" s="4" t="str">
        <f t="shared" si="1642"/>
        <v/>
      </c>
      <c r="AT1476" s="12"/>
      <c r="AU1476" s="13"/>
      <c r="AV1476" s="4" t="str">
        <f t="shared" si="1643"/>
        <v/>
      </c>
      <c r="AW1476" s="12"/>
      <c r="AX1476" s="13"/>
      <c r="AY1476" s="4" t="str">
        <f t="shared" si="1644"/>
        <v/>
      </c>
      <c r="AZ1476" s="12"/>
      <c r="BA1476" s="13"/>
      <c r="BB1476" s="4" t="str">
        <f t="shared" si="1645"/>
        <v/>
      </c>
      <c r="BC1476" s="12"/>
      <c r="BD1476" s="13"/>
      <c r="BE1476" s="4" t="str">
        <f t="shared" si="1646"/>
        <v/>
      </c>
      <c r="BF1476" s="12"/>
      <c r="BG1476" s="13"/>
      <c r="BH1476" s="4" t="str">
        <f t="shared" si="1647"/>
        <v/>
      </c>
      <c r="BI1476" s="12"/>
      <c r="BJ1476" s="13"/>
      <c r="BK1476" s="4" t="str">
        <f t="shared" si="1648"/>
        <v/>
      </c>
      <c r="BL1476" s="12"/>
      <c r="BM1476" s="13"/>
      <c r="BN1476" s="4" t="str">
        <f t="shared" si="1649"/>
        <v/>
      </c>
      <c r="BO1476" s="12"/>
      <c r="BP1476" s="13"/>
      <c r="BQ1476" s="4" t="str">
        <f t="shared" si="1650"/>
        <v/>
      </c>
      <c r="BR1476" s="12"/>
      <c r="BS1476" s="13"/>
      <c r="BT1476" s="4" t="str">
        <f t="shared" si="1651"/>
        <v/>
      </c>
      <c r="BU1476" s="12"/>
      <c r="BV1476" s="13"/>
    </row>
    <row r="1477" spans="1:74" hidden="1" outlineLevel="1">
      <c r="B1477" t="str">
        <f t="shared" si="1628"/>
        <v>walker2016benchmarking</v>
      </c>
      <c r="C1477" t="s">
        <v>14</v>
      </c>
      <c r="D1477">
        <f t="shared" si="1652"/>
        <v>2016</v>
      </c>
      <c r="E1477" t="str">
        <f t="shared" si="1652"/>
        <v>USD</v>
      </c>
      <c r="F1477" s="4" t="str">
        <f t="shared" si="1629"/>
        <v/>
      </c>
      <c r="G1477" s="12"/>
      <c r="H1477" s="13"/>
      <c r="I1477" s="4" t="str">
        <f t="shared" si="1630"/>
        <v/>
      </c>
      <c r="J1477" s="12"/>
      <c r="K1477" s="13"/>
      <c r="L1477" s="4" t="str">
        <f t="shared" si="1631"/>
        <v/>
      </c>
      <c r="M1477" s="12"/>
      <c r="N1477" s="13"/>
      <c r="O1477" s="4" t="str">
        <f t="shared" si="1632"/>
        <v/>
      </c>
      <c r="P1477" s="12"/>
      <c r="Q1477" s="13"/>
      <c r="R1477" s="4" t="str">
        <f t="shared" si="1633"/>
        <v/>
      </c>
      <c r="S1477" s="12"/>
      <c r="T1477" s="13"/>
      <c r="U1477" s="4" t="str">
        <f t="shared" si="1634"/>
        <v/>
      </c>
      <c r="V1477" s="12"/>
      <c r="W1477" s="13"/>
      <c r="X1477" s="4" t="str">
        <f t="shared" si="1635"/>
        <v/>
      </c>
      <c r="Y1477" s="12"/>
      <c r="Z1477" s="13"/>
      <c r="AA1477" s="4" t="str">
        <f t="shared" si="1636"/>
        <v/>
      </c>
      <c r="AB1477" s="12"/>
      <c r="AC1477" s="13"/>
      <c r="AD1477" s="4" t="str">
        <f t="shared" si="1637"/>
        <v/>
      </c>
      <c r="AE1477" s="12"/>
      <c r="AF1477" s="13"/>
      <c r="AG1477" s="4" t="str">
        <f t="shared" si="1638"/>
        <v/>
      </c>
      <c r="AH1477" s="12"/>
      <c r="AI1477" s="13"/>
      <c r="AJ1477" s="4" t="str">
        <f t="shared" si="1639"/>
        <v/>
      </c>
      <c r="AK1477" s="12"/>
      <c r="AL1477" s="13"/>
      <c r="AM1477" s="4" t="str">
        <f t="shared" si="1640"/>
        <v/>
      </c>
      <c r="AN1477" s="12"/>
      <c r="AO1477" s="13"/>
      <c r="AP1477" s="4" t="str">
        <f t="shared" si="1641"/>
        <v/>
      </c>
      <c r="AQ1477" s="12"/>
      <c r="AR1477" s="13"/>
      <c r="AS1477" s="4" t="str">
        <f t="shared" si="1642"/>
        <v/>
      </c>
      <c r="AT1477" s="12"/>
      <c r="AU1477" s="13"/>
      <c r="AV1477" s="4" t="str">
        <f t="shared" si="1643"/>
        <v/>
      </c>
      <c r="AW1477" s="12"/>
      <c r="AX1477" s="13"/>
      <c r="AY1477" s="4" t="str">
        <f t="shared" si="1644"/>
        <v/>
      </c>
      <c r="AZ1477" s="12"/>
      <c r="BA1477" s="13"/>
      <c r="BB1477" s="4" t="str">
        <f t="shared" si="1645"/>
        <v/>
      </c>
      <c r="BC1477" s="12"/>
      <c r="BD1477" s="13"/>
      <c r="BE1477" s="4" t="str">
        <f t="shared" si="1646"/>
        <v/>
      </c>
      <c r="BF1477" s="12"/>
      <c r="BG1477" s="13"/>
      <c r="BH1477" s="4" t="str">
        <f t="shared" si="1647"/>
        <v/>
      </c>
      <c r="BI1477" s="12"/>
      <c r="BJ1477" s="13"/>
      <c r="BK1477" s="4" t="str">
        <f t="shared" si="1648"/>
        <v/>
      </c>
      <c r="BL1477" s="12"/>
      <c r="BM1477" s="13"/>
      <c r="BN1477" s="4" t="str">
        <f t="shared" si="1649"/>
        <v/>
      </c>
      <c r="BO1477" s="12"/>
      <c r="BP1477" s="13"/>
      <c r="BQ1477" s="4" t="str">
        <f t="shared" si="1650"/>
        <v/>
      </c>
      <c r="BR1477" s="12"/>
      <c r="BS1477" s="13"/>
      <c r="BT1477" s="4" t="str">
        <f t="shared" si="1651"/>
        <v/>
      </c>
      <c r="BU1477" s="12"/>
      <c r="BV1477" s="13"/>
    </row>
    <row r="1478" spans="1:74" hidden="1" outlineLevel="1">
      <c r="B1478" t="str">
        <f t="shared" si="1628"/>
        <v>walker2016benchmarking</v>
      </c>
      <c r="C1478" t="s">
        <v>11</v>
      </c>
      <c r="D1478">
        <f t="shared" si="1652"/>
        <v>2016</v>
      </c>
      <c r="E1478" t="str">
        <f t="shared" si="1652"/>
        <v>USD</v>
      </c>
      <c r="F1478" s="4" t="str">
        <f t="shared" si="1629"/>
        <v/>
      </c>
      <c r="G1478" s="12"/>
      <c r="H1478" s="13"/>
      <c r="I1478" s="4" t="str">
        <f t="shared" si="1630"/>
        <v/>
      </c>
      <c r="J1478" s="12"/>
      <c r="K1478" s="13"/>
      <c r="L1478" s="4" t="str">
        <f t="shared" si="1631"/>
        <v/>
      </c>
      <c r="M1478" s="12"/>
      <c r="N1478" s="13"/>
      <c r="O1478" s="4" t="str">
        <f t="shared" si="1632"/>
        <v/>
      </c>
      <c r="P1478" s="12"/>
      <c r="Q1478" s="13"/>
      <c r="R1478" s="4" t="str">
        <f t="shared" si="1633"/>
        <v/>
      </c>
      <c r="S1478" s="12"/>
      <c r="T1478" s="13"/>
      <c r="U1478" s="4" t="str">
        <f t="shared" si="1634"/>
        <v/>
      </c>
      <c r="V1478" s="12"/>
      <c r="W1478" s="13"/>
      <c r="X1478" s="4" t="str">
        <f t="shared" si="1635"/>
        <v/>
      </c>
      <c r="Y1478" s="12"/>
      <c r="Z1478" s="13"/>
      <c r="AA1478" s="4" t="str">
        <f t="shared" si="1636"/>
        <v/>
      </c>
      <c r="AB1478" s="12"/>
      <c r="AC1478" s="13"/>
      <c r="AD1478" s="4" t="str">
        <f t="shared" si="1637"/>
        <v/>
      </c>
      <c r="AE1478" s="12"/>
      <c r="AF1478" s="13"/>
      <c r="AG1478" s="4" t="str">
        <f t="shared" si="1638"/>
        <v/>
      </c>
      <c r="AH1478" s="12"/>
      <c r="AI1478" s="13"/>
      <c r="AJ1478" s="4" t="str">
        <f t="shared" si="1639"/>
        <v/>
      </c>
      <c r="AK1478" s="12"/>
      <c r="AL1478" s="13"/>
      <c r="AM1478" s="4" t="str">
        <f t="shared" si="1640"/>
        <v/>
      </c>
      <c r="AN1478" s="12"/>
      <c r="AO1478" s="13"/>
      <c r="AP1478" s="4" t="str">
        <f t="shared" si="1641"/>
        <v/>
      </c>
      <c r="AQ1478" s="12"/>
      <c r="AR1478" s="13"/>
      <c r="AS1478" s="4" t="str">
        <f t="shared" si="1642"/>
        <v/>
      </c>
      <c r="AT1478" s="12"/>
      <c r="AU1478" s="13"/>
      <c r="AV1478" s="4" t="str">
        <f t="shared" si="1643"/>
        <v/>
      </c>
      <c r="AW1478" s="12"/>
      <c r="AX1478" s="13"/>
      <c r="AY1478" s="4" t="str">
        <f t="shared" si="1644"/>
        <v/>
      </c>
      <c r="AZ1478" s="12"/>
      <c r="BA1478" s="13"/>
      <c r="BB1478" s="4" t="str">
        <f t="shared" si="1645"/>
        <v/>
      </c>
      <c r="BC1478" s="12"/>
      <c r="BD1478" s="13"/>
      <c r="BE1478" s="4" t="str">
        <f t="shared" si="1646"/>
        <v/>
      </c>
      <c r="BF1478" s="12"/>
      <c r="BG1478" s="13"/>
      <c r="BH1478" s="4" t="str">
        <f t="shared" si="1647"/>
        <v/>
      </c>
      <c r="BI1478" s="12"/>
      <c r="BJ1478" s="13"/>
      <c r="BK1478" s="4" t="str">
        <f t="shared" si="1648"/>
        <v/>
      </c>
      <c r="BL1478" s="12"/>
      <c r="BM1478" s="13"/>
      <c r="BN1478" s="4" t="str">
        <f t="shared" si="1649"/>
        <v/>
      </c>
      <c r="BO1478" s="12"/>
      <c r="BP1478" s="13"/>
      <c r="BQ1478" s="4" t="str">
        <f t="shared" si="1650"/>
        <v/>
      </c>
      <c r="BR1478" s="12"/>
      <c r="BS1478" s="13"/>
      <c r="BT1478" s="4" t="str">
        <f t="shared" si="1651"/>
        <v/>
      </c>
      <c r="BU1478" s="12"/>
      <c r="BV1478" s="13"/>
    </row>
    <row r="1479" spans="1:74" hidden="1" outlineLevel="1">
      <c r="B1479" t="str">
        <f t="shared" si="1628"/>
        <v>walker2016benchmarking</v>
      </c>
      <c r="C1479" t="s">
        <v>15</v>
      </c>
      <c r="D1479">
        <f t="shared" si="1652"/>
        <v>2016</v>
      </c>
      <c r="E1479" t="str">
        <f t="shared" si="1652"/>
        <v>USD</v>
      </c>
      <c r="F1479" s="4" t="str">
        <f t="shared" si="1629"/>
        <v/>
      </c>
      <c r="G1479" s="12"/>
      <c r="H1479" s="13"/>
      <c r="I1479" s="4" t="str">
        <f t="shared" si="1630"/>
        <v/>
      </c>
      <c r="J1479" s="12"/>
      <c r="K1479" s="13"/>
      <c r="L1479" s="4" t="str">
        <f t="shared" si="1631"/>
        <v/>
      </c>
      <c r="M1479" s="12"/>
      <c r="N1479" s="13"/>
      <c r="O1479" s="4" t="str">
        <f t="shared" si="1632"/>
        <v/>
      </c>
      <c r="P1479" s="12"/>
      <c r="Q1479" s="13"/>
      <c r="R1479" s="4" t="str">
        <f t="shared" si="1633"/>
        <v/>
      </c>
      <c r="S1479" s="12"/>
      <c r="T1479" s="13"/>
      <c r="U1479" s="4" t="str">
        <f t="shared" si="1634"/>
        <v/>
      </c>
      <c r="V1479" s="12"/>
      <c r="W1479" s="13"/>
      <c r="X1479" s="4" t="str">
        <f t="shared" si="1635"/>
        <v/>
      </c>
      <c r="Y1479" s="12"/>
      <c r="Z1479" s="13"/>
      <c r="AA1479" s="4" t="str">
        <f t="shared" si="1636"/>
        <v/>
      </c>
      <c r="AB1479" s="12"/>
      <c r="AC1479" s="13"/>
      <c r="AD1479" s="4" t="str">
        <f t="shared" si="1637"/>
        <v/>
      </c>
      <c r="AE1479" s="12"/>
      <c r="AF1479" s="13"/>
      <c r="AG1479" s="4" t="str">
        <f t="shared" si="1638"/>
        <v/>
      </c>
      <c r="AH1479" s="12"/>
      <c r="AI1479" s="13"/>
      <c r="AJ1479" s="4" t="str">
        <f t="shared" si="1639"/>
        <v/>
      </c>
      <c r="AK1479" s="12"/>
      <c r="AL1479" s="13"/>
      <c r="AM1479" s="4" t="str">
        <f t="shared" si="1640"/>
        <v/>
      </c>
      <c r="AN1479" s="12"/>
      <c r="AO1479" s="13"/>
      <c r="AP1479" s="4" t="str">
        <f t="shared" si="1641"/>
        <v/>
      </c>
      <c r="AQ1479" s="12"/>
      <c r="AR1479" s="13"/>
      <c r="AS1479" s="4" t="str">
        <f t="shared" si="1642"/>
        <v/>
      </c>
      <c r="AT1479" s="12"/>
      <c r="AU1479" s="13"/>
      <c r="AV1479" s="4" t="str">
        <f t="shared" si="1643"/>
        <v/>
      </c>
      <c r="AW1479" s="12"/>
      <c r="AX1479" s="13"/>
      <c r="AY1479" s="4" t="str">
        <f t="shared" si="1644"/>
        <v/>
      </c>
      <c r="AZ1479" s="12"/>
      <c r="BA1479" s="13"/>
      <c r="BB1479" s="4" t="str">
        <f t="shared" si="1645"/>
        <v/>
      </c>
      <c r="BC1479" s="12"/>
      <c r="BD1479" s="13"/>
      <c r="BE1479" s="4" t="str">
        <f t="shared" si="1646"/>
        <v/>
      </c>
      <c r="BF1479" s="12"/>
      <c r="BG1479" s="13"/>
      <c r="BH1479" s="4" t="str">
        <f t="shared" si="1647"/>
        <v/>
      </c>
      <c r="BI1479" s="12"/>
      <c r="BJ1479" s="13"/>
      <c r="BK1479" s="4" t="str">
        <f t="shared" si="1648"/>
        <v/>
      </c>
      <c r="BL1479" s="12"/>
      <c r="BM1479" s="13"/>
      <c r="BN1479" s="4" t="str">
        <f t="shared" si="1649"/>
        <v/>
      </c>
      <c r="BO1479" s="12"/>
      <c r="BP1479" s="13"/>
      <c r="BQ1479" s="4" t="str">
        <f t="shared" si="1650"/>
        <v/>
      </c>
      <c r="BR1479" s="12"/>
      <c r="BS1479" s="13"/>
      <c r="BT1479" s="4" t="str">
        <f t="shared" si="1651"/>
        <v/>
      </c>
      <c r="BU1479" s="12"/>
      <c r="BV1479" s="13"/>
    </row>
    <row r="1480" spans="1:74" hidden="1" outlineLevel="1">
      <c r="B1480" t="str">
        <f t="shared" si="1628"/>
        <v>walker2016benchmarking</v>
      </c>
      <c r="C1480" t="s">
        <v>16</v>
      </c>
      <c r="D1480">
        <f t="shared" si="1652"/>
        <v>2016</v>
      </c>
      <c r="E1480" t="str">
        <f t="shared" si="1652"/>
        <v>USD</v>
      </c>
      <c r="F1480" s="4" t="str">
        <f t="shared" si="1629"/>
        <v/>
      </c>
      <c r="G1480" s="12"/>
      <c r="H1480" s="13"/>
      <c r="I1480" s="4" t="str">
        <f t="shared" si="1630"/>
        <v/>
      </c>
      <c r="J1480" s="12"/>
      <c r="K1480" s="13"/>
      <c r="L1480" s="4" t="str">
        <f t="shared" si="1631"/>
        <v/>
      </c>
      <c r="M1480" s="12"/>
      <c r="N1480" s="13"/>
      <c r="O1480" s="4" t="str">
        <f t="shared" si="1632"/>
        <v/>
      </c>
      <c r="P1480" s="12"/>
      <c r="Q1480" s="13"/>
      <c r="R1480" s="4" t="str">
        <f t="shared" si="1633"/>
        <v/>
      </c>
      <c r="S1480" s="12"/>
      <c r="T1480" s="13"/>
      <c r="U1480" s="4" t="str">
        <f t="shared" si="1634"/>
        <v/>
      </c>
      <c r="V1480" s="12"/>
      <c r="W1480" s="13"/>
      <c r="X1480" s="4" t="str">
        <f t="shared" si="1635"/>
        <v/>
      </c>
      <c r="Y1480" s="12"/>
      <c r="Z1480" s="13"/>
      <c r="AA1480" s="4" t="str">
        <f t="shared" si="1636"/>
        <v/>
      </c>
      <c r="AB1480" s="12"/>
      <c r="AC1480" s="13"/>
      <c r="AD1480" s="4" t="str">
        <f t="shared" si="1637"/>
        <v/>
      </c>
      <c r="AE1480" s="12"/>
      <c r="AF1480" s="13"/>
      <c r="AG1480" s="4" t="str">
        <f t="shared" si="1638"/>
        <v/>
      </c>
      <c r="AH1480" s="12"/>
      <c r="AI1480" s="13"/>
      <c r="AJ1480" s="4" t="str">
        <f t="shared" si="1639"/>
        <v/>
      </c>
      <c r="AK1480" s="12"/>
      <c r="AL1480" s="13"/>
      <c r="AM1480" s="4" t="str">
        <f t="shared" si="1640"/>
        <v/>
      </c>
      <c r="AN1480" s="12"/>
      <c r="AO1480" s="13"/>
      <c r="AP1480" s="4" t="str">
        <f t="shared" si="1641"/>
        <v/>
      </c>
      <c r="AQ1480" s="12"/>
      <c r="AR1480" s="13"/>
      <c r="AS1480" s="4" t="str">
        <f t="shared" si="1642"/>
        <v/>
      </c>
      <c r="AT1480" s="12"/>
      <c r="AU1480" s="13"/>
      <c r="AV1480" s="4" t="str">
        <f t="shared" si="1643"/>
        <v/>
      </c>
      <c r="AW1480" s="12"/>
      <c r="AX1480" s="13"/>
      <c r="AY1480" s="4" t="str">
        <f t="shared" si="1644"/>
        <v/>
      </c>
      <c r="AZ1480" s="12"/>
      <c r="BA1480" s="13"/>
      <c r="BB1480" s="4" t="str">
        <f t="shared" si="1645"/>
        <v/>
      </c>
      <c r="BC1480" s="12"/>
      <c r="BD1480" s="13"/>
      <c r="BE1480" s="4" t="str">
        <f t="shared" si="1646"/>
        <v/>
      </c>
      <c r="BF1480" s="12"/>
      <c r="BG1480" s="13"/>
      <c r="BH1480" s="4" t="str">
        <f t="shared" si="1647"/>
        <v/>
      </c>
      <c r="BI1480" s="12"/>
      <c r="BJ1480" s="13"/>
      <c r="BK1480" s="4" t="str">
        <f t="shared" si="1648"/>
        <v/>
      </c>
      <c r="BL1480" s="12"/>
      <c r="BM1480" s="13"/>
      <c r="BN1480" s="4" t="str">
        <f t="shared" si="1649"/>
        <v/>
      </c>
      <c r="BO1480" s="12"/>
      <c r="BP1480" s="13"/>
      <c r="BQ1480" s="4" t="str">
        <f t="shared" si="1650"/>
        <v/>
      </c>
      <c r="BR1480" s="12"/>
      <c r="BS1480" s="13"/>
      <c r="BT1480" s="4" t="str">
        <f t="shared" si="1651"/>
        <v/>
      </c>
      <c r="BU1480" s="12"/>
      <c r="BV1480" s="13"/>
    </row>
    <row r="1481" spans="1:74" collapsed="1">
      <c r="B1481" t="s">
        <v>69</v>
      </c>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c r="BC1481" s="4"/>
      <c r="BD1481" s="4"/>
      <c r="BE1481" s="4"/>
      <c r="BF1481" s="4"/>
      <c r="BG1481" s="4"/>
      <c r="BH1481" s="4"/>
      <c r="BI1481" s="4"/>
      <c r="BJ1481" s="4"/>
      <c r="BK1481" s="4"/>
      <c r="BL1481" s="4"/>
      <c r="BM1481" s="4"/>
      <c r="BN1481" s="4"/>
      <c r="BO1481" s="4"/>
      <c r="BP1481" s="4"/>
      <c r="BQ1481" s="4"/>
      <c r="BR1481" s="4"/>
      <c r="BS1481" s="4"/>
      <c r="BT1481" s="4"/>
      <c r="BU1481" s="4"/>
      <c r="BV1481" s="4"/>
    </row>
    <row r="1482" spans="1:74">
      <c r="B1482" t="str">
        <f>B1480</f>
        <v>walker2016benchmarking</v>
      </c>
      <c r="C1482" t="s">
        <v>19</v>
      </c>
      <c r="D1482">
        <f>D1480</f>
        <v>2016</v>
      </c>
      <c r="E1482" t="str">
        <f>E1469</f>
        <v>USD/kW</v>
      </c>
      <c r="F1482" s="4" t="str">
        <f>IFERROR(AVERAGE(G1482:H1482),"")</f>
        <v/>
      </c>
      <c r="G1482" s="12"/>
      <c r="H1482" s="13"/>
      <c r="I1482" s="4" t="str">
        <f>IFERROR(AVERAGE(J1482:K1482),"")</f>
        <v/>
      </c>
      <c r="J1482" s="12"/>
      <c r="K1482" s="13"/>
      <c r="L1482" s="4" t="str">
        <f>IFERROR(AVERAGE(M1482:N1482),"")</f>
        <v/>
      </c>
      <c r="M1482" s="12"/>
      <c r="N1482" s="13"/>
      <c r="O1482" s="4" t="str">
        <f>IFERROR(AVERAGE(P1482:Q1482),"")</f>
        <v/>
      </c>
      <c r="P1482" s="12"/>
      <c r="Q1482" s="13"/>
      <c r="R1482" s="4" t="str">
        <f>IFERROR(AVERAGE(S1482:T1482),"")</f>
        <v/>
      </c>
      <c r="S1482" s="12"/>
      <c r="T1482" s="13"/>
      <c r="U1482" s="4" t="str">
        <f>IFERROR(AVERAGE(V1482:W1482),"")</f>
        <v/>
      </c>
      <c r="V1482" s="12"/>
      <c r="W1482" s="13"/>
      <c r="X1482" s="4" t="str">
        <f>IFERROR(AVERAGE(Y1482:Z1482),"")</f>
        <v/>
      </c>
      <c r="Y1482" s="12"/>
      <c r="Z1482" s="13"/>
      <c r="AA1482" s="4" t="str">
        <f>IFERROR(AVERAGE(AB1482:AC1482),"")</f>
        <v/>
      </c>
      <c r="AB1482" s="12"/>
      <c r="AC1482" s="13"/>
      <c r="AD1482" s="4" t="str">
        <f>IFERROR(AVERAGE(AE1482:AF1482),"")</f>
        <v/>
      </c>
      <c r="AE1482" s="12"/>
      <c r="AF1482" s="13"/>
      <c r="AG1482" s="4" t="str">
        <f>IFERROR(AVERAGE(AH1482:AI1482),"")</f>
        <v/>
      </c>
      <c r="AH1482" s="12"/>
      <c r="AI1482" s="13"/>
      <c r="AJ1482" s="4" t="str">
        <f>IFERROR(AVERAGE(AK1482:AL1482),"")</f>
        <v/>
      </c>
      <c r="AK1482" s="12"/>
      <c r="AL1482" s="13"/>
      <c r="AM1482" s="4" t="str">
        <f>IFERROR(AVERAGE(AN1482:AO1482),"")</f>
        <v/>
      </c>
      <c r="AN1482" s="12"/>
      <c r="AO1482" s="13"/>
      <c r="AP1482" s="4" t="str">
        <f>IFERROR(AVERAGE(AQ1482:AR1482),"")</f>
        <v/>
      </c>
      <c r="AQ1482" s="12"/>
      <c r="AR1482" s="13"/>
      <c r="AS1482" s="4" t="str">
        <f>IFERROR(AVERAGE(AT1482:AU1482),"")</f>
        <v/>
      </c>
      <c r="AT1482" s="12"/>
      <c r="AU1482" s="13"/>
      <c r="AV1482" s="4" t="str">
        <f>IFERROR(AVERAGE(AW1482:AX1482),"")</f>
        <v/>
      </c>
      <c r="AW1482" s="12"/>
      <c r="AX1482" s="13"/>
      <c r="AY1482" s="4" t="str">
        <f>IFERROR(AVERAGE(AZ1482:BA1482),"")</f>
        <v/>
      </c>
      <c r="AZ1482" s="12"/>
      <c r="BA1482" s="13"/>
      <c r="BB1482" s="4" t="str">
        <f>IFERROR(AVERAGE(BC1482:BD1482),"")</f>
        <v/>
      </c>
      <c r="BC1482" s="12"/>
      <c r="BD1482" s="13"/>
      <c r="BE1482" s="4" t="str">
        <f>IFERROR(AVERAGE(BF1482:BG1482),"")</f>
        <v/>
      </c>
      <c r="BF1482" s="12"/>
      <c r="BG1482" s="13"/>
      <c r="BH1482" s="4" t="str">
        <f>IFERROR(AVERAGE(BI1482:BJ1482),"")</f>
        <v/>
      </c>
      <c r="BI1482" s="12"/>
      <c r="BJ1482" s="13"/>
      <c r="BK1482" s="4" t="str">
        <f>IFERROR(AVERAGE(BL1482:BM1482),"")</f>
        <v/>
      </c>
      <c r="BL1482" s="12"/>
      <c r="BM1482" s="13"/>
      <c r="BN1482" s="4" t="str">
        <f>IFERROR(AVERAGE(BO1482:BP1482),"")</f>
        <v/>
      </c>
      <c r="BO1482" s="12"/>
      <c r="BP1482" s="13"/>
      <c r="BQ1482" s="4" t="str">
        <f>IFERROR(AVERAGE(BR1482:BS1482),"")</f>
        <v/>
      </c>
      <c r="BR1482" s="12"/>
      <c r="BS1482" s="13"/>
      <c r="BT1482" s="4" t="str">
        <f>IFERROR(AVERAGE(BU1482:BV1482),"")</f>
        <v/>
      </c>
      <c r="BU1482" s="12"/>
      <c r="BV1482" s="13"/>
    </row>
    <row r="1483" spans="1:74">
      <c r="B1483" t="s">
        <v>69</v>
      </c>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c r="BC1483" s="4"/>
      <c r="BD1483" s="4"/>
      <c r="BE1483" s="4"/>
      <c r="BF1483" s="4"/>
      <c r="BG1483" s="4"/>
      <c r="BH1483" s="4"/>
      <c r="BI1483" s="4"/>
      <c r="BJ1483" s="4"/>
      <c r="BK1483" s="4"/>
      <c r="BL1483" s="4"/>
      <c r="BM1483" s="4"/>
      <c r="BN1483" s="4"/>
      <c r="BO1483" s="4"/>
      <c r="BP1483" s="4"/>
      <c r="BQ1483" s="4"/>
      <c r="BR1483" s="4"/>
      <c r="BS1483" s="4"/>
      <c r="BT1483" s="4"/>
      <c r="BU1483" s="4"/>
      <c r="BV1483" s="4"/>
    </row>
    <row r="1484" spans="1:74">
      <c r="B1484" t="str">
        <f>B1482</f>
        <v>walker2016benchmarking</v>
      </c>
      <c r="C1484" t="s">
        <v>48</v>
      </c>
      <c r="D1484">
        <f>D1482</f>
        <v>2016</v>
      </c>
      <c r="E1484" t="s">
        <v>22</v>
      </c>
      <c r="F1484" s="22" t="str">
        <f>IFERROR(AVERAGE(G1484:H1484),"")</f>
        <v/>
      </c>
      <c r="G1484" s="23"/>
      <c r="H1484" s="24"/>
      <c r="I1484" s="22" t="str">
        <f>IFERROR(AVERAGE(J1484:K1484),"")</f>
        <v/>
      </c>
      <c r="J1484" s="23"/>
      <c r="K1484" s="24"/>
      <c r="L1484" s="22" t="str">
        <f>IFERROR(AVERAGE(M1484:N1484),"")</f>
        <v/>
      </c>
      <c r="M1484" s="23"/>
      <c r="N1484" s="24"/>
      <c r="O1484" s="22" t="str">
        <f>IFERROR(AVERAGE(P1484:Q1484),"")</f>
        <v/>
      </c>
      <c r="P1484" s="23"/>
      <c r="Q1484" s="24"/>
      <c r="R1484" s="22" t="str">
        <f>IFERROR(AVERAGE(S1484:T1484),"")</f>
        <v/>
      </c>
      <c r="S1484" s="23"/>
      <c r="T1484" s="24"/>
      <c r="U1484" s="22" t="str">
        <f>IFERROR(AVERAGE(V1484:W1484),"")</f>
        <v/>
      </c>
      <c r="V1484" s="23"/>
      <c r="W1484" s="24"/>
      <c r="X1484" s="22" t="str">
        <f>IFERROR(AVERAGE(Y1484:Z1484),"")</f>
        <v/>
      </c>
      <c r="Y1484" s="23"/>
      <c r="Z1484" s="24"/>
      <c r="AA1484" s="22" t="str">
        <f>IFERROR(AVERAGE(AB1484:AC1484),"")</f>
        <v/>
      </c>
      <c r="AB1484" s="23"/>
      <c r="AC1484" s="24"/>
      <c r="AD1484" s="22" t="str">
        <f>IFERROR(AVERAGE(AE1484:AF1484),"")</f>
        <v/>
      </c>
      <c r="AE1484" s="23"/>
      <c r="AF1484" s="24"/>
      <c r="AG1484" s="22" t="str">
        <f>IFERROR(AVERAGE(AH1484:AI1484),"")</f>
        <v/>
      </c>
      <c r="AH1484" s="23"/>
      <c r="AI1484" s="24"/>
      <c r="AJ1484" s="22" t="str">
        <f>IFERROR(AVERAGE(AK1484:AL1484),"")</f>
        <v/>
      </c>
      <c r="AK1484" s="23"/>
      <c r="AL1484" s="24"/>
      <c r="AM1484" s="22" t="str">
        <f>IFERROR(AVERAGE(AN1484:AO1484),"")</f>
        <v/>
      </c>
      <c r="AN1484" s="23"/>
      <c r="AO1484" s="24"/>
      <c r="AP1484" s="22" t="str">
        <f>IFERROR(AVERAGE(AQ1484:AR1484),"")</f>
        <v/>
      </c>
      <c r="AQ1484" s="23"/>
      <c r="AR1484" s="24"/>
      <c r="AS1484" s="22" t="str">
        <f>IFERROR(AVERAGE(AT1484:AU1484),"")</f>
        <v/>
      </c>
      <c r="AT1484" s="23"/>
      <c r="AU1484" s="24"/>
      <c r="AV1484" s="22" t="str">
        <f>IFERROR(AVERAGE(AW1484:AX1484),"")</f>
        <v/>
      </c>
      <c r="AW1484" s="23"/>
      <c r="AX1484" s="24"/>
      <c r="AY1484" s="22" t="str">
        <f>IFERROR(AVERAGE(AZ1484:BA1484),"")</f>
        <v/>
      </c>
      <c r="AZ1484" s="23"/>
      <c r="BA1484" s="24"/>
      <c r="BB1484" s="22" t="str">
        <f>IFERROR(AVERAGE(BC1484:BD1484),"")</f>
        <v/>
      </c>
      <c r="BC1484" s="23"/>
      <c r="BD1484" s="24"/>
      <c r="BE1484" s="22" t="str">
        <f>IFERROR(AVERAGE(BF1484:BG1484),"")</f>
        <v/>
      </c>
      <c r="BF1484" s="23"/>
      <c r="BG1484" s="24"/>
      <c r="BH1484" s="22" t="str">
        <f>IFERROR(AVERAGE(BI1484:BJ1484),"")</f>
        <v/>
      </c>
      <c r="BI1484" s="23"/>
      <c r="BJ1484" s="24"/>
      <c r="BK1484" s="22" t="str">
        <f>IFERROR(AVERAGE(BL1484:BM1484),"")</f>
        <v/>
      </c>
      <c r="BL1484" s="23"/>
      <c r="BM1484" s="24"/>
      <c r="BN1484" s="22" t="str">
        <f>IFERROR(AVERAGE(BO1484:BP1484),"")</f>
        <v/>
      </c>
      <c r="BO1484" s="23"/>
      <c r="BP1484" s="24"/>
      <c r="BQ1484" s="22" t="str">
        <f>IFERROR(AVERAGE(BR1484:BS1484),"")</f>
        <v/>
      </c>
      <c r="BR1484" s="23"/>
      <c r="BS1484" s="24"/>
      <c r="BT1484" s="22" t="str">
        <f>IFERROR(AVERAGE(BU1484:BV1484),"")</f>
        <v/>
      </c>
      <c r="BU1484" s="23"/>
      <c r="BV1484" s="24"/>
    </row>
    <row r="1485" spans="1:74">
      <c r="B1485" t="str">
        <f>B1484</f>
        <v>walker2016benchmarking</v>
      </c>
      <c r="C1485" t="s">
        <v>49</v>
      </c>
      <c r="D1485">
        <f>D1484</f>
        <v>2016</v>
      </c>
      <c r="E1485" t="s">
        <v>22</v>
      </c>
      <c r="F1485" s="22" t="str">
        <f>IFERROR(AVERAGE(G1485:H1485),"")</f>
        <v/>
      </c>
      <c r="G1485" s="23"/>
      <c r="H1485" s="24"/>
      <c r="I1485" s="22" t="str">
        <f>IFERROR(AVERAGE(J1485:K1485),"")</f>
        <v/>
      </c>
      <c r="J1485" s="23"/>
      <c r="K1485" s="24"/>
      <c r="L1485" s="22" t="str">
        <f>IFERROR(AVERAGE(M1485:N1485),"")</f>
        <v/>
      </c>
      <c r="M1485" s="23"/>
      <c r="N1485" s="24"/>
      <c r="O1485" s="22" t="str">
        <f>IFERROR(AVERAGE(P1485:Q1485),"")</f>
        <v/>
      </c>
      <c r="P1485" s="23"/>
      <c r="Q1485" s="24"/>
      <c r="R1485" s="22" t="str">
        <f>IFERROR(AVERAGE(S1485:T1485),"")</f>
        <v/>
      </c>
      <c r="S1485" s="23"/>
      <c r="T1485" s="24"/>
      <c r="U1485" s="22" t="str">
        <f>IFERROR(AVERAGE(V1485:W1485),"")</f>
        <v/>
      </c>
      <c r="V1485" s="23"/>
      <c r="W1485" s="24"/>
      <c r="X1485" s="22" t="str">
        <f>IFERROR(AVERAGE(Y1485:Z1485),"")</f>
        <v/>
      </c>
      <c r="Y1485" s="23"/>
      <c r="Z1485" s="24"/>
      <c r="AA1485" s="22" t="str">
        <f>IFERROR(AVERAGE(AB1485:AC1485),"")</f>
        <v/>
      </c>
      <c r="AB1485" s="23"/>
      <c r="AC1485" s="24"/>
      <c r="AD1485" s="22" t="str">
        <f>IFERROR(AVERAGE(AE1485:AF1485),"")</f>
        <v/>
      </c>
      <c r="AE1485" s="23"/>
      <c r="AF1485" s="24"/>
      <c r="AG1485" s="22" t="str">
        <f>IFERROR(AVERAGE(AH1485:AI1485),"")</f>
        <v/>
      </c>
      <c r="AH1485" s="23"/>
      <c r="AI1485" s="24"/>
      <c r="AJ1485" s="22" t="str">
        <f>IFERROR(AVERAGE(AK1485:AL1485),"")</f>
        <v/>
      </c>
      <c r="AK1485" s="23"/>
      <c r="AL1485" s="24"/>
      <c r="AM1485" s="22" t="str">
        <f>IFERROR(AVERAGE(AN1485:AO1485),"")</f>
        <v/>
      </c>
      <c r="AN1485" s="23"/>
      <c r="AO1485" s="24"/>
      <c r="AP1485" s="22" t="str">
        <f>IFERROR(AVERAGE(AQ1485:AR1485),"")</f>
        <v/>
      </c>
      <c r="AQ1485" s="23"/>
      <c r="AR1485" s="24"/>
      <c r="AS1485" s="22" t="str">
        <f>IFERROR(AVERAGE(AT1485:AU1485),"")</f>
        <v/>
      </c>
      <c r="AT1485" s="23"/>
      <c r="AU1485" s="24"/>
      <c r="AV1485" s="22" t="str">
        <f>IFERROR(AVERAGE(AW1485:AX1485),"")</f>
        <v/>
      </c>
      <c r="AW1485" s="23"/>
      <c r="AX1485" s="24"/>
      <c r="AY1485" s="22" t="str">
        <f>IFERROR(AVERAGE(AZ1485:BA1485),"")</f>
        <v/>
      </c>
      <c r="AZ1485" s="23"/>
      <c r="BA1485" s="24"/>
      <c r="BB1485" s="22" t="str">
        <f>IFERROR(AVERAGE(BC1485:BD1485),"")</f>
        <v/>
      </c>
      <c r="BC1485" s="23"/>
      <c r="BD1485" s="24"/>
      <c r="BE1485" s="22" t="str">
        <f>IFERROR(AVERAGE(BF1485:BG1485),"")</f>
        <v/>
      </c>
      <c r="BF1485" s="23"/>
      <c r="BG1485" s="24"/>
      <c r="BH1485" s="22" t="str">
        <f>IFERROR(AVERAGE(BI1485:BJ1485),"")</f>
        <v/>
      </c>
      <c r="BI1485" s="23"/>
      <c r="BJ1485" s="24"/>
      <c r="BK1485" s="22" t="str">
        <f>IFERROR(AVERAGE(BL1485:BM1485),"")</f>
        <v/>
      </c>
      <c r="BL1485" s="23"/>
      <c r="BM1485" s="24"/>
      <c r="BN1485" s="22" t="str">
        <f>IFERROR(AVERAGE(BO1485:BP1485),"")</f>
        <v/>
      </c>
      <c r="BO1485" s="23"/>
      <c r="BP1485" s="24"/>
      <c r="BQ1485" s="22" t="str">
        <f>IFERROR(AVERAGE(BR1485:BS1485),"")</f>
        <v/>
      </c>
      <c r="BR1485" s="23"/>
      <c r="BS1485" s="24"/>
      <c r="BT1485" s="22" t="str">
        <f>IFERROR(AVERAGE(BU1485:BV1485),"")</f>
        <v/>
      </c>
      <c r="BU1485" s="23"/>
      <c r="BV1485" s="24"/>
    </row>
    <row r="1486" spans="1:74">
      <c r="B1486" t="s">
        <v>69</v>
      </c>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c r="BD1486" s="4"/>
      <c r="BE1486" s="4"/>
      <c r="BF1486" s="4"/>
      <c r="BG1486" s="4"/>
      <c r="BH1486" s="4"/>
      <c r="BI1486" s="4"/>
      <c r="BJ1486" s="4"/>
      <c r="BK1486" s="4"/>
      <c r="BL1486" s="4"/>
      <c r="BM1486" s="4"/>
      <c r="BN1486" s="4"/>
      <c r="BO1486" s="4"/>
      <c r="BP1486" s="4"/>
      <c r="BQ1486" s="4"/>
      <c r="BR1486" s="4"/>
      <c r="BS1486" s="4"/>
      <c r="BT1486" s="4"/>
      <c r="BU1486" s="4"/>
      <c r="BV1486" s="4"/>
    </row>
    <row r="1487" spans="1:74">
      <c r="B1487" t="str">
        <f>B1482</f>
        <v>walker2016benchmarking</v>
      </c>
      <c r="C1487" t="s">
        <v>23</v>
      </c>
      <c r="D1487">
        <f>D1482</f>
        <v>2016</v>
      </c>
      <c r="E1487" t="s">
        <v>20</v>
      </c>
      <c r="F1487" s="4" t="str">
        <f>IFERROR(AVERAGE(G1487:H1487),"")</f>
        <v/>
      </c>
      <c r="G1487" s="12"/>
      <c r="H1487" s="13"/>
      <c r="I1487" s="4" t="str">
        <f>IFERROR(AVERAGE(J1487:K1487),"")</f>
        <v/>
      </c>
      <c r="J1487" s="12"/>
      <c r="K1487" s="13"/>
      <c r="L1487" s="4" t="str">
        <f>IFERROR(AVERAGE(M1487:N1487),"")</f>
        <v/>
      </c>
      <c r="M1487" s="12"/>
      <c r="N1487" s="13"/>
      <c r="O1487" s="4" t="str">
        <f>IFERROR(AVERAGE(P1487:Q1487),"")</f>
        <v/>
      </c>
      <c r="P1487" s="12"/>
      <c r="Q1487" s="13"/>
      <c r="R1487" s="4" t="str">
        <f>IFERROR(AVERAGE(S1487:T1487),"")</f>
        <v/>
      </c>
      <c r="S1487" s="12"/>
      <c r="T1487" s="13"/>
      <c r="U1487" s="4" t="str">
        <f>IFERROR(AVERAGE(V1487:W1487),"")</f>
        <v/>
      </c>
      <c r="V1487" s="12"/>
      <c r="W1487" s="13"/>
      <c r="X1487" s="4" t="str">
        <f>IFERROR(AVERAGE(Y1487:Z1487),"")</f>
        <v/>
      </c>
      <c r="Y1487" s="12"/>
      <c r="Z1487" s="13"/>
      <c r="AA1487" s="4" t="str">
        <f>IFERROR(AVERAGE(AB1487:AC1487),"")</f>
        <v/>
      </c>
      <c r="AB1487" s="12"/>
      <c r="AC1487" s="13"/>
      <c r="AD1487" s="4" t="str">
        <f>IFERROR(AVERAGE(AE1487:AF1487),"")</f>
        <v/>
      </c>
      <c r="AE1487" s="12"/>
      <c r="AF1487" s="13"/>
      <c r="AG1487" s="4" t="str">
        <f>IFERROR(AVERAGE(AH1487:AI1487),"")</f>
        <v/>
      </c>
      <c r="AH1487" s="12"/>
      <c r="AI1487" s="13"/>
      <c r="AJ1487" s="4" t="str">
        <f>IFERROR(AVERAGE(AK1487:AL1487),"")</f>
        <v/>
      </c>
      <c r="AK1487" s="12"/>
      <c r="AL1487" s="13"/>
      <c r="AM1487" s="4" t="str">
        <f>IFERROR(AVERAGE(AN1487:AO1487),"")</f>
        <v/>
      </c>
      <c r="AN1487" s="12"/>
      <c r="AO1487" s="13"/>
      <c r="AP1487" s="4" t="str">
        <f>IFERROR(AVERAGE(AQ1487:AR1487),"")</f>
        <v/>
      </c>
      <c r="AQ1487" s="12"/>
      <c r="AR1487" s="13"/>
      <c r="AS1487" s="4" t="str">
        <f>IFERROR(AVERAGE(AT1487:AU1487),"")</f>
        <v/>
      </c>
      <c r="AT1487" s="12"/>
      <c r="AU1487" s="13"/>
      <c r="AV1487" s="4" t="str">
        <f>IFERROR(AVERAGE(AW1487:AX1487),"")</f>
        <v/>
      </c>
      <c r="AW1487" s="12"/>
      <c r="AX1487" s="13"/>
      <c r="AY1487" s="4" t="str">
        <f>IFERROR(AVERAGE(AZ1487:BA1487),"")</f>
        <v/>
      </c>
      <c r="AZ1487" s="12"/>
      <c r="BA1487" s="13"/>
      <c r="BB1487" s="4" t="str">
        <f>IFERROR(AVERAGE(BC1487:BD1487),"")</f>
        <v/>
      </c>
      <c r="BC1487" s="12"/>
      <c r="BD1487" s="13"/>
      <c r="BE1487" s="4" t="str">
        <f>IFERROR(AVERAGE(BF1487:BG1487),"")</f>
        <v/>
      </c>
      <c r="BF1487" s="12"/>
      <c r="BG1487" s="13"/>
      <c r="BH1487" s="4" t="str">
        <f>IFERROR(AVERAGE(BI1487:BJ1487),"")</f>
        <v/>
      </c>
      <c r="BI1487" s="12"/>
      <c r="BJ1487" s="13"/>
      <c r="BK1487" s="4" t="str">
        <f>IFERROR(AVERAGE(BL1487:BM1487),"")</f>
        <v/>
      </c>
      <c r="BL1487" s="12"/>
      <c r="BM1487" s="13"/>
      <c r="BN1487" s="4" t="str">
        <f>IFERROR(AVERAGE(BO1487:BP1487),"")</f>
        <v/>
      </c>
      <c r="BO1487" s="12"/>
      <c r="BP1487" s="13"/>
      <c r="BQ1487" s="4" t="str">
        <f>IFERROR(AVERAGE(BR1487:BS1487),"")</f>
        <v/>
      </c>
      <c r="BR1487" s="12"/>
      <c r="BS1487" s="13"/>
      <c r="BT1487" s="4" t="str">
        <f>IFERROR(AVERAGE(BU1487:BV1487),"")</f>
        <v/>
      </c>
      <c r="BU1487" s="12"/>
      <c r="BV1487" s="13"/>
    </row>
    <row r="1488" spans="1:74">
      <c r="B1488" t="str">
        <f>B1487</f>
        <v>walker2016benchmarking</v>
      </c>
      <c r="C1488" t="s">
        <v>42</v>
      </c>
      <c r="D1488">
        <f>D1487</f>
        <v>2016</v>
      </c>
      <c r="E1488" t="s">
        <v>43</v>
      </c>
      <c r="F1488" s="4" t="str">
        <f>IFERROR(AVERAGE(G1488:H1488),"")</f>
        <v/>
      </c>
      <c r="G1488" s="12"/>
      <c r="H1488" s="13"/>
      <c r="I1488" s="4" t="str">
        <f>IFERROR(AVERAGE(J1488:K1488),"")</f>
        <v/>
      </c>
      <c r="J1488" s="12"/>
      <c r="K1488" s="13"/>
      <c r="L1488" s="4" t="str">
        <f>IFERROR(AVERAGE(M1488:N1488),"")</f>
        <v/>
      </c>
      <c r="M1488" s="12"/>
      <c r="N1488" s="13"/>
      <c r="O1488" s="4" t="str">
        <f>IFERROR(AVERAGE(P1488:Q1488),"")</f>
        <v/>
      </c>
      <c r="P1488" s="12"/>
      <c r="Q1488" s="13"/>
      <c r="R1488" s="4" t="str">
        <f>IFERROR(AVERAGE(S1488:T1488),"")</f>
        <v/>
      </c>
      <c r="S1488" s="12"/>
      <c r="T1488" s="13"/>
      <c r="U1488" s="4" t="str">
        <f>IFERROR(AVERAGE(V1488:W1488),"")</f>
        <v/>
      </c>
      <c r="V1488" s="12"/>
      <c r="W1488" s="13"/>
      <c r="X1488" s="4" t="str">
        <f>IFERROR(AVERAGE(Y1488:Z1488),"")</f>
        <v/>
      </c>
      <c r="Y1488" s="12"/>
      <c r="Z1488" s="13"/>
      <c r="AA1488" s="4" t="str">
        <f>IFERROR(AVERAGE(AB1488:AC1488),"")</f>
        <v/>
      </c>
      <c r="AB1488" s="12"/>
      <c r="AC1488" s="13"/>
      <c r="AD1488" s="4" t="str">
        <f>IFERROR(AVERAGE(AE1488:AF1488),"")</f>
        <v/>
      </c>
      <c r="AE1488" s="12"/>
      <c r="AF1488" s="13"/>
      <c r="AG1488" s="4" t="str">
        <f>IFERROR(AVERAGE(AH1488:AI1488),"")</f>
        <v/>
      </c>
      <c r="AH1488" s="12"/>
      <c r="AI1488" s="13"/>
      <c r="AJ1488" s="4" t="str">
        <f>IFERROR(AVERAGE(AK1488:AL1488),"")</f>
        <v/>
      </c>
      <c r="AK1488" s="12"/>
      <c r="AL1488" s="13"/>
      <c r="AM1488" s="4" t="str">
        <f>IFERROR(AVERAGE(AN1488:AO1488),"")</f>
        <v/>
      </c>
      <c r="AN1488" s="12"/>
      <c r="AO1488" s="13"/>
      <c r="AP1488" s="4" t="str">
        <f>IFERROR(AVERAGE(AQ1488:AR1488),"")</f>
        <v/>
      </c>
      <c r="AQ1488" s="12"/>
      <c r="AR1488" s="13"/>
      <c r="AS1488" s="4" t="str">
        <f>IFERROR(AVERAGE(AT1488:AU1488),"")</f>
        <v/>
      </c>
      <c r="AT1488" s="12"/>
      <c r="AU1488" s="13"/>
      <c r="AV1488" s="4" t="str">
        <f>IFERROR(AVERAGE(AW1488:AX1488),"")</f>
        <v/>
      </c>
      <c r="AW1488" s="12"/>
      <c r="AX1488" s="13"/>
      <c r="AY1488" s="4" t="str">
        <f>IFERROR(AVERAGE(AZ1488:BA1488),"")</f>
        <v/>
      </c>
      <c r="AZ1488" s="12"/>
      <c r="BA1488" s="13"/>
      <c r="BB1488" s="4" t="str">
        <f>IFERROR(AVERAGE(BC1488:BD1488),"")</f>
        <v/>
      </c>
      <c r="BC1488" s="12"/>
      <c r="BD1488" s="13"/>
      <c r="BE1488" s="4" t="str">
        <f>IFERROR(AVERAGE(BF1488:BG1488),"")</f>
        <v/>
      </c>
      <c r="BF1488" s="12"/>
      <c r="BG1488" s="13"/>
      <c r="BH1488" s="4" t="str">
        <f>IFERROR(AVERAGE(BI1488:BJ1488),"")</f>
        <v/>
      </c>
      <c r="BI1488" s="12"/>
      <c r="BJ1488" s="13"/>
      <c r="BK1488" s="4" t="str">
        <f>IFERROR(AVERAGE(BL1488:BM1488),"")</f>
        <v/>
      </c>
      <c r="BL1488" s="12"/>
      <c r="BM1488" s="13"/>
      <c r="BN1488" s="4" t="str">
        <f>IFERROR(AVERAGE(BO1488:BP1488),"")</f>
        <v/>
      </c>
      <c r="BO1488" s="12"/>
      <c r="BP1488" s="13"/>
      <c r="BQ1488" s="4" t="str">
        <f>IFERROR(AVERAGE(BR1488:BS1488),"")</f>
        <v/>
      </c>
      <c r="BR1488" s="12"/>
      <c r="BS1488" s="13"/>
      <c r="BT1488" s="4" t="str">
        <f>IFERROR(AVERAGE(BU1488:BV1488),"")</f>
        <v/>
      </c>
      <c r="BU1488" s="12"/>
      <c r="BV1488" s="13"/>
    </row>
    <row r="1489" spans="1:77">
      <c r="B1489" t="str">
        <f>B1488</f>
        <v>walker2016benchmarking</v>
      </c>
      <c r="C1489" t="s">
        <v>21</v>
      </c>
      <c r="D1489">
        <f>D1488</f>
        <v>2016</v>
      </c>
      <c r="E1489" t="s">
        <v>22</v>
      </c>
      <c r="F1489" s="22" t="str">
        <f>IFERROR(AVERAGE(G1489:H1489),"")</f>
        <v/>
      </c>
      <c r="G1489" s="23"/>
      <c r="H1489" s="24"/>
      <c r="I1489" s="22" t="str">
        <f>IFERROR(AVERAGE(J1489:K1489),"")</f>
        <v/>
      </c>
      <c r="J1489" s="23"/>
      <c r="K1489" s="24"/>
      <c r="L1489" s="22" t="str">
        <f>IFERROR(AVERAGE(M1489:N1489),"")</f>
        <v/>
      </c>
      <c r="M1489" s="23"/>
      <c r="N1489" s="24"/>
      <c r="O1489" s="22" t="str">
        <f>IFERROR(AVERAGE(P1489:Q1489),"")</f>
        <v/>
      </c>
      <c r="P1489" s="23"/>
      <c r="Q1489" s="24"/>
      <c r="R1489" s="22" t="str">
        <f>IFERROR(AVERAGE(S1489:T1489),"")</f>
        <v/>
      </c>
      <c r="S1489" s="23"/>
      <c r="T1489" s="24"/>
      <c r="U1489" s="22" t="str">
        <f>IFERROR(AVERAGE(V1489:W1489),"")</f>
        <v/>
      </c>
      <c r="V1489" s="23"/>
      <c r="W1489" s="24"/>
      <c r="X1489" s="22" t="str">
        <f>IFERROR(AVERAGE(Y1489:Z1489),"")</f>
        <v/>
      </c>
      <c r="Y1489" s="23"/>
      <c r="Z1489" s="24"/>
      <c r="AA1489" s="22" t="str">
        <f>IFERROR(AVERAGE(AB1489:AC1489),"")</f>
        <v/>
      </c>
      <c r="AB1489" s="23"/>
      <c r="AC1489" s="24"/>
      <c r="AD1489" s="22" t="str">
        <f>IFERROR(AVERAGE(AE1489:AF1489),"")</f>
        <v/>
      </c>
      <c r="AE1489" s="23"/>
      <c r="AF1489" s="24"/>
      <c r="AG1489" s="22" t="str">
        <f>IFERROR(AVERAGE(AH1489:AI1489),"")</f>
        <v/>
      </c>
      <c r="AH1489" s="23"/>
      <c r="AI1489" s="24"/>
      <c r="AJ1489" s="22" t="str">
        <f>IFERROR(AVERAGE(AK1489:AL1489),"")</f>
        <v/>
      </c>
      <c r="AK1489" s="23"/>
      <c r="AL1489" s="24"/>
      <c r="AM1489" s="22" t="str">
        <f>IFERROR(AVERAGE(AN1489:AO1489),"")</f>
        <v/>
      </c>
      <c r="AN1489" s="23"/>
      <c r="AO1489" s="24"/>
      <c r="AP1489" s="22" t="str">
        <f>IFERROR(AVERAGE(AQ1489:AR1489),"")</f>
        <v/>
      </c>
      <c r="AQ1489" s="23"/>
      <c r="AR1489" s="24"/>
      <c r="AS1489" s="22" t="str">
        <f>IFERROR(AVERAGE(AT1489:AU1489),"")</f>
        <v/>
      </c>
      <c r="AT1489" s="23"/>
      <c r="AU1489" s="24"/>
      <c r="AV1489" s="22" t="str">
        <f>IFERROR(AVERAGE(AW1489:AX1489),"")</f>
        <v/>
      </c>
      <c r="AW1489" s="23"/>
      <c r="AX1489" s="24"/>
      <c r="AY1489" s="22" t="str">
        <f>IFERROR(AVERAGE(AZ1489:BA1489),"")</f>
        <v/>
      </c>
      <c r="AZ1489" s="23"/>
      <c r="BA1489" s="24"/>
      <c r="BB1489" s="22" t="str">
        <f>IFERROR(AVERAGE(BC1489:BD1489),"")</f>
        <v/>
      </c>
      <c r="BC1489" s="23"/>
      <c r="BD1489" s="24"/>
      <c r="BE1489" s="22" t="str">
        <f>IFERROR(AVERAGE(BF1489:BG1489),"")</f>
        <v/>
      </c>
      <c r="BF1489" s="23"/>
      <c r="BG1489" s="24"/>
      <c r="BH1489" s="22" t="str">
        <f>IFERROR(AVERAGE(BI1489:BJ1489),"")</f>
        <v/>
      </c>
      <c r="BI1489" s="23"/>
      <c r="BJ1489" s="24"/>
      <c r="BK1489" s="22" t="str">
        <f>IFERROR(AVERAGE(BL1489:BM1489),"")</f>
        <v/>
      </c>
      <c r="BL1489" s="23"/>
      <c r="BM1489" s="24"/>
      <c r="BN1489" s="22" t="str">
        <f>IFERROR(AVERAGE(BO1489:BP1489),"")</f>
        <v/>
      </c>
      <c r="BO1489" s="23"/>
      <c r="BP1489" s="24"/>
      <c r="BQ1489" s="22" t="str">
        <f>IFERROR(AVERAGE(BR1489:BS1489),"")</f>
        <v/>
      </c>
      <c r="BR1489" s="23"/>
      <c r="BS1489" s="24"/>
      <c r="BT1489" s="22" t="str">
        <f>IFERROR(AVERAGE(BU1489:BV1489),"")</f>
        <v/>
      </c>
      <c r="BU1489" s="23"/>
      <c r="BV1489" s="24"/>
    </row>
    <row r="1490" spans="1:77">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c r="AV1490" s="11"/>
      <c r="AW1490" s="11"/>
      <c r="AX1490" s="11"/>
      <c r="AY1490" s="11"/>
      <c r="AZ1490" s="11"/>
      <c r="BA1490" s="11"/>
      <c r="BB1490" s="11"/>
      <c r="BC1490" s="11"/>
      <c r="BD1490" s="11"/>
      <c r="BE1490" s="11"/>
      <c r="BF1490" s="11"/>
      <c r="BG1490" s="11"/>
      <c r="BH1490" s="11"/>
      <c r="BI1490" s="11"/>
      <c r="BJ1490" s="11"/>
      <c r="BK1490" s="11"/>
      <c r="BL1490" s="11"/>
      <c r="BM1490" s="11"/>
      <c r="BN1490" s="11"/>
      <c r="BO1490" s="11"/>
      <c r="BP1490" s="11"/>
      <c r="BQ1490" s="11"/>
      <c r="BR1490" s="11"/>
      <c r="BS1490" s="11"/>
      <c r="BT1490" s="11"/>
      <c r="BU1490" s="11"/>
      <c r="BV1490" s="11"/>
      <c r="BW1490" s="11"/>
      <c r="BX1490" s="11"/>
      <c r="BY1490" s="11"/>
    </row>
    <row r="1492" spans="1:77">
      <c r="A1492" s="5">
        <f>MATCH(B1492,Sources[Citekey],0)</f>
        <v>102</v>
      </c>
      <c r="B1492" s="6" t="s">
        <v>245</v>
      </c>
      <c r="C1492" s="1"/>
      <c r="D1492" s="1">
        <f>VLOOKUP(B1492,Sources[],2,FALSE)</f>
        <v>2014</v>
      </c>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F1492" s="4"/>
      <c r="BG1492" s="4"/>
      <c r="BH1492" s="4"/>
      <c r="BI1492" s="4"/>
      <c r="BJ1492" s="4"/>
      <c r="BK1492" s="4"/>
      <c r="BL1492" s="4"/>
      <c r="BM1492" s="4"/>
      <c r="BN1492" s="4"/>
      <c r="BO1492" s="4"/>
      <c r="BP1492" s="4"/>
      <c r="BQ1492" s="4"/>
      <c r="BR1492" s="4"/>
      <c r="BS1492" s="4"/>
      <c r="BT1492" s="4"/>
      <c r="BU1492" s="4"/>
      <c r="BV1492" s="4"/>
    </row>
    <row r="1493" spans="1:77">
      <c r="B1493" t="str">
        <f>B1492</f>
        <v>ainscough2014hydrogen</v>
      </c>
      <c r="C1493" t="s">
        <v>3</v>
      </c>
      <c r="D1493">
        <f>D1492</f>
        <v>2014</v>
      </c>
      <c r="E1493" s="25" t="s">
        <v>51</v>
      </c>
      <c r="F1493" s="4" t="str">
        <f>IFERROR(AVERAGE(G1493:H1493),"")</f>
        <v/>
      </c>
      <c r="G1493" s="12"/>
      <c r="H1493" s="13"/>
      <c r="I1493" s="4" t="str">
        <f>IFERROR(AVERAGE(J1493:K1493),"")</f>
        <v/>
      </c>
      <c r="J1493" s="12"/>
      <c r="K1493" s="13"/>
      <c r="L1493" s="4" t="str">
        <f>IFERROR(AVERAGE(M1493:N1493),"")</f>
        <v/>
      </c>
      <c r="M1493" s="12"/>
      <c r="N1493" s="13"/>
      <c r="O1493" s="4" t="str">
        <f>IFERROR(AVERAGE(P1493:Q1493),"")</f>
        <v/>
      </c>
      <c r="P1493" s="12"/>
      <c r="Q1493" s="13"/>
      <c r="R1493" s="4" t="str">
        <f>IFERROR(AVERAGE(S1493:T1493),"")</f>
        <v/>
      </c>
      <c r="S1493" s="12"/>
      <c r="T1493" s="13"/>
      <c r="U1493" s="4" t="str">
        <f>IFERROR(AVERAGE(V1493:W1493),"")</f>
        <v/>
      </c>
      <c r="V1493" s="12"/>
      <c r="W1493" s="13"/>
      <c r="X1493" s="4" t="str">
        <f>IFERROR(AVERAGE(Y1493:Z1493),"")</f>
        <v/>
      </c>
      <c r="Y1493" s="12"/>
      <c r="Z1493" s="13"/>
      <c r="AA1493" s="4" t="str">
        <f>IFERROR(AVERAGE(AB1493:AC1493),"")</f>
        <v/>
      </c>
      <c r="AB1493" s="12"/>
      <c r="AC1493" s="13"/>
      <c r="AD1493" s="4" t="str">
        <f>IFERROR(AVERAGE(AE1493:AF1493),"")</f>
        <v/>
      </c>
      <c r="AE1493" s="12"/>
      <c r="AF1493" s="13"/>
      <c r="AG1493" s="4" t="str">
        <f>IFERROR(AVERAGE(AH1493:AI1493),"")</f>
        <v/>
      </c>
      <c r="AH1493" s="12"/>
      <c r="AI1493" s="13"/>
      <c r="AJ1493" s="4" t="str">
        <f>IFERROR(AVERAGE(AK1493:AL1493),"")</f>
        <v/>
      </c>
      <c r="AK1493" s="12"/>
      <c r="AL1493" s="13"/>
      <c r="AM1493" s="4" t="str">
        <f>IFERROR(AVERAGE(AN1493:AO1493),"")</f>
        <v/>
      </c>
      <c r="AN1493" s="12"/>
      <c r="AO1493" s="13"/>
      <c r="AP1493" s="4" t="str">
        <f>IFERROR(AVERAGE(AQ1493:AR1493),"")</f>
        <v/>
      </c>
      <c r="AQ1493" s="12"/>
      <c r="AR1493" s="13"/>
      <c r="AS1493" s="4" t="str">
        <f>IFERROR(AVERAGE(AT1493:AU1493),"")</f>
        <v/>
      </c>
      <c r="AT1493" s="12"/>
      <c r="AU1493" s="13"/>
      <c r="AV1493" s="4" t="str">
        <f>IFERROR(AVERAGE(AW1493:AX1493),"")</f>
        <v/>
      </c>
      <c r="AW1493" s="12"/>
      <c r="AX1493" s="13"/>
      <c r="AY1493" s="4" t="str">
        <f>IFERROR(AVERAGE(AZ1493:BA1493),"")</f>
        <v/>
      </c>
      <c r="AZ1493" s="12"/>
      <c r="BA1493" s="13"/>
      <c r="BB1493" s="4" t="str">
        <f>IFERROR(AVERAGE(BC1493:BD1493),"")</f>
        <v/>
      </c>
      <c r="BC1493" s="12"/>
      <c r="BD1493" s="13"/>
      <c r="BE1493" s="4" t="str">
        <f>IFERROR(AVERAGE(BF1493:BG1493),"")</f>
        <v/>
      </c>
      <c r="BF1493" s="12"/>
      <c r="BG1493" s="13"/>
      <c r="BH1493" s="4" t="str">
        <f>IFERROR(AVERAGE(BI1493:BJ1493),"")</f>
        <v/>
      </c>
      <c r="BI1493" s="12"/>
      <c r="BJ1493" s="13"/>
      <c r="BK1493" s="4" t="str">
        <f>IFERROR(AVERAGE(BL1493:BM1493),"")</f>
        <v/>
      </c>
      <c r="BL1493" s="12"/>
      <c r="BM1493" s="13"/>
      <c r="BN1493" s="4" t="str">
        <f>IFERROR(AVERAGE(BO1493:BP1493),"")</f>
        <v/>
      </c>
      <c r="BO1493" s="12"/>
      <c r="BP1493" s="13"/>
      <c r="BQ1493" s="4" t="str">
        <f>IFERROR(AVERAGE(BR1493:BS1493),"")</f>
        <v/>
      </c>
      <c r="BR1493" s="12"/>
      <c r="BS1493" s="13"/>
      <c r="BT1493" s="4" t="str">
        <f>IFERROR(AVERAGE(BU1493:BV1493),"")</f>
        <v/>
      </c>
      <c r="BU1493" s="12"/>
      <c r="BV1493" s="13"/>
      <c r="BX1493" s="2"/>
      <c r="BY1493" s="2"/>
    </row>
    <row r="1494" spans="1:77">
      <c r="B1494" t="str">
        <f>B1493</f>
        <v>ainscough2014hydrogen</v>
      </c>
      <c r="C1494" t="s">
        <v>4</v>
      </c>
      <c r="D1494">
        <f>D1493</f>
        <v>2014</v>
      </c>
      <c r="E1494" t="str">
        <f>E1493</f>
        <v>USD/kW</v>
      </c>
      <c r="F1494" s="4" t="str">
        <f>IFERROR(AVERAGE(G1494:H1494),"")</f>
        <v/>
      </c>
      <c r="G1494" s="14"/>
      <c r="H1494" s="15"/>
      <c r="I1494" s="4" t="str">
        <f>IFERROR(AVERAGE(J1494:K1494),"")</f>
        <v/>
      </c>
      <c r="J1494" s="14"/>
      <c r="K1494" s="15"/>
      <c r="L1494" s="4" t="str">
        <f>IFERROR(AVERAGE(M1494:N1494),"")</f>
        <v/>
      </c>
      <c r="M1494" s="14"/>
      <c r="N1494" s="15"/>
      <c r="O1494" s="4" t="str">
        <f>IFERROR(AVERAGE(P1494:Q1494),"")</f>
        <v/>
      </c>
      <c r="P1494" s="14"/>
      <c r="Q1494" s="15"/>
      <c r="R1494" s="4" t="str">
        <f>IFERROR(AVERAGE(S1494:T1494),"")</f>
        <v/>
      </c>
      <c r="S1494" s="14"/>
      <c r="T1494" s="15"/>
      <c r="U1494" s="4" t="str">
        <f>IFERROR(AVERAGE(V1494:W1494),"")</f>
        <v/>
      </c>
      <c r="V1494" s="14"/>
      <c r="W1494" s="15"/>
      <c r="X1494" s="4" t="str">
        <f>IFERROR(AVERAGE(Y1494:Z1494),"")</f>
        <v/>
      </c>
      <c r="Y1494" s="14"/>
      <c r="Z1494" s="15"/>
      <c r="AA1494" s="4" t="str">
        <f>IFERROR(AVERAGE(AB1494:AC1494),"")</f>
        <v/>
      </c>
      <c r="AB1494" s="14"/>
      <c r="AC1494" s="15"/>
      <c r="AD1494" s="4" t="str">
        <f>IFERROR(AVERAGE(AE1494:AF1494),"")</f>
        <v/>
      </c>
      <c r="AE1494" s="14"/>
      <c r="AF1494" s="15"/>
      <c r="AG1494" s="4" t="str">
        <f>IFERROR(AVERAGE(AH1494:AI1494),"")</f>
        <v/>
      </c>
      <c r="AH1494" s="14"/>
      <c r="AI1494" s="15"/>
      <c r="AJ1494" s="4" t="str">
        <f>IFERROR(AVERAGE(AK1494:AL1494),"")</f>
        <v/>
      </c>
      <c r="AK1494" s="14"/>
      <c r="AL1494" s="15"/>
      <c r="AM1494" s="4" t="str">
        <f>IFERROR(AVERAGE(AN1494:AO1494),"")</f>
        <v/>
      </c>
      <c r="AN1494" s="14"/>
      <c r="AO1494" s="15"/>
      <c r="AP1494" s="4" t="str">
        <f>IFERROR(AVERAGE(AQ1494:AR1494),"")</f>
        <v/>
      </c>
      <c r="AQ1494" s="15"/>
      <c r="AR1494" s="14"/>
      <c r="AS1494" s="4" t="str">
        <f>IFERROR(AVERAGE(AT1494:AU1494),"")</f>
        <v/>
      </c>
      <c r="AT1494" s="14"/>
      <c r="AU1494" s="15"/>
      <c r="AV1494" s="4">
        <f>IFERROR(AVERAGE(AW1494:AX1494),"")</f>
        <v>2407.0274746186547</v>
      </c>
      <c r="AW1494" s="15">
        <f>1.015657690816*(423+477)*1.12*2*1.15</f>
        <v>2354.7007903878143</v>
      </c>
      <c r="AX1494" s="14">
        <f>1.015657690816*(385+555)*1.12*2*1.15</f>
        <v>2459.354158849495</v>
      </c>
      <c r="AY1494" s="4" t="str">
        <f>IFERROR(AVERAGE(AZ1494:BA1494),"")</f>
        <v/>
      </c>
      <c r="AZ1494" s="14"/>
      <c r="BA1494" s="15"/>
      <c r="BB1494" s="4" t="str">
        <f>IFERROR(AVERAGE(BC1494:BD1494),"")</f>
        <v/>
      </c>
      <c r="BC1494" s="14"/>
      <c r="BD1494" s="15"/>
      <c r="BE1494" s="4" t="str">
        <f>IFERROR(AVERAGE(BF1494:BG1494),"")</f>
        <v/>
      </c>
      <c r="BF1494" s="14"/>
      <c r="BG1494" s="15"/>
      <c r="BH1494" s="4" t="str">
        <f>IFERROR(AVERAGE(BI1494:BJ1494),"")</f>
        <v/>
      </c>
      <c r="BI1494" s="14"/>
      <c r="BJ1494" s="15"/>
      <c r="BK1494" s="4" t="str">
        <f>IFERROR(AVERAGE(BL1494:BM1494),"")</f>
        <v/>
      </c>
      <c r="BL1494" s="14"/>
      <c r="BM1494" s="15"/>
      <c r="BN1494" s="4" t="str">
        <f>IFERROR(AVERAGE(BO1494:BP1494),"")</f>
        <v/>
      </c>
      <c r="BO1494" s="14"/>
      <c r="BP1494" s="15"/>
      <c r="BQ1494" s="4" t="str">
        <f>IFERROR(AVERAGE(BR1494:BS1494),"")</f>
        <v/>
      </c>
      <c r="BR1494" s="14"/>
      <c r="BS1494" s="15"/>
      <c r="BT1494" s="4">
        <f>IFERROR(AVERAGE(BU1494:BV1494),"")</f>
        <v>1044.6039350042561</v>
      </c>
      <c r="BU1494" s="14">
        <f>1.015657690816*(148+252)*1.1*1.1*2</f>
        <v>983.15664470988804</v>
      </c>
      <c r="BV1494" s="15">
        <f>1.015657690816*(171+279)*1.1*1.1*2</f>
        <v>1106.0512252986241</v>
      </c>
      <c r="BX1494" s="2" t="s">
        <v>247</v>
      </c>
      <c r="BY1494" s="2" t="s">
        <v>246</v>
      </c>
    </row>
    <row r="1495" spans="1:77">
      <c r="B1495" t="str">
        <f>B1494</f>
        <v>ainscough2014hydrogen</v>
      </c>
      <c r="C1495" t="s">
        <v>5</v>
      </c>
      <c r="D1495">
        <f>D1494</f>
        <v>2014</v>
      </c>
      <c r="E1495" t="str">
        <f>E1494</f>
        <v>USD/kW</v>
      </c>
      <c r="F1495" s="4" t="str">
        <f>IFERROR(AVERAGE(G1495:H1495),"")</f>
        <v/>
      </c>
      <c r="G1495" s="16"/>
      <c r="H1495" s="17"/>
      <c r="I1495" s="4" t="str">
        <f>IFERROR(AVERAGE(J1495:K1495),"")</f>
        <v/>
      </c>
      <c r="J1495" s="16"/>
      <c r="K1495" s="17"/>
      <c r="L1495" s="4" t="str">
        <f>IFERROR(AVERAGE(M1495:N1495),"")</f>
        <v/>
      </c>
      <c r="M1495" s="16"/>
      <c r="N1495" s="17"/>
      <c r="O1495" s="4" t="str">
        <f>IFERROR(AVERAGE(P1495:Q1495),"")</f>
        <v/>
      </c>
      <c r="P1495" s="16"/>
      <c r="Q1495" s="17"/>
      <c r="R1495" s="4" t="str">
        <f>IFERROR(AVERAGE(S1495:T1495),"")</f>
        <v/>
      </c>
      <c r="S1495" s="16"/>
      <c r="T1495" s="17"/>
      <c r="U1495" s="4" t="str">
        <f>IFERROR(AVERAGE(V1495:W1495),"")</f>
        <v/>
      </c>
      <c r="V1495" s="16"/>
      <c r="W1495" s="17"/>
      <c r="X1495" s="4" t="str">
        <f>IFERROR(AVERAGE(Y1495:Z1495),"")</f>
        <v/>
      </c>
      <c r="Y1495" s="16"/>
      <c r="Z1495" s="17"/>
      <c r="AA1495" s="4" t="str">
        <f>IFERROR(AVERAGE(AB1495:AC1495),"")</f>
        <v/>
      </c>
      <c r="AB1495" s="16"/>
      <c r="AC1495" s="17"/>
      <c r="AD1495" s="4" t="str">
        <f>IFERROR(AVERAGE(AE1495:AF1495),"")</f>
        <v/>
      </c>
      <c r="AE1495" s="16"/>
      <c r="AF1495" s="17"/>
      <c r="AG1495" s="4" t="str">
        <f>IFERROR(AVERAGE(AH1495:AI1495),"")</f>
        <v/>
      </c>
      <c r="AH1495" s="16"/>
      <c r="AI1495" s="17"/>
      <c r="AJ1495" s="4" t="str">
        <f>IFERROR(AVERAGE(AK1495:AL1495),"")</f>
        <v/>
      </c>
      <c r="AK1495" s="16"/>
      <c r="AL1495" s="17"/>
      <c r="AM1495" s="4" t="str">
        <f>IFERROR(AVERAGE(AN1495:AO1495),"")</f>
        <v/>
      </c>
      <c r="AN1495" s="16"/>
      <c r="AO1495" s="17"/>
      <c r="AP1495" s="4" t="str">
        <f>IFERROR(AVERAGE(AQ1495:AR1495),"")</f>
        <v/>
      </c>
      <c r="AQ1495" s="16"/>
      <c r="AR1495" s="15"/>
      <c r="AS1495" s="4" t="str">
        <f>IFERROR(AVERAGE(AT1495:AU1495),"")</f>
        <v/>
      </c>
      <c r="AT1495" s="16"/>
      <c r="AU1495" s="17"/>
      <c r="AV1495" s="4" t="str">
        <f>IFERROR(AVERAGE(AW1495:AX1495),"")</f>
        <v/>
      </c>
      <c r="AW1495" s="16"/>
      <c r="AX1495" s="17"/>
      <c r="AY1495" s="4" t="str">
        <f>IFERROR(AVERAGE(AZ1495:BA1495),"")</f>
        <v/>
      </c>
      <c r="AZ1495" s="16"/>
      <c r="BA1495" s="17"/>
      <c r="BB1495" s="4" t="str">
        <f>IFERROR(AVERAGE(BC1495:BD1495),"")</f>
        <v/>
      </c>
      <c r="BC1495" s="16"/>
      <c r="BD1495" s="17"/>
      <c r="BE1495" s="4" t="str">
        <f>IFERROR(AVERAGE(BF1495:BG1495),"")</f>
        <v/>
      </c>
      <c r="BF1495" s="16"/>
      <c r="BG1495" s="17"/>
      <c r="BH1495" s="4" t="str">
        <f>IFERROR(AVERAGE(BI1495:BJ1495),"")</f>
        <v/>
      </c>
      <c r="BI1495" s="16"/>
      <c r="BJ1495" s="17"/>
      <c r="BK1495" s="4" t="str">
        <f>IFERROR(AVERAGE(BL1495:BM1495),"")</f>
        <v/>
      </c>
      <c r="BL1495" s="16"/>
      <c r="BM1495" s="17"/>
      <c r="BN1495" s="4" t="str">
        <f>IFERROR(AVERAGE(BO1495:BP1495),"")</f>
        <v/>
      </c>
      <c r="BO1495" s="16"/>
      <c r="BP1495" s="17"/>
      <c r="BQ1495" s="4" t="str">
        <f>IFERROR(AVERAGE(BR1495:BS1495),"")</f>
        <v/>
      </c>
      <c r="BR1495" s="16"/>
      <c r="BS1495" s="17"/>
      <c r="BT1495" s="4" t="str">
        <f>IFERROR(AVERAGE(BU1495:BV1495),"")</f>
        <v/>
      </c>
      <c r="BU1495" s="16"/>
      <c r="BV1495" s="17"/>
    </row>
    <row r="1496" spans="1:77">
      <c r="B1496" t="s">
        <v>69</v>
      </c>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c r="BC1496" s="4"/>
      <c r="BD1496" s="4"/>
      <c r="BE1496" s="4"/>
      <c r="BF1496" s="4"/>
      <c r="BG1496" s="4"/>
      <c r="BH1496" s="4"/>
      <c r="BI1496" s="4"/>
      <c r="BJ1496" s="4"/>
      <c r="BK1496" s="4"/>
      <c r="BL1496" s="4"/>
      <c r="BM1496" s="4"/>
      <c r="BN1496" s="4"/>
      <c r="BO1496" s="4"/>
      <c r="BP1496" s="4"/>
      <c r="BQ1496" s="4"/>
      <c r="BR1496" s="4"/>
      <c r="BS1496" s="4"/>
      <c r="BT1496" s="4"/>
      <c r="BU1496" s="4"/>
      <c r="BV1496" s="4"/>
    </row>
    <row r="1497" spans="1:77" s="1" customFormat="1">
      <c r="A1497" s="55"/>
      <c r="B1497" s="1" t="str">
        <f>B1495</f>
        <v>ainscough2014hydrogen</v>
      </c>
      <c r="C1497" s="1" t="s">
        <v>10</v>
      </c>
      <c r="D1497" s="1">
        <f>D1492</f>
        <v>2014</v>
      </c>
      <c r="E1497" s="1" t="str">
        <f>E1493</f>
        <v>USD/kW</v>
      </c>
      <c r="F1497" s="10">
        <f t="shared" ref="F1497:BJ1497" si="1653">IFERROR(SUM(F1499:F1504)/F1498,0)</f>
        <v>0</v>
      </c>
      <c r="G1497" s="10">
        <f t="shared" si="1653"/>
        <v>0</v>
      </c>
      <c r="H1497" s="10">
        <f t="shared" si="1653"/>
        <v>0</v>
      </c>
      <c r="I1497" s="10">
        <f t="shared" si="1653"/>
        <v>0</v>
      </c>
      <c r="J1497" s="10">
        <f t="shared" si="1653"/>
        <v>0</v>
      </c>
      <c r="K1497" s="10">
        <f t="shared" si="1653"/>
        <v>0</v>
      </c>
      <c r="L1497" s="10">
        <f t="shared" si="1653"/>
        <v>0</v>
      </c>
      <c r="M1497" s="10">
        <f t="shared" si="1653"/>
        <v>0</v>
      </c>
      <c r="N1497" s="10">
        <f t="shared" si="1653"/>
        <v>0</v>
      </c>
      <c r="O1497" s="10">
        <f t="shared" si="1653"/>
        <v>0</v>
      </c>
      <c r="P1497" s="10">
        <f t="shared" si="1653"/>
        <v>0</v>
      </c>
      <c r="Q1497" s="10">
        <f t="shared" si="1653"/>
        <v>0</v>
      </c>
      <c r="R1497" s="10">
        <f t="shared" si="1653"/>
        <v>0</v>
      </c>
      <c r="S1497" s="10">
        <f t="shared" si="1653"/>
        <v>0</v>
      </c>
      <c r="T1497" s="10">
        <f t="shared" si="1653"/>
        <v>0</v>
      </c>
      <c r="U1497" s="10">
        <f t="shared" si="1653"/>
        <v>0</v>
      </c>
      <c r="V1497" s="10">
        <f t="shared" si="1653"/>
        <v>0</v>
      </c>
      <c r="W1497" s="10">
        <f t="shared" si="1653"/>
        <v>0</v>
      </c>
      <c r="X1497" s="10">
        <f t="shared" si="1653"/>
        <v>0</v>
      </c>
      <c r="Y1497" s="10">
        <f t="shared" si="1653"/>
        <v>0</v>
      </c>
      <c r="Z1497" s="10">
        <f t="shared" si="1653"/>
        <v>0</v>
      </c>
      <c r="AA1497" s="10">
        <f t="shared" si="1653"/>
        <v>0</v>
      </c>
      <c r="AB1497" s="10">
        <f t="shared" si="1653"/>
        <v>0</v>
      </c>
      <c r="AC1497" s="10">
        <f t="shared" si="1653"/>
        <v>0</v>
      </c>
      <c r="AD1497" s="10">
        <f t="shared" si="1653"/>
        <v>0</v>
      </c>
      <c r="AE1497" s="10">
        <f t="shared" si="1653"/>
        <v>0</v>
      </c>
      <c r="AF1497" s="10">
        <f t="shared" si="1653"/>
        <v>0</v>
      </c>
      <c r="AG1497" s="10">
        <f t="shared" si="1653"/>
        <v>0</v>
      </c>
      <c r="AH1497" s="10">
        <f t="shared" si="1653"/>
        <v>0</v>
      </c>
      <c r="AI1497" s="10">
        <f t="shared" si="1653"/>
        <v>0</v>
      </c>
      <c r="AJ1497" s="10">
        <f t="shared" si="1653"/>
        <v>0</v>
      </c>
      <c r="AK1497" s="10">
        <f t="shared" si="1653"/>
        <v>0</v>
      </c>
      <c r="AL1497" s="10">
        <f t="shared" si="1653"/>
        <v>0</v>
      </c>
      <c r="AM1497" s="10">
        <f t="shared" si="1653"/>
        <v>0</v>
      </c>
      <c r="AN1497" s="10">
        <f t="shared" si="1653"/>
        <v>0</v>
      </c>
      <c r="AO1497" s="10">
        <f t="shared" si="1653"/>
        <v>0</v>
      </c>
      <c r="AP1497" s="10">
        <f t="shared" si="1653"/>
        <v>0</v>
      </c>
      <c r="AQ1497" s="10">
        <f t="shared" si="1653"/>
        <v>0</v>
      </c>
      <c r="AR1497" s="10">
        <f t="shared" si="1653"/>
        <v>0</v>
      </c>
      <c r="AS1497" s="10">
        <f t="shared" si="1653"/>
        <v>0</v>
      </c>
      <c r="AT1497" s="10">
        <f t="shared" si="1653"/>
        <v>0</v>
      </c>
      <c r="AU1497" s="10">
        <f t="shared" si="1653"/>
        <v>0</v>
      </c>
      <c r="AV1497" s="10">
        <f t="shared" si="1653"/>
        <v>0</v>
      </c>
      <c r="AW1497" s="10">
        <f t="shared" si="1653"/>
        <v>0</v>
      </c>
      <c r="AX1497" s="10">
        <f t="shared" si="1653"/>
        <v>0</v>
      </c>
      <c r="AY1497" s="10">
        <f t="shared" si="1653"/>
        <v>0</v>
      </c>
      <c r="AZ1497" s="10">
        <f t="shared" si="1653"/>
        <v>0</v>
      </c>
      <c r="BA1497" s="10">
        <f t="shared" si="1653"/>
        <v>0</v>
      </c>
      <c r="BB1497" s="10">
        <f t="shared" si="1653"/>
        <v>0</v>
      </c>
      <c r="BC1497" s="10">
        <f t="shared" si="1653"/>
        <v>0</v>
      </c>
      <c r="BD1497" s="10">
        <f t="shared" si="1653"/>
        <v>0</v>
      </c>
      <c r="BE1497" s="10">
        <f t="shared" si="1653"/>
        <v>0</v>
      </c>
      <c r="BF1497" s="10">
        <f t="shared" si="1653"/>
        <v>0</v>
      </c>
      <c r="BG1497" s="10">
        <f t="shared" si="1653"/>
        <v>0</v>
      </c>
      <c r="BH1497" s="10">
        <f t="shared" si="1653"/>
        <v>0</v>
      </c>
      <c r="BI1497" s="10">
        <f t="shared" si="1653"/>
        <v>0</v>
      </c>
      <c r="BJ1497" s="10">
        <f t="shared" si="1653"/>
        <v>0</v>
      </c>
      <c r="BK1497" s="10">
        <f t="shared" ref="BK1497:BV1497" si="1654">IFERROR(SUM(BK1499:BK1504)/BK1498,0)</f>
        <v>0</v>
      </c>
      <c r="BL1497" s="10">
        <f t="shared" si="1654"/>
        <v>0</v>
      </c>
      <c r="BM1497" s="10">
        <f t="shared" si="1654"/>
        <v>0</v>
      </c>
      <c r="BN1497" s="10">
        <f t="shared" si="1654"/>
        <v>0</v>
      </c>
      <c r="BO1497" s="10">
        <f t="shared" si="1654"/>
        <v>0</v>
      </c>
      <c r="BP1497" s="10">
        <f t="shared" si="1654"/>
        <v>0</v>
      </c>
      <c r="BQ1497" s="10">
        <f t="shared" si="1654"/>
        <v>0</v>
      </c>
      <c r="BR1497" s="10">
        <f t="shared" si="1654"/>
        <v>0</v>
      </c>
      <c r="BS1497" s="10">
        <f t="shared" si="1654"/>
        <v>0</v>
      </c>
      <c r="BT1497" s="10">
        <f t="shared" si="1654"/>
        <v>0</v>
      </c>
      <c r="BU1497" s="10">
        <f t="shared" si="1654"/>
        <v>0</v>
      </c>
      <c r="BV1497" s="10">
        <f t="shared" si="1654"/>
        <v>0</v>
      </c>
    </row>
    <row r="1498" spans="1:77" hidden="1" outlineLevel="1">
      <c r="B1498" t="str">
        <f>B1497</f>
        <v>ainscough2014hydrogen</v>
      </c>
      <c r="C1498" t="s">
        <v>17</v>
      </c>
      <c r="D1498">
        <f>D1497</f>
        <v>2014</v>
      </c>
      <c r="E1498" t="s">
        <v>18</v>
      </c>
      <c r="F1498" s="4" t="str">
        <f>IFERROR(AVERAGE(G1498:H1498),"")</f>
        <v/>
      </c>
      <c r="G1498" s="12"/>
      <c r="H1498" s="13"/>
      <c r="I1498" s="4" t="str">
        <f>IFERROR(AVERAGE(J1498:K1498),"")</f>
        <v/>
      </c>
      <c r="J1498" s="12"/>
      <c r="K1498" s="13"/>
      <c r="L1498" s="4" t="str">
        <f>IFERROR(AVERAGE(M1498:N1498),"")</f>
        <v/>
      </c>
      <c r="M1498" s="12"/>
      <c r="N1498" s="13"/>
      <c r="O1498" s="4" t="str">
        <f>IFERROR(AVERAGE(P1498:Q1498),"")</f>
        <v/>
      </c>
      <c r="P1498" s="12"/>
      <c r="Q1498" s="13"/>
      <c r="R1498" s="4" t="str">
        <f>IFERROR(AVERAGE(S1498:T1498),"")</f>
        <v/>
      </c>
      <c r="S1498" s="12"/>
      <c r="T1498" s="13"/>
      <c r="U1498" s="4" t="str">
        <f>IFERROR(AVERAGE(V1498:W1498),"")</f>
        <v/>
      </c>
      <c r="V1498" s="12"/>
      <c r="W1498" s="13"/>
      <c r="X1498" s="4" t="str">
        <f>IFERROR(AVERAGE(Y1498:Z1498),"")</f>
        <v/>
      </c>
      <c r="Y1498" s="12"/>
      <c r="Z1498" s="13"/>
      <c r="AA1498" s="4" t="str">
        <f>IFERROR(AVERAGE(AB1498:AC1498),"")</f>
        <v/>
      </c>
      <c r="AB1498" s="12"/>
      <c r="AC1498" s="13"/>
      <c r="AD1498" s="4" t="str">
        <f>IFERROR(AVERAGE(AE1498:AF1498),"")</f>
        <v/>
      </c>
      <c r="AE1498" s="12"/>
      <c r="AF1498" s="13"/>
      <c r="AG1498" s="4" t="str">
        <f>IFERROR(AVERAGE(AH1498:AI1498),"")</f>
        <v/>
      </c>
      <c r="AH1498" s="12"/>
      <c r="AI1498" s="13"/>
      <c r="AJ1498" s="4" t="str">
        <f>IFERROR(AVERAGE(AK1498:AL1498),"")</f>
        <v/>
      </c>
      <c r="AK1498" s="12"/>
      <c r="AL1498" s="13"/>
      <c r="AM1498" s="4" t="str">
        <f>IFERROR(AVERAGE(AN1498:AO1498),"")</f>
        <v/>
      </c>
      <c r="AN1498" s="12"/>
      <c r="AO1498" s="13"/>
      <c r="AP1498" s="4" t="str">
        <f>IFERROR(AVERAGE(AQ1498:AR1498),"")</f>
        <v/>
      </c>
      <c r="AQ1498" s="12"/>
      <c r="AR1498" s="13"/>
      <c r="AS1498" s="4" t="str">
        <f>IFERROR(AVERAGE(AT1498:AU1498),"")</f>
        <v/>
      </c>
      <c r="AT1498" s="12"/>
      <c r="AU1498" s="13"/>
      <c r="AV1498" s="4" t="str">
        <f>IFERROR(AVERAGE(AW1498:AX1498),"")</f>
        <v/>
      </c>
      <c r="AW1498" s="12"/>
      <c r="AX1498" s="13"/>
      <c r="AY1498" s="4" t="str">
        <f>IFERROR(AVERAGE(AZ1498:BA1498),"")</f>
        <v/>
      </c>
      <c r="AZ1498" s="12"/>
      <c r="BA1498" s="13"/>
      <c r="BB1498" s="4" t="str">
        <f>IFERROR(AVERAGE(BC1498:BD1498),"")</f>
        <v/>
      </c>
      <c r="BC1498" s="12"/>
      <c r="BD1498" s="13"/>
      <c r="BE1498" s="4" t="str">
        <f>IFERROR(AVERAGE(BF1498:BG1498),"")</f>
        <v/>
      </c>
      <c r="BF1498" s="12"/>
      <c r="BG1498" s="13"/>
      <c r="BH1498" s="4" t="str">
        <f>IFERROR(AVERAGE(BI1498:BJ1498),"")</f>
        <v/>
      </c>
      <c r="BI1498" s="12"/>
      <c r="BJ1498" s="13"/>
      <c r="BK1498" s="4" t="str">
        <f>IFERROR(AVERAGE(BL1498:BM1498),"")</f>
        <v/>
      </c>
      <c r="BL1498" s="12"/>
      <c r="BM1498" s="13"/>
      <c r="BN1498" s="4" t="str">
        <f>IFERROR(AVERAGE(BO1498:BP1498),"")</f>
        <v/>
      </c>
      <c r="BO1498" s="12"/>
      <c r="BP1498" s="13"/>
      <c r="BQ1498" s="4" t="str">
        <f>IFERROR(AVERAGE(BR1498:BS1498),"")</f>
        <v/>
      </c>
      <c r="BR1498" s="12"/>
      <c r="BS1498" s="13"/>
      <c r="BT1498" s="4" t="str">
        <f>IFERROR(AVERAGE(BU1498:BV1498),"")</f>
        <v/>
      </c>
      <c r="BU1498" s="12"/>
      <c r="BV1498" s="13"/>
    </row>
    <row r="1499" spans="1:77" hidden="1" outlineLevel="1">
      <c r="B1499" t="str">
        <f t="shared" ref="B1499:B1504" si="1655">B1498</f>
        <v>ainscough2014hydrogen</v>
      </c>
      <c r="C1499" t="s">
        <v>12</v>
      </c>
      <c r="D1499">
        <f>D1497</f>
        <v>2014</v>
      </c>
      <c r="E1499" t="str">
        <f>LEFT(E1497,3)</f>
        <v>USD</v>
      </c>
      <c r="F1499" s="4" t="str">
        <f t="shared" ref="F1499:F1504" si="1656">IFERROR(AVERAGE(G1499:H1499),"")</f>
        <v/>
      </c>
      <c r="G1499" s="12"/>
      <c r="H1499" s="13"/>
      <c r="I1499" s="4" t="str">
        <f t="shared" ref="I1499:I1504" si="1657">IFERROR(AVERAGE(J1499:K1499),"")</f>
        <v/>
      </c>
      <c r="J1499" s="12"/>
      <c r="K1499" s="13"/>
      <c r="L1499" s="4" t="str">
        <f t="shared" ref="L1499:L1504" si="1658">IFERROR(AVERAGE(M1499:N1499),"")</f>
        <v/>
      </c>
      <c r="M1499" s="12"/>
      <c r="N1499" s="13"/>
      <c r="O1499" s="4" t="str">
        <f t="shared" ref="O1499:O1504" si="1659">IFERROR(AVERAGE(P1499:Q1499),"")</f>
        <v/>
      </c>
      <c r="P1499" s="12"/>
      <c r="Q1499" s="13"/>
      <c r="R1499" s="4" t="str">
        <f t="shared" ref="R1499:R1504" si="1660">IFERROR(AVERAGE(S1499:T1499),"")</f>
        <v/>
      </c>
      <c r="S1499" s="12"/>
      <c r="T1499" s="13"/>
      <c r="U1499" s="4" t="str">
        <f t="shared" ref="U1499:U1504" si="1661">IFERROR(AVERAGE(V1499:W1499),"")</f>
        <v/>
      </c>
      <c r="V1499" s="12"/>
      <c r="W1499" s="13"/>
      <c r="X1499" s="4" t="str">
        <f t="shared" ref="X1499:X1504" si="1662">IFERROR(AVERAGE(Y1499:Z1499),"")</f>
        <v/>
      </c>
      <c r="Y1499" s="12"/>
      <c r="Z1499" s="13"/>
      <c r="AA1499" s="4" t="str">
        <f t="shared" ref="AA1499:AA1504" si="1663">IFERROR(AVERAGE(AB1499:AC1499),"")</f>
        <v/>
      </c>
      <c r="AB1499" s="12"/>
      <c r="AC1499" s="13"/>
      <c r="AD1499" s="4" t="str">
        <f t="shared" ref="AD1499:AD1504" si="1664">IFERROR(AVERAGE(AE1499:AF1499),"")</f>
        <v/>
      </c>
      <c r="AE1499" s="12"/>
      <c r="AF1499" s="13"/>
      <c r="AG1499" s="4" t="str">
        <f t="shared" ref="AG1499:AG1504" si="1665">IFERROR(AVERAGE(AH1499:AI1499),"")</f>
        <v/>
      </c>
      <c r="AH1499" s="12"/>
      <c r="AI1499" s="13"/>
      <c r="AJ1499" s="4" t="str">
        <f t="shared" ref="AJ1499:AJ1504" si="1666">IFERROR(AVERAGE(AK1499:AL1499),"")</f>
        <v/>
      </c>
      <c r="AK1499" s="12"/>
      <c r="AL1499" s="13"/>
      <c r="AM1499" s="4" t="str">
        <f t="shared" ref="AM1499:AM1504" si="1667">IFERROR(AVERAGE(AN1499:AO1499),"")</f>
        <v/>
      </c>
      <c r="AN1499" s="12"/>
      <c r="AO1499" s="13"/>
      <c r="AP1499" s="4" t="str">
        <f t="shared" ref="AP1499:AP1504" si="1668">IFERROR(AVERAGE(AQ1499:AR1499),"")</f>
        <v/>
      </c>
      <c r="AQ1499" s="12"/>
      <c r="AR1499" s="13"/>
      <c r="AS1499" s="4" t="str">
        <f t="shared" ref="AS1499:AS1504" si="1669">IFERROR(AVERAGE(AT1499:AU1499),"")</f>
        <v/>
      </c>
      <c r="AT1499" s="12"/>
      <c r="AU1499" s="13"/>
      <c r="AV1499" s="4" t="str">
        <f t="shared" ref="AV1499:AV1504" si="1670">IFERROR(AVERAGE(AW1499:AX1499),"")</f>
        <v/>
      </c>
      <c r="AW1499" s="12"/>
      <c r="AX1499" s="13"/>
      <c r="AY1499" s="4" t="str">
        <f t="shared" ref="AY1499:AY1504" si="1671">IFERROR(AVERAGE(AZ1499:BA1499),"")</f>
        <v/>
      </c>
      <c r="AZ1499" s="12"/>
      <c r="BA1499" s="13"/>
      <c r="BB1499" s="4" t="str">
        <f t="shared" ref="BB1499:BB1504" si="1672">IFERROR(AVERAGE(BC1499:BD1499),"")</f>
        <v/>
      </c>
      <c r="BC1499" s="12"/>
      <c r="BD1499" s="13"/>
      <c r="BE1499" s="4" t="str">
        <f t="shared" ref="BE1499:BE1504" si="1673">IFERROR(AVERAGE(BF1499:BG1499),"")</f>
        <v/>
      </c>
      <c r="BF1499" s="12"/>
      <c r="BG1499" s="13"/>
      <c r="BH1499" s="4" t="str">
        <f t="shared" ref="BH1499:BH1504" si="1674">IFERROR(AVERAGE(BI1499:BJ1499),"")</f>
        <v/>
      </c>
      <c r="BI1499" s="12"/>
      <c r="BJ1499" s="13"/>
      <c r="BK1499" s="4" t="str">
        <f t="shared" ref="BK1499:BK1504" si="1675">IFERROR(AVERAGE(BL1499:BM1499),"")</f>
        <v/>
      </c>
      <c r="BL1499" s="12"/>
      <c r="BM1499" s="13"/>
      <c r="BN1499" s="4" t="str">
        <f t="shared" ref="BN1499:BN1504" si="1676">IFERROR(AVERAGE(BO1499:BP1499),"")</f>
        <v/>
      </c>
      <c r="BO1499" s="12"/>
      <c r="BP1499" s="13"/>
      <c r="BQ1499" s="4" t="str">
        <f t="shared" ref="BQ1499:BQ1504" si="1677">IFERROR(AVERAGE(BR1499:BS1499),"")</f>
        <v/>
      </c>
      <c r="BR1499" s="12"/>
      <c r="BS1499" s="13"/>
      <c r="BT1499" s="4" t="str">
        <f t="shared" ref="BT1499:BT1504" si="1678">IFERROR(AVERAGE(BU1499:BV1499),"")</f>
        <v/>
      </c>
      <c r="BU1499" s="12"/>
      <c r="BV1499" s="13"/>
    </row>
    <row r="1500" spans="1:77" hidden="1" outlineLevel="1">
      <c r="B1500" t="str">
        <f t="shared" si="1655"/>
        <v>ainscough2014hydrogen</v>
      </c>
      <c r="C1500" t="s">
        <v>13</v>
      </c>
      <c r="D1500">
        <f t="shared" ref="D1500:E1504" si="1679">D1499</f>
        <v>2014</v>
      </c>
      <c r="E1500" t="str">
        <f t="shared" si="1679"/>
        <v>USD</v>
      </c>
      <c r="F1500" s="4" t="str">
        <f t="shared" si="1656"/>
        <v/>
      </c>
      <c r="G1500" s="12"/>
      <c r="H1500" s="13"/>
      <c r="I1500" s="4" t="str">
        <f t="shared" si="1657"/>
        <v/>
      </c>
      <c r="J1500" s="12"/>
      <c r="K1500" s="13"/>
      <c r="L1500" s="4" t="str">
        <f t="shared" si="1658"/>
        <v/>
      </c>
      <c r="M1500" s="12"/>
      <c r="N1500" s="13"/>
      <c r="O1500" s="4" t="str">
        <f t="shared" si="1659"/>
        <v/>
      </c>
      <c r="P1500" s="12"/>
      <c r="Q1500" s="13"/>
      <c r="R1500" s="4" t="str">
        <f t="shared" si="1660"/>
        <v/>
      </c>
      <c r="S1500" s="12"/>
      <c r="T1500" s="13"/>
      <c r="U1500" s="4" t="str">
        <f t="shared" si="1661"/>
        <v/>
      </c>
      <c r="V1500" s="12"/>
      <c r="W1500" s="13"/>
      <c r="X1500" s="4" t="str">
        <f t="shared" si="1662"/>
        <v/>
      </c>
      <c r="Y1500" s="12"/>
      <c r="Z1500" s="13"/>
      <c r="AA1500" s="4" t="str">
        <f t="shared" si="1663"/>
        <v/>
      </c>
      <c r="AB1500" s="12"/>
      <c r="AC1500" s="13"/>
      <c r="AD1500" s="4" t="str">
        <f t="shared" si="1664"/>
        <v/>
      </c>
      <c r="AE1500" s="12"/>
      <c r="AF1500" s="13"/>
      <c r="AG1500" s="4" t="str">
        <f t="shared" si="1665"/>
        <v/>
      </c>
      <c r="AH1500" s="12"/>
      <c r="AI1500" s="13"/>
      <c r="AJ1500" s="4" t="str">
        <f t="shared" si="1666"/>
        <v/>
      </c>
      <c r="AK1500" s="12"/>
      <c r="AL1500" s="13"/>
      <c r="AM1500" s="4" t="str">
        <f t="shared" si="1667"/>
        <v/>
      </c>
      <c r="AN1500" s="12"/>
      <c r="AO1500" s="13"/>
      <c r="AP1500" s="4" t="str">
        <f t="shared" si="1668"/>
        <v/>
      </c>
      <c r="AQ1500" s="12"/>
      <c r="AR1500" s="13"/>
      <c r="AS1500" s="4" t="str">
        <f t="shared" si="1669"/>
        <v/>
      </c>
      <c r="AT1500" s="12"/>
      <c r="AU1500" s="13"/>
      <c r="AV1500" s="4" t="str">
        <f t="shared" si="1670"/>
        <v/>
      </c>
      <c r="AW1500" s="12"/>
      <c r="AX1500" s="13"/>
      <c r="AY1500" s="4" t="str">
        <f t="shared" si="1671"/>
        <v/>
      </c>
      <c r="AZ1500" s="12"/>
      <c r="BA1500" s="13"/>
      <c r="BB1500" s="4" t="str">
        <f t="shared" si="1672"/>
        <v/>
      </c>
      <c r="BC1500" s="12"/>
      <c r="BD1500" s="13"/>
      <c r="BE1500" s="4" t="str">
        <f t="shared" si="1673"/>
        <v/>
      </c>
      <c r="BF1500" s="12"/>
      <c r="BG1500" s="13"/>
      <c r="BH1500" s="4" t="str">
        <f t="shared" si="1674"/>
        <v/>
      </c>
      <c r="BI1500" s="12"/>
      <c r="BJ1500" s="13"/>
      <c r="BK1500" s="4" t="str">
        <f t="shared" si="1675"/>
        <v/>
      </c>
      <c r="BL1500" s="12"/>
      <c r="BM1500" s="13"/>
      <c r="BN1500" s="4" t="str">
        <f t="shared" si="1676"/>
        <v/>
      </c>
      <c r="BO1500" s="12"/>
      <c r="BP1500" s="13"/>
      <c r="BQ1500" s="4" t="str">
        <f t="shared" si="1677"/>
        <v/>
      </c>
      <c r="BR1500" s="12"/>
      <c r="BS1500" s="13"/>
      <c r="BT1500" s="4" t="str">
        <f t="shared" si="1678"/>
        <v/>
      </c>
      <c r="BU1500" s="12"/>
      <c r="BV1500" s="13"/>
    </row>
    <row r="1501" spans="1:77" hidden="1" outlineLevel="1">
      <c r="B1501" t="str">
        <f t="shared" si="1655"/>
        <v>ainscough2014hydrogen</v>
      </c>
      <c r="C1501" t="s">
        <v>14</v>
      </c>
      <c r="D1501">
        <f t="shared" si="1679"/>
        <v>2014</v>
      </c>
      <c r="E1501" t="str">
        <f t="shared" si="1679"/>
        <v>USD</v>
      </c>
      <c r="F1501" s="4" t="str">
        <f t="shared" si="1656"/>
        <v/>
      </c>
      <c r="G1501" s="12"/>
      <c r="H1501" s="13"/>
      <c r="I1501" s="4" t="str">
        <f t="shared" si="1657"/>
        <v/>
      </c>
      <c r="J1501" s="12"/>
      <c r="K1501" s="13"/>
      <c r="L1501" s="4" t="str">
        <f t="shared" si="1658"/>
        <v/>
      </c>
      <c r="M1501" s="12"/>
      <c r="N1501" s="13"/>
      <c r="O1501" s="4" t="str">
        <f t="shared" si="1659"/>
        <v/>
      </c>
      <c r="P1501" s="12"/>
      <c r="Q1501" s="13"/>
      <c r="R1501" s="4" t="str">
        <f t="shared" si="1660"/>
        <v/>
      </c>
      <c r="S1501" s="12"/>
      <c r="T1501" s="13"/>
      <c r="U1501" s="4" t="str">
        <f t="shared" si="1661"/>
        <v/>
      </c>
      <c r="V1501" s="12"/>
      <c r="W1501" s="13"/>
      <c r="X1501" s="4" t="str">
        <f t="shared" si="1662"/>
        <v/>
      </c>
      <c r="Y1501" s="12"/>
      <c r="Z1501" s="13"/>
      <c r="AA1501" s="4" t="str">
        <f t="shared" si="1663"/>
        <v/>
      </c>
      <c r="AB1501" s="12"/>
      <c r="AC1501" s="13"/>
      <c r="AD1501" s="4" t="str">
        <f t="shared" si="1664"/>
        <v/>
      </c>
      <c r="AE1501" s="12"/>
      <c r="AF1501" s="13"/>
      <c r="AG1501" s="4" t="str">
        <f t="shared" si="1665"/>
        <v/>
      </c>
      <c r="AH1501" s="12"/>
      <c r="AI1501" s="13"/>
      <c r="AJ1501" s="4" t="str">
        <f t="shared" si="1666"/>
        <v/>
      </c>
      <c r="AK1501" s="12"/>
      <c r="AL1501" s="13"/>
      <c r="AM1501" s="4" t="str">
        <f t="shared" si="1667"/>
        <v/>
      </c>
      <c r="AN1501" s="12"/>
      <c r="AO1501" s="13"/>
      <c r="AP1501" s="4" t="str">
        <f t="shared" si="1668"/>
        <v/>
      </c>
      <c r="AQ1501" s="12"/>
      <c r="AR1501" s="13"/>
      <c r="AS1501" s="4" t="str">
        <f t="shared" si="1669"/>
        <v/>
      </c>
      <c r="AT1501" s="12"/>
      <c r="AU1501" s="13"/>
      <c r="AV1501" s="4" t="str">
        <f t="shared" si="1670"/>
        <v/>
      </c>
      <c r="AW1501" s="12"/>
      <c r="AX1501" s="13"/>
      <c r="AY1501" s="4" t="str">
        <f t="shared" si="1671"/>
        <v/>
      </c>
      <c r="AZ1501" s="12"/>
      <c r="BA1501" s="13"/>
      <c r="BB1501" s="4" t="str">
        <f t="shared" si="1672"/>
        <v/>
      </c>
      <c r="BC1501" s="12"/>
      <c r="BD1501" s="13"/>
      <c r="BE1501" s="4" t="str">
        <f t="shared" si="1673"/>
        <v/>
      </c>
      <c r="BF1501" s="12"/>
      <c r="BG1501" s="13"/>
      <c r="BH1501" s="4" t="str">
        <f t="shared" si="1674"/>
        <v/>
      </c>
      <c r="BI1501" s="12"/>
      <c r="BJ1501" s="13"/>
      <c r="BK1501" s="4" t="str">
        <f t="shared" si="1675"/>
        <v/>
      </c>
      <c r="BL1501" s="12"/>
      <c r="BM1501" s="13"/>
      <c r="BN1501" s="4" t="str">
        <f t="shared" si="1676"/>
        <v/>
      </c>
      <c r="BO1501" s="12"/>
      <c r="BP1501" s="13"/>
      <c r="BQ1501" s="4" t="str">
        <f t="shared" si="1677"/>
        <v/>
      </c>
      <c r="BR1501" s="12"/>
      <c r="BS1501" s="13"/>
      <c r="BT1501" s="4" t="str">
        <f t="shared" si="1678"/>
        <v/>
      </c>
      <c r="BU1501" s="12"/>
      <c r="BV1501" s="13"/>
    </row>
    <row r="1502" spans="1:77" hidden="1" outlineLevel="1">
      <c r="B1502" t="str">
        <f t="shared" si="1655"/>
        <v>ainscough2014hydrogen</v>
      </c>
      <c r="C1502" t="s">
        <v>11</v>
      </c>
      <c r="D1502">
        <f t="shared" si="1679"/>
        <v>2014</v>
      </c>
      <c r="E1502" t="str">
        <f t="shared" si="1679"/>
        <v>USD</v>
      </c>
      <c r="F1502" s="4" t="str">
        <f t="shared" si="1656"/>
        <v/>
      </c>
      <c r="G1502" s="12"/>
      <c r="H1502" s="13"/>
      <c r="I1502" s="4" t="str">
        <f t="shared" si="1657"/>
        <v/>
      </c>
      <c r="J1502" s="12"/>
      <c r="K1502" s="13"/>
      <c r="L1502" s="4" t="str">
        <f t="shared" si="1658"/>
        <v/>
      </c>
      <c r="M1502" s="12"/>
      <c r="N1502" s="13"/>
      <c r="O1502" s="4" t="str">
        <f t="shared" si="1659"/>
        <v/>
      </c>
      <c r="P1502" s="12"/>
      <c r="Q1502" s="13"/>
      <c r="R1502" s="4" t="str">
        <f t="shared" si="1660"/>
        <v/>
      </c>
      <c r="S1502" s="12"/>
      <c r="T1502" s="13"/>
      <c r="U1502" s="4" t="str">
        <f t="shared" si="1661"/>
        <v/>
      </c>
      <c r="V1502" s="12"/>
      <c r="W1502" s="13"/>
      <c r="X1502" s="4" t="str">
        <f t="shared" si="1662"/>
        <v/>
      </c>
      <c r="Y1502" s="12"/>
      <c r="Z1502" s="13"/>
      <c r="AA1502" s="4" t="str">
        <f t="shared" si="1663"/>
        <v/>
      </c>
      <c r="AB1502" s="12"/>
      <c r="AC1502" s="13"/>
      <c r="AD1502" s="4" t="str">
        <f t="shared" si="1664"/>
        <v/>
      </c>
      <c r="AE1502" s="12"/>
      <c r="AF1502" s="13"/>
      <c r="AG1502" s="4" t="str">
        <f t="shared" si="1665"/>
        <v/>
      </c>
      <c r="AH1502" s="12"/>
      <c r="AI1502" s="13"/>
      <c r="AJ1502" s="4" t="str">
        <f t="shared" si="1666"/>
        <v/>
      </c>
      <c r="AK1502" s="12"/>
      <c r="AL1502" s="13"/>
      <c r="AM1502" s="4" t="str">
        <f t="shared" si="1667"/>
        <v/>
      </c>
      <c r="AN1502" s="12"/>
      <c r="AO1502" s="13"/>
      <c r="AP1502" s="4" t="str">
        <f t="shared" si="1668"/>
        <v/>
      </c>
      <c r="AQ1502" s="12"/>
      <c r="AR1502" s="13"/>
      <c r="AS1502" s="4" t="str">
        <f t="shared" si="1669"/>
        <v/>
      </c>
      <c r="AT1502" s="12"/>
      <c r="AU1502" s="13"/>
      <c r="AV1502" s="4" t="str">
        <f t="shared" si="1670"/>
        <v/>
      </c>
      <c r="AW1502" s="12"/>
      <c r="AX1502" s="13"/>
      <c r="AY1502" s="4" t="str">
        <f t="shared" si="1671"/>
        <v/>
      </c>
      <c r="AZ1502" s="12"/>
      <c r="BA1502" s="13"/>
      <c r="BB1502" s="4" t="str">
        <f t="shared" si="1672"/>
        <v/>
      </c>
      <c r="BC1502" s="12"/>
      <c r="BD1502" s="13"/>
      <c r="BE1502" s="4" t="str">
        <f t="shared" si="1673"/>
        <v/>
      </c>
      <c r="BF1502" s="12"/>
      <c r="BG1502" s="13"/>
      <c r="BH1502" s="4" t="str">
        <f t="shared" si="1674"/>
        <v/>
      </c>
      <c r="BI1502" s="12"/>
      <c r="BJ1502" s="13"/>
      <c r="BK1502" s="4" t="str">
        <f t="shared" si="1675"/>
        <v/>
      </c>
      <c r="BL1502" s="12"/>
      <c r="BM1502" s="13"/>
      <c r="BN1502" s="4" t="str">
        <f t="shared" si="1676"/>
        <v/>
      </c>
      <c r="BO1502" s="12"/>
      <c r="BP1502" s="13"/>
      <c r="BQ1502" s="4" t="str">
        <f t="shared" si="1677"/>
        <v/>
      </c>
      <c r="BR1502" s="12"/>
      <c r="BS1502" s="13"/>
      <c r="BT1502" s="4" t="str">
        <f t="shared" si="1678"/>
        <v/>
      </c>
      <c r="BU1502" s="12"/>
      <c r="BV1502" s="13"/>
    </row>
    <row r="1503" spans="1:77" hidden="1" outlineLevel="1">
      <c r="B1503" t="str">
        <f t="shared" si="1655"/>
        <v>ainscough2014hydrogen</v>
      </c>
      <c r="C1503" t="s">
        <v>15</v>
      </c>
      <c r="D1503">
        <f t="shared" si="1679"/>
        <v>2014</v>
      </c>
      <c r="E1503" t="str">
        <f t="shared" si="1679"/>
        <v>USD</v>
      </c>
      <c r="F1503" s="4" t="str">
        <f t="shared" si="1656"/>
        <v/>
      </c>
      <c r="G1503" s="12"/>
      <c r="H1503" s="13"/>
      <c r="I1503" s="4" t="str">
        <f t="shared" si="1657"/>
        <v/>
      </c>
      <c r="J1503" s="12"/>
      <c r="K1503" s="13"/>
      <c r="L1503" s="4" t="str">
        <f t="shared" si="1658"/>
        <v/>
      </c>
      <c r="M1503" s="12"/>
      <c r="N1503" s="13"/>
      <c r="O1503" s="4" t="str">
        <f t="shared" si="1659"/>
        <v/>
      </c>
      <c r="P1503" s="12"/>
      <c r="Q1503" s="13"/>
      <c r="R1503" s="4" t="str">
        <f t="shared" si="1660"/>
        <v/>
      </c>
      <c r="S1503" s="12"/>
      <c r="T1503" s="13"/>
      <c r="U1503" s="4" t="str">
        <f t="shared" si="1661"/>
        <v/>
      </c>
      <c r="V1503" s="12"/>
      <c r="W1503" s="13"/>
      <c r="X1503" s="4" t="str">
        <f t="shared" si="1662"/>
        <v/>
      </c>
      <c r="Y1503" s="12"/>
      <c r="Z1503" s="13"/>
      <c r="AA1503" s="4" t="str">
        <f t="shared" si="1663"/>
        <v/>
      </c>
      <c r="AB1503" s="12"/>
      <c r="AC1503" s="13"/>
      <c r="AD1503" s="4" t="str">
        <f t="shared" si="1664"/>
        <v/>
      </c>
      <c r="AE1503" s="12"/>
      <c r="AF1503" s="13"/>
      <c r="AG1503" s="4" t="str">
        <f t="shared" si="1665"/>
        <v/>
      </c>
      <c r="AH1503" s="12"/>
      <c r="AI1503" s="13"/>
      <c r="AJ1503" s="4" t="str">
        <f t="shared" si="1666"/>
        <v/>
      </c>
      <c r="AK1503" s="12"/>
      <c r="AL1503" s="13"/>
      <c r="AM1503" s="4" t="str">
        <f t="shared" si="1667"/>
        <v/>
      </c>
      <c r="AN1503" s="12"/>
      <c r="AO1503" s="13"/>
      <c r="AP1503" s="4" t="str">
        <f t="shared" si="1668"/>
        <v/>
      </c>
      <c r="AQ1503" s="12"/>
      <c r="AR1503" s="13"/>
      <c r="AS1503" s="4" t="str">
        <f t="shared" si="1669"/>
        <v/>
      </c>
      <c r="AT1503" s="12"/>
      <c r="AU1503" s="13"/>
      <c r="AV1503" s="4" t="str">
        <f t="shared" si="1670"/>
        <v/>
      </c>
      <c r="AW1503" s="12"/>
      <c r="AX1503" s="13"/>
      <c r="AY1503" s="4" t="str">
        <f t="shared" si="1671"/>
        <v/>
      </c>
      <c r="AZ1503" s="12"/>
      <c r="BA1503" s="13"/>
      <c r="BB1503" s="4" t="str">
        <f t="shared" si="1672"/>
        <v/>
      </c>
      <c r="BC1503" s="12"/>
      <c r="BD1503" s="13"/>
      <c r="BE1503" s="4" t="str">
        <f t="shared" si="1673"/>
        <v/>
      </c>
      <c r="BF1503" s="12"/>
      <c r="BG1503" s="13"/>
      <c r="BH1503" s="4" t="str">
        <f t="shared" si="1674"/>
        <v/>
      </c>
      <c r="BI1503" s="12"/>
      <c r="BJ1503" s="13"/>
      <c r="BK1503" s="4" t="str">
        <f t="shared" si="1675"/>
        <v/>
      </c>
      <c r="BL1503" s="12"/>
      <c r="BM1503" s="13"/>
      <c r="BN1503" s="4" t="str">
        <f t="shared" si="1676"/>
        <v/>
      </c>
      <c r="BO1503" s="12"/>
      <c r="BP1503" s="13"/>
      <c r="BQ1503" s="4" t="str">
        <f t="shared" si="1677"/>
        <v/>
      </c>
      <c r="BR1503" s="12"/>
      <c r="BS1503" s="13"/>
      <c r="BT1503" s="4" t="str">
        <f t="shared" si="1678"/>
        <v/>
      </c>
      <c r="BU1503" s="12"/>
      <c r="BV1503" s="13"/>
    </row>
    <row r="1504" spans="1:77" hidden="1" outlineLevel="1">
      <c r="B1504" t="str">
        <f t="shared" si="1655"/>
        <v>ainscough2014hydrogen</v>
      </c>
      <c r="C1504" t="s">
        <v>16</v>
      </c>
      <c r="D1504">
        <f t="shared" si="1679"/>
        <v>2014</v>
      </c>
      <c r="E1504" t="str">
        <f t="shared" si="1679"/>
        <v>USD</v>
      </c>
      <c r="F1504" s="4" t="str">
        <f t="shared" si="1656"/>
        <v/>
      </c>
      <c r="G1504" s="12"/>
      <c r="H1504" s="13"/>
      <c r="I1504" s="4" t="str">
        <f t="shared" si="1657"/>
        <v/>
      </c>
      <c r="J1504" s="12"/>
      <c r="K1504" s="13"/>
      <c r="L1504" s="4" t="str">
        <f t="shared" si="1658"/>
        <v/>
      </c>
      <c r="M1504" s="12"/>
      <c r="N1504" s="13"/>
      <c r="O1504" s="4" t="str">
        <f t="shared" si="1659"/>
        <v/>
      </c>
      <c r="P1504" s="12"/>
      <c r="Q1504" s="13"/>
      <c r="R1504" s="4" t="str">
        <f t="shared" si="1660"/>
        <v/>
      </c>
      <c r="S1504" s="12"/>
      <c r="T1504" s="13"/>
      <c r="U1504" s="4" t="str">
        <f t="shared" si="1661"/>
        <v/>
      </c>
      <c r="V1504" s="12"/>
      <c r="W1504" s="13"/>
      <c r="X1504" s="4" t="str">
        <f t="shared" si="1662"/>
        <v/>
      </c>
      <c r="Y1504" s="12"/>
      <c r="Z1504" s="13"/>
      <c r="AA1504" s="4" t="str">
        <f t="shared" si="1663"/>
        <v/>
      </c>
      <c r="AB1504" s="12"/>
      <c r="AC1504" s="13"/>
      <c r="AD1504" s="4" t="str">
        <f t="shared" si="1664"/>
        <v/>
      </c>
      <c r="AE1504" s="12"/>
      <c r="AF1504" s="13"/>
      <c r="AG1504" s="4" t="str">
        <f t="shared" si="1665"/>
        <v/>
      </c>
      <c r="AH1504" s="12"/>
      <c r="AI1504" s="13"/>
      <c r="AJ1504" s="4" t="str">
        <f t="shared" si="1666"/>
        <v/>
      </c>
      <c r="AK1504" s="12"/>
      <c r="AL1504" s="13"/>
      <c r="AM1504" s="4" t="str">
        <f t="shared" si="1667"/>
        <v/>
      </c>
      <c r="AN1504" s="12"/>
      <c r="AO1504" s="13"/>
      <c r="AP1504" s="4" t="str">
        <f t="shared" si="1668"/>
        <v/>
      </c>
      <c r="AQ1504" s="12"/>
      <c r="AR1504" s="13"/>
      <c r="AS1504" s="4" t="str">
        <f t="shared" si="1669"/>
        <v/>
      </c>
      <c r="AT1504" s="12"/>
      <c r="AU1504" s="13"/>
      <c r="AV1504" s="4" t="str">
        <f t="shared" si="1670"/>
        <v/>
      </c>
      <c r="AW1504" s="12"/>
      <c r="AX1504" s="13"/>
      <c r="AY1504" s="4" t="str">
        <f t="shared" si="1671"/>
        <v/>
      </c>
      <c r="AZ1504" s="12"/>
      <c r="BA1504" s="13"/>
      <c r="BB1504" s="4" t="str">
        <f t="shared" si="1672"/>
        <v/>
      </c>
      <c r="BC1504" s="12"/>
      <c r="BD1504" s="13"/>
      <c r="BE1504" s="4" t="str">
        <f t="shared" si="1673"/>
        <v/>
      </c>
      <c r="BF1504" s="12"/>
      <c r="BG1504" s="13"/>
      <c r="BH1504" s="4" t="str">
        <f t="shared" si="1674"/>
        <v/>
      </c>
      <c r="BI1504" s="12"/>
      <c r="BJ1504" s="13"/>
      <c r="BK1504" s="4" t="str">
        <f t="shared" si="1675"/>
        <v/>
      </c>
      <c r="BL1504" s="12"/>
      <c r="BM1504" s="13"/>
      <c r="BN1504" s="4" t="str">
        <f t="shared" si="1676"/>
        <v/>
      </c>
      <c r="BO1504" s="12"/>
      <c r="BP1504" s="13"/>
      <c r="BQ1504" s="4" t="str">
        <f t="shared" si="1677"/>
        <v/>
      </c>
      <c r="BR1504" s="12"/>
      <c r="BS1504" s="13"/>
      <c r="BT1504" s="4" t="str">
        <f t="shared" si="1678"/>
        <v/>
      </c>
      <c r="BU1504" s="12"/>
      <c r="BV1504" s="13"/>
    </row>
    <row r="1505" spans="1:77" collapsed="1">
      <c r="B1505" t="s">
        <v>69</v>
      </c>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c r="BC1505" s="4"/>
      <c r="BD1505" s="4"/>
      <c r="BE1505" s="4"/>
      <c r="BF1505" s="4"/>
      <c r="BG1505" s="4"/>
      <c r="BH1505" s="4"/>
      <c r="BI1505" s="4"/>
      <c r="BJ1505" s="4"/>
      <c r="BK1505" s="4"/>
      <c r="BL1505" s="4"/>
      <c r="BM1505" s="4"/>
      <c r="BN1505" s="4"/>
      <c r="BO1505" s="4"/>
      <c r="BP1505" s="4"/>
      <c r="BQ1505" s="4"/>
      <c r="BR1505" s="4"/>
      <c r="BS1505" s="4"/>
      <c r="BT1505" s="4"/>
      <c r="BU1505" s="4"/>
      <c r="BV1505" s="4"/>
    </row>
    <row r="1506" spans="1:77">
      <c r="B1506" t="str">
        <f>B1504</f>
        <v>ainscough2014hydrogen</v>
      </c>
      <c r="C1506" t="s">
        <v>19</v>
      </c>
      <c r="D1506">
        <f>D1504</f>
        <v>2014</v>
      </c>
      <c r="E1506" t="str">
        <f>E1493</f>
        <v>USD/kW</v>
      </c>
      <c r="F1506" s="4" t="str">
        <f>IFERROR(AVERAGE(G1506:H1506),"")</f>
        <v/>
      </c>
      <c r="G1506" s="12"/>
      <c r="H1506" s="13"/>
      <c r="I1506" s="4" t="str">
        <f>IFERROR(AVERAGE(J1506:K1506),"")</f>
        <v/>
      </c>
      <c r="J1506" s="12"/>
      <c r="K1506" s="13"/>
      <c r="L1506" s="4" t="str">
        <f>IFERROR(AVERAGE(M1506:N1506),"")</f>
        <v/>
      </c>
      <c r="M1506" s="12"/>
      <c r="N1506" s="13"/>
      <c r="O1506" s="4" t="str">
        <f>IFERROR(AVERAGE(P1506:Q1506),"")</f>
        <v/>
      </c>
      <c r="P1506" s="12"/>
      <c r="Q1506" s="13"/>
      <c r="R1506" s="4" t="str">
        <f>IFERROR(AVERAGE(S1506:T1506),"")</f>
        <v/>
      </c>
      <c r="S1506" s="12"/>
      <c r="T1506" s="13"/>
      <c r="U1506" s="4" t="str">
        <f>IFERROR(AVERAGE(V1506:W1506),"")</f>
        <v/>
      </c>
      <c r="V1506" s="12"/>
      <c r="W1506" s="13"/>
      <c r="X1506" s="4" t="str">
        <f>IFERROR(AVERAGE(Y1506:Z1506),"")</f>
        <v/>
      </c>
      <c r="Y1506" s="12"/>
      <c r="Z1506" s="13"/>
      <c r="AA1506" s="4" t="str">
        <f>IFERROR(AVERAGE(AB1506:AC1506),"")</f>
        <v/>
      </c>
      <c r="AB1506" s="12"/>
      <c r="AC1506" s="13"/>
      <c r="AD1506" s="4" t="str">
        <f>IFERROR(AVERAGE(AE1506:AF1506),"")</f>
        <v/>
      </c>
      <c r="AE1506" s="12"/>
      <c r="AF1506" s="13"/>
      <c r="AG1506" s="4" t="str">
        <f>IFERROR(AVERAGE(AH1506:AI1506),"")</f>
        <v/>
      </c>
      <c r="AH1506" s="12"/>
      <c r="AI1506" s="13"/>
      <c r="AJ1506" s="4" t="str">
        <f>IFERROR(AVERAGE(AK1506:AL1506),"")</f>
        <v/>
      </c>
      <c r="AK1506" s="12"/>
      <c r="AL1506" s="13"/>
      <c r="AM1506" s="4" t="str">
        <f>IFERROR(AVERAGE(AN1506:AO1506),"")</f>
        <v/>
      </c>
      <c r="AN1506" s="12"/>
      <c r="AO1506" s="13"/>
      <c r="AP1506" s="4" t="str">
        <f>IFERROR(AVERAGE(AQ1506:AR1506),"")</f>
        <v/>
      </c>
      <c r="AQ1506" s="12"/>
      <c r="AR1506" s="13"/>
      <c r="AS1506" s="4" t="str">
        <f>IFERROR(AVERAGE(AT1506:AU1506),"")</f>
        <v/>
      </c>
      <c r="AT1506" s="12"/>
      <c r="AU1506" s="13"/>
      <c r="AV1506" s="4" t="str">
        <f>IFERROR(AVERAGE(AW1506:AX1506),"")</f>
        <v/>
      </c>
      <c r="AW1506" s="12"/>
      <c r="AX1506" s="13"/>
      <c r="AY1506" s="4" t="str">
        <f>IFERROR(AVERAGE(AZ1506:BA1506),"")</f>
        <v/>
      </c>
      <c r="AZ1506" s="12"/>
      <c r="BA1506" s="13"/>
      <c r="BB1506" s="4" t="str">
        <f>IFERROR(AVERAGE(BC1506:BD1506),"")</f>
        <v/>
      </c>
      <c r="BC1506" s="12"/>
      <c r="BD1506" s="13"/>
      <c r="BE1506" s="4" t="str">
        <f>IFERROR(AVERAGE(BF1506:BG1506),"")</f>
        <v/>
      </c>
      <c r="BF1506" s="12"/>
      <c r="BG1506" s="13"/>
      <c r="BH1506" s="4" t="str">
        <f>IFERROR(AVERAGE(BI1506:BJ1506),"")</f>
        <v/>
      </c>
      <c r="BI1506" s="12"/>
      <c r="BJ1506" s="13"/>
      <c r="BK1506" s="4" t="str">
        <f>IFERROR(AVERAGE(BL1506:BM1506),"")</f>
        <v/>
      </c>
      <c r="BL1506" s="12"/>
      <c r="BM1506" s="13"/>
      <c r="BN1506" s="4" t="str">
        <f>IFERROR(AVERAGE(BO1506:BP1506),"")</f>
        <v/>
      </c>
      <c r="BO1506" s="12"/>
      <c r="BP1506" s="13"/>
      <c r="BQ1506" s="4" t="str">
        <f>IFERROR(AVERAGE(BR1506:BS1506),"")</f>
        <v/>
      </c>
      <c r="BR1506" s="12"/>
      <c r="BS1506" s="13"/>
      <c r="BT1506" s="4" t="str">
        <f>IFERROR(AVERAGE(BU1506:BV1506),"")</f>
        <v/>
      </c>
      <c r="BU1506" s="12"/>
      <c r="BV1506" s="13"/>
    </row>
    <row r="1507" spans="1:77">
      <c r="B1507" t="s">
        <v>69</v>
      </c>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c r="BC1507" s="4"/>
      <c r="BD1507" s="4"/>
      <c r="BE1507" s="4"/>
      <c r="BF1507" s="4"/>
      <c r="BG1507" s="4"/>
      <c r="BH1507" s="4"/>
      <c r="BI1507" s="4"/>
      <c r="BJ1507" s="4"/>
      <c r="BK1507" s="4"/>
      <c r="BL1507" s="4"/>
      <c r="BM1507" s="4"/>
      <c r="BN1507" s="4"/>
      <c r="BO1507" s="4"/>
      <c r="BP1507" s="4"/>
      <c r="BQ1507" s="4"/>
      <c r="BR1507" s="4"/>
      <c r="BS1507" s="4"/>
      <c r="BT1507" s="4"/>
      <c r="BU1507" s="4"/>
      <c r="BV1507" s="4"/>
    </row>
    <row r="1508" spans="1:77">
      <c r="B1508" t="str">
        <f>B1506</f>
        <v>ainscough2014hydrogen</v>
      </c>
      <c r="C1508" t="s">
        <v>48</v>
      </c>
      <c r="D1508">
        <f>D1506</f>
        <v>2014</v>
      </c>
      <c r="E1508" t="s">
        <v>22</v>
      </c>
      <c r="F1508" s="22" t="str">
        <f>IFERROR(AVERAGE(G1508:H1508),"")</f>
        <v/>
      </c>
      <c r="G1508" s="23"/>
      <c r="H1508" s="24"/>
      <c r="I1508" s="22" t="str">
        <f>IFERROR(AVERAGE(J1508:K1508),"")</f>
        <v/>
      </c>
      <c r="J1508" s="23"/>
      <c r="K1508" s="24"/>
      <c r="L1508" s="22" t="str">
        <f>IFERROR(AVERAGE(M1508:N1508),"")</f>
        <v/>
      </c>
      <c r="M1508" s="23"/>
      <c r="N1508" s="24"/>
      <c r="O1508" s="22" t="str">
        <f>IFERROR(AVERAGE(P1508:Q1508),"")</f>
        <v/>
      </c>
      <c r="P1508" s="23"/>
      <c r="Q1508" s="24"/>
      <c r="R1508" s="22" t="str">
        <f>IFERROR(AVERAGE(S1508:T1508),"")</f>
        <v/>
      </c>
      <c r="S1508" s="23"/>
      <c r="T1508" s="24"/>
      <c r="U1508" s="22" t="str">
        <f>IFERROR(AVERAGE(V1508:W1508),"")</f>
        <v/>
      </c>
      <c r="V1508" s="23"/>
      <c r="W1508" s="24"/>
      <c r="X1508" s="22" t="str">
        <f>IFERROR(AVERAGE(Y1508:Z1508),"")</f>
        <v/>
      </c>
      <c r="Y1508" s="23"/>
      <c r="Z1508" s="24"/>
      <c r="AA1508" s="22" t="str">
        <f>IFERROR(AVERAGE(AB1508:AC1508),"")</f>
        <v/>
      </c>
      <c r="AB1508" s="23"/>
      <c r="AC1508" s="24"/>
      <c r="AD1508" s="22" t="str">
        <f>IFERROR(AVERAGE(AE1508:AF1508),"")</f>
        <v/>
      </c>
      <c r="AE1508" s="23"/>
      <c r="AF1508" s="24"/>
      <c r="AG1508" s="22" t="str">
        <f>IFERROR(AVERAGE(AH1508:AI1508),"")</f>
        <v/>
      </c>
      <c r="AH1508" s="23"/>
      <c r="AI1508" s="24"/>
      <c r="AJ1508" s="22" t="str">
        <f>IFERROR(AVERAGE(AK1508:AL1508),"")</f>
        <v/>
      </c>
      <c r="AK1508" s="23"/>
      <c r="AL1508" s="24"/>
      <c r="AM1508" s="22" t="str">
        <f>IFERROR(AVERAGE(AN1508:AO1508),"")</f>
        <v/>
      </c>
      <c r="AN1508" s="23"/>
      <c r="AO1508" s="24"/>
      <c r="AP1508" s="22" t="str">
        <f>IFERROR(AVERAGE(AQ1508:AR1508),"")</f>
        <v/>
      </c>
      <c r="AQ1508" s="23"/>
      <c r="AR1508" s="24"/>
      <c r="AS1508" s="22" t="str">
        <f>IFERROR(AVERAGE(AT1508:AU1508),"")</f>
        <v/>
      </c>
      <c r="AT1508" s="23"/>
      <c r="AU1508" s="24"/>
      <c r="AV1508" s="22" t="str">
        <f>IFERROR(AVERAGE(AW1508:AX1508),"")</f>
        <v/>
      </c>
      <c r="AW1508" s="23"/>
      <c r="AX1508" s="24"/>
      <c r="AY1508" s="22" t="str">
        <f>IFERROR(AVERAGE(AZ1508:BA1508),"")</f>
        <v/>
      </c>
      <c r="AZ1508" s="23"/>
      <c r="BA1508" s="24"/>
      <c r="BB1508" s="22" t="str">
        <f>IFERROR(AVERAGE(BC1508:BD1508),"")</f>
        <v/>
      </c>
      <c r="BC1508" s="23"/>
      <c r="BD1508" s="24"/>
      <c r="BE1508" s="22" t="str">
        <f>IFERROR(AVERAGE(BF1508:BG1508),"")</f>
        <v/>
      </c>
      <c r="BF1508" s="23"/>
      <c r="BG1508" s="24"/>
      <c r="BH1508" s="22" t="str">
        <f>IFERROR(AVERAGE(BI1508:BJ1508),"")</f>
        <v/>
      </c>
      <c r="BI1508" s="23"/>
      <c r="BJ1508" s="24"/>
      <c r="BK1508" s="22" t="str">
        <f>IFERROR(AVERAGE(BL1508:BM1508),"")</f>
        <v/>
      </c>
      <c r="BL1508" s="23"/>
      <c r="BM1508" s="24"/>
      <c r="BN1508" s="22" t="str">
        <f>IFERROR(AVERAGE(BO1508:BP1508),"")</f>
        <v/>
      </c>
      <c r="BO1508" s="23"/>
      <c r="BP1508" s="24"/>
      <c r="BQ1508" s="22" t="str">
        <f>IFERROR(AVERAGE(BR1508:BS1508),"")</f>
        <v/>
      </c>
      <c r="BR1508" s="23"/>
      <c r="BS1508" s="24"/>
      <c r="BT1508" s="22" t="str">
        <f>IFERROR(AVERAGE(BU1508:BV1508),"")</f>
        <v/>
      </c>
      <c r="BU1508" s="23"/>
      <c r="BV1508" s="24"/>
    </row>
    <row r="1509" spans="1:77">
      <c r="B1509" t="str">
        <f>B1508</f>
        <v>ainscough2014hydrogen</v>
      </c>
      <c r="C1509" t="s">
        <v>49</v>
      </c>
      <c r="D1509">
        <f>D1508</f>
        <v>2014</v>
      </c>
      <c r="E1509" t="s">
        <v>22</v>
      </c>
      <c r="F1509" s="22" t="str">
        <f>IFERROR(AVERAGE(G1509:H1509),"")</f>
        <v/>
      </c>
      <c r="G1509" s="23"/>
      <c r="H1509" s="24"/>
      <c r="I1509" s="22" t="str">
        <f>IFERROR(AVERAGE(J1509:K1509),"")</f>
        <v/>
      </c>
      <c r="J1509" s="23"/>
      <c r="K1509" s="24"/>
      <c r="L1509" s="22" t="str">
        <f>IFERROR(AVERAGE(M1509:N1509),"")</f>
        <v/>
      </c>
      <c r="M1509" s="23"/>
      <c r="N1509" s="24"/>
      <c r="O1509" s="22" t="str">
        <f>IFERROR(AVERAGE(P1509:Q1509),"")</f>
        <v/>
      </c>
      <c r="P1509" s="23"/>
      <c r="Q1509" s="24"/>
      <c r="R1509" s="22" t="str">
        <f>IFERROR(AVERAGE(S1509:T1509),"")</f>
        <v/>
      </c>
      <c r="S1509" s="23"/>
      <c r="T1509" s="24"/>
      <c r="U1509" s="22" t="str">
        <f>IFERROR(AVERAGE(V1509:W1509),"")</f>
        <v/>
      </c>
      <c r="V1509" s="23"/>
      <c r="W1509" s="24"/>
      <c r="X1509" s="22" t="str">
        <f>IFERROR(AVERAGE(Y1509:Z1509),"")</f>
        <v/>
      </c>
      <c r="Y1509" s="23"/>
      <c r="Z1509" s="24"/>
      <c r="AA1509" s="22" t="str">
        <f>IFERROR(AVERAGE(AB1509:AC1509),"")</f>
        <v/>
      </c>
      <c r="AB1509" s="23"/>
      <c r="AC1509" s="24"/>
      <c r="AD1509" s="22" t="str">
        <f>IFERROR(AVERAGE(AE1509:AF1509),"")</f>
        <v/>
      </c>
      <c r="AE1509" s="23"/>
      <c r="AF1509" s="24"/>
      <c r="AG1509" s="22" t="str">
        <f>IFERROR(AVERAGE(AH1509:AI1509),"")</f>
        <v/>
      </c>
      <c r="AH1509" s="23"/>
      <c r="AI1509" s="24"/>
      <c r="AJ1509" s="22" t="str">
        <f>IFERROR(AVERAGE(AK1509:AL1509),"")</f>
        <v/>
      </c>
      <c r="AK1509" s="23"/>
      <c r="AL1509" s="24"/>
      <c r="AM1509" s="22" t="str">
        <f>IFERROR(AVERAGE(AN1509:AO1509),"")</f>
        <v/>
      </c>
      <c r="AN1509" s="23"/>
      <c r="AO1509" s="24"/>
      <c r="AP1509" s="22" t="str">
        <f>IFERROR(AVERAGE(AQ1509:AR1509),"")</f>
        <v/>
      </c>
      <c r="AQ1509" s="23"/>
      <c r="AR1509" s="24"/>
      <c r="AS1509" s="22" t="str">
        <f>IFERROR(AVERAGE(AT1509:AU1509),"")</f>
        <v/>
      </c>
      <c r="AT1509" s="23"/>
      <c r="AU1509" s="24"/>
      <c r="AV1509" s="22" t="str">
        <f>IFERROR(AVERAGE(AW1509:AX1509),"")</f>
        <v/>
      </c>
      <c r="AW1509" s="23"/>
      <c r="AX1509" s="24"/>
      <c r="AY1509" s="22" t="str">
        <f>IFERROR(AVERAGE(AZ1509:BA1509),"")</f>
        <v/>
      </c>
      <c r="AZ1509" s="23"/>
      <c r="BA1509" s="24"/>
      <c r="BB1509" s="22" t="str">
        <f>IFERROR(AVERAGE(BC1509:BD1509),"")</f>
        <v/>
      </c>
      <c r="BC1509" s="23"/>
      <c r="BD1509" s="24"/>
      <c r="BE1509" s="22" t="str">
        <f>IFERROR(AVERAGE(BF1509:BG1509),"")</f>
        <v/>
      </c>
      <c r="BF1509" s="23"/>
      <c r="BG1509" s="24"/>
      <c r="BH1509" s="22" t="str">
        <f>IFERROR(AVERAGE(BI1509:BJ1509),"")</f>
        <v/>
      </c>
      <c r="BI1509" s="23"/>
      <c r="BJ1509" s="24"/>
      <c r="BK1509" s="22" t="str">
        <f>IFERROR(AVERAGE(BL1509:BM1509),"")</f>
        <v/>
      </c>
      <c r="BL1509" s="23"/>
      <c r="BM1509" s="24"/>
      <c r="BN1509" s="22" t="str">
        <f>IFERROR(AVERAGE(BO1509:BP1509),"")</f>
        <v/>
      </c>
      <c r="BO1509" s="23"/>
      <c r="BP1509" s="24"/>
      <c r="BQ1509" s="22" t="str">
        <f>IFERROR(AVERAGE(BR1509:BS1509),"")</f>
        <v/>
      </c>
      <c r="BR1509" s="23"/>
      <c r="BS1509" s="24"/>
      <c r="BT1509" s="22" t="str">
        <f>IFERROR(AVERAGE(BU1509:BV1509),"")</f>
        <v/>
      </c>
      <c r="BU1509" s="23"/>
      <c r="BV1509" s="24"/>
    </row>
    <row r="1510" spans="1:77">
      <c r="B1510" t="s">
        <v>69</v>
      </c>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F1510" s="4"/>
      <c r="BG1510" s="4"/>
      <c r="BH1510" s="4"/>
      <c r="BI1510" s="4"/>
      <c r="BJ1510" s="4"/>
      <c r="BK1510" s="4"/>
      <c r="BL1510" s="4"/>
      <c r="BM1510" s="4"/>
      <c r="BN1510" s="4"/>
      <c r="BO1510" s="4"/>
      <c r="BP1510" s="4"/>
      <c r="BQ1510" s="4"/>
      <c r="BR1510" s="4"/>
      <c r="BS1510" s="4"/>
      <c r="BT1510" s="4"/>
      <c r="BU1510" s="4"/>
      <c r="BV1510" s="4"/>
    </row>
    <row r="1511" spans="1:77">
      <c r="B1511" t="str">
        <f>B1506</f>
        <v>ainscough2014hydrogen</v>
      </c>
      <c r="C1511" t="s">
        <v>23</v>
      </c>
      <c r="D1511">
        <f>D1506</f>
        <v>2014</v>
      </c>
      <c r="E1511" t="s">
        <v>20</v>
      </c>
      <c r="F1511" s="4" t="str">
        <f>IFERROR(AVERAGE(G1511:H1511),"")</f>
        <v/>
      </c>
      <c r="G1511" s="12"/>
      <c r="H1511" s="13"/>
      <c r="I1511" s="4" t="str">
        <f>IFERROR(AVERAGE(J1511:K1511),"")</f>
        <v/>
      </c>
      <c r="J1511" s="12"/>
      <c r="K1511" s="13"/>
      <c r="L1511" s="4" t="str">
        <f>IFERROR(AVERAGE(M1511:N1511),"")</f>
        <v/>
      </c>
      <c r="M1511" s="12"/>
      <c r="N1511" s="13"/>
      <c r="O1511" s="4" t="str">
        <f>IFERROR(AVERAGE(P1511:Q1511),"")</f>
        <v/>
      </c>
      <c r="P1511" s="12"/>
      <c r="Q1511" s="13"/>
      <c r="R1511" s="4" t="str">
        <f>IFERROR(AVERAGE(S1511:T1511),"")</f>
        <v/>
      </c>
      <c r="S1511" s="12"/>
      <c r="T1511" s="13"/>
      <c r="U1511" s="4" t="str">
        <f>IFERROR(AVERAGE(V1511:W1511),"")</f>
        <v/>
      </c>
      <c r="V1511" s="12"/>
      <c r="W1511" s="13"/>
      <c r="X1511" s="4" t="str">
        <f>IFERROR(AVERAGE(Y1511:Z1511),"")</f>
        <v/>
      </c>
      <c r="Y1511" s="12"/>
      <c r="Z1511" s="13"/>
      <c r="AA1511" s="4" t="str">
        <f>IFERROR(AVERAGE(AB1511:AC1511),"")</f>
        <v/>
      </c>
      <c r="AB1511" s="12"/>
      <c r="AC1511" s="13"/>
      <c r="AD1511" s="4" t="str">
        <f>IFERROR(AVERAGE(AE1511:AF1511),"")</f>
        <v/>
      </c>
      <c r="AE1511" s="12"/>
      <c r="AF1511" s="13"/>
      <c r="AG1511" s="4" t="str">
        <f>IFERROR(AVERAGE(AH1511:AI1511),"")</f>
        <v/>
      </c>
      <c r="AH1511" s="12"/>
      <c r="AI1511" s="13"/>
      <c r="AJ1511" s="4" t="str">
        <f>IFERROR(AVERAGE(AK1511:AL1511),"")</f>
        <v/>
      </c>
      <c r="AK1511" s="12"/>
      <c r="AL1511" s="13"/>
      <c r="AM1511" s="4" t="str">
        <f>IFERROR(AVERAGE(AN1511:AO1511),"")</f>
        <v/>
      </c>
      <c r="AN1511" s="12"/>
      <c r="AO1511" s="13"/>
      <c r="AP1511" s="4" t="str">
        <f>IFERROR(AVERAGE(AQ1511:AR1511),"")</f>
        <v/>
      </c>
      <c r="AQ1511" s="12"/>
      <c r="AR1511" s="13"/>
      <c r="AS1511" s="4" t="str">
        <f>IFERROR(AVERAGE(AT1511:AU1511),"")</f>
        <v/>
      </c>
      <c r="AT1511" s="12"/>
      <c r="AU1511" s="13"/>
      <c r="AV1511" s="45">
        <f>IFERROR(AVERAGE(AW1511:AX1511),"")</f>
        <v>1.8365612288264221E-2</v>
      </c>
      <c r="AW1511" s="44">
        <f>1/54.3</f>
        <v>1.841620626151013E-2</v>
      </c>
      <c r="AX1511" s="46">
        <f>1/54.6</f>
        <v>1.8315018315018316E-2</v>
      </c>
      <c r="AY1511" s="4" t="str">
        <f>IFERROR(AVERAGE(AZ1511:BA1511),"")</f>
        <v/>
      </c>
      <c r="AZ1511" s="12"/>
      <c r="BA1511" s="13"/>
      <c r="BB1511" s="4" t="str">
        <f>IFERROR(AVERAGE(BC1511:BD1511),"")</f>
        <v/>
      </c>
      <c r="BC1511" s="12"/>
      <c r="BD1511" s="13"/>
      <c r="BE1511" s="4" t="str">
        <f>IFERROR(AVERAGE(BF1511:BG1511),"")</f>
        <v/>
      </c>
      <c r="BF1511" s="12"/>
      <c r="BG1511" s="13"/>
      <c r="BH1511" s="4" t="str">
        <f>IFERROR(AVERAGE(BI1511:BJ1511),"")</f>
        <v/>
      </c>
      <c r="BI1511" s="12"/>
      <c r="BJ1511" s="13"/>
      <c r="BK1511" s="4" t="str">
        <f>IFERROR(AVERAGE(BL1511:BM1511),"")</f>
        <v/>
      </c>
      <c r="BL1511" s="12"/>
      <c r="BM1511" s="13"/>
      <c r="BN1511" s="4" t="str">
        <f>IFERROR(AVERAGE(BO1511:BP1511),"")</f>
        <v/>
      </c>
      <c r="BO1511" s="12"/>
      <c r="BP1511" s="13"/>
      <c r="BQ1511" s="4" t="str">
        <f>IFERROR(AVERAGE(BR1511:BS1511),"")</f>
        <v/>
      </c>
      <c r="BR1511" s="12"/>
      <c r="BS1511" s="13"/>
      <c r="BT1511" s="4">
        <f>IFERROR(AVERAGE(BU1511:BV1511),"")</f>
        <v>50.25</v>
      </c>
      <c r="BU1511" s="12">
        <v>50.2</v>
      </c>
      <c r="BV1511" s="13">
        <v>50.3</v>
      </c>
    </row>
    <row r="1512" spans="1:77">
      <c r="B1512" t="str">
        <f>B1511</f>
        <v>ainscough2014hydrogen</v>
      </c>
      <c r="C1512" t="s">
        <v>42</v>
      </c>
      <c r="D1512">
        <f>D1511</f>
        <v>2014</v>
      </c>
      <c r="E1512" t="s">
        <v>43</v>
      </c>
      <c r="F1512" s="4" t="str">
        <f>IFERROR(AVERAGE(G1512:H1512),"")</f>
        <v/>
      </c>
      <c r="G1512" s="12"/>
      <c r="H1512" s="13"/>
      <c r="I1512" s="4" t="str">
        <f>IFERROR(AVERAGE(J1512:K1512),"")</f>
        <v/>
      </c>
      <c r="J1512" s="12"/>
      <c r="K1512" s="13"/>
      <c r="L1512" s="4" t="str">
        <f>IFERROR(AVERAGE(M1512:N1512),"")</f>
        <v/>
      </c>
      <c r="M1512" s="12"/>
      <c r="N1512" s="13"/>
      <c r="O1512" s="4" t="str">
        <f>IFERROR(AVERAGE(P1512:Q1512),"")</f>
        <v/>
      </c>
      <c r="P1512" s="12"/>
      <c r="Q1512" s="13"/>
      <c r="R1512" s="4" t="str">
        <f>IFERROR(AVERAGE(S1512:T1512),"")</f>
        <v/>
      </c>
      <c r="S1512" s="12"/>
      <c r="T1512" s="13"/>
      <c r="U1512" s="4" t="str">
        <f>IFERROR(AVERAGE(V1512:W1512),"")</f>
        <v/>
      </c>
      <c r="V1512" s="12"/>
      <c r="W1512" s="13"/>
      <c r="X1512" s="4" t="str">
        <f>IFERROR(AVERAGE(Y1512:Z1512),"")</f>
        <v/>
      </c>
      <c r="Y1512" s="12"/>
      <c r="Z1512" s="13"/>
      <c r="AA1512" s="4" t="str">
        <f>IFERROR(AVERAGE(AB1512:AC1512),"")</f>
        <v/>
      </c>
      <c r="AB1512" s="12"/>
      <c r="AC1512" s="13"/>
      <c r="AD1512" s="4" t="str">
        <f>IFERROR(AVERAGE(AE1512:AF1512),"")</f>
        <v/>
      </c>
      <c r="AE1512" s="12"/>
      <c r="AF1512" s="13"/>
      <c r="AG1512" s="4" t="str">
        <f>IFERROR(AVERAGE(AH1512:AI1512),"")</f>
        <v/>
      </c>
      <c r="AH1512" s="12"/>
      <c r="AI1512" s="13"/>
      <c r="AJ1512" s="4" t="str">
        <f>IFERROR(AVERAGE(AK1512:AL1512),"")</f>
        <v/>
      </c>
      <c r="AK1512" s="12"/>
      <c r="AL1512" s="13"/>
      <c r="AM1512" s="4" t="str">
        <f>IFERROR(AVERAGE(AN1512:AO1512),"")</f>
        <v/>
      </c>
      <c r="AN1512" s="12"/>
      <c r="AO1512" s="13"/>
      <c r="AP1512" s="4" t="str">
        <f>IFERROR(AVERAGE(AQ1512:AR1512),"")</f>
        <v/>
      </c>
      <c r="AQ1512" s="12"/>
      <c r="AR1512" s="13"/>
      <c r="AS1512" s="4" t="str">
        <f>IFERROR(AVERAGE(AT1512:AU1512),"")</f>
        <v/>
      </c>
      <c r="AT1512" s="12"/>
      <c r="AU1512" s="13"/>
      <c r="AV1512" s="4" t="str">
        <f>IFERROR(AVERAGE(AW1512:AX1512),"")</f>
        <v/>
      </c>
      <c r="AW1512" s="12"/>
      <c r="AX1512" s="13"/>
      <c r="AY1512" s="4" t="str">
        <f>IFERROR(AVERAGE(AZ1512:BA1512),"")</f>
        <v/>
      </c>
      <c r="AZ1512" s="12"/>
      <c r="BA1512" s="13"/>
      <c r="BB1512" s="4" t="str">
        <f>IFERROR(AVERAGE(BC1512:BD1512),"")</f>
        <v/>
      </c>
      <c r="BC1512" s="12"/>
      <c r="BD1512" s="13"/>
      <c r="BE1512" s="4" t="str">
        <f>IFERROR(AVERAGE(BF1512:BG1512),"")</f>
        <v/>
      </c>
      <c r="BF1512" s="12"/>
      <c r="BG1512" s="13"/>
      <c r="BH1512" s="4" t="str">
        <f>IFERROR(AVERAGE(BI1512:BJ1512),"")</f>
        <v/>
      </c>
      <c r="BI1512" s="12"/>
      <c r="BJ1512" s="13"/>
      <c r="BK1512" s="4" t="str">
        <f>IFERROR(AVERAGE(BL1512:BM1512),"")</f>
        <v/>
      </c>
      <c r="BL1512" s="12"/>
      <c r="BM1512" s="13"/>
      <c r="BN1512" s="4" t="str">
        <f>IFERROR(AVERAGE(BO1512:BP1512),"")</f>
        <v/>
      </c>
      <c r="BO1512" s="12"/>
      <c r="BP1512" s="13"/>
      <c r="BQ1512" s="4" t="str">
        <f>IFERROR(AVERAGE(BR1512:BS1512),"")</f>
        <v/>
      </c>
      <c r="BR1512" s="12"/>
      <c r="BS1512" s="13"/>
      <c r="BT1512" s="4" t="str">
        <f>IFERROR(AVERAGE(BU1512:BV1512),"")</f>
        <v/>
      </c>
      <c r="BU1512" s="12"/>
      <c r="BV1512" s="13"/>
    </row>
    <row r="1513" spans="1:77">
      <c r="B1513" t="str">
        <f>B1512</f>
        <v>ainscough2014hydrogen</v>
      </c>
      <c r="C1513" t="s">
        <v>21</v>
      </c>
      <c r="D1513">
        <f>D1512</f>
        <v>2014</v>
      </c>
      <c r="E1513" t="s">
        <v>22</v>
      </c>
      <c r="F1513" s="22" t="str">
        <f>IFERROR(AVERAGE(G1513:H1513),"")</f>
        <v/>
      </c>
      <c r="G1513" s="23"/>
      <c r="H1513" s="24"/>
      <c r="I1513" s="22" t="str">
        <f>IFERROR(AVERAGE(J1513:K1513),"")</f>
        <v/>
      </c>
      <c r="J1513" s="23"/>
      <c r="K1513" s="24"/>
      <c r="L1513" s="22" t="str">
        <f>IFERROR(AVERAGE(M1513:N1513),"")</f>
        <v/>
      </c>
      <c r="M1513" s="23"/>
      <c r="N1513" s="24"/>
      <c r="O1513" s="22" t="str">
        <f>IFERROR(AVERAGE(P1513:Q1513),"")</f>
        <v/>
      </c>
      <c r="P1513" s="23"/>
      <c r="Q1513" s="24"/>
      <c r="R1513" s="22" t="str">
        <f>IFERROR(AVERAGE(S1513:T1513),"")</f>
        <v/>
      </c>
      <c r="S1513" s="23"/>
      <c r="T1513" s="24"/>
      <c r="U1513" s="22" t="str">
        <f>IFERROR(AVERAGE(V1513:W1513),"")</f>
        <v/>
      </c>
      <c r="V1513" s="23"/>
      <c r="W1513" s="24"/>
      <c r="X1513" s="22" t="str">
        <f>IFERROR(AVERAGE(Y1513:Z1513),"")</f>
        <v/>
      </c>
      <c r="Y1513" s="23"/>
      <c r="Z1513" s="24"/>
      <c r="AA1513" s="22" t="str">
        <f>IFERROR(AVERAGE(AB1513:AC1513),"")</f>
        <v/>
      </c>
      <c r="AB1513" s="23"/>
      <c r="AC1513" s="24"/>
      <c r="AD1513" s="22" t="str">
        <f>IFERROR(AVERAGE(AE1513:AF1513),"")</f>
        <v/>
      </c>
      <c r="AE1513" s="23"/>
      <c r="AF1513" s="24"/>
      <c r="AG1513" s="22" t="str">
        <f>IFERROR(AVERAGE(AH1513:AI1513),"")</f>
        <v/>
      </c>
      <c r="AH1513" s="23"/>
      <c r="AI1513" s="24"/>
      <c r="AJ1513" s="22" t="str">
        <f>IFERROR(AVERAGE(AK1513:AL1513),"")</f>
        <v/>
      </c>
      <c r="AK1513" s="23"/>
      <c r="AL1513" s="24"/>
      <c r="AM1513" s="22" t="str">
        <f>IFERROR(AVERAGE(AN1513:AO1513),"")</f>
        <v/>
      </c>
      <c r="AN1513" s="23"/>
      <c r="AO1513" s="24"/>
      <c r="AP1513" s="22" t="str">
        <f>IFERROR(AVERAGE(AQ1513:AR1513),"")</f>
        <v/>
      </c>
      <c r="AQ1513" s="23"/>
      <c r="AR1513" s="24"/>
      <c r="AS1513" s="22" t="str">
        <f>IFERROR(AVERAGE(AT1513:AU1513),"")</f>
        <v/>
      </c>
      <c r="AT1513" s="23"/>
      <c r="AU1513" s="24"/>
      <c r="AV1513" s="22" t="str">
        <f>IFERROR(AVERAGE(AW1513:AX1513),"")</f>
        <v/>
      </c>
      <c r="AW1513" s="23"/>
      <c r="AX1513" s="24"/>
      <c r="AY1513" s="22" t="str">
        <f>IFERROR(AVERAGE(AZ1513:BA1513),"")</f>
        <v/>
      </c>
      <c r="AZ1513" s="23"/>
      <c r="BA1513" s="24"/>
      <c r="BB1513" s="22" t="str">
        <f>IFERROR(AVERAGE(BC1513:BD1513),"")</f>
        <v/>
      </c>
      <c r="BC1513" s="23"/>
      <c r="BD1513" s="24"/>
      <c r="BE1513" s="22" t="str">
        <f>IFERROR(AVERAGE(BF1513:BG1513),"")</f>
        <v/>
      </c>
      <c r="BF1513" s="23"/>
      <c r="BG1513" s="24"/>
      <c r="BH1513" s="22" t="str">
        <f>IFERROR(AVERAGE(BI1513:BJ1513),"")</f>
        <v/>
      </c>
      <c r="BI1513" s="23"/>
      <c r="BJ1513" s="24"/>
      <c r="BK1513" s="22" t="str">
        <f>IFERROR(AVERAGE(BL1513:BM1513),"")</f>
        <v/>
      </c>
      <c r="BL1513" s="23"/>
      <c r="BM1513" s="24"/>
      <c r="BN1513" s="22" t="str">
        <f>IFERROR(AVERAGE(BO1513:BP1513),"")</f>
        <v/>
      </c>
      <c r="BO1513" s="23"/>
      <c r="BP1513" s="24"/>
      <c r="BQ1513" s="22" t="str">
        <f>IFERROR(AVERAGE(BR1513:BS1513),"")</f>
        <v/>
      </c>
      <c r="BR1513" s="23"/>
      <c r="BS1513" s="24"/>
      <c r="BT1513" s="22" t="str">
        <f>IFERROR(AVERAGE(BU1513:BV1513),"")</f>
        <v/>
      </c>
      <c r="BU1513" s="23"/>
      <c r="BV1513" s="24"/>
    </row>
    <row r="1514" spans="1:77">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c r="AV1514" s="11"/>
      <c r="AW1514" s="11"/>
      <c r="AX1514" s="11"/>
      <c r="AY1514" s="11"/>
      <c r="AZ1514" s="11"/>
      <c r="BA1514" s="11"/>
      <c r="BB1514" s="11"/>
      <c r="BC1514" s="11"/>
      <c r="BD1514" s="11"/>
      <c r="BE1514" s="11"/>
      <c r="BF1514" s="11"/>
      <c r="BG1514" s="11"/>
      <c r="BH1514" s="11"/>
      <c r="BI1514" s="11"/>
      <c r="BJ1514" s="11"/>
      <c r="BK1514" s="11"/>
      <c r="BL1514" s="11"/>
      <c r="BM1514" s="11"/>
      <c r="BN1514" s="11"/>
      <c r="BO1514" s="11"/>
      <c r="BP1514" s="11"/>
      <c r="BQ1514" s="11"/>
      <c r="BR1514" s="11"/>
      <c r="BS1514" s="11"/>
      <c r="BT1514" s="11"/>
      <c r="BU1514" s="11"/>
      <c r="BV1514" s="11"/>
      <c r="BW1514" s="11"/>
      <c r="BX1514" s="11"/>
      <c r="BY1514" s="11"/>
    </row>
    <row r="1516" spans="1:77">
      <c r="A1516" s="5">
        <f>MATCH(B1516,Sources[Citekey],0)</f>
        <v>115</v>
      </c>
      <c r="B1516" s="6" t="s">
        <v>259</v>
      </c>
      <c r="C1516" s="1"/>
      <c r="D1516" s="1">
        <f>VLOOKUP(B1516,Sources[],2,FALSE)</f>
        <v>2015</v>
      </c>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4"/>
      <c r="BK1516" s="4"/>
      <c r="BL1516" s="4"/>
      <c r="BM1516" s="4"/>
      <c r="BN1516" s="4"/>
      <c r="BO1516" s="4"/>
      <c r="BP1516" s="4"/>
      <c r="BQ1516" s="4"/>
      <c r="BR1516" s="4"/>
      <c r="BS1516" s="4"/>
      <c r="BT1516" s="4"/>
      <c r="BU1516" s="4"/>
      <c r="BV1516" s="4"/>
    </row>
    <row r="1517" spans="1:77">
      <c r="B1517" t="str">
        <f>B1516</f>
        <v>eichman2015hydrogen</v>
      </c>
      <c r="C1517" t="s">
        <v>3</v>
      </c>
      <c r="D1517">
        <f>D1516</f>
        <v>2015</v>
      </c>
      <c r="E1517" s="25" t="s">
        <v>6</v>
      </c>
      <c r="F1517" s="4" t="str">
        <f>IFERROR(AVERAGE(G1517:H1517),"")</f>
        <v/>
      </c>
      <c r="G1517" s="12"/>
      <c r="H1517" s="13"/>
      <c r="I1517" s="4" t="str">
        <f>IFERROR(AVERAGE(J1517:K1517),"")</f>
        <v/>
      </c>
      <c r="J1517" s="12"/>
      <c r="K1517" s="13"/>
      <c r="L1517" s="4" t="str">
        <f>IFERROR(AVERAGE(M1517:N1517),"")</f>
        <v/>
      </c>
      <c r="M1517" s="12"/>
      <c r="N1517" s="13"/>
      <c r="O1517" s="4" t="str">
        <f>IFERROR(AVERAGE(P1517:Q1517),"")</f>
        <v/>
      </c>
      <c r="P1517" s="12"/>
      <c r="Q1517" s="13"/>
      <c r="R1517" s="4" t="str">
        <f>IFERROR(AVERAGE(S1517:T1517),"")</f>
        <v/>
      </c>
      <c r="S1517" s="12"/>
      <c r="T1517" s="13"/>
      <c r="U1517" s="4" t="str">
        <f>IFERROR(AVERAGE(V1517:W1517),"")</f>
        <v/>
      </c>
      <c r="V1517" s="12"/>
      <c r="W1517" s="13"/>
      <c r="X1517" s="4" t="str">
        <f>IFERROR(AVERAGE(Y1517:Z1517),"")</f>
        <v/>
      </c>
      <c r="Y1517" s="12"/>
      <c r="Z1517" s="13"/>
      <c r="AA1517" s="4" t="str">
        <f>IFERROR(AVERAGE(AB1517:AC1517),"")</f>
        <v/>
      </c>
      <c r="AB1517" s="12"/>
      <c r="AC1517" s="13"/>
      <c r="AD1517" s="4" t="str">
        <f>IFERROR(AVERAGE(AE1517:AF1517),"")</f>
        <v/>
      </c>
      <c r="AE1517" s="12"/>
      <c r="AF1517" s="13"/>
      <c r="AG1517" s="4" t="str">
        <f>IFERROR(AVERAGE(AH1517:AI1517),"")</f>
        <v/>
      </c>
      <c r="AH1517" s="12"/>
      <c r="AI1517" s="13"/>
      <c r="AJ1517" s="4" t="str">
        <f>IFERROR(AVERAGE(AK1517:AL1517),"")</f>
        <v/>
      </c>
      <c r="AK1517" s="12"/>
      <c r="AL1517" s="13"/>
      <c r="AM1517" s="4" t="str">
        <f>IFERROR(AVERAGE(AN1517:AO1517),"")</f>
        <v/>
      </c>
      <c r="AN1517" s="12"/>
      <c r="AO1517" s="13"/>
      <c r="AP1517" s="4" t="str">
        <f>IFERROR(AVERAGE(AQ1517:AR1517),"")</f>
        <v/>
      </c>
      <c r="AQ1517" s="12"/>
      <c r="AR1517" s="13"/>
      <c r="AS1517" s="4" t="str">
        <f>IFERROR(AVERAGE(AT1517:AU1517),"")</f>
        <v/>
      </c>
      <c r="AT1517" s="12"/>
      <c r="AU1517" s="13"/>
      <c r="AV1517" s="4" t="str">
        <f>IFERROR(AVERAGE(AW1517:AX1517),"")</f>
        <v/>
      </c>
      <c r="AW1517" s="12"/>
      <c r="AX1517" s="13"/>
      <c r="AY1517" s="4" t="str">
        <f>IFERROR(AVERAGE(AZ1517:BA1517),"")</f>
        <v/>
      </c>
      <c r="AZ1517" s="12"/>
      <c r="BA1517" s="13"/>
      <c r="BB1517" s="4">
        <f>IFERROR(AVERAGE(BC1517:BD1517),"")</f>
        <v>1275.5</v>
      </c>
      <c r="BC1517" s="12">
        <v>430</v>
      </c>
      <c r="BD1517" s="13">
        <v>2121</v>
      </c>
      <c r="BE1517" s="4" t="str">
        <f>IFERROR(AVERAGE(BF1517:BG1517),"")</f>
        <v/>
      </c>
      <c r="BF1517" s="12"/>
      <c r="BG1517" s="13"/>
      <c r="BH1517" s="4" t="str">
        <f>IFERROR(AVERAGE(BI1517:BJ1517),"")</f>
        <v/>
      </c>
      <c r="BI1517" s="12"/>
      <c r="BJ1517" s="13"/>
      <c r="BK1517" s="4" t="str">
        <f>IFERROR(AVERAGE(BL1517:BM1517),"")</f>
        <v/>
      </c>
      <c r="BL1517" s="12"/>
      <c r="BM1517" s="13"/>
      <c r="BN1517" s="4" t="str">
        <f>IFERROR(AVERAGE(BO1517:BP1517),"")</f>
        <v/>
      </c>
      <c r="BO1517" s="12"/>
      <c r="BP1517" s="13"/>
      <c r="BQ1517" s="4" t="str">
        <f>IFERROR(AVERAGE(BR1517:BS1517),"")</f>
        <v/>
      </c>
      <c r="BR1517" s="12"/>
      <c r="BS1517" s="13"/>
      <c r="BT1517" s="4" t="str">
        <f>IFERROR(AVERAGE(BU1517:BV1517),"")</f>
        <v/>
      </c>
      <c r="BU1517" s="12"/>
      <c r="BV1517" s="13"/>
      <c r="BX1517" s="2"/>
      <c r="BY1517" s="2"/>
    </row>
    <row r="1518" spans="1:77">
      <c r="B1518" t="str">
        <f>B1517</f>
        <v>eichman2015hydrogen</v>
      </c>
      <c r="C1518" t="s">
        <v>4</v>
      </c>
      <c r="D1518">
        <f>D1517</f>
        <v>2015</v>
      </c>
      <c r="E1518" t="str">
        <f>E1517</f>
        <v>EUR/kW</v>
      </c>
      <c r="F1518" s="4" t="str">
        <f>IFERROR(AVERAGE(G1518:H1518),"")</f>
        <v/>
      </c>
      <c r="G1518" s="14"/>
      <c r="H1518" s="15"/>
      <c r="I1518" s="4" t="str">
        <f>IFERROR(AVERAGE(J1518:K1518),"")</f>
        <v/>
      </c>
      <c r="J1518" s="14"/>
      <c r="K1518" s="15"/>
      <c r="L1518" s="4" t="str">
        <f>IFERROR(AVERAGE(M1518:N1518),"")</f>
        <v/>
      </c>
      <c r="M1518" s="14"/>
      <c r="N1518" s="15"/>
      <c r="O1518" s="4" t="str">
        <f>IFERROR(AVERAGE(P1518:Q1518),"")</f>
        <v/>
      </c>
      <c r="P1518" s="14"/>
      <c r="Q1518" s="15"/>
      <c r="R1518" s="4" t="str">
        <f>IFERROR(AVERAGE(S1518:T1518),"")</f>
        <v/>
      </c>
      <c r="S1518" s="14"/>
      <c r="T1518" s="15"/>
      <c r="U1518" s="4" t="str">
        <f>IFERROR(AVERAGE(V1518:W1518),"")</f>
        <v/>
      </c>
      <c r="V1518" s="14"/>
      <c r="W1518" s="15"/>
      <c r="X1518" s="4" t="str">
        <f>IFERROR(AVERAGE(Y1518:Z1518),"")</f>
        <v/>
      </c>
      <c r="Y1518" s="14"/>
      <c r="Z1518" s="15"/>
      <c r="AA1518" s="4" t="str">
        <f>IFERROR(AVERAGE(AB1518:AC1518),"")</f>
        <v/>
      </c>
      <c r="AB1518" s="14"/>
      <c r="AC1518" s="15"/>
      <c r="AD1518" s="4" t="str">
        <f>IFERROR(AVERAGE(AE1518:AF1518),"")</f>
        <v/>
      </c>
      <c r="AE1518" s="14"/>
      <c r="AF1518" s="15"/>
      <c r="AG1518" s="4" t="str">
        <f>IFERROR(AVERAGE(AH1518:AI1518),"")</f>
        <v/>
      </c>
      <c r="AH1518" s="14"/>
      <c r="AI1518" s="15"/>
      <c r="AJ1518" s="4" t="str">
        <f>IFERROR(AVERAGE(AK1518:AL1518),"")</f>
        <v/>
      </c>
      <c r="AK1518" s="14"/>
      <c r="AL1518" s="15"/>
      <c r="AM1518" s="4" t="str">
        <f>IFERROR(AVERAGE(AN1518:AO1518),"")</f>
        <v/>
      </c>
      <c r="AN1518" s="14"/>
      <c r="AO1518" s="15"/>
      <c r="AP1518" s="4" t="str">
        <f>IFERROR(AVERAGE(AQ1518:AR1518),"")</f>
        <v/>
      </c>
      <c r="AQ1518" s="14"/>
      <c r="AR1518" s="15"/>
      <c r="AS1518" s="4" t="str">
        <f>IFERROR(AVERAGE(AT1518:AU1518),"")</f>
        <v/>
      </c>
      <c r="AT1518" s="14"/>
      <c r="AU1518" s="15"/>
      <c r="AV1518" s="4" t="str">
        <f>IFERROR(AVERAGE(AW1518:AX1518),"")</f>
        <v/>
      </c>
      <c r="AW1518" s="14"/>
      <c r="AX1518" s="15"/>
      <c r="AY1518" s="4" t="str">
        <f>IFERROR(AVERAGE(AZ1518:BA1518),"")</f>
        <v/>
      </c>
      <c r="AZ1518" s="14"/>
      <c r="BA1518" s="15"/>
      <c r="BB1518" s="4">
        <f>IFERROR(AVERAGE(BC1518:BD1518),"")</f>
        <v>1275.5</v>
      </c>
      <c r="BC1518" s="12">
        <v>430</v>
      </c>
      <c r="BD1518" s="13">
        <v>2121</v>
      </c>
      <c r="BE1518" s="4" t="str">
        <f>IFERROR(AVERAGE(BF1518:BG1518),"")</f>
        <v/>
      </c>
      <c r="BF1518" s="14"/>
      <c r="BG1518" s="15"/>
      <c r="BH1518" s="4" t="str">
        <f>IFERROR(AVERAGE(BI1518:BJ1518),"")</f>
        <v/>
      </c>
      <c r="BI1518" s="14"/>
      <c r="BJ1518" s="15"/>
      <c r="BK1518" s="4" t="str">
        <f>IFERROR(AVERAGE(BL1518:BM1518),"")</f>
        <v/>
      </c>
      <c r="BL1518" s="14"/>
      <c r="BM1518" s="15"/>
      <c r="BN1518" s="4" t="str">
        <f>IFERROR(AVERAGE(BO1518:BP1518),"")</f>
        <v/>
      </c>
      <c r="BO1518" s="14"/>
      <c r="BP1518" s="15"/>
      <c r="BQ1518" s="4" t="str">
        <f>IFERROR(AVERAGE(BR1518:BS1518),"")</f>
        <v/>
      </c>
      <c r="BR1518" s="14"/>
      <c r="BS1518" s="15"/>
      <c r="BT1518" s="4" t="str">
        <f>IFERROR(AVERAGE(BU1518:BV1518),"")</f>
        <v/>
      </c>
      <c r="BU1518" s="14"/>
      <c r="BV1518" s="15"/>
      <c r="BX1518" s="2"/>
      <c r="BY1518" s="2"/>
    </row>
    <row r="1519" spans="1:77">
      <c r="B1519" t="str">
        <f>B1518</f>
        <v>eichman2015hydrogen</v>
      </c>
      <c r="C1519" t="s">
        <v>5</v>
      </c>
      <c r="D1519">
        <f>D1518</f>
        <v>2015</v>
      </c>
      <c r="E1519" t="str">
        <f>E1518</f>
        <v>EUR/kW</v>
      </c>
      <c r="F1519" s="4" t="str">
        <f>IFERROR(AVERAGE(G1519:H1519),"")</f>
        <v/>
      </c>
      <c r="G1519" s="16"/>
      <c r="H1519" s="17"/>
      <c r="I1519" s="4" t="str">
        <f>IFERROR(AVERAGE(J1519:K1519),"")</f>
        <v/>
      </c>
      <c r="J1519" s="16"/>
      <c r="K1519" s="17"/>
      <c r="L1519" s="4" t="str">
        <f>IFERROR(AVERAGE(M1519:N1519),"")</f>
        <v/>
      </c>
      <c r="M1519" s="16"/>
      <c r="N1519" s="17"/>
      <c r="O1519" s="4" t="str">
        <f>IFERROR(AVERAGE(P1519:Q1519),"")</f>
        <v/>
      </c>
      <c r="P1519" s="16"/>
      <c r="Q1519" s="17"/>
      <c r="R1519" s="4" t="str">
        <f>IFERROR(AVERAGE(S1519:T1519),"")</f>
        <v/>
      </c>
      <c r="S1519" s="16"/>
      <c r="T1519" s="17"/>
      <c r="U1519" s="4" t="str">
        <f>IFERROR(AVERAGE(V1519:W1519),"")</f>
        <v/>
      </c>
      <c r="V1519" s="16"/>
      <c r="W1519" s="17"/>
      <c r="X1519" s="4" t="str">
        <f>IFERROR(AVERAGE(Y1519:Z1519),"")</f>
        <v/>
      </c>
      <c r="Y1519" s="16"/>
      <c r="Z1519" s="17"/>
      <c r="AA1519" s="4" t="str">
        <f>IFERROR(AVERAGE(AB1519:AC1519),"")</f>
        <v/>
      </c>
      <c r="AB1519" s="16"/>
      <c r="AC1519" s="17"/>
      <c r="AD1519" s="4" t="str">
        <f>IFERROR(AVERAGE(AE1519:AF1519),"")</f>
        <v/>
      </c>
      <c r="AE1519" s="16"/>
      <c r="AF1519" s="17"/>
      <c r="AG1519" s="4" t="str">
        <f>IFERROR(AVERAGE(AH1519:AI1519),"")</f>
        <v/>
      </c>
      <c r="AH1519" s="16"/>
      <c r="AI1519" s="17"/>
      <c r="AJ1519" s="4" t="str">
        <f>IFERROR(AVERAGE(AK1519:AL1519),"")</f>
        <v/>
      </c>
      <c r="AK1519" s="16"/>
      <c r="AL1519" s="17"/>
      <c r="AM1519" s="4" t="str">
        <f>IFERROR(AVERAGE(AN1519:AO1519),"")</f>
        <v/>
      </c>
      <c r="AN1519" s="16"/>
      <c r="AO1519" s="17"/>
      <c r="AP1519" s="4" t="str">
        <f>IFERROR(AVERAGE(AQ1519:AR1519),"")</f>
        <v/>
      </c>
      <c r="AQ1519" s="16"/>
      <c r="AR1519" s="17"/>
      <c r="AS1519" s="4" t="str">
        <f>IFERROR(AVERAGE(AT1519:AU1519),"")</f>
        <v/>
      </c>
      <c r="AT1519" s="16"/>
      <c r="AU1519" s="17"/>
      <c r="AV1519" s="4" t="str">
        <f>IFERROR(AVERAGE(AW1519:AX1519),"")</f>
        <v/>
      </c>
      <c r="AW1519" s="16"/>
      <c r="AX1519" s="17"/>
      <c r="AY1519" s="4" t="str">
        <f>IFERROR(AVERAGE(AZ1519:BA1519),"")</f>
        <v/>
      </c>
      <c r="AZ1519" s="16"/>
      <c r="BA1519" s="17"/>
      <c r="BB1519" s="4" t="str">
        <f>IFERROR(AVERAGE(BC1519:BD1519),"")</f>
        <v/>
      </c>
      <c r="BC1519" s="16"/>
      <c r="BD1519" s="17"/>
      <c r="BE1519" s="4" t="str">
        <f>IFERROR(AVERAGE(BF1519:BG1519),"")</f>
        <v/>
      </c>
      <c r="BF1519" s="16"/>
      <c r="BG1519" s="17"/>
      <c r="BH1519" s="4" t="str">
        <f>IFERROR(AVERAGE(BI1519:BJ1519),"")</f>
        <v/>
      </c>
      <c r="BI1519" s="16"/>
      <c r="BJ1519" s="17"/>
      <c r="BK1519" s="4" t="str">
        <f>IFERROR(AVERAGE(BL1519:BM1519),"")</f>
        <v/>
      </c>
      <c r="BL1519" s="16"/>
      <c r="BM1519" s="17"/>
      <c r="BN1519" s="4" t="str">
        <f>IFERROR(AVERAGE(BO1519:BP1519),"")</f>
        <v/>
      </c>
      <c r="BO1519" s="16"/>
      <c r="BP1519" s="17"/>
      <c r="BQ1519" s="4" t="str">
        <f>IFERROR(AVERAGE(BR1519:BS1519),"")</f>
        <v/>
      </c>
      <c r="BR1519" s="16"/>
      <c r="BS1519" s="17"/>
      <c r="BT1519" s="4" t="str">
        <f>IFERROR(AVERAGE(BU1519:BV1519),"")</f>
        <v/>
      </c>
      <c r="BU1519" s="16"/>
      <c r="BV1519" s="17"/>
    </row>
    <row r="1520" spans="1:77">
      <c r="B1520" t="s">
        <v>69</v>
      </c>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c r="BC1520" s="4"/>
      <c r="BD1520" s="4"/>
      <c r="BE1520" s="4"/>
      <c r="BF1520" s="4"/>
      <c r="BG1520" s="4"/>
      <c r="BH1520" s="4"/>
      <c r="BI1520" s="4"/>
      <c r="BJ1520" s="4"/>
      <c r="BK1520" s="4"/>
      <c r="BL1520" s="4"/>
      <c r="BM1520" s="4"/>
      <c r="BN1520" s="4"/>
      <c r="BO1520" s="4"/>
      <c r="BP1520" s="4"/>
      <c r="BQ1520" s="4"/>
      <c r="BR1520" s="4"/>
      <c r="BS1520" s="4"/>
      <c r="BT1520" s="4"/>
      <c r="BU1520" s="4"/>
      <c r="BV1520" s="4"/>
    </row>
    <row r="1521" spans="1:74" s="1" customFormat="1">
      <c r="A1521" s="55"/>
      <c r="B1521" s="1" t="str">
        <f>B1519</f>
        <v>eichman2015hydrogen</v>
      </c>
      <c r="C1521" s="1" t="s">
        <v>10</v>
      </c>
      <c r="D1521" s="1">
        <f>D1516</f>
        <v>2015</v>
      </c>
      <c r="E1521" s="1" t="str">
        <f>E1517</f>
        <v>EUR/kW</v>
      </c>
      <c r="F1521" s="10">
        <f t="shared" ref="F1521:BJ1521" si="1680">IFERROR(SUM(F1523:F1528)/F1522,0)</f>
        <v>0</v>
      </c>
      <c r="G1521" s="10">
        <f t="shared" si="1680"/>
        <v>0</v>
      </c>
      <c r="H1521" s="10">
        <f t="shared" si="1680"/>
        <v>0</v>
      </c>
      <c r="I1521" s="10">
        <f t="shared" si="1680"/>
        <v>0</v>
      </c>
      <c r="J1521" s="10">
        <f t="shared" si="1680"/>
        <v>0</v>
      </c>
      <c r="K1521" s="10">
        <f t="shared" si="1680"/>
        <v>0</v>
      </c>
      <c r="L1521" s="10">
        <f t="shared" si="1680"/>
        <v>0</v>
      </c>
      <c r="M1521" s="10">
        <f t="shared" si="1680"/>
        <v>0</v>
      </c>
      <c r="N1521" s="10">
        <f t="shared" si="1680"/>
        <v>0</v>
      </c>
      <c r="O1521" s="10">
        <f t="shared" si="1680"/>
        <v>0</v>
      </c>
      <c r="P1521" s="10">
        <f t="shared" si="1680"/>
        <v>0</v>
      </c>
      <c r="Q1521" s="10">
        <f t="shared" si="1680"/>
        <v>0</v>
      </c>
      <c r="R1521" s="10">
        <f t="shared" si="1680"/>
        <v>0</v>
      </c>
      <c r="S1521" s="10">
        <f t="shared" si="1680"/>
        <v>0</v>
      </c>
      <c r="T1521" s="10">
        <f t="shared" si="1680"/>
        <v>0</v>
      </c>
      <c r="U1521" s="10">
        <f t="shared" si="1680"/>
        <v>0</v>
      </c>
      <c r="V1521" s="10">
        <f t="shared" si="1680"/>
        <v>0</v>
      </c>
      <c r="W1521" s="10">
        <f t="shared" si="1680"/>
        <v>0</v>
      </c>
      <c r="X1521" s="10">
        <f t="shared" si="1680"/>
        <v>0</v>
      </c>
      <c r="Y1521" s="10">
        <f t="shared" si="1680"/>
        <v>0</v>
      </c>
      <c r="Z1521" s="10">
        <f t="shared" si="1680"/>
        <v>0</v>
      </c>
      <c r="AA1521" s="10">
        <f t="shared" si="1680"/>
        <v>0</v>
      </c>
      <c r="AB1521" s="10">
        <f t="shared" si="1680"/>
        <v>0</v>
      </c>
      <c r="AC1521" s="10">
        <f t="shared" si="1680"/>
        <v>0</v>
      </c>
      <c r="AD1521" s="10">
        <f t="shared" si="1680"/>
        <v>0</v>
      </c>
      <c r="AE1521" s="10">
        <f t="shared" si="1680"/>
        <v>0</v>
      </c>
      <c r="AF1521" s="10">
        <f t="shared" si="1680"/>
        <v>0</v>
      </c>
      <c r="AG1521" s="10">
        <f t="shared" si="1680"/>
        <v>0</v>
      </c>
      <c r="AH1521" s="10">
        <f t="shared" si="1680"/>
        <v>0</v>
      </c>
      <c r="AI1521" s="10">
        <f t="shared" si="1680"/>
        <v>0</v>
      </c>
      <c r="AJ1521" s="10">
        <f t="shared" si="1680"/>
        <v>0</v>
      </c>
      <c r="AK1521" s="10">
        <f t="shared" si="1680"/>
        <v>0</v>
      </c>
      <c r="AL1521" s="10">
        <f t="shared" si="1680"/>
        <v>0</v>
      </c>
      <c r="AM1521" s="10">
        <f t="shared" si="1680"/>
        <v>0</v>
      </c>
      <c r="AN1521" s="10">
        <f t="shared" si="1680"/>
        <v>0</v>
      </c>
      <c r="AO1521" s="10">
        <f t="shared" si="1680"/>
        <v>0</v>
      </c>
      <c r="AP1521" s="10">
        <f t="shared" si="1680"/>
        <v>0</v>
      </c>
      <c r="AQ1521" s="10">
        <f t="shared" si="1680"/>
        <v>0</v>
      </c>
      <c r="AR1521" s="10">
        <f t="shared" si="1680"/>
        <v>0</v>
      </c>
      <c r="AS1521" s="10">
        <f t="shared" si="1680"/>
        <v>0</v>
      </c>
      <c r="AT1521" s="10">
        <f t="shared" si="1680"/>
        <v>0</v>
      </c>
      <c r="AU1521" s="10">
        <f t="shared" si="1680"/>
        <v>0</v>
      </c>
      <c r="AV1521" s="10">
        <f t="shared" si="1680"/>
        <v>0</v>
      </c>
      <c r="AW1521" s="10">
        <f t="shared" si="1680"/>
        <v>0</v>
      </c>
      <c r="AX1521" s="10">
        <f t="shared" si="1680"/>
        <v>0</v>
      </c>
      <c r="AY1521" s="10">
        <f t="shared" si="1680"/>
        <v>0</v>
      </c>
      <c r="AZ1521" s="10">
        <f t="shared" si="1680"/>
        <v>0</v>
      </c>
      <c r="BA1521" s="10">
        <f t="shared" si="1680"/>
        <v>0</v>
      </c>
      <c r="BB1521" s="10">
        <f t="shared" si="1680"/>
        <v>0</v>
      </c>
      <c r="BC1521" s="10">
        <f t="shared" si="1680"/>
        <v>0</v>
      </c>
      <c r="BD1521" s="10">
        <f t="shared" si="1680"/>
        <v>0</v>
      </c>
      <c r="BE1521" s="10">
        <f t="shared" si="1680"/>
        <v>0</v>
      </c>
      <c r="BF1521" s="10">
        <f t="shared" si="1680"/>
        <v>0</v>
      </c>
      <c r="BG1521" s="10">
        <f t="shared" si="1680"/>
        <v>0</v>
      </c>
      <c r="BH1521" s="10">
        <f t="shared" si="1680"/>
        <v>0</v>
      </c>
      <c r="BI1521" s="10">
        <f t="shared" si="1680"/>
        <v>0</v>
      </c>
      <c r="BJ1521" s="10">
        <f t="shared" si="1680"/>
        <v>0</v>
      </c>
      <c r="BK1521" s="10">
        <f t="shared" ref="BK1521:BV1521" si="1681">IFERROR(SUM(BK1523:BK1528)/BK1522,0)</f>
        <v>0</v>
      </c>
      <c r="BL1521" s="10">
        <f t="shared" si="1681"/>
        <v>0</v>
      </c>
      <c r="BM1521" s="10">
        <f t="shared" si="1681"/>
        <v>0</v>
      </c>
      <c r="BN1521" s="10">
        <f t="shared" si="1681"/>
        <v>0</v>
      </c>
      <c r="BO1521" s="10">
        <f t="shared" si="1681"/>
        <v>0</v>
      </c>
      <c r="BP1521" s="10">
        <f t="shared" si="1681"/>
        <v>0</v>
      </c>
      <c r="BQ1521" s="10">
        <f t="shared" si="1681"/>
        <v>0</v>
      </c>
      <c r="BR1521" s="10">
        <f t="shared" si="1681"/>
        <v>0</v>
      </c>
      <c r="BS1521" s="10">
        <f t="shared" si="1681"/>
        <v>0</v>
      </c>
      <c r="BT1521" s="10">
        <f t="shared" si="1681"/>
        <v>0</v>
      </c>
      <c r="BU1521" s="10">
        <f t="shared" si="1681"/>
        <v>0</v>
      </c>
      <c r="BV1521" s="10">
        <f t="shared" si="1681"/>
        <v>0</v>
      </c>
    </row>
    <row r="1522" spans="1:74" hidden="1" outlineLevel="1">
      <c r="B1522" t="str">
        <f>B1521</f>
        <v>eichman2015hydrogen</v>
      </c>
      <c r="C1522" t="s">
        <v>17</v>
      </c>
      <c r="D1522">
        <f>D1521</f>
        <v>2015</v>
      </c>
      <c r="E1522" t="s">
        <v>18</v>
      </c>
      <c r="F1522" s="4" t="str">
        <f>IFERROR(AVERAGE(G1522:H1522),"")</f>
        <v/>
      </c>
      <c r="G1522" s="12"/>
      <c r="H1522" s="13"/>
      <c r="I1522" s="4" t="str">
        <f>IFERROR(AVERAGE(J1522:K1522),"")</f>
        <v/>
      </c>
      <c r="J1522" s="12"/>
      <c r="K1522" s="13"/>
      <c r="L1522" s="4" t="str">
        <f>IFERROR(AVERAGE(M1522:N1522),"")</f>
        <v/>
      </c>
      <c r="M1522" s="12"/>
      <c r="N1522" s="13"/>
      <c r="O1522" s="4" t="str">
        <f>IFERROR(AVERAGE(P1522:Q1522),"")</f>
        <v/>
      </c>
      <c r="P1522" s="12"/>
      <c r="Q1522" s="13"/>
      <c r="R1522" s="4" t="str">
        <f>IFERROR(AVERAGE(S1522:T1522),"")</f>
        <v/>
      </c>
      <c r="S1522" s="12"/>
      <c r="T1522" s="13"/>
      <c r="U1522" s="4" t="str">
        <f>IFERROR(AVERAGE(V1522:W1522),"")</f>
        <v/>
      </c>
      <c r="V1522" s="12"/>
      <c r="W1522" s="13"/>
      <c r="X1522" s="4" t="str">
        <f>IFERROR(AVERAGE(Y1522:Z1522),"")</f>
        <v/>
      </c>
      <c r="Y1522" s="12"/>
      <c r="Z1522" s="13"/>
      <c r="AA1522" s="4" t="str">
        <f>IFERROR(AVERAGE(AB1522:AC1522),"")</f>
        <v/>
      </c>
      <c r="AB1522" s="12"/>
      <c r="AC1522" s="13"/>
      <c r="AD1522" s="4" t="str">
        <f>IFERROR(AVERAGE(AE1522:AF1522),"")</f>
        <v/>
      </c>
      <c r="AE1522" s="12"/>
      <c r="AF1522" s="13"/>
      <c r="AG1522" s="4" t="str">
        <f>IFERROR(AVERAGE(AH1522:AI1522),"")</f>
        <v/>
      </c>
      <c r="AH1522" s="12"/>
      <c r="AI1522" s="13"/>
      <c r="AJ1522" s="4" t="str">
        <f>IFERROR(AVERAGE(AK1522:AL1522),"")</f>
        <v/>
      </c>
      <c r="AK1522" s="12"/>
      <c r="AL1522" s="13"/>
      <c r="AM1522" s="4" t="str">
        <f>IFERROR(AVERAGE(AN1522:AO1522),"")</f>
        <v/>
      </c>
      <c r="AN1522" s="12"/>
      <c r="AO1522" s="13"/>
      <c r="AP1522" s="4" t="str">
        <f>IFERROR(AVERAGE(AQ1522:AR1522),"")</f>
        <v/>
      </c>
      <c r="AQ1522" s="12"/>
      <c r="AR1522" s="13"/>
      <c r="AS1522" s="4" t="str">
        <f>IFERROR(AVERAGE(AT1522:AU1522),"")</f>
        <v/>
      </c>
      <c r="AT1522" s="12"/>
      <c r="AU1522" s="13"/>
      <c r="AV1522" s="4" t="str">
        <f>IFERROR(AVERAGE(AW1522:AX1522),"")</f>
        <v/>
      </c>
      <c r="AW1522" s="12"/>
      <c r="AX1522" s="13"/>
      <c r="AY1522" s="4" t="str">
        <f>IFERROR(AVERAGE(AZ1522:BA1522),"")</f>
        <v/>
      </c>
      <c r="AZ1522" s="12"/>
      <c r="BA1522" s="13"/>
      <c r="BB1522" s="4" t="str">
        <f>IFERROR(AVERAGE(BC1522:BD1522),"")</f>
        <v/>
      </c>
      <c r="BC1522" s="12"/>
      <c r="BD1522" s="13"/>
      <c r="BE1522" s="4" t="str">
        <f>IFERROR(AVERAGE(BF1522:BG1522),"")</f>
        <v/>
      </c>
      <c r="BF1522" s="12"/>
      <c r="BG1522" s="13"/>
      <c r="BH1522" s="4" t="str">
        <f>IFERROR(AVERAGE(BI1522:BJ1522),"")</f>
        <v/>
      </c>
      <c r="BI1522" s="12"/>
      <c r="BJ1522" s="13"/>
      <c r="BK1522" s="4" t="str">
        <f>IFERROR(AVERAGE(BL1522:BM1522),"")</f>
        <v/>
      </c>
      <c r="BL1522" s="12"/>
      <c r="BM1522" s="13"/>
      <c r="BN1522" s="4" t="str">
        <f>IFERROR(AVERAGE(BO1522:BP1522),"")</f>
        <v/>
      </c>
      <c r="BO1522" s="12"/>
      <c r="BP1522" s="13"/>
      <c r="BQ1522" s="4" t="str">
        <f>IFERROR(AVERAGE(BR1522:BS1522),"")</f>
        <v/>
      </c>
      <c r="BR1522" s="12"/>
      <c r="BS1522" s="13"/>
      <c r="BT1522" s="4" t="str">
        <f>IFERROR(AVERAGE(BU1522:BV1522),"")</f>
        <v/>
      </c>
      <c r="BU1522" s="12"/>
      <c r="BV1522" s="13"/>
    </row>
    <row r="1523" spans="1:74" hidden="1" outlineLevel="1">
      <c r="B1523" t="str">
        <f t="shared" ref="B1523:B1528" si="1682">B1522</f>
        <v>eichman2015hydrogen</v>
      </c>
      <c r="C1523" t="s">
        <v>12</v>
      </c>
      <c r="D1523">
        <f>D1521</f>
        <v>2015</v>
      </c>
      <c r="E1523" t="str">
        <f>LEFT(E1521,3)</f>
        <v>EUR</v>
      </c>
      <c r="F1523" s="4" t="str">
        <f t="shared" ref="F1523:F1528" si="1683">IFERROR(AVERAGE(G1523:H1523),"")</f>
        <v/>
      </c>
      <c r="G1523" s="12"/>
      <c r="H1523" s="13"/>
      <c r="I1523" s="4" t="str">
        <f t="shared" ref="I1523:I1528" si="1684">IFERROR(AVERAGE(J1523:K1523),"")</f>
        <v/>
      </c>
      <c r="J1523" s="12"/>
      <c r="K1523" s="13"/>
      <c r="L1523" s="4" t="str">
        <f t="shared" ref="L1523:L1528" si="1685">IFERROR(AVERAGE(M1523:N1523),"")</f>
        <v/>
      </c>
      <c r="M1523" s="12"/>
      <c r="N1523" s="13"/>
      <c r="O1523" s="4" t="str">
        <f t="shared" ref="O1523:O1528" si="1686">IFERROR(AVERAGE(P1523:Q1523),"")</f>
        <v/>
      </c>
      <c r="P1523" s="12"/>
      <c r="Q1523" s="13"/>
      <c r="R1523" s="4" t="str">
        <f t="shared" ref="R1523:R1528" si="1687">IFERROR(AVERAGE(S1523:T1523),"")</f>
        <v/>
      </c>
      <c r="S1523" s="12"/>
      <c r="T1523" s="13"/>
      <c r="U1523" s="4" t="str">
        <f t="shared" ref="U1523:U1528" si="1688">IFERROR(AVERAGE(V1523:W1523),"")</f>
        <v/>
      </c>
      <c r="V1523" s="12"/>
      <c r="W1523" s="13"/>
      <c r="X1523" s="4" t="str">
        <f t="shared" ref="X1523:X1528" si="1689">IFERROR(AVERAGE(Y1523:Z1523),"")</f>
        <v/>
      </c>
      <c r="Y1523" s="12"/>
      <c r="Z1523" s="13"/>
      <c r="AA1523" s="4" t="str">
        <f t="shared" ref="AA1523:AA1528" si="1690">IFERROR(AVERAGE(AB1523:AC1523),"")</f>
        <v/>
      </c>
      <c r="AB1523" s="12"/>
      <c r="AC1523" s="13"/>
      <c r="AD1523" s="4" t="str">
        <f t="shared" ref="AD1523:AD1528" si="1691">IFERROR(AVERAGE(AE1523:AF1523),"")</f>
        <v/>
      </c>
      <c r="AE1523" s="12"/>
      <c r="AF1523" s="13"/>
      <c r="AG1523" s="4" t="str">
        <f t="shared" ref="AG1523:AG1528" si="1692">IFERROR(AVERAGE(AH1523:AI1523),"")</f>
        <v/>
      </c>
      <c r="AH1523" s="12"/>
      <c r="AI1523" s="13"/>
      <c r="AJ1523" s="4" t="str">
        <f t="shared" ref="AJ1523:AJ1528" si="1693">IFERROR(AVERAGE(AK1523:AL1523),"")</f>
        <v/>
      </c>
      <c r="AK1523" s="12"/>
      <c r="AL1523" s="13"/>
      <c r="AM1523" s="4" t="str">
        <f t="shared" ref="AM1523:AM1528" si="1694">IFERROR(AVERAGE(AN1523:AO1523),"")</f>
        <v/>
      </c>
      <c r="AN1523" s="12"/>
      <c r="AO1523" s="13"/>
      <c r="AP1523" s="4" t="str">
        <f t="shared" ref="AP1523:AP1528" si="1695">IFERROR(AVERAGE(AQ1523:AR1523),"")</f>
        <v/>
      </c>
      <c r="AQ1523" s="12"/>
      <c r="AR1523" s="13"/>
      <c r="AS1523" s="4" t="str">
        <f t="shared" ref="AS1523:AS1528" si="1696">IFERROR(AVERAGE(AT1523:AU1523),"")</f>
        <v/>
      </c>
      <c r="AT1523" s="12"/>
      <c r="AU1523" s="13"/>
      <c r="AV1523" s="4" t="str">
        <f t="shared" ref="AV1523:AV1528" si="1697">IFERROR(AVERAGE(AW1523:AX1523),"")</f>
        <v/>
      </c>
      <c r="AW1523" s="12"/>
      <c r="AX1523" s="13"/>
      <c r="AY1523" s="4" t="str">
        <f t="shared" ref="AY1523:AY1528" si="1698">IFERROR(AVERAGE(AZ1523:BA1523),"")</f>
        <v/>
      </c>
      <c r="AZ1523" s="12"/>
      <c r="BA1523" s="13"/>
      <c r="BB1523" s="4" t="str">
        <f t="shared" ref="BB1523:BB1528" si="1699">IFERROR(AVERAGE(BC1523:BD1523),"")</f>
        <v/>
      </c>
      <c r="BC1523" s="12"/>
      <c r="BD1523" s="13"/>
      <c r="BE1523" s="4" t="str">
        <f t="shared" ref="BE1523:BE1528" si="1700">IFERROR(AVERAGE(BF1523:BG1523),"")</f>
        <v/>
      </c>
      <c r="BF1523" s="12"/>
      <c r="BG1523" s="13"/>
      <c r="BH1523" s="4" t="str">
        <f t="shared" ref="BH1523:BH1528" si="1701">IFERROR(AVERAGE(BI1523:BJ1523),"")</f>
        <v/>
      </c>
      <c r="BI1523" s="12"/>
      <c r="BJ1523" s="13"/>
      <c r="BK1523" s="4" t="str">
        <f t="shared" ref="BK1523:BK1528" si="1702">IFERROR(AVERAGE(BL1523:BM1523),"")</f>
        <v/>
      </c>
      <c r="BL1523" s="12"/>
      <c r="BM1523" s="13"/>
      <c r="BN1523" s="4" t="str">
        <f t="shared" ref="BN1523:BN1528" si="1703">IFERROR(AVERAGE(BO1523:BP1523),"")</f>
        <v/>
      </c>
      <c r="BO1523" s="12"/>
      <c r="BP1523" s="13"/>
      <c r="BQ1523" s="4" t="str">
        <f t="shared" ref="BQ1523:BQ1528" si="1704">IFERROR(AVERAGE(BR1523:BS1523),"")</f>
        <v/>
      </c>
      <c r="BR1523" s="12"/>
      <c r="BS1523" s="13"/>
      <c r="BT1523" s="4" t="str">
        <f t="shared" ref="BT1523:BT1528" si="1705">IFERROR(AVERAGE(BU1523:BV1523),"")</f>
        <v/>
      </c>
      <c r="BU1523" s="12"/>
      <c r="BV1523" s="13"/>
    </row>
    <row r="1524" spans="1:74" hidden="1" outlineLevel="1">
      <c r="B1524" t="str">
        <f t="shared" si="1682"/>
        <v>eichman2015hydrogen</v>
      </c>
      <c r="C1524" t="s">
        <v>13</v>
      </c>
      <c r="D1524">
        <f t="shared" ref="D1524:E1528" si="1706">D1523</f>
        <v>2015</v>
      </c>
      <c r="E1524" t="str">
        <f t="shared" si="1706"/>
        <v>EUR</v>
      </c>
      <c r="F1524" s="4" t="str">
        <f t="shared" si="1683"/>
        <v/>
      </c>
      <c r="G1524" s="12"/>
      <c r="H1524" s="13"/>
      <c r="I1524" s="4" t="str">
        <f t="shared" si="1684"/>
        <v/>
      </c>
      <c r="J1524" s="12"/>
      <c r="K1524" s="13"/>
      <c r="L1524" s="4" t="str">
        <f t="shared" si="1685"/>
        <v/>
      </c>
      <c r="M1524" s="12"/>
      <c r="N1524" s="13"/>
      <c r="O1524" s="4" t="str">
        <f t="shared" si="1686"/>
        <v/>
      </c>
      <c r="P1524" s="12"/>
      <c r="Q1524" s="13"/>
      <c r="R1524" s="4" t="str">
        <f t="shared" si="1687"/>
        <v/>
      </c>
      <c r="S1524" s="12"/>
      <c r="T1524" s="13"/>
      <c r="U1524" s="4" t="str">
        <f t="shared" si="1688"/>
        <v/>
      </c>
      <c r="V1524" s="12"/>
      <c r="W1524" s="13"/>
      <c r="X1524" s="4" t="str">
        <f t="shared" si="1689"/>
        <v/>
      </c>
      <c r="Y1524" s="12"/>
      <c r="Z1524" s="13"/>
      <c r="AA1524" s="4" t="str">
        <f t="shared" si="1690"/>
        <v/>
      </c>
      <c r="AB1524" s="12"/>
      <c r="AC1524" s="13"/>
      <c r="AD1524" s="4" t="str">
        <f t="shared" si="1691"/>
        <v/>
      </c>
      <c r="AE1524" s="12"/>
      <c r="AF1524" s="13"/>
      <c r="AG1524" s="4" t="str">
        <f t="shared" si="1692"/>
        <v/>
      </c>
      <c r="AH1524" s="12"/>
      <c r="AI1524" s="13"/>
      <c r="AJ1524" s="4" t="str">
        <f t="shared" si="1693"/>
        <v/>
      </c>
      <c r="AK1524" s="12"/>
      <c r="AL1524" s="13"/>
      <c r="AM1524" s="4" t="str">
        <f t="shared" si="1694"/>
        <v/>
      </c>
      <c r="AN1524" s="12"/>
      <c r="AO1524" s="13"/>
      <c r="AP1524" s="4" t="str">
        <f t="shared" si="1695"/>
        <v/>
      </c>
      <c r="AQ1524" s="12"/>
      <c r="AR1524" s="13"/>
      <c r="AS1524" s="4" t="str">
        <f t="shared" si="1696"/>
        <v/>
      </c>
      <c r="AT1524" s="12"/>
      <c r="AU1524" s="13"/>
      <c r="AV1524" s="4" t="str">
        <f t="shared" si="1697"/>
        <v/>
      </c>
      <c r="AW1524" s="12"/>
      <c r="AX1524" s="13"/>
      <c r="AY1524" s="4" t="str">
        <f t="shared" si="1698"/>
        <v/>
      </c>
      <c r="AZ1524" s="12"/>
      <c r="BA1524" s="13"/>
      <c r="BB1524" s="4" t="str">
        <f t="shared" si="1699"/>
        <v/>
      </c>
      <c r="BC1524" s="12"/>
      <c r="BD1524" s="13"/>
      <c r="BE1524" s="4" t="str">
        <f t="shared" si="1700"/>
        <v/>
      </c>
      <c r="BF1524" s="12"/>
      <c r="BG1524" s="13"/>
      <c r="BH1524" s="4" t="str">
        <f t="shared" si="1701"/>
        <v/>
      </c>
      <c r="BI1524" s="12"/>
      <c r="BJ1524" s="13"/>
      <c r="BK1524" s="4" t="str">
        <f t="shared" si="1702"/>
        <v/>
      </c>
      <c r="BL1524" s="12"/>
      <c r="BM1524" s="13"/>
      <c r="BN1524" s="4" t="str">
        <f t="shared" si="1703"/>
        <v/>
      </c>
      <c r="BO1524" s="12"/>
      <c r="BP1524" s="13"/>
      <c r="BQ1524" s="4" t="str">
        <f t="shared" si="1704"/>
        <v/>
      </c>
      <c r="BR1524" s="12"/>
      <c r="BS1524" s="13"/>
      <c r="BT1524" s="4" t="str">
        <f t="shared" si="1705"/>
        <v/>
      </c>
      <c r="BU1524" s="12"/>
      <c r="BV1524" s="13"/>
    </row>
    <row r="1525" spans="1:74" hidden="1" outlineLevel="1">
      <c r="B1525" t="str">
        <f t="shared" si="1682"/>
        <v>eichman2015hydrogen</v>
      </c>
      <c r="C1525" t="s">
        <v>14</v>
      </c>
      <c r="D1525">
        <f t="shared" si="1706"/>
        <v>2015</v>
      </c>
      <c r="E1525" t="str">
        <f t="shared" si="1706"/>
        <v>EUR</v>
      </c>
      <c r="F1525" s="4" t="str">
        <f t="shared" si="1683"/>
        <v/>
      </c>
      <c r="G1525" s="12"/>
      <c r="H1525" s="13"/>
      <c r="I1525" s="4" t="str">
        <f t="shared" si="1684"/>
        <v/>
      </c>
      <c r="J1525" s="12"/>
      <c r="K1525" s="13"/>
      <c r="L1525" s="4" t="str">
        <f t="shared" si="1685"/>
        <v/>
      </c>
      <c r="M1525" s="12"/>
      <c r="N1525" s="13"/>
      <c r="O1525" s="4" t="str">
        <f t="shared" si="1686"/>
        <v/>
      </c>
      <c r="P1525" s="12"/>
      <c r="Q1525" s="13"/>
      <c r="R1525" s="4" t="str">
        <f t="shared" si="1687"/>
        <v/>
      </c>
      <c r="S1525" s="12"/>
      <c r="T1525" s="13"/>
      <c r="U1525" s="4" t="str">
        <f t="shared" si="1688"/>
        <v/>
      </c>
      <c r="V1525" s="12"/>
      <c r="W1525" s="13"/>
      <c r="X1525" s="4" t="str">
        <f t="shared" si="1689"/>
        <v/>
      </c>
      <c r="Y1525" s="12"/>
      <c r="Z1525" s="13"/>
      <c r="AA1525" s="4" t="str">
        <f t="shared" si="1690"/>
        <v/>
      </c>
      <c r="AB1525" s="12"/>
      <c r="AC1525" s="13"/>
      <c r="AD1525" s="4" t="str">
        <f t="shared" si="1691"/>
        <v/>
      </c>
      <c r="AE1525" s="12"/>
      <c r="AF1525" s="13"/>
      <c r="AG1525" s="4" t="str">
        <f t="shared" si="1692"/>
        <v/>
      </c>
      <c r="AH1525" s="12"/>
      <c r="AI1525" s="13"/>
      <c r="AJ1525" s="4" t="str">
        <f t="shared" si="1693"/>
        <v/>
      </c>
      <c r="AK1525" s="12"/>
      <c r="AL1525" s="13"/>
      <c r="AM1525" s="4" t="str">
        <f t="shared" si="1694"/>
        <v/>
      </c>
      <c r="AN1525" s="12"/>
      <c r="AO1525" s="13"/>
      <c r="AP1525" s="4" t="str">
        <f t="shared" si="1695"/>
        <v/>
      </c>
      <c r="AQ1525" s="12"/>
      <c r="AR1525" s="13"/>
      <c r="AS1525" s="4" t="str">
        <f t="shared" si="1696"/>
        <v/>
      </c>
      <c r="AT1525" s="12"/>
      <c r="AU1525" s="13"/>
      <c r="AV1525" s="4" t="str">
        <f t="shared" si="1697"/>
        <v/>
      </c>
      <c r="AW1525" s="12"/>
      <c r="AX1525" s="13"/>
      <c r="AY1525" s="4" t="str">
        <f t="shared" si="1698"/>
        <v/>
      </c>
      <c r="AZ1525" s="12"/>
      <c r="BA1525" s="13"/>
      <c r="BB1525" s="4" t="str">
        <f t="shared" si="1699"/>
        <v/>
      </c>
      <c r="BC1525" s="12"/>
      <c r="BD1525" s="13"/>
      <c r="BE1525" s="4" t="str">
        <f t="shared" si="1700"/>
        <v/>
      </c>
      <c r="BF1525" s="12"/>
      <c r="BG1525" s="13"/>
      <c r="BH1525" s="4" t="str">
        <f t="shared" si="1701"/>
        <v/>
      </c>
      <c r="BI1525" s="12"/>
      <c r="BJ1525" s="13"/>
      <c r="BK1525" s="4" t="str">
        <f t="shared" si="1702"/>
        <v/>
      </c>
      <c r="BL1525" s="12"/>
      <c r="BM1525" s="13"/>
      <c r="BN1525" s="4" t="str">
        <f t="shared" si="1703"/>
        <v/>
      </c>
      <c r="BO1525" s="12"/>
      <c r="BP1525" s="13"/>
      <c r="BQ1525" s="4" t="str">
        <f t="shared" si="1704"/>
        <v/>
      </c>
      <c r="BR1525" s="12"/>
      <c r="BS1525" s="13"/>
      <c r="BT1525" s="4" t="str">
        <f t="shared" si="1705"/>
        <v/>
      </c>
      <c r="BU1525" s="12"/>
      <c r="BV1525" s="13"/>
    </row>
    <row r="1526" spans="1:74" hidden="1" outlineLevel="1">
      <c r="B1526" t="str">
        <f t="shared" si="1682"/>
        <v>eichman2015hydrogen</v>
      </c>
      <c r="C1526" t="s">
        <v>11</v>
      </c>
      <c r="D1526">
        <f t="shared" si="1706"/>
        <v>2015</v>
      </c>
      <c r="E1526" t="str">
        <f t="shared" si="1706"/>
        <v>EUR</v>
      </c>
      <c r="F1526" s="4" t="str">
        <f t="shared" si="1683"/>
        <v/>
      </c>
      <c r="G1526" s="12"/>
      <c r="H1526" s="13"/>
      <c r="I1526" s="4" t="str">
        <f t="shared" si="1684"/>
        <v/>
      </c>
      <c r="J1526" s="12"/>
      <c r="K1526" s="13"/>
      <c r="L1526" s="4" t="str">
        <f t="shared" si="1685"/>
        <v/>
      </c>
      <c r="M1526" s="12"/>
      <c r="N1526" s="13"/>
      <c r="O1526" s="4" t="str">
        <f t="shared" si="1686"/>
        <v/>
      </c>
      <c r="P1526" s="12"/>
      <c r="Q1526" s="13"/>
      <c r="R1526" s="4" t="str">
        <f t="shared" si="1687"/>
        <v/>
      </c>
      <c r="S1526" s="12"/>
      <c r="T1526" s="13"/>
      <c r="U1526" s="4" t="str">
        <f t="shared" si="1688"/>
        <v/>
      </c>
      <c r="V1526" s="12"/>
      <c r="W1526" s="13"/>
      <c r="X1526" s="4" t="str">
        <f t="shared" si="1689"/>
        <v/>
      </c>
      <c r="Y1526" s="12"/>
      <c r="Z1526" s="13"/>
      <c r="AA1526" s="4" t="str">
        <f t="shared" si="1690"/>
        <v/>
      </c>
      <c r="AB1526" s="12"/>
      <c r="AC1526" s="13"/>
      <c r="AD1526" s="4" t="str">
        <f t="shared" si="1691"/>
        <v/>
      </c>
      <c r="AE1526" s="12"/>
      <c r="AF1526" s="13"/>
      <c r="AG1526" s="4" t="str">
        <f t="shared" si="1692"/>
        <v/>
      </c>
      <c r="AH1526" s="12"/>
      <c r="AI1526" s="13"/>
      <c r="AJ1526" s="4" t="str">
        <f t="shared" si="1693"/>
        <v/>
      </c>
      <c r="AK1526" s="12"/>
      <c r="AL1526" s="13"/>
      <c r="AM1526" s="4" t="str">
        <f t="shared" si="1694"/>
        <v/>
      </c>
      <c r="AN1526" s="12"/>
      <c r="AO1526" s="13"/>
      <c r="AP1526" s="4" t="str">
        <f t="shared" si="1695"/>
        <v/>
      </c>
      <c r="AQ1526" s="12"/>
      <c r="AR1526" s="13"/>
      <c r="AS1526" s="4" t="str">
        <f t="shared" si="1696"/>
        <v/>
      </c>
      <c r="AT1526" s="12"/>
      <c r="AU1526" s="13"/>
      <c r="AV1526" s="4" t="str">
        <f t="shared" si="1697"/>
        <v/>
      </c>
      <c r="AW1526" s="12"/>
      <c r="AX1526" s="13"/>
      <c r="AY1526" s="4" t="str">
        <f t="shared" si="1698"/>
        <v/>
      </c>
      <c r="AZ1526" s="12"/>
      <c r="BA1526" s="13"/>
      <c r="BB1526" s="4" t="str">
        <f t="shared" si="1699"/>
        <v/>
      </c>
      <c r="BC1526" s="12"/>
      <c r="BD1526" s="13"/>
      <c r="BE1526" s="4" t="str">
        <f t="shared" si="1700"/>
        <v/>
      </c>
      <c r="BF1526" s="12"/>
      <c r="BG1526" s="13"/>
      <c r="BH1526" s="4" t="str">
        <f t="shared" si="1701"/>
        <v/>
      </c>
      <c r="BI1526" s="12"/>
      <c r="BJ1526" s="13"/>
      <c r="BK1526" s="4" t="str">
        <f t="shared" si="1702"/>
        <v/>
      </c>
      <c r="BL1526" s="12"/>
      <c r="BM1526" s="13"/>
      <c r="BN1526" s="4" t="str">
        <f t="shared" si="1703"/>
        <v/>
      </c>
      <c r="BO1526" s="12"/>
      <c r="BP1526" s="13"/>
      <c r="BQ1526" s="4" t="str">
        <f t="shared" si="1704"/>
        <v/>
      </c>
      <c r="BR1526" s="12"/>
      <c r="BS1526" s="13"/>
      <c r="BT1526" s="4" t="str">
        <f t="shared" si="1705"/>
        <v/>
      </c>
      <c r="BU1526" s="12"/>
      <c r="BV1526" s="13"/>
    </row>
    <row r="1527" spans="1:74" hidden="1" outlineLevel="1">
      <c r="B1527" t="str">
        <f t="shared" si="1682"/>
        <v>eichman2015hydrogen</v>
      </c>
      <c r="C1527" t="s">
        <v>15</v>
      </c>
      <c r="D1527">
        <f t="shared" si="1706"/>
        <v>2015</v>
      </c>
      <c r="E1527" t="str">
        <f t="shared" si="1706"/>
        <v>EUR</v>
      </c>
      <c r="F1527" s="4" t="str">
        <f t="shared" si="1683"/>
        <v/>
      </c>
      <c r="G1527" s="12"/>
      <c r="H1527" s="13"/>
      <c r="I1527" s="4" t="str">
        <f t="shared" si="1684"/>
        <v/>
      </c>
      <c r="J1527" s="12"/>
      <c r="K1527" s="13"/>
      <c r="L1527" s="4" t="str">
        <f t="shared" si="1685"/>
        <v/>
      </c>
      <c r="M1527" s="12"/>
      <c r="N1527" s="13"/>
      <c r="O1527" s="4" t="str">
        <f t="shared" si="1686"/>
        <v/>
      </c>
      <c r="P1527" s="12"/>
      <c r="Q1527" s="13"/>
      <c r="R1527" s="4" t="str">
        <f t="shared" si="1687"/>
        <v/>
      </c>
      <c r="S1527" s="12"/>
      <c r="T1527" s="13"/>
      <c r="U1527" s="4" t="str">
        <f t="shared" si="1688"/>
        <v/>
      </c>
      <c r="V1527" s="12"/>
      <c r="W1527" s="13"/>
      <c r="X1527" s="4" t="str">
        <f t="shared" si="1689"/>
        <v/>
      </c>
      <c r="Y1527" s="12"/>
      <c r="Z1527" s="13"/>
      <c r="AA1527" s="4" t="str">
        <f t="shared" si="1690"/>
        <v/>
      </c>
      <c r="AB1527" s="12"/>
      <c r="AC1527" s="13"/>
      <c r="AD1527" s="4" t="str">
        <f t="shared" si="1691"/>
        <v/>
      </c>
      <c r="AE1527" s="12"/>
      <c r="AF1527" s="13"/>
      <c r="AG1527" s="4" t="str">
        <f t="shared" si="1692"/>
        <v/>
      </c>
      <c r="AH1527" s="12"/>
      <c r="AI1527" s="13"/>
      <c r="AJ1527" s="4" t="str">
        <f t="shared" si="1693"/>
        <v/>
      </c>
      <c r="AK1527" s="12"/>
      <c r="AL1527" s="13"/>
      <c r="AM1527" s="4" t="str">
        <f t="shared" si="1694"/>
        <v/>
      </c>
      <c r="AN1527" s="12"/>
      <c r="AO1527" s="13"/>
      <c r="AP1527" s="4" t="str">
        <f t="shared" si="1695"/>
        <v/>
      </c>
      <c r="AQ1527" s="12"/>
      <c r="AR1527" s="13"/>
      <c r="AS1527" s="4" t="str">
        <f t="shared" si="1696"/>
        <v/>
      </c>
      <c r="AT1527" s="12"/>
      <c r="AU1527" s="13"/>
      <c r="AV1527" s="4" t="str">
        <f t="shared" si="1697"/>
        <v/>
      </c>
      <c r="AW1527" s="12"/>
      <c r="AX1527" s="13"/>
      <c r="AY1527" s="4" t="str">
        <f t="shared" si="1698"/>
        <v/>
      </c>
      <c r="AZ1527" s="12"/>
      <c r="BA1527" s="13"/>
      <c r="BB1527" s="4" t="str">
        <f t="shared" si="1699"/>
        <v/>
      </c>
      <c r="BC1527" s="12"/>
      <c r="BD1527" s="13"/>
      <c r="BE1527" s="4" t="str">
        <f t="shared" si="1700"/>
        <v/>
      </c>
      <c r="BF1527" s="12"/>
      <c r="BG1527" s="13"/>
      <c r="BH1527" s="4" t="str">
        <f t="shared" si="1701"/>
        <v/>
      </c>
      <c r="BI1527" s="12"/>
      <c r="BJ1527" s="13"/>
      <c r="BK1527" s="4" t="str">
        <f t="shared" si="1702"/>
        <v/>
      </c>
      <c r="BL1527" s="12"/>
      <c r="BM1527" s="13"/>
      <c r="BN1527" s="4" t="str">
        <f t="shared" si="1703"/>
        <v/>
      </c>
      <c r="BO1527" s="12"/>
      <c r="BP1527" s="13"/>
      <c r="BQ1527" s="4" t="str">
        <f t="shared" si="1704"/>
        <v/>
      </c>
      <c r="BR1527" s="12"/>
      <c r="BS1527" s="13"/>
      <c r="BT1527" s="4" t="str">
        <f t="shared" si="1705"/>
        <v/>
      </c>
      <c r="BU1527" s="12"/>
      <c r="BV1527" s="13"/>
    </row>
    <row r="1528" spans="1:74" hidden="1" outlineLevel="1">
      <c r="B1528" t="str">
        <f t="shared" si="1682"/>
        <v>eichman2015hydrogen</v>
      </c>
      <c r="C1528" t="s">
        <v>16</v>
      </c>
      <c r="D1528">
        <f t="shared" si="1706"/>
        <v>2015</v>
      </c>
      <c r="E1528" t="str">
        <f t="shared" si="1706"/>
        <v>EUR</v>
      </c>
      <c r="F1528" s="4" t="str">
        <f t="shared" si="1683"/>
        <v/>
      </c>
      <c r="G1528" s="12"/>
      <c r="H1528" s="13"/>
      <c r="I1528" s="4" t="str">
        <f t="shared" si="1684"/>
        <v/>
      </c>
      <c r="J1528" s="12"/>
      <c r="K1528" s="13"/>
      <c r="L1528" s="4" t="str">
        <f t="shared" si="1685"/>
        <v/>
      </c>
      <c r="M1528" s="12"/>
      <c r="N1528" s="13"/>
      <c r="O1528" s="4" t="str">
        <f t="shared" si="1686"/>
        <v/>
      </c>
      <c r="P1528" s="12"/>
      <c r="Q1528" s="13"/>
      <c r="R1528" s="4" t="str">
        <f t="shared" si="1687"/>
        <v/>
      </c>
      <c r="S1528" s="12"/>
      <c r="T1528" s="13"/>
      <c r="U1528" s="4" t="str">
        <f t="shared" si="1688"/>
        <v/>
      </c>
      <c r="V1528" s="12"/>
      <c r="W1528" s="13"/>
      <c r="X1528" s="4" t="str">
        <f t="shared" si="1689"/>
        <v/>
      </c>
      <c r="Y1528" s="12"/>
      <c r="Z1528" s="13"/>
      <c r="AA1528" s="4" t="str">
        <f t="shared" si="1690"/>
        <v/>
      </c>
      <c r="AB1528" s="12"/>
      <c r="AC1528" s="13"/>
      <c r="AD1528" s="4" t="str">
        <f t="shared" si="1691"/>
        <v/>
      </c>
      <c r="AE1528" s="12"/>
      <c r="AF1528" s="13"/>
      <c r="AG1528" s="4" t="str">
        <f t="shared" si="1692"/>
        <v/>
      </c>
      <c r="AH1528" s="12"/>
      <c r="AI1528" s="13"/>
      <c r="AJ1528" s="4" t="str">
        <f t="shared" si="1693"/>
        <v/>
      </c>
      <c r="AK1528" s="12"/>
      <c r="AL1528" s="13"/>
      <c r="AM1528" s="4" t="str">
        <f t="shared" si="1694"/>
        <v/>
      </c>
      <c r="AN1528" s="12"/>
      <c r="AO1528" s="13"/>
      <c r="AP1528" s="4" t="str">
        <f t="shared" si="1695"/>
        <v/>
      </c>
      <c r="AQ1528" s="12"/>
      <c r="AR1528" s="13"/>
      <c r="AS1528" s="4" t="str">
        <f t="shared" si="1696"/>
        <v/>
      </c>
      <c r="AT1528" s="12"/>
      <c r="AU1528" s="13"/>
      <c r="AV1528" s="4" t="str">
        <f t="shared" si="1697"/>
        <v/>
      </c>
      <c r="AW1528" s="12"/>
      <c r="AX1528" s="13"/>
      <c r="AY1528" s="4" t="str">
        <f t="shared" si="1698"/>
        <v/>
      </c>
      <c r="AZ1528" s="12"/>
      <c r="BA1528" s="13"/>
      <c r="BB1528" s="4" t="str">
        <f t="shared" si="1699"/>
        <v/>
      </c>
      <c r="BC1528" s="12"/>
      <c r="BD1528" s="13"/>
      <c r="BE1528" s="4" t="str">
        <f t="shared" si="1700"/>
        <v/>
      </c>
      <c r="BF1528" s="12"/>
      <c r="BG1528" s="13"/>
      <c r="BH1528" s="4" t="str">
        <f t="shared" si="1701"/>
        <v/>
      </c>
      <c r="BI1528" s="12"/>
      <c r="BJ1528" s="13"/>
      <c r="BK1528" s="4" t="str">
        <f t="shared" si="1702"/>
        <v/>
      </c>
      <c r="BL1528" s="12"/>
      <c r="BM1528" s="13"/>
      <c r="BN1528" s="4" t="str">
        <f t="shared" si="1703"/>
        <v/>
      </c>
      <c r="BO1528" s="12"/>
      <c r="BP1528" s="13"/>
      <c r="BQ1528" s="4" t="str">
        <f t="shared" si="1704"/>
        <v/>
      </c>
      <c r="BR1528" s="12"/>
      <c r="BS1528" s="13"/>
      <c r="BT1528" s="4" t="str">
        <f t="shared" si="1705"/>
        <v/>
      </c>
      <c r="BU1528" s="12"/>
      <c r="BV1528" s="13"/>
    </row>
    <row r="1529" spans="1:74" collapsed="1">
      <c r="B1529" t="s">
        <v>69</v>
      </c>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c r="BC1529" s="4"/>
      <c r="BD1529" s="4"/>
      <c r="BE1529" s="4"/>
      <c r="BF1529" s="4"/>
      <c r="BG1529" s="4"/>
      <c r="BH1529" s="4"/>
      <c r="BI1529" s="4"/>
      <c r="BJ1529" s="4"/>
      <c r="BK1529" s="4"/>
      <c r="BL1529" s="4"/>
      <c r="BM1529" s="4"/>
      <c r="BN1529" s="4"/>
      <c r="BO1529" s="4"/>
      <c r="BP1529" s="4"/>
      <c r="BQ1529" s="4"/>
      <c r="BR1529" s="4"/>
      <c r="BS1529" s="4"/>
      <c r="BT1529" s="4"/>
      <c r="BU1529" s="4"/>
      <c r="BV1529" s="4"/>
    </row>
    <row r="1530" spans="1:74">
      <c r="B1530" t="str">
        <f>B1528</f>
        <v>eichman2015hydrogen</v>
      </c>
      <c r="C1530" t="s">
        <v>19</v>
      </c>
      <c r="D1530">
        <f>D1528</f>
        <v>2015</v>
      </c>
      <c r="E1530" t="str">
        <f>E1517</f>
        <v>EUR/kW</v>
      </c>
      <c r="F1530" s="4" t="str">
        <f>IFERROR(AVERAGE(G1530:H1530),"")</f>
        <v/>
      </c>
      <c r="G1530" s="12"/>
      <c r="H1530" s="13"/>
      <c r="I1530" s="4" t="str">
        <f>IFERROR(AVERAGE(J1530:K1530),"")</f>
        <v/>
      </c>
      <c r="J1530" s="12"/>
      <c r="K1530" s="13"/>
      <c r="L1530" s="4" t="str">
        <f>IFERROR(AVERAGE(M1530:N1530),"")</f>
        <v/>
      </c>
      <c r="M1530" s="12"/>
      <c r="N1530" s="13"/>
      <c r="O1530" s="4" t="str">
        <f>IFERROR(AVERAGE(P1530:Q1530),"")</f>
        <v/>
      </c>
      <c r="P1530" s="12"/>
      <c r="Q1530" s="13"/>
      <c r="R1530" s="4" t="str">
        <f>IFERROR(AVERAGE(S1530:T1530),"")</f>
        <v/>
      </c>
      <c r="S1530" s="12"/>
      <c r="T1530" s="13"/>
      <c r="U1530" s="4" t="str">
        <f>IFERROR(AVERAGE(V1530:W1530),"")</f>
        <v/>
      </c>
      <c r="V1530" s="12"/>
      <c r="W1530" s="13"/>
      <c r="X1530" s="4" t="str">
        <f>IFERROR(AVERAGE(Y1530:Z1530),"")</f>
        <v/>
      </c>
      <c r="Y1530" s="12"/>
      <c r="Z1530" s="13"/>
      <c r="AA1530" s="4" t="str">
        <f>IFERROR(AVERAGE(AB1530:AC1530),"")</f>
        <v/>
      </c>
      <c r="AB1530" s="12"/>
      <c r="AC1530" s="13"/>
      <c r="AD1530" s="4" t="str">
        <f>IFERROR(AVERAGE(AE1530:AF1530),"")</f>
        <v/>
      </c>
      <c r="AE1530" s="12"/>
      <c r="AF1530" s="13"/>
      <c r="AG1530" s="4" t="str">
        <f>IFERROR(AVERAGE(AH1530:AI1530),"")</f>
        <v/>
      </c>
      <c r="AH1530" s="12"/>
      <c r="AI1530" s="13"/>
      <c r="AJ1530" s="4" t="str">
        <f>IFERROR(AVERAGE(AK1530:AL1530),"")</f>
        <v/>
      </c>
      <c r="AK1530" s="12"/>
      <c r="AL1530" s="13"/>
      <c r="AM1530" s="4" t="str">
        <f>IFERROR(AVERAGE(AN1530:AO1530),"")</f>
        <v/>
      </c>
      <c r="AN1530" s="12"/>
      <c r="AO1530" s="13"/>
      <c r="AP1530" s="4" t="str">
        <f>IFERROR(AVERAGE(AQ1530:AR1530),"")</f>
        <v/>
      </c>
      <c r="AQ1530" s="12"/>
      <c r="AR1530" s="13"/>
      <c r="AS1530" s="4" t="str">
        <f>IFERROR(AVERAGE(AT1530:AU1530),"")</f>
        <v/>
      </c>
      <c r="AT1530" s="12"/>
      <c r="AU1530" s="13"/>
      <c r="AV1530" s="4" t="str">
        <f>IFERROR(AVERAGE(AW1530:AX1530),"")</f>
        <v/>
      </c>
      <c r="AW1530" s="12"/>
      <c r="AX1530" s="13"/>
      <c r="AY1530" s="4" t="str">
        <f>IFERROR(AVERAGE(AZ1530:BA1530),"")</f>
        <v/>
      </c>
      <c r="AZ1530" s="12"/>
      <c r="BA1530" s="13"/>
      <c r="BB1530" s="4" t="str">
        <f>IFERROR(AVERAGE(BC1530:BD1530),"")</f>
        <v/>
      </c>
      <c r="BC1530" s="12"/>
      <c r="BD1530" s="13"/>
      <c r="BE1530" s="4" t="str">
        <f>IFERROR(AVERAGE(BF1530:BG1530),"")</f>
        <v/>
      </c>
      <c r="BF1530" s="12"/>
      <c r="BG1530" s="13"/>
      <c r="BH1530" s="4" t="str">
        <f>IFERROR(AVERAGE(BI1530:BJ1530),"")</f>
        <v/>
      </c>
      <c r="BI1530" s="12"/>
      <c r="BJ1530" s="13"/>
      <c r="BK1530" s="4" t="str">
        <f>IFERROR(AVERAGE(BL1530:BM1530),"")</f>
        <v/>
      </c>
      <c r="BL1530" s="12"/>
      <c r="BM1530" s="13"/>
      <c r="BN1530" s="4" t="str">
        <f>IFERROR(AVERAGE(BO1530:BP1530),"")</f>
        <v/>
      </c>
      <c r="BO1530" s="12"/>
      <c r="BP1530" s="13"/>
      <c r="BQ1530" s="4" t="str">
        <f>IFERROR(AVERAGE(BR1530:BS1530),"")</f>
        <v/>
      </c>
      <c r="BR1530" s="12"/>
      <c r="BS1530" s="13"/>
      <c r="BT1530" s="4" t="str">
        <f>IFERROR(AVERAGE(BU1530:BV1530),"")</f>
        <v/>
      </c>
      <c r="BU1530" s="12"/>
      <c r="BV1530" s="13"/>
    </row>
    <row r="1531" spans="1:74">
      <c r="B1531" t="s">
        <v>69</v>
      </c>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c r="BC1531" s="4"/>
      <c r="BD1531" s="4"/>
      <c r="BE1531" s="4"/>
      <c r="BF1531" s="4"/>
      <c r="BG1531" s="4"/>
      <c r="BH1531" s="4"/>
      <c r="BI1531" s="4"/>
      <c r="BJ1531" s="4"/>
      <c r="BK1531" s="4"/>
      <c r="BL1531" s="4"/>
      <c r="BM1531" s="4"/>
      <c r="BN1531" s="4"/>
      <c r="BO1531" s="4"/>
      <c r="BP1531" s="4"/>
      <c r="BQ1531" s="4"/>
      <c r="BR1531" s="4"/>
      <c r="BS1531" s="4"/>
      <c r="BT1531" s="4"/>
      <c r="BU1531" s="4"/>
      <c r="BV1531" s="4"/>
    </row>
    <row r="1532" spans="1:74">
      <c r="B1532" t="str">
        <f>B1530</f>
        <v>eichman2015hydrogen</v>
      </c>
      <c r="C1532" t="s">
        <v>48</v>
      </c>
      <c r="D1532">
        <f>D1530</f>
        <v>2015</v>
      </c>
      <c r="E1532" t="s">
        <v>22</v>
      </c>
      <c r="F1532" s="22" t="str">
        <f>IFERROR(AVERAGE(G1532:H1532),"")</f>
        <v/>
      </c>
      <c r="G1532" s="23"/>
      <c r="H1532" s="24"/>
      <c r="I1532" s="22" t="str">
        <f>IFERROR(AVERAGE(J1532:K1532),"")</f>
        <v/>
      </c>
      <c r="J1532" s="23"/>
      <c r="K1532" s="24"/>
      <c r="L1532" s="22" t="str">
        <f>IFERROR(AVERAGE(M1532:N1532),"")</f>
        <v/>
      </c>
      <c r="M1532" s="23"/>
      <c r="N1532" s="24"/>
      <c r="O1532" s="22" t="str">
        <f>IFERROR(AVERAGE(P1532:Q1532),"")</f>
        <v/>
      </c>
      <c r="P1532" s="23"/>
      <c r="Q1532" s="24"/>
      <c r="R1532" s="22" t="str">
        <f>IFERROR(AVERAGE(S1532:T1532),"")</f>
        <v/>
      </c>
      <c r="S1532" s="23"/>
      <c r="T1532" s="24"/>
      <c r="U1532" s="22" t="str">
        <f>IFERROR(AVERAGE(V1532:W1532),"")</f>
        <v/>
      </c>
      <c r="V1532" s="23"/>
      <c r="W1532" s="24"/>
      <c r="X1532" s="22" t="str">
        <f>IFERROR(AVERAGE(Y1532:Z1532),"")</f>
        <v/>
      </c>
      <c r="Y1532" s="23"/>
      <c r="Z1532" s="24"/>
      <c r="AA1532" s="22" t="str">
        <f>IFERROR(AVERAGE(AB1532:AC1532),"")</f>
        <v/>
      </c>
      <c r="AB1532" s="23"/>
      <c r="AC1532" s="24"/>
      <c r="AD1532" s="22" t="str">
        <f>IFERROR(AVERAGE(AE1532:AF1532),"")</f>
        <v/>
      </c>
      <c r="AE1532" s="23"/>
      <c r="AF1532" s="24"/>
      <c r="AG1532" s="22" t="str">
        <f>IFERROR(AVERAGE(AH1532:AI1532),"")</f>
        <v/>
      </c>
      <c r="AH1532" s="23"/>
      <c r="AI1532" s="24"/>
      <c r="AJ1532" s="22" t="str">
        <f>IFERROR(AVERAGE(AK1532:AL1532),"")</f>
        <v/>
      </c>
      <c r="AK1532" s="23"/>
      <c r="AL1532" s="24"/>
      <c r="AM1532" s="22" t="str">
        <f>IFERROR(AVERAGE(AN1532:AO1532),"")</f>
        <v/>
      </c>
      <c r="AN1532" s="23"/>
      <c r="AO1532" s="24"/>
      <c r="AP1532" s="22" t="str">
        <f>IFERROR(AVERAGE(AQ1532:AR1532),"")</f>
        <v/>
      </c>
      <c r="AQ1532" s="23"/>
      <c r="AR1532" s="24"/>
      <c r="AS1532" s="22" t="str">
        <f>IFERROR(AVERAGE(AT1532:AU1532),"")</f>
        <v/>
      </c>
      <c r="AT1532" s="23"/>
      <c r="AU1532" s="24"/>
      <c r="AV1532" s="22" t="str">
        <f>IFERROR(AVERAGE(AW1532:AX1532),"")</f>
        <v/>
      </c>
      <c r="AW1532" s="23"/>
      <c r="AX1532" s="24"/>
      <c r="AY1532" s="22" t="str">
        <f>IFERROR(AVERAGE(AZ1532:BA1532),"")</f>
        <v/>
      </c>
      <c r="AZ1532" s="23"/>
      <c r="BA1532" s="24"/>
      <c r="BB1532" s="22" t="str">
        <f>IFERROR(AVERAGE(BC1532:BD1532),"")</f>
        <v/>
      </c>
      <c r="BC1532" s="23"/>
      <c r="BD1532" s="24"/>
      <c r="BE1532" s="22" t="str">
        <f>IFERROR(AVERAGE(BF1532:BG1532),"")</f>
        <v/>
      </c>
      <c r="BF1532" s="23"/>
      <c r="BG1532" s="24"/>
      <c r="BH1532" s="22" t="str">
        <f>IFERROR(AVERAGE(BI1532:BJ1532),"")</f>
        <v/>
      </c>
      <c r="BI1532" s="23"/>
      <c r="BJ1532" s="24"/>
      <c r="BK1532" s="22" t="str">
        <f>IFERROR(AVERAGE(BL1532:BM1532),"")</f>
        <v/>
      </c>
      <c r="BL1532" s="23"/>
      <c r="BM1532" s="24"/>
      <c r="BN1532" s="22" t="str">
        <f>IFERROR(AVERAGE(BO1532:BP1532),"")</f>
        <v/>
      </c>
      <c r="BO1532" s="23"/>
      <c r="BP1532" s="24"/>
      <c r="BQ1532" s="22" t="str">
        <f>IFERROR(AVERAGE(BR1532:BS1532),"")</f>
        <v/>
      </c>
      <c r="BR1532" s="23"/>
      <c r="BS1532" s="24"/>
      <c r="BT1532" s="22" t="str">
        <f>IFERROR(AVERAGE(BU1532:BV1532),"")</f>
        <v/>
      </c>
      <c r="BU1532" s="23"/>
      <c r="BV1532" s="24"/>
    </row>
    <row r="1533" spans="1:74">
      <c r="B1533" t="str">
        <f>B1532</f>
        <v>eichman2015hydrogen</v>
      </c>
      <c r="C1533" t="s">
        <v>49</v>
      </c>
      <c r="D1533">
        <f>D1532</f>
        <v>2015</v>
      </c>
      <c r="E1533" t="s">
        <v>22</v>
      </c>
      <c r="F1533" s="22" t="str">
        <f>IFERROR(AVERAGE(G1533:H1533),"")</f>
        <v/>
      </c>
      <c r="G1533" s="23"/>
      <c r="H1533" s="24"/>
      <c r="I1533" s="22" t="str">
        <f>IFERROR(AVERAGE(J1533:K1533),"")</f>
        <v/>
      </c>
      <c r="J1533" s="23"/>
      <c r="K1533" s="24"/>
      <c r="L1533" s="22" t="str">
        <f>IFERROR(AVERAGE(M1533:N1533),"")</f>
        <v/>
      </c>
      <c r="M1533" s="23"/>
      <c r="N1533" s="24"/>
      <c r="O1533" s="22" t="str">
        <f>IFERROR(AVERAGE(P1533:Q1533),"")</f>
        <v/>
      </c>
      <c r="P1533" s="23"/>
      <c r="Q1533" s="24"/>
      <c r="R1533" s="22" t="str">
        <f>IFERROR(AVERAGE(S1533:T1533),"")</f>
        <v/>
      </c>
      <c r="S1533" s="23"/>
      <c r="T1533" s="24"/>
      <c r="U1533" s="22" t="str">
        <f>IFERROR(AVERAGE(V1533:W1533),"")</f>
        <v/>
      </c>
      <c r="V1533" s="23"/>
      <c r="W1533" s="24"/>
      <c r="X1533" s="22" t="str">
        <f>IFERROR(AVERAGE(Y1533:Z1533),"")</f>
        <v/>
      </c>
      <c r="Y1533" s="23"/>
      <c r="Z1533" s="24"/>
      <c r="AA1533" s="22" t="str">
        <f>IFERROR(AVERAGE(AB1533:AC1533),"")</f>
        <v/>
      </c>
      <c r="AB1533" s="23"/>
      <c r="AC1533" s="24"/>
      <c r="AD1533" s="22" t="str">
        <f>IFERROR(AVERAGE(AE1533:AF1533),"")</f>
        <v/>
      </c>
      <c r="AE1533" s="23"/>
      <c r="AF1533" s="24"/>
      <c r="AG1533" s="22" t="str">
        <f>IFERROR(AVERAGE(AH1533:AI1533),"")</f>
        <v/>
      </c>
      <c r="AH1533" s="23"/>
      <c r="AI1533" s="24"/>
      <c r="AJ1533" s="22" t="str">
        <f>IFERROR(AVERAGE(AK1533:AL1533),"")</f>
        <v/>
      </c>
      <c r="AK1533" s="23"/>
      <c r="AL1533" s="24"/>
      <c r="AM1533" s="22" t="str">
        <f>IFERROR(AVERAGE(AN1533:AO1533),"")</f>
        <v/>
      </c>
      <c r="AN1533" s="23"/>
      <c r="AO1533" s="24"/>
      <c r="AP1533" s="22" t="str">
        <f>IFERROR(AVERAGE(AQ1533:AR1533),"")</f>
        <v/>
      </c>
      <c r="AQ1533" s="23"/>
      <c r="AR1533" s="24"/>
      <c r="AS1533" s="22" t="str">
        <f>IFERROR(AVERAGE(AT1533:AU1533),"")</f>
        <v/>
      </c>
      <c r="AT1533" s="23"/>
      <c r="AU1533" s="24"/>
      <c r="AV1533" s="22" t="str">
        <f>IFERROR(AVERAGE(AW1533:AX1533),"")</f>
        <v/>
      </c>
      <c r="AW1533" s="23"/>
      <c r="AX1533" s="24"/>
      <c r="AY1533" s="22" t="str">
        <f>IFERROR(AVERAGE(AZ1533:BA1533),"")</f>
        <v/>
      </c>
      <c r="AZ1533" s="23"/>
      <c r="BA1533" s="24"/>
      <c r="BB1533" s="22" t="str">
        <f>IFERROR(AVERAGE(BC1533:BD1533),"")</f>
        <v/>
      </c>
      <c r="BC1533" s="23"/>
      <c r="BD1533" s="24"/>
      <c r="BE1533" s="22" t="str">
        <f>IFERROR(AVERAGE(BF1533:BG1533),"")</f>
        <v/>
      </c>
      <c r="BF1533" s="23"/>
      <c r="BG1533" s="24"/>
      <c r="BH1533" s="22" t="str">
        <f>IFERROR(AVERAGE(BI1533:BJ1533),"")</f>
        <v/>
      </c>
      <c r="BI1533" s="23"/>
      <c r="BJ1533" s="24"/>
      <c r="BK1533" s="22" t="str">
        <f>IFERROR(AVERAGE(BL1533:BM1533),"")</f>
        <v/>
      </c>
      <c r="BL1533" s="23"/>
      <c r="BM1533" s="24"/>
      <c r="BN1533" s="22" t="str">
        <f>IFERROR(AVERAGE(BO1533:BP1533),"")</f>
        <v/>
      </c>
      <c r="BO1533" s="23"/>
      <c r="BP1533" s="24"/>
      <c r="BQ1533" s="22" t="str">
        <f>IFERROR(AVERAGE(BR1533:BS1533),"")</f>
        <v/>
      </c>
      <c r="BR1533" s="23"/>
      <c r="BS1533" s="24"/>
      <c r="BT1533" s="22" t="str">
        <f>IFERROR(AVERAGE(BU1533:BV1533),"")</f>
        <v/>
      </c>
      <c r="BU1533" s="23"/>
      <c r="BV1533" s="24"/>
    </row>
    <row r="1534" spans="1:74">
      <c r="B1534" t="s">
        <v>69</v>
      </c>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F1534" s="4"/>
      <c r="BG1534" s="4"/>
      <c r="BH1534" s="4"/>
      <c r="BI1534" s="4"/>
      <c r="BJ1534" s="4"/>
      <c r="BK1534" s="4"/>
      <c r="BL1534" s="4"/>
      <c r="BM1534" s="4"/>
      <c r="BN1534" s="4"/>
      <c r="BO1534" s="4"/>
      <c r="BP1534" s="4"/>
      <c r="BQ1534" s="4"/>
      <c r="BR1534" s="4"/>
      <c r="BS1534" s="4"/>
      <c r="BT1534" s="4"/>
      <c r="BU1534" s="4"/>
      <c r="BV1534" s="4"/>
    </row>
    <row r="1535" spans="1:74">
      <c r="B1535" t="str">
        <f>B1530</f>
        <v>eichman2015hydrogen</v>
      </c>
      <c r="C1535" t="s">
        <v>23</v>
      </c>
      <c r="D1535">
        <f>D1530</f>
        <v>2015</v>
      </c>
      <c r="E1535" t="s">
        <v>20</v>
      </c>
      <c r="F1535" s="4" t="str">
        <f>IFERROR(AVERAGE(G1535:H1535),"")</f>
        <v/>
      </c>
      <c r="G1535" s="12"/>
      <c r="H1535" s="13"/>
      <c r="I1535" s="4" t="str">
        <f>IFERROR(AVERAGE(J1535:K1535),"")</f>
        <v/>
      </c>
      <c r="J1535" s="12"/>
      <c r="K1535" s="13"/>
      <c r="L1535" s="4" t="str">
        <f>IFERROR(AVERAGE(M1535:N1535),"")</f>
        <v/>
      </c>
      <c r="M1535" s="12"/>
      <c r="N1535" s="13"/>
      <c r="O1535" s="4" t="str">
        <f>IFERROR(AVERAGE(P1535:Q1535),"")</f>
        <v/>
      </c>
      <c r="P1535" s="12"/>
      <c r="Q1535" s="13"/>
      <c r="R1535" s="4" t="str">
        <f>IFERROR(AVERAGE(S1535:T1535),"")</f>
        <v/>
      </c>
      <c r="S1535" s="12"/>
      <c r="T1535" s="13"/>
      <c r="U1535" s="4" t="str">
        <f>IFERROR(AVERAGE(V1535:W1535),"")</f>
        <v/>
      </c>
      <c r="V1535" s="12"/>
      <c r="W1535" s="13"/>
      <c r="X1535" s="4" t="str">
        <f>IFERROR(AVERAGE(Y1535:Z1535),"")</f>
        <v/>
      </c>
      <c r="Y1535" s="12"/>
      <c r="Z1535" s="13"/>
      <c r="AA1535" s="4" t="str">
        <f>IFERROR(AVERAGE(AB1535:AC1535),"")</f>
        <v/>
      </c>
      <c r="AB1535" s="12"/>
      <c r="AC1535" s="13"/>
      <c r="AD1535" s="4" t="str">
        <f>IFERROR(AVERAGE(AE1535:AF1535),"")</f>
        <v/>
      </c>
      <c r="AE1535" s="12"/>
      <c r="AF1535" s="13"/>
      <c r="AG1535" s="4" t="str">
        <f>IFERROR(AVERAGE(AH1535:AI1535),"")</f>
        <v/>
      </c>
      <c r="AH1535" s="12"/>
      <c r="AI1535" s="13"/>
      <c r="AJ1535" s="4" t="str">
        <f>IFERROR(AVERAGE(AK1535:AL1535),"")</f>
        <v/>
      </c>
      <c r="AK1535" s="12"/>
      <c r="AL1535" s="13"/>
      <c r="AM1535" s="4" t="str">
        <f>IFERROR(AVERAGE(AN1535:AO1535),"")</f>
        <v/>
      </c>
      <c r="AN1535" s="12"/>
      <c r="AO1535" s="13"/>
      <c r="AP1535" s="4" t="str">
        <f>IFERROR(AVERAGE(AQ1535:AR1535),"")</f>
        <v/>
      </c>
      <c r="AQ1535" s="12"/>
      <c r="AR1535" s="13"/>
      <c r="AS1535" s="4" t="str">
        <f>IFERROR(AVERAGE(AT1535:AU1535),"")</f>
        <v/>
      </c>
      <c r="AT1535" s="12"/>
      <c r="AU1535" s="13"/>
      <c r="AV1535" s="4" t="str">
        <f>IFERROR(AVERAGE(AW1535:AX1535),"")</f>
        <v/>
      </c>
      <c r="AW1535" s="12"/>
      <c r="AX1535" s="13"/>
      <c r="AY1535" s="4" t="str">
        <f>IFERROR(AVERAGE(AZ1535:BA1535),"")</f>
        <v/>
      </c>
      <c r="AZ1535" s="12"/>
      <c r="BA1535" s="13"/>
      <c r="BB1535" s="4" t="str">
        <f>IFERROR(AVERAGE(BC1535:BD1535),"")</f>
        <v/>
      </c>
      <c r="BC1535" s="12"/>
      <c r="BD1535" s="13"/>
      <c r="BE1535" s="4" t="str">
        <f>IFERROR(AVERAGE(BF1535:BG1535),"")</f>
        <v/>
      </c>
      <c r="BF1535" s="12"/>
      <c r="BG1535" s="13"/>
      <c r="BH1535" s="4" t="str">
        <f>IFERROR(AVERAGE(BI1535:BJ1535),"")</f>
        <v/>
      </c>
      <c r="BI1535" s="12"/>
      <c r="BJ1535" s="13"/>
      <c r="BK1535" s="4" t="str">
        <f>IFERROR(AVERAGE(BL1535:BM1535),"")</f>
        <v/>
      </c>
      <c r="BL1535" s="12"/>
      <c r="BM1535" s="13"/>
      <c r="BN1535" s="4" t="str">
        <f>IFERROR(AVERAGE(BO1535:BP1535),"")</f>
        <v/>
      </c>
      <c r="BO1535" s="12"/>
      <c r="BP1535" s="13"/>
      <c r="BQ1535" s="4" t="str">
        <f>IFERROR(AVERAGE(BR1535:BS1535),"")</f>
        <v/>
      </c>
      <c r="BR1535" s="12"/>
      <c r="BS1535" s="13"/>
      <c r="BT1535" s="4" t="str">
        <f>IFERROR(AVERAGE(BU1535:BV1535),"")</f>
        <v/>
      </c>
      <c r="BU1535" s="12"/>
      <c r="BV1535" s="13"/>
    </row>
    <row r="1536" spans="1:74">
      <c r="B1536" t="str">
        <f>B1535</f>
        <v>eichman2015hydrogen</v>
      </c>
      <c r="C1536" t="s">
        <v>42</v>
      </c>
      <c r="D1536">
        <f>D1535</f>
        <v>2015</v>
      </c>
      <c r="E1536" t="s">
        <v>43</v>
      </c>
      <c r="F1536" s="4" t="str">
        <f>IFERROR(AVERAGE(G1536:H1536),"")</f>
        <v/>
      </c>
      <c r="G1536" s="12"/>
      <c r="H1536" s="13"/>
      <c r="I1536" s="4" t="str">
        <f>IFERROR(AVERAGE(J1536:K1536),"")</f>
        <v/>
      </c>
      <c r="J1536" s="12"/>
      <c r="K1536" s="13"/>
      <c r="L1536" s="4" t="str">
        <f>IFERROR(AVERAGE(M1536:N1536),"")</f>
        <v/>
      </c>
      <c r="M1536" s="12"/>
      <c r="N1536" s="13"/>
      <c r="O1536" s="4" t="str">
        <f>IFERROR(AVERAGE(P1536:Q1536),"")</f>
        <v/>
      </c>
      <c r="P1536" s="12"/>
      <c r="Q1536" s="13"/>
      <c r="R1536" s="4" t="str">
        <f>IFERROR(AVERAGE(S1536:T1536),"")</f>
        <v/>
      </c>
      <c r="S1536" s="12"/>
      <c r="T1536" s="13"/>
      <c r="U1536" s="4" t="str">
        <f>IFERROR(AVERAGE(V1536:W1536),"")</f>
        <v/>
      </c>
      <c r="V1536" s="12"/>
      <c r="W1536" s="13"/>
      <c r="X1536" s="4" t="str">
        <f>IFERROR(AVERAGE(Y1536:Z1536),"")</f>
        <v/>
      </c>
      <c r="Y1536" s="12"/>
      <c r="Z1536" s="13"/>
      <c r="AA1536" s="4" t="str">
        <f>IFERROR(AVERAGE(AB1536:AC1536),"")</f>
        <v/>
      </c>
      <c r="AB1536" s="12"/>
      <c r="AC1536" s="13"/>
      <c r="AD1536" s="4" t="str">
        <f>IFERROR(AVERAGE(AE1536:AF1536),"")</f>
        <v/>
      </c>
      <c r="AE1536" s="12"/>
      <c r="AF1536" s="13"/>
      <c r="AG1536" s="4" t="str">
        <f>IFERROR(AVERAGE(AH1536:AI1536),"")</f>
        <v/>
      </c>
      <c r="AH1536" s="12"/>
      <c r="AI1536" s="13"/>
      <c r="AJ1536" s="4" t="str">
        <f>IFERROR(AVERAGE(AK1536:AL1536),"")</f>
        <v/>
      </c>
      <c r="AK1536" s="12"/>
      <c r="AL1536" s="13"/>
      <c r="AM1536" s="4" t="str">
        <f>IFERROR(AVERAGE(AN1536:AO1536),"")</f>
        <v/>
      </c>
      <c r="AN1536" s="12"/>
      <c r="AO1536" s="13"/>
      <c r="AP1536" s="4" t="str">
        <f>IFERROR(AVERAGE(AQ1536:AR1536),"")</f>
        <v/>
      </c>
      <c r="AQ1536" s="12"/>
      <c r="AR1536" s="13"/>
      <c r="AS1536" s="4" t="str">
        <f>IFERROR(AVERAGE(AT1536:AU1536),"")</f>
        <v/>
      </c>
      <c r="AT1536" s="12"/>
      <c r="AU1536" s="13"/>
      <c r="AV1536" s="4" t="str">
        <f>IFERROR(AVERAGE(AW1536:AX1536),"")</f>
        <v/>
      </c>
      <c r="AW1536" s="12"/>
      <c r="AX1536" s="13"/>
      <c r="AY1536" s="4" t="str">
        <f>IFERROR(AVERAGE(AZ1536:BA1536),"")</f>
        <v/>
      </c>
      <c r="AZ1536" s="12"/>
      <c r="BA1536" s="13"/>
      <c r="BB1536" s="4" t="str">
        <f>IFERROR(AVERAGE(BC1536:BD1536),"")</f>
        <v/>
      </c>
      <c r="BC1536" s="12"/>
      <c r="BD1536" s="13"/>
      <c r="BE1536" s="4" t="str">
        <f>IFERROR(AVERAGE(BF1536:BG1536),"")</f>
        <v/>
      </c>
      <c r="BF1536" s="12"/>
      <c r="BG1536" s="13"/>
      <c r="BH1536" s="4" t="str">
        <f>IFERROR(AVERAGE(BI1536:BJ1536),"")</f>
        <v/>
      </c>
      <c r="BI1536" s="12"/>
      <c r="BJ1536" s="13"/>
      <c r="BK1536" s="4" t="str">
        <f>IFERROR(AVERAGE(BL1536:BM1536),"")</f>
        <v/>
      </c>
      <c r="BL1536" s="12"/>
      <c r="BM1536" s="13"/>
      <c r="BN1536" s="4" t="str">
        <f>IFERROR(AVERAGE(BO1536:BP1536),"")</f>
        <v/>
      </c>
      <c r="BO1536" s="12"/>
      <c r="BP1536" s="13"/>
      <c r="BQ1536" s="4" t="str">
        <f>IFERROR(AVERAGE(BR1536:BS1536),"")</f>
        <v/>
      </c>
      <c r="BR1536" s="12"/>
      <c r="BS1536" s="13"/>
      <c r="BT1536" s="4" t="str">
        <f>IFERROR(AVERAGE(BU1536:BV1536),"")</f>
        <v/>
      </c>
      <c r="BU1536" s="12"/>
      <c r="BV1536" s="13"/>
    </row>
    <row r="1537" spans="1:77">
      <c r="B1537" t="str">
        <f>B1536</f>
        <v>eichman2015hydrogen</v>
      </c>
      <c r="C1537" t="s">
        <v>21</v>
      </c>
      <c r="D1537">
        <f>D1536</f>
        <v>2015</v>
      </c>
      <c r="E1537" t="s">
        <v>22</v>
      </c>
      <c r="F1537" s="22" t="str">
        <f>IFERROR(AVERAGE(G1537:H1537),"")</f>
        <v/>
      </c>
      <c r="G1537" s="23"/>
      <c r="H1537" s="24"/>
      <c r="I1537" s="22" t="str">
        <f>IFERROR(AVERAGE(J1537:K1537),"")</f>
        <v/>
      </c>
      <c r="J1537" s="23"/>
      <c r="K1537" s="24"/>
      <c r="L1537" s="22" t="str">
        <f>IFERROR(AVERAGE(M1537:N1537),"")</f>
        <v/>
      </c>
      <c r="M1537" s="23"/>
      <c r="N1537" s="24"/>
      <c r="O1537" s="22" t="str">
        <f>IFERROR(AVERAGE(P1537:Q1537),"")</f>
        <v/>
      </c>
      <c r="P1537" s="23"/>
      <c r="Q1537" s="24"/>
      <c r="R1537" s="22" t="str">
        <f>IFERROR(AVERAGE(S1537:T1537),"")</f>
        <v/>
      </c>
      <c r="S1537" s="23"/>
      <c r="T1537" s="24"/>
      <c r="U1537" s="22" t="str">
        <f>IFERROR(AVERAGE(V1537:W1537),"")</f>
        <v/>
      </c>
      <c r="V1537" s="23"/>
      <c r="W1537" s="24"/>
      <c r="X1537" s="22" t="str">
        <f>IFERROR(AVERAGE(Y1537:Z1537),"")</f>
        <v/>
      </c>
      <c r="Y1537" s="23"/>
      <c r="Z1537" s="24"/>
      <c r="AA1537" s="22" t="str">
        <f>IFERROR(AVERAGE(AB1537:AC1537),"")</f>
        <v/>
      </c>
      <c r="AB1537" s="23"/>
      <c r="AC1537" s="24"/>
      <c r="AD1537" s="22" t="str">
        <f>IFERROR(AVERAGE(AE1537:AF1537),"")</f>
        <v/>
      </c>
      <c r="AE1537" s="23"/>
      <c r="AF1537" s="24"/>
      <c r="AG1537" s="22" t="str">
        <f>IFERROR(AVERAGE(AH1537:AI1537),"")</f>
        <v/>
      </c>
      <c r="AH1537" s="23"/>
      <c r="AI1537" s="24"/>
      <c r="AJ1537" s="22" t="str">
        <f>IFERROR(AVERAGE(AK1537:AL1537),"")</f>
        <v/>
      </c>
      <c r="AK1537" s="23"/>
      <c r="AL1537" s="24"/>
      <c r="AM1537" s="22" t="str">
        <f>IFERROR(AVERAGE(AN1537:AO1537),"")</f>
        <v/>
      </c>
      <c r="AN1537" s="23"/>
      <c r="AO1537" s="24"/>
      <c r="AP1537" s="22" t="str">
        <f>IFERROR(AVERAGE(AQ1537:AR1537),"")</f>
        <v/>
      </c>
      <c r="AQ1537" s="23"/>
      <c r="AR1537" s="24"/>
      <c r="AS1537" s="22" t="str">
        <f>IFERROR(AVERAGE(AT1537:AU1537),"")</f>
        <v/>
      </c>
      <c r="AT1537" s="23"/>
      <c r="AU1537" s="24"/>
      <c r="AV1537" s="22" t="str">
        <f>IFERROR(AVERAGE(AW1537:AX1537),"")</f>
        <v/>
      </c>
      <c r="AW1537" s="23"/>
      <c r="AX1537" s="24"/>
      <c r="AY1537" s="22" t="str">
        <f>IFERROR(AVERAGE(AZ1537:BA1537),"")</f>
        <v/>
      </c>
      <c r="AZ1537" s="23"/>
      <c r="BA1537" s="24"/>
      <c r="BB1537" s="22" t="str">
        <f>IFERROR(AVERAGE(BC1537:BD1537),"")</f>
        <v/>
      </c>
      <c r="BC1537" s="23"/>
      <c r="BD1537" s="24"/>
      <c r="BE1537" s="22" t="str">
        <f>IFERROR(AVERAGE(BF1537:BG1537),"")</f>
        <v/>
      </c>
      <c r="BF1537" s="23"/>
      <c r="BG1537" s="24"/>
      <c r="BH1537" s="22" t="str">
        <f>IFERROR(AVERAGE(BI1537:BJ1537),"")</f>
        <v/>
      </c>
      <c r="BI1537" s="23"/>
      <c r="BJ1537" s="24"/>
      <c r="BK1537" s="22" t="str">
        <f>IFERROR(AVERAGE(BL1537:BM1537),"")</f>
        <v/>
      </c>
      <c r="BL1537" s="23"/>
      <c r="BM1537" s="24"/>
      <c r="BN1537" s="22" t="str">
        <f>IFERROR(AVERAGE(BO1537:BP1537),"")</f>
        <v/>
      </c>
      <c r="BO1537" s="23"/>
      <c r="BP1537" s="24"/>
      <c r="BQ1537" s="22" t="str">
        <f>IFERROR(AVERAGE(BR1537:BS1537),"")</f>
        <v/>
      </c>
      <c r="BR1537" s="23"/>
      <c r="BS1537" s="24"/>
      <c r="BT1537" s="22" t="str">
        <f>IFERROR(AVERAGE(BU1537:BV1537),"")</f>
        <v/>
      </c>
      <c r="BU1537" s="23"/>
      <c r="BV1537" s="24"/>
    </row>
    <row r="1538" spans="1:77">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c r="AV1538" s="11"/>
      <c r="AW1538" s="11"/>
      <c r="AX1538" s="11"/>
      <c r="AY1538" s="11"/>
      <c r="AZ1538" s="11"/>
      <c r="BA1538" s="11"/>
      <c r="BB1538" s="11"/>
      <c r="BC1538" s="11"/>
      <c r="BD1538" s="11"/>
      <c r="BE1538" s="11"/>
      <c r="BF1538" s="11"/>
      <c r="BG1538" s="11"/>
      <c r="BH1538" s="11"/>
      <c r="BI1538" s="11"/>
      <c r="BJ1538" s="11"/>
      <c r="BK1538" s="11"/>
      <c r="BL1538" s="11"/>
      <c r="BM1538" s="11"/>
      <c r="BN1538" s="11"/>
      <c r="BO1538" s="11"/>
      <c r="BP1538" s="11"/>
      <c r="BQ1538" s="11"/>
      <c r="BR1538" s="11"/>
      <c r="BS1538" s="11"/>
      <c r="BT1538" s="11"/>
      <c r="BU1538" s="11"/>
      <c r="BV1538" s="11"/>
      <c r="BW1538" s="11"/>
      <c r="BX1538" s="11"/>
      <c r="BY1538" s="11"/>
    </row>
    <row r="1540" spans="1:77">
      <c r="A1540" s="5">
        <f>MATCH(B1540,Sources[Citekey],0)</f>
        <v>104</v>
      </c>
      <c r="B1540" s="6" t="s">
        <v>283</v>
      </c>
      <c r="C1540" s="1"/>
      <c r="D1540" s="1">
        <f>VLOOKUP(B1540,Sources[],2,FALSE)</f>
        <v>2013</v>
      </c>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4"/>
      <c r="BK1540" s="4"/>
      <c r="BL1540" s="4"/>
      <c r="BM1540" s="4"/>
      <c r="BN1540" s="4"/>
      <c r="BO1540" s="4"/>
      <c r="BP1540" s="4"/>
      <c r="BQ1540" s="4"/>
      <c r="BR1540" s="4"/>
      <c r="BS1540" s="4"/>
      <c r="BT1540" s="4"/>
      <c r="BU1540" s="4"/>
      <c r="BV1540" s="4"/>
    </row>
    <row r="1541" spans="1:77">
      <c r="B1541" t="str">
        <f>B1540</f>
        <v>albrecht2013analyse</v>
      </c>
      <c r="C1541" t="s">
        <v>3</v>
      </c>
      <c r="D1541">
        <f>D1540</f>
        <v>2013</v>
      </c>
      <c r="E1541" s="25" t="s">
        <v>6</v>
      </c>
      <c r="F1541" s="4" t="str">
        <f>IFERROR(AVERAGE(G1541:H1541),"")</f>
        <v/>
      </c>
      <c r="G1541" s="12"/>
      <c r="H1541" s="13"/>
      <c r="I1541" s="4" t="str">
        <f>IFERROR(AVERAGE(J1541:K1541),"")</f>
        <v/>
      </c>
      <c r="J1541" s="12"/>
      <c r="K1541" s="13"/>
      <c r="L1541" s="4" t="str">
        <f>IFERROR(AVERAGE(M1541:N1541),"")</f>
        <v/>
      </c>
      <c r="M1541" s="12"/>
      <c r="N1541" s="13"/>
      <c r="O1541" s="4" t="str">
        <f>IFERROR(AVERAGE(P1541:Q1541),"")</f>
        <v/>
      </c>
      <c r="P1541" s="12"/>
      <c r="Q1541" s="13"/>
      <c r="R1541" s="4" t="str">
        <f>IFERROR(AVERAGE(S1541:T1541),"")</f>
        <v/>
      </c>
      <c r="S1541" s="12"/>
      <c r="T1541" s="13"/>
      <c r="U1541" s="4" t="str">
        <f>IFERROR(AVERAGE(V1541:W1541),"")</f>
        <v/>
      </c>
      <c r="V1541" s="12"/>
      <c r="W1541" s="13"/>
      <c r="X1541" s="4" t="str">
        <f>IFERROR(AVERAGE(Y1541:Z1541),"")</f>
        <v/>
      </c>
      <c r="Y1541" s="12"/>
      <c r="Z1541" s="13"/>
      <c r="AA1541" s="4" t="str">
        <f>IFERROR(AVERAGE(AB1541:AC1541),"")</f>
        <v/>
      </c>
      <c r="AB1541" s="12"/>
      <c r="AC1541" s="13"/>
      <c r="AD1541" s="4" t="str">
        <f>IFERROR(AVERAGE(AE1541:AF1541),"")</f>
        <v/>
      </c>
      <c r="AE1541" s="12"/>
      <c r="AF1541" s="13"/>
      <c r="AG1541" s="4" t="str">
        <f>IFERROR(AVERAGE(AH1541:AI1541),"")</f>
        <v/>
      </c>
      <c r="AH1541" s="12"/>
      <c r="AI1541" s="13"/>
      <c r="AJ1541" s="4" t="str">
        <f>IFERROR(AVERAGE(AK1541:AL1541),"")</f>
        <v/>
      </c>
      <c r="AK1541" s="12"/>
      <c r="AL1541" s="13"/>
      <c r="AM1541" s="4" t="str">
        <f>IFERROR(AVERAGE(AN1541:AO1541),"")</f>
        <v/>
      </c>
      <c r="AN1541" s="12"/>
      <c r="AO1541" s="13"/>
      <c r="AP1541" s="4" t="str">
        <f>IFERROR(AVERAGE(AQ1541:AR1541),"")</f>
        <v/>
      </c>
      <c r="AQ1541" s="12"/>
      <c r="AR1541" s="13"/>
      <c r="AS1541" s="4">
        <f>IFERROR(AVERAGE(AT1541:AU1541),"")</f>
        <v>1200</v>
      </c>
      <c r="AT1541" s="12">
        <v>1200</v>
      </c>
      <c r="AU1541" s="13">
        <v>1200</v>
      </c>
      <c r="AV1541" s="4" t="str">
        <f>IFERROR(AVERAGE(AW1541:AX1541),"")</f>
        <v/>
      </c>
      <c r="AW1541" s="12"/>
      <c r="AX1541" s="13"/>
      <c r="AY1541" s="4" t="str">
        <f>IFERROR(AVERAGE(AZ1541:BA1541),"")</f>
        <v/>
      </c>
      <c r="AZ1541" s="12"/>
      <c r="BA1541" s="13"/>
      <c r="BB1541" s="4">
        <f>IFERROR(AVERAGE(BC1541:BD1541),"")</f>
        <v>1000</v>
      </c>
      <c r="BC1541" s="12">
        <v>1000</v>
      </c>
      <c r="BD1541" s="13">
        <v>1000</v>
      </c>
      <c r="BE1541" s="4" t="str">
        <f>IFERROR(AVERAGE(BF1541:BG1541),"")</f>
        <v/>
      </c>
      <c r="BF1541" s="12"/>
      <c r="BG1541" s="13"/>
      <c r="BH1541" s="4" t="str">
        <f>IFERROR(AVERAGE(BI1541:BJ1541),"")</f>
        <v/>
      </c>
      <c r="BI1541" s="12"/>
      <c r="BJ1541" s="13"/>
      <c r="BK1541" s="4" t="str">
        <f>IFERROR(AVERAGE(BL1541:BM1541),"")</f>
        <v/>
      </c>
      <c r="BL1541" s="12"/>
      <c r="BM1541" s="13"/>
      <c r="BN1541" s="4">
        <f>IFERROR(AVERAGE(BO1541:BP1541),"")</f>
        <v>851</v>
      </c>
      <c r="BO1541" s="12">
        <v>851</v>
      </c>
      <c r="BP1541" s="13">
        <v>851</v>
      </c>
      <c r="BQ1541" s="4" t="str">
        <f>IFERROR(AVERAGE(BR1541:BS1541),"")</f>
        <v/>
      </c>
      <c r="BR1541" s="12"/>
      <c r="BS1541" s="13"/>
      <c r="BT1541" s="4">
        <f>IFERROR(AVERAGE(BU1541:BV1541),"")</f>
        <v>706</v>
      </c>
      <c r="BU1541" s="12">
        <v>706</v>
      </c>
      <c r="BV1541" s="13">
        <v>706</v>
      </c>
      <c r="BX1541" s="2"/>
      <c r="BY1541" t="s">
        <v>215</v>
      </c>
    </row>
    <row r="1542" spans="1:77">
      <c r="B1542" t="str">
        <f>B1541</f>
        <v>albrecht2013analyse</v>
      </c>
      <c r="C1542" t="s">
        <v>4</v>
      </c>
      <c r="D1542">
        <f>D1541</f>
        <v>2013</v>
      </c>
      <c r="E1542" t="str">
        <f>E1541</f>
        <v>EUR/kW</v>
      </c>
      <c r="F1542" s="4" t="str">
        <f>IFERROR(AVERAGE(G1542:H1542),"")</f>
        <v/>
      </c>
      <c r="G1542" s="14"/>
      <c r="H1542" s="15"/>
      <c r="I1542" s="4" t="str">
        <f>IFERROR(AVERAGE(J1542:K1542),"")</f>
        <v/>
      </c>
      <c r="J1542" s="14"/>
      <c r="K1542" s="15"/>
      <c r="L1542" s="4" t="str">
        <f>IFERROR(AVERAGE(M1542:N1542),"")</f>
        <v/>
      </c>
      <c r="M1542" s="14"/>
      <c r="N1542" s="15"/>
      <c r="O1542" s="4" t="str">
        <f>IFERROR(AVERAGE(P1542:Q1542),"")</f>
        <v/>
      </c>
      <c r="P1542" s="14"/>
      <c r="Q1542" s="15"/>
      <c r="R1542" s="4" t="str">
        <f>IFERROR(AVERAGE(S1542:T1542),"")</f>
        <v/>
      </c>
      <c r="S1542" s="14"/>
      <c r="T1542" s="15"/>
      <c r="U1542" s="4" t="str">
        <f>IFERROR(AVERAGE(V1542:W1542),"")</f>
        <v/>
      </c>
      <c r="V1542" s="14"/>
      <c r="W1542" s="15"/>
      <c r="X1542" s="4" t="str">
        <f>IFERROR(AVERAGE(Y1542:Z1542),"")</f>
        <v/>
      </c>
      <c r="Y1542" s="14"/>
      <c r="Z1542" s="15"/>
      <c r="AA1542" s="4" t="str">
        <f>IFERROR(AVERAGE(AB1542:AC1542),"")</f>
        <v/>
      </c>
      <c r="AB1542" s="14"/>
      <c r="AC1542" s="15"/>
      <c r="AD1542" s="4" t="str">
        <f>IFERROR(AVERAGE(AE1542:AF1542),"")</f>
        <v/>
      </c>
      <c r="AE1542" s="14"/>
      <c r="AF1542" s="15"/>
      <c r="AG1542" s="4" t="str">
        <f>IFERROR(AVERAGE(AH1542:AI1542),"")</f>
        <v/>
      </c>
      <c r="AH1542" s="14"/>
      <c r="AI1542" s="15"/>
      <c r="AJ1542" s="4" t="str">
        <f>IFERROR(AVERAGE(AK1542:AL1542),"")</f>
        <v/>
      </c>
      <c r="AK1542" s="14"/>
      <c r="AL1542" s="15"/>
      <c r="AM1542" s="4" t="str">
        <f>IFERROR(AVERAGE(AN1542:AO1542),"")</f>
        <v/>
      </c>
      <c r="AN1542" s="14"/>
      <c r="AO1542" s="15"/>
      <c r="AP1542" s="4" t="str">
        <f>IFERROR(AVERAGE(AQ1542:AR1542),"")</f>
        <v/>
      </c>
      <c r="AQ1542" s="14"/>
      <c r="AR1542" s="15"/>
      <c r="AS1542" s="4" t="str">
        <f>IFERROR(AVERAGE(AT1542:AU1542),"")</f>
        <v/>
      </c>
      <c r="AT1542" s="14"/>
      <c r="AU1542" s="15"/>
      <c r="AV1542" s="4" t="str">
        <f>IFERROR(AVERAGE(AW1542:AX1542),"")</f>
        <v/>
      </c>
      <c r="AW1542" s="14"/>
      <c r="AX1542" s="15"/>
      <c r="AY1542" s="4" t="str">
        <f>IFERROR(AVERAGE(AZ1542:BA1542),"")</f>
        <v/>
      </c>
      <c r="AZ1542" s="14"/>
      <c r="BA1542" s="15"/>
      <c r="BB1542" s="4" t="str">
        <f>IFERROR(AVERAGE(BC1542:BD1542),"")</f>
        <v/>
      </c>
      <c r="BC1542" s="14"/>
      <c r="BD1542" s="15"/>
      <c r="BE1542" s="4" t="str">
        <f>IFERROR(AVERAGE(BF1542:BG1542),"")</f>
        <v/>
      </c>
      <c r="BF1542" s="14"/>
      <c r="BG1542" s="15"/>
      <c r="BH1542" s="4" t="str">
        <f>IFERROR(AVERAGE(BI1542:BJ1542),"")</f>
        <v/>
      </c>
      <c r="BI1542" s="14"/>
      <c r="BJ1542" s="15"/>
      <c r="BK1542" s="4" t="str">
        <f>IFERROR(AVERAGE(BL1542:BM1542),"")</f>
        <v/>
      </c>
      <c r="BL1542" s="14"/>
      <c r="BM1542" s="15"/>
      <c r="BN1542" s="4" t="str">
        <f>IFERROR(AVERAGE(BO1542:BP1542),"")</f>
        <v/>
      </c>
      <c r="BO1542" s="14"/>
      <c r="BP1542" s="15"/>
      <c r="BQ1542" s="4" t="str">
        <f>IFERROR(AVERAGE(BR1542:BS1542),"")</f>
        <v/>
      </c>
      <c r="BR1542" s="14"/>
      <c r="BS1542" s="15"/>
      <c r="BT1542" s="4" t="str">
        <f>IFERROR(AVERAGE(BU1542:BV1542),"")</f>
        <v/>
      </c>
      <c r="BU1542" s="14"/>
      <c r="BV1542" s="15"/>
      <c r="BX1542" s="2"/>
      <c r="BY1542" s="2"/>
    </row>
    <row r="1543" spans="1:77">
      <c r="B1543" t="str">
        <f>B1542</f>
        <v>albrecht2013analyse</v>
      </c>
      <c r="C1543" t="s">
        <v>5</v>
      </c>
      <c r="D1543">
        <f>D1542</f>
        <v>2013</v>
      </c>
      <c r="E1543" t="str">
        <f>E1542</f>
        <v>EUR/kW</v>
      </c>
      <c r="F1543" s="4" t="str">
        <f>IFERROR(AVERAGE(G1543:H1543),"")</f>
        <v/>
      </c>
      <c r="G1543" s="16"/>
      <c r="H1543" s="17"/>
      <c r="I1543" s="4" t="str">
        <f>IFERROR(AVERAGE(J1543:K1543),"")</f>
        <v/>
      </c>
      <c r="J1543" s="16"/>
      <c r="K1543" s="17"/>
      <c r="L1543" s="4" t="str">
        <f>IFERROR(AVERAGE(M1543:N1543),"")</f>
        <v/>
      </c>
      <c r="M1543" s="16"/>
      <c r="N1543" s="17"/>
      <c r="O1543" s="4" t="str">
        <f>IFERROR(AVERAGE(P1543:Q1543),"")</f>
        <v/>
      </c>
      <c r="P1543" s="16"/>
      <c r="Q1543" s="17"/>
      <c r="R1543" s="4" t="str">
        <f>IFERROR(AVERAGE(S1543:T1543),"")</f>
        <v/>
      </c>
      <c r="S1543" s="16"/>
      <c r="T1543" s="17"/>
      <c r="U1543" s="4" t="str">
        <f>IFERROR(AVERAGE(V1543:W1543),"")</f>
        <v/>
      </c>
      <c r="V1543" s="16"/>
      <c r="W1543" s="17"/>
      <c r="X1543" s="4" t="str">
        <f>IFERROR(AVERAGE(Y1543:Z1543),"")</f>
        <v/>
      </c>
      <c r="Y1543" s="16"/>
      <c r="Z1543" s="17"/>
      <c r="AA1543" s="4" t="str">
        <f>IFERROR(AVERAGE(AB1543:AC1543),"")</f>
        <v/>
      </c>
      <c r="AB1543" s="16"/>
      <c r="AC1543" s="17"/>
      <c r="AD1543" s="4" t="str">
        <f>IFERROR(AVERAGE(AE1543:AF1543),"")</f>
        <v/>
      </c>
      <c r="AE1543" s="16"/>
      <c r="AF1543" s="17"/>
      <c r="AG1543" s="4" t="str">
        <f>IFERROR(AVERAGE(AH1543:AI1543),"")</f>
        <v/>
      </c>
      <c r="AH1543" s="16"/>
      <c r="AI1543" s="17"/>
      <c r="AJ1543" s="4" t="str">
        <f>IFERROR(AVERAGE(AK1543:AL1543),"")</f>
        <v/>
      </c>
      <c r="AK1543" s="16"/>
      <c r="AL1543" s="17"/>
      <c r="AM1543" s="4" t="str">
        <f>IFERROR(AVERAGE(AN1543:AO1543),"")</f>
        <v/>
      </c>
      <c r="AN1543" s="16"/>
      <c r="AO1543" s="17"/>
      <c r="AP1543" s="4" t="str">
        <f>IFERROR(AVERAGE(AQ1543:AR1543),"")</f>
        <v/>
      </c>
      <c r="AQ1543" s="16"/>
      <c r="AR1543" s="17"/>
      <c r="AS1543" s="4" t="str">
        <f>IFERROR(AVERAGE(AT1543:AU1543),"")</f>
        <v/>
      </c>
      <c r="AT1543" s="16"/>
      <c r="AU1543" s="17"/>
      <c r="AV1543" s="4" t="str">
        <f>IFERROR(AVERAGE(AW1543:AX1543),"")</f>
        <v/>
      </c>
      <c r="AW1543" s="16"/>
      <c r="AX1543" s="17"/>
      <c r="AY1543" s="4" t="str">
        <f>IFERROR(AVERAGE(AZ1543:BA1543),"")</f>
        <v/>
      </c>
      <c r="AZ1543" s="16"/>
      <c r="BA1543" s="17"/>
      <c r="BB1543" s="4" t="str">
        <f>IFERROR(AVERAGE(BC1543:BD1543),"")</f>
        <v/>
      </c>
      <c r="BC1543" s="16"/>
      <c r="BD1543" s="17"/>
      <c r="BE1543" s="4" t="str">
        <f>IFERROR(AVERAGE(BF1543:BG1543),"")</f>
        <v/>
      </c>
      <c r="BF1543" s="16"/>
      <c r="BG1543" s="17"/>
      <c r="BH1543" s="4" t="str">
        <f>IFERROR(AVERAGE(BI1543:BJ1543),"")</f>
        <v/>
      </c>
      <c r="BI1543" s="16"/>
      <c r="BJ1543" s="17"/>
      <c r="BK1543" s="4" t="str">
        <f>IFERROR(AVERAGE(BL1543:BM1543),"")</f>
        <v/>
      </c>
      <c r="BL1543" s="16"/>
      <c r="BM1543" s="17"/>
      <c r="BN1543" s="4" t="str">
        <f>IFERROR(AVERAGE(BO1543:BP1543),"")</f>
        <v/>
      </c>
      <c r="BO1543" s="16"/>
      <c r="BP1543" s="17"/>
      <c r="BQ1543" s="4" t="str">
        <f>IFERROR(AVERAGE(BR1543:BS1543),"")</f>
        <v/>
      </c>
      <c r="BR1543" s="16"/>
      <c r="BS1543" s="17"/>
      <c r="BT1543" s="4" t="str">
        <f>IFERROR(AVERAGE(BU1543:BV1543),"")</f>
        <v/>
      </c>
      <c r="BU1543" s="16"/>
      <c r="BV1543" s="17"/>
    </row>
    <row r="1544" spans="1:77">
      <c r="B1544" t="s">
        <v>69</v>
      </c>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c r="BC1544" s="4"/>
      <c r="BD1544" s="4"/>
      <c r="BE1544" s="4"/>
      <c r="BF1544" s="4"/>
      <c r="BG1544" s="4"/>
      <c r="BH1544" s="4"/>
      <c r="BI1544" s="4"/>
      <c r="BJ1544" s="4"/>
      <c r="BK1544" s="4"/>
      <c r="BL1544" s="4"/>
      <c r="BM1544" s="4"/>
      <c r="BN1544" s="4"/>
      <c r="BO1544" s="4"/>
      <c r="BP1544" s="4"/>
      <c r="BQ1544" s="4"/>
      <c r="BR1544" s="4"/>
      <c r="BS1544" s="4"/>
      <c r="BT1544" s="4"/>
      <c r="BU1544" s="4"/>
      <c r="BV1544" s="4"/>
    </row>
    <row r="1545" spans="1:77" s="1" customFormat="1">
      <c r="A1545" s="55"/>
      <c r="B1545" s="1" t="str">
        <f>B1543</f>
        <v>albrecht2013analyse</v>
      </c>
      <c r="C1545" s="1" t="s">
        <v>10</v>
      </c>
      <c r="D1545" s="1">
        <f>D1540</f>
        <v>2013</v>
      </c>
      <c r="E1545" s="1" t="str">
        <f>E1541</f>
        <v>EUR/kW</v>
      </c>
      <c r="F1545" s="10">
        <f t="shared" ref="F1545:BJ1545" si="1707">IFERROR(SUM(F1547:F1552)/F1546,0)</f>
        <v>0</v>
      </c>
      <c r="G1545" s="10">
        <f t="shared" si="1707"/>
        <v>0</v>
      </c>
      <c r="H1545" s="10">
        <f t="shared" si="1707"/>
        <v>0</v>
      </c>
      <c r="I1545" s="10">
        <f t="shared" si="1707"/>
        <v>0</v>
      </c>
      <c r="J1545" s="10">
        <f t="shared" si="1707"/>
        <v>0</v>
      </c>
      <c r="K1545" s="10">
        <f t="shared" si="1707"/>
        <v>0</v>
      </c>
      <c r="L1545" s="10">
        <f t="shared" si="1707"/>
        <v>0</v>
      </c>
      <c r="M1545" s="10">
        <f t="shared" si="1707"/>
        <v>0</v>
      </c>
      <c r="N1545" s="10">
        <f t="shared" si="1707"/>
        <v>0</v>
      </c>
      <c r="O1545" s="10">
        <f t="shared" si="1707"/>
        <v>0</v>
      </c>
      <c r="P1545" s="10">
        <f t="shared" si="1707"/>
        <v>0</v>
      </c>
      <c r="Q1545" s="10">
        <f t="shared" si="1707"/>
        <v>0</v>
      </c>
      <c r="R1545" s="10">
        <f t="shared" si="1707"/>
        <v>0</v>
      </c>
      <c r="S1545" s="10">
        <f t="shared" si="1707"/>
        <v>0</v>
      </c>
      <c r="T1545" s="10">
        <f t="shared" si="1707"/>
        <v>0</v>
      </c>
      <c r="U1545" s="10">
        <f t="shared" si="1707"/>
        <v>0</v>
      </c>
      <c r="V1545" s="10">
        <f t="shared" si="1707"/>
        <v>0</v>
      </c>
      <c r="W1545" s="10">
        <f t="shared" si="1707"/>
        <v>0</v>
      </c>
      <c r="X1545" s="10">
        <f t="shared" si="1707"/>
        <v>0</v>
      </c>
      <c r="Y1545" s="10">
        <f t="shared" si="1707"/>
        <v>0</v>
      </c>
      <c r="Z1545" s="10">
        <f t="shared" si="1707"/>
        <v>0</v>
      </c>
      <c r="AA1545" s="10">
        <f t="shared" si="1707"/>
        <v>0</v>
      </c>
      <c r="AB1545" s="10">
        <f t="shared" si="1707"/>
        <v>0</v>
      </c>
      <c r="AC1545" s="10">
        <f t="shared" si="1707"/>
        <v>0</v>
      </c>
      <c r="AD1545" s="10">
        <f t="shared" si="1707"/>
        <v>0</v>
      </c>
      <c r="AE1545" s="10">
        <f t="shared" si="1707"/>
        <v>0</v>
      </c>
      <c r="AF1545" s="10">
        <f t="shared" si="1707"/>
        <v>0</v>
      </c>
      <c r="AG1545" s="10">
        <f t="shared" si="1707"/>
        <v>0</v>
      </c>
      <c r="AH1545" s="10">
        <f t="shared" si="1707"/>
        <v>0</v>
      </c>
      <c r="AI1545" s="10">
        <f t="shared" si="1707"/>
        <v>0</v>
      </c>
      <c r="AJ1545" s="10">
        <f t="shared" si="1707"/>
        <v>0</v>
      </c>
      <c r="AK1545" s="10">
        <f t="shared" si="1707"/>
        <v>0</v>
      </c>
      <c r="AL1545" s="10">
        <f t="shared" si="1707"/>
        <v>0</v>
      </c>
      <c r="AM1545" s="10">
        <f t="shared" si="1707"/>
        <v>0</v>
      </c>
      <c r="AN1545" s="10">
        <f t="shared" si="1707"/>
        <v>0</v>
      </c>
      <c r="AO1545" s="10">
        <f t="shared" si="1707"/>
        <v>0</v>
      </c>
      <c r="AP1545" s="10">
        <f t="shared" si="1707"/>
        <v>0</v>
      </c>
      <c r="AQ1545" s="10">
        <f t="shared" si="1707"/>
        <v>0</v>
      </c>
      <c r="AR1545" s="10">
        <f t="shared" si="1707"/>
        <v>0</v>
      </c>
      <c r="AS1545" s="10">
        <f t="shared" si="1707"/>
        <v>0</v>
      </c>
      <c r="AT1545" s="10">
        <f t="shared" si="1707"/>
        <v>0</v>
      </c>
      <c r="AU1545" s="10">
        <f t="shared" si="1707"/>
        <v>0</v>
      </c>
      <c r="AV1545" s="10">
        <f t="shared" si="1707"/>
        <v>0</v>
      </c>
      <c r="AW1545" s="10">
        <f t="shared" si="1707"/>
        <v>0</v>
      </c>
      <c r="AX1545" s="10">
        <f t="shared" si="1707"/>
        <v>0</v>
      </c>
      <c r="AY1545" s="10">
        <f t="shared" si="1707"/>
        <v>0</v>
      </c>
      <c r="AZ1545" s="10">
        <f t="shared" si="1707"/>
        <v>0</v>
      </c>
      <c r="BA1545" s="10">
        <f t="shared" si="1707"/>
        <v>0</v>
      </c>
      <c r="BB1545" s="10">
        <f t="shared" si="1707"/>
        <v>0</v>
      </c>
      <c r="BC1545" s="10">
        <f t="shared" si="1707"/>
        <v>0</v>
      </c>
      <c r="BD1545" s="10">
        <f t="shared" si="1707"/>
        <v>0</v>
      </c>
      <c r="BE1545" s="10">
        <f t="shared" si="1707"/>
        <v>0</v>
      </c>
      <c r="BF1545" s="10">
        <f t="shared" si="1707"/>
        <v>0</v>
      </c>
      <c r="BG1545" s="10">
        <f t="shared" si="1707"/>
        <v>0</v>
      </c>
      <c r="BH1545" s="10">
        <f t="shared" si="1707"/>
        <v>0</v>
      </c>
      <c r="BI1545" s="10">
        <f t="shared" si="1707"/>
        <v>0</v>
      </c>
      <c r="BJ1545" s="10">
        <f t="shared" si="1707"/>
        <v>0</v>
      </c>
      <c r="BK1545" s="10">
        <f t="shared" ref="BK1545:BV1545" si="1708">IFERROR(SUM(BK1547:BK1552)/BK1546,0)</f>
        <v>0</v>
      </c>
      <c r="BL1545" s="10">
        <f t="shared" si="1708"/>
        <v>0</v>
      </c>
      <c r="BM1545" s="10">
        <f t="shared" si="1708"/>
        <v>0</v>
      </c>
      <c r="BN1545" s="10">
        <f t="shared" si="1708"/>
        <v>0</v>
      </c>
      <c r="BO1545" s="10">
        <f t="shared" si="1708"/>
        <v>0</v>
      </c>
      <c r="BP1545" s="10">
        <f t="shared" si="1708"/>
        <v>0</v>
      </c>
      <c r="BQ1545" s="10">
        <f t="shared" si="1708"/>
        <v>0</v>
      </c>
      <c r="BR1545" s="10">
        <f t="shared" si="1708"/>
        <v>0</v>
      </c>
      <c r="BS1545" s="10">
        <f t="shared" si="1708"/>
        <v>0</v>
      </c>
      <c r="BT1545" s="10">
        <f t="shared" si="1708"/>
        <v>0</v>
      </c>
      <c r="BU1545" s="10">
        <f t="shared" si="1708"/>
        <v>0</v>
      </c>
      <c r="BV1545" s="10">
        <f t="shared" si="1708"/>
        <v>0</v>
      </c>
    </row>
    <row r="1546" spans="1:77" hidden="1" outlineLevel="1">
      <c r="B1546" t="str">
        <f>B1545</f>
        <v>albrecht2013analyse</v>
      </c>
      <c r="C1546" t="s">
        <v>17</v>
      </c>
      <c r="D1546">
        <f>D1545</f>
        <v>2013</v>
      </c>
      <c r="E1546" t="s">
        <v>18</v>
      </c>
      <c r="F1546" s="4" t="str">
        <f>IFERROR(AVERAGE(G1546:H1546),"")</f>
        <v/>
      </c>
      <c r="G1546" s="12"/>
      <c r="H1546" s="13"/>
      <c r="I1546" s="4" t="str">
        <f>IFERROR(AVERAGE(J1546:K1546),"")</f>
        <v/>
      </c>
      <c r="J1546" s="12"/>
      <c r="K1546" s="13"/>
      <c r="L1546" s="4" t="str">
        <f>IFERROR(AVERAGE(M1546:N1546),"")</f>
        <v/>
      </c>
      <c r="M1546" s="12"/>
      <c r="N1546" s="13"/>
      <c r="O1546" s="4" t="str">
        <f>IFERROR(AVERAGE(P1546:Q1546),"")</f>
        <v/>
      </c>
      <c r="P1546" s="12"/>
      <c r="Q1546" s="13"/>
      <c r="R1546" s="4" t="str">
        <f>IFERROR(AVERAGE(S1546:T1546),"")</f>
        <v/>
      </c>
      <c r="S1546" s="12"/>
      <c r="T1546" s="13"/>
      <c r="U1546" s="4" t="str">
        <f>IFERROR(AVERAGE(V1546:W1546),"")</f>
        <v/>
      </c>
      <c r="V1546" s="12"/>
      <c r="W1546" s="13"/>
      <c r="X1546" s="4" t="str">
        <f>IFERROR(AVERAGE(Y1546:Z1546),"")</f>
        <v/>
      </c>
      <c r="Y1546" s="12"/>
      <c r="Z1546" s="13"/>
      <c r="AA1546" s="4" t="str">
        <f>IFERROR(AVERAGE(AB1546:AC1546),"")</f>
        <v/>
      </c>
      <c r="AB1546" s="12"/>
      <c r="AC1546" s="13"/>
      <c r="AD1546" s="4" t="str">
        <f>IFERROR(AVERAGE(AE1546:AF1546),"")</f>
        <v/>
      </c>
      <c r="AE1546" s="12"/>
      <c r="AF1546" s="13"/>
      <c r="AG1546" s="4" t="str">
        <f>IFERROR(AVERAGE(AH1546:AI1546),"")</f>
        <v/>
      </c>
      <c r="AH1546" s="12"/>
      <c r="AI1546" s="13"/>
      <c r="AJ1546" s="4" t="str">
        <f>IFERROR(AVERAGE(AK1546:AL1546),"")</f>
        <v/>
      </c>
      <c r="AK1546" s="12"/>
      <c r="AL1546" s="13"/>
      <c r="AM1546" s="4" t="str">
        <f>IFERROR(AVERAGE(AN1546:AO1546),"")</f>
        <v/>
      </c>
      <c r="AN1546" s="12"/>
      <c r="AO1546" s="13"/>
      <c r="AP1546" s="4" t="str">
        <f>IFERROR(AVERAGE(AQ1546:AR1546),"")</f>
        <v/>
      </c>
      <c r="AQ1546" s="12"/>
      <c r="AR1546" s="13"/>
      <c r="AS1546" s="4" t="str">
        <f>IFERROR(AVERAGE(AT1546:AU1546),"")</f>
        <v/>
      </c>
      <c r="AT1546" s="12"/>
      <c r="AU1546" s="13"/>
      <c r="AV1546" s="4" t="str">
        <f>IFERROR(AVERAGE(AW1546:AX1546),"")</f>
        <v/>
      </c>
      <c r="AW1546" s="12"/>
      <c r="AX1546" s="13"/>
      <c r="AY1546" s="4" t="str">
        <f>IFERROR(AVERAGE(AZ1546:BA1546),"")</f>
        <v/>
      </c>
      <c r="AZ1546" s="12"/>
      <c r="BA1546" s="13"/>
      <c r="BB1546" s="4" t="str">
        <f>IFERROR(AVERAGE(BC1546:BD1546),"")</f>
        <v/>
      </c>
      <c r="BC1546" s="12"/>
      <c r="BD1546" s="13"/>
      <c r="BE1546" s="4" t="str">
        <f>IFERROR(AVERAGE(BF1546:BG1546),"")</f>
        <v/>
      </c>
      <c r="BF1546" s="12"/>
      <c r="BG1546" s="13"/>
      <c r="BH1546" s="4" t="str">
        <f>IFERROR(AVERAGE(BI1546:BJ1546),"")</f>
        <v/>
      </c>
      <c r="BI1546" s="12"/>
      <c r="BJ1546" s="13"/>
      <c r="BK1546" s="4" t="str">
        <f>IFERROR(AVERAGE(BL1546:BM1546),"")</f>
        <v/>
      </c>
      <c r="BL1546" s="12"/>
      <c r="BM1546" s="13"/>
      <c r="BN1546" s="4" t="str">
        <f>IFERROR(AVERAGE(BO1546:BP1546),"")</f>
        <v/>
      </c>
      <c r="BO1546" s="12"/>
      <c r="BP1546" s="13"/>
      <c r="BQ1546" s="4" t="str">
        <f>IFERROR(AVERAGE(BR1546:BS1546),"")</f>
        <v/>
      </c>
      <c r="BR1546" s="12"/>
      <c r="BS1546" s="13"/>
      <c r="BT1546" s="4" t="str">
        <f>IFERROR(AVERAGE(BU1546:BV1546),"")</f>
        <v/>
      </c>
      <c r="BU1546" s="12"/>
      <c r="BV1546" s="13"/>
    </row>
    <row r="1547" spans="1:77" hidden="1" outlineLevel="1">
      <c r="B1547" t="str">
        <f t="shared" ref="B1547:B1552" si="1709">B1546</f>
        <v>albrecht2013analyse</v>
      </c>
      <c r="C1547" t="s">
        <v>12</v>
      </c>
      <c r="D1547">
        <f>D1545</f>
        <v>2013</v>
      </c>
      <c r="E1547" t="str">
        <f>LEFT(E1545,3)</f>
        <v>EUR</v>
      </c>
      <c r="F1547" s="4" t="str">
        <f t="shared" ref="F1547:F1552" si="1710">IFERROR(AVERAGE(G1547:H1547),"")</f>
        <v/>
      </c>
      <c r="G1547" s="12"/>
      <c r="H1547" s="13"/>
      <c r="I1547" s="4" t="str">
        <f t="shared" ref="I1547:I1552" si="1711">IFERROR(AVERAGE(J1547:K1547),"")</f>
        <v/>
      </c>
      <c r="J1547" s="12"/>
      <c r="K1547" s="13"/>
      <c r="L1547" s="4" t="str">
        <f t="shared" ref="L1547:L1552" si="1712">IFERROR(AVERAGE(M1547:N1547),"")</f>
        <v/>
      </c>
      <c r="M1547" s="12"/>
      <c r="N1547" s="13"/>
      <c r="O1547" s="4" t="str">
        <f t="shared" ref="O1547:O1552" si="1713">IFERROR(AVERAGE(P1547:Q1547),"")</f>
        <v/>
      </c>
      <c r="P1547" s="12"/>
      <c r="Q1547" s="13"/>
      <c r="R1547" s="4" t="str">
        <f t="shared" ref="R1547:R1552" si="1714">IFERROR(AVERAGE(S1547:T1547),"")</f>
        <v/>
      </c>
      <c r="S1547" s="12"/>
      <c r="T1547" s="13"/>
      <c r="U1547" s="4" t="str">
        <f t="shared" ref="U1547:U1552" si="1715">IFERROR(AVERAGE(V1547:W1547),"")</f>
        <v/>
      </c>
      <c r="V1547" s="12"/>
      <c r="W1547" s="13"/>
      <c r="X1547" s="4" t="str">
        <f t="shared" ref="X1547:X1552" si="1716">IFERROR(AVERAGE(Y1547:Z1547),"")</f>
        <v/>
      </c>
      <c r="Y1547" s="12"/>
      <c r="Z1547" s="13"/>
      <c r="AA1547" s="4" t="str">
        <f t="shared" ref="AA1547:AA1552" si="1717">IFERROR(AVERAGE(AB1547:AC1547),"")</f>
        <v/>
      </c>
      <c r="AB1547" s="12"/>
      <c r="AC1547" s="13"/>
      <c r="AD1547" s="4" t="str">
        <f t="shared" ref="AD1547:AD1552" si="1718">IFERROR(AVERAGE(AE1547:AF1547),"")</f>
        <v/>
      </c>
      <c r="AE1547" s="12"/>
      <c r="AF1547" s="13"/>
      <c r="AG1547" s="4" t="str">
        <f t="shared" ref="AG1547:AG1552" si="1719">IFERROR(AVERAGE(AH1547:AI1547),"")</f>
        <v/>
      </c>
      <c r="AH1547" s="12"/>
      <c r="AI1547" s="13"/>
      <c r="AJ1547" s="4" t="str">
        <f t="shared" ref="AJ1547:AJ1552" si="1720">IFERROR(AVERAGE(AK1547:AL1547),"")</f>
        <v/>
      </c>
      <c r="AK1547" s="12"/>
      <c r="AL1547" s="13"/>
      <c r="AM1547" s="4" t="str">
        <f t="shared" ref="AM1547:AM1552" si="1721">IFERROR(AVERAGE(AN1547:AO1547),"")</f>
        <v/>
      </c>
      <c r="AN1547" s="12"/>
      <c r="AO1547" s="13"/>
      <c r="AP1547" s="4" t="str">
        <f t="shared" ref="AP1547:AP1552" si="1722">IFERROR(AVERAGE(AQ1547:AR1547),"")</f>
        <v/>
      </c>
      <c r="AQ1547" s="12"/>
      <c r="AR1547" s="13"/>
      <c r="AS1547" s="4" t="str">
        <f t="shared" ref="AS1547:AS1552" si="1723">IFERROR(AVERAGE(AT1547:AU1547),"")</f>
        <v/>
      </c>
      <c r="AT1547" s="12"/>
      <c r="AU1547" s="13"/>
      <c r="AV1547" s="4" t="str">
        <f t="shared" ref="AV1547:AV1552" si="1724">IFERROR(AVERAGE(AW1547:AX1547),"")</f>
        <v/>
      </c>
      <c r="AW1547" s="12"/>
      <c r="AX1547" s="13"/>
      <c r="AY1547" s="4" t="str">
        <f t="shared" ref="AY1547:AY1552" si="1725">IFERROR(AVERAGE(AZ1547:BA1547),"")</f>
        <v/>
      </c>
      <c r="AZ1547" s="12"/>
      <c r="BA1547" s="13"/>
      <c r="BB1547" s="4" t="str">
        <f t="shared" ref="BB1547:BB1552" si="1726">IFERROR(AVERAGE(BC1547:BD1547),"")</f>
        <v/>
      </c>
      <c r="BC1547" s="12"/>
      <c r="BD1547" s="13"/>
      <c r="BE1547" s="4" t="str">
        <f t="shared" ref="BE1547:BE1552" si="1727">IFERROR(AVERAGE(BF1547:BG1547),"")</f>
        <v/>
      </c>
      <c r="BF1547" s="12"/>
      <c r="BG1547" s="13"/>
      <c r="BH1547" s="4" t="str">
        <f t="shared" ref="BH1547:BH1552" si="1728">IFERROR(AVERAGE(BI1547:BJ1547),"")</f>
        <v/>
      </c>
      <c r="BI1547" s="12"/>
      <c r="BJ1547" s="13"/>
      <c r="BK1547" s="4" t="str">
        <f t="shared" ref="BK1547:BK1552" si="1729">IFERROR(AVERAGE(BL1547:BM1547),"")</f>
        <v/>
      </c>
      <c r="BL1547" s="12"/>
      <c r="BM1547" s="13"/>
      <c r="BN1547" s="4" t="str">
        <f t="shared" ref="BN1547:BN1552" si="1730">IFERROR(AVERAGE(BO1547:BP1547),"")</f>
        <v/>
      </c>
      <c r="BO1547" s="12"/>
      <c r="BP1547" s="13"/>
      <c r="BQ1547" s="4" t="str">
        <f t="shared" ref="BQ1547:BQ1552" si="1731">IFERROR(AVERAGE(BR1547:BS1547),"")</f>
        <v/>
      </c>
      <c r="BR1547" s="12"/>
      <c r="BS1547" s="13"/>
      <c r="BT1547" s="4" t="str">
        <f t="shared" ref="BT1547:BT1552" si="1732">IFERROR(AVERAGE(BU1547:BV1547),"")</f>
        <v/>
      </c>
      <c r="BU1547" s="12"/>
      <c r="BV1547" s="13"/>
    </row>
    <row r="1548" spans="1:77" hidden="1" outlineLevel="1">
      <c r="B1548" t="str">
        <f t="shared" si="1709"/>
        <v>albrecht2013analyse</v>
      </c>
      <c r="C1548" t="s">
        <v>13</v>
      </c>
      <c r="D1548">
        <f t="shared" ref="D1548:E1552" si="1733">D1547</f>
        <v>2013</v>
      </c>
      <c r="E1548" t="str">
        <f t="shared" si="1733"/>
        <v>EUR</v>
      </c>
      <c r="F1548" s="4" t="str">
        <f t="shared" si="1710"/>
        <v/>
      </c>
      <c r="G1548" s="12"/>
      <c r="H1548" s="13"/>
      <c r="I1548" s="4" t="str">
        <f t="shared" si="1711"/>
        <v/>
      </c>
      <c r="J1548" s="12"/>
      <c r="K1548" s="13"/>
      <c r="L1548" s="4" t="str">
        <f t="shared" si="1712"/>
        <v/>
      </c>
      <c r="M1548" s="12"/>
      <c r="N1548" s="13"/>
      <c r="O1548" s="4" t="str">
        <f t="shared" si="1713"/>
        <v/>
      </c>
      <c r="P1548" s="12"/>
      <c r="Q1548" s="13"/>
      <c r="R1548" s="4" t="str">
        <f t="shared" si="1714"/>
        <v/>
      </c>
      <c r="S1548" s="12"/>
      <c r="T1548" s="13"/>
      <c r="U1548" s="4" t="str">
        <f t="shared" si="1715"/>
        <v/>
      </c>
      <c r="V1548" s="12"/>
      <c r="W1548" s="13"/>
      <c r="X1548" s="4" t="str">
        <f t="shared" si="1716"/>
        <v/>
      </c>
      <c r="Y1548" s="12"/>
      <c r="Z1548" s="13"/>
      <c r="AA1548" s="4" t="str">
        <f t="shared" si="1717"/>
        <v/>
      </c>
      <c r="AB1548" s="12"/>
      <c r="AC1548" s="13"/>
      <c r="AD1548" s="4" t="str">
        <f t="shared" si="1718"/>
        <v/>
      </c>
      <c r="AE1548" s="12"/>
      <c r="AF1548" s="13"/>
      <c r="AG1548" s="4" t="str">
        <f t="shared" si="1719"/>
        <v/>
      </c>
      <c r="AH1548" s="12"/>
      <c r="AI1548" s="13"/>
      <c r="AJ1548" s="4" t="str">
        <f t="shared" si="1720"/>
        <v/>
      </c>
      <c r="AK1548" s="12"/>
      <c r="AL1548" s="13"/>
      <c r="AM1548" s="4" t="str">
        <f t="shared" si="1721"/>
        <v/>
      </c>
      <c r="AN1548" s="12"/>
      <c r="AO1548" s="13"/>
      <c r="AP1548" s="4" t="str">
        <f t="shared" si="1722"/>
        <v/>
      </c>
      <c r="AQ1548" s="12"/>
      <c r="AR1548" s="13"/>
      <c r="AS1548" s="4" t="str">
        <f t="shared" si="1723"/>
        <v/>
      </c>
      <c r="AT1548" s="12"/>
      <c r="AU1548" s="13"/>
      <c r="AV1548" s="4" t="str">
        <f t="shared" si="1724"/>
        <v/>
      </c>
      <c r="AW1548" s="12"/>
      <c r="AX1548" s="13"/>
      <c r="AY1548" s="4" t="str">
        <f t="shared" si="1725"/>
        <v/>
      </c>
      <c r="AZ1548" s="12"/>
      <c r="BA1548" s="13"/>
      <c r="BB1548" s="4" t="str">
        <f t="shared" si="1726"/>
        <v/>
      </c>
      <c r="BC1548" s="12"/>
      <c r="BD1548" s="13"/>
      <c r="BE1548" s="4" t="str">
        <f t="shared" si="1727"/>
        <v/>
      </c>
      <c r="BF1548" s="12"/>
      <c r="BG1548" s="13"/>
      <c r="BH1548" s="4" t="str">
        <f t="shared" si="1728"/>
        <v/>
      </c>
      <c r="BI1548" s="12"/>
      <c r="BJ1548" s="13"/>
      <c r="BK1548" s="4" t="str">
        <f t="shared" si="1729"/>
        <v/>
      </c>
      <c r="BL1548" s="12"/>
      <c r="BM1548" s="13"/>
      <c r="BN1548" s="4" t="str">
        <f t="shared" si="1730"/>
        <v/>
      </c>
      <c r="BO1548" s="12"/>
      <c r="BP1548" s="13"/>
      <c r="BQ1548" s="4" t="str">
        <f t="shared" si="1731"/>
        <v/>
      </c>
      <c r="BR1548" s="12"/>
      <c r="BS1548" s="13"/>
      <c r="BT1548" s="4" t="str">
        <f t="shared" si="1732"/>
        <v/>
      </c>
      <c r="BU1548" s="12"/>
      <c r="BV1548" s="13"/>
    </row>
    <row r="1549" spans="1:77" hidden="1" outlineLevel="1">
      <c r="B1549" t="str">
        <f t="shared" si="1709"/>
        <v>albrecht2013analyse</v>
      </c>
      <c r="C1549" t="s">
        <v>14</v>
      </c>
      <c r="D1549">
        <f t="shared" si="1733"/>
        <v>2013</v>
      </c>
      <c r="E1549" t="str">
        <f t="shared" si="1733"/>
        <v>EUR</v>
      </c>
      <c r="F1549" s="4" t="str">
        <f t="shared" si="1710"/>
        <v/>
      </c>
      <c r="G1549" s="12"/>
      <c r="H1549" s="13"/>
      <c r="I1549" s="4" t="str">
        <f t="shared" si="1711"/>
        <v/>
      </c>
      <c r="J1549" s="12"/>
      <c r="K1549" s="13"/>
      <c r="L1549" s="4" t="str">
        <f t="shared" si="1712"/>
        <v/>
      </c>
      <c r="M1549" s="12"/>
      <c r="N1549" s="13"/>
      <c r="O1549" s="4" t="str">
        <f t="shared" si="1713"/>
        <v/>
      </c>
      <c r="P1549" s="12"/>
      <c r="Q1549" s="13"/>
      <c r="R1549" s="4" t="str">
        <f t="shared" si="1714"/>
        <v/>
      </c>
      <c r="S1549" s="12"/>
      <c r="T1549" s="13"/>
      <c r="U1549" s="4" t="str">
        <f t="shared" si="1715"/>
        <v/>
      </c>
      <c r="V1549" s="12"/>
      <c r="W1549" s="13"/>
      <c r="X1549" s="4" t="str">
        <f t="shared" si="1716"/>
        <v/>
      </c>
      <c r="Y1549" s="12"/>
      <c r="Z1549" s="13"/>
      <c r="AA1549" s="4" t="str">
        <f t="shared" si="1717"/>
        <v/>
      </c>
      <c r="AB1549" s="12"/>
      <c r="AC1549" s="13"/>
      <c r="AD1549" s="4" t="str">
        <f t="shared" si="1718"/>
        <v/>
      </c>
      <c r="AE1549" s="12"/>
      <c r="AF1549" s="13"/>
      <c r="AG1549" s="4" t="str">
        <f t="shared" si="1719"/>
        <v/>
      </c>
      <c r="AH1549" s="12"/>
      <c r="AI1549" s="13"/>
      <c r="AJ1549" s="4" t="str">
        <f t="shared" si="1720"/>
        <v/>
      </c>
      <c r="AK1549" s="12"/>
      <c r="AL1549" s="13"/>
      <c r="AM1549" s="4" t="str">
        <f t="shared" si="1721"/>
        <v/>
      </c>
      <c r="AN1549" s="12"/>
      <c r="AO1549" s="13"/>
      <c r="AP1549" s="4" t="str">
        <f t="shared" si="1722"/>
        <v/>
      </c>
      <c r="AQ1549" s="12"/>
      <c r="AR1549" s="13"/>
      <c r="AS1549" s="4" t="str">
        <f t="shared" si="1723"/>
        <v/>
      </c>
      <c r="AT1549" s="12"/>
      <c r="AU1549" s="13"/>
      <c r="AV1549" s="4" t="str">
        <f t="shared" si="1724"/>
        <v/>
      </c>
      <c r="AW1549" s="12"/>
      <c r="AX1549" s="13"/>
      <c r="AY1549" s="4" t="str">
        <f t="shared" si="1725"/>
        <v/>
      </c>
      <c r="AZ1549" s="12"/>
      <c r="BA1549" s="13"/>
      <c r="BB1549" s="4" t="str">
        <f t="shared" si="1726"/>
        <v/>
      </c>
      <c r="BC1549" s="12"/>
      <c r="BD1549" s="13"/>
      <c r="BE1549" s="4" t="str">
        <f t="shared" si="1727"/>
        <v/>
      </c>
      <c r="BF1549" s="12"/>
      <c r="BG1549" s="13"/>
      <c r="BH1549" s="4" t="str">
        <f t="shared" si="1728"/>
        <v/>
      </c>
      <c r="BI1549" s="12"/>
      <c r="BJ1549" s="13"/>
      <c r="BK1549" s="4" t="str">
        <f t="shared" si="1729"/>
        <v/>
      </c>
      <c r="BL1549" s="12"/>
      <c r="BM1549" s="13"/>
      <c r="BN1549" s="4" t="str">
        <f t="shared" si="1730"/>
        <v/>
      </c>
      <c r="BO1549" s="12"/>
      <c r="BP1549" s="13"/>
      <c r="BQ1549" s="4" t="str">
        <f t="shared" si="1731"/>
        <v/>
      </c>
      <c r="BR1549" s="12"/>
      <c r="BS1549" s="13"/>
      <c r="BT1549" s="4" t="str">
        <f t="shared" si="1732"/>
        <v/>
      </c>
      <c r="BU1549" s="12"/>
      <c r="BV1549" s="13"/>
    </row>
    <row r="1550" spans="1:77" hidden="1" outlineLevel="1">
      <c r="B1550" t="str">
        <f t="shared" si="1709"/>
        <v>albrecht2013analyse</v>
      </c>
      <c r="C1550" t="s">
        <v>11</v>
      </c>
      <c r="D1550">
        <f t="shared" si="1733"/>
        <v>2013</v>
      </c>
      <c r="E1550" t="str">
        <f t="shared" si="1733"/>
        <v>EUR</v>
      </c>
      <c r="F1550" s="4" t="str">
        <f t="shared" si="1710"/>
        <v/>
      </c>
      <c r="G1550" s="12"/>
      <c r="H1550" s="13"/>
      <c r="I1550" s="4" t="str">
        <f t="shared" si="1711"/>
        <v/>
      </c>
      <c r="J1550" s="12"/>
      <c r="K1550" s="13"/>
      <c r="L1550" s="4" t="str">
        <f t="shared" si="1712"/>
        <v/>
      </c>
      <c r="M1550" s="12"/>
      <c r="N1550" s="13"/>
      <c r="O1550" s="4" t="str">
        <f t="shared" si="1713"/>
        <v/>
      </c>
      <c r="P1550" s="12"/>
      <c r="Q1550" s="13"/>
      <c r="R1550" s="4" t="str">
        <f t="shared" si="1714"/>
        <v/>
      </c>
      <c r="S1550" s="12"/>
      <c r="T1550" s="13"/>
      <c r="U1550" s="4" t="str">
        <f t="shared" si="1715"/>
        <v/>
      </c>
      <c r="V1550" s="12"/>
      <c r="W1550" s="13"/>
      <c r="X1550" s="4" t="str">
        <f t="shared" si="1716"/>
        <v/>
      </c>
      <c r="Y1550" s="12"/>
      <c r="Z1550" s="13"/>
      <c r="AA1550" s="4" t="str">
        <f t="shared" si="1717"/>
        <v/>
      </c>
      <c r="AB1550" s="12"/>
      <c r="AC1550" s="13"/>
      <c r="AD1550" s="4" t="str">
        <f t="shared" si="1718"/>
        <v/>
      </c>
      <c r="AE1550" s="12"/>
      <c r="AF1550" s="13"/>
      <c r="AG1550" s="4" t="str">
        <f t="shared" si="1719"/>
        <v/>
      </c>
      <c r="AH1550" s="12"/>
      <c r="AI1550" s="13"/>
      <c r="AJ1550" s="4" t="str">
        <f t="shared" si="1720"/>
        <v/>
      </c>
      <c r="AK1550" s="12"/>
      <c r="AL1550" s="13"/>
      <c r="AM1550" s="4" t="str">
        <f t="shared" si="1721"/>
        <v/>
      </c>
      <c r="AN1550" s="12"/>
      <c r="AO1550" s="13"/>
      <c r="AP1550" s="4" t="str">
        <f t="shared" si="1722"/>
        <v/>
      </c>
      <c r="AQ1550" s="12"/>
      <c r="AR1550" s="13"/>
      <c r="AS1550" s="4" t="str">
        <f t="shared" si="1723"/>
        <v/>
      </c>
      <c r="AT1550" s="12"/>
      <c r="AU1550" s="13"/>
      <c r="AV1550" s="4" t="str">
        <f t="shared" si="1724"/>
        <v/>
      </c>
      <c r="AW1550" s="12"/>
      <c r="AX1550" s="13"/>
      <c r="AY1550" s="4" t="str">
        <f t="shared" si="1725"/>
        <v/>
      </c>
      <c r="AZ1550" s="12"/>
      <c r="BA1550" s="13"/>
      <c r="BB1550" s="4" t="str">
        <f t="shared" si="1726"/>
        <v/>
      </c>
      <c r="BC1550" s="12"/>
      <c r="BD1550" s="13"/>
      <c r="BE1550" s="4" t="str">
        <f t="shared" si="1727"/>
        <v/>
      </c>
      <c r="BF1550" s="12"/>
      <c r="BG1550" s="13"/>
      <c r="BH1550" s="4" t="str">
        <f t="shared" si="1728"/>
        <v/>
      </c>
      <c r="BI1550" s="12"/>
      <c r="BJ1550" s="13"/>
      <c r="BK1550" s="4" t="str">
        <f t="shared" si="1729"/>
        <v/>
      </c>
      <c r="BL1550" s="12"/>
      <c r="BM1550" s="13"/>
      <c r="BN1550" s="4" t="str">
        <f t="shared" si="1730"/>
        <v/>
      </c>
      <c r="BO1550" s="12"/>
      <c r="BP1550" s="13"/>
      <c r="BQ1550" s="4" t="str">
        <f t="shared" si="1731"/>
        <v/>
      </c>
      <c r="BR1550" s="12"/>
      <c r="BS1550" s="13"/>
      <c r="BT1550" s="4" t="str">
        <f t="shared" si="1732"/>
        <v/>
      </c>
      <c r="BU1550" s="12"/>
      <c r="BV1550" s="13"/>
    </row>
    <row r="1551" spans="1:77" hidden="1" outlineLevel="1">
      <c r="B1551" t="str">
        <f t="shared" si="1709"/>
        <v>albrecht2013analyse</v>
      </c>
      <c r="C1551" t="s">
        <v>15</v>
      </c>
      <c r="D1551">
        <f t="shared" si="1733"/>
        <v>2013</v>
      </c>
      <c r="E1551" t="str">
        <f t="shared" si="1733"/>
        <v>EUR</v>
      </c>
      <c r="F1551" s="4" t="str">
        <f t="shared" si="1710"/>
        <v/>
      </c>
      <c r="G1551" s="12"/>
      <c r="H1551" s="13"/>
      <c r="I1551" s="4" t="str">
        <f t="shared" si="1711"/>
        <v/>
      </c>
      <c r="J1551" s="12"/>
      <c r="K1551" s="13"/>
      <c r="L1551" s="4" t="str">
        <f t="shared" si="1712"/>
        <v/>
      </c>
      <c r="M1551" s="12"/>
      <c r="N1551" s="13"/>
      <c r="O1551" s="4" t="str">
        <f t="shared" si="1713"/>
        <v/>
      </c>
      <c r="P1551" s="12"/>
      <c r="Q1551" s="13"/>
      <c r="R1551" s="4" t="str">
        <f t="shared" si="1714"/>
        <v/>
      </c>
      <c r="S1551" s="12"/>
      <c r="T1551" s="13"/>
      <c r="U1551" s="4" t="str">
        <f t="shared" si="1715"/>
        <v/>
      </c>
      <c r="V1551" s="12"/>
      <c r="W1551" s="13"/>
      <c r="X1551" s="4" t="str">
        <f t="shared" si="1716"/>
        <v/>
      </c>
      <c r="Y1551" s="12"/>
      <c r="Z1551" s="13"/>
      <c r="AA1551" s="4" t="str">
        <f t="shared" si="1717"/>
        <v/>
      </c>
      <c r="AB1551" s="12"/>
      <c r="AC1551" s="13"/>
      <c r="AD1551" s="4" t="str">
        <f t="shared" si="1718"/>
        <v/>
      </c>
      <c r="AE1551" s="12"/>
      <c r="AF1551" s="13"/>
      <c r="AG1551" s="4" t="str">
        <f t="shared" si="1719"/>
        <v/>
      </c>
      <c r="AH1551" s="12"/>
      <c r="AI1551" s="13"/>
      <c r="AJ1551" s="4" t="str">
        <f t="shared" si="1720"/>
        <v/>
      </c>
      <c r="AK1551" s="12"/>
      <c r="AL1551" s="13"/>
      <c r="AM1551" s="4" t="str">
        <f t="shared" si="1721"/>
        <v/>
      </c>
      <c r="AN1551" s="12"/>
      <c r="AO1551" s="13"/>
      <c r="AP1551" s="4" t="str">
        <f t="shared" si="1722"/>
        <v/>
      </c>
      <c r="AQ1551" s="12"/>
      <c r="AR1551" s="13"/>
      <c r="AS1551" s="4" t="str">
        <f t="shared" si="1723"/>
        <v/>
      </c>
      <c r="AT1551" s="12"/>
      <c r="AU1551" s="13"/>
      <c r="AV1551" s="4" t="str">
        <f t="shared" si="1724"/>
        <v/>
      </c>
      <c r="AW1551" s="12"/>
      <c r="AX1551" s="13"/>
      <c r="AY1551" s="4" t="str">
        <f t="shared" si="1725"/>
        <v/>
      </c>
      <c r="AZ1551" s="12"/>
      <c r="BA1551" s="13"/>
      <c r="BB1551" s="4" t="str">
        <f t="shared" si="1726"/>
        <v/>
      </c>
      <c r="BC1551" s="12"/>
      <c r="BD1551" s="13"/>
      <c r="BE1551" s="4" t="str">
        <f t="shared" si="1727"/>
        <v/>
      </c>
      <c r="BF1551" s="12"/>
      <c r="BG1551" s="13"/>
      <c r="BH1551" s="4" t="str">
        <f t="shared" si="1728"/>
        <v/>
      </c>
      <c r="BI1551" s="12"/>
      <c r="BJ1551" s="13"/>
      <c r="BK1551" s="4" t="str">
        <f t="shared" si="1729"/>
        <v/>
      </c>
      <c r="BL1551" s="12"/>
      <c r="BM1551" s="13"/>
      <c r="BN1551" s="4" t="str">
        <f t="shared" si="1730"/>
        <v/>
      </c>
      <c r="BO1551" s="12"/>
      <c r="BP1551" s="13"/>
      <c r="BQ1551" s="4" t="str">
        <f t="shared" si="1731"/>
        <v/>
      </c>
      <c r="BR1551" s="12"/>
      <c r="BS1551" s="13"/>
      <c r="BT1551" s="4" t="str">
        <f t="shared" si="1732"/>
        <v/>
      </c>
      <c r="BU1551" s="12"/>
      <c r="BV1551" s="13"/>
    </row>
    <row r="1552" spans="1:77" hidden="1" outlineLevel="1">
      <c r="B1552" t="str">
        <f t="shared" si="1709"/>
        <v>albrecht2013analyse</v>
      </c>
      <c r="C1552" t="s">
        <v>16</v>
      </c>
      <c r="D1552">
        <f t="shared" si="1733"/>
        <v>2013</v>
      </c>
      <c r="E1552" t="str">
        <f t="shared" si="1733"/>
        <v>EUR</v>
      </c>
      <c r="F1552" s="4" t="str">
        <f t="shared" si="1710"/>
        <v/>
      </c>
      <c r="G1552" s="12"/>
      <c r="H1552" s="13"/>
      <c r="I1552" s="4" t="str">
        <f t="shared" si="1711"/>
        <v/>
      </c>
      <c r="J1552" s="12"/>
      <c r="K1552" s="13"/>
      <c r="L1552" s="4" t="str">
        <f t="shared" si="1712"/>
        <v/>
      </c>
      <c r="M1552" s="12"/>
      <c r="N1552" s="13"/>
      <c r="O1552" s="4" t="str">
        <f t="shared" si="1713"/>
        <v/>
      </c>
      <c r="P1552" s="12"/>
      <c r="Q1552" s="13"/>
      <c r="R1552" s="4" t="str">
        <f t="shared" si="1714"/>
        <v/>
      </c>
      <c r="S1552" s="12"/>
      <c r="T1552" s="13"/>
      <c r="U1552" s="4" t="str">
        <f t="shared" si="1715"/>
        <v/>
      </c>
      <c r="V1552" s="12"/>
      <c r="W1552" s="13"/>
      <c r="X1552" s="4" t="str">
        <f t="shared" si="1716"/>
        <v/>
      </c>
      <c r="Y1552" s="12"/>
      <c r="Z1552" s="13"/>
      <c r="AA1552" s="4" t="str">
        <f t="shared" si="1717"/>
        <v/>
      </c>
      <c r="AB1552" s="12"/>
      <c r="AC1552" s="13"/>
      <c r="AD1552" s="4" t="str">
        <f t="shared" si="1718"/>
        <v/>
      </c>
      <c r="AE1552" s="12"/>
      <c r="AF1552" s="13"/>
      <c r="AG1552" s="4" t="str">
        <f t="shared" si="1719"/>
        <v/>
      </c>
      <c r="AH1552" s="12"/>
      <c r="AI1552" s="13"/>
      <c r="AJ1552" s="4" t="str">
        <f t="shared" si="1720"/>
        <v/>
      </c>
      <c r="AK1552" s="12"/>
      <c r="AL1552" s="13"/>
      <c r="AM1552" s="4" t="str">
        <f t="shared" si="1721"/>
        <v/>
      </c>
      <c r="AN1552" s="12"/>
      <c r="AO1552" s="13"/>
      <c r="AP1552" s="4" t="str">
        <f t="shared" si="1722"/>
        <v/>
      </c>
      <c r="AQ1552" s="12"/>
      <c r="AR1552" s="13"/>
      <c r="AS1552" s="4" t="str">
        <f t="shared" si="1723"/>
        <v/>
      </c>
      <c r="AT1552" s="12"/>
      <c r="AU1552" s="13"/>
      <c r="AV1552" s="4" t="str">
        <f t="shared" si="1724"/>
        <v/>
      </c>
      <c r="AW1552" s="12"/>
      <c r="AX1552" s="13"/>
      <c r="AY1552" s="4" t="str">
        <f t="shared" si="1725"/>
        <v/>
      </c>
      <c r="AZ1552" s="12"/>
      <c r="BA1552" s="13"/>
      <c r="BB1552" s="4" t="str">
        <f t="shared" si="1726"/>
        <v/>
      </c>
      <c r="BC1552" s="12"/>
      <c r="BD1552" s="13"/>
      <c r="BE1552" s="4" t="str">
        <f t="shared" si="1727"/>
        <v/>
      </c>
      <c r="BF1552" s="12"/>
      <c r="BG1552" s="13"/>
      <c r="BH1552" s="4" t="str">
        <f t="shared" si="1728"/>
        <v/>
      </c>
      <c r="BI1552" s="12"/>
      <c r="BJ1552" s="13"/>
      <c r="BK1552" s="4" t="str">
        <f t="shared" si="1729"/>
        <v/>
      </c>
      <c r="BL1552" s="12"/>
      <c r="BM1552" s="13"/>
      <c r="BN1552" s="4" t="str">
        <f t="shared" si="1730"/>
        <v/>
      </c>
      <c r="BO1552" s="12"/>
      <c r="BP1552" s="13"/>
      <c r="BQ1552" s="4" t="str">
        <f t="shared" si="1731"/>
        <v/>
      </c>
      <c r="BR1552" s="12"/>
      <c r="BS1552" s="13"/>
      <c r="BT1552" s="4" t="str">
        <f t="shared" si="1732"/>
        <v/>
      </c>
      <c r="BU1552" s="12"/>
      <c r="BV1552" s="13"/>
    </row>
    <row r="1553" spans="1:77" collapsed="1">
      <c r="B1553" t="s">
        <v>69</v>
      </c>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F1553" s="4"/>
      <c r="BG1553" s="4"/>
      <c r="BH1553" s="4"/>
      <c r="BI1553" s="4"/>
      <c r="BJ1553" s="4"/>
      <c r="BK1553" s="4"/>
      <c r="BL1553" s="4"/>
      <c r="BM1553" s="4"/>
      <c r="BN1553" s="4"/>
      <c r="BO1553" s="4"/>
      <c r="BP1553" s="4"/>
      <c r="BQ1553" s="4"/>
      <c r="BR1553" s="4"/>
      <c r="BS1553" s="4"/>
      <c r="BT1553" s="4"/>
      <c r="BU1553" s="4"/>
      <c r="BV1553" s="4"/>
    </row>
    <row r="1554" spans="1:77">
      <c r="B1554" t="str">
        <f>B1552</f>
        <v>albrecht2013analyse</v>
      </c>
      <c r="C1554" t="s">
        <v>19</v>
      </c>
      <c r="D1554">
        <f>D1552</f>
        <v>2013</v>
      </c>
      <c r="E1554" t="str">
        <f>E1541</f>
        <v>EUR/kW</v>
      </c>
      <c r="F1554" s="4" t="str">
        <f>IFERROR(AVERAGE(G1554:H1554),"")</f>
        <v/>
      </c>
      <c r="G1554" s="12"/>
      <c r="H1554" s="13"/>
      <c r="I1554" s="4" t="str">
        <f>IFERROR(AVERAGE(J1554:K1554),"")</f>
        <v/>
      </c>
      <c r="J1554" s="12"/>
      <c r="K1554" s="13"/>
      <c r="L1554" s="4" t="str">
        <f>IFERROR(AVERAGE(M1554:N1554),"")</f>
        <v/>
      </c>
      <c r="M1554" s="12"/>
      <c r="N1554" s="13"/>
      <c r="O1554" s="4" t="str">
        <f>IFERROR(AVERAGE(P1554:Q1554),"")</f>
        <v/>
      </c>
      <c r="P1554" s="12"/>
      <c r="Q1554" s="13"/>
      <c r="R1554" s="4" t="str">
        <f>IFERROR(AVERAGE(S1554:T1554),"")</f>
        <v/>
      </c>
      <c r="S1554" s="12"/>
      <c r="T1554" s="13"/>
      <c r="U1554" s="4" t="str">
        <f>IFERROR(AVERAGE(V1554:W1554),"")</f>
        <v/>
      </c>
      <c r="V1554" s="12"/>
      <c r="W1554" s="13"/>
      <c r="X1554" s="4" t="str">
        <f>IFERROR(AVERAGE(Y1554:Z1554),"")</f>
        <v/>
      </c>
      <c r="Y1554" s="12"/>
      <c r="Z1554" s="13"/>
      <c r="AA1554" s="4" t="str">
        <f>IFERROR(AVERAGE(AB1554:AC1554),"")</f>
        <v/>
      </c>
      <c r="AB1554" s="12"/>
      <c r="AC1554" s="13"/>
      <c r="AD1554" s="4" t="str">
        <f>IFERROR(AVERAGE(AE1554:AF1554),"")</f>
        <v/>
      </c>
      <c r="AE1554" s="12"/>
      <c r="AF1554" s="13"/>
      <c r="AG1554" s="4" t="str">
        <f>IFERROR(AVERAGE(AH1554:AI1554),"")</f>
        <v/>
      </c>
      <c r="AH1554" s="12"/>
      <c r="AI1554" s="13"/>
      <c r="AJ1554" s="4" t="str">
        <f>IFERROR(AVERAGE(AK1554:AL1554),"")</f>
        <v/>
      </c>
      <c r="AK1554" s="12"/>
      <c r="AL1554" s="13"/>
      <c r="AM1554" s="4" t="str">
        <f>IFERROR(AVERAGE(AN1554:AO1554),"")</f>
        <v/>
      </c>
      <c r="AN1554" s="12"/>
      <c r="AO1554" s="13"/>
      <c r="AP1554" s="4" t="str">
        <f>IFERROR(AVERAGE(AQ1554:AR1554),"")</f>
        <v/>
      </c>
      <c r="AQ1554" s="12"/>
      <c r="AR1554" s="13"/>
      <c r="AS1554" s="4" t="str">
        <f>IFERROR(AVERAGE(AT1554:AU1554),"")</f>
        <v/>
      </c>
      <c r="AT1554" s="12"/>
      <c r="AU1554" s="13"/>
      <c r="AV1554" s="4" t="str">
        <f>IFERROR(AVERAGE(AW1554:AX1554),"")</f>
        <v/>
      </c>
      <c r="AW1554" s="12"/>
      <c r="AX1554" s="13"/>
      <c r="AY1554" s="4" t="str">
        <f>IFERROR(AVERAGE(AZ1554:BA1554),"")</f>
        <v/>
      </c>
      <c r="AZ1554" s="12"/>
      <c r="BA1554" s="13"/>
      <c r="BB1554" s="4" t="str">
        <f>IFERROR(AVERAGE(BC1554:BD1554),"")</f>
        <v/>
      </c>
      <c r="BC1554" s="12"/>
      <c r="BD1554" s="13"/>
      <c r="BE1554" s="4" t="str">
        <f>IFERROR(AVERAGE(BF1554:BG1554),"")</f>
        <v/>
      </c>
      <c r="BF1554" s="12"/>
      <c r="BG1554" s="13"/>
      <c r="BH1554" s="4" t="str">
        <f>IFERROR(AVERAGE(BI1554:BJ1554),"")</f>
        <v/>
      </c>
      <c r="BI1554" s="12"/>
      <c r="BJ1554" s="13"/>
      <c r="BK1554" s="4" t="str">
        <f>IFERROR(AVERAGE(BL1554:BM1554),"")</f>
        <v/>
      </c>
      <c r="BL1554" s="12"/>
      <c r="BM1554" s="13"/>
      <c r="BN1554" s="4" t="str">
        <f>IFERROR(AVERAGE(BO1554:BP1554),"")</f>
        <v/>
      </c>
      <c r="BO1554" s="12"/>
      <c r="BP1554" s="13"/>
      <c r="BQ1554" s="4" t="str">
        <f>IFERROR(AVERAGE(BR1554:BS1554),"")</f>
        <v/>
      </c>
      <c r="BR1554" s="12"/>
      <c r="BS1554" s="13"/>
      <c r="BT1554" s="4" t="str">
        <f>IFERROR(AVERAGE(BU1554:BV1554),"")</f>
        <v/>
      </c>
      <c r="BU1554" s="12"/>
      <c r="BV1554" s="13"/>
    </row>
    <row r="1555" spans="1:77">
      <c r="B1555" t="s">
        <v>69</v>
      </c>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4"/>
      <c r="BK1555" s="4"/>
      <c r="BL1555" s="4"/>
      <c r="BM1555" s="4"/>
      <c r="BN1555" s="4"/>
      <c r="BO1555" s="4"/>
      <c r="BP1555" s="4"/>
      <c r="BQ1555" s="4"/>
      <c r="BR1555" s="4"/>
      <c r="BS1555" s="4"/>
      <c r="BT1555" s="4"/>
      <c r="BU1555" s="4"/>
      <c r="BV1555" s="4"/>
    </row>
    <row r="1556" spans="1:77">
      <c r="B1556" t="str">
        <f>B1554</f>
        <v>albrecht2013analyse</v>
      </c>
      <c r="C1556" t="s">
        <v>48</v>
      </c>
      <c r="D1556">
        <f>D1554</f>
        <v>2013</v>
      </c>
      <c r="E1556" t="s">
        <v>22</v>
      </c>
      <c r="F1556" s="22" t="str">
        <f>IFERROR(AVERAGE(G1556:H1556),"")</f>
        <v/>
      </c>
      <c r="G1556" s="23"/>
      <c r="H1556" s="24"/>
      <c r="I1556" s="22" t="str">
        <f>IFERROR(AVERAGE(J1556:K1556),"")</f>
        <v/>
      </c>
      <c r="J1556" s="23"/>
      <c r="K1556" s="24"/>
      <c r="L1556" s="22" t="str">
        <f>IFERROR(AVERAGE(M1556:N1556),"")</f>
        <v/>
      </c>
      <c r="M1556" s="23"/>
      <c r="N1556" s="24"/>
      <c r="O1556" s="22" t="str">
        <f>IFERROR(AVERAGE(P1556:Q1556),"")</f>
        <v/>
      </c>
      <c r="P1556" s="23"/>
      <c r="Q1556" s="24"/>
      <c r="R1556" s="22" t="str">
        <f>IFERROR(AVERAGE(S1556:T1556),"")</f>
        <v/>
      </c>
      <c r="S1556" s="23"/>
      <c r="T1556" s="24"/>
      <c r="U1556" s="22" t="str">
        <f>IFERROR(AVERAGE(V1556:W1556),"")</f>
        <v/>
      </c>
      <c r="V1556" s="23"/>
      <c r="W1556" s="24"/>
      <c r="X1556" s="22" t="str">
        <f>IFERROR(AVERAGE(Y1556:Z1556),"")</f>
        <v/>
      </c>
      <c r="Y1556" s="23"/>
      <c r="Z1556" s="24"/>
      <c r="AA1556" s="22" t="str">
        <f>IFERROR(AVERAGE(AB1556:AC1556),"")</f>
        <v/>
      </c>
      <c r="AB1556" s="23"/>
      <c r="AC1556" s="24"/>
      <c r="AD1556" s="22" t="str">
        <f>IFERROR(AVERAGE(AE1556:AF1556),"")</f>
        <v/>
      </c>
      <c r="AE1556" s="23"/>
      <c r="AF1556" s="24"/>
      <c r="AG1556" s="22" t="str">
        <f>IFERROR(AVERAGE(AH1556:AI1556),"")</f>
        <v/>
      </c>
      <c r="AH1556" s="23"/>
      <c r="AI1556" s="24"/>
      <c r="AJ1556" s="22" t="str">
        <f>IFERROR(AVERAGE(AK1556:AL1556),"")</f>
        <v/>
      </c>
      <c r="AK1556" s="23"/>
      <c r="AL1556" s="24"/>
      <c r="AM1556" s="22" t="str">
        <f>IFERROR(AVERAGE(AN1556:AO1556),"")</f>
        <v/>
      </c>
      <c r="AN1556" s="23"/>
      <c r="AO1556" s="24"/>
      <c r="AP1556" s="22" t="str">
        <f>IFERROR(AVERAGE(AQ1556:AR1556),"")</f>
        <v/>
      </c>
      <c r="AQ1556" s="23"/>
      <c r="AR1556" s="24"/>
      <c r="AS1556" s="22">
        <f>IFERROR(AVERAGE(AT1556:AU1556),"")</f>
        <v>0.04</v>
      </c>
      <c r="AT1556" s="23">
        <v>0.04</v>
      </c>
      <c r="AU1556" s="24">
        <v>0.04</v>
      </c>
      <c r="AV1556" s="22" t="str">
        <f>IFERROR(AVERAGE(AW1556:AX1556),"")</f>
        <v/>
      </c>
      <c r="AW1556" s="23"/>
      <c r="AX1556" s="24"/>
      <c r="AY1556" s="22" t="str">
        <f>IFERROR(AVERAGE(AZ1556:BA1556),"")</f>
        <v/>
      </c>
      <c r="AZ1556" s="23"/>
      <c r="BA1556" s="24"/>
      <c r="BB1556" s="22">
        <f>IFERROR(AVERAGE(BC1556:BD1556),"")</f>
        <v>0.04</v>
      </c>
      <c r="BC1556" s="23">
        <v>0.04</v>
      </c>
      <c r="BD1556" s="24">
        <v>0.04</v>
      </c>
      <c r="BE1556" s="22" t="str">
        <f>IFERROR(AVERAGE(BF1556:BG1556),"")</f>
        <v/>
      </c>
      <c r="BF1556" s="23"/>
      <c r="BG1556" s="24"/>
      <c r="BH1556" s="22" t="str">
        <f>IFERROR(AVERAGE(BI1556:BJ1556),"")</f>
        <v/>
      </c>
      <c r="BI1556" s="23"/>
      <c r="BJ1556" s="24"/>
      <c r="BK1556" s="22" t="str">
        <f>IFERROR(AVERAGE(BL1556:BM1556),"")</f>
        <v/>
      </c>
      <c r="BL1556" s="23"/>
      <c r="BM1556" s="24"/>
      <c r="BN1556" s="22">
        <f>IFERROR(AVERAGE(BO1556:BP1556),"")</f>
        <v>0.04</v>
      </c>
      <c r="BO1556" s="23">
        <v>0.04</v>
      </c>
      <c r="BP1556" s="24">
        <v>0.04</v>
      </c>
      <c r="BQ1556" s="22" t="str">
        <f>IFERROR(AVERAGE(BR1556:BS1556),"")</f>
        <v/>
      </c>
      <c r="BR1556" s="23"/>
      <c r="BS1556" s="24"/>
      <c r="BT1556" s="22">
        <f>IFERROR(AVERAGE(BU1556:BV1556),"")</f>
        <v>0.04</v>
      </c>
      <c r="BU1556" s="23">
        <v>0.04</v>
      </c>
      <c r="BV1556" s="24">
        <v>0.04</v>
      </c>
      <c r="BY1556" t="s">
        <v>215</v>
      </c>
    </row>
    <row r="1557" spans="1:77">
      <c r="B1557" t="str">
        <f>B1556</f>
        <v>albrecht2013analyse</v>
      </c>
      <c r="C1557" t="s">
        <v>49</v>
      </c>
      <c r="D1557">
        <f>D1556</f>
        <v>2013</v>
      </c>
      <c r="E1557" t="s">
        <v>22</v>
      </c>
      <c r="F1557" s="22" t="str">
        <f>IFERROR(AVERAGE(G1557:H1557),"")</f>
        <v/>
      </c>
      <c r="G1557" s="23"/>
      <c r="H1557" s="24"/>
      <c r="I1557" s="22" t="str">
        <f>IFERROR(AVERAGE(J1557:K1557),"")</f>
        <v/>
      </c>
      <c r="J1557" s="23"/>
      <c r="K1557" s="24"/>
      <c r="L1557" s="22" t="str">
        <f>IFERROR(AVERAGE(M1557:N1557),"")</f>
        <v/>
      </c>
      <c r="M1557" s="23"/>
      <c r="N1557" s="24"/>
      <c r="O1557" s="22" t="str">
        <f>IFERROR(AVERAGE(P1557:Q1557),"")</f>
        <v/>
      </c>
      <c r="P1557" s="23"/>
      <c r="Q1557" s="24"/>
      <c r="R1557" s="22" t="str">
        <f>IFERROR(AVERAGE(S1557:T1557),"")</f>
        <v/>
      </c>
      <c r="S1557" s="23"/>
      <c r="T1557" s="24"/>
      <c r="U1557" s="22" t="str">
        <f>IFERROR(AVERAGE(V1557:W1557),"")</f>
        <v/>
      </c>
      <c r="V1557" s="23"/>
      <c r="W1557" s="24"/>
      <c r="X1557" s="22" t="str">
        <f>IFERROR(AVERAGE(Y1557:Z1557),"")</f>
        <v/>
      </c>
      <c r="Y1557" s="23"/>
      <c r="Z1557" s="24"/>
      <c r="AA1557" s="22" t="str">
        <f>IFERROR(AVERAGE(AB1557:AC1557),"")</f>
        <v/>
      </c>
      <c r="AB1557" s="23"/>
      <c r="AC1557" s="24"/>
      <c r="AD1557" s="22" t="str">
        <f>IFERROR(AVERAGE(AE1557:AF1557),"")</f>
        <v/>
      </c>
      <c r="AE1557" s="23"/>
      <c r="AF1557" s="24"/>
      <c r="AG1557" s="22" t="str">
        <f>IFERROR(AVERAGE(AH1557:AI1557),"")</f>
        <v/>
      </c>
      <c r="AH1557" s="23"/>
      <c r="AI1557" s="24"/>
      <c r="AJ1557" s="22" t="str">
        <f>IFERROR(AVERAGE(AK1557:AL1557),"")</f>
        <v/>
      </c>
      <c r="AK1557" s="23"/>
      <c r="AL1557" s="24"/>
      <c r="AM1557" s="22" t="str">
        <f>IFERROR(AVERAGE(AN1557:AO1557),"")</f>
        <v/>
      </c>
      <c r="AN1557" s="23"/>
      <c r="AO1557" s="24"/>
      <c r="AP1557" s="22" t="str">
        <f>IFERROR(AVERAGE(AQ1557:AR1557),"")</f>
        <v/>
      </c>
      <c r="AQ1557" s="23"/>
      <c r="AR1557" s="24"/>
      <c r="AS1557" s="22" t="str">
        <f>IFERROR(AVERAGE(AT1557:AU1557),"")</f>
        <v/>
      </c>
      <c r="AT1557" s="23"/>
      <c r="AU1557" s="24"/>
      <c r="AV1557" s="22" t="str">
        <f>IFERROR(AVERAGE(AW1557:AX1557),"")</f>
        <v/>
      </c>
      <c r="AW1557" s="23"/>
      <c r="AX1557" s="24"/>
      <c r="AY1557" s="22" t="str">
        <f>IFERROR(AVERAGE(AZ1557:BA1557),"")</f>
        <v/>
      </c>
      <c r="AZ1557" s="23"/>
      <c r="BA1557" s="24"/>
      <c r="BB1557" s="22" t="str">
        <f>IFERROR(AVERAGE(BC1557:BD1557),"")</f>
        <v/>
      </c>
      <c r="BC1557" s="23"/>
      <c r="BD1557" s="24"/>
      <c r="BE1557" s="22" t="str">
        <f>IFERROR(AVERAGE(BF1557:BG1557),"")</f>
        <v/>
      </c>
      <c r="BF1557" s="23"/>
      <c r="BG1557" s="24"/>
      <c r="BH1557" s="22" t="str">
        <f>IFERROR(AVERAGE(BI1557:BJ1557),"")</f>
        <v/>
      </c>
      <c r="BI1557" s="23"/>
      <c r="BJ1557" s="24"/>
      <c r="BK1557" s="22" t="str">
        <f>IFERROR(AVERAGE(BL1557:BM1557),"")</f>
        <v/>
      </c>
      <c r="BL1557" s="23"/>
      <c r="BM1557" s="24"/>
      <c r="BN1557" s="22" t="str">
        <f>IFERROR(AVERAGE(BO1557:BP1557),"")</f>
        <v/>
      </c>
      <c r="BO1557" s="23"/>
      <c r="BP1557" s="24"/>
      <c r="BQ1557" s="22" t="str">
        <f>IFERROR(AVERAGE(BR1557:BS1557),"")</f>
        <v/>
      </c>
      <c r="BR1557" s="23"/>
      <c r="BS1557" s="24"/>
      <c r="BT1557" s="22" t="str">
        <f>IFERROR(AVERAGE(BU1557:BV1557),"")</f>
        <v/>
      </c>
      <c r="BU1557" s="23"/>
      <c r="BV1557" s="24"/>
    </row>
    <row r="1558" spans="1:77">
      <c r="B1558" t="s">
        <v>69</v>
      </c>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c r="BC1558" s="4"/>
      <c r="BD1558" s="4"/>
      <c r="BE1558" s="4"/>
      <c r="BF1558" s="4"/>
      <c r="BG1558" s="4"/>
      <c r="BH1558" s="4"/>
      <c r="BI1558" s="4"/>
      <c r="BJ1558" s="4"/>
      <c r="BK1558" s="4"/>
      <c r="BL1558" s="4"/>
      <c r="BM1558" s="4"/>
      <c r="BN1558" s="4"/>
      <c r="BO1558" s="4"/>
      <c r="BP1558" s="4"/>
      <c r="BQ1558" s="4"/>
      <c r="BR1558" s="4"/>
      <c r="BS1558" s="4"/>
      <c r="BT1558" s="4"/>
      <c r="BU1558" s="4"/>
      <c r="BV1558" s="4"/>
    </row>
    <row r="1559" spans="1:77">
      <c r="B1559" t="str">
        <f>B1554</f>
        <v>albrecht2013analyse</v>
      </c>
      <c r="C1559" t="s">
        <v>23</v>
      </c>
      <c r="D1559">
        <f>D1554</f>
        <v>2013</v>
      </c>
      <c r="E1559" t="s">
        <v>20</v>
      </c>
      <c r="F1559" s="4" t="str">
        <f>IFERROR(AVERAGE(G1559:H1559),"")</f>
        <v/>
      </c>
      <c r="G1559" s="12"/>
      <c r="H1559" s="13"/>
      <c r="I1559" s="4" t="str">
        <f>IFERROR(AVERAGE(J1559:K1559),"")</f>
        <v/>
      </c>
      <c r="J1559" s="12"/>
      <c r="K1559" s="13"/>
      <c r="L1559" s="4" t="str">
        <f>IFERROR(AVERAGE(M1559:N1559),"")</f>
        <v/>
      </c>
      <c r="M1559" s="12"/>
      <c r="N1559" s="13"/>
      <c r="O1559" s="4" t="str">
        <f>IFERROR(AVERAGE(P1559:Q1559),"")</f>
        <v/>
      </c>
      <c r="P1559" s="12"/>
      <c r="Q1559" s="13"/>
      <c r="R1559" s="4" t="str">
        <f>IFERROR(AVERAGE(S1559:T1559),"")</f>
        <v/>
      </c>
      <c r="S1559" s="12"/>
      <c r="T1559" s="13"/>
      <c r="U1559" s="4" t="str">
        <f>IFERROR(AVERAGE(V1559:W1559),"")</f>
        <v/>
      </c>
      <c r="V1559" s="12"/>
      <c r="W1559" s="13"/>
      <c r="X1559" s="4" t="str">
        <f>IFERROR(AVERAGE(Y1559:Z1559),"")</f>
        <v/>
      </c>
      <c r="Y1559" s="12"/>
      <c r="Z1559" s="13"/>
      <c r="AA1559" s="4" t="str">
        <f>IFERROR(AVERAGE(AB1559:AC1559),"")</f>
        <v/>
      </c>
      <c r="AB1559" s="12"/>
      <c r="AC1559" s="13"/>
      <c r="AD1559" s="4" t="str">
        <f>IFERROR(AVERAGE(AE1559:AF1559),"")</f>
        <v/>
      </c>
      <c r="AE1559" s="12"/>
      <c r="AF1559" s="13"/>
      <c r="AG1559" s="4" t="str">
        <f>IFERROR(AVERAGE(AH1559:AI1559),"")</f>
        <v/>
      </c>
      <c r="AH1559" s="12"/>
      <c r="AI1559" s="13"/>
      <c r="AJ1559" s="4" t="str">
        <f>IFERROR(AVERAGE(AK1559:AL1559),"")</f>
        <v/>
      </c>
      <c r="AK1559" s="12"/>
      <c r="AL1559" s="13"/>
      <c r="AM1559" s="4" t="str">
        <f>IFERROR(AVERAGE(AN1559:AO1559),"")</f>
        <v/>
      </c>
      <c r="AN1559" s="12"/>
      <c r="AO1559" s="13"/>
      <c r="AP1559" s="4" t="str">
        <f>IFERROR(AVERAGE(AQ1559:AR1559),"")</f>
        <v/>
      </c>
      <c r="AQ1559" s="12"/>
      <c r="AR1559" s="13"/>
      <c r="AS1559" s="4" t="str">
        <f>IFERROR(AVERAGE(AT1559:AU1559),"")</f>
        <v/>
      </c>
      <c r="AT1559" s="12"/>
      <c r="AU1559" s="13"/>
      <c r="AV1559" s="4" t="str">
        <f>IFERROR(AVERAGE(AW1559:AX1559),"")</f>
        <v/>
      </c>
      <c r="AW1559" s="12"/>
      <c r="AX1559" s="13"/>
      <c r="AY1559" s="4" t="str">
        <f>IFERROR(AVERAGE(AZ1559:BA1559),"")</f>
        <v/>
      </c>
      <c r="AZ1559" s="12"/>
      <c r="BA1559" s="13"/>
      <c r="BB1559" s="4" t="str">
        <f>IFERROR(AVERAGE(BC1559:BD1559),"")</f>
        <v/>
      </c>
      <c r="BC1559" s="12"/>
      <c r="BD1559" s="13"/>
      <c r="BE1559" s="4" t="str">
        <f>IFERROR(AVERAGE(BF1559:BG1559),"")</f>
        <v/>
      </c>
      <c r="BF1559" s="12"/>
      <c r="BG1559" s="13"/>
      <c r="BH1559" s="4" t="str">
        <f>IFERROR(AVERAGE(BI1559:BJ1559),"")</f>
        <v/>
      </c>
      <c r="BI1559" s="12"/>
      <c r="BJ1559" s="13"/>
      <c r="BK1559" s="4" t="str">
        <f>IFERROR(AVERAGE(BL1559:BM1559),"")</f>
        <v/>
      </c>
      <c r="BL1559" s="12"/>
      <c r="BM1559" s="13"/>
      <c r="BN1559" s="4" t="str">
        <f>IFERROR(AVERAGE(BO1559:BP1559),"")</f>
        <v/>
      </c>
      <c r="BO1559" s="12"/>
      <c r="BP1559" s="13"/>
      <c r="BQ1559" s="4" t="str">
        <f>IFERROR(AVERAGE(BR1559:BS1559),"")</f>
        <v/>
      </c>
      <c r="BR1559" s="12"/>
      <c r="BS1559" s="13"/>
      <c r="BT1559" s="4" t="str">
        <f>IFERROR(AVERAGE(BU1559:BV1559),"")</f>
        <v/>
      </c>
      <c r="BU1559" s="12"/>
      <c r="BV1559" s="13"/>
    </row>
    <row r="1560" spans="1:77">
      <c r="B1560" t="str">
        <f>B1559</f>
        <v>albrecht2013analyse</v>
      </c>
      <c r="C1560" t="s">
        <v>42</v>
      </c>
      <c r="D1560">
        <f>D1559</f>
        <v>2013</v>
      </c>
      <c r="E1560" t="s">
        <v>43</v>
      </c>
      <c r="F1560" s="4" t="str">
        <f>IFERROR(AVERAGE(G1560:H1560),"")</f>
        <v/>
      </c>
      <c r="G1560" s="12"/>
      <c r="H1560" s="13"/>
      <c r="I1560" s="4" t="str">
        <f>IFERROR(AVERAGE(J1560:K1560),"")</f>
        <v/>
      </c>
      <c r="J1560" s="12"/>
      <c r="K1560" s="13"/>
      <c r="L1560" s="4" t="str">
        <f>IFERROR(AVERAGE(M1560:N1560),"")</f>
        <v/>
      </c>
      <c r="M1560" s="12"/>
      <c r="N1560" s="13"/>
      <c r="O1560" s="4" t="str">
        <f>IFERROR(AVERAGE(P1560:Q1560),"")</f>
        <v/>
      </c>
      <c r="P1560" s="12"/>
      <c r="Q1560" s="13"/>
      <c r="R1560" s="4" t="str">
        <f>IFERROR(AVERAGE(S1560:T1560),"")</f>
        <v/>
      </c>
      <c r="S1560" s="12"/>
      <c r="T1560" s="13"/>
      <c r="U1560" s="4" t="str">
        <f>IFERROR(AVERAGE(V1560:W1560),"")</f>
        <v/>
      </c>
      <c r="V1560" s="12"/>
      <c r="W1560" s="13"/>
      <c r="X1560" s="4" t="str">
        <f>IFERROR(AVERAGE(Y1560:Z1560),"")</f>
        <v/>
      </c>
      <c r="Y1560" s="12"/>
      <c r="Z1560" s="13"/>
      <c r="AA1560" s="4" t="str">
        <f>IFERROR(AVERAGE(AB1560:AC1560),"")</f>
        <v/>
      </c>
      <c r="AB1560" s="12"/>
      <c r="AC1560" s="13"/>
      <c r="AD1560" s="4" t="str">
        <f>IFERROR(AVERAGE(AE1560:AF1560),"")</f>
        <v/>
      </c>
      <c r="AE1560" s="12"/>
      <c r="AF1560" s="13"/>
      <c r="AG1560" s="4" t="str">
        <f>IFERROR(AVERAGE(AH1560:AI1560),"")</f>
        <v/>
      </c>
      <c r="AH1560" s="12"/>
      <c r="AI1560" s="13"/>
      <c r="AJ1560" s="4" t="str">
        <f>IFERROR(AVERAGE(AK1560:AL1560),"")</f>
        <v/>
      </c>
      <c r="AK1560" s="12"/>
      <c r="AL1560" s="13"/>
      <c r="AM1560" s="4" t="str">
        <f>IFERROR(AVERAGE(AN1560:AO1560),"")</f>
        <v/>
      </c>
      <c r="AN1560" s="12"/>
      <c r="AO1560" s="13"/>
      <c r="AP1560" s="4" t="str">
        <f>IFERROR(AVERAGE(AQ1560:AR1560),"")</f>
        <v/>
      </c>
      <c r="AQ1560" s="12"/>
      <c r="AR1560" s="13"/>
      <c r="AS1560" s="4" t="str">
        <f>IFERROR(AVERAGE(AT1560:AU1560),"")</f>
        <v/>
      </c>
      <c r="AT1560" s="12"/>
      <c r="AU1560" s="13"/>
      <c r="AV1560" s="4" t="str">
        <f>IFERROR(AVERAGE(AW1560:AX1560),"")</f>
        <v/>
      </c>
      <c r="AW1560" s="12"/>
      <c r="AX1560" s="13"/>
      <c r="AY1560" s="4" t="str">
        <f>IFERROR(AVERAGE(AZ1560:BA1560),"")</f>
        <v/>
      </c>
      <c r="AZ1560" s="12"/>
      <c r="BA1560" s="13"/>
      <c r="BB1560" s="4" t="str">
        <f>IFERROR(AVERAGE(BC1560:BD1560),"")</f>
        <v/>
      </c>
      <c r="BC1560" s="12"/>
      <c r="BD1560" s="13"/>
      <c r="BE1560" s="4" t="str">
        <f>IFERROR(AVERAGE(BF1560:BG1560),"")</f>
        <v/>
      </c>
      <c r="BF1560" s="12"/>
      <c r="BG1560" s="13"/>
      <c r="BH1560" s="4" t="str">
        <f>IFERROR(AVERAGE(BI1560:BJ1560),"")</f>
        <v/>
      </c>
      <c r="BI1560" s="12"/>
      <c r="BJ1560" s="13"/>
      <c r="BK1560" s="4" t="str">
        <f>IFERROR(AVERAGE(BL1560:BM1560),"")</f>
        <v/>
      </c>
      <c r="BL1560" s="12"/>
      <c r="BM1560" s="13"/>
      <c r="BN1560" s="4" t="str">
        <f>IFERROR(AVERAGE(BO1560:BP1560),"")</f>
        <v/>
      </c>
      <c r="BO1560" s="12"/>
      <c r="BP1560" s="13"/>
      <c r="BQ1560" s="4" t="str">
        <f>IFERROR(AVERAGE(BR1560:BS1560),"")</f>
        <v/>
      </c>
      <c r="BR1560" s="12"/>
      <c r="BS1560" s="13"/>
      <c r="BT1560" s="4" t="str">
        <f>IFERROR(AVERAGE(BU1560:BV1560),"")</f>
        <v/>
      </c>
      <c r="BU1560" s="12"/>
      <c r="BV1560" s="13"/>
    </row>
    <row r="1561" spans="1:77">
      <c r="B1561" t="str">
        <f>B1560</f>
        <v>albrecht2013analyse</v>
      </c>
      <c r="C1561" t="s">
        <v>21</v>
      </c>
      <c r="D1561">
        <f>D1560</f>
        <v>2013</v>
      </c>
      <c r="E1561" t="s">
        <v>22</v>
      </c>
      <c r="F1561" s="22" t="str">
        <f>IFERROR(AVERAGE(G1561:H1561),"")</f>
        <v/>
      </c>
      <c r="G1561" s="23"/>
      <c r="H1561" s="24"/>
      <c r="I1561" s="22" t="str">
        <f>IFERROR(AVERAGE(J1561:K1561),"")</f>
        <v/>
      </c>
      <c r="J1561" s="23"/>
      <c r="K1561" s="24"/>
      <c r="L1561" s="22" t="str">
        <f>IFERROR(AVERAGE(M1561:N1561),"")</f>
        <v/>
      </c>
      <c r="M1561" s="23"/>
      <c r="N1561" s="24"/>
      <c r="O1561" s="22" t="str">
        <f>IFERROR(AVERAGE(P1561:Q1561),"")</f>
        <v/>
      </c>
      <c r="P1561" s="23"/>
      <c r="Q1561" s="24"/>
      <c r="R1561" s="22" t="str">
        <f>IFERROR(AVERAGE(S1561:T1561),"")</f>
        <v/>
      </c>
      <c r="S1561" s="23"/>
      <c r="T1561" s="24"/>
      <c r="U1561" s="22" t="str">
        <f>IFERROR(AVERAGE(V1561:W1561),"")</f>
        <v/>
      </c>
      <c r="V1561" s="23"/>
      <c r="W1561" s="24"/>
      <c r="X1561" s="22" t="str">
        <f>IFERROR(AVERAGE(Y1561:Z1561),"")</f>
        <v/>
      </c>
      <c r="Y1561" s="23"/>
      <c r="Z1561" s="24"/>
      <c r="AA1561" s="22" t="str">
        <f>IFERROR(AVERAGE(AB1561:AC1561),"")</f>
        <v/>
      </c>
      <c r="AB1561" s="23"/>
      <c r="AC1561" s="24"/>
      <c r="AD1561" s="22" t="str">
        <f>IFERROR(AVERAGE(AE1561:AF1561),"")</f>
        <v/>
      </c>
      <c r="AE1561" s="23"/>
      <c r="AF1561" s="24"/>
      <c r="AG1561" s="22" t="str">
        <f>IFERROR(AVERAGE(AH1561:AI1561),"")</f>
        <v/>
      </c>
      <c r="AH1561" s="23"/>
      <c r="AI1561" s="24"/>
      <c r="AJ1561" s="22" t="str">
        <f>IFERROR(AVERAGE(AK1561:AL1561),"")</f>
        <v/>
      </c>
      <c r="AK1561" s="23"/>
      <c r="AL1561" s="24"/>
      <c r="AM1561" s="22" t="str">
        <f>IFERROR(AVERAGE(AN1561:AO1561),"")</f>
        <v/>
      </c>
      <c r="AN1561" s="23"/>
      <c r="AO1561" s="24"/>
      <c r="AP1561" s="22" t="str">
        <f>IFERROR(AVERAGE(AQ1561:AR1561),"")</f>
        <v/>
      </c>
      <c r="AQ1561" s="23"/>
      <c r="AR1561" s="24"/>
      <c r="AS1561" s="22" t="str">
        <f>IFERROR(AVERAGE(AT1561:AU1561),"")</f>
        <v/>
      </c>
      <c r="AT1561" s="23"/>
      <c r="AU1561" s="24"/>
      <c r="AV1561" s="22" t="str">
        <f>IFERROR(AVERAGE(AW1561:AX1561),"")</f>
        <v/>
      </c>
      <c r="AW1561" s="23"/>
      <c r="AX1561" s="24"/>
      <c r="AY1561" s="22" t="str">
        <f>IFERROR(AVERAGE(AZ1561:BA1561),"")</f>
        <v/>
      </c>
      <c r="AZ1561" s="23"/>
      <c r="BA1561" s="24"/>
      <c r="BB1561" s="22" t="str">
        <f>IFERROR(AVERAGE(BC1561:BD1561),"")</f>
        <v/>
      </c>
      <c r="BC1561" s="23"/>
      <c r="BD1561" s="24"/>
      <c r="BE1561" s="22" t="str">
        <f>IFERROR(AVERAGE(BF1561:BG1561),"")</f>
        <v/>
      </c>
      <c r="BF1561" s="23"/>
      <c r="BG1561" s="24"/>
      <c r="BH1561" s="22" t="str">
        <f>IFERROR(AVERAGE(BI1561:BJ1561),"")</f>
        <v/>
      </c>
      <c r="BI1561" s="23"/>
      <c r="BJ1561" s="24"/>
      <c r="BK1561" s="22" t="str">
        <f>IFERROR(AVERAGE(BL1561:BM1561),"")</f>
        <v/>
      </c>
      <c r="BL1561" s="23"/>
      <c r="BM1561" s="24"/>
      <c r="BN1561" s="22" t="str">
        <f>IFERROR(AVERAGE(BO1561:BP1561),"")</f>
        <v/>
      </c>
      <c r="BO1561" s="23"/>
      <c r="BP1561" s="24"/>
      <c r="BQ1561" s="22" t="str">
        <f>IFERROR(AVERAGE(BR1561:BS1561),"")</f>
        <v/>
      </c>
      <c r="BR1561" s="23"/>
      <c r="BS1561" s="24"/>
      <c r="BT1561" s="22" t="str">
        <f>IFERROR(AVERAGE(BU1561:BV1561),"")</f>
        <v/>
      </c>
      <c r="BU1561" s="23"/>
      <c r="BV1561" s="24"/>
    </row>
    <row r="1562" spans="1:77">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c r="AV1562" s="11"/>
      <c r="AW1562" s="11"/>
      <c r="AX1562" s="11"/>
      <c r="AY1562" s="11"/>
      <c r="AZ1562" s="11"/>
      <c r="BA1562" s="11"/>
      <c r="BB1562" s="11"/>
      <c r="BC1562" s="11"/>
      <c r="BD1562" s="11"/>
      <c r="BE1562" s="11"/>
      <c r="BF1562" s="11"/>
      <c r="BG1562" s="11"/>
      <c r="BH1562" s="11"/>
      <c r="BI1562" s="11"/>
      <c r="BJ1562" s="11"/>
      <c r="BK1562" s="11"/>
      <c r="BL1562" s="11"/>
      <c r="BM1562" s="11"/>
      <c r="BN1562" s="11"/>
      <c r="BO1562" s="11"/>
      <c r="BP1562" s="11"/>
      <c r="BQ1562" s="11"/>
      <c r="BR1562" s="11"/>
      <c r="BS1562" s="11"/>
      <c r="BT1562" s="11"/>
      <c r="BU1562" s="11"/>
      <c r="BV1562" s="11"/>
      <c r="BW1562" s="11"/>
      <c r="BX1562" s="11"/>
      <c r="BY1562" s="11"/>
    </row>
    <row r="1564" spans="1:77">
      <c r="A1564" s="5">
        <f>MATCH(B1564,Sources[Citekey],0)</f>
        <v>138</v>
      </c>
      <c r="B1564" s="6" t="s">
        <v>289</v>
      </c>
      <c r="C1564" s="1"/>
      <c r="D1564" s="1">
        <f>VLOOKUP(B1564,Sources[],2,FALSE)</f>
        <v>2009</v>
      </c>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c r="BC1564" s="4"/>
      <c r="BD1564" s="4"/>
      <c r="BE1564" s="4"/>
      <c r="BF1564" s="4"/>
      <c r="BG1564" s="4"/>
      <c r="BH1564" s="4"/>
      <c r="BI1564" s="4"/>
      <c r="BJ1564" s="4"/>
      <c r="BK1564" s="4"/>
      <c r="BL1564" s="4"/>
      <c r="BM1564" s="4"/>
      <c r="BN1564" s="4"/>
      <c r="BO1564" s="4"/>
      <c r="BP1564" s="4"/>
      <c r="BQ1564" s="4"/>
      <c r="BR1564" s="4"/>
      <c r="BS1564" s="4"/>
      <c r="BT1564" s="4"/>
      <c r="BU1564" s="4"/>
      <c r="BV1564" s="4"/>
    </row>
    <row r="1565" spans="1:77">
      <c r="B1565" t="str">
        <f>B1564</f>
        <v>NREL2009lifecycle</v>
      </c>
      <c r="C1565" t="s">
        <v>3</v>
      </c>
      <c r="D1565">
        <f>D1564</f>
        <v>2009</v>
      </c>
      <c r="E1565" s="25" t="s">
        <v>51</v>
      </c>
      <c r="F1565" s="4" t="str">
        <f>IFERROR(AVERAGE(G1565:H1565),"")</f>
        <v/>
      </c>
      <c r="G1565" s="12"/>
      <c r="H1565" s="13"/>
      <c r="I1565" s="4" t="str">
        <f>IFERROR(AVERAGE(J1565:K1565),"")</f>
        <v/>
      </c>
      <c r="J1565" s="12"/>
      <c r="K1565" s="13"/>
      <c r="L1565" s="4" t="str">
        <f>IFERROR(AVERAGE(M1565:N1565),"")</f>
        <v/>
      </c>
      <c r="M1565" s="12"/>
      <c r="N1565" s="13"/>
      <c r="O1565" s="4" t="str">
        <f>IFERROR(AVERAGE(P1565:Q1565),"")</f>
        <v/>
      </c>
      <c r="P1565" s="12"/>
      <c r="Q1565" s="13"/>
      <c r="R1565" s="4" t="str">
        <f>IFERROR(AVERAGE(S1565:T1565),"")</f>
        <v/>
      </c>
      <c r="S1565" s="12"/>
      <c r="T1565" s="13"/>
      <c r="U1565" s="4" t="str">
        <f>IFERROR(AVERAGE(V1565:W1565),"")</f>
        <v/>
      </c>
      <c r="V1565" s="12"/>
      <c r="W1565" s="13"/>
      <c r="X1565" s="4" t="str">
        <f>IFERROR(AVERAGE(Y1565:Z1565),"")</f>
        <v/>
      </c>
      <c r="Y1565" s="12"/>
      <c r="Z1565" s="13"/>
      <c r="AA1565" s="4" t="str">
        <f>IFERROR(AVERAGE(AB1565:AC1565),"")</f>
        <v/>
      </c>
      <c r="AB1565" s="12"/>
      <c r="AC1565" s="13"/>
      <c r="AD1565" s="4" t="str">
        <f>IFERROR(AVERAGE(AE1565:AF1565),"")</f>
        <v/>
      </c>
      <c r="AE1565" s="12"/>
      <c r="AF1565" s="13"/>
      <c r="AG1565" s="4" t="str">
        <f>IFERROR(AVERAGE(AH1565:AI1565),"")</f>
        <v/>
      </c>
      <c r="AH1565" s="12"/>
      <c r="AI1565" s="13"/>
      <c r="AJ1565" s="4" t="str">
        <f>IFERROR(AVERAGE(AK1565:AL1565),"")</f>
        <v/>
      </c>
      <c r="AK1565" s="12"/>
      <c r="AL1565" s="13"/>
      <c r="AM1565" s="4" t="str">
        <f>IFERROR(AVERAGE(AN1565:AO1565),"")</f>
        <v/>
      </c>
      <c r="AN1565" s="12"/>
      <c r="AO1565" s="13"/>
      <c r="AP1565" s="4" t="str">
        <f>IFERROR(AVERAGE(AQ1565:AR1565),"")</f>
        <v/>
      </c>
      <c r="AQ1565" s="12"/>
      <c r="AR1565" s="13"/>
      <c r="AS1565" s="4" t="str">
        <f>IFERROR(AVERAGE(AT1565:AU1565),"")</f>
        <v/>
      </c>
      <c r="AT1565" s="12"/>
      <c r="AU1565" s="13"/>
      <c r="AV1565" s="4" t="str">
        <f>IFERROR(AVERAGE(AW1565:AX1565),"")</f>
        <v/>
      </c>
      <c r="AW1565" s="12"/>
      <c r="AX1565" s="13"/>
      <c r="AY1565" s="4" t="str">
        <f>IFERROR(AVERAGE(AZ1565:BA1565),"")</f>
        <v/>
      </c>
      <c r="AZ1565" s="12"/>
      <c r="BA1565" s="13"/>
      <c r="BB1565" s="4" t="str">
        <f>IFERROR(AVERAGE(BC1565:BD1565),"")</f>
        <v/>
      </c>
      <c r="BC1565" s="12"/>
      <c r="BD1565" s="13"/>
      <c r="BE1565" s="4" t="str">
        <f>IFERROR(AVERAGE(BF1565:BG1565),"")</f>
        <v/>
      </c>
      <c r="BF1565" s="12"/>
      <c r="BG1565" s="13"/>
      <c r="BH1565" s="4" t="str">
        <f>IFERROR(AVERAGE(BI1565:BJ1565),"")</f>
        <v/>
      </c>
      <c r="BI1565" s="12"/>
      <c r="BJ1565" s="13"/>
      <c r="BK1565" s="4" t="str">
        <f>IFERROR(AVERAGE(BL1565:BM1565),"")</f>
        <v/>
      </c>
      <c r="BL1565" s="12"/>
      <c r="BM1565" s="13"/>
      <c r="BN1565" s="4" t="str">
        <f>IFERROR(AVERAGE(BO1565:BP1565),"")</f>
        <v/>
      </c>
      <c r="BO1565" s="12"/>
      <c r="BP1565" s="13"/>
      <c r="BQ1565" s="4" t="str">
        <f>IFERROR(AVERAGE(BR1565:BS1565),"")</f>
        <v/>
      </c>
      <c r="BR1565" s="12"/>
      <c r="BS1565" s="13"/>
      <c r="BT1565" s="4" t="str">
        <f>IFERROR(AVERAGE(BU1565:BV1565),"")</f>
        <v/>
      </c>
      <c r="BU1565" s="12"/>
      <c r="BV1565" s="13"/>
      <c r="BX1565" s="2"/>
      <c r="BY1565" s="2"/>
    </row>
    <row r="1566" spans="1:77">
      <c r="B1566" t="str">
        <f>B1565</f>
        <v>NREL2009lifecycle</v>
      </c>
      <c r="C1566" t="s">
        <v>4</v>
      </c>
      <c r="D1566">
        <f>D1565</f>
        <v>2009</v>
      </c>
      <c r="E1566" t="str">
        <f>E1565</f>
        <v>USD/kW</v>
      </c>
      <c r="F1566" s="4" t="str">
        <f>IFERROR(AVERAGE(G1566:H1566),"")</f>
        <v/>
      </c>
      <c r="G1566" s="14"/>
      <c r="H1566" s="15"/>
      <c r="I1566" s="4" t="str">
        <f>IFERROR(AVERAGE(J1566:K1566),"")</f>
        <v/>
      </c>
      <c r="J1566" s="14"/>
      <c r="K1566" s="15"/>
      <c r="L1566" s="4" t="str">
        <f>IFERROR(AVERAGE(M1566:N1566),"")</f>
        <v/>
      </c>
      <c r="M1566" s="14"/>
      <c r="N1566" s="15"/>
      <c r="O1566" s="4" t="str">
        <f>IFERROR(AVERAGE(P1566:Q1566),"")</f>
        <v/>
      </c>
      <c r="P1566" s="14"/>
      <c r="Q1566" s="15"/>
      <c r="R1566" s="4" t="str">
        <f>IFERROR(AVERAGE(S1566:T1566),"")</f>
        <v/>
      </c>
      <c r="S1566" s="14"/>
      <c r="T1566" s="15"/>
      <c r="U1566" s="4">
        <f>IFERROR(AVERAGE(V1566:W1566),"")</f>
        <v>1625</v>
      </c>
      <c r="V1566" s="14">
        <v>750</v>
      </c>
      <c r="W1566" s="15">
        <v>2500</v>
      </c>
      <c r="X1566" s="4" t="str">
        <f>IFERROR(AVERAGE(Y1566:Z1566),"")</f>
        <v/>
      </c>
      <c r="Y1566" s="14"/>
      <c r="Z1566" s="15"/>
      <c r="AA1566" s="4" t="str">
        <f>IFERROR(AVERAGE(AB1566:AC1566),"")</f>
        <v/>
      </c>
      <c r="AB1566" s="14"/>
      <c r="AC1566" s="15"/>
      <c r="AD1566" s="4">
        <f>IFERROR(AVERAGE(AE1566:AF1566),"")</f>
        <v>1717</v>
      </c>
      <c r="AE1566" s="14">
        <v>434</v>
      </c>
      <c r="AF1566" s="15">
        <v>3000</v>
      </c>
      <c r="AG1566" s="4" t="str">
        <f>IFERROR(AVERAGE(AH1566:AI1566),"")</f>
        <v/>
      </c>
      <c r="AH1566" s="14"/>
      <c r="AI1566" s="15"/>
      <c r="AJ1566" s="4" t="str">
        <f>IFERROR(AVERAGE(AK1566:AL1566),"")</f>
        <v/>
      </c>
      <c r="AK1566" s="14"/>
      <c r="AL1566" s="15"/>
      <c r="AM1566" s="4" t="str">
        <f>IFERROR(AVERAGE(AN1566:AO1566),"")</f>
        <v/>
      </c>
      <c r="AN1566" s="14"/>
      <c r="AO1566" s="15"/>
      <c r="AP1566" s="4" t="str">
        <f>IFERROR(AVERAGE(AQ1566:AR1566),"")</f>
        <v/>
      </c>
      <c r="AQ1566" s="14"/>
      <c r="AR1566" s="15"/>
      <c r="AS1566" s="4" t="str">
        <f>IFERROR(AVERAGE(AT1566:AU1566),"")</f>
        <v/>
      </c>
      <c r="AT1566" s="14"/>
      <c r="AU1566" s="15"/>
      <c r="AV1566" s="4" t="str">
        <f>IFERROR(AVERAGE(AW1566:AX1566),"")</f>
        <v/>
      </c>
      <c r="AW1566" s="14"/>
      <c r="AX1566" s="15"/>
      <c r="AY1566" s="4" t="str">
        <f>IFERROR(AVERAGE(AZ1566:BA1566),"")</f>
        <v/>
      </c>
      <c r="AZ1566" s="14"/>
      <c r="BA1566" s="15"/>
      <c r="BB1566" s="4" t="str">
        <f>IFERROR(AVERAGE(BC1566:BD1566),"")</f>
        <v/>
      </c>
      <c r="BC1566" s="14"/>
      <c r="BD1566" s="15"/>
      <c r="BE1566" s="4" t="str">
        <f>IFERROR(AVERAGE(BF1566:BG1566),"")</f>
        <v/>
      </c>
      <c r="BF1566" s="14"/>
      <c r="BG1566" s="15"/>
      <c r="BH1566" s="4" t="str">
        <f>IFERROR(AVERAGE(BI1566:BJ1566),"")</f>
        <v/>
      </c>
      <c r="BI1566" s="14"/>
      <c r="BJ1566" s="15"/>
      <c r="BK1566" s="4" t="str">
        <f>IFERROR(AVERAGE(BL1566:BM1566),"")</f>
        <v/>
      </c>
      <c r="BL1566" s="14"/>
      <c r="BM1566" s="15"/>
      <c r="BN1566" s="4" t="str">
        <f>IFERROR(AVERAGE(BO1566:BP1566),"")</f>
        <v/>
      </c>
      <c r="BO1566" s="14"/>
      <c r="BP1566" s="15"/>
      <c r="BQ1566" s="4" t="str">
        <f>IFERROR(AVERAGE(BR1566:BS1566),"")</f>
        <v/>
      </c>
      <c r="BR1566" s="14"/>
      <c r="BS1566" s="15"/>
      <c r="BT1566" s="4" t="str">
        <f>IFERROR(AVERAGE(BU1566:BV1566),"")</f>
        <v/>
      </c>
      <c r="BU1566" s="14"/>
      <c r="BV1566" s="15"/>
      <c r="BX1566" s="2"/>
      <c r="BY1566" s="2" t="s">
        <v>251</v>
      </c>
    </row>
    <row r="1567" spans="1:77">
      <c r="B1567" t="str">
        <f>B1566</f>
        <v>NREL2009lifecycle</v>
      </c>
      <c r="C1567" t="s">
        <v>5</v>
      </c>
      <c r="D1567">
        <f>D1566</f>
        <v>2009</v>
      </c>
      <c r="E1567" t="str">
        <f>E1566</f>
        <v>USD/kW</v>
      </c>
      <c r="F1567" s="4" t="str">
        <f>IFERROR(AVERAGE(G1567:H1567),"")</f>
        <v/>
      </c>
      <c r="G1567" s="16"/>
      <c r="H1567" s="17"/>
      <c r="I1567" s="4" t="str">
        <f>IFERROR(AVERAGE(J1567:K1567),"")</f>
        <v/>
      </c>
      <c r="J1567" s="16"/>
      <c r="K1567" s="17"/>
      <c r="L1567" s="4" t="str">
        <f>IFERROR(AVERAGE(M1567:N1567),"")</f>
        <v/>
      </c>
      <c r="M1567" s="16"/>
      <c r="N1567" s="17"/>
      <c r="O1567" s="4" t="str">
        <f>IFERROR(AVERAGE(P1567:Q1567),"")</f>
        <v/>
      </c>
      <c r="P1567" s="16"/>
      <c r="Q1567" s="17"/>
      <c r="R1567" s="4" t="str">
        <f>IFERROR(AVERAGE(S1567:T1567),"")</f>
        <v/>
      </c>
      <c r="S1567" s="16"/>
      <c r="T1567" s="17"/>
      <c r="U1567" s="4" t="str">
        <f>IFERROR(AVERAGE(V1567:W1567),"")</f>
        <v/>
      </c>
      <c r="V1567" s="16"/>
      <c r="W1567" s="17"/>
      <c r="X1567" s="4" t="str">
        <f>IFERROR(AVERAGE(Y1567:Z1567),"")</f>
        <v/>
      </c>
      <c r="Y1567" s="16"/>
      <c r="Z1567" s="17"/>
      <c r="AA1567" s="4" t="str">
        <f>IFERROR(AVERAGE(AB1567:AC1567),"")</f>
        <v/>
      </c>
      <c r="AB1567" s="16"/>
      <c r="AC1567" s="17"/>
      <c r="AD1567" s="4" t="str">
        <f>IFERROR(AVERAGE(AE1567:AF1567),"")</f>
        <v/>
      </c>
      <c r="AE1567" s="16"/>
      <c r="AF1567" s="17"/>
      <c r="AG1567" s="4" t="str">
        <f>IFERROR(AVERAGE(AH1567:AI1567),"")</f>
        <v/>
      </c>
      <c r="AH1567" s="16"/>
      <c r="AI1567" s="17"/>
      <c r="AJ1567" s="4" t="str">
        <f>IFERROR(AVERAGE(AK1567:AL1567),"")</f>
        <v/>
      </c>
      <c r="AK1567" s="16"/>
      <c r="AL1567" s="17"/>
      <c r="AM1567" s="4" t="str">
        <f>IFERROR(AVERAGE(AN1567:AO1567),"")</f>
        <v/>
      </c>
      <c r="AN1567" s="16"/>
      <c r="AO1567" s="17"/>
      <c r="AP1567" s="4" t="str">
        <f>IFERROR(AVERAGE(AQ1567:AR1567),"")</f>
        <v/>
      </c>
      <c r="AQ1567" s="16"/>
      <c r="AR1567" s="17"/>
      <c r="AS1567" s="4" t="str">
        <f>IFERROR(AVERAGE(AT1567:AU1567),"")</f>
        <v/>
      </c>
      <c r="AT1567" s="16"/>
      <c r="AU1567" s="17"/>
      <c r="AV1567" s="4" t="str">
        <f>IFERROR(AVERAGE(AW1567:AX1567),"")</f>
        <v/>
      </c>
      <c r="AW1567" s="16"/>
      <c r="AX1567" s="17"/>
      <c r="AY1567" s="4" t="str">
        <f>IFERROR(AVERAGE(AZ1567:BA1567),"")</f>
        <v/>
      </c>
      <c r="AZ1567" s="16"/>
      <c r="BA1567" s="17"/>
      <c r="BB1567" s="4" t="str">
        <f>IFERROR(AVERAGE(BC1567:BD1567),"")</f>
        <v/>
      </c>
      <c r="BC1567" s="16"/>
      <c r="BD1567" s="17"/>
      <c r="BE1567" s="4" t="str">
        <f>IFERROR(AVERAGE(BF1567:BG1567),"")</f>
        <v/>
      </c>
      <c r="BF1567" s="16"/>
      <c r="BG1567" s="17"/>
      <c r="BH1567" s="4" t="str">
        <f>IFERROR(AVERAGE(BI1567:BJ1567),"")</f>
        <v/>
      </c>
      <c r="BI1567" s="16"/>
      <c r="BJ1567" s="17"/>
      <c r="BK1567" s="4" t="str">
        <f>IFERROR(AVERAGE(BL1567:BM1567),"")</f>
        <v/>
      </c>
      <c r="BL1567" s="16"/>
      <c r="BM1567" s="17"/>
      <c r="BN1567" s="4" t="str">
        <f>IFERROR(AVERAGE(BO1567:BP1567),"")</f>
        <v/>
      </c>
      <c r="BO1567" s="16"/>
      <c r="BP1567" s="17"/>
      <c r="BQ1567" s="4" t="str">
        <f>IFERROR(AVERAGE(BR1567:BS1567),"")</f>
        <v/>
      </c>
      <c r="BR1567" s="16"/>
      <c r="BS1567" s="17"/>
      <c r="BT1567" s="4" t="str">
        <f>IFERROR(AVERAGE(BU1567:BV1567),"")</f>
        <v/>
      </c>
      <c r="BU1567" s="16"/>
      <c r="BV1567" s="17"/>
    </row>
    <row r="1568" spans="1:77">
      <c r="B1568" t="s">
        <v>69</v>
      </c>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c r="BB1568" s="4"/>
      <c r="BC1568" s="4"/>
      <c r="BD1568" s="4"/>
      <c r="BE1568" s="4"/>
      <c r="BF1568" s="4"/>
      <c r="BG1568" s="4"/>
      <c r="BH1568" s="4"/>
      <c r="BI1568" s="4"/>
      <c r="BJ1568" s="4"/>
      <c r="BK1568" s="4"/>
      <c r="BL1568" s="4"/>
      <c r="BM1568" s="4"/>
      <c r="BN1568" s="4"/>
      <c r="BO1568" s="4"/>
      <c r="BP1568" s="4"/>
      <c r="BQ1568" s="4"/>
      <c r="BR1568" s="4"/>
      <c r="BS1568" s="4"/>
      <c r="BT1568" s="4"/>
      <c r="BU1568" s="4"/>
      <c r="BV1568" s="4"/>
    </row>
    <row r="1569" spans="1:77" s="1" customFormat="1">
      <c r="A1569" s="55"/>
      <c r="B1569" s="1" t="str">
        <f>B1567</f>
        <v>NREL2009lifecycle</v>
      </c>
      <c r="C1569" s="1" t="s">
        <v>10</v>
      </c>
      <c r="D1569" s="1">
        <f>D1564</f>
        <v>2009</v>
      </c>
      <c r="E1569" s="1" t="str">
        <f>E1565</f>
        <v>USD/kW</v>
      </c>
      <c r="F1569" s="10">
        <f t="shared" ref="F1569:BJ1569" si="1734">IFERROR(SUM(F1571:F1576)/F1570,0)</f>
        <v>0</v>
      </c>
      <c r="G1569" s="10">
        <f t="shared" si="1734"/>
        <v>0</v>
      </c>
      <c r="H1569" s="10">
        <f t="shared" si="1734"/>
        <v>0</v>
      </c>
      <c r="I1569" s="10">
        <f t="shared" si="1734"/>
        <v>0</v>
      </c>
      <c r="J1569" s="10">
        <f t="shared" si="1734"/>
        <v>0</v>
      </c>
      <c r="K1569" s="10">
        <f t="shared" si="1734"/>
        <v>0</v>
      </c>
      <c r="L1569" s="10">
        <f t="shared" si="1734"/>
        <v>0</v>
      </c>
      <c r="M1569" s="10">
        <f t="shared" si="1734"/>
        <v>0</v>
      </c>
      <c r="N1569" s="10">
        <f t="shared" si="1734"/>
        <v>0</v>
      </c>
      <c r="O1569" s="10">
        <f t="shared" si="1734"/>
        <v>0</v>
      </c>
      <c r="P1569" s="10">
        <f t="shared" si="1734"/>
        <v>0</v>
      </c>
      <c r="Q1569" s="10">
        <f t="shared" si="1734"/>
        <v>0</v>
      </c>
      <c r="R1569" s="10">
        <f t="shared" si="1734"/>
        <v>0</v>
      </c>
      <c r="S1569" s="10">
        <f t="shared" si="1734"/>
        <v>0</v>
      </c>
      <c r="T1569" s="10">
        <f t="shared" si="1734"/>
        <v>0</v>
      </c>
      <c r="U1569" s="10">
        <f t="shared" si="1734"/>
        <v>0</v>
      </c>
      <c r="V1569" s="10">
        <f t="shared" si="1734"/>
        <v>0</v>
      </c>
      <c r="W1569" s="10">
        <f t="shared" si="1734"/>
        <v>0</v>
      </c>
      <c r="X1569" s="10">
        <f t="shared" si="1734"/>
        <v>0</v>
      </c>
      <c r="Y1569" s="10">
        <f t="shared" si="1734"/>
        <v>0</v>
      </c>
      <c r="Z1569" s="10">
        <f t="shared" si="1734"/>
        <v>0</v>
      </c>
      <c r="AA1569" s="10">
        <f t="shared" si="1734"/>
        <v>0</v>
      </c>
      <c r="AB1569" s="10">
        <f t="shared" si="1734"/>
        <v>0</v>
      </c>
      <c r="AC1569" s="10">
        <f t="shared" si="1734"/>
        <v>0</v>
      </c>
      <c r="AD1569" s="10">
        <f t="shared" si="1734"/>
        <v>0</v>
      </c>
      <c r="AE1569" s="10">
        <f t="shared" si="1734"/>
        <v>0</v>
      </c>
      <c r="AF1569" s="10">
        <f t="shared" si="1734"/>
        <v>0</v>
      </c>
      <c r="AG1569" s="10">
        <f t="shared" si="1734"/>
        <v>0</v>
      </c>
      <c r="AH1569" s="10">
        <f t="shared" si="1734"/>
        <v>0</v>
      </c>
      <c r="AI1569" s="10">
        <f t="shared" si="1734"/>
        <v>0</v>
      </c>
      <c r="AJ1569" s="10">
        <f t="shared" si="1734"/>
        <v>0</v>
      </c>
      <c r="AK1569" s="10">
        <f t="shared" si="1734"/>
        <v>0</v>
      </c>
      <c r="AL1569" s="10">
        <f t="shared" si="1734"/>
        <v>0</v>
      </c>
      <c r="AM1569" s="10">
        <f t="shared" si="1734"/>
        <v>0</v>
      </c>
      <c r="AN1569" s="10">
        <f t="shared" si="1734"/>
        <v>0</v>
      </c>
      <c r="AO1569" s="10">
        <f t="shared" si="1734"/>
        <v>0</v>
      </c>
      <c r="AP1569" s="10">
        <f t="shared" si="1734"/>
        <v>0</v>
      </c>
      <c r="AQ1569" s="10">
        <f t="shared" si="1734"/>
        <v>0</v>
      </c>
      <c r="AR1569" s="10">
        <f t="shared" si="1734"/>
        <v>0</v>
      </c>
      <c r="AS1569" s="10">
        <f t="shared" si="1734"/>
        <v>0</v>
      </c>
      <c r="AT1569" s="10">
        <f t="shared" si="1734"/>
        <v>0</v>
      </c>
      <c r="AU1569" s="10">
        <f t="shared" si="1734"/>
        <v>0</v>
      </c>
      <c r="AV1569" s="10">
        <f t="shared" si="1734"/>
        <v>0</v>
      </c>
      <c r="AW1569" s="10">
        <f t="shared" si="1734"/>
        <v>0</v>
      </c>
      <c r="AX1569" s="10">
        <f t="shared" si="1734"/>
        <v>0</v>
      </c>
      <c r="AY1569" s="10">
        <f t="shared" si="1734"/>
        <v>0</v>
      </c>
      <c r="AZ1569" s="10">
        <f t="shared" si="1734"/>
        <v>0</v>
      </c>
      <c r="BA1569" s="10">
        <f t="shared" si="1734"/>
        <v>0</v>
      </c>
      <c r="BB1569" s="10">
        <f t="shared" si="1734"/>
        <v>0</v>
      </c>
      <c r="BC1569" s="10">
        <f t="shared" si="1734"/>
        <v>0</v>
      </c>
      <c r="BD1569" s="10">
        <f t="shared" si="1734"/>
        <v>0</v>
      </c>
      <c r="BE1569" s="10">
        <f t="shared" si="1734"/>
        <v>0</v>
      </c>
      <c r="BF1569" s="10">
        <f t="shared" si="1734"/>
        <v>0</v>
      </c>
      <c r="BG1569" s="10">
        <f t="shared" si="1734"/>
        <v>0</v>
      </c>
      <c r="BH1569" s="10">
        <f t="shared" si="1734"/>
        <v>0</v>
      </c>
      <c r="BI1569" s="10">
        <f t="shared" si="1734"/>
        <v>0</v>
      </c>
      <c r="BJ1569" s="10">
        <f t="shared" si="1734"/>
        <v>0</v>
      </c>
      <c r="BK1569" s="10">
        <f t="shared" ref="BK1569:BV1569" si="1735">IFERROR(SUM(BK1571:BK1576)/BK1570,0)</f>
        <v>0</v>
      </c>
      <c r="BL1569" s="10">
        <f t="shared" si="1735"/>
        <v>0</v>
      </c>
      <c r="BM1569" s="10">
        <f t="shared" si="1735"/>
        <v>0</v>
      </c>
      <c r="BN1569" s="10">
        <f t="shared" si="1735"/>
        <v>0</v>
      </c>
      <c r="BO1569" s="10">
        <f t="shared" si="1735"/>
        <v>0</v>
      </c>
      <c r="BP1569" s="10">
        <f t="shared" si="1735"/>
        <v>0</v>
      </c>
      <c r="BQ1569" s="10">
        <f t="shared" si="1735"/>
        <v>0</v>
      </c>
      <c r="BR1569" s="10">
        <f t="shared" si="1735"/>
        <v>0</v>
      </c>
      <c r="BS1569" s="10">
        <f t="shared" si="1735"/>
        <v>0</v>
      </c>
      <c r="BT1569" s="10">
        <f t="shared" si="1735"/>
        <v>0</v>
      </c>
      <c r="BU1569" s="10">
        <f t="shared" si="1735"/>
        <v>0</v>
      </c>
      <c r="BV1569" s="10">
        <f t="shared" si="1735"/>
        <v>0</v>
      </c>
    </row>
    <row r="1570" spans="1:77" hidden="1" outlineLevel="1">
      <c r="B1570" t="str">
        <f>B1569</f>
        <v>NREL2009lifecycle</v>
      </c>
      <c r="C1570" t="s">
        <v>17</v>
      </c>
      <c r="D1570">
        <f>D1569</f>
        <v>2009</v>
      </c>
      <c r="E1570" t="s">
        <v>18</v>
      </c>
      <c r="F1570" s="4" t="str">
        <f>IFERROR(AVERAGE(G1570:H1570),"")</f>
        <v/>
      </c>
      <c r="G1570" s="12"/>
      <c r="H1570" s="13"/>
      <c r="I1570" s="4" t="str">
        <f>IFERROR(AVERAGE(J1570:K1570),"")</f>
        <v/>
      </c>
      <c r="J1570" s="12"/>
      <c r="K1570" s="13"/>
      <c r="L1570" s="4" t="str">
        <f>IFERROR(AVERAGE(M1570:N1570),"")</f>
        <v/>
      </c>
      <c r="M1570" s="12"/>
      <c r="N1570" s="13"/>
      <c r="O1570" s="4" t="str">
        <f>IFERROR(AVERAGE(P1570:Q1570),"")</f>
        <v/>
      </c>
      <c r="P1570" s="12"/>
      <c r="Q1570" s="13"/>
      <c r="R1570" s="4" t="str">
        <f>IFERROR(AVERAGE(S1570:T1570),"")</f>
        <v/>
      </c>
      <c r="S1570" s="12"/>
      <c r="T1570" s="13"/>
      <c r="U1570" s="4" t="str">
        <f>IFERROR(AVERAGE(V1570:W1570),"")</f>
        <v/>
      </c>
      <c r="V1570" s="12"/>
      <c r="W1570" s="13"/>
      <c r="X1570" s="4" t="str">
        <f>IFERROR(AVERAGE(Y1570:Z1570),"")</f>
        <v/>
      </c>
      <c r="Y1570" s="12"/>
      <c r="Z1570" s="13"/>
      <c r="AA1570" s="4" t="str">
        <f>IFERROR(AVERAGE(AB1570:AC1570),"")</f>
        <v/>
      </c>
      <c r="AB1570" s="12"/>
      <c r="AC1570" s="13"/>
      <c r="AD1570" s="4" t="str">
        <f>IFERROR(AVERAGE(AE1570:AF1570),"")</f>
        <v/>
      </c>
      <c r="AE1570" s="12"/>
      <c r="AF1570" s="13"/>
      <c r="AG1570" s="4" t="str">
        <f>IFERROR(AVERAGE(AH1570:AI1570),"")</f>
        <v/>
      </c>
      <c r="AH1570" s="12"/>
      <c r="AI1570" s="13"/>
      <c r="AJ1570" s="4" t="str">
        <f>IFERROR(AVERAGE(AK1570:AL1570),"")</f>
        <v/>
      </c>
      <c r="AK1570" s="12"/>
      <c r="AL1570" s="13"/>
      <c r="AM1570" s="4" t="str">
        <f>IFERROR(AVERAGE(AN1570:AO1570),"")</f>
        <v/>
      </c>
      <c r="AN1570" s="12"/>
      <c r="AO1570" s="13"/>
      <c r="AP1570" s="4" t="str">
        <f>IFERROR(AVERAGE(AQ1570:AR1570),"")</f>
        <v/>
      </c>
      <c r="AQ1570" s="12"/>
      <c r="AR1570" s="13"/>
      <c r="AS1570" s="4" t="str">
        <f>IFERROR(AVERAGE(AT1570:AU1570),"")</f>
        <v/>
      </c>
      <c r="AT1570" s="12"/>
      <c r="AU1570" s="13"/>
      <c r="AV1570" s="4" t="str">
        <f>IFERROR(AVERAGE(AW1570:AX1570),"")</f>
        <v/>
      </c>
      <c r="AW1570" s="12"/>
      <c r="AX1570" s="13"/>
      <c r="AY1570" s="4" t="str">
        <f>IFERROR(AVERAGE(AZ1570:BA1570),"")</f>
        <v/>
      </c>
      <c r="AZ1570" s="12"/>
      <c r="BA1570" s="13"/>
      <c r="BB1570" s="4" t="str">
        <f>IFERROR(AVERAGE(BC1570:BD1570),"")</f>
        <v/>
      </c>
      <c r="BC1570" s="12"/>
      <c r="BD1570" s="13"/>
      <c r="BE1570" s="4" t="str">
        <f>IFERROR(AVERAGE(BF1570:BG1570),"")</f>
        <v/>
      </c>
      <c r="BF1570" s="12"/>
      <c r="BG1570" s="13"/>
      <c r="BH1570" s="4" t="str">
        <f>IFERROR(AVERAGE(BI1570:BJ1570),"")</f>
        <v/>
      </c>
      <c r="BI1570" s="12"/>
      <c r="BJ1570" s="13"/>
      <c r="BK1570" s="4" t="str">
        <f>IFERROR(AVERAGE(BL1570:BM1570),"")</f>
        <v/>
      </c>
      <c r="BL1570" s="12"/>
      <c r="BM1570" s="13"/>
      <c r="BN1570" s="4" t="str">
        <f>IFERROR(AVERAGE(BO1570:BP1570),"")</f>
        <v/>
      </c>
      <c r="BO1570" s="12"/>
      <c r="BP1570" s="13"/>
      <c r="BQ1570" s="4" t="str">
        <f>IFERROR(AVERAGE(BR1570:BS1570),"")</f>
        <v/>
      </c>
      <c r="BR1570" s="12"/>
      <c r="BS1570" s="13"/>
      <c r="BT1570" s="4" t="str">
        <f>IFERROR(AVERAGE(BU1570:BV1570),"")</f>
        <v/>
      </c>
      <c r="BU1570" s="12"/>
      <c r="BV1570" s="13"/>
    </row>
    <row r="1571" spans="1:77" hidden="1" outlineLevel="1">
      <c r="B1571" t="str">
        <f t="shared" ref="B1571:B1576" si="1736">B1570</f>
        <v>NREL2009lifecycle</v>
      </c>
      <c r="C1571" t="s">
        <v>12</v>
      </c>
      <c r="D1571">
        <f>D1569</f>
        <v>2009</v>
      </c>
      <c r="E1571" t="str">
        <f>LEFT(E1569,3)</f>
        <v>USD</v>
      </c>
      <c r="F1571" s="4" t="str">
        <f t="shared" ref="F1571:F1576" si="1737">IFERROR(AVERAGE(G1571:H1571),"")</f>
        <v/>
      </c>
      <c r="G1571" s="12"/>
      <c r="H1571" s="13"/>
      <c r="I1571" s="4" t="str">
        <f t="shared" ref="I1571:I1576" si="1738">IFERROR(AVERAGE(J1571:K1571),"")</f>
        <v/>
      </c>
      <c r="J1571" s="12"/>
      <c r="K1571" s="13"/>
      <c r="L1571" s="4" t="str">
        <f t="shared" ref="L1571:L1576" si="1739">IFERROR(AVERAGE(M1571:N1571),"")</f>
        <v/>
      </c>
      <c r="M1571" s="12"/>
      <c r="N1571" s="13"/>
      <c r="O1571" s="4" t="str">
        <f t="shared" ref="O1571:O1576" si="1740">IFERROR(AVERAGE(P1571:Q1571),"")</f>
        <v/>
      </c>
      <c r="P1571" s="12"/>
      <c r="Q1571" s="13"/>
      <c r="R1571" s="4" t="str">
        <f t="shared" ref="R1571:R1576" si="1741">IFERROR(AVERAGE(S1571:T1571),"")</f>
        <v/>
      </c>
      <c r="S1571" s="12"/>
      <c r="T1571" s="13"/>
      <c r="U1571" s="4" t="str">
        <f t="shared" ref="U1571:U1576" si="1742">IFERROR(AVERAGE(V1571:W1571),"")</f>
        <v/>
      </c>
      <c r="V1571" s="12"/>
      <c r="W1571" s="13"/>
      <c r="X1571" s="4" t="str">
        <f t="shared" ref="X1571:X1576" si="1743">IFERROR(AVERAGE(Y1571:Z1571),"")</f>
        <v/>
      </c>
      <c r="Y1571" s="12"/>
      <c r="Z1571" s="13"/>
      <c r="AA1571" s="4" t="str">
        <f t="shared" ref="AA1571:AA1576" si="1744">IFERROR(AVERAGE(AB1571:AC1571),"")</f>
        <v/>
      </c>
      <c r="AB1571" s="12"/>
      <c r="AC1571" s="13"/>
      <c r="AD1571" s="4" t="str">
        <f t="shared" ref="AD1571:AD1576" si="1745">IFERROR(AVERAGE(AE1571:AF1571),"")</f>
        <v/>
      </c>
      <c r="AE1571" s="12"/>
      <c r="AF1571" s="13"/>
      <c r="AG1571" s="4" t="str">
        <f t="shared" ref="AG1571:AG1576" si="1746">IFERROR(AVERAGE(AH1571:AI1571),"")</f>
        <v/>
      </c>
      <c r="AH1571" s="12"/>
      <c r="AI1571" s="13"/>
      <c r="AJ1571" s="4" t="str">
        <f t="shared" ref="AJ1571:AJ1576" si="1747">IFERROR(AVERAGE(AK1571:AL1571),"")</f>
        <v/>
      </c>
      <c r="AK1571" s="12"/>
      <c r="AL1571" s="13"/>
      <c r="AM1571" s="4" t="str">
        <f t="shared" ref="AM1571:AM1576" si="1748">IFERROR(AVERAGE(AN1571:AO1571),"")</f>
        <v/>
      </c>
      <c r="AN1571" s="12"/>
      <c r="AO1571" s="13"/>
      <c r="AP1571" s="4" t="str">
        <f t="shared" ref="AP1571:AP1576" si="1749">IFERROR(AVERAGE(AQ1571:AR1571),"")</f>
        <v/>
      </c>
      <c r="AQ1571" s="12"/>
      <c r="AR1571" s="13"/>
      <c r="AS1571" s="4" t="str">
        <f t="shared" ref="AS1571:AS1576" si="1750">IFERROR(AVERAGE(AT1571:AU1571),"")</f>
        <v/>
      </c>
      <c r="AT1571" s="12"/>
      <c r="AU1571" s="13"/>
      <c r="AV1571" s="4" t="str">
        <f t="shared" ref="AV1571:AV1576" si="1751">IFERROR(AVERAGE(AW1571:AX1571),"")</f>
        <v/>
      </c>
      <c r="AW1571" s="12"/>
      <c r="AX1571" s="13"/>
      <c r="AY1571" s="4" t="str">
        <f t="shared" ref="AY1571:AY1576" si="1752">IFERROR(AVERAGE(AZ1571:BA1571),"")</f>
        <v/>
      </c>
      <c r="AZ1571" s="12"/>
      <c r="BA1571" s="13"/>
      <c r="BB1571" s="4" t="str">
        <f t="shared" ref="BB1571:BB1576" si="1753">IFERROR(AVERAGE(BC1571:BD1571),"")</f>
        <v/>
      </c>
      <c r="BC1571" s="12"/>
      <c r="BD1571" s="13"/>
      <c r="BE1571" s="4" t="str">
        <f t="shared" ref="BE1571:BE1576" si="1754">IFERROR(AVERAGE(BF1571:BG1571),"")</f>
        <v/>
      </c>
      <c r="BF1571" s="12"/>
      <c r="BG1571" s="13"/>
      <c r="BH1571" s="4" t="str">
        <f t="shared" ref="BH1571:BH1576" si="1755">IFERROR(AVERAGE(BI1571:BJ1571),"")</f>
        <v/>
      </c>
      <c r="BI1571" s="12"/>
      <c r="BJ1571" s="13"/>
      <c r="BK1571" s="4" t="str">
        <f t="shared" ref="BK1571:BK1576" si="1756">IFERROR(AVERAGE(BL1571:BM1571),"")</f>
        <v/>
      </c>
      <c r="BL1571" s="12"/>
      <c r="BM1571" s="13"/>
      <c r="BN1571" s="4" t="str">
        <f t="shared" ref="BN1571:BN1576" si="1757">IFERROR(AVERAGE(BO1571:BP1571),"")</f>
        <v/>
      </c>
      <c r="BO1571" s="12"/>
      <c r="BP1571" s="13"/>
      <c r="BQ1571" s="4" t="str">
        <f t="shared" ref="BQ1571:BQ1576" si="1758">IFERROR(AVERAGE(BR1571:BS1571),"")</f>
        <v/>
      </c>
      <c r="BR1571" s="12"/>
      <c r="BS1571" s="13"/>
      <c r="BT1571" s="4" t="str">
        <f t="shared" ref="BT1571:BT1576" si="1759">IFERROR(AVERAGE(BU1571:BV1571),"")</f>
        <v/>
      </c>
      <c r="BU1571" s="12"/>
      <c r="BV1571" s="13"/>
    </row>
    <row r="1572" spans="1:77" hidden="1" outlineLevel="1">
      <c r="B1572" t="str">
        <f t="shared" si="1736"/>
        <v>NREL2009lifecycle</v>
      </c>
      <c r="C1572" t="s">
        <v>13</v>
      </c>
      <c r="D1572">
        <f t="shared" ref="D1572:E1576" si="1760">D1571</f>
        <v>2009</v>
      </c>
      <c r="E1572" t="str">
        <f t="shared" si="1760"/>
        <v>USD</v>
      </c>
      <c r="F1572" s="4" t="str">
        <f t="shared" si="1737"/>
        <v/>
      </c>
      <c r="G1572" s="12"/>
      <c r="H1572" s="13"/>
      <c r="I1572" s="4" t="str">
        <f t="shared" si="1738"/>
        <v/>
      </c>
      <c r="J1572" s="12"/>
      <c r="K1572" s="13"/>
      <c r="L1572" s="4" t="str">
        <f t="shared" si="1739"/>
        <v/>
      </c>
      <c r="M1572" s="12"/>
      <c r="N1572" s="13"/>
      <c r="O1572" s="4" t="str">
        <f t="shared" si="1740"/>
        <v/>
      </c>
      <c r="P1572" s="12"/>
      <c r="Q1572" s="13"/>
      <c r="R1572" s="4" t="str">
        <f t="shared" si="1741"/>
        <v/>
      </c>
      <c r="S1572" s="12"/>
      <c r="T1572" s="13"/>
      <c r="U1572" s="4" t="str">
        <f t="shared" si="1742"/>
        <v/>
      </c>
      <c r="V1572" s="12"/>
      <c r="W1572" s="13"/>
      <c r="X1572" s="4" t="str">
        <f t="shared" si="1743"/>
        <v/>
      </c>
      <c r="Y1572" s="12"/>
      <c r="Z1572" s="13"/>
      <c r="AA1572" s="4" t="str">
        <f t="shared" si="1744"/>
        <v/>
      </c>
      <c r="AB1572" s="12"/>
      <c r="AC1572" s="13"/>
      <c r="AD1572" s="4" t="str">
        <f t="shared" si="1745"/>
        <v/>
      </c>
      <c r="AE1572" s="12"/>
      <c r="AF1572" s="13"/>
      <c r="AG1572" s="4" t="str">
        <f t="shared" si="1746"/>
        <v/>
      </c>
      <c r="AH1572" s="12"/>
      <c r="AI1572" s="13"/>
      <c r="AJ1572" s="4" t="str">
        <f t="shared" si="1747"/>
        <v/>
      </c>
      <c r="AK1572" s="12"/>
      <c r="AL1572" s="13"/>
      <c r="AM1572" s="4" t="str">
        <f t="shared" si="1748"/>
        <v/>
      </c>
      <c r="AN1572" s="12"/>
      <c r="AO1572" s="13"/>
      <c r="AP1572" s="4" t="str">
        <f t="shared" si="1749"/>
        <v/>
      </c>
      <c r="AQ1572" s="12"/>
      <c r="AR1572" s="13"/>
      <c r="AS1572" s="4" t="str">
        <f t="shared" si="1750"/>
        <v/>
      </c>
      <c r="AT1572" s="12"/>
      <c r="AU1572" s="13"/>
      <c r="AV1572" s="4" t="str">
        <f t="shared" si="1751"/>
        <v/>
      </c>
      <c r="AW1572" s="12"/>
      <c r="AX1572" s="13"/>
      <c r="AY1572" s="4" t="str">
        <f t="shared" si="1752"/>
        <v/>
      </c>
      <c r="AZ1572" s="12"/>
      <c r="BA1572" s="13"/>
      <c r="BB1572" s="4" t="str">
        <f t="shared" si="1753"/>
        <v/>
      </c>
      <c r="BC1572" s="12"/>
      <c r="BD1572" s="13"/>
      <c r="BE1572" s="4" t="str">
        <f t="shared" si="1754"/>
        <v/>
      </c>
      <c r="BF1572" s="12"/>
      <c r="BG1572" s="13"/>
      <c r="BH1572" s="4" t="str">
        <f t="shared" si="1755"/>
        <v/>
      </c>
      <c r="BI1572" s="12"/>
      <c r="BJ1572" s="13"/>
      <c r="BK1572" s="4" t="str">
        <f t="shared" si="1756"/>
        <v/>
      </c>
      <c r="BL1572" s="12"/>
      <c r="BM1572" s="13"/>
      <c r="BN1572" s="4" t="str">
        <f t="shared" si="1757"/>
        <v/>
      </c>
      <c r="BO1572" s="12"/>
      <c r="BP1572" s="13"/>
      <c r="BQ1572" s="4" t="str">
        <f t="shared" si="1758"/>
        <v/>
      </c>
      <c r="BR1572" s="12"/>
      <c r="BS1572" s="13"/>
      <c r="BT1572" s="4" t="str">
        <f t="shared" si="1759"/>
        <v/>
      </c>
      <c r="BU1572" s="12"/>
      <c r="BV1572" s="13"/>
    </row>
    <row r="1573" spans="1:77" hidden="1" outlineLevel="1">
      <c r="B1573" t="str">
        <f t="shared" si="1736"/>
        <v>NREL2009lifecycle</v>
      </c>
      <c r="C1573" t="s">
        <v>14</v>
      </c>
      <c r="D1573">
        <f t="shared" si="1760"/>
        <v>2009</v>
      </c>
      <c r="E1573" t="str">
        <f t="shared" si="1760"/>
        <v>USD</v>
      </c>
      <c r="F1573" s="4" t="str">
        <f t="shared" si="1737"/>
        <v/>
      </c>
      <c r="G1573" s="12"/>
      <c r="H1573" s="13"/>
      <c r="I1573" s="4" t="str">
        <f t="shared" si="1738"/>
        <v/>
      </c>
      <c r="J1573" s="12"/>
      <c r="K1573" s="13"/>
      <c r="L1573" s="4" t="str">
        <f t="shared" si="1739"/>
        <v/>
      </c>
      <c r="M1573" s="12"/>
      <c r="N1573" s="13"/>
      <c r="O1573" s="4" t="str">
        <f t="shared" si="1740"/>
        <v/>
      </c>
      <c r="P1573" s="12"/>
      <c r="Q1573" s="13"/>
      <c r="R1573" s="4" t="str">
        <f t="shared" si="1741"/>
        <v/>
      </c>
      <c r="S1573" s="12"/>
      <c r="T1573" s="13"/>
      <c r="U1573" s="4" t="str">
        <f t="shared" si="1742"/>
        <v/>
      </c>
      <c r="V1573" s="12"/>
      <c r="W1573" s="13"/>
      <c r="X1573" s="4" t="str">
        <f t="shared" si="1743"/>
        <v/>
      </c>
      <c r="Y1573" s="12"/>
      <c r="Z1573" s="13"/>
      <c r="AA1573" s="4" t="str">
        <f t="shared" si="1744"/>
        <v/>
      </c>
      <c r="AB1573" s="12"/>
      <c r="AC1573" s="13"/>
      <c r="AD1573" s="4" t="str">
        <f t="shared" si="1745"/>
        <v/>
      </c>
      <c r="AE1573" s="12"/>
      <c r="AF1573" s="13"/>
      <c r="AG1573" s="4" t="str">
        <f t="shared" si="1746"/>
        <v/>
      </c>
      <c r="AH1573" s="12"/>
      <c r="AI1573" s="13"/>
      <c r="AJ1573" s="4" t="str">
        <f t="shared" si="1747"/>
        <v/>
      </c>
      <c r="AK1573" s="12"/>
      <c r="AL1573" s="13"/>
      <c r="AM1573" s="4" t="str">
        <f t="shared" si="1748"/>
        <v/>
      </c>
      <c r="AN1573" s="12"/>
      <c r="AO1573" s="13"/>
      <c r="AP1573" s="4" t="str">
        <f t="shared" si="1749"/>
        <v/>
      </c>
      <c r="AQ1573" s="12"/>
      <c r="AR1573" s="13"/>
      <c r="AS1573" s="4" t="str">
        <f t="shared" si="1750"/>
        <v/>
      </c>
      <c r="AT1573" s="12"/>
      <c r="AU1573" s="13"/>
      <c r="AV1573" s="4" t="str">
        <f t="shared" si="1751"/>
        <v/>
      </c>
      <c r="AW1573" s="12"/>
      <c r="AX1573" s="13"/>
      <c r="AY1573" s="4" t="str">
        <f t="shared" si="1752"/>
        <v/>
      </c>
      <c r="AZ1573" s="12"/>
      <c r="BA1573" s="13"/>
      <c r="BB1573" s="4" t="str">
        <f t="shared" si="1753"/>
        <v/>
      </c>
      <c r="BC1573" s="12"/>
      <c r="BD1573" s="13"/>
      <c r="BE1573" s="4" t="str">
        <f t="shared" si="1754"/>
        <v/>
      </c>
      <c r="BF1573" s="12"/>
      <c r="BG1573" s="13"/>
      <c r="BH1573" s="4" t="str">
        <f t="shared" si="1755"/>
        <v/>
      </c>
      <c r="BI1573" s="12"/>
      <c r="BJ1573" s="13"/>
      <c r="BK1573" s="4" t="str">
        <f t="shared" si="1756"/>
        <v/>
      </c>
      <c r="BL1573" s="12"/>
      <c r="BM1573" s="13"/>
      <c r="BN1573" s="4" t="str">
        <f t="shared" si="1757"/>
        <v/>
      </c>
      <c r="BO1573" s="12"/>
      <c r="BP1573" s="13"/>
      <c r="BQ1573" s="4" t="str">
        <f t="shared" si="1758"/>
        <v/>
      </c>
      <c r="BR1573" s="12"/>
      <c r="BS1573" s="13"/>
      <c r="BT1573" s="4" t="str">
        <f t="shared" si="1759"/>
        <v/>
      </c>
      <c r="BU1573" s="12"/>
      <c r="BV1573" s="13"/>
    </row>
    <row r="1574" spans="1:77" hidden="1" outlineLevel="1">
      <c r="B1574" t="str">
        <f t="shared" si="1736"/>
        <v>NREL2009lifecycle</v>
      </c>
      <c r="C1574" t="s">
        <v>11</v>
      </c>
      <c r="D1574">
        <f t="shared" si="1760"/>
        <v>2009</v>
      </c>
      <c r="E1574" t="str">
        <f t="shared" si="1760"/>
        <v>USD</v>
      </c>
      <c r="F1574" s="4" t="str">
        <f t="shared" si="1737"/>
        <v/>
      </c>
      <c r="G1574" s="12"/>
      <c r="H1574" s="13"/>
      <c r="I1574" s="4" t="str">
        <f t="shared" si="1738"/>
        <v/>
      </c>
      <c r="J1574" s="12"/>
      <c r="K1574" s="13"/>
      <c r="L1574" s="4" t="str">
        <f t="shared" si="1739"/>
        <v/>
      </c>
      <c r="M1574" s="12"/>
      <c r="N1574" s="13"/>
      <c r="O1574" s="4" t="str">
        <f t="shared" si="1740"/>
        <v/>
      </c>
      <c r="P1574" s="12"/>
      <c r="Q1574" s="13"/>
      <c r="R1574" s="4" t="str">
        <f t="shared" si="1741"/>
        <v/>
      </c>
      <c r="S1574" s="12"/>
      <c r="T1574" s="13"/>
      <c r="U1574" s="4" t="str">
        <f t="shared" si="1742"/>
        <v/>
      </c>
      <c r="V1574" s="12"/>
      <c r="W1574" s="13"/>
      <c r="X1574" s="4" t="str">
        <f t="shared" si="1743"/>
        <v/>
      </c>
      <c r="Y1574" s="12"/>
      <c r="Z1574" s="13"/>
      <c r="AA1574" s="4" t="str">
        <f t="shared" si="1744"/>
        <v/>
      </c>
      <c r="AB1574" s="12"/>
      <c r="AC1574" s="13"/>
      <c r="AD1574" s="4" t="str">
        <f t="shared" si="1745"/>
        <v/>
      </c>
      <c r="AE1574" s="12"/>
      <c r="AF1574" s="13"/>
      <c r="AG1574" s="4" t="str">
        <f t="shared" si="1746"/>
        <v/>
      </c>
      <c r="AH1574" s="12"/>
      <c r="AI1574" s="13"/>
      <c r="AJ1574" s="4" t="str">
        <f t="shared" si="1747"/>
        <v/>
      </c>
      <c r="AK1574" s="12"/>
      <c r="AL1574" s="13"/>
      <c r="AM1574" s="4" t="str">
        <f t="shared" si="1748"/>
        <v/>
      </c>
      <c r="AN1574" s="12"/>
      <c r="AO1574" s="13"/>
      <c r="AP1574" s="4" t="str">
        <f t="shared" si="1749"/>
        <v/>
      </c>
      <c r="AQ1574" s="12"/>
      <c r="AR1574" s="13"/>
      <c r="AS1574" s="4" t="str">
        <f t="shared" si="1750"/>
        <v/>
      </c>
      <c r="AT1574" s="12"/>
      <c r="AU1574" s="13"/>
      <c r="AV1574" s="4" t="str">
        <f t="shared" si="1751"/>
        <v/>
      </c>
      <c r="AW1574" s="12"/>
      <c r="AX1574" s="13"/>
      <c r="AY1574" s="4" t="str">
        <f t="shared" si="1752"/>
        <v/>
      </c>
      <c r="AZ1574" s="12"/>
      <c r="BA1574" s="13"/>
      <c r="BB1574" s="4" t="str">
        <f t="shared" si="1753"/>
        <v/>
      </c>
      <c r="BC1574" s="12"/>
      <c r="BD1574" s="13"/>
      <c r="BE1574" s="4" t="str">
        <f t="shared" si="1754"/>
        <v/>
      </c>
      <c r="BF1574" s="12"/>
      <c r="BG1574" s="13"/>
      <c r="BH1574" s="4" t="str">
        <f t="shared" si="1755"/>
        <v/>
      </c>
      <c r="BI1574" s="12"/>
      <c r="BJ1574" s="13"/>
      <c r="BK1574" s="4" t="str">
        <f t="shared" si="1756"/>
        <v/>
      </c>
      <c r="BL1574" s="12"/>
      <c r="BM1574" s="13"/>
      <c r="BN1574" s="4" t="str">
        <f t="shared" si="1757"/>
        <v/>
      </c>
      <c r="BO1574" s="12"/>
      <c r="BP1574" s="13"/>
      <c r="BQ1574" s="4" t="str">
        <f t="shared" si="1758"/>
        <v/>
      </c>
      <c r="BR1574" s="12"/>
      <c r="BS1574" s="13"/>
      <c r="BT1574" s="4" t="str">
        <f t="shared" si="1759"/>
        <v/>
      </c>
      <c r="BU1574" s="12"/>
      <c r="BV1574" s="13"/>
    </row>
    <row r="1575" spans="1:77" hidden="1" outlineLevel="1">
      <c r="B1575" t="str">
        <f t="shared" si="1736"/>
        <v>NREL2009lifecycle</v>
      </c>
      <c r="C1575" t="s">
        <v>15</v>
      </c>
      <c r="D1575">
        <f t="shared" si="1760"/>
        <v>2009</v>
      </c>
      <c r="E1575" t="str">
        <f t="shared" si="1760"/>
        <v>USD</v>
      </c>
      <c r="F1575" s="4" t="str">
        <f t="shared" si="1737"/>
        <v/>
      </c>
      <c r="G1575" s="12"/>
      <c r="H1575" s="13"/>
      <c r="I1575" s="4" t="str">
        <f t="shared" si="1738"/>
        <v/>
      </c>
      <c r="J1575" s="12"/>
      <c r="K1575" s="13"/>
      <c r="L1575" s="4" t="str">
        <f t="shared" si="1739"/>
        <v/>
      </c>
      <c r="M1575" s="12"/>
      <c r="N1575" s="13"/>
      <c r="O1575" s="4" t="str">
        <f t="shared" si="1740"/>
        <v/>
      </c>
      <c r="P1575" s="12"/>
      <c r="Q1575" s="13"/>
      <c r="R1575" s="4" t="str">
        <f t="shared" si="1741"/>
        <v/>
      </c>
      <c r="S1575" s="12"/>
      <c r="T1575" s="13"/>
      <c r="U1575" s="4" t="str">
        <f t="shared" si="1742"/>
        <v/>
      </c>
      <c r="V1575" s="12"/>
      <c r="W1575" s="13"/>
      <c r="X1575" s="4" t="str">
        <f t="shared" si="1743"/>
        <v/>
      </c>
      <c r="Y1575" s="12"/>
      <c r="Z1575" s="13"/>
      <c r="AA1575" s="4" t="str">
        <f t="shared" si="1744"/>
        <v/>
      </c>
      <c r="AB1575" s="12"/>
      <c r="AC1575" s="13"/>
      <c r="AD1575" s="4" t="str">
        <f t="shared" si="1745"/>
        <v/>
      </c>
      <c r="AE1575" s="12"/>
      <c r="AF1575" s="13"/>
      <c r="AG1575" s="4" t="str">
        <f t="shared" si="1746"/>
        <v/>
      </c>
      <c r="AH1575" s="12"/>
      <c r="AI1575" s="13"/>
      <c r="AJ1575" s="4" t="str">
        <f t="shared" si="1747"/>
        <v/>
      </c>
      <c r="AK1575" s="12"/>
      <c r="AL1575" s="13"/>
      <c r="AM1575" s="4" t="str">
        <f t="shared" si="1748"/>
        <v/>
      </c>
      <c r="AN1575" s="12"/>
      <c r="AO1575" s="13"/>
      <c r="AP1575" s="4" t="str">
        <f t="shared" si="1749"/>
        <v/>
      </c>
      <c r="AQ1575" s="12"/>
      <c r="AR1575" s="13"/>
      <c r="AS1575" s="4" t="str">
        <f t="shared" si="1750"/>
        <v/>
      </c>
      <c r="AT1575" s="12"/>
      <c r="AU1575" s="13"/>
      <c r="AV1575" s="4" t="str">
        <f t="shared" si="1751"/>
        <v/>
      </c>
      <c r="AW1575" s="12"/>
      <c r="AX1575" s="13"/>
      <c r="AY1575" s="4" t="str">
        <f t="shared" si="1752"/>
        <v/>
      </c>
      <c r="AZ1575" s="12"/>
      <c r="BA1575" s="13"/>
      <c r="BB1575" s="4" t="str">
        <f t="shared" si="1753"/>
        <v/>
      </c>
      <c r="BC1575" s="12"/>
      <c r="BD1575" s="13"/>
      <c r="BE1575" s="4" t="str">
        <f t="shared" si="1754"/>
        <v/>
      </c>
      <c r="BF1575" s="12"/>
      <c r="BG1575" s="13"/>
      <c r="BH1575" s="4" t="str">
        <f t="shared" si="1755"/>
        <v/>
      </c>
      <c r="BI1575" s="12"/>
      <c r="BJ1575" s="13"/>
      <c r="BK1575" s="4" t="str">
        <f t="shared" si="1756"/>
        <v/>
      </c>
      <c r="BL1575" s="12"/>
      <c r="BM1575" s="13"/>
      <c r="BN1575" s="4" t="str">
        <f t="shared" si="1757"/>
        <v/>
      </c>
      <c r="BO1575" s="12"/>
      <c r="BP1575" s="13"/>
      <c r="BQ1575" s="4" t="str">
        <f t="shared" si="1758"/>
        <v/>
      </c>
      <c r="BR1575" s="12"/>
      <c r="BS1575" s="13"/>
      <c r="BT1575" s="4" t="str">
        <f t="shared" si="1759"/>
        <v/>
      </c>
      <c r="BU1575" s="12"/>
      <c r="BV1575" s="13"/>
    </row>
    <row r="1576" spans="1:77" hidden="1" outlineLevel="1">
      <c r="B1576" t="str">
        <f t="shared" si="1736"/>
        <v>NREL2009lifecycle</v>
      </c>
      <c r="C1576" t="s">
        <v>16</v>
      </c>
      <c r="D1576">
        <f t="shared" si="1760"/>
        <v>2009</v>
      </c>
      <c r="E1576" t="str">
        <f t="shared" si="1760"/>
        <v>USD</v>
      </c>
      <c r="F1576" s="4" t="str">
        <f t="shared" si="1737"/>
        <v/>
      </c>
      <c r="G1576" s="12"/>
      <c r="H1576" s="13"/>
      <c r="I1576" s="4" t="str">
        <f t="shared" si="1738"/>
        <v/>
      </c>
      <c r="J1576" s="12"/>
      <c r="K1576" s="13"/>
      <c r="L1576" s="4" t="str">
        <f t="shared" si="1739"/>
        <v/>
      </c>
      <c r="M1576" s="12"/>
      <c r="N1576" s="13"/>
      <c r="O1576" s="4" t="str">
        <f t="shared" si="1740"/>
        <v/>
      </c>
      <c r="P1576" s="12"/>
      <c r="Q1576" s="13"/>
      <c r="R1576" s="4" t="str">
        <f t="shared" si="1741"/>
        <v/>
      </c>
      <c r="S1576" s="12"/>
      <c r="T1576" s="13"/>
      <c r="U1576" s="4" t="str">
        <f t="shared" si="1742"/>
        <v/>
      </c>
      <c r="V1576" s="12"/>
      <c r="W1576" s="13"/>
      <c r="X1576" s="4" t="str">
        <f t="shared" si="1743"/>
        <v/>
      </c>
      <c r="Y1576" s="12"/>
      <c r="Z1576" s="13"/>
      <c r="AA1576" s="4" t="str">
        <f t="shared" si="1744"/>
        <v/>
      </c>
      <c r="AB1576" s="12"/>
      <c r="AC1576" s="13"/>
      <c r="AD1576" s="4" t="str">
        <f t="shared" si="1745"/>
        <v/>
      </c>
      <c r="AE1576" s="12"/>
      <c r="AF1576" s="13"/>
      <c r="AG1576" s="4" t="str">
        <f t="shared" si="1746"/>
        <v/>
      </c>
      <c r="AH1576" s="12"/>
      <c r="AI1576" s="13"/>
      <c r="AJ1576" s="4" t="str">
        <f t="shared" si="1747"/>
        <v/>
      </c>
      <c r="AK1576" s="12"/>
      <c r="AL1576" s="13"/>
      <c r="AM1576" s="4" t="str">
        <f t="shared" si="1748"/>
        <v/>
      </c>
      <c r="AN1576" s="12"/>
      <c r="AO1576" s="13"/>
      <c r="AP1576" s="4" t="str">
        <f t="shared" si="1749"/>
        <v/>
      </c>
      <c r="AQ1576" s="12"/>
      <c r="AR1576" s="13"/>
      <c r="AS1576" s="4" t="str">
        <f t="shared" si="1750"/>
        <v/>
      </c>
      <c r="AT1576" s="12"/>
      <c r="AU1576" s="13"/>
      <c r="AV1576" s="4" t="str">
        <f t="shared" si="1751"/>
        <v/>
      </c>
      <c r="AW1576" s="12"/>
      <c r="AX1576" s="13"/>
      <c r="AY1576" s="4" t="str">
        <f t="shared" si="1752"/>
        <v/>
      </c>
      <c r="AZ1576" s="12"/>
      <c r="BA1576" s="13"/>
      <c r="BB1576" s="4" t="str">
        <f t="shared" si="1753"/>
        <v/>
      </c>
      <c r="BC1576" s="12"/>
      <c r="BD1576" s="13"/>
      <c r="BE1576" s="4" t="str">
        <f t="shared" si="1754"/>
        <v/>
      </c>
      <c r="BF1576" s="12"/>
      <c r="BG1576" s="13"/>
      <c r="BH1576" s="4" t="str">
        <f t="shared" si="1755"/>
        <v/>
      </c>
      <c r="BI1576" s="12"/>
      <c r="BJ1576" s="13"/>
      <c r="BK1576" s="4" t="str">
        <f t="shared" si="1756"/>
        <v/>
      </c>
      <c r="BL1576" s="12"/>
      <c r="BM1576" s="13"/>
      <c r="BN1576" s="4" t="str">
        <f t="shared" si="1757"/>
        <v/>
      </c>
      <c r="BO1576" s="12"/>
      <c r="BP1576" s="13"/>
      <c r="BQ1576" s="4" t="str">
        <f t="shared" si="1758"/>
        <v/>
      </c>
      <c r="BR1576" s="12"/>
      <c r="BS1576" s="13"/>
      <c r="BT1576" s="4" t="str">
        <f t="shared" si="1759"/>
        <v/>
      </c>
      <c r="BU1576" s="12"/>
      <c r="BV1576" s="13"/>
    </row>
    <row r="1577" spans="1:77" collapsed="1">
      <c r="B1577" t="s">
        <v>69</v>
      </c>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c r="BB1577" s="4"/>
      <c r="BC1577" s="4"/>
      <c r="BD1577" s="4"/>
      <c r="BE1577" s="4"/>
      <c r="BF1577" s="4"/>
      <c r="BG1577" s="4"/>
      <c r="BH1577" s="4"/>
      <c r="BI1577" s="4"/>
      <c r="BJ1577" s="4"/>
      <c r="BK1577" s="4"/>
      <c r="BL1577" s="4"/>
      <c r="BM1577" s="4"/>
      <c r="BN1577" s="4"/>
      <c r="BO1577" s="4"/>
      <c r="BP1577" s="4"/>
      <c r="BQ1577" s="4"/>
      <c r="BR1577" s="4"/>
      <c r="BS1577" s="4"/>
      <c r="BT1577" s="4"/>
      <c r="BU1577" s="4"/>
      <c r="BV1577" s="4"/>
    </row>
    <row r="1578" spans="1:77">
      <c r="B1578" t="str">
        <f>B1576</f>
        <v>NREL2009lifecycle</v>
      </c>
      <c r="C1578" t="s">
        <v>19</v>
      </c>
      <c r="D1578">
        <f>D1576</f>
        <v>2009</v>
      </c>
      <c r="E1578" t="str">
        <f>E1565</f>
        <v>USD/kW</v>
      </c>
      <c r="F1578" s="4" t="str">
        <f>IFERROR(AVERAGE(G1578:H1578),"")</f>
        <v/>
      </c>
      <c r="G1578" s="12"/>
      <c r="H1578" s="13"/>
      <c r="I1578" s="4" t="str">
        <f>IFERROR(AVERAGE(J1578:K1578),"")</f>
        <v/>
      </c>
      <c r="J1578" s="12"/>
      <c r="K1578" s="13"/>
      <c r="L1578" s="4" t="str">
        <f>IFERROR(AVERAGE(M1578:N1578),"")</f>
        <v/>
      </c>
      <c r="M1578" s="12"/>
      <c r="N1578" s="13"/>
      <c r="O1578" s="4" t="str">
        <f>IFERROR(AVERAGE(P1578:Q1578),"")</f>
        <v/>
      </c>
      <c r="P1578" s="12"/>
      <c r="Q1578" s="13"/>
      <c r="R1578" s="4" t="str">
        <f>IFERROR(AVERAGE(S1578:T1578),"")</f>
        <v/>
      </c>
      <c r="S1578" s="12"/>
      <c r="T1578" s="13"/>
      <c r="U1578" s="4" t="str">
        <f>IFERROR(AVERAGE(V1578:W1578),"")</f>
        <v/>
      </c>
      <c r="V1578" s="12"/>
      <c r="W1578" s="13"/>
      <c r="X1578" s="4" t="str">
        <f>IFERROR(AVERAGE(Y1578:Z1578),"")</f>
        <v/>
      </c>
      <c r="Y1578" s="12"/>
      <c r="Z1578" s="13"/>
      <c r="AA1578" s="4" t="str">
        <f>IFERROR(AVERAGE(AB1578:AC1578),"")</f>
        <v/>
      </c>
      <c r="AB1578" s="12"/>
      <c r="AC1578" s="13"/>
      <c r="AD1578" s="4" t="str">
        <f>IFERROR(AVERAGE(AE1578:AF1578),"")</f>
        <v/>
      </c>
      <c r="AE1578" s="12"/>
      <c r="AF1578" s="13"/>
      <c r="AG1578" s="4" t="str">
        <f>IFERROR(AVERAGE(AH1578:AI1578),"")</f>
        <v/>
      </c>
      <c r="AH1578" s="12"/>
      <c r="AI1578" s="13"/>
      <c r="AJ1578" s="4" t="str">
        <f>IFERROR(AVERAGE(AK1578:AL1578),"")</f>
        <v/>
      </c>
      <c r="AK1578" s="12"/>
      <c r="AL1578" s="13"/>
      <c r="AM1578" s="4" t="str">
        <f>IFERROR(AVERAGE(AN1578:AO1578),"")</f>
        <v/>
      </c>
      <c r="AN1578" s="12"/>
      <c r="AO1578" s="13"/>
      <c r="AP1578" s="4" t="str">
        <f>IFERROR(AVERAGE(AQ1578:AR1578),"")</f>
        <v/>
      </c>
      <c r="AQ1578" s="12"/>
      <c r="AR1578" s="13"/>
      <c r="AS1578" s="4" t="str">
        <f>IFERROR(AVERAGE(AT1578:AU1578),"")</f>
        <v/>
      </c>
      <c r="AT1578" s="12"/>
      <c r="AU1578" s="13"/>
      <c r="AV1578" s="4" t="str">
        <f>IFERROR(AVERAGE(AW1578:AX1578),"")</f>
        <v/>
      </c>
      <c r="AW1578" s="12"/>
      <c r="AX1578" s="13"/>
      <c r="AY1578" s="4" t="str">
        <f>IFERROR(AVERAGE(AZ1578:BA1578),"")</f>
        <v/>
      </c>
      <c r="AZ1578" s="12"/>
      <c r="BA1578" s="13"/>
      <c r="BB1578" s="4" t="str">
        <f>IFERROR(AVERAGE(BC1578:BD1578),"")</f>
        <v/>
      </c>
      <c r="BC1578" s="12"/>
      <c r="BD1578" s="13"/>
      <c r="BE1578" s="4" t="str">
        <f>IFERROR(AVERAGE(BF1578:BG1578),"")</f>
        <v/>
      </c>
      <c r="BF1578" s="12"/>
      <c r="BG1578" s="13"/>
      <c r="BH1578" s="4" t="str">
        <f>IFERROR(AVERAGE(BI1578:BJ1578),"")</f>
        <v/>
      </c>
      <c r="BI1578" s="12"/>
      <c r="BJ1578" s="13"/>
      <c r="BK1578" s="4" t="str">
        <f>IFERROR(AVERAGE(BL1578:BM1578),"")</f>
        <v/>
      </c>
      <c r="BL1578" s="12"/>
      <c r="BM1578" s="13"/>
      <c r="BN1578" s="4" t="str">
        <f>IFERROR(AVERAGE(BO1578:BP1578),"")</f>
        <v/>
      </c>
      <c r="BO1578" s="12"/>
      <c r="BP1578" s="13"/>
      <c r="BQ1578" s="4" t="str">
        <f>IFERROR(AVERAGE(BR1578:BS1578),"")</f>
        <v/>
      </c>
      <c r="BR1578" s="12"/>
      <c r="BS1578" s="13"/>
      <c r="BT1578" s="4" t="str">
        <f>IFERROR(AVERAGE(BU1578:BV1578),"")</f>
        <v/>
      </c>
      <c r="BU1578" s="12"/>
      <c r="BV1578" s="13"/>
    </row>
    <row r="1579" spans="1:77">
      <c r="B1579" t="s">
        <v>69</v>
      </c>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c r="BB1579" s="4"/>
      <c r="BC1579" s="4"/>
      <c r="BD1579" s="4"/>
      <c r="BE1579" s="4"/>
      <c r="BF1579" s="4"/>
      <c r="BG1579" s="4"/>
      <c r="BH1579" s="4"/>
      <c r="BI1579" s="4"/>
      <c r="BJ1579" s="4"/>
      <c r="BK1579" s="4"/>
      <c r="BL1579" s="4"/>
      <c r="BM1579" s="4"/>
      <c r="BN1579" s="4"/>
      <c r="BO1579" s="4"/>
      <c r="BP1579" s="4"/>
      <c r="BQ1579" s="4"/>
      <c r="BR1579" s="4"/>
      <c r="BS1579" s="4"/>
      <c r="BT1579" s="4"/>
      <c r="BU1579" s="4"/>
      <c r="BV1579" s="4"/>
    </row>
    <row r="1580" spans="1:77">
      <c r="B1580" t="str">
        <f>B1578</f>
        <v>NREL2009lifecycle</v>
      </c>
      <c r="C1580" t="s">
        <v>48</v>
      </c>
      <c r="D1580">
        <f>D1578</f>
        <v>2009</v>
      </c>
      <c r="E1580" t="s">
        <v>22</v>
      </c>
      <c r="F1580" s="22" t="str">
        <f>IFERROR(AVERAGE(G1580:H1580),"")</f>
        <v/>
      </c>
      <c r="G1580" s="23"/>
      <c r="H1580" s="24"/>
      <c r="I1580" s="22" t="str">
        <f>IFERROR(AVERAGE(J1580:K1580),"")</f>
        <v/>
      </c>
      <c r="J1580" s="23"/>
      <c r="K1580" s="24"/>
      <c r="L1580" s="22" t="str">
        <f>IFERROR(AVERAGE(M1580:N1580),"")</f>
        <v/>
      </c>
      <c r="M1580" s="23"/>
      <c r="N1580" s="24"/>
      <c r="O1580" s="22" t="str">
        <f>IFERROR(AVERAGE(P1580:Q1580),"")</f>
        <v/>
      </c>
      <c r="P1580" s="23"/>
      <c r="Q1580" s="24"/>
      <c r="R1580" s="22" t="str">
        <f>IFERROR(AVERAGE(S1580:T1580),"")</f>
        <v/>
      </c>
      <c r="S1580" s="23"/>
      <c r="T1580" s="24"/>
      <c r="U1580" s="22">
        <f>IFERROR(AVERAGE(V1580:W1580),"")</f>
        <v>0.02</v>
      </c>
      <c r="V1580" s="23">
        <v>0.02</v>
      </c>
      <c r="W1580" s="24">
        <v>0.02</v>
      </c>
      <c r="X1580" s="22" t="str">
        <f>IFERROR(AVERAGE(Y1580:Z1580),"")</f>
        <v/>
      </c>
      <c r="Y1580" s="23"/>
      <c r="Z1580" s="24"/>
      <c r="AA1580" s="22" t="str">
        <f>IFERROR(AVERAGE(AB1580:AC1580),"")</f>
        <v/>
      </c>
      <c r="AB1580" s="23"/>
      <c r="AC1580" s="24"/>
      <c r="AD1580" s="22">
        <f>IFERROR(AVERAGE(AE1580:AF1580),"")</f>
        <v>0.02</v>
      </c>
      <c r="AE1580" s="23">
        <v>0.02</v>
      </c>
      <c r="AF1580" s="24">
        <v>0.02</v>
      </c>
      <c r="AG1580" s="22" t="str">
        <f>IFERROR(AVERAGE(AH1580:AI1580),"")</f>
        <v/>
      </c>
      <c r="AH1580" s="23"/>
      <c r="AI1580" s="24"/>
      <c r="AJ1580" s="22" t="str">
        <f>IFERROR(AVERAGE(AK1580:AL1580),"")</f>
        <v/>
      </c>
      <c r="AK1580" s="23"/>
      <c r="AL1580" s="24"/>
      <c r="AM1580" s="22" t="str">
        <f>IFERROR(AVERAGE(AN1580:AO1580),"")</f>
        <v/>
      </c>
      <c r="AN1580" s="23"/>
      <c r="AO1580" s="24"/>
      <c r="AP1580" s="22" t="str">
        <f>IFERROR(AVERAGE(AQ1580:AR1580),"")</f>
        <v/>
      </c>
      <c r="AQ1580" s="23"/>
      <c r="AR1580" s="24"/>
      <c r="AS1580" s="22" t="str">
        <f>IFERROR(AVERAGE(AT1580:AU1580),"")</f>
        <v/>
      </c>
      <c r="AT1580" s="23"/>
      <c r="AU1580" s="24"/>
      <c r="AV1580" s="22" t="str">
        <f>IFERROR(AVERAGE(AW1580:AX1580),"")</f>
        <v/>
      </c>
      <c r="AW1580" s="23"/>
      <c r="AX1580" s="24"/>
      <c r="AY1580" s="22" t="str">
        <f>IFERROR(AVERAGE(AZ1580:BA1580),"")</f>
        <v/>
      </c>
      <c r="AZ1580" s="23"/>
      <c r="BA1580" s="24"/>
      <c r="BB1580" s="22" t="str">
        <f>IFERROR(AVERAGE(BC1580:BD1580),"")</f>
        <v/>
      </c>
      <c r="BC1580" s="23"/>
      <c r="BD1580" s="24"/>
      <c r="BE1580" s="22" t="str">
        <f>IFERROR(AVERAGE(BF1580:BG1580),"")</f>
        <v/>
      </c>
      <c r="BF1580" s="23"/>
      <c r="BG1580" s="24"/>
      <c r="BH1580" s="22" t="str">
        <f>IFERROR(AVERAGE(BI1580:BJ1580),"")</f>
        <v/>
      </c>
      <c r="BI1580" s="23"/>
      <c r="BJ1580" s="24"/>
      <c r="BK1580" s="22" t="str">
        <f>IFERROR(AVERAGE(BL1580:BM1580),"")</f>
        <v/>
      </c>
      <c r="BL1580" s="23"/>
      <c r="BM1580" s="24"/>
      <c r="BN1580" s="22" t="str">
        <f>IFERROR(AVERAGE(BO1580:BP1580),"")</f>
        <v/>
      </c>
      <c r="BO1580" s="23"/>
      <c r="BP1580" s="24"/>
      <c r="BQ1580" s="22" t="str">
        <f>IFERROR(AVERAGE(BR1580:BS1580),"")</f>
        <v/>
      </c>
      <c r="BR1580" s="23"/>
      <c r="BS1580" s="24"/>
      <c r="BT1580" s="22" t="str">
        <f>IFERROR(AVERAGE(BU1580:BV1580),"")</f>
        <v/>
      </c>
      <c r="BU1580" s="23"/>
      <c r="BV1580" s="24"/>
      <c r="BY1580" s="2" t="s">
        <v>251</v>
      </c>
    </row>
    <row r="1581" spans="1:77">
      <c r="B1581" t="str">
        <f>B1580</f>
        <v>NREL2009lifecycle</v>
      </c>
      <c r="C1581" t="s">
        <v>49</v>
      </c>
      <c r="D1581">
        <f>D1580</f>
        <v>2009</v>
      </c>
      <c r="E1581" t="s">
        <v>22</v>
      </c>
      <c r="F1581" s="22" t="str">
        <f>IFERROR(AVERAGE(G1581:H1581),"")</f>
        <v/>
      </c>
      <c r="G1581" s="23"/>
      <c r="H1581" s="24"/>
      <c r="I1581" s="22" t="str">
        <f>IFERROR(AVERAGE(J1581:K1581),"")</f>
        <v/>
      </c>
      <c r="J1581" s="23"/>
      <c r="K1581" s="24"/>
      <c r="L1581" s="22" t="str">
        <f>IFERROR(AVERAGE(M1581:N1581),"")</f>
        <v/>
      </c>
      <c r="M1581" s="23"/>
      <c r="N1581" s="24"/>
      <c r="O1581" s="22" t="str">
        <f>IFERROR(AVERAGE(P1581:Q1581),"")</f>
        <v/>
      </c>
      <c r="P1581" s="23"/>
      <c r="Q1581" s="24"/>
      <c r="R1581" s="22" t="str">
        <f>IFERROR(AVERAGE(S1581:T1581),"")</f>
        <v/>
      </c>
      <c r="S1581" s="23"/>
      <c r="T1581" s="24"/>
      <c r="U1581" s="22" t="str">
        <f>IFERROR(AVERAGE(V1581:W1581),"")</f>
        <v/>
      </c>
      <c r="V1581" s="23"/>
      <c r="W1581" s="24"/>
      <c r="X1581" s="22" t="str">
        <f>IFERROR(AVERAGE(Y1581:Z1581),"")</f>
        <v/>
      </c>
      <c r="Y1581" s="23"/>
      <c r="Z1581" s="24"/>
      <c r="AA1581" s="22" t="str">
        <f>IFERROR(AVERAGE(AB1581:AC1581),"")</f>
        <v/>
      </c>
      <c r="AB1581" s="23"/>
      <c r="AC1581" s="24"/>
      <c r="AD1581" s="22" t="str">
        <f>IFERROR(AVERAGE(AE1581:AF1581),"")</f>
        <v/>
      </c>
      <c r="AE1581" s="23"/>
      <c r="AF1581" s="24"/>
      <c r="AG1581" s="22" t="str">
        <f>IFERROR(AVERAGE(AH1581:AI1581),"")</f>
        <v/>
      </c>
      <c r="AH1581" s="23"/>
      <c r="AI1581" s="24"/>
      <c r="AJ1581" s="22" t="str">
        <f>IFERROR(AVERAGE(AK1581:AL1581),"")</f>
        <v/>
      </c>
      <c r="AK1581" s="23"/>
      <c r="AL1581" s="24"/>
      <c r="AM1581" s="22" t="str">
        <f>IFERROR(AVERAGE(AN1581:AO1581),"")</f>
        <v/>
      </c>
      <c r="AN1581" s="23"/>
      <c r="AO1581" s="24"/>
      <c r="AP1581" s="22" t="str">
        <f>IFERROR(AVERAGE(AQ1581:AR1581),"")</f>
        <v/>
      </c>
      <c r="AQ1581" s="23"/>
      <c r="AR1581" s="24"/>
      <c r="AS1581" s="22" t="str">
        <f>IFERROR(AVERAGE(AT1581:AU1581),"")</f>
        <v/>
      </c>
      <c r="AT1581" s="23"/>
      <c r="AU1581" s="24"/>
      <c r="AV1581" s="22" t="str">
        <f>IFERROR(AVERAGE(AW1581:AX1581),"")</f>
        <v/>
      </c>
      <c r="AW1581" s="23"/>
      <c r="AX1581" s="24"/>
      <c r="AY1581" s="22" t="str">
        <f>IFERROR(AVERAGE(AZ1581:BA1581),"")</f>
        <v/>
      </c>
      <c r="AZ1581" s="23"/>
      <c r="BA1581" s="24"/>
      <c r="BB1581" s="22" t="str">
        <f>IFERROR(AVERAGE(BC1581:BD1581),"")</f>
        <v/>
      </c>
      <c r="BC1581" s="23"/>
      <c r="BD1581" s="24"/>
      <c r="BE1581" s="22" t="str">
        <f>IFERROR(AVERAGE(BF1581:BG1581),"")</f>
        <v/>
      </c>
      <c r="BF1581" s="23"/>
      <c r="BG1581" s="24"/>
      <c r="BH1581" s="22" t="str">
        <f>IFERROR(AVERAGE(BI1581:BJ1581),"")</f>
        <v/>
      </c>
      <c r="BI1581" s="23"/>
      <c r="BJ1581" s="24"/>
      <c r="BK1581" s="22" t="str">
        <f>IFERROR(AVERAGE(BL1581:BM1581),"")</f>
        <v/>
      </c>
      <c r="BL1581" s="23"/>
      <c r="BM1581" s="24"/>
      <c r="BN1581" s="22" t="str">
        <f>IFERROR(AVERAGE(BO1581:BP1581),"")</f>
        <v/>
      </c>
      <c r="BO1581" s="23"/>
      <c r="BP1581" s="24"/>
      <c r="BQ1581" s="22" t="str">
        <f>IFERROR(AVERAGE(BR1581:BS1581),"")</f>
        <v/>
      </c>
      <c r="BR1581" s="23"/>
      <c r="BS1581" s="24"/>
      <c r="BT1581" s="22" t="str">
        <f>IFERROR(AVERAGE(BU1581:BV1581),"")</f>
        <v/>
      </c>
      <c r="BU1581" s="23"/>
      <c r="BV1581" s="24"/>
    </row>
    <row r="1582" spans="1:77">
      <c r="B1582" t="s">
        <v>69</v>
      </c>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c r="BB1582" s="4"/>
      <c r="BC1582" s="4"/>
      <c r="BD1582" s="4"/>
      <c r="BE1582" s="4"/>
      <c r="BF1582" s="4"/>
      <c r="BG1582" s="4"/>
      <c r="BH1582" s="4"/>
      <c r="BI1582" s="4"/>
      <c r="BJ1582" s="4"/>
      <c r="BK1582" s="4"/>
      <c r="BL1582" s="4"/>
      <c r="BM1582" s="4"/>
      <c r="BN1582" s="4"/>
      <c r="BO1582" s="4"/>
      <c r="BP1582" s="4"/>
      <c r="BQ1582" s="4"/>
      <c r="BR1582" s="4"/>
      <c r="BS1582" s="4"/>
      <c r="BT1582" s="4"/>
      <c r="BU1582" s="4"/>
      <c r="BV1582" s="4"/>
    </row>
    <row r="1583" spans="1:77">
      <c r="B1583" t="str">
        <f>B1578</f>
        <v>NREL2009lifecycle</v>
      </c>
      <c r="C1583" t="s">
        <v>23</v>
      </c>
      <c r="D1583">
        <f>D1578</f>
        <v>2009</v>
      </c>
      <c r="E1583" t="s">
        <v>20</v>
      </c>
      <c r="F1583" s="4" t="str">
        <f>IFERROR(AVERAGE(G1583:H1583),"")</f>
        <v/>
      </c>
      <c r="G1583" s="12"/>
      <c r="H1583" s="13"/>
      <c r="I1583" s="4" t="str">
        <f>IFERROR(AVERAGE(J1583:K1583),"")</f>
        <v/>
      </c>
      <c r="J1583" s="12"/>
      <c r="K1583" s="13"/>
      <c r="L1583" s="4" t="str">
        <f>IFERROR(AVERAGE(M1583:N1583),"")</f>
        <v/>
      </c>
      <c r="M1583" s="12"/>
      <c r="N1583" s="13"/>
      <c r="O1583" s="4" t="str">
        <f>IFERROR(AVERAGE(P1583:Q1583),"")</f>
        <v/>
      </c>
      <c r="P1583" s="12"/>
      <c r="Q1583" s="13"/>
      <c r="R1583" s="4" t="str">
        <f>IFERROR(AVERAGE(S1583:T1583),"")</f>
        <v/>
      </c>
      <c r="S1583" s="12"/>
      <c r="T1583" s="13"/>
      <c r="U1583" s="4" t="str">
        <f>IFERROR(AVERAGE(V1583:W1583),"")</f>
        <v/>
      </c>
      <c r="V1583" s="12"/>
      <c r="W1583" s="13"/>
      <c r="X1583" s="4" t="str">
        <f>IFERROR(AVERAGE(Y1583:Z1583),"")</f>
        <v/>
      </c>
      <c r="Y1583" s="12"/>
      <c r="Z1583" s="13"/>
      <c r="AA1583" s="4" t="str">
        <f>IFERROR(AVERAGE(AB1583:AC1583),"")</f>
        <v/>
      </c>
      <c r="AB1583" s="12"/>
      <c r="AC1583" s="13"/>
      <c r="AD1583" s="4" t="str">
        <f>IFERROR(AVERAGE(AE1583:AF1583),"")</f>
        <v/>
      </c>
      <c r="AE1583" s="12"/>
      <c r="AF1583" s="13"/>
      <c r="AG1583" s="4" t="str">
        <f>IFERROR(AVERAGE(AH1583:AI1583),"")</f>
        <v/>
      </c>
      <c r="AH1583" s="12"/>
      <c r="AI1583" s="13"/>
      <c r="AJ1583" s="4" t="str">
        <f>IFERROR(AVERAGE(AK1583:AL1583),"")</f>
        <v/>
      </c>
      <c r="AK1583" s="12"/>
      <c r="AL1583" s="13"/>
      <c r="AM1583" s="4" t="str">
        <f>IFERROR(AVERAGE(AN1583:AO1583),"")</f>
        <v/>
      </c>
      <c r="AN1583" s="12"/>
      <c r="AO1583" s="13"/>
      <c r="AP1583" s="4" t="str">
        <f>IFERROR(AVERAGE(AQ1583:AR1583),"")</f>
        <v/>
      </c>
      <c r="AQ1583" s="12"/>
      <c r="AR1583" s="13"/>
      <c r="AS1583" s="4" t="str">
        <f>IFERROR(AVERAGE(AT1583:AU1583),"")</f>
        <v/>
      </c>
      <c r="AT1583" s="12"/>
      <c r="AU1583" s="13"/>
      <c r="AV1583" s="4" t="str">
        <f>IFERROR(AVERAGE(AW1583:AX1583),"")</f>
        <v/>
      </c>
      <c r="AW1583" s="12"/>
      <c r="AX1583" s="13"/>
      <c r="AY1583" s="4" t="str">
        <f>IFERROR(AVERAGE(AZ1583:BA1583),"")</f>
        <v/>
      </c>
      <c r="AZ1583" s="12"/>
      <c r="BA1583" s="13"/>
      <c r="BB1583" s="4" t="str">
        <f>IFERROR(AVERAGE(BC1583:BD1583),"")</f>
        <v/>
      </c>
      <c r="BC1583" s="12"/>
      <c r="BD1583" s="13"/>
      <c r="BE1583" s="4" t="str">
        <f>IFERROR(AVERAGE(BF1583:BG1583),"")</f>
        <v/>
      </c>
      <c r="BF1583" s="12"/>
      <c r="BG1583" s="13"/>
      <c r="BH1583" s="4" t="str">
        <f>IFERROR(AVERAGE(BI1583:BJ1583),"")</f>
        <v/>
      </c>
      <c r="BI1583" s="12"/>
      <c r="BJ1583" s="13"/>
      <c r="BK1583" s="4" t="str">
        <f>IFERROR(AVERAGE(BL1583:BM1583),"")</f>
        <v/>
      </c>
      <c r="BL1583" s="12"/>
      <c r="BM1583" s="13"/>
      <c r="BN1583" s="4" t="str">
        <f>IFERROR(AVERAGE(BO1583:BP1583),"")</f>
        <v/>
      </c>
      <c r="BO1583" s="12"/>
      <c r="BP1583" s="13"/>
      <c r="BQ1583" s="4" t="str">
        <f>IFERROR(AVERAGE(BR1583:BS1583),"")</f>
        <v/>
      </c>
      <c r="BR1583" s="12"/>
      <c r="BS1583" s="13"/>
      <c r="BT1583" s="4" t="str">
        <f>IFERROR(AVERAGE(BU1583:BV1583),"")</f>
        <v/>
      </c>
      <c r="BU1583" s="12"/>
      <c r="BV1583" s="13"/>
    </row>
    <row r="1584" spans="1:77">
      <c r="B1584" t="str">
        <f>B1583</f>
        <v>NREL2009lifecycle</v>
      </c>
      <c r="C1584" t="s">
        <v>42</v>
      </c>
      <c r="D1584">
        <f>D1583</f>
        <v>2009</v>
      </c>
      <c r="E1584" t="s">
        <v>43</v>
      </c>
      <c r="F1584" s="4" t="str">
        <f>IFERROR(AVERAGE(G1584:H1584),"")</f>
        <v/>
      </c>
      <c r="G1584" s="12"/>
      <c r="H1584" s="13"/>
      <c r="I1584" s="4" t="str">
        <f>IFERROR(AVERAGE(J1584:K1584),"")</f>
        <v/>
      </c>
      <c r="J1584" s="12"/>
      <c r="K1584" s="13"/>
      <c r="L1584" s="4" t="str">
        <f>IFERROR(AVERAGE(M1584:N1584),"")</f>
        <v/>
      </c>
      <c r="M1584" s="12"/>
      <c r="N1584" s="13"/>
      <c r="O1584" s="4" t="str">
        <f>IFERROR(AVERAGE(P1584:Q1584),"")</f>
        <v/>
      </c>
      <c r="P1584" s="12"/>
      <c r="Q1584" s="13"/>
      <c r="R1584" s="4" t="str">
        <f>IFERROR(AVERAGE(S1584:T1584),"")</f>
        <v/>
      </c>
      <c r="S1584" s="12"/>
      <c r="T1584" s="13"/>
      <c r="U1584" s="4" t="str">
        <f>IFERROR(AVERAGE(V1584:W1584),"")</f>
        <v/>
      </c>
      <c r="V1584" s="12"/>
      <c r="W1584" s="13"/>
      <c r="X1584" s="4" t="str">
        <f>IFERROR(AVERAGE(Y1584:Z1584),"")</f>
        <v/>
      </c>
      <c r="Y1584" s="12"/>
      <c r="Z1584" s="13"/>
      <c r="AA1584" s="4" t="str">
        <f>IFERROR(AVERAGE(AB1584:AC1584),"")</f>
        <v/>
      </c>
      <c r="AB1584" s="12"/>
      <c r="AC1584" s="13"/>
      <c r="AD1584" s="4" t="str">
        <f>IFERROR(AVERAGE(AE1584:AF1584),"")</f>
        <v/>
      </c>
      <c r="AE1584" s="12"/>
      <c r="AF1584" s="13"/>
      <c r="AG1584" s="4" t="str">
        <f>IFERROR(AVERAGE(AH1584:AI1584),"")</f>
        <v/>
      </c>
      <c r="AH1584" s="12"/>
      <c r="AI1584" s="13"/>
      <c r="AJ1584" s="4" t="str">
        <f>IFERROR(AVERAGE(AK1584:AL1584),"")</f>
        <v/>
      </c>
      <c r="AK1584" s="12"/>
      <c r="AL1584" s="13"/>
      <c r="AM1584" s="4" t="str">
        <f>IFERROR(AVERAGE(AN1584:AO1584),"")</f>
        <v/>
      </c>
      <c r="AN1584" s="12"/>
      <c r="AO1584" s="13"/>
      <c r="AP1584" s="4" t="str">
        <f>IFERROR(AVERAGE(AQ1584:AR1584),"")</f>
        <v/>
      </c>
      <c r="AQ1584" s="12"/>
      <c r="AR1584" s="13"/>
      <c r="AS1584" s="4" t="str">
        <f>IFERROR(AVERAGE(AT1584:AU1584),"")</f>
        <v/>
      </c>
      <c r="AT1584" s="12"/>
      <c r="AU1584" s="13"/>
      <c r="AV1584" s="4" t="str">
        <f>IFERROR(AVERAGE(AW1584:AX1584),"")</f>
        <v/>
      </c>
      <c r="AW1584" s="12"/>
      <c r="AX1584" s="13"/>
      <c r="AY1584" s="4" t="str">
        <f>IFERROR(AVERAGE(AZ1584:BA1584),"")</f>
        <v/>
      </c>
      <c r="AZ1584" s="12"/>
      <c r="BA1584" s="13"/>
      <c r="BB1584" s="4" t="str">
        <f>IFERROR(AVERAGE(BC1584:BD1584),"")</f>
        <v/>
      </c>
      <c r="BC1584" s="12"/>
      <c r="BD1584" s="13"/>
      <c r="BE1584" s="4" t="str">
        <f>IFERROR(AVERAGE(BF1584:BG1584),"")</f>
        <v/>
      </c>
      <c r="BF1584" s="12"/>
      <c r="BG1584" s="13"/>
      <c r="BH1584" s="4" t="str">
        <f>IFERROR(AVERAGE(BI1584:BJ1584),"")</f>
        <v/>
      </c>
      <c r="BI1584" s="12"/>
      <c r="BJ1584" s="13"/>
      <c r="BK1584" s="4" t="str">
        <f>IFERROR(AVERAGE(BL1584:BM1584),"")</f>
        <v/>
      </c>
      <c r="BL1584" s="12"/>
      <c r="BM1584" s="13"/>
      <c r="BN1584" s="4" t="str">
        <f>IFERROR(AVERAGE(BO1584:BP1584),"")</f>
        <v/>
      </c>
      <c r="BO1584" s="12"/>
      <c r="BP1584" s="13"/>
      <c r="BQ1584" s="4" t="str">
        <f>IFERROR(AVERAGE(BR1584:BS1584),"")</f>
        <v/>
      </c>
      <c r="BR1584" s="12"/>
      <c r="BS1584" s="13"/>
      <c r="BT1584" s="4" t="str">
        <f>IFERROR(AVERAGE(BU1584:BV1584),"")</f>
        <v/>
      </c>
      <c r="BU1584" s="12"/>
      <c r="BV1584" s="13"/>
    </row>
    <row r="1585" spans="1:77">
      <c r="B1585" t="str">
        <f>B1584</f>
        <v>NREL2009lifecycle</v>
      </c>
      <c r="C1585" t="s">
        <v>21</v>
      </c>
      <c r="D1585">
        <f>D1584</f>
        <v>2009</v>
      </c>
      <c r="E1585" t="s">
        <v>22</v>
      </c>
      <c r="F1585" s="22" t="str">
        <f>IFERROR(AVERAGE(G1585:H1585),"")</f>
        <v/>
      </c>
      <c r="G1585" s="23"/>
      <c r="H1585" s="24"/>
      <c r="I1585" s="22" t="str">
        <f>IFERROR(AVERAGE(J1585:K1585),"")</f>
        <v/>
      </c>
      <c r="J1585" s="23"/>
      <c r="K1585" s="24"/>
      <c r="L1585" s="22" t="str">
        <f>IFERROR(AVERAGE(M1585:N1585),"")</f>
        <v/>
      </c>
      <c r="M1585" s="23"/>
      <c r="N1585" s="24"/>
      <c r="O1585" s="22" t="str">
        <f>IFERROR(AVERAGE(P1585:Q1585),"")</f>
        <v/>
      </c>
      <c r="P1585" s="23"/>
      <c r="Q1585" s="24"/>
      <c r="R1585" s="22" t="str">
        <f>IFERROR(AVERAGE(S1585:T1585),"")</f>
        <v/>
      </c>
      <c r="S1585" s="23"/>
      <c r="T1585" s="24"/>
      <c r="U1585" s="22" t="str">
        <f>IFERROR(AVERAGE(V1585:W1585),"")</f>
        <v/>
      </c>
      <c r="V1585" s="23"/>
      <c r="W1585" s="24"/>
      <c r="X1585" s="22" t="str">
        <f>IFERROR(AVERAGE(Y1585:Z1585),"")</f>
        <v/>
      </c>
      <c r="Y1585" s="23"/>
      <c r="Z1585" s="24"/>
      <c r="AA1585" s="22" t="str">
        <f>IFERROR(AVERAGE(AB1585:AC1585),"")</f>
        <v/>
      </c>
      <c r="AB1585" s="23"/>
      <c r="AC1585" s="24"/>
      <c r="AD1585" s="22" t="str">
        <f>IFERROR(AVERAGE(AE1585:AF1585),"")</f>
        <v/>
      </c>
      <c r="AE1585" s="23"/>
      <c r="AF1585" s="24"/>
      <c r="AG1585" s="22" t="str">
        <f>IFERROR(AVERAGE(AH1585:AI1585),"")</f>
        <v/>
      </c>
      <c r="AH1585" s="23"/>
      <c r="AI1585" s="24"/>
      <c r="AJ1585" s="22" t="str">
        <f>IFERROR(AVERAGE(AK1585:AL1585),"")</f>
        <v/>
      </c>
      <c r="AK1585" s="23"/>
      <c r="AL1585" s="24"/>
      <c r="AM1585" s="22" t="str">
        <f>IFERROR(AVERAGE(AN1585:AO1585),"")</f>
        <v/>
      </c>
      <c r="AN1585" s="23"/>
      <c r="AO1585" s="24"/>
      <c r="AP1585" s="22" t="str">
        <f>IFERROR(AVERAGE(AQ1585:AR1585),"")</f>
        <v/>
      </c>
      <c r="AQ1585" s="23"/>
      <c r="AR1585" s="24"/>
      <c r="AS1585" s="22" t="str">
        <f>IFERROR(AVERAGE(AT1585:AU1585),"")</f>
        <v/>
      </c>
      <c r="AT1585" s="23"/>
      <c r="AU1585" s="24"/>
      <c r="AV1585" s="22" t="str">
        <f>IFERROR(AVERAGE(AW1585:AX1585),"")</f>
        <v/>
      </c>
      <c r="AW1585" s="23"/>
      <c r="AX1585" s="24"/>
      <c r="AY1585" s="22" t="str">
        <f>IFERROR(AVERAGE(AZ1585:BA1585),"")</f>
        <v/>
      </c>
      <c r="AZ1585" s="23"/>
      <c r="BA1585" s="24"/>
      <c r="BB1585" s="22" t="str">
        <f>IFERROR(AVERAGE(BC1585:BD1585),"")</f>
        <v/>
      </c>
      <c r="BC1585" s="23"/>
      <c r="BD1585" s="24"/>
      <c r="BE1585" s="22" t="str">
        <f>IFERROR(AVERAGE(BF1585:BG1585),"")</f>
        <v/>
      </c>
      <c r="BF1585" s="23"/>
      <c r="BG1585" s="24"/>
      <c r="BH1585" s="22" t="str">
        <f>IFERROR(AVERAGE(BI1585:BJ1585),"")</f>
        <v/>
      </c>
      <c r="BI1585" s="23"/>
      <c r="BJ1585" s="24"/>
      <c r="BK1585" s="22" t="str">
        <f>IFERROR(AVERAGE(BL1585:BM1585),"")</f>
        <v/>
      </c>
      <c r="BL1585" s="23"/>
      <c r="BM1585" s="24"/>
      <c r="BN1585" s="22" t="str">
        <f>IFERROR(AVERAGE(BO1585:BP1585),"")</f>
        <v/>
      </c>
      <c r="BO1585" s="23"/>
      <c r="BP1585" s="24"/>
      <c r="BQ1585" s="22" t="str">
        <f>IFERROR(AVERAGE(BR1585:BS1585),"")</f>
        <v/>
      </c>
      <c r="BR1585" s="23"/>
      <c r="BS1585" s="24"/>
      <c r="BT1585" s="22" t="str">
        <f>IFERROR(AVERAGE(BU1585:BV1585),"")</f>
        <v/>
      </c>
      <c r="BU1585" s="23"/>
      <c r="BV1585" s="24"/>
    </row>
    <row r="1586" spans="1:77">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c r="AV1586" s="11"/>
      <c r="AW1586" s="11"/>
      <c r="AX1586" s="11"/>
      <c r="AY1586" s="11"/>
      <c r="AZ1586" s="11"/>
      <c r="BA1586" s="11"/>
      <c r="BB1586" s="11"/>
      <c r="BC1586" s="11"/>
      <c r="BD1586" s="11"/>
      <c r="BE1586" s="11"/>
      <c r="BF1586" s="11"/>
      <c r="BG1586" s="11"/>
      <c r="BH1586" s="11"/>
      <c r="BI1586" s="11"/>
      <c r="BJ1586" s="11"/>
      <c r="BK1586" s="11"/>
      <c r="BL1586" s="11"/>
      <c r="BM1586" s="11"/>
      <c r="BN1586" s="11"/>
      <c r="BO1586" s="11"/>
      <c r="BP1586" s="11"/>
      <c r="BQ1586" s="11"/>
      <c r="BR1586" s="11"/>
      <c r="BS1586" s="11"/>
      <c r="BT1586" s="11"/>
      <c r="BU1586" s="11"/>
      <c r="BV1586" s="11"/>
      <c r="BW1586" s="11"/>
      <c r="BX1586" s="11"/>
      <c r="BY1586" s="11"/>
    </row>
    <row r="1588" spans="1:77">
      <c r="A1588" s="5">
        <f>MATCH(B1588,Sources[Citekey],0)</f>
        <v>140</v>
      </c>
      <c r="B1588" s="6" t="s">
        <v>291</v>
      </c>
      <c r="C1588" s="1"/>
      <c r="D1588" s="1">
        <f>VLOOKUP(B1588,Sources[],2,FALSE)</f>
        <v>2013</v>
      </c>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c r="BB1588" s="4"/>
      <c r="BC1588" s="4"/>
      <c r="BD1588" s="4"/>
      <c r="BE1588" s="4"/>
      <c r="BF1588" s="4"/>
      <c r="BG1588" s="4"/>
      <c r="BH1588" s="4"/>
      <c r="BI1588" s="4"/>
      <c r="BJ1588" s="4"/>
      <c r="BK1588" s="4"/>
      <c r="BL1588" s="4"/>
      <c r="BM1588" s="4"/>
      <c r="BN1588" s="4"/>
      <c r="BO1588" s="4"/>
      <c r="BP1588" s="4"/>
      <c r="BQ1588" s="4"/>
      <c r="BR1588" s="4"/>
      <c r="BS1588" s="4"/>
      <c r="BT1588" s="4"/>
      <c r="BU1588" s="4"/>
      <c r="BV1588" s="4"/>
    </row>
    <row r="1589" spans="1:77">
      <c r="B1589" t="str">
        <f>B1588</f>
        <v>penev2013hybrid</v>
      </c>
      <c r="C1589" t="s">
        <v>3</v>
      </c>
      <c r="D1589">
        <f>D1588</f>
        <v>2013</v>
      </c>
      <c r="E1589" s="25" t="s">
        <v>51</v>
      </c>
      <c r="F1589" s="4" t="str">
        <f>IFERROR(AVERAGE(G1589:H1589),"")</f>
        <v/>
      </c>
      <c r="G1589" s="12"/>
      <c r="H1589" s="13"/>
      <c r="I1589" s="4" t="str">
        <f>IFERROR(AVERAGE(J1589:K1589),"")</f>
        <v/>
      </c>
      <c r="J1589" s="12"/>
      <c r="K1589" s="13"/>
      <c r="L1589" s="4" t="str">
        <f>IFERROR(AVERAGE(M1589:N1589),"")</f>
        <v/>
      </c>
      <c r="M1589" s="12"/>
      <c r="N1589" s="13"/>
      <c r="O1589" s="4" t="str">
        <f>IFERROR(AVERAGE(P1589:Q1589),"")</f>
        <v/>
      </c>
      <c r="P1589" s="12"/>
      <c r="Q1589" s="13"/>
      <c r="R1589" s="4" t="str">
        <f>IFERROR(AVERAGE(S1589:T1589),"")</f>
        <v/>
      </c>
      <c r="S1589" s="12"/>
      <c r="T1589" s="13"/>
      <c r="U1589" s="4" t="str">
        <f>IFERROR(AVERAGE(V1589:W1589),"")</f>
        <v/>
      </c>
      <c r="V1589" s="12"/>
      <c r="W1589" s="13"/>
      <c r="X1589" s="4" t="str">
        <f>IFERROR(AVERAGE(Y1589:Z1589),"")</f>
        <v/>
      </c>
      <c r="Y1589" s="12"/>
      <c r="Z1589" s="13"/>
      <c r="AA1589" s="4" t="str">
        <f>IFERROR(AVERAGE(AB1589:AC1589),"")</f>
        <v/>
      </c>
      <c r="AB1589" s="12"/>
      <c r="AC1589" s="13"/>
      <c r="AD1589" s="4" t="str">
        <f>IFERROR(AVERAGE(AE1589:AF1589),"")</f>
        <v/>
      </c>
      <c r="AE1589" s="12"/>
      <c r="AF1589" s="13"/>
      <c r="AG1589" s="4" t="str">
        <f>IFERROR(AVERAGE(AH1589:AI1589),"")</f>
        <v/>
      </c>
      <c r="AH1589" s="12"/>
      <c r="AI1589" s="13"/>
      <c r="AJ1589" s="4" t="str">
        <f>IFERROR(AVERAGE(AK1589:AL1589),"")</f>
        <v/>
      </c>
      <c r="AK1589" s="12"/>
      <c r="AL1589" s="13"/>
      <c r="AM1589" s="4" t="str">
        <f>IFERROR(AVERAGE(AN1589:AO1589),"")</f>
        <v/>
      </c>
      <c r="AN1589" s="12"/>
      <c r="AO1589" s="13"/>
      <c r="AP1589" s="4" t="str">
        <f>IFERROR(AVERAGE(AQ1589:AR1589),"")</f>
        <v/>
      </c>
      <c r="AQ1589" s="12"/>
      <c r="AR1589" s="13"/>
      <c r="AS1589" s="4">
        <f>IFERROR(AVERAGE(AT1589:AU1589),"")</f>
        <v>1000</v>
      </c>
      <c r="AT1589" s="12">
        <v>1000</v>
      </c>
      <c r="AU1589" s="13">
        <v>1000</v>
      </c>
      <c r="AV1589" s="4" t="str">
        <f>IFERROR(AVERAGE(AW1589:AX1589),"")</f>
        <v/>
      </c>
      <c r="AW1589" s="12"/>
      <c r="AX1589" s="13"/>
      <c r="AY1589" s="4" t="str">
        <f>IFERROR(AVERAGE(AZ1589:BA1589),"")</f>
        <v/>
      </c>
      <c r="AZ1589" s="12"/>
      <c r="BA1589" s="13"/>
      <c r="BB1589" s="4" t="str">
        <f>IFERROR(AVERAGE(BC1589:BD1589),"")</f>
        <v/>
      </c>
      <c r="BC1589" s="12"/>
      <c r="BD1589" s="13"/>
      <c r="BE1589" s="4" t="str">
        <f>IFERROR(AVERAGE(BF1589:BG1589),"")</f>
        <v/>
      </c>
      <c r="BF1589" s="12"/>
      <c r="BG1589" s="13"/>
      <c r="BH1589" s="4" t="str">
        <f>IFERROR(AVERAGE(BI1589:BJ1589),"")</f>
        <v/>
      </c>
      <c r="BI1589" s="12"/>
      <c r="BJ1589" s="13"/>
      <c r="BK1589" s="4" t="str">
        <f>IFERROR(AVERAGE(BL1589:BM1589),"")</f>
        <v/>
      </c>
      <c r="BL1589" s="12"/>
      <c r="BM1589" s="13"/>
      <c r="BN1589" s="4" t="str">
        <f>IFERROR(AVERAGE(BO1589:BP1589),"")</f>
        <v/>
      </c>
      <c r="BO1589" s="12"/>
      <c r="BP1589" s="13"/>
      <c r="BQ1589" s="4" t="str">
        <f>IFERROR(AVERAGE(BR1589:BS1589),"")</f>
        <v/>
      </c>
      <c r="BR1589" s="12"/>
      <c r="BS1589" s="13"/>
      <c r="BT1589" s="4" t="str">
        <f>IFERROR(AVERAGE(BU1589:BV1589),"")</f>
        <v/>
      </c>
      <c r="BU1589" s="12"/>
      <c r="BV1589" s="13"/>
      <c r="BX1589" s="2"/>
      <c r="BY1589" t="s">
        <v>292</v>
      </c>
    </row>
    <row r="1590" spans="1:77">
      <c r="B1590" t="str">
        <f>B1589</f>
        <v>penev2013hybrid</v>
      </c>
      <c r="C1590" t="s">
        <v>4</v>
      </c>
      <c r="D1590">
        <f>D1589</f>
        <v>2013</v>
      </c>
      <c r="E1590" t="str">
        <f>E1589</f>
        <v>USD/kW</v>
      </c>
      <c r="F1590" s="4" t="str">
        <f>IFERROR(AVERAGE(G1590:H1590),"")</f>
        <v/>
      </c>
      <c r="G1590" s="14"/>
      <c r="H1590" s="15"/>
      <c r="I1590" s="4" t="str">
        <f>IFERROR(AVERAGE(J1590:K1590),"")</f>
        <v/>
      </c>
      <c r="J1590" s="14"/>
      <c r="K1590" s="15"/>
      <c r="L1590" s="4" t="str">
        <f>IFERROR(AVERAGE(M1590:N1590),"")</f>
        <v/>
      </c>
      <c r="M1590" s="14"/>
      <c r="N1590" s="15"/>
      <c r="O1590" s="4" t="str">
        <f>IFERROR(AVERAGE(P1590:Q1590),"")</f>
        <v/>
      </c>
      <c r="P1590" s="14"/>
      <c r="Q1590" s="15"/>
      <c r="R1590" s="4" t="str">
        <f>IFERROR(AVERAGE(S1590:T1590),"")</f>
        <v/>
      </c>
      <c r="S1590" s="14"/>
      <c r="T1590" s="15"/>
      <c r="U1590" s="4" t="str">
        <f>IFERROR(AVERAGE(V1590:W1590),"")</f>
        <v/>
      </c>
      <c r="V1590" s="14"/>
      <c r="W1590" s="15"/>
      <c r="X1590" s="4" t="str">
        <f>IFERROR(AVERAGE(Y1590:Z1590),"")</f>
        <v/>
      </c>
      <c r="Y1590" s="14"/>
      <c r="Z1590" s="15"/>
      <c r="AA1590" s="4" t="str">
        <f>IFERROR(AVERAGE(AB1590:AC1590),"")</f>
        <v/>
      </c>
      <c r="AB1590" s="14"/>
      <c r="AC1590" s="15"/>
      <c r="AD1590" s="4" t="str">
        <f>IFERROR(AVERAGE(AE1590:AF1590),"")</f>
        <v/>
      </c>
      <c r="AE1590" s="14"/>
      <c r="AF1590" s="15"/>
      <c r="AG1590" s="4" t="str">
        <f>IFERROR(AVERAGE(AH1590:AI1590),"")</f>
        <v/>
      </c>
      <c r="AH1590" s="14"/>
      <c r="AI1590" s="15"/>
      <c r="AJ1590" s="4" t="str">
        <f>IFERROR(AVERAGE(AK1590:AL1590),"")</f>
        <v/>
      </c>
      <c r="AK1590" s="14"/>
      <c r="AL1590" s="15"/>
      <c r="AM1590" s="4" t="str">
        <f>IFERROR(AVERAGE(AN1590:AO1590),"")</f>
        <v/>
      </c>
      <c r="AN1590" s="14"/>
      <c r="AO1590" s="15"/>
      <c r="AP1590" s="4" t="str">
        <f>IFERROR(AVERAGE(AQ1590:AR1590),"")</f>
        <v/>
      </c>
      <c r="AQ1590" s="14"/>
      <c r="AR1590" s="15"/>
      <c r="AS1590" s="4">
        <f>IFERROR(AVERAGE(AT1590:AU1590),"")</f>
        <v>1000</v>
      </c>
      <c r="AT1590" s="14">
        <v>1000</v>
      </c>
      <c r="AU1590" s="15">
        <v>1000</v>
      </c>
      <c r="AV1590" s="4" t="str">
        <f>IFERROR(AVERAGE(AW1590:AX1590),"")</f>
        <v/>
      </c>
      <c r="AW1590" s="14"/>
      <c r="AX1590" s="15"/>
      <c r="AY1590" s="4" t="str">
        <f>IFERROR(AVERAGE(AZ1590:BA1590),"")</f>
        <v/>
      </c>
      <c r="AZ1590" s="14"/>
      <c r="BA1590" s="15"/>
      <c r="BB1590" s="4" t="str">
        <f>IFERROR(AVERAGE(BC1590:BD1590),"")</f>
        <v/>
      </c>
      <c r="BC1590" s="14"/>
      <c r="BD1590" s="15"/>
      <c r="BE1590" s="4" t="str">
        <f>IFERROR(AVERAGE(BF1590:BG1590),"")</f>
        <v/>
      </c>
      <c r="BF1590" s="14"/>
      <c r="BG1590" s="15"/>
      <c r="BH1590" s="4" t="str">
        <f>IFERROR(AVERAGE(BI1590:BJ1590),"")</f>
        <v/>
      </c>
      <c r="BI1590" s="14"/>
      <c r="BJ1590" s="15"/>
      <c r="BK1590" s="4" t="str">
        <f>IFERROR(AVERAGE(BL1590:BM1590),"")</f>
        <v/>
      </c>
      <c r="BL1590" s="14"/>
      <c r="BM1590" s="15"/>
      <c r="BN1590" s="4" t="str">
        <f>IFERROR(AVERAGE(BO1590:BP1590),"")</f>
        <v/>
      </c>
      <c r="BO1590" s="14"/>
      <c r="BP1590" s="15"/>
      <c r="BQ1590" s="4" t="str">
        <f>IFERROR(AVERAGE(BR1590:BS1590),"")</f>
        <v/>
      </c>
      <c r="BR1590" s="14"/>
      <c r="BS1590" s="15"/>
      <c r="BT1590" s="4" t="str">
        <f>IFERROR(AVERAGE(BU1590:BV1590),"")</f>
        <v/>
      </c>
      <c r="BU1590" s="14"/>
      <c r="BV1590" s="15"/>
      <c r="BX1590" s="2"/>
      <c r="BY1590" t="s">
        <v>292</v>
      </c>
    </row>
    <row r="1591" spans="1:77">
      <c r="B1591" t="str">
        <f>B1590</f>
        <v>penev2013hybrid</v>
      </c>
      <c r="C1591" t="s">
        <v>5</v>
      </c>
      <c r="D1591">
        <f>D1590</f>
        <v>2013</v>
      </c>
      <c r="E1591" t="str">
        <f>E1590</f>
        <v>USD/kW</v>
      </c>
      <c r="F1591" s="4" t="str">
        <f>IFERROR(AVERAGE(G1591:H1591),"")</f>
        <v/>
      </c>
      <c r="G1591" s="16"/>
      <c r="H1591" s="17"/>
      <c r="I1591" s="4" t="str">
        <f>IFERROR(AVERAGE(J1591:K1591),"")</f>
        <v/>
      </c>
      <c r="J1591" s="16"/>
      <c r="K1591" s="17"/>
      <c r="L1591" s="4" t="str">
        <f>IFERROR(AVERAGE(M1591:N1591),"")</f>
        <v/>
      </c>
      <c r="M1591" s="16"/>
      <c r="N1591" s="17"/>
      <c r="O1591" s="4" t="str">
        <f>IFERROR(AVERAGE(P1591:Q1591),"")</f>
        <v/>
      </c>
      <c r="P1591" s="16"/>
      <c r="Q1591" s="17"/>
      <c r="R1591" s="4" t="str">
        <f>IFERROR(AVERAGE(S1591:T1591),"")</f>
        <v/>
      </c>
      <c r="S1591" s="16"/>
      <c r="T1591" s="17"/>
      <c r="U1591" s="4" t="str">
        <f>IFERROR(AVERAGE(V1591:W1591),"")</f>
        <v/>
      </c>
      <c r="V1591" s="16"/>
      <c r="W1591" s="17"/>
      <c r="X1591" s="4" t="str">
        <f>IFERROR(AVERAGE(Y1591:Z1591),"")</f>
        <v/>
      </c>
      <c r="Y1591" s="16"/>
      <c r="Z1591" s="17"/>
      <c r="AA1591" s="4" t="str">
        <f>IFERROR(AVERAGE(AB1591:AC1591),"")</f>
        <v/>
      </c>
      <c r="AB1591" s="16"/>
      <c r="AC1591" s="17"/>
      <c r="AD1591" s="4" t="str">
        <f>IFERROR(AVERAGE(AE1591:AF1591),"")</f>
        <v/>
      </c>
      <c r="AE1591" s="16"/>
      <c r="AF1591" s="17"/>
      <c r="AG1591" s="4" t="str">
        <f>IFERROR(AVERAGE(AH1591:AI1591),"")</f>
        <v/>
      </c>
      <c r="AH1591" s="16"/>
      <c r="AI1591" s="17"/>
      <c r="AJ1591" s="4" t="str">
        <f>IFERROR(AVERAGE(AK1591:AL1591),"")</f>
        <v/>
      </c>
      <c r="AK1591" s="16"/>
      <c r="AL1591" s="17"/>
      <c r="AM1591" s="4" t="str">
        <f>IFERROR(AVERAGE(AN1591:AO1591),"")</f>
        <v/>
      </c>
      <c r="AN1591" s="16"/>
      <c r="AO1591" s="17"/>
      <c r="AP1591" s="4" t="str">
        <f>IFERROR(AVERAGE(AQ1591:AR1591),"")</f>
        <v/>
      </c>
      <c r="AQ1591" s="16"/>
      <c r="AR1591" s="17"/>
      <c r="AS1591" s="4">
        <f>IFERROR(AVERAGE(AT1591:AU1591),"")</f>
        <v>1000</v>
      </c>
      <c r="AT1591" s="16">
        <v>1000</v>
      </c>
      <c r="AU1591" s="17">
        <v>1000</v>
      </c>
      <c r="AV1591" s="4" t="str">
        <f>IFERROR(AVERAGE(AW1591:AX1591),"")</f>
        <v/>
      </c>
      <c r="AW1591" s="16"/>
      <c r="AX1591" s="17"/>
      <c r="AY1591" s="4" t="str">
        <f>IFERROR(AVERAGE(AZ1591:BA1591),"")</f>
        <v/>
      </c>
      <c r="AZ1591" s="16"/>
      <c r="BA1591" s="17"/>
      <c r="BB1591" s="4" t="str">
        <f>IFERROR(AVERAGE(BC1591:BD1591),"")</f>
        <v/>
      </c>
      <c r="BC1591" s="16"/>
      <c r="BD1591" s="17"/>
      <c r="BE1591" s="4" t="str">
        <f>IFERROR(AVERAGE(BF1591:BG1591),"")</f>
        <v/>
      </c>
      <c r="BF1591" s="16"/>
      <c r="BG1591" s="17"/>
      <c r="BH1591" s="4" t="str">
        <f>IFERROR(AVERAGE(BI1591:BJ1591),"")</f>
        <v/>
      </c>
      <c r="BI1591" s="16"/>
      <c r="BJ1591" s="17"/>
      <c r="BK1591" s="4" t="str">
        <f>IFERROR(AVERAGE(BL1591:BM1591),"")</f>
        <v/>
      </c>
      <c r="BL1591" s="16"/>
      <c r="BM1591" s="17"/>
      <c r="BN1591" s="4" t="str">
        <f>IFERROR(AVERAGE(BO1591:BP1591),"")</f>
        <v/>
      </c>
      <c r="BO1591" s="16"/>
      <c r="BP1591" s="17"/>
      <c r="BQ1591" s="4" t="str">
        <f>IFERROR(AVERAGE(BR1591:BS1591),"")</f>
        <v/>
      </c>
      <c r="BR1591" s="16"/>
      <c r="BS1591" s="17"/>
      <c r="BT1591" s="4" t="str">
        <f>IFERROR(AVERAGE(BU1591:BV1591),"")</f>
        <v/>
      </c>
      <c r="BU1591" s="16"/>
      <c r="BV1591" s="17"/>
      <c r="BY1591" t="s">
        <v>292</v>
      </c>
    </row>
    <row r="1592" spans="1:77">
      <c r="B1592" t="s">
        <v>69</v>
      </c>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c r="BB1592" s="4"/>
      <c r="BC1592" s="4"/>
      <c r="BD1592" s="4"/>
      <c r="BE1592" s="4"/>
      <c r="BF1592" s="4"/>
      <c r="BG1592" s="4"/>
      <c r="BH1592" s="4"/>
      <c r="BI1592" s="4"/>
      <c r="BJ1592" s="4"/>
      <c r="BK1592" s="4"/>
      <c r="BL1592" s="4"/>
      <c r="BM1592" s="4"/>
      <c r="BN1592" s="4"/>
      <c r="BO1592" s="4"/>
      <c r="BP1592" s="4"/>
      <c r="BQ1592" s="4"/>
      <c r="BR1592" s="4"/>
      <c r="BS1592" s="4"/>
      <c r="BT1592" s="4"/>
      <c r="BU1592" s="4"/>
      <c r="BV1592" s="4"/>
    </row>
    <row r="1593" spans="1:77" s="1" customFormat="1">
      <c r="A1593" s="55"/>
      <c r="B1593" s="1" t="str">
        <f>B1591</f>
        <v>penev2013hybrid</v>
      </c>
      <c r="C1593" s="1" t="s">
        <v>10</v>
      </c>
      <c r="D1593" s="1">
        <f>D1588</f>
        <v>2013</v>
      </c>
      <c r="E1593" s="1" t="str">
        <f>E1589</f>
        <v>USD/kW</v>
      </c>
      <c r="F1593" s="10">
        <f t="shared" ref="F1593:BJ1593" si="1761">IFERROR(SUM(F1595:F1600)/F1594,0)</f>
        <v>0</v>
      </c>
      <c r="G1593" s="10">
        <f t="shared" si="1761"/>
        <v>0</v>
      </c>
      <c r="H1593" s="10">
        <f t="shared" si="1761"/>
        <v>0</v>
      </c>
      <c r="I1593" s="10">
        <f t="shared" si="1761"/>
        <v>0</v>
      </c>
      <c r="J1593" s="10">
        <f t="shared" si="1761"/>
        <v>0</v>
      </c>
      <c r="K1593" s="10">
        <f t="shared" si="1761"/>
        <v>0</v>
      </c>
      <c r="L1593" s="10">
        <f t="shared" si="1761"/>
        <v>0</v>
      </c>
      <c r="M1593" s="10">
        <f t="shared" si="1761"/>
        <v>0</v>
      </c>
      <c r="N1593" s="10">
        <f t="shared" si="1761"/>
        <v>0</v>
      </c>
      <c r="O1593" s="10">
        <f t="shared" si="1761"/>
        <v>0</v>
      </c>
      <c r="P1593" s="10">
        <f t="shared" si="1761"/>
        <v>0</v>
      </c>
      <c r="Q1593" s="10">
        <f t="shared" si="1761"/>
        <v>0</v>
      </c>
      <c r="R1593" s="10">
        <f t="shared" si="1761"/>
        <v>0</v>
      </c>
      <c r="S1593" s="10">
        <f t="shared" si="1761"/>
        <v>0</v>
      </c>
      <c r="T1593" s="10">
        <f t="shared" si="1761"/>
        <v>0</v>
      </c>
      <c r="U1593" s="10">
        <f t="shared" si="1761"/>
        <v>0</v>
      </c>
      <c r="V1593" s="10">
        <f t="shared" si="1761"/>
        <v>0</v>
      </c>
      <c r="W1593" s="10">
        <f t="shared" si="1761"/>
        <v>0</v>
      </c>
      <c r="X1593" s="10">
        <f t="shared" si="1761"/>
        <v>0</v>
      </c>
      <c r="Y1593" s="10">
        <f t="shared" si="1761"/>
        <v>0</v>
      </c>
      <c r="Z1593" s="10">
        <f t="shared" si="1761"/>
        <v>0</v>
      </c>
      <c r="AA1593" s="10">
        <f t="shared" si="1761"/>
        <v>0</v>
      </c>
      <c r="AB1593" s="10">
        <f t="shared" si="1761"/>
        <v>0</v>
      </c>
      <c r="AC1593" s="10">
        <f t="shared" si="1761"/>
        <v>0</v>
      </c>
      <c r="AD1593" s="10">
        <f t="shared" si="1761"/>
        <v>0</v>
      </c>
      <c r="AE1593" s="10">
        <f t="shared" si="1761"/>
        <v>0</v>
      </c>
      <c r="AF1593" s="10">
        <f t="shared" si="1761"/>
        <v>0</v>
      </c>
      <c r="AG1593" s="10">
        <f t="shared" si="1761"/>
        <v>0</v>
      </c>
      <c r="AH1593" s="10">
        <f t="shared" si="1761"/>
        <v>0</v>
      </c>
      <c r="AI1593" s="10">
        <f t="shared" si="1761"/>
        <v>0</v>
      </c>
      <c r="AJ1593" s="10">
        <f t="shared" si="1761"/>
        <v>0</v>
      </c>
      <c r="AK1593" s="10">
        <f t="shared" si="1761"/>
        <v>0</v>
      </c>
      <c r="AL1593" s="10">
        <f t="shared" si="1761"/>
        <v>0</v>
      </c>
      <c r="AM1593" s="10">
        <f t="shared" si="1761"/>
        <v>0</v>
      </c>
      <c r="AN1593" s="10">
        <f t="shared" si="1761"/>
        <v>0</v>
      </c>
      <c r="AO1593" s="10">
        <f t="shared" si="1761"/>
        <v>0</v>
      </c>
      <c r="AP1593" s="10">
        <f t="shared" si="1761"/>
        <v>0</v>
      </c>
      <c r="AQ1593" s="10">
        <f t="shared" si="1761"/>
        <v>0</v>
      </c>
      <c r="AR1593" s="10">
        <f t="shared" si="1761"/>
        <v>0</v>
      </c>
      <c r="AS1593" s="10">
        <f t="shared" si="1761"/>
        <v>0</v>
      </c>
      <c r="AT1593" s="10">
        <f t="shared" si="1761"/>
        <v>0</v>
      </c>
      <c r="AU1593" s="10">
        <f t="shared" si="1761"/>
        <v>0</v>
      </c>
      <c r="AV1593" s="10">
        <f t="shared" si="1761"/>
        <v>0</v>
      </c>
      <c r="AW1593" s="10">
        <f t="shared" si="1761"/>
        <v>0</v>
      </c>
      <c r="AX1593" s="10">
        <f t="shared" si="1761"/>
        <v>0</v>
      </c>
      <c r="AY1593" s="10">
        <f t="shared" si="1761"/>
        <v>0</v>
      </c>
      <c r="AZ1593" s="10">
        <f t="shared" si="1761"/>
        <v>0</v>
      </c>
      <c r="BA1593" s="10">
        <f t="shared" si="1761"/>
        <v>0</v>
      </c>
      <c r="BB1593" s="10">
        <f t="shared" si="1761"/>
        <v>0</v>
      </c>
      <c r="BC1593" s="10">
        <f t="shared" si="1761"/>
        <v>0</v>
      </c>
      <c r="BD1593" s="10">
        <f t="shared" si="1761"/>
        <v>0</v>
      </c>
      <c r="BE1593" s="10">
        <f t="shared" si="1761"/>
        <v>0</v>
      </c>
      <c r="BF1593" s="10">
        <f t="shared" si="1761"/>
        <v>0</v>
      </c>
      <c r="BG1593" s="10">
        <f t="shared" si="1761"/>
        <v>0</v>
      </c>
      <c r="BH1593" s="10">
        <f t="shared" si="1761"/>
        <v>0</v>
      </c>
      <c r="BI1593" s="10">
        <f t="shared" si="1761"/>
        <v>0</v>
      </c>
      <c r="BJ1593" s="10">
        <f t="shared" si="1761"/>
        <v>0</v>
      </c>
      <c r="BK1593" s="10">
        <f t="shared" ref="BK1593:BV1593" si="1762">IFERROR(SUM(BK1595:BK1600)/BK1594,0)</f>
        <v>0</v>
      </c>
      <c r="BL1593" s="10">
        <f t="shared" si="1762"/>
        <v>0</v>
      </c>
      <c r="BM1593" s="10">
        <f t="shared" si="1762"/>
        <v>0</v>
      </c>
      <c r="BN1593" s="10">
        <f t="shared" si="1762"/>
        <v>0</v>
      </c>
      <c r="BO1593" s="10">
        <f t="shared" si="1762"/>
        <v>0</v>
      </c>
      <c r="BP1593" s="10">
        <f t="shared" si="1762"/>
        <v>0</v>
      </c>
      <c r="BQ1593" s="10">
        <f t="shared" si="1762"/>
        <v>0</v>
      </c>
      <c r="BR1593" s="10">
        <f t="shared" si="1762"/>
        <v>0</v>
      </c>
      <c r="BS1593" s="10">
        <f t="shared" si="1762"/>
        <v>0</v>
      </c>
      <c r="BT1593" s="10">
        <f t="shared" si="1762"/>
        <v>0</v>
      </c>
      <c r="BU1593" s="10">
        <f t="shared" si="1762"/>
        <v>0</v>
      </c>
      <c r="BV1593" s="10">
        <f t="shared" si="1762"/>
        <v>0</v>
      </c>
    </row>
    <row r="1594" spans="1:77" hidden="1" outlineLevel="1">
      <c r="B1594" t="str">
        <f>B1593</f>
        <v>penev2013hybrid</v>
      </c>
      <c r="C1594" t="s">
        <v>17</v>
      </c>
      <c r="D1594">
        <f>D1593</f>
        <v>2013</v>
      </c>
      <c r="E1594" t="s">
        <v>18</v>
      </c>
      <c r="F1594" s="4" t="str">
        <f>IFERROR(AVERAGE(G1594:H1594),"")</f>
        <v/>
      </c>
      <c r="G1594" s="12"/>
      <c r="H1594" s="13"/>
      <c r="I1594" s="4" t="str">
        <f>IFERROR(AVERAGE(J1594:K1594),"")</f>
        <v/>
      </c>
      <c r="J1594" s="12"/>
      <c r="K1594" s="13"/>
      <c r="L1594" s="4" t="str">
        <f>IFERROR(AVERAGE(M1594:N1594),"")</f>
        <v/>
      </c>
      <c r="M1594" s="12"/>
      <c r="N1594" s="13"/>
      <c r="O1594" s="4" t="str">
        <f>IFERROR(AVERAGE(P1594:Q1594),"")</f>
        <v/>
      </c>
      <c r="P1594" s="12"/>
      <c r="Q1594" s="13"/>
      <c r="R1594" s="4" t="str">
        <f>IFERROR(AVERAGE(S1594:T1594),"")</f>
        <v/>
      </c>
      <c r="S1594" s="12"/>
      <c r="T1594" s="13"/>
      <c r="U1594" s="4" t="str">
        <f>IFERROR(AVERAGE(V1594:W1594),"")</f>
        <v/>
      </c>
      <c r="V1594" s="12"/>
      <c r="W1594" s="13"/>
      <c r="X1594" s="4" t="str">
        <f>IFERROR(AVERAGE(Y1594:Z1594),"")</f>
        <v/>
      </c>
      <c r="Y1594" s="12"/>
      <c r="Z1594" s="13"/>
      <c r="AA1594" s="4" t="str">
        <f>IFERROR(AVERAGE(AB1594:AC1594),"")</f>
        <v/>
      </c>
      <c r="AB1594" s="12"/>
      <c r="AC1594" s="13"/>
      <c r="AD1594" s="4" t="str">
        <f>IFERROR(AVERAGE(AE1594:AF1594),"")</f>
        <v/>
      </c>
      <c r="AE1594" s="12"/>
      <c r="AF1594" s="13"/>
      <c r="AG1594" s="4" t="str">
        <f>IFERROR(AVERAGE(AH1594:AI1594),"")</f>
        <v/>
      </c>
      <c r="AH1594" s="12"/>
      <c r="AI1594" s="13"/>
      <c r="AJ1594" s="4" t="str">
        <f>IFERROR(AVERAGE(AK1594:AL1594),"")</f>
        <v/>
      </c>
      <c r="AK1594" s="12"/>
      <c r="AL1594" s="13"/>
      <c r="AM1594" s="4" t="str">
        <f>IFERROR(AVERAGE(AN1594:AO1594),"")</f>
        <v/>
      </c>
      <c r="AN1594" s="12"/>
      <c r="AO1594" s="13"/>
      <c r="AP1594" s="4" t="str">
        <f>IFERROR(AVERAGE(AQ1594:AR1594),"")</f>
        <v/>
      </c>
      <c r="AQ1594" s="12"/>
      <c r="AR1594" s="13"/>
      <c r="AS1594" s="4" t="str">
        <f>IFERROR(AVERAGE(AT1594:AU1594),"")</f>
        <v/>
      </c>
      <c r="AT1594" s="12"/>
      <c r="AU1594" s="13"/>
      <c r="AV1594" s="4" t="str">
        <f>IFERROR(AVERAGE(AW1594:AX1594),"")</f>
        <v/>
      </c>
      <c r="AW1594" s="12"/>
      <c r="AX1594" s="13"/>
      <c r="AY1594" s="4" t="str">
        <f>IFERROR(AVERAGE(AZ1594:BA1594),"")</f>
        <v/>
      </c>
      <c r="AZ1594" s="12"/>
      <c r="BA1594" s="13"/>
      <c r="BB1594" s="4" t="str">
        <f>IFERROR(AVERAGE(BC1594:BD1594),"")</f>
        <v/>
      </c>
      <c r="BC1594" s="12"/>
      <c r="BD1594" s="13"/>
      <c r="BE1594" s="4" t="str">
        <f>IFERROR(AVERAGE(BF1594:BG1594),"")</f>
        <v/>
      </c>
      <c r="BF1594" s="12"/>
      <c r="BG1594" s="13"/>
      <c r="BH1594" s="4" t="str">
        <f>IFERROR(AVERAGE(BI1594:BJ1594),"")</f>
        <v/>
      </c>
      <c r="BI1594" s="12"/>
      <c r="BJ1594" s="13"/>
      <c r="BK1594" s="4" t="str">
        <f>IFERROR(AVERAGE(BL1594:BM1594),"")</f>
        <v/>
      </c>
      <c r="BL1594" s="12"/>
      <c r="BM1594" s="13"/>
      <c r="BN1594" s="4" t="str">
        <f>IFERROR(AVERAGE(BO1594:BP1594),"")</f>
        <v/>
      </c>
      <c r="BO1594" s="12"/>
      <c r="BP1594" s="13"/>
      <c r="BQ1594" s="4" t="str">
        <f>IFERROR(AVERAGE(BR1594:BS1594),"")</f>
        <v/>
      </c>
      <c r="BR1594" s="12"/>
      <c r="BS1594" s="13"/>
      <c r="BT1594" s="4" t="str">
        <f>IFERROR(AVERAGE(BU1594:BV1594),"")</f>
        <v/>
      </c>
      <c r="BU1594" s="12"/>
      <c r="BV1594" s="13"/>
    </row>
    <row r="1595" spans="1:77" hidden="1" outlineLevel="1">
      <c r="B1595" t="str">
        <f t="shared" ref="B1595:B1600" si="1763">B1594</f>
        <v>penev2013hybrid</v>
      </c>
      <c r="C1595" t="s">
        <v>12</v>
      </c>
      <c r="D1595">
        <f>D1593</f>
        <v>2013</v>
      </c>
      <c r="E1595" t="str">
        <f>LEFT(E1593,3)</f>
        <v>USD</v>
      </c>
      <c r="F1595" s="4" t="str">
        <f t="shared" ref="F1595:F1600" si="1764">IFERROR(AVERAGE(G1595:H1595),"")</f>
        <v/>
      </c>
      <c r="G1595" s="12"/>
      <c r="H1595" s="13"/>
      <c r="I1595" s="4" t="str">
        <f t="shared" ref="I1595:I1600" si="1765">IFERROR(AVERAGE(J1595:K1595),"")</f>
        <v/>
      </c>
      <c r="J1595" s="12"/>
      <c r="K1595" s="13"/>
      <c r="L1595" s="4" t="str">
        <f t="shared" ref="L1595:L1600" si="1766">IFERROR(AVERAGE(M1595:N1595),"")</f>
        <v/>
      </c>
      <c r="M1595" s="12"/>
      <c r="N1595" s="13"/>
      <c r="O1595" s="4" t="str">
        <f t="shared" ref="O1595:O1600" si="1767">IFERROR(AVERAGE(P1595:Q1595),"")</f>
        <v/>
      </c>
      <c r="P1595" s="12"/>
      <c r="Q1595" s="13"/>
      <c r="R1595" s="4" t="str">
        <f t="shared" ref="R1595:R1600" si="1768">IFERROR(AVERAGE(S1595:T1595),"")</f>
        <v/>
      </c>
      <c r="S1595" s="12"/>
      <c r="T1595" s="13"/>
      <c r="U1595" s="4" t="str">
        <f t="shared" ref="U1595:U1600" si="1769">IFERROR(AVERAGE(V1595:W1595),"")</f>
        <v/>
      </c>
      <c r="V1595" s="12"/>
      <c r="W1595" s="13"/>
      <c r="X1595" s="4" t="str">
        <f t="shared" ref="X1595:X1600" si="1770">IFERROR(AVERAGE(Y1595:Z1595),"")</f>
        <v/>
      </c>
      <c r="Y1595" s="12"/>
      <c r="Z1595" s="13"/>
      <c r="AA1595" s="4" t="str">
        <f t="shared" ref="AA1595:AA1600" si="1771">IFERROR(AVERAGE(AB1595:AC1595),"")</f>
        <v/>
      </c>
      <c r="AB1595" s="12"/>
      <c r="AC1595" s="13"/>
      <c r="AD1595" s="4" t="str">
        <f t="shared" ref="AD1595:AD1600" si="1772">IFERROR(AVERAGE(AE1595:AF1595),"")</f>
        <v/>
      </c>
      <c r="AE1595" s="12"/>
      <c r="AF1595" s="13"/>
      <c r="AG1595" s="4" t="str">
        <f t="shared" ref="AG1595:AG1600" si="1773">IFERROR(AVERAGE(AH1595:AI1595),"")</f>
        <v/>
      </c>
      <c r="AH1595" s="12"/>
      <c r="AI1595" s="13"/>
      <c r="AJ1595" s="4" t="str">
        <f t="shared" ref="AJ1595:AJ1600" si="1774">IFERROR(AVERAGE(AK1595:AL1595),"")</f>
        <v/>
      </c>
      <c r="AK1595" s="12"/>
      <c r="AL1595" s="13"/>
      <c r="AM1595" s="4" t="str">
        <f t="shared" ref="AM1595:AM1600" si="1775">IFERROR(AVERAGE(AN1595:AO1595),"")</f>
        <v/>
      </c>
      <c r="AN1595" s="12"/>
      <c r="AO1595" s="13"/>
      <c r="AP1595" s="4" t="str">
        <f t="shared" ref="AP1595:AP1600" si="1776">IFERROR(AVERAGE(AQ1595:AR1595),"")</f>
        <v/>
      </c>
      <c r="AQ1595" s="12"/>
      <c r="AR1595" s="13"/>
      <c r="AS1595" s="4" t="str">
        <f t="shared" ref="AS1595:AS1600" si="1777">IFERROR(AVERAGE(AT1595:AU1595),"")</f>
        <v/>
      </c>
      <c r="AT1595" s="12"/>
      <c r="AU1595" s="13"/>
      <c r="AV1595" s="4" t="str">
        <f t="shared" ref="AV1595:AV1600" si="1778">IFERROR(AVERAGE(AW1595:AX1595),"")</f>
        <v/>
      </c>
      <c r="AW1595" s="12"/>
      <c r="AX1595" s="13"/>
      <c r="AY1595" s="4" t="str">
        <f t="shared" ref="AY1595:AY1600" si="1779">IFERROR(AVERAGE(AZ1595:BA1595),"")</f>
        <v/>
      </c>
      <c r="AZ1595" s="12"/>
      <c r="BA1595" s="13"/>
      <c r="BB1595" s="4" t="str">
        <f t="shared" ref="BB1595:BB1600" si="1780">IFERROR(AVERAGE(BC1595:BD1595),"")</f>
        <v/>
      </c>
      <c r="BC1595" s="12"/>
      <c r="BD1595" s="13"/>
      <c r="BE1595" s="4" t="str">
        <f t="shared" ref="BE1595:BE1600" si="1781">IFERROR(AVERAGE(BF1595:BG1595),"")</f>
        <v/>
      </c>
      <c r="BF1595" s="12"/>
      <c r="BG1595" s="13"/>
      <c r="BH1595" s="4" t="str">
        <f t="shared" ref="BH1595:BH1600" si="1782">IFERROR(AVERAGE(BI1595:BJ1595),"")</f>
        <v/>
      </c>
      <c r="BI1595" s="12"/>
      <c r="BJ1595" s="13"/>
      <c r="BK1595" s="4" t="str">
        <f t="shared" ref="BK1595:BK1600" si="1783">IFERROR(AVERAGE(BL1595:BM1595),"")</f>
        <v/>
      </c>
      <c r="BL1595" s="12"/>
      <c r="BM1595" s="13"/>
      <c r="BN1595" s="4" t="str">
        <f t="shared" ref="BN1595:BN1600" si="1784">IFERROR(AVERAGE(BO1595:BP1595),"")</f>
        <v/>
      </c>
      <c r="BO1595" s="12"/>
      <c r="BP1595" s="13"/>
      <c r="BQ1595" s="4" t="str">
        <f t="shared" ref="BQ1595:BQ1600" si="1785">IFERROR(AVERAGE(BR1595:BS1595),"")</f>
        <v/>
      </c>
      <c r="BR1595" s="12"/>
      <c r="BS1595" s="13"/>
      <c r="BT1595" s="4" t="str">
        <f t="shared" ref="BT1595:BT1600" si="1786">IFERROR(AVERAGE(BU1595:BV1595),"")</f>
        <v/>
      </c>
      <c r="BU1595" s="12"/>
      <c r="BV1595" s="13"/>
    </row>
    <row r="1596" spans="1:77" hidden="1" outlineLevel="1">
      <c r="B1596" t="str">
        <f t="shared" si="1763"/>
        <v>penev2013hybrid</v>
      </c>
      <c r="C1596" t="s">
        <v>13</v>
      </c>
      <c r="D1596">
        <f t="shared" ref="D1596:E1600" si="1787">D1595</f>
        <v>2013</v>
      </c>
      <c r="E1596" t="str">
        <f t="shared" si="1787"/>
        <v>USD</v>
      </c>
      <c r="F1596" s="4" t="str">
        <f t="shared" si="1764"/>
        <v/>
      </c>
      <c r="G1596" s="12"/>
      <c r="H1596" s="13"/>
      <c r="I1596" s="4" t="str">
        <f t="shared" si="1765"/>
        <v/>
      </c>
      <c r="J1596" s="12"/>
      <c r="K1596" s="13"/>
      <c r="L1596" s="4" t="str">
        <f t="shared" si="1766"/>
        <v/>
      </c>
      <c r="M1596" s="12"/>
      <c r="N1596" s="13"/>
      <c r="O1596" s="4" t="str">
        <f t="shared" si="1767"/>
        <v/>
      </c>
      <c r="P1596" s="12"/>
      <c r="Q1596" s="13"/>
      <c r="R1596" s="4" t="str">
        <f t="shared" si="1768"/>
        <v/>
      </c>
      <c r="S1596" s="12"/>
      <c r="T1596" s="13"/>
      <c r="U1596" s="4" t="str">
        <f t="shared" si="1769"/>
        <v/>
      </c>
      <c r="V1596" s="12"/>
      <c r="W1596" s="13"/>
      <c r="X1596" s="4" t="str">
        <f t="shared" si="1770"/>
        <v/>
      </c>
      <c r="Y1596" s="12"/>
      <c r="Z1596" s="13"/>
      <c r="AA1596" s="4" t="str">
        <f t="shared" si="1771"/>
        <v/>
      </c>
      <c r="AB1596" s="12"/>
      <c r="AC1596" s="13"/>
      <c r="AD1596" s="4" t="str">
        <f t="shared" si="1772"/>
        <v/>
      </c>
      <c r="AE1596" s="12"/>
      <c r="AF1596" s="13"/>
      <c r="AG1596" s="4" t="str">
        <f t="shared" si="1773"/>
        <v/>
      </c>
      <c r="AH1596" s="12"/>
      <c r="AI1596" s="13"/>
      <c r="AJ1596" s="4" t="str">
        <f t="shared" si="1774"/>
        <v/>
      </c>
      <c r="AK1596" s="12"/>
      <c r="AL1596" s="13"/>
      <c r="AM1596" s="4" t="str">
        <f t="shared" si="1775"/>
        <v/>
      </c>
      <c r="AN1596" s="12"/>
      <c r="AO1596" s="13"/>
      <c r="AP1596" s="4" t="str">
        <f t="shared" si="1776"/>
        <v/>
      </c>
      <c r="AQ1596" s="12"/>
      <c r="AR1596" s="13"/>
      <c r="AS1596" s="4" t="str">
        <f t="shared" si="1777"/>
        <v/>
      </c>
      <c r="AT1596" s="12"/>
      <c r="AU1596" s="13"/>
      <c r="AV1596" s="4" t="str">
        <f t="shared" si="1778"/>
        <v/>
      </c>
      <c r="AW1596" s="12"/>
      <c r="AX1596" s="13"/>
      <c r="AY1596" s="4" t="str">
        <f t="shared" si="1779"/>
        <v/>
      </c>
      <c r="AZ1596" s="12"/>
      <c r="BA1596" s="13"/>
      <c r="BB1596" s="4" t="str">
        <f t="shared" si="1780"/>
        <v/>
      </c>
      <c r="BC1596" s="12"/>
      <c r="BD1596" s="13"/>
      <c r="BE1596" s="4" t="str">
        <f t="shared" si="1781"/>
        <v/>
      </c>
      <c r="BF1596" s="12"/>
      <c r="BG1596" s="13"/>
      <c r="BH1596" s="4" t="str">
        <f t="shared" si="1782"/>
        <v/>
      </c>
      <c r="BI1596" s="12"/>
      <c r="BJ1596" s="13"/>
      <c r="BK1596" s="4" t="str">
        <f t="shared" si="1783"/>
        <v/>
      </c>
      <c r="BL1596" s="12"/>
      <c r="BM1596" s="13"/>
      <c r="BN1596" s="4" t="str">
        <f t="shared" si="1784"/>
        <v/>
      </c>
      <c r="BO1596" s="12"/>
      <c r="BP1596" s="13"/>
      <c r="BQ1596" s="4" t="str">
        <f t="shared" si="1785"/>
        <v/>
      </c>
      <c r="BR1596" s="12"/>
      <c r="BS1596" s="13"/>
      <c r="BT1596" s="4" t="str">
        <f t="shared" si="1786"/>
        <v/>
      </c>
      <c r="BU1596" s="12"/>
      <c r="BV1596" s="13"/>
    </row>
    <row r="1597" spans="1:77" hidden="1" outlineLevel="1">
      <c r="B1597" t="str">
        <f t="shared" si="1763"/>
        <v>penev2013hybrid</v>
      </c>
      <c r="C1597" t="s">
        <v>14</v>
      </c>
      <c r="D1597">
        <f t="shared" si="1787"/>
        <v>2013</v>
      </c>
      <c r="E1597" t="str">
        <f t="shared" si="1787"/>
        <v>USD</v>
      </c>
      <c r="F1597" s="4" t="str">
        <f t="shared" si="1764"/>
        <v/>
      </c>
      <c r="G1597" s="12"/>
      <c r="H1597" s="13"/>
      <c r="I1597" s="4" t="str">
        <f t="shared" si="1765"/>
        <v/>
      </c>
      <c r="J1597" s="12"/>
      <c r="K1597" s="13"/>
      <c r="L1597" s="4" t="str">
        <f t="shared" si="1766"/>
        <v/>
      </c>
      <c r="M1597" s="12"/>
      <c r="N1597" s="13"/>
      <c r="O1597" s="4" t="str">
        <f t="shared" si="1767"/>
        <v/>
      </c>
      <c r="P1597" s="12"/>
      <c r="Q1597" s="13"/>
      <c r="R1597" s="4" t="str">
        <f t="shared" si="1768"/>
        <v/>
      </c>
      <c r="S1597" s="12"/>
      <c r="T1597" s="13"/>
      <c r="U1597" s="4" t="str">
        <f t="shared" si="1769"/>
        <v/>
      </c>
      <c r="V1597" s="12"/>
      <c r="W1597" s="13"/>
      <c r="X1597" s="4" t="str">
        <f t="shared" si="1770"/>
        <v/>
      </c>
      <c r="Y1597" s="12"/>
      <c r="Z1597" s="13"/>
      <c r="AA1597" s="4" t="str">
        <f t="shared" si="1771"/>
        <v/>
      </c>
      <c r="AB1597" s="12"/>
      <c r="AC1597" s="13"/>
      <c r="AD1597" s="4" t="str">
        <f t="shared" si="1772"/>
        <v/>
      </c>
      <c r="AE1597" s="12"/>
      <c r="AF1597" s="13"/>
      <c r="AG1597" s="4" t="str">
        <f t="shared" si="1773"/>
        <v/>
      </c>
      <c r="AH1597" s="12"/>
      <c r="AI1597" s="13"/>
      <c r="AJ1597" s="4" t="str">
        <f t="shared" si="1774"/>
        <v/>
      </c>
      <c r="AK1597" s="12"/>
      <c r="AL1597" s="13"/>
      <c r="AM1597" s="4" t="str">
        <f t="shared" si="1775"/>
        <v/>
      </c>
      <c r="AN1597" s="12"/>
      <c r="AO1597" s="13"/>
      <c r="AP1597" s="4" t="str">
        <f t="shared" si="1776"/>
        <v/>
      </c>
      <c r="AQ1597" s="12"/>
      <c r="AR1597" s="13"/>
      <c r="AS1597" s="4" t="str">
        <f t="shared" si="1777"/>
        <v/>
      </c>
      <c r="AT1597" s="12"/>
      <c r="AU1597" s="13"/>
      <c r="AV1597" s="4" t="str">
        <f t="shared" si="1778"/>
        <v/>
      </c>
      <c r="AW1597" s="12"/>
      <c r="AX1597" s="13"/>
      <c r="AY1597" s="4" t="str">
        <f t="shared" si="1779"/>
        <v/>
      </c>
      <c r="AZ1597" s="12"/>
      <c r="BA1597" s="13"/>
      <c r="BB1597" s="4" t="str">
        <f t="shared" si="1780"/>
        <v/>
      </c>
      <c r="BC1597" s="12"/>
      <c r="BD1597" s="13"/>
      <c r="BE1597" s="4" t="str">
        <f t="shared" si="1781"/>
        <v/>
      </c>
      <c r="BF1597" s="12"/>
      <c r="BG1597" s="13"/>
      <c r="BH1597" s="4" t="str">
        <f t="shared" si="1782"/>
        <v/>
      </c>
      <c r="BI1597" s="12"/>
      <c r="BJ1597" s="13"/>
      <c r="BK1597" s="4" t="str">
        <f t="shared" si="1783"/>
        <v/>
      </c>
      <c r="BL1597" s="12"/>
      <c r="BM1597" s="13"/>
      <c r="BN1597" s="4" t="str">
        <f t="shared" si="1784"/>
        <v/>
      </c>
      <c r="BO1597" s="12"/>
      <c r="BP1597" s="13"/>
      <c r="BQ1597" s="4" t="str">
        <f t="shared" si="1785"/>
        <v/>
      </c>
      <c r="BR1597" s="12"/>
      <c r="BS1597" s="13"/>
      <c r="BT1597" s="4" t="str">
        <f t="shared" si="1786"/>
        <v/>
      </c>
      <c r="BU1597" s="12"/>
      <c r="BV1597" s="13"/>
    </row>
    <row r="1598" spans="1:77" hidden="1" outlineLevel="1">
      <c r="B1598" t="str">
        <f t="shared" si="1763"/>
        <v>penev2013hybrid</v>
      </c>
      <c r="C1598" t="s">
        <v>11</v>
      </c>
      <c r="D1598">
        <f t="shared" si="1787"/>
        <v>2013</v>
      </c>
      <c r="E1598" t="str">
        <f t="shared" si="1787"/>
        <v>USD</v>
      </c>
      <c r="F1598" s="4" t="str">
        <f t="shared" si="1764"/>
        <v/>
      </c>
      <c r="G1598" s="12"/>
      <c r="H1598" s="13"/>
      <c r="I1598" s="4" t="str">
        <f t="shared" si="1765"/>
        <v/>
      </c>
      <c r="J1598" s="12"/>
      <c r="K1598" s="13"/>
      <c r="L1598" s="4" t="str">
        <f t="shared" si="1766"/>
        <v/>
      </c>
      <c r="M1598" s="12"/>
      <c r="N1598" s="13"/>
      <c r="O1598" s="4" t="str">
        <f t="shared" si="1767"/>
        <v/>
      </c>
      <c r="P1598" s="12"/>
      <c r="Q1598" s="13"/>
      <c r="R1598" s="4" t="str">
        <f t="shared" si="1768"/>
        <v/>
      </c>
      <c r="S1598" s="12"/>
      <c r="T1598" s="13"/>
      <c r="U1598" s="4" t="str">
        <f t="shared" si="1769"/>
        <v/>
      </c>
      <c r="V1598" s="12"/>
      <c r="W1598" s="13"/>
      <c r="X1598" s="4" t="str">
        <f t="shared" si="1770"/>
        <v/>
      </c>
      <c r="Y1598" s="12"/>
      <c r="Z1598" s="13"/>
      <c r="AA1598" s="4" t="str">
        <f t="shared" si="1771"/>
        <v/>
      </c>
      <c r="AB1598" s="12"/>
      <c r="AC1598" s="13"/>
      <c r="AD1598" s="4" t="str">
        <f t="shared" si="1772"/>
        <v/>
      </c>
      <c r="AE1598" s="12"/>
      <c r="AF1598" s="13"/>
      <c r="AG1598" s="4" t="str">
        <f t="shared" si="1773"/>
        <v/>
      </c>
      <c r="AH1598" s="12"/>
      <c r="AI1598" s="13"/>
      <c r="AJ1598" s="4" t="str">
        <f t="shared" si="1774"/>
        <v/>
      </c>
      <c r="AK1598" s="12"/>
      <c r="AL1598" s="13"/>
      <c r="AM1598" s="4" t="str">
        <f t="shared" si="1775"/>
        <v/>
      </c>
      <c r="AN1598" s="12"/>
      <c r="AO1598" s="13"/>
      <c r="AP1598" s="4" t="str">
        <f t="shared" si="1776"/>
        <v/>
      </c>
      <c r="AQ1598" s="12"/>
      <c r="AR1598" s="13"/>
      <c r="AS1598" s="4" t="str">
        <f t="shared" si="1777"/>
        <v/>
      </c>
      <c r="AT1598" s="12"/>
      <c r="AU1598" s="13"/>
      <c r="AV1598" s="4" t="str">
        <f t="shared" si="1778"/>
        <v/>
      </c>
      <c r="AW1598" s="12"/>
      <c r="AX1598" s="13"/>
      <c r="AY1598" s="4" t="str">
        <f t="shared" si="1779"/>
        <v/>
      </c>
      <c r="AZ1598" s="12"/>
      <c r="BA1598" s="13"/>
      <c r="BB1598" s="4" t="str">
        <f t="shared" si="1780"/>
        <v/>
      </c>
      <c r="BC1598" s="12"/>
      <c r="BD1598" s="13"/>
      <c r="BE1598" s="4" t="str">
        <f t="shared" si="1781"/>
        <v/>
      </c>
      <c r="BF1598" s="12"/>
      <c r="BG1598" s="13"/>
      <c r="BH1598" s="4" t="str">
        <f t="shared" si="1782"/>
        <v/>
      </c>
      <c r="BI1598" s="12"/>
      <c r="BJ1598" s="13"/>
      <c r="BK1598" s="4" t="str">
        <f t="shared" si="1783"/>
        <v/>
      </c>
      <c r="BL1598" s="12"/>
      <c r="BM1598" s="13"/>
      <c r="BN1598" s="4" t="str">
        <f t="shared" si="1784"/>
        <v/>
      </c>
      <c r="BO1598" s="12"/>
      <c r="BP1598" s="13"/>
      <c r="BQ1598" s="4" t="str">
        <f t="shared" si="1785"/>
        <v/>
      </c>
      <c r="BR1598" s="12"/>
      <c r="BS1598" s="13"/>
      <c r="BT1598" s="4" t="str">
        <f t="shared" si="1786"/>
        <v/>
      </c>
      <c r="BU1598" s="12"/>
      <c r="BV1598" s="13"/>
    </row>
    <row r="1599" spans="1:77" hidden="1" outlineLevel="1">
      <c r="B1599" t="str">
        <f t="shared" si="1763"/>
        <v>penev2013hybrid</v>
      </c>
      <c r="C1599" t="s">
        <v>15</v>
      </c>
      <c r="D1599">
        <f t="shared" si="1787"/>
        <v>2013</v>
      </c>
      <c r="E1599" t="str">
        <f t="shared" si="1787"/>
        <v>USD</v>
      </c>
      <c r="F1599" s="4" t="str">
        <f t="shared" si="1764"/>
        <v/>
      </c>
      <c r="G1599" s="12"/>
      <c r="H1599" s="13"/>
      <c r="I1599" s="4" t="str">
        <f t="shared" si="1765"/>
        <v/>
      </c>
      <c r="J1599" s="12"/>
      <c r="K1599" s="13"/>
      <c r="L1599" s="4" t="str">
        <f t="shared" si="1766"/>
        <v/>
      </c>
      <c r="M1599" s="12"/>
      <c r="N1599" s="13"/>
      <c r="O1599" s="4" t="str">
        <f t="shared" si="1767"/>
        <v/>
      </c>
      <c r="P1599" s="12"/>
      <c r="Q1599" s="13"/>
      <c r="R1599" s="4" t="str">
        <f t="shared" si="1768"/>
        <v/>
      </c>
      <c r="S1599" s="12"/>
      <c r="T1599" s="13"/>
      <c r="U1599" s="4" t="str">
        <f t="shared" si="1769"/>
        <v/>
      </c>
      <c r="V1599" s="12"/>
      <c r="W1599" s="13"/>
      <c r="X1599" s="4" t="str">
        <f t="shared" si="1770"/>
        <v/>
      </c>
      <c r="Y1599" s="12"/>
      <c r="Z1599" s="13"/>
      <c r="AA1599" s="4" t="str">
        <f t="shared" si="1771"/>
        <v/>
      </c>
      <c r="AB1599" s="12"/>
      <c r="AC1599" s="13"/>
      <c r="AD1599" s="4" t="str">
        <f t="shared" si="1772"/>
        <v/>
      </c>
      <c r="AE1599" s="12"/>
      <c r="AF1599" s="13"/>
      <c r="AG1599" s="4" t="str">
        <f t="shared" si="1773"/>
        <v/>
      </c>
      <c r="AH1599" s="12"/>
      <c r="AI1599" s="13"/>
      <c r="AJ1599" s="4" t="str">
        <f t="shared" si="1774"/>
        <v/>
      </c>
      <c r="AK1599" s="12"/>
      <c r="AL1599" s="13"/>
      <c r="AM1599" s="4" t="str">
        <f t="shared" si="1775"/>
        <v/>
      </c>
      <c r="AN1599" s="12"/>
      <c r="AO1599" s="13"/>
      <c r="AP1599" s="4" t="str">
        <f t="shared" si="1776"/>
        <v/>
      </c>
      <c r="AQ1599" s="12"/>
      <c r="AR1599" s="13"/>
      <c r="AS1599" s="4" t="str">
        <f t="shared" si="1777"/>
        <v/>
      </c>
      <c r="AT1599" s="12"/>
      <c r="AU1599" s="13"/>
      <c r="AV1599" s="4" t="str">
        <f t="shared" si="1778"/>
        <v/>
      </c>
      <c r="AW1599" s="12"/>
      <c r="AX1599" s="13"/>
      <c r="AY1599" s="4" t="str">
        <f t="shared" si="1779"/>
        <v/>
      </c>
      <c r="AZ1599" s="12"/>
      <c r="BA1599" s="13"/>
      <c r="BB1599" s="4" t="str">
        <f t="shared" si="1780"/>
        <v/>
      </c>
      <c r="BC1599" s="12"/>
      <c r="BD1599" s="13"/>
      <c r="BE1599" s="4" t="str">
        <f t="shared" si="1781"/>
        <v/>
      </c>
      <c r="BF1599" s="12"/>
      <c r="BG1599" s="13"/>
      <c r="BH1599" s="4" t="str">
        <f t="shared" si="1782"/>
        <v/>
      </c>
      <c r="BI1599" s="12"/>
      <c r="BJ1599" s="13"/>
      <c r="BK1599" s="4" t="str">
        <f t="shared" si="1783"/>
        <v/>
      </c>
      <c r="BL1599" s="12"/>
      <c r="BM1599" s="13"/>
      <c r="BN1599" s="4" t="str">
        <f t="shared" si="1784"/>
        <v/>
      </c>
      <c r="BO1599" s="12"/>
      <c r="BP1599" s="13"/>
      <c r="BQ1599" s="4" t="str">
        <f t="shared" si="1785"/>
        <v/>
      </c>
      <c r="BR1599" s="12"/>
      <c r="BS1599" s="13"/>
      <c r="BT1599" s="4" t="str">
        <f t="shared" si="1786"/>
        <v/>
      </c>
      <c r="BU1599" s="12"/>
      <c r="BV1599" s="13"/>
    </row>
    <row r="1600" spans="1:77" hidden="1" outlineLevel="1">
      <c r="B1600" t="str">
        <f t="shared" si="1763"/>
        <v>penev2013hybrid</v>
      </c>
      <c r="C1600" t="s">
        <v>16</v>
      </c>
      <c r="D1600">
        <f t="shared" si="1787"/>
        <v>2013</v>
      </c>
      <c r="E1600" t="str">
        <f t="shared" si="1787"/>
        <v>USD</v>
      </c>
      <c r="F1600" s="4" t="str">
        <f t="shared" si="1764"/>
        <v/>
      </c>
      <c r="G1600" s="12"/>
      <c r="H1600" s="13"/>
      <c r="I1600" s="4" t="str">
        <f t="shared" si="1765"/>
        <v/>
      </c>
      <c r="J1600" s="12"/>
      <c r="K1600" s="13"/>
      <c r="L1600" s="4" t="str">
        <f t="shared" si="1766"/>
        <v/>
      </c>
      <c r="M1600" s="12"/>
      <c r="N1600" s="13"/>
      <c r="O1600" s="4" t="str">
        <f t="shared" si="1767"/>
        <v/>
      </c>
      <c r="P1600" s="12"/>
      <c r="Q1600" s="13"/>
      <c r="R1600" s="4" t="str">
        <f t="shared" si="1768"/>
        <v/>
      </c>
      <c r="S1600" s="12"/>
      <c r="T1600" s="13"/>
      <c r="U1600" s="4" t="str">
        <f t="shared" si="1769"/>
        <v/>
      </c>
      <c r="V1600" s="12"/>
      <c r="W1600" s="13"/>
      <c r="X1600" s="4" t="str">
        <f t="shared" si="1770"/>
        <v/>
      </c>
      <c r="Y1600" s="12"/>
      <c r="Z1600" s="13"/>
      <c r="AA1600" s="4" t="str">
        <f t="shared" si="1771"/>
        <v/>
      </c>
      <c r="AB1600" s="12"/>
      <c r="AC1600" s="13"/>
      <c r="AD1600" s="4" t="str">
        <f t="shared" si="1772"/>
        <v/>
      </c>
      <c r="AE1600" s="12"/>
      <c r="AF1600" s="13"/>
      <c r="AG1600" s="4" t="str">
        <f t="shared" si="1773"/>
        <v/>
      </c>
      <c r="AH1600" s="12"/>
      <c r="AI1600" s="13"/>
      <c r="AJ1600" s="4" t="str">
        <f t="shared" si="1774"/>
        <v/>
      </c>
      <c r="AK1600" s="12"/>
      <c r="AL1600" s="13"/>
      <c r="AM1600" s="4" t="str">
        <f t="shared" si="1775"/>
        <v/>
      </c>
      <c r="AN1600" s="12"/>
      <c r="AO1600" s="13"/>
      <c r="AP1600" s="4" t="str">
        <f t="shared" si="1776"/>
        <v/>
      </c>
      <c r="AQ1600" s="12"/>
      <c r="AR1600" s="13"/>
      <c r="AS1600" s="4" t="str">
        <f t="shared" si="1777"/>
        <v/>
      </c>
      <c r="AT1600" s="12"/>
      <c r="AU1600" s="13"/>
      <c r="AV1600" s="4" t="str">
        <f t="shared" si="1778"/>
        <v/>
      </c>
      <c r="AW1600" s="12"/>
      <c r="AX1600" s="13"/>
      <c r="AY1600" s="4" t="str">
        <f t="shared" si="1779"/>
        <v/>
      </c>
      <c r="AZ1600" s="12"/>
      <c r="BA1600" s="13"/>
      <c r="BB1600" s="4" t="str">
        <f t="shared" si="1780"/>
        <v/>
      </c>
      <c r="BC1600" s="12"/>
      <c r="BD1600" s="13"/>
      <c r="BE1600" s="4" t="str">
        <f t="shared" si="1781"/>
        <v/>
      </c>
      <c r="BF1600" s="12"/>
      <c r="BG1600" s="13"/>
      <c r="BH1600" s="4" t="str">
        <f t="shared" si="1782"/>
        <v/>
      </c>
      <c r="BI1600" s="12"/>
      <c r="BJ1600" s="13"/>
      <c r="BK1600" s="4" t="str">
        <f t="shared" si="1783"/>
        <v/>
      </c>
      <c r="BL1600" s="12"/>
      <c r="BM1600" s="13"/>
      <c r="BN1600" s="4" t="str">
        <f t="shared" si="1784"/>
        <v/>
      </c>
      <c r="BO1600" s="12"/>
      <c r="BP1600" s="13"/>
      <c r="BQ1600" s="4" t="str">
        <f t="shared" si="1785"/>
        <v/>
      </c>
      <c r="BR1600" s="12"/>
      <c r="BS1600" s="13"/>
      <c r="BT1600" s="4" t="str">
        <f t="shared" si="1786"/>
        <v/>
      </c>
      <c r="BU1600" s="12"/>
      <c r="BV1600" s="13"/>
    </row>
    <row r="1601" spans="1:77" collapsed="1">
      <c r="B1601" t="s">
        <v>69</v>
      </c>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c r="BB1601" s="4"/>
      <c r="BC1601" s="4"/>
      <c r="BD1601" s="4"/>
      <c r="BE1601" s="4"/>
      <c r="BF1601" s="4"/>
      <c r="BG1601" s="4"/>
      <c r="BH1601" s="4"/>
      <c r="BI1601" s="4"/>
      <c r="BJ1601" s="4"/>
      <c r="BK1601" s="4"/>
      <c r="BL1601" s="4"/>
      <c r="BM1601" s="4"/>
      <c r="BN1601" s="4"/>
      <c r="BO1601" s="4"/>
      <c r="BP1601" s="4"/>
      <c r="BQ1601" s="4"/>
      <c r="BR1601" s="4"/>
      <c r="BS1601" s="4"/>
      <c r="BT1601" s="4"/>
      <c r="BU1601" s="4"/>
      <c r="BV1601" s="4"/>
    </row>
    <row r="1602" spans="1:77">
      <c r="B1602" t="str">
        <f>B1600</f>
        <v>penev2013hybrid</v>
      </c>
      <c r="C1602" t="s">
        <v>19</v>
      </c>
      <c r="D1602">
        <f>D1600</f>
        <v>2013</v>
      </c>
      <c r="E1602" t="str">
        <f>E1589</f>
        <v>USD/kW</v>
      </c>
      <c r="F1602" s="4" t="str">
        <f>IFERROR(AVERAGE(G1602:H1602),"")</f>
        <v/>
      </c>
      <c r="G1602" s="12"/>
      <c r="H1602" s="13"/>
      <c r="I1602" s="4" t="str">
        <f>IFERROR(AVERAGE(J1602:K1602),"")</f>
        <v/>
      </c>
      <c r="J1602" s="12"/>
      <c r="K1602" s="13"/>
      <c r="L1602" s="4" t="str">
        <f>IFERROR(AVERAGE(M1602:N1602),"")</f>
        <v/>
      </c>
      <c r="M1602" s="12"/>
      <c r="N1602" s="13"/>
      <c r="O1602" s="4" t="str">
        <f>IFERROR(AVERAGE(P1602:Q1602),"")</f>
        <v/>
      </c>
      <c r="P1602" s="12"/>
      <c r="Q1602" s="13"/>
      <c r="R1602" s="4" t="str">
        <f>IFERROR(AVERAGE(S1602:T1602),"")</f>
        <v/>
      </c>
      <c r="S1602" s="12"/>
      <c r="T1602" s="13"/>
      <c r="U1602" s="4" t="str">
        <f>IFERROR(AVERAGE(V1602:W1602),"")</f>
        <v/>
      </c>
      <c r="V1602" s="12"/>
      <c r="W1602" s="13"/>
      <c r="X1602" s="4" t="str">
        <f>IFERROR(AVERAGE(Y1602:Z1602),"")</f>
        <v/>
      </c>
      <c r="Y1602" s="12"/>
      <c r="Z1602" s="13"/>
      <c r="AA1602" s="4" t="str">
        <f>IFERROR(AVERAGE(AB1602:AC1602),"")</f>
        <v/>
      </c>
      <c r="AB1602" s="12"/>
      <c r="AC1602" s="13"/>
      <c r="AD1602" s="4" t="str">
        <f>IFERROR(AVERAGE(AE1602:AF1602),"")</f>
        <v/>
      </c>
      <c r="AE1602" s="12"/>
      <c r="AF1602" s="13"/>
      <c r="AG1602" s="4" t="str">
        <f>IFERROR(AVERAGE(AH1602:AI1602),"")</f>
        <v/>
      </c>
      <c r="AH1602" s="12"/>
      <c r="AI1602" s="13"/>
      <c r="AJ1602" s="4" t="str">
        <f>IFERROR(AVERAGE(AK1602:AL1602),"")</f>
        <v/>
      </c>
      <c r="AK1602" s="12"/>
      <c r="AL1602" s="13"/>
      <c r="AM1602" s="4" t="str">
        <f>IFERROR(AVERAGE(AN1602:AO1602),"")</f>
        <v/>
      </c>
      <c r="AN1602" s="12"/>
      <c r="AO1602" s="13"/>
      <c r="AP1602" s="4" t="str">
        <f>IFERROR(AVERAGE(AQ1602:AR1602),"")</f>
        <v/>
      </c>
      <c r="AQ1602" s="12"/>
      <c r="AR1602" s="13"/>
      <c r="AS1602" s="4" t="str">
        <f>IFERROR(AVERAGE(AT1602:AU1602),"")</f>
        <v/>
      </c>
      <c r="AT1602" s="12"/>
      <c r="AU1602" s="13"/>
      <c r="AV1602" s="4" t="str">
        <f>IFERROR(AVERAGE(AW1602:AX1602),"")</f>
        <v/>
      </c>
      <c r="AW1602" s="12"/>
      <c r="AX1602" s="13"/>
      <c r="AY1602" s="4" t="str">
        <f>IFERROR(AVERAGE(AZ1602:BA1602),"")</f>
        <v/>
      </c>
      <c r="AZ1602" s="12"/>
      <c r="BA1602" s="13"/>
      <c r="BB1602" s="4" t="str">
        <f>IFERROR(AVERAGE(BC1602:BD1602),"")</f>
        <v/>
      </c>
      <c r="BC1602" s="12"/>
      <c r="BD1602" s="13"/>
      <c r="BE1602" s="4" t="str">
        <f>IFERROR(AVERAGE(BF1602:BG1602),"")</f>
        <v/>
      </c>
      <c r="BF1602" s="12"/>
      <c r="BG1602" s="13"/>
      <c r="BH1602" s="4" t="str">
        <f>IFERROR(AVERAGE(BI1602:BJ1602),"")</f>
        <v/>
      </c>
      <c r="BI1602" s="12"/>
      <c r="BJ1602" s="13"/>
      <c r="BK1602" s="4" t="str">
        <f>IFERROR(AVERAGE(BL1602:BM1602),"")</f>
        <v/>
      </c>
      <c r="BL1602" s="12"/>
      <c r="BM1602" s="13"/>
      <c r="BN1602" s="4" t="str">
        <f>IFERROR(AVERAGE(BO1602:BP1602),"")</f>
        <v/>
      </c>
      <c r="BO1602" s="12"/>
      <c r="BP1602" s="13"/>
      <c r="BQ1602" s="4" t="str">
        <f>IFERROR(AVERAGE(BR1602:BS1602),"")</f>
        <v/>
      </c>
      <c r="BR1602" s="12"/>
      <c r="BS1602" s="13"/>
      <c r="BT1602" s="4" t="str">
        <f>IFERROR(AVERAGE(BU1602:BV1602),"")</f>
        <v/>
      </c>
      <c r="BU1602" s="12"/>
      <c r="BV1602" s="13"/>
    </row>
    <row r="1603" spans="1:77">
      <c r="B1603" t="s">
        <v>69</v>
      </c>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c r="BB1603" s="4"/>
      <c r="BC1603" s="4"/>
      <c r="BD1603" s="4"/>
      <c r="BE1603" s="4"/>
      <c r="BF1603" s="4"/>
      <c r="BG1603" s="4"/>
      <c r="BH1603" s="4"/>
      <c r="BI1603" s="4"/>
      <c r="BJ1603" s="4"/>
      <c r="BK1603" s="4"/>
      <c r="BL1603" s="4"/>
      <c r="BM1603" s="4"/>
      <c r="BN1603" s="4"/>
      <c r="BO1603" s="4"/>
      <c r="BP1603" s="4"/>
      <c r="BQ1603" s="4"/>
      <c r="BR1603" s="4"/>
      <c r="BS1603" s="4"/>
      <c r="BT1603" s="4"/>
      <c r="BU1603" s="4"/>
      <c r="BV1603" s="4"/>
    </row>
    <row r="1604" spans="1:77">
      <c r="B1604" t="str">
        <f>B1602</f>
        <v>penev2013hybrid</v>
      </c>
      <c r="C1604" t="s">
        <v>48</v>
      </c>
      <c r="D1604">
        <f>D1602</f>
        <v>2013</v>
      </c>
      <c r="E1604" t="s">
        <v>22</v>
      </c>
      <c r="F1604" s="22" t="str">
        <f>IFERROR(AVERAGE(G1604:H1604),"")</f>
        <v/>
      </c>
      <c r="G1604" s="23"/>
      <c r="H1604" s="24"/>
      <c r="I1604" s="22" t="str">
        <f>IFERROR(AVERAGE(J1604:K1604),"")</f>
        <v/>
      </c>
      <c r="J1604" s="23"/>
      <c r="K1604" s="24"/>
      <c r="L1604" s="22" t="str">
        <f>IFERROR(AVERAGE(M1604:N1604),"")</f>
        <v/>
      </c>
      <c r="M1604" s="23"/>
      <c r="N1604" s="24"/>
      <c r="O1604" s="22" t="str">
        <f>IFERROR(AVERAGE(P1604:Q1604),"")</f>
        <v/>
      </c>
      <c r="P1604" s="23"/>
      <c r="Q1604" s="24"/>
      <c r="R1604" s="22" t="str">
        <f>IFERROR(AVERAGE(S1604:T1604),"")</f>
        <v/>
      </c>
      <c r="S1604" s="23"/>
      <c r="T1604" s="24"/>
      <c r="U1604" s="22" t="str">
        <f>IFERROR(AVERAGE(V1604:W1604),"")</f>
        <v/>
      </c>
      <c r="V1604" s="23"/>
      <c r="W1604" s="24"/>
      <c r="X1604" s="22" t="str">
        <f>IFERROR(AVERAGE(Y1604:Z1604),"")</f>
        <v/>
      </c>
      <c r="Y1604" s="23"/>
      <c r="Z1604" s="24"/>
      <c r="AA1604" s="22" t="str">
        <f>IFERROR(AVERAGE(AB1604:AC1604),"")</f>
        <v/>
      </c>
      <c r="AB1604" s="23"/>
      <c r="AC1604" s="24"/>
      <c r="AD1604" s="22" t="str">
        <f>IFERROR(AVERAGE(AE1604:AF1604),"")</f>
        <v/>
      </c>
      <c r="AE1604" s="23"/>
      <c r="AF1604" s="24"/>
      <c r="AG1604" s="22" t="str">
        <f>IFERROR(AVERAGE(AH1604:AI1604),"")</f>
        <v/>
      </c>
      <c r="AH1604" s="23"/>
      <c r="AI1604" s="24"/>
      <c r="AJ1604" s="22" t="str">
        <f>IFERROR(AVERAGE(AK1604:AL1604),"")</f>
        <v/>
      </c>
      <c r="AK1604" s="23"/>
      <c r="AL1604" s="24"/>
      <c r="AM1604" s="22" t="str">
        <f>IFERROR(AVERAGE(AN1604:AO1604),"")</f>
        <v/>
      </c>
      <c r="AN1604" s="23"/>
      <c r="AO1604" s="24"/>
      <c r="AP1604" s="22" t="str">
        <f>IFERROR(AVERAGE(AQ1604:AR1604),"")</f>
        <v/>
      </c>
      <c r="AQ1604" s="23"/>
      <c r="AR1604" s="24"/>
      <c r="AS1604" s="22" t="str">
        <f>IFERROR(AVERAGE(AT1604:AU1604),"")</f>
        <v/>
      </c>
      <c r="AT1604" s="23"/>
      <c r="AU1604" s="24"/>
      <c r="AV1604" s="22" t="str">
        <f>IFERROR(AVERAGE(AW1604:AX1604),"")</f>
        <v/>
      </c>
      <c r="AW1604" s="23"/>
      <c r="AX1604" s="24"/>
      <c r="AY1604" s="22" t="str">
        <f>IFERROR(AVERAGE(AZ1604:BA1604),"")</f>
        <v/>
      </c>
      <c r="AZ1604" s="23"/>
      <c r="BA1604" s="24"/>
      <c r="BB1604" s="22" t="str">
        <f>IFERROR(AVERAGE(BC1604:BD1604),"")</f>
        <v/>
      </c>
      <c r="BC1604" s="23"/>
      <c r="BD1604" s="24"/>
      <c r="BE1604" s="22" t="str">
        <f>IFERROR(AVERAGE(BF1604:BG1604),"")</f>
        <v/>
      </c>
      <c r="BF1604" s="23"/>
      <c r="BG1604" s="24"/>
      <c r="BH1604" s="22" t="str">
        <f>IFERROR(AVERAGE(BI1604:BJ1604),"")</f>
        <v/>
      </c>
      <c r="BI1604" s="23"/>
      <c r="BJ1604" s="24"/>
      <c r="BK1604" s="22" t="str">
        <f>IFERROR(AVERAGE(BL1604:BM1604),"")</f>
        <v/>
      </c>
      <c r="BL1604" s="23"/>
      <c r="BM1604" s="24"/>
      <c r="BN1604" s="22" t="str">
        <f>IFERROR(AVERAGE(BO1604:BP1604),"")</f>
        <v/>
      </c>
      <c r="BO1604" s="23"/>
      <c r="BP1604" s="24"/>
      <c r="BQ1604" s="22" t="str">
        <f>IFERROR(AVERAGE(BR1604:BS1604),"")</f>
        <v/>
      </c>
      <c r="BR1604" s="23"/>
      <c r="BS1604" s="24"/>
      <c r="BT1604" s="22" t="str">
        <f>IFERROR(AVERAGE(BU1604:BV1604),"")</f>
        <v/>
      </c>
      <c r="BU1604" s="23"/>
      <c r="BV1604" s="24"/>
    </row>
    <row r="1605" spans="1:77">
      <c r="B1605" t="str">
        <f>B1604</f>
        <v>penev2013hybrid</v>
      </c>
      <c r="C1605" t="s">
        <v>49</v>
      </c>
      <c r="D1605">
        <f>D1604</f>
        <v>2013</v>
      </c>
      <c r="E1605" t="s">
        <v>22</v>
      </c>
      <c r="F1605" s="22" t="str">
        <f>IFERROR(AVERAGE(G1605:H1605),"")</f>
        <v/>
      </c>
      <c r="G1605" s="23"/>
      <c r="H1605" s="24"/>
      <c r="I1605" s="22" t="str">
        <f>IFERROR(AVERAGE(J1605:K1605),"")</f>
        <v/>
      </c>
      <c r="J1605" s="23"/>
      <c r="K1605" s="24"/>
      <c r="L1605" s="22" t="str">
        <f>IFERROR(AVERAGE(M1605:N1605),"")</f>
        <v/>
      </c>
      <c r="M1605" s="23"/>
      <c r="N1605" s="24"/>
      <c r="O1605" s="22" t="str">
        <f>IFERROR(AVERAGE(P1605:Q1605),"")</f>
        <v/>
      </c>
      <c r="P1605" s="23"/>
      <c r="Q1605" s="24"/>
      <c r="R1605" s="22" t="str">
        <f>IFERROR(AVERAGE(S1605:T1605),"")</f>
        <v/>
      </c>
      <c r="S1605" s="23"/>
      <c r="T1605" s="24"/>
      <c r="U1605" s="22" t="str">
        <f>IFERROR(AVERAGE(V1605:W1605),"")</f>
        <v/>
      </c>
      <c r="V1605" s="23"/>
      <c r="W1605" s="24"/>
      <c r="X1605" s="22" t="str">
        <f>IFERROR(AVERAGE(Y1605:Z1605),"")</f>
        <v/>
      </c>
      <c r="Y1605" s="23"/>
      <c r="Z1605" s="24"/>
      <c r="AA1605" s="22" t="str">
        <f>IFERROR(AVERAGE(AB1605:AC1605),"")</f>
        <v/>
      </c>
      <c r="AB1605" s="23"/>
      <c r="AC1605" s="24"/>
      <c r="AD1605" s="22" t="str">
        <f>IFERROR(AVERAGE(AE1605:AF1605),"")</f>
        <v/>
      </c>
      <c r="AE1605" s="23"/>
      <c r="AF1605" s="24"/>
      <c r="AG1605" s="22" t="str">
        <f>IFERROR(AVERAGE(AH1605:AI1605),"")</f>
        <v/>
      </c>
      <c r="AH1605" s="23"/>
      <c r="AI1605" s="24"/>
      <c r="AJ1605" s="22" t="str">
        <f>IFERROR(AVERAGE(AK1605:AL1605),"")</f>
        <v/>
      </c>
      <c r="AK1605" s="23"/>
      <c r="AL1605" s="24"/>
      <c r="AM1605" s="22" t="str">
        <f>IFERROR(AVERAGE(AN1605:AO1605),"")</f>
        <v/>
      </c>
      <c r="AN1605" s="23"/>
      <c r="AO1605" s="24"/>
      <c r="AP1605" s="22" t="str">
        <f>IFERROR(AVERAGE(AQ1605:AR1605),"")</f>
        <v/>
      </c>
      <c r="AQ1605" s="23"/>
      <c r="AR1605" s="24"/>
      <c r="AS1605" s="22" t="str">
        <f>IFERROR(AVERAGE(AT1605:AU1605),"")</f>
        <v/>
      </c>
      <c r="AT1605" s="23"/>
      <c r="AU1605" s="24"/>
      <c r="AV1605" s="22" t="str">
        <f>IFERROR(AVERAGE(AW1605:AX1605),"")</f>
        <v/>
      </c>
      <c r="AW1605" s="23"/>
      <c r="AX1605" s="24"/>
      <c r="AY1605" s="22" t="str">
        <f>IFERROR(AVERAGE(AZ1605:BA1605),"")</f>
        <v/>
      </c>
      <c r="AZ1605" s="23"/>
      <c r="BA1605" s="24"/>
      <c r="BB1605" s="22" t="str">
        <f>IFERROR(AVERAGE(BC1605:BD1605),"")</f>
        <v/>
      </c>
      <c r="BC1605" s="23"/>
      <c r="BD1605" s="24"/>
      <c r="BE1605" s="22" t="str">
        <f>IFERROR(AVERAGE(BF1605:BG1605),"")</f>
        <v/>
      </c>
      <c r="BF1605" s="23"/>
      <c r="BG1605" s="24"/>
      <c r="BH1605" s="22" t="str">
        <f>IFERROR(AVERAGE(BI1605:BJ1605),"")</f>
        <v/>
      </c>
      <c r="BI1605" s="23"/>
      <c r="BJ1605" s="24"/>
      <c r="BK1605" s="22" t="str">
        <f>IFERROR(AVERAGE(BL1605:BM1605),"")</f>
        <v/>
      </c>
      <c r="BL1605" s="23"/>
      <c r="BM1605" s="24"/>
      <c r="BN1605" s="22" t="str">
        <f>IFERROR(AVERAGE(BO1605:BP1605),"")</f>
        <v/>
      </c>
      <c r="BO1605" s="23"/>
      <c r="BP1605" s="24"/>
      <c r="BQ1605" s="22" t="str">
        <f>IFERROR(AVERAGE(BR1605:BS1605),"")</f>
        <v/>
      </c>
      <c r="BR1605" s="23"/>
      <c r="BS1605" s="24"/>
      <c r="BT1605" s="22" t="str">
        <f>IFERROR(AVERAGE(BU1605:BV1605),"")</f>
        <v/>
      </c>
      <c r="BU1605" s="23"/>
      <c r="BV1605" s="24"/>
    </row>
    <row r="1606" spans="1:77">
      <c r="B1606" t="s">
        <v>69</v>
      </c>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c r="BC1606" s="4"/>
      <c r="BD1606" s="4"/>
      <c r="BE1606" s="4"/>
      <c r="BF1606" s="4"/>
      <c r="BG1606" s="4"/>
      <c r="BH1606" s="4"/>
      <c r="BI1606" s="4"/>
      <c r="BJ1606" s="4"/>
      <c r="BK1606" s="4"/>
      <c r="BL1606" s="4"/>
      <c r="BM1606" s="4"/>
      <c r="BN1606" s="4"/>
      <c r="BO1606" s="4"/>
      <c r="BP1606" s="4"/>
      <c r="BQ1606" s="4"/>
      <c r="BR1606" s="4"/>
      <c r="BS1606" s="4"/>
      <c r="BT1606" s="4"/>
      <c r="BU1606" s="4"/>
      <c r="BV1606" s="4"/>
    </row>
    <row r="1607" spans="1:77">
      <c r="B1607" t="str">
        <f>B1602</f>
        <v>penev2013hybrid</v>
      </c>
      <c r="C1607" t="s">
        <v>23</v>
      </c>
      <c r="D1607">
        <f>D1602</f>
        <v>2013</v>
      </c>
      <c r="E1607" t="s">
        <v>20</v>
      </c>
      <c r="F1607" s="4" t="str">
        <f>IFERROR(AVERAGE(G1607:H1607),"")</f>
        <v/>
      </c>
      <c r="G1607" s="12"/>
      <c r="H1607" s="13"/>
      <c r="I1607" s="4" t="str">
        <f>IFERROR(AVERAGE(J1607:K1607),"")</f>
        <v/>
      </c>
      <c r="J1607" s="12"/>
      <c r="K1607" s="13"/>
      <c r="L1607" s="4" t="str">
        <f>IFERROR(AVERAGE(M1607:N1607),"")</f>
        <v/>
      </c>
      <c r="M1607" s="12"/>
      <c r="N1607" s="13"/>
      <c r="O1607" s="4" t="str">
        <f>IFERROR(AVERAGE(P1607:Q1607),"")</f>
        <v/>
      </c>
      <c r="P1607" s="12"/>
      <c r="Q1607" s="13"/>
      <c r="R1607" s="4" t="str">
        <f>IFERROR(AVERAGE(S1607:T1607),"")</f>
        <v/>
      </c>
      <c r="S1607" s="12"/>
      <c r="T1607" s="13"/>
      <c r="U1607" s="4" t="str">
        <f>IFERROR(AVERAGE(V1607:W1607),"")</f>
        <v/>
      </c>
      <c r="V1607" s="12"/>
      <c r="W1607" s="13"/>
      <c r="X1607" s="4" t="str">
        <f>IFERROR(AVERAGE(Y1607:Z1607),"")</f>
        <v/>
      </c>
      <c r="Y1607" s="12"/>
      <c r="Z1607" s="13"/>
      <c r="AA1607" s="4" t="str">
        <f>IFERROR(AVERAGE(AB1607:AC1607),"")</f>
        <v/>
      </c>
      <c r="AB1607" s="12"/>
      <c r="AC1607" s="13"/>
      <c r="AD1607" s="4" t="str">
        <f>IFERROR(AVERAGE(AE1607:AF1607),"")</f>
        <v/>
      </c>
      <c r="AE1607" s="12"/>
      <c r="AF1607" s="13"/>
      <c r="AG1607" s="4" t="str">
        <f>IFERROR(AVERAGE(AH1607:AI1607),"")</f>
        <v/>
      </c>
      <c r="AH1607" s="12"/>
      <c r="AI1607" s="13"/>
      <c r="AJ1607" s="4" t="str">
        <f>IFERROR(AVERAGE(AK1607:AL1607),"")</f>
        <v/>
      </c>
      <c r="AK1607" s="12"/>
      <c r="AL1607" s="13"/>
      <c r="AM1607" s="4" t="str">
        <f>IFERROR(AVERAGE(AN1607:AO1607),"")</f>
        <v/>
      </c>
      <c r="AN1607" s="12"/>
      <c r="AO1607" s="13"/>
      <c r="AP1607" s="4" t="str">
        <f>IFERROR(AVERAGE(AQ1607:AR1607),"")</f>
        <v/>
      </c>
      <c r="AQ1607" s="12"/>
      <c r="AR1607" s="13"/>
      <c r="AS1607" s="4" t="str">
        <f>IFERROR(AVERAGE(AT1607:AU1607),"")</f>
        <v/>
      </c>
      <c r="AT1607" s="12"/>
      <c r="AU1607" s="13"/>
      <c r="AV1607" s="4" t="str">
        <f>IFERROR(AVERAGE(AW1607:AX1607),"")</f>
        <v/>
      </c>
      <c r="AW1607" s="12"/>
      <c r="AX1607" s="13"/>
      <c r="AY1607" s="4" t="str">
        <f>IFERROR(AVERAGE(AZ1607:BA1607),"")</f>
        <v/>
      </c>
      <c r="AZ1607" s="12"/>
      <c r="BA1607" s="13"/>
      <c r="BB1607" s="4" t="str">
        <f>IFERROR(AVERAGE(BC1607:BD1607),"")</f>
        <v/>
      </c>
      <c r="BC1607" s="12"/>
      <c r="BD1607" s="13"/>
      <c r="BE1607" s="4" t="str">
        <f>IFERROR(AVERAGE(BF1607:BG1607),"")</f>
        <v/>
      </c>
      <c r="BF1607" s="12"/>
      <c r="BG1607" s="13"/>
      <c r="BH1607" s="4" t="str">
        <f>IFERROR(AVERAGE(BI1607:BJ1607),"")</f>
        <v/>
      </c>
      <c r="BI1607" s="12"/>
      <c r="BJ1607" s="13"/>
      <c r="BK1607" s="4" t="str">
        <f>IFERROR(AVERAGE(BL1607:BM1607),"")</f>
        <v/>
      </c>
      <c r="BL1607" s="12"/>
      <c r="BM1607" s="13"/>
      <c r="BN1607" s="4" t="str">
        <f>IFERROR(AVERAGE(BO1607:BP1607),"")</f>
        <v/>
      </c>
      <c r="BO1607" s="12"/>
      <c r="BP1607" s="13"/>
      <c r="BQ1607" s="4" t="str">
        <f>IFERROR(AVERAGE(BR1607:BS1607),"")</f>
        <v/>
      </c>
      <c r="BR1607" s="12"/>
      <c r="BS1607" s="13"/>
      <c r="BT1607" s="4" t="str">
        <f>IFERROR(AVERAGE(BU1607:BV1607),"")</f>
        <v/>
      </c>
      <c r="BU1607" s="12"/>
      <c r="BV1607" s="13"/>
    </row>
    <row r="1608" spans="1:77">
      <c r="B1608" t="str">
        <f>B1607</f>
        <v>penev2013hybrid</v>
      </c>
      <c r="C1608" t="s">
        <v>42</v>
      </c>
      <c r="D1608">
        <f>D1607</f>
        <v>2013</v>
      </c>
      <c r="E1608" t="s">
        <v>43</v>
      </c>
      <c r="F1608" s="4" t="str">
        <f>IFERROR(AVERAGE(G1608:H1608),"")</f>
        <v/>
      </c>
      <c r="G1608" s="12"/>
      <c r="H1608" s="13"/>
      <c r="I1608" s="4" t="str">
        <f>IFERROR(AVERAGE(J1608:K1608),"")</f>
        <v/>
      </c>
      <c r="J1608" s="12"/>
      <c r="K1608" s="13"/>
      <c r="L1608" s="4" t="str">
        <f>IFERROR(AVERAGE(M1608:N1608),"")</f>
        <v/>
      </c>
      <c r="M1608" s="12"/>
      <c r="N1608" s="13"/>
      <c r="O1608" s="4" t="str">
        <f>IFERROR(AVERAGE(P1608:Q1608),"")</f>
        <v/>
      </c>
      <c r="P1608" s="12"/>
      <c r="Q1608" s="13"/>
      <c r="R1608" s="4" t="str">
        <f>IFERROR(AVERAGE(S1608:T1608),"")</f>
        <v/>
      </c>
      <c r="S1608" s="12"/>
      <c r="T1608" s="13"/>
      <c r="U1608" s="4" t="str">
        <f>IFERROR(AVERAGE(V1608:W1608),"")</f>
        <v/>
      </c>
      <c r="V1608" s="12"/>
      <c r="W1608" s="13"/>
      <c r="X1608" s="4" t="str">
        <f>IFERROR(AVERAGE(Y1608:Z1608),"")</f>
        <v/>
      </c>
      <c r="Y1608" s="12"/>
      <c r="Z1608" s="13"/>
      <c r="AA1608" s="4" t="str">
        <f>IFERROR(AVERAGE(AB1608:AC1608),"")</f>
        <v/>
      </c>
      <c r="AB1608" s="12"/>
      <c r="AC1608" s="13"/>
      <c r="AD1608" s="4" t="str">
        <f>IFERROR(AVERAGE(AE1608:AF1608),"")</f>
        <v/>
      </c>
      <c r="AE1608" s="12"/>
      <c r="AF1608" s="13"/>
      <c r="AG1608" s="4" t="str">
        <f>IFERROR(AVERAGE(AH1608:AI1608),"")</f>
        <v/>
      </c>
      <c r="AH1608" s="12"/>
      <c r="AI1608" s="13"/>
      <c r="AJ1608" s="4" t="str">
        <f>IFERROR(AVERAGE(AK1608:AL1608),"")</f>
        <v/>
      </c>
      <c r="AK1608" s="12"/>
      <c r="AL1608" s="13"/>
      <c r="AM1608" s="4" t="str">
        <f>IFERROR(AVERAGE(AN1608:AO1608),"")</f>
        <v/>
      </c>
      <c r="AN1608" s="12"/>
      <c r="AO1608" s="13"/>
      <c r="AP1608" s="4" t="str">
        <f>IFERROR(AVERAGE(AQ1608:AR1608),"")</f>
        <v/>
      </c>
      <c r="AQ1608" s="12"/>
      <c r="AR1608" s="13"/>
      <c r="AS1608" s="4" t="str">
        <f>IFERROR(AVERAGE(AT1608:AU1608),"")</f>
        <v/>
      </c>
      <c r="AT1608" s="12"/>
      <c r="AU1608" s="13"/>
      <c r="AV1608" s="4" t="str">
        <f>IFERROR(AVERAGE(AW1608:AX1608),"")</f>
        <v/>
      </c>
      <c r="AW1608" s="12"/>
      <c r="AX1608" s="13"/>
      <c r="AY1608" s="4" t="str">
        <f>IFERROR(AVERAGE(AZ1608:BA1608),"")</f>
        <v/>
      </c>
      <c r="AZ1608" s="12"/>
      <c r="BA1608" s="13"/>
      <c r="BB1608" s="4" t="str">
        <f>IFERROR(AVERAGE(BC1608:BD1608),"")</f>
        <v/>
      </c>
      <c r="BC1608" s="12"/>
      <c r="BD1608" s="13"/>
      <c r="BE1608" s="4" t="str">
        <f>IFERROR(AVERAGE(BF1608:BG1608),"")</f>
        <v/>
      </c>
      <c r="BF1608" s="12"/>
      <c r="BG1608" s="13"/>
      <c r="BH1608" s="4" t="str">
        <f>IFERROR(AVERAGE(BI1608:BJ1608),"")</f>
        <v/>
      </c>
      <c r="BI1608" s="12"/>
      <c r="BJ1608" s="13"/>
      <c r="BK1608" s="4" t="str">
        <f>IFERROR(AVERAGE(BL1608:BM1608),"")</f>
        <v/>
      </c>
      <c r="BL1608" s="12"/>
      <c r="BM1608" s="13"/>
      <c r="BN1608" s="4" t="str">
        <f>IFERROR(AVERAGE(BO1608:BP1608),"")</f>
        <v/>
      </c>
      <c r="BO1608" s="12"/>
      <c r="BP1608" s="13"/>
      <c r="BQ1608" s="4" t="str">
        <f>IFERROR(AVERAGE(BR1608:BS1608),"")</f>
        <v/>
      </c>
      <c r="BR1608" s="12"/>
      <c r="BS1608" s="13"/>
      <c r="BT1608" s="4" t="str">
        <f>IFERROR(AVERAGE(BU1608:BV1608),"")</f>
        <v/>
      </c>
      <c r="BU1608" s="12"/>
      <c r="BV1608" s="13"/>
    </row>
    <row r="1609" spans="1:77">
      <c r="B1609" t="str">
        <f>B1608</f>
        <v>penev2013hybrid</v>
      </c>
      <c r="C1609" t="s">
        <v>21</v>
      </c>
      <c r="D1609">
        <f>D1608</f>
        <v>2013</v>
      </c>
      <c r="E1609" t="s">
        <v>22</v>
      </c>
      <c r="F1609" s="22" t="str">
        <f>IFERROR(AVERAGE(G1609:H1609),"")</f>
        <v/>
      </c>
      <c r="G1609" s="23"/>
      <c r="H1609" s="24"/>
      <c r="I1609" s="22" t="str">
        <f>IFERROR(AVERAGE(J1609:K1609),"")</f>
        <v/>
      </c>
      <c r="J1609" s="23"/>
      <c r="K1609" s="24"/>
      <c r="L1609" s="22" t="str">
        <f>IFERROR(AVERAGE(M1609:N1609),"")</f>
        <v/>
      </c>
      <c r="M1609" s="23"/>
      <c r="N1609" s="24"/>
      <c r="O1609" s="22" t="str">
        <f>IFERROR(AVERAGE(P1609:Q1609),"")</f>
        <v/>
      </c>
      <c r="P1609" s="23"/>
      <c r="Q1609" s="24"/>
      <c r="R1609" s="22" t="str">
        <f>IFERROR(AVERAGE(S1609:T1609),"")</f>
        <v/>
      </c>
      <c r="S1609" s="23"/>
      <c r="T1609" s="24"/>
      <c r="U1609" s="22" t="str">
        <f>IFERROR(AVERAGE(V1609:W1609),"")</f>
        <v/>
      </c>
      <c r="V1609" s="23"/>
      <c r="W1609" s="24"/>
      <c r="X1609" s="22" t="str">
        <f>IFERROR(AVERAGE(Y1609:Z1609),"")</f>
        <v/>
      </c>
      <c r="Y1609" s="23"/>
      <c r="Z1609" s="24"/>
      <c r="AA1609" s="22" t="str">
        <f>IFERROR(AVERAGE(AB1609:AC1609),"")</f>
        <v/>
      </c>
      <c r="AB1609" s="23"/>
      <c r="AC1609" s="24"/>
      <c r="AD1609" s="22" t="str">
        <f>IFERROR(AVERAGE(AE1609:AF1609),"")</f>
        <v/>
      </c>
      <c r="AE1609" s="23"/>
      <c r="AF1609" s="24"/>
      <c r="AG1609" s="22" t="str">
        <f>IFERROR(AVERAGE(AH1609:AI1609),"")</f>
        <v/>
      </c>
      <c r="AH1609" s="23"/>
      <c r="AI1609" s="24"/>
      <c r="AJ1609" s="22" t="str">
        <f>IFERROR(AVERAGE(AK1609:AL1609),"")</f>
        <v/>
      </c>
      <c r="AK1609" s="23"/>
      <c r="AL1609" s="24"/>
      <c r="AM1609" s="22" t="str">
        <f>IFERROR(AVERAGE(AN1609:AO1609),"")</f>
        <v/>
      </c>
      <c r="AN1609" s="23"/>
      <c r="AO1609" s="24"/>
      <c r="AP1609" s="22" t="str">
        <f>IFERROR(AVERAGE(AQ1609:AR1609),"")</f>
        <v/>
      </c>
      <c r="AQ1609" s="23"/>
      <c r="AR1609" s="24"/>
      <c r="AS1609" s="22">
        <f>IFERROR(AVERAGE(AT1609:AU1609),"")</f>
        <v>0.71</v>
      </c>
      <c r="AT1609" s="23">
        <v>0.6</v>
      </c>
      <c r="AU1609" s="24">
        <v>0.82</v>
      </c>
      <c r="AV1609" s="22" t="str">
        <f>IFERROR(AVERAGE(AW1609:AX1609),"")</f>
        <v/>
      </c>
      <c r="AW1609" s="23"/>
      <c r="AX1609" s="24"/>
      <c r="AY1609" s="22" t="str">
        <f>IFERROR(AVERAGE(AZ1609:BA1609),"")</f>
        <v/>
      </c>
      <c r="AZ1609" s="23"/>
      <c r="BA1609" s="24"/>
      <c r="BB1609" s="22" t="str">
        <f>IFERROR(AVERAGE(BC1609:BD1609),"")</f>
        <v/>
      </c>
      <c r="BC1609" s="23"/>
      <c r="BD1609" s="24"/>
      <c r="BE1609" s="22" t="str">
        <f>IFERROR(AVERAGE(BF1609:BG1609),"")</f>
        <v/>
      </c>
      <c r="BF1609" s="23"/>
      <c r="BG1609" s="24"/>
      <c r="BH1609" s="22" t="str">
        <f>IFERROR(AVERAGE(BI1609:BJ1609),"")</f>
        <v/>
      </c>
      <c r="BI1609" s="23"/>
      <c r="BJ1609" s="24"/>
      <c r="BK1609" s="22" t="str">
        <f>IFERROR(AVERAGE(BL1609:BM1609),"")</f>
        <v/>
      </c>
      <c r="BL1609" s="23"/>
      <c r="BM1609" s="24"/>
      <c r="BN1609" s="22" t="str">
        <f>IFERROR(AVERAGE(BO1609:BP1609),"")</f>
        <v/>
      </c>
      <c r="BO1609" s="23"/>
      <c r="BP1609" s="24"/>
      <c r="BQ1609" s="22" t="str">
        <f>IFERROR(AVERAGE(BR1609:BS1609),"")</f>
        <v/>
      </c>
      <c r="BR1609" s="23"/>
      <c r="BS1609" s="24"/>
      <c r="BT1609" s="22" t="str">
        <f>IFERROR(AVERAGE(BU1609:BV1609),"")</f>
        <v/>
      </c>
      <c r="BU1609" s="23"/>
      <c r="BV1609" s="24"/>
      <c r="BY1609" t="s">
        <v>292</v>
      </c>
    </row>
    <row r="1610" spans="1:77">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c r="AV1610" s="11"/>
      <c r="AW1610" s="11"/>
      <c r="AX1610" s="11"/>
      <c r="AY1610" s="11"/>
      <c r="AZ1610" s="11"/>
      <c r="BA1610" s="11"/>
      <c r="BB1610" s="11"/>
      <c r="BC1610" s="11"/>
      <c r="BD1610" s="11"/>
      <c r="BE1610" s="11"/>
      <c r="BF1610" s="11"/>
      <c r="BG1610" s="11"/>
      <c r="BH1610" s="11"/>
      <c r="BI1610" s="11"/>
      <c r="BJ1610" s="11"/>
      <c r="BK1610" s="11"/>
      <c r="BL1610" s="11"/>
      <c r="BM1610" s="11"/>
      <c r="BN1610" s="11"/>
      <c r="BO1610" s="11"/>
      <c r="BP1610" s="11"/>
      <c r="BQ1610" s="11"/>
      <c r="BR1610" s="11"/>
      <c r="BS1610" s="11"/>
      <c r="BT1610" s="11"/>
      <c r="BU1610" s="11"/>
      <c r="BV1610" s="11"/>
      <c r="BW1610" s="11"/>
      <c r="BX1610" s="11"/>
      <c r="BY1610" s="11"/>
    </row>
    <row r="1612" spans="1:77">
      <c r="A1612" s="5">
        <f>MATCH(B1612,Sources[Citekey],0)</f>
        <v>141</v>
      </c>
      <c r="B1612" s="6" t="s">
        <v>293</v>
      </c>
      <c r="C1612" s="1"/>
      <c r="D1612" s="1">
        <f>VLOOKUP(B1612,Sources[],2,FALSE)</f>
        <v>2014</v>
      </c>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c r="BC1612" s="4"/>
      <c r="BD1612" s="4"/>
      <c r="BE1612" s="4"/>
      <c r="BF1612" s="4"/>
      <c r="BG1612" s="4"/>
      <c r="BH1612" s="4"/>
      <c r="BI1612" s="4"/>
      <c r="BJ1612" s="4"/>
      <c r="BK1612" s="4"/>
      <c r="BL1612" s="4"/>
      <c r="BM1612" s="4"/>
      <c r="BN1612" s="4"/>
      <c r="BO1612" s="4"/>
      <c r="BP1612" s="4"/>
      <c r="BQ1612" s="4"/>
      <c r="BR1612" s="4"/>
      <c r="BS1612" s="4"/>
      <c r="BT1612" s="4"/>
      <c r="BU1612" s="4"/>
      <c r="BV1612" s="4"/>
    </row>
    <row r="1613" spans="1:77">
      <c r="B1613" t="str">
        <f>B1612</f>
        <v>putter2014power</v>
      </c>
      <c r="C1613" t="s">
        <v>3</v>
      </c>
      <c r="D1613">
        <f>D1612</f>
        <v>2014</v>
      </c>
      <c r="E1613" s="25" t="s">
        <v>6</v>
      </c>
      <c r="F1613" s="4" t="str">
        <f>IFERROR(AVERAGE(G1613:H1613),"")</f>
        <v/>
      </c>
      <c r="G1613" s="12"/>
      <c r="H1613" s="13"/>
      <c r="I1613" s="4" t="str">
        <f>IFERROR(AVERAGE(J1613:K1613),"")</f>
        <v/>
      </c>
      <c r="J1613" s="12"/>
      <c r="K1613" s="13"/>
      <c r="L1613" s="4" t="str">
        <f>IFERROR(AVERAGE(M1613:N1613),"")</f>
        <v/>
      </c>
      <c r="M1613" s="12"/>
      <c r="N1613" s="13"/>
      <c r="O1613" s="4" t="str">
        <f>IFERROR(AVERAGE(P1613:Q1613),"")</f>
        <v/>
      </c>
      <c r="P1613" s="12"/>
      <c r="Q1613" s="13"/>
      <c r="R1613" s="4" t="str">
        <f>IFERROR(AVERAGE(S1613:T1613),"")</f>
        <v/>
      </c>
      <c r="S1613" s="12"/>
      <c r="T1613" s="13"/>
      <c r="U1613" s="4" t="str">
        <f>IFERROR(AVERAGE(V1613:W1613),"")</f>
        <v/>
      </c>
      <c r="V1613" s="12"/>
      <c r="W1613" s="13"/>
      <c r="X1613" s="4" t="str">
        <f>IFERROR(AVERAGE(Y1613:Z1613),"")</f>
        <v/>
      </c>
      <c r="Y1613" s="12"/>
      <c r="Z1613" s="13"/>
      <c r="AA1613" s="4" t="str">
        <f>IFERROR(AVERAGE(AB1613:AC1613),"")</f>
        <v/>
      </c>
      <c r="AB1613" s="12"/>
      <c r="AC1613" s="13"/>
      <c r="AD1613" s="4" t="str">
        <f>IFERROR(AVERAGE(AE1613:AF1613),"")</f>
        <v/>
      </c>
      <c r="AE1613" s="12"/>
      <c r="AF1613" s="13"/>
      <c r="AG1613" s="4" t="str">
        <f>IFERROR(AVERAGE(AH1613:AI1613),"")</f>
        <v/>
      </c>
      <c r="AH1613" s="12"/>
      <c r="AI1613" s="13"/>
      <c r="AJ1613" s="4" t="str">
        <f>IFERROR(AVERAGE(AK1613:AL1613),"")</f>
        <v/>
      </c>
      <c r="AK1613" s="12"/>
      <c r="AL1613" s="13"/>
      <c r="AM1613" s="4" t="str">
        <f>IFERROR(AVERAGE(AN1613:AO1613),"")</f>
        <v/>
      </c>
      <c r="AN1613" s="12"/>
      <c r="AO1613" s="13"/>
      <c r="AP1613" s="4" t="str">
        <f>IFERROR(AVERAGE(AQ1613:AR1613),"")</f>
        <v/>
      </c>
      <c r="AQ1613" s="12"/>
      <c r="AR1613" s="13"/>
      <c r="AS1613" s="4" t="str">
        <f>IFERROR(AVERAGE(AT1613:AU1613),"")</f>
        <v/>
      </c>
      <c r="AT1613" s="12"/>
      <c r="AU1613" s="13"/>
      <c r="AV1613" s="4" t="str">
        <f>IFERROR(AVERAGE(AW1613:AX1613),"")</f>
        <v/>
      </c>
      <c r="AW1613" s="12"/>
      <c r="AX1613" s="13"/>
      <c r="AY1613" s="4" t="str">
        <f>IFERROR(AVERAGE(AZ1613:BA1613),"")</f>
        <v/>
      </c>
      <c r="AZ1613" s="12"/>
      <c r="BA1613" s="13"/>
      <c r="BB1613" s="4" t="str">
        <f>IFERROR(AVERAGE(BC1613:BD1613),"")</f>
        <v/>
      </c>
      <c r="BC1613" s="12"/>
      <c r="BD1613" s="13"/>
      <c r="BE1613" s="4" t="str">
        <f>IFERROR(AVERAGE(BF1613:BG1613),"")</f>
        <v/>
      </c>
      <c r="BF1613" s="12"/>
      <c r="BG1613" s="13"/>
      <c r="BH1613" s="4" t="str">
        <f>IFERROR(AVERAGE(BI1613:BJ1613),"")</f>
        <v/>
      </c>
      <c r="BI1613" s="12"/>
      <c r="BJ1613" s="13"/>
      <c r="BK1613" s="4" t="str">
        <f>IFERROR(AVERAGE(BL1613:BM1613),"")</f>
        <v/>
      </c>
      <c r="BL1613" s="12"/>
      <c r="BM1613" s="13"/>
      <c r="BN1613" s="4" t="str">
        <f>IFERROR(AVERAGE(BO1613:BP1613),"")</f>
        <v/>
      </c>
      <c r="BO1613" s="12"/>
      <c r="BP1613" s="13"/>
      <c r="BQ1613" s="4" t="str">
        <f>IFERROR(AVERAGE(BR1613:BS1613),"")</f>
        <v/>
      </c>
      <c r="BR1613" s="12"/>
      <c r="BS1613" s="13"/>
      <c r="BT1613" s="4" t="str">
        <f>IFERROR(AVERAGE(BU1613:BV1613),"")</f>
        <v/>
      </c>
      <c r="BU1613" s="12"/>
      <c r="BV1613" s="13"/>
      <c r="BX1613" s="2"/>
    </row>
    <row r="1614" spans="1:77">
      <c r="B1614" t="str">
        <f>B1613</f>
        <v>putter2014power</v>
      </c>
      <c r="C1614" t="s">
        <v>4</v>
      </c>
      <c r="D1614">
        <f>D1613</f>
        <v>2014</v>
      </c>
      <c r="E1614" t="str">
        <f>E1613</f>
        <v>EUR/kW</v>
      </c>
      <c r="F1614" s="4" t="str">
        <f>IFERROR(AVERAGE(G1614:H1614),"")</f>
        <v/>
      </c>
      <c r="G1614" s="14"/>
      <c r="H1614" s="15"/>
      <c r="I1614" s="4" t="str">
        <f>IFERROR(AVERAGE(J1614:K1614),"")</f>
        <v/>
      </c>
      <c r="J1614" s="14"/>
      <c r="K1614" s="15"/>
      <c r="L1614" s="4" t="str">
        <f>IFERROR(AVERAGE(M1614:N1614),"")</f>
        <v/>
      </c>
      <c r="M1614" s="14"/>
      <c r="N1614" s="15"/>
      <c r="O1614" s="4" t="str">
        <f>IFERROR(AVERAGE(P1614:Q1614),"")</f>
        <v/>
      </c>
      <c r="P1614" s="14"/>
      <c r="Q1614" s="15"/>
      <c r="R1614" s="4" t="str">
        <f>IFERROR(AVERAGE(S1614:T1614),"")</f>
        <v/>
      </c>
      <c r="S1614" s="14"/>
      <c r="T1614" s="15"/>
      <c r="U1614" s="4" t="str">
        <f>IFERROR(AVERAGE(V1614:W1614),"")</f>
        <v/>
      </c>
      <c r="V1614" s="14"/>
      <c r="W1614" s="15"/>
      <c r="X1614" s="4" t="str">
        <f>IFERROR(AVERAGE(Y1614:Z1614),"")</f>
        <v/>
      </c>
      <c r="Y1614" s="14"/>
      <c r="Z1614" s="15"/>
      <c r="AA1614" s="4" t="str">
        <f>IFERROR(AVERAGE(AB1614:AC1614),"")</f>
        <v/>
      </c>
      <c r="AB1614" s="14"/>
      <c r="AC1614" s="15"/>
      <c r="AD1614" s="4" t="str">
        <f>IFERROR(AVERAGE(AE1614:AF1614),"")</f>
        <v/>
      </c>
      <c r="AE1614" s="14"/>
      <c r="AF1614" s="15"/>
      <c r="AG1614" s="4" t="str">
        <f>IFERROR(AVERAGE(AH1614:AI1614),"")</f>
        <v/>
      </c>
      <c r="AH1614" s="14"/>
      <c r="AI1614" s="15"/>
      <c r="AJ1614" s="4" t="str">
        <f>IFERROR(AVERAGE(AK1614:AL1614),"")</f>
        <v/>
      </c>
      <c r="AK1614" s="14"/>
      <c r="AL1614" s="15"/>
      <c r="AM1614" s="4" t="str">
        <f>IFERROR(AVERAGE(AN1614:AO1614),"")</f>
        <v/>
      </c>
      <c r="AN1614" s="14"/>
      <c r="AO1614" s="15"/>
      <c r="AP1614" s="4" t="str">
        <f>IFERROR(AVERAGE(AQ1614:AR1614),"")</f>
        <v/>
      </c>
      <c r="AQ1614" s="14"/>
      <c r="AR1614" s="15"/>
      <c r="AS1614" s="4" t="str">
        <f>IFERROR(AVERAGE(AT1614:AU1614),"")</f>
        <v/>
      </c>
      <c r="AT1614" s="14"/>
      <c r="AU1614" s="15"/>
      <c r="AV1614" s="4">
        <f>IFERROR(AVERAGE(AW1614:AX1614),"")</f>
        <v>1500</v>
      </c>
      <c r="AW1614" s="14">
        <v>1000</v>
      </c>
      <c r="AX1614" s="15">
        <v>2000</v>
      </c>
      <c r="AY1614" s="4" t="str">
        <f>IFERROR(AVERAGE(AZ1614:BA1614),"")</f>
        <v/>
      </c>
      <c r="AZ1614" s="14"/>
      <c r="BA1614" s="15"/>
      <c r="BB1614" s="4" t="str">
        <f>IFERROR(AVERAGE(BC1614:BD1614),"")</f>
        <v/>
      </c>
      <c r="BC1614" s="14"/>
      <c r="BD1614" s="15"/>
      <c r="BE1614" s="4" t="str">
        <f>IFERROR(AVERAGE(BF1614:BG1614),"")</f>
        <v/>
      </c>
      <c r="BF1614" s="14"/>
      <c r="BG1614" s="15"/>
      <c r="BH1614" s="4" t="str">
        <f>IFERROR(AVERAGE(BI1614:BJ1614),"")</f>
        <v/>
      </c>
      <c r="BI1614" s="14"/>
      <c r="BJ1614" s="15"/>
      <c r="BK1614" s="4" t="str">
        <f>IFERROR(AVERAGE(BL1614:BM1614),"")</f>
        <v/>
      </c>
      <c r="BL1614" s="14"/>
      <c r="BM1614" s="15"/>
      <c r="BN1614" s="4" t="str">
        <f>IFERROR(AVERAGE(BO1614:BP1614),"")</f>
        <v/>
      </c>
      <c r="BO1614" s="14"/>
      <c r="BP1614" s="15"/>
      <c r="BQ1614" s="4" t="str">
        <f>IFERROR(AVERAGE(BR1614:BS1614),"")</f>
        <v/>
      </c>
      <c r="BR1614" s="14"/>
      <c r="BS1614" s="15"/>
      <c r="BT1614" s="4" t="str">
        <f>IFERROR(AVERAGE(BU1614:BV1614),"")</f>
        <v/>
      </c>
      <c r="BU1614" s="14"/>
      <c r="BV1614" s="15"/>
      <c r="BX1614" s="2" t="s">
        <v>495</v>
      </c>
      <c r="BY1614" t="s">
        <v>263</v>
      </c>
    </row>
    <row r="1615" spans="1:77">
      <c r="B1615" t="str">
        <f>B1614</f>
        <v>putter2014power</v>
      </c>
      <c r="C1615" t="s">
        <v>5</v>
      </c>
      <c r="D1615">
        <f>D1614</f>
        <v>2014</v>
      </c>
      <c r="E1615" t="str">
        <f>E1614</f>
        <v>EUR/kW</v>
      </c>
      <c r="F1615" s="4" t="str">
        <f>IFERROR(AVERAGE(G1615:H1615),"")</f>
        <v/>
      </c>
      <c r="G1615" s="16"/>
      <c r="H1615" s="17"/>
      <c r="I1615" s="4" t="str">
        <f>IFERROR(AVERAGE(J1615:K1615),"")</f>
        <v/>
      </c>
      <c r="J1615" s="16"/>
      <c r="K1615" s="17"/>
      <c r="L1615" s="4" t="str">
        <f>IFERROR(AVERAGE(M1615:N1615),"")</f>
        <v/>
      </c>
      <c r="M1615" s="16"/>
      <c r="N1615" s="17"/>
      <c r="O1615" s="4" t="str">
        <f>IFERROR(AVERAGE(P1615:Q1615),"")</f>
        <v/>
      </c>
      <c r="P1615" s="16"/>
      <c r="Q1615" s="17"/>
      <c r="R1615" s="4" t="str">
        <f>IFERROR(AVERAGE(S1615:T1615),"")</f>
        <v/>
      </c>
      <c r="S1615" s="16"/>
      <c r="T1615" s="17"/>
      <c r="U1615" s="4" t="str">
        <f>IFERROR(AVERAGE(V1615:W1615),"")</f>
        <v/>
      </c>
      <c r="V1615" s="16"/>
      <c r="W1615" s="17"/>
      <c r="X1615" s="4" t="str">
        <f>IFERROR(AVERAGE(Y1615:Z1615),"")</f>
        <v/>
      </c>
      <c r="Y1615" s="16"/>
      <c r="Z1615" s="17"/>
      <c r="AA1615" s="4" t="str">
        <f>IFERROR(AVERAGE(AB1615:AC1615),"")</f>
        <v/>
      </c>
      <c r="AB1615" s="16"/>
      <c r="AC1615" s="17"/>
      <c r="AD1615" s="4" t="str">
        <f>IFERROR(AVERAGE(AE1615:AF1615),"")</f>
        <v/>
      </c>
      <c r="AE1615" s="16"/>
      <c r="AF1615" s="17"/>
      <c r="AG1615" s="4" t="str">
        <f>IFERROR(AVERAGE(AH1615:AI1615),"")</f>
        <v/>
      </c>
      <c r="AH1615" s="16"/>
      <c r="AI1615" s="17"/>
      <c r="AJ1615" s="4" t="str">
        <f>IFERROR(AVERAGE(AK1615:AL1615),"")</f>
        <v/>
      </c>
      <c r="AK1615" s="16"/>
      <c r="AL1615" s="17"/>
      <c r="AM1615" s="4" t="str">
        <f>IFERROR(AVERAGE(AN1615:AO1615),"")</f>
        <v/>
      </c>
      <c r="AN1615" s="16"/>
      <c r="AO1615" s="17"/>
      <c r="AP1615" s="4" t="str">
        <f>IFERROR(AVERAGE(AQ1615:AR1615),"")</f>
        <v/>
      </c>
      <c r="AQ1615" s="16"/>
      <c r="AR1615" s="17"/>
      <c r="AS1615" s="4" t="str">
        <f>IFERROR(AVERAGE(AT1615:AU1615),"")</f>
        <v/>
      </c>
      <c r="AT1615" s="16"/>
      <c r="AU1615" s="17"/>
      <c r="AV1615" s="4" t="str">
        <f>IFERROR(AVERAGE(AW1615:AX1615),"")</f>
        <v/>
      </c>
      <c r="AW1615" s="16"/>
      <c r="AX1615" s="17"/>
      <c r="AY1615" s="4" t="str">
        <f>IFERROR(AVERAGE(AZ1615:BA1615),"")</f>
        <v/>
      </c>
      <c r="AZ1615" s="16"/>
      <c r="BA1615" s="17"/>
      <c r="BB1615" s="4" t="str">
        <f>IFERROR(AVERAGE(BC1615:BD1615),"")</f>
        <v/>
      </c>
      <c r="BC1615" s="16"/>
      <c r="BD1615" s="17"/>
      <c r="BE1615" s="4" t="str">
        <f>IFERROR(AVERAGE(BF1615:BG1615),"")</f>
        <v/>
      </c>
      <c r="BF1615" s="16"/>
      <c r="BG1615" s="17"/>
      <c r="BH1615" s="4" t="str">
        <f>IFERROR(AVERAGE(BI1615:BJ1615),"")</f>
        <v/>
      </c>
      <c r="BI1615" s="16"/>
      <c r="BJ1615" s="17"/>
      <c r="BK1615" s="4" t="str">
        <f>IFERROR(AVERAGE(BL1615:BM1615),"")</f>
        <v/>
      </c>
      <c r="BL1615" s="16"/>
      <c r="BM1615" s="17"/>
      <c r="BN1615" s="4" t="str">
        <f>IFERROR(AVERAGE(BO1615:BP1615),"")</f>
        <v/>
      </c>
      <c r="BO1615" s="16"/>
      <c r="BP1615" s="17"/>
      <c r="BQ1615" s="4" t="str">
        <f>IFERROR(AVERAGE(BR1615:BS1615),"")</f>
        <v/>
      </c>
      <c r="BR1615" s="16"/>
      <c r="BS1615" s="17"/>
      <c r="BT1615" s="4" t="str">
        <f>IFERROR(AVERAGE(BU1615:BV1615),"")</f>
        <v/>
      </c>
      <c r="BU1615" s="16"/>
      <c r="BV1615" s="17"/>
    </row>
    <row r="1616" spans="1:77">
      <c r="B1616" t="s">
        <v>69</v>
      </c>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c r="BB1616" s="4"/>
      <c r="BC1616" s="4"/>
      <c r="BD1616" s="4"/>
      <c r="BE1616" s="4"/>
      <c r="BF1616" s="4"/>
      <c r="BG1616" s="4"/>
      <c r="BH1616" s="4"/>
      <c r="BI1616" s="4"/>
      <c r="BJ1616" s="4"/>
      <c r="BK1616" s="4"/>
      <c r="BL1616" s="4"/>
      <c r="BM1616" s="4"/>
      <c r="BN1616" s="4"/>
      <c r="BO1616" s="4"/>
      <c r="BP1616" s="4"/>
      <c r="BQ1616" s="4"/>
      <c r="BR1616" s="4"/>
      <c r="BS1616" s="4"/>
      <c r="BT1616" s="4"/>
      <c r="BU1616" s="4"/>
      <c r="BV1616" s="4"/>
    </row>
    <row r="1617" spans="1:77" s="1" customFormat="1">
      <c r="A1617" s="55"/>
      <c r="B1617" s="1" t="str">
        <f>B1615</f>
        <v>putter2014power</v>
      </c>
      <c r="C1617" s="1" t="s">
        <v>10</v>
      </c>
      <c r="D1617" s="1">
        <f>D1612</f>
        <v>2014</v>
      </c>
      <c r="E1617" s="1" t="str">
        <f>E1613</f>
        <v>EUR/kW</v>
      </c>
      <c r="F1617" s="10">
        <f t="shared" ref="F1617:BJ1617" si="1788">IFERROR(SUM(F1619:F1624)/F1618,0)</f>
        <v>0</v>
      </c>
      <c r="G1617" s="10">
        <f t="shared" si="1788"/>
        <v>0</v>
      </c>
      <c r="H1617" s="10">
        <f t="shared" si="1788"/>
        <v>0</v>
      </c>
      <c r="I1617" s="10">
        <f t="shared" si="1788"/>
        <v>0</v>
      </c>
      <c r="J1617" s="10">
        <f t="shared" si="1788"/>
        <v>0</v>
      </c>
      <c r="K1617" s="10">
        <f t="shared" si="1788"/>
        <v>0</v>
      </c>
      <c r="L1617" s="10">
        <f t="shared" si="1788"/>
        <v>0</v>
      </c>
      <c r="M1617" s="10">
        <f t="shared" si="1788"/>
        <v>0</v>
      </c>
      <c r="N1617" s="10">
        <f t="shared" si="1788"/>
        <v>0</v>
      </c>
      <c r="O1617" s="10">
        <f t="shared" si="1788"/>
        <v>0</v>
      </c>
      <c r="P1617" s="10">
        <f t="shared" si="1788"/>
        <v>0</v>
      </c>
      <c r="Q1617" s="10">
        <f t="shared" si="1788"/>
        <v>0</v>
      </c>
      <c r="R1617" s="10">
        <f t="shared" si="1788"/>
        <v>0</v>
      </c>
      <c r="S1617" s="10">
        <f t="shared" si="1788"/>
        <v>0</v>
      </c>
      <c r="T1617" s="10">
        <f t="shared" si="1788"/>
        <v>0</v>
      </c>
      <c r="U1617" s="10">
        <f t="shared" si="1788"/>
        <v>0</v>
      </c>
      <c r="V1617" s="10">
        <f t="shared" si="1788"/>
        <v>0</v>
      </c>
      <c r="W1617" s="10">
        <f t="shared" si="1788"/>
        <v>0</v>
      </c>
      <c r="X1617" s="10">
        <f t="shared" si="1788"/>
        <v>0</v>
      </c>
      <c r="Y1617" s="10">
        <f t="shared" si="1788"/>
        <v>0</v>
      </c>
      <c r="Z1617" s="10">
        <f t="shared" si="1788"/>
        <v>0</v>
      </c>
      <c r="AA1617" s="10">
        <f t="shared" si="1788"/>
        <v>0</v>
      </c>
      <c r="AB1617" s="10">
        <f t="shared" si="1788"/>
        <v>0</v>
      </c>
      <c r="AC1617" s="10">
        <f t="shared" si="1788"/>
        <v>0</v>
      </c>
      <c r="AD1617" s="10">
        <f t="shared" si="1788"/>
        <v>0</v>
      </c>
      <c r="AE1617" s="10">
        <f t="shared" si="1788"/>
        <v>0</v>
      </c>
      <c r="AF1617" s="10">
        <f t="shared" si="1788"/>
        <v>0</v>
      </c>
      <c r="AG1617" s="10">
        <f t="shared" si="1788"/>
        <v>0</v>
      </c>
      <c r="AH1617" s="10">
        <f t="shared" si="1788"/>
        <v>0</v>
      </c>
      <c r="AI1617" s="10">
        <f t="shared" si="1788"/>
        <v>0</v>
      </c>
      <c r="AJ1617" s="10">
        <f t="shared" si="1788"/>
        <v>0</v>
      </c>
      <c r="AK1617" s="10">
        <f t="shared" si="1788"/>
        <v>0</v>
      </c>
      <c r="AL1617" s="10">
        <f t="shared" si="1788"/>
        <v>0</v>
      </c>
      <c r="AM1617" s="10">
        <f t="shared" si="1788"/>
        <v>0</v>
      </c>
      <c r="AN1617" s="10">
        <f t="shared" si="1788"/>
        <v>0</v>
      </c>
      <c r="AO1617" s="10">
        <f t="shared" si="1788"/>
        <v>0</v>
      </c>
      <c r="AP1617" s="10">
        <f t="shared" si="1788"/>
        <v>0</v>
      </c>
      <c r="AQ1617" s="10">
        <f t="shared" si="1788"/>
        <v>0</v>
      </c>
      <c r="AR1617" s="10">
        <f t="shared" si="1788"/>
        <v>0</v>
      </c>
      <c r="AS1617" s="10">
        <f t="shared" si="1788"/>
        <v>0</v>
      </c>
      <c r="AT1617" s="10">
        <f t="shared" si="1788"/>
        <v>0</v>
      </c>
      <c r="AU1617" s="10">
        <f t="shared" si="1788"/>
        <v>0</v>
      </c>
      <c r="AV1617" s="10">
        <f t="shared" si="1788"/>
        <v>0</v>
      </c>
      <c r="AW1617" s="10">
        <f t="shared" si="1788"/>
        <v>0</v>
      </c>
      <c r="AX1617" s="10">
        <f t="shared" si="1788"/>
        <v>0</v>
      </c>
      <c r="AY1617" s="10">
        <f t="shared" si="1788"/>
        <v>0</v>
      </c>
      <c r="AZ1617" s="10">
        <f t="shared" si="1788"/>
        <v>0</v>
      </c>
      <c r="BA1617" s="10">
        <f t="shared" si="1788"/>
        <v>0</v>
      </c>
      <c r="BB1617" s="10">
        <f t="shared" si="1788"/>
        <v>0</v>
      </c>
      <c r="BC1617" s="10">
        <f t="shared" si="1788"/>
        <v>0</v>
      </c>
      <c r="BD1617" s="10">
        <f t="shared" si="1788"/>
        <v>0</v>
      </c>
      <c r="BE1617" s="10">
        <f t="shared" si="1788"/>
        <v>0</v>
      </c>
      <c r="BF1617" s="10">
        <f t="shared" si="1788"/>
        <v>0</v>
      </c>
      <c r="BG1617" s="10">
        <f t="shared" si="1788"/>
        <v>0</v>
      </c>
      <c r="BH1617" s="10">
        <f t="shared" si="1788"/>
        <v>0</v>
      </c>
      <c r="BI1617" s="10">
        <f t="shared" si="1788"/>
        <v>0</v>
      </c>
      <c r="BJ1617" s="10">
        <f t="shared" si="1788"/>
        <v>0</v>
      </c>
      <c r="BK1617" s="10">
        <f t="shared" ref="BK1617:BV1617" si="1789">IFERROR(SUM(BK1619:BK1624)/BK1618,0)</f>
        <v>0</v>
      </c>
      <c r="BL1617" s="10">
        <f t="shared" si="1789"/>
        <v>0</v>
      </c>
      <c r="BM1617" s="10">
        <f t="shared" si="1789"/>
        <v>0</v>
      </c>
      <c r="BN1617" s="10">
        <f t="shared" si="1789"/>
        <v>0</v>
      </c>
      <c r="BO1617" s="10">
        <f t="shared" si="1789"/>
        <v>0</v>
      </c>
      <c r="BP1617" s="10">
        <f t="shared" si="1789"/>
        <v>0</v>
      </c>
      <c r="BQ1617" s="10">
        <f t="shared" si="1789"/>
        <v>0</v>
      </c>
      <c r="BR1617" s="10">
        <f t="shared" si="1789"/>
        <v>0</v>
      </c>
      <c r="BS1617" s="10">
        <f t="shared" si="1789"/>
        <v>0</v>
      </c>
      <c r="BT1617" s="10">
        <f t="shared" si="1789"/>
        <v>0</v>
      </c>
      <c r="BU1617" s="10">
        <f t="shared" si="1789"/>
        <v>0</v>
      </c>
      <c r="BV1617" s="10">
        <f t="shared" si="1789"/>
        <v>0</v>
      </c>
    </row>
    <row r="1618" spans="1:77" hidden="1" outlineLevel="1">
      <c r="B1618" t="str">
        <f>B1617</f>
        <v>putter2014power</v>
      </c>
      <c r="C1618" t="s">
        <v>17</v>
      </c>
      <c r="D1618">
        <f>D1617</f>
        <v>2014</v>
      </c>
      <c r="E1618" t="s">
        <v>18</v>
      </c>
      <c r="F1618" s="4" t="str">
        <f>IFERROR(AVERAGE(G1618:H1618),"")</f>
        <v/>
      </c>
      <c r="G1618" s="12"/>
      <c r="H1618" s="13"/>
      <c r="I1618" s="4" t="str">
        <f>IFERROR(AVERAGE(J1618:K1618),"")</f>
        <v/>
      </c>
      <c r="J1618" s="12"/>
      <c r="K1618" s="13"/>
      <c r="L1618" s="4" t="str">
        <f>IFERROR(AVERAGE(M1618:N1618),"")</f>
        <v/>
      </c>
      <c r="M1618" s="12"/>
      <c r="N1618" s="13"/>
      <c r="O1618" s="4" t="str">
        <f>IFERROR(AVERAGE(P1618:Q1618),"")</f>
        <v/>
      </c>
      <c r="P1618" s="12"/>
      <c r="Q1618" s="13"/>
      <c r="R1618" s="4" t="str">
        <f>IFERROR(AVERAGE(S1618:T1618),"")</f>
        <v/>
      </c>
      <c r="S1618" s="12"/>
      <c r="T1618" s="13"/>
      <c r="U1618" s="4" t="str">
        <f>IFERROR(AVERAGE(V1618:W1618),"")</f>
        <v/>
      </c>
      <c r="V1618" s="12"/>
      <c r="W1618" s="13"/>
      <c r="X1618" s="4" t="str">
        <f>IFERROR(AVERAGE(Y1618:Z1618),"")</f>
        <v/>
      </c>
      <c r="Y1618" s="12"/>
      <c r="Z1618" s="13"/>
      <c r="AA1618" s="4" t="str">
        <f>IFERROR(AVERAGE(AB1618:AC1618),"")</f>
        <v/>
      </c>
      <c r="AB1618" s="12"/>
      <c r="AC1618" s="13"/>
      <c r="AD1618" s="4" t="str">
        <f>IFERROR(AVERAGE(AE1618:AF1618),"")</f>
        <v/>
      </c>
      <c r="AE1618" s="12"/>
      <c r="AF1618" s="13"/>
      <c r="AG1618" s="4" t="str">
        <f>IFERROR(AVERAGE(AH1618:AI1618),"")</f>
        <v/>
      </c>
      <c r="AH1618" s="12"/>
      <c r="AI1618" s="13"/>
      <c r="AJ1618" s="4" t="str">
        <f>IFERROR(AVERAGE(AK1618:AL1618),"")</f>
        <v/>
      </c>
      <c r="AK1618" s="12"/>
      <c r="AL1618" s="13"/>
      <c r="AM1618" s="4" t="str">
        <f>IFERROR(AVERAGE(AN1618:AO1618),"")</f>
        <v/>
      </c>
      <c r="AN1618" s="12"/>
      <c r="AO1618" s="13"/>
      <c r="AP1618" s="4" t="str">
        <f>IFERROR(AVERAGE(AQ1618:AR1618),"")</f>
        <v/>
      </c>
      <c r="AQ1618" s="12"/>
      <c r="AR1618" s="13"/>
      <c r="AS1618" s="4" t="str">
        <f>IFERROR(AVERAGE(AT1618:AU1618),"")</f>
        <v/>
      </c>
      <c r="AT1618" s="12"/>
      <c r="AU1618" s="13"/>
      <c r="AV1618" s="4" t="str">
        <f>IFERROR(AVERAGE(AW1618:AX1618),"")</f>
        <v/>
      </c>
      <c r="AW1618" s="12"/>
      <c r="AX1618" s="13"/>
      <c r="AY1618" s="4" t="str">
        <f>IFERROR(AVERAGE(AZ1618:BA1618),"")</f>
        <v/>
      </c>
      <c r="AZ1618" s="12"/>
      <c r="BA1618" s="13"/>
      <c r="BB1618" s="4" t="str">
        <f>IFERROR(AVERAGE(BC1618:BD1618),"")</f>
        <v/>
      </c>
      <c r="BC1618" s="12"/>
      <c r="BD1618" s="13"/>
      <c r="BE1618" s="4" t="str">
        <f>IFERROR(AVERAGE(BF1618:BG1618),"")</f>
        <v/>
      </c>
      <c r="BF1618" s="12"/>
      <c r="BG1618" s="13"/>
      <c r="BH1618" s="4" t="str">
        <f>IFERROR(AVERAGE(BI1618:BJ1618),"")</f>
        <v/>
      </c>
      <c r="BI1618" s="12"/>
      <c r="BJ1618" s="13"/>
      <c r="BK1618" s="4" t="str">
        <f>IFERROR(AVERAGE(BL1618:BM1618),"")</f>
        <v/>
      </c>
      <c r="BL1618" s="12"/>
      <c r="BM1618" s="13"/>
      <c r="BN1618" s="4" t="str">
        <f>IFERROR(AVERAGE(BO1618:BP1618),"")</f>
        <v/>
      </c>
      <c r="BO1618" s="12"/>
      <c r="BP1618" s="13"/>
      <c r="BQ1618" s="4" t="str">
        <f>IFERROR(AVERAGE(BR1618:BS1618),"")</f>
        <v/>
      </c>
      <c r="BR1618" s="12"/>
      <c r="BS1618" s="13"/>
      <c r="BT1618" s="4" t="str">
        <f>IFERROR(AVERAGE(BU1618:BV1618),"")</f>
        <v/>
      </c>
      <c r="BU1618" s="12"/>
      <c r="BV1618" s="13"/>
    </row>
    <row r="1619" spans="1:77" hidden="1" outlineLevel="1">
      <c r="B1619" t="str">
        <f t="shared" ref="B1619:B1624" si="1790">B1618</f>
        <v>putter2014power</v>
      </c>
      <c r="C1619" t="s">
        <v>12</v>
      </c>
      <c r="D1619">
        <f>D1617</f>
        <v>2014</v>
      </c>
      <c r="E1619" t="str">
        <f>LEFT(E1617,3)</f>
        <v>EUR</v>
      </c>
      <c r="F1619" s="4" t="str">
        <f t="shared" ref="F1619:F1624" si="1791">IFERROR(AVERAGE(G1619:H1619),"")</f>
        <v/>
      </c>
      <c r="G1619" s="12"/>
      <c r="H1619" s="13"/>
      <c r="I1619" s="4" t="str">
        <f t="shared" ref="I1619:I1624" si="1792">IFERROR(AVERAGE(J1619:K1619),"")</f>
        <v/>
      </c>
      <c r="J1619" s="12"/>
      <c r="K1619" s="13"/>
      <c r="L1619" s="4" t="str">
        <f t="shared" ref="L1619:L1624" si="1793">IFERROR(AVERAGE(M1619:N1619),"")</f>
        <v/>
      </c>
      <c r="M1619" s="12"/>
      <c r="N1619" s="13"/>
      <c r="O1619" s="4" t="str">
        <f t="shared" ref="O1619:O1624" si="1794">IFERROR(AVERAGE(P1619:Q1619),"")</f>
        <v/>
      </c>
      <c r="P1619" s="12"/>
      <c r="Q1619" s="13"/>
      <c r="R1619" s="4" t="str">
        <f t="shared" ref="R1619:R1624" si="1795">IFERROR(AVERAGE(S1619:T1619),"")</f>
        <v/>
      </c>
      <c r="S1619" s="12"/>
      <c r="T1619" s="13"/>
      <c r="U1619" s="4" t="str">
        <f t="shared" ref="U1619:U1624" si="1796">IFERROR(AVERAGE(V1619:W1619),"")</f>
        <v/>
      </c>
      <c r="V1619" s="12"/>
      <c r="W1619" s="13"/>
      <c r="X1619" s="4" t="str">
        <f t="shared" ref="X1619:X1624" si="1797">IFERROR(AVERAGE(Y1619:Z1619),"")</f>
        <v/>
      </c>
      <c r="Y1619" s="12"/>
      <c r="Z1619" s="13"/>
      <c r="AA1619" s="4" t="str">
        <f t="shared" ref="AA1619:AA1624" si="1798">IFERROR(AVERAGE(AB1619:AC1619),"")</f>
        <v/>
      </c>
      <c r="AB1619" s="12"/>
      <c r="AC1619" s="13"/>
      <c r="AD1619" s="4" t="str">
        <f t="shared" ref="AD1619:AD1624" si="1799">IFERROR(AVERAGE(AE1619:AF1619),"")</f>
        <v/>
      </c>
      <c r="AE1619" s="12"/>
      <c r="AF1619" s="13"/>
      <c r="AG1619" s="4" t="str">
        <f t="shared" ref="AG1619:AG1624" si="1800">IFERROR(AVERAGE(AH1619:AI1619),"")</f>
        <v/>
      </c>
      <c r="AH1619" s="12"/>
      <c r="AI1619" s="13"/>
      <c r="AJ1619" s="4" t="str">
        <f t="shared" ref="AJ1619:AJ1624" si="1801">IFERROR(AVERAGE(AK1619:AL1619),"")</f>
        <v/>
      </c>
      <c r="AK1619" s="12"/>
      <c r="AL1619" s="13"/>
      <c r="AM1619" s="4" t="str">
        <f t="shared" ref="AM1619:AM1624" si="1802">IFERROR(AVERAGE(AN1619:AO1619),"")</f>
        <v/>
      </c>
      <c r="AN1619" s="12"/>
      <c r="AO1619" s="13"/>
      <c r="AP1619" s="4" t="str">
        <f t="shared" ref="AP1619:AP1624" si="1803">IFERROR(AVERAGE(AQ1619:AR1619),"")</f>
        <v/>
      </c>
      <c r="AQ1619" s="12"/>
      <c r="AR1619" s="13"/>
      <c r="AS1619" s="4" t="str">
        <f t="shared" ref="AS1619:AS1624" si="1804">IFERROR(AVERAGE(AT1619:AU1619),"")</f>
        <v/>
      </c>
      <c r="AT1619" s="12"/>
      <c r="AU1619" s="13"/>
      <c r="AV1619" s="4" t="str">
        <f t="shared" ref="AV1619:AV1624" si="1805">IFERROR(AVERAGE(AW1619:AX1619),"")</f>
        <v/>
      </c>
      <c r="AW1619" s="12"/>
      <c r="AX1619" s="13"/>
      <c r="AY1619" s="4" t="str">
        <f t="shared" ref="AY1619:AY1624" si="1806">IFERROR(AVERAGE(AZ1619:BA1619),"")</f>
        <v/>
      </c>
      <c r="AZ1619" s="12"/>
      <c r="BA1619" s="13"/>
      <c r="BB1619" s="4" t="str">
        <f t="shared" ref="BB1619:BB1624" si="1807">IFERROR(AVERAGE(BC1619:BD1619),"")</f>
        <v/>
      </c>
      <c r="BC1619" s="12"/>
      <c r="BD1619" s="13"/>
      <c r="BE1619" s="4" t="str">
        <f t="shared" ref="BE1619:BE1624" si="1808">IFERROR(AVERAGE(BF1619:BG1619),"")</f>
        <v/>
      </c>
      <c r="BF1619" s="12"/>
      <c r="BG1619" s="13"/>
      <c r="BH1619" s="4" t="str">
        <f t="shared" ref="BH1619:BH1624" si="1809">IFERROR(AVERAGE(BI1619:BJ1619),"")</f>
        <v/>
      </c>
      <c r="BI1619" s="12"/>
      <c r="BJ1619" s="13"/>
      <c r="BK1619" s="4" t="str">
        <f t="shared" ref="BK1619:BK1624" si="1810">IFERROR(AVERAGE(BL1619:BM1619),"")</f>
        <v/>
      </c>
      <c r="BL1619" s="12"/>
      <c r="BM1619" s="13"/>
      <c r="BN1619" s="4" t="str">
        <f t="shared" ref="BN1619:BN1624" si="1811">IFERROR(AVERAGE(BO1619:BP1619),"")</f>
        <v/>
      </c>
      <c r="BO1619" s="12"/>
      <c r="BP1619" s="13"/>
      <c r="BQ1619" s="4" t="str">
        <f t="shared" ref="BQ1619:BQ1624" si="1812">IFERROR(AVERAGE(BR1619:BS1619),"")</f>
        <v/>
      </c>
      <c r="BR1619" s="12"/>
      <c r="BS1619" s="13"/>
      <c r="BT1619" s="4" t="str">
        <f t="shared" ref="BT1619:BT1624" si="1813">IFERROR(AVERAGE(BU1619:BV1619),"")</f>
        <v/>
      </c>
      <c r="BU1619" s="12"/>
      <c r="BV1619" s="13"/>
    </row>
    <row r="1620" spans="1:77" hidden="1" outlineLevel="1">
      <c r="B1620" t="str">
        <f t="shared" si="1790"/>
        <v>putter2014power</v>
      </c>
      <c r="C1620" t="s">
        <v>13</v>
      </c>
      <c r="D1620">
        <f t="shared" ref="D1620:E1624" si="1814">D1619</f>
        <v>2014</v>
      </c>
      <c r="E1620" t="str">
        <f t="shared" si="1814"/>
        <v>EUR</v>
      </c>
      <c r="F1620" s="4" t="str">
        <f t="shared" si="1791"/>
        <v/>
      </c>
      <c r="G1620" s="12"/>
      <c r="H1620" s="13"/>
      <c r="I1620" s="4" t="str">
        <f t="shared" si="1792"/>
        <v/>
      </c>
      <c r="J1620" s="12"/>
      <c r="K1620" s="13"/>
      <c r="L1620" s="4" t="str">
        <f t="shared" si="1793"/>
        <v/>
      </c>
      <c r="M1620" s="12"/>
      <c r="N1620" s="13"/>
      <c r="O1620" s="4" t="str">
        <f t="shared" si="1794"/>
        <v/>
      </c>
      <c r="P1620" s="12"/>
      <c r="Q1620" s="13"/>
      <c r="R1620" s="4" t="str">
        <f t="shared" si="1795"/>
        <v/>
      </c>
      <c r="S1620" s="12"/>
      <c r="T1620" s="13"/>
      <c r="U1620" s="4" t="str">
        <f t="shared" si="1796"/>
        <v/>
      </c>
      <c r="V1620" s="12"/>
      <c r="W1620" s="13"/>
      <c r="X1620" s="4" t="str">
        <f t="shared" si="1797"/>
        <v/>
      </c>
      <c r="Y1620" s="12"/>
      <c r="Z1620" s="13"/>
      <c r="AA1620" s="4" t="str">
        <f t="shared" si="1798"/>
        <v/>
      </c>
      <c r="AB1620" s="12"/>
      <c r="AC1620" s="13"/>
      <c r="AD1620" s="4" t="str">
        <f t="shared" si="1799"/>
        <v/>
      </c>
      <c r="AE1620" s="12"/>
      <c r="AF1620" s="13"/>
      <c r="AG1620" s="4" t="str">
        <f t="shared" si="1800"/>
        <v/>
      </c>
      <c r="AH1620" s="12"/>
      <c r="AI1620" s="13"/>
      <c r="AJ1620" s="4" t="str">
        <f t="shared" si="1801"/>
        <v/>
      </c>
      <c r="AK1620" s="12"/>
      <c r="AL1620" s="13"/>
      <c r="AM1620" s="4" t="str">
        <f t="shared" si="1802"/>
        <v/>
      </c>
      <c r="AN1620" s="12"/>
      <c r="AO1620" s="13"/>
      <c r="AP1620" s="4" t="str">
        <f t="shared" si="1803"/>
        <v/>
      </c>
      <c r="AQ1620" s="12"/>
      <c r="AR1620" s="13"/>
      <c r="AS1620" s="4" t="str">
        <f t="shared" si="1804"/>
        <v/>
      </c>
      <c r="AT1620" s="12"/>
      <c r="AU1620" s="13"/>
      <c r="AV1620" s="4" t="str">
        <f t="shared" si="1805"/>
        <v/>
      </c>
      <c r="AW1620" s="12"/>
      <c r="AX1620" s="13"/>
      <c r="AY1620" s="4" t="str">
        <f t="shared" si="1806"/>
        <v/>
      </c>
      <c r="AZ1620" s="12"/>
      <c r="BA1620" s="13"/>
      <c r="BB1620" s="4" t="str">
        <f t="shared" si="1807"/>
        <v/>
      </c>
      <c r="BC1620" s="12"/>
      <c r="BD1620" s="13"/>
      <c r="BE1620" s="4" t="str">
        <f t="shared" si="1808"/>
        <v/>
      </c>
      <c r="BF1620" s="12"/>
      <c r="BG1620" s="13"/>
      <c r="BH1620" s="4" t="str">
        <f t="shared" si="1809"/>
        <v/>
      </c>
      <c r="BI1620" s="12"/>
      <c r="BJ1620" s="13"/>
      <c r="BK1620" s="4" t="str">
        <f t="shared" si="1810"/>
        <v/>
      </c>
      <c r="BL1620" s="12"/>
      <c r="BM1620" s="13"/>
      <c r="BN1620" s="4" t="str">
        <f t="shared" si="1811"/>
        <v/>
      </c>
      <c r="BO1620" s="12"/>
      <c r="BP1620" s="13"/>
      <c r="BQ1620" s="4" t="str">
        <f t="shared" si="1812"/>
        <v/>
      </c>
      <c r="BR1620" s="12"/>
      <c r="BS1620" s="13"/>
      <c r="BT1620" s="4" t="str">
        <f t="shared" si="1813"/>
        <v/>
      </c>
      <c r="BU1620" s="12"/>
      <c r="BV1620" s="13"/>
    </row>
    <row r="1621" spans="1:77" hidden="1" outlineLevel="1">
      <c r="B1621" t="str">
        <f t="shared" si="1790"/>
        <v>putter2014power</v>
      </c>
      <c r="C1621" t="s">
        <v>14</v>
      </c>
      <c r="D1621">
        <f t="shared" si="1814"/>
        <v>2014</v>
      </c>
      <c r="E1621" t="str">
        <f t="shared" si="1814"/>
        <v>EUR</v>
      </c>
      <c r="F1621" s="4" t="str">
        <f t="shared" si="1791"/>
        <v/>
      </c>
      <c r="G1621" s="12"/>
      <c r="H1621" s="13"/>
      <c r="I1621" s="4" t="str">
        <f t="shared" si="1792"/>
        <v/>
      </c>
      <c r="J1621" s="12"/>
      <c r="K1621" s="13"/>
      <c r="L1621" s="4" t="str">
        <f t="shared" si="1793"/>
        <v/>
      </c>
      <c r="M1621" s="12"/>
      <c r="N1621" s="13"/>
      <c r="O1621" s="4" t="str">
        <f t="shared" si="1794"/>
        <v/>
      </c>
      <c r="P1621" s="12"/>
      <c r="Q1621" s="13"/>
      <c r="R1621" s="4" t="str">
        <f t="shared" si="1795"/>
        <v/>
      </c>
      <c r="S1621" s="12"/>
      <c r="T1621" s="13"/>
      <c r="U1621" s="4" t="str">
        <f t="shared" si="1796"/>
        <v/>
      </c>
      <c r="V1621" s="12"/>
      <c r="W1621" s="13"/>
      <c r="X1621" s="4" t="str">
        <f t="shared" si="1797"/>
        <v/>
      </c>
      <c r="Y1621" s="12"/>
      <c r="Z1621" s="13"/>
      <c r="AA1621" s="4" t="str">
        <f t="shared" si="1798"/>
        <v/>
      </c>
      <c r="AB1621" s="12"/>
      <c r="AC1621" s="13"/>
      <c r="AD1621" s="4" t="str">
        <f t="shared" si="1799"/>
        <v/>
      </c>
      <c r="AE1621" s="12"/>
      <c r="AF1621" s="13"/>
      <c r="AG1621" s="4" t="str">
        <f t="shared" si="1800"/>
        <v/>
      </c>
      <c r="AH1621" s="12"/>
      <c r="AI1621" s="13"/>
      <c r="AJ1621" s="4" t="str">
        <f t="shared" si="1801"/>
        <v/>
      </c>
      <c r="AK1621" s="12"/>
      <c r="AL1621" s="13"/>
      <c r="AM1621" s="4" t="str">
        <f t="shared" si="1802"/>
        <v/>
      </c>
      <c r="AN1621" s="12"/>
      <c r="AO1621" s="13"/>
      <c r="AP1621" s="4" t="str">
        <f t="shared" si="1803"/>
        <v/>
      </c>
      <c r="AQ1621" s="12"/>
      <c r="AR1621" s="13"/>
      <c r="AS1621" s="4" t="str">
        <f t="shared" si="1804"/>
        <v/>
      </c>
      <c r="AT1621" s="12"/>
      <c r="AU1621" s="13"/>
      <c r="AV1621" s="4" t="str">
        <f t="shared" si="1805"/>
        <v/>
      </c>
      <c r="AW1621" s="12"/>
      <c r="AX1621" s="13"/>
      <c r="AY1621" s="4" t="str">
        <f t="shared" si="1806"/>
        <v/>
      </c>
      <c r="AZ1621" s="12"/>
      <c r="BA1621" s="13"/>
      <c r="BB1621" s="4" t="str">
        <f t="shared" si="1807"/>
        <v/>
      </c>
      <c r="BC1621" s="12"/>
      <c r="BD1621" s="13"/>
      <c r="BE1621" s="4" t="str">
        <f t="shared" si="1808"/>
        <v/>
      </c>
      <c r="BF1621" s="12"/>
      <c r="BG1621" s="13"/>
      <c r="BH1621" s="4" t="str">
        <f t="shared" si="1809"/>
        <v/>
      </c>
      <c r="BI1621" s="12"/>
      <c r="BJ1621" s="13"/>
      <c r="BK1621" s="4" t="str">
        <f t="shared" si="1810"/>
        <v/>
      </c>
      <c r="BL1621" s="12"/>
      <c r="BM1621" s="13"/>
      <c r="BN1621" s="4" t="str">
        <f t="shared" si="1811"/>
        <v/>
      </c>
      <c r="BO1621" s="12"/>
      <c r="BP1621" s="13"/>
      <c r="BQ1621" s="4" t="str">
        <f t="shared" si="1812"/>
        <v/>
      </c>
      <c r="BR1621" s="12"/>
      <c r="BS1621" s="13"/>
      <c r="BT1621" s="4" t="str">
        <f t="shared" si="1813"/>
        <v/>
      </c>
      <c r="BU1621" s="12"/>
      <c r="BV1621" s="13"/>
    </row>
    <row r="1622" spans="1:77" hidden="1" outlineLevel="1">
      <c r="B1622" t="str">
        <f t="shared" si="1790"/>
        <v>putter2014power</v>
      </c>
      <c r="C1622" t="s">
        <v>11</v>
      </c>
      <c r="D1622">
        <f t="shared" si="1814"/>
        <v>2014</v>
      </c>
      <c r="E1622" t="str">
        <f t="shared" si="1814"/>
        <v>EUR</v>
      </c>
      <c r="F1622" s="4" t="str">
        <f t="shared" si="1791"/>
        <v/>
      </c>
      <c r="G1622" s="12"/>
      <c r="H1622" s="13"/>
      <c r="I1622" s="4" t="str">
        <f t="shared" si="1792"/>
        <v/>
      </c>
      <c r="J1622" s="12"/>
      <c r="K1622" s="13"/>
      <c r="L1622" s="4" t="str">
        <f t="shared" si="1793"/>
        <v/>
      </c>
      <c r="M1622" s="12"/>
      <c r="N1622" s="13"/>
      <c r="O1622" s="4" t="str">
        <f t="shared" si="1794"/>
        <v/>
      </c>
      <c r="P1622" s="12"/>
      <c r="Q1622" s="13"/>
      <c r="R1622" s="4" t="str">
        <f t="shared" si="1795"/>
        <v/>
      </c>
      <c r="S1622" s="12"/>
      <c r="T1622" s="13"/>
      <c r="U1622" s="4" t="str">
        <f t="shared" si="1796"/>
        <v/>
      </c>
      <c r="V1622" s="12"/>
      <c r="W1622" s="13"/>
      <c r="X1622" s="4" t="str">
        <f t="shared" si="1797"/>
        <v/>
      </c>
      <c r="Y1622" s="12"/>
      <c r="Z1622" s="13"/>
      <c r="AA1622" s="4" t="str">
        <f t="shared" si="1798"/>
        <v/>
      </c>
      <c r="AB1622" s="12"/>
      <c r="AC1622" s="13"/>
      <c r="AD1622" s="4" t="str">
        <f t="shared" si="1799"/>
        <v/>
      </c>
      <c r="AE1622" s="12"/>
      <c r="AF1622" s="13"/>
      <c r="AG1622" s="4" t="str">
        <f t="shared" si="1800"/>
        <v/>
      </c>
      <c r="AH1622" s="12"/>
      <c r="AI1622" s="13"/>
      <c r="AJ1622" s="4" t="str">
        <f t="shared" si="1801"/>
        <v/>
      </c>
      <c r="AK1622" s="12"/>
      <c r="AL1622" s="13"/>
      <c r="AM1622" s="4" t="str">
        <f t="shared" si="1802"/>
        <v/>
      </c>
      <c r="AN1622" s="12"/>
      <c r="AO1622" s="13"/>
      <c r="AP1622" s="4" t="str">
        <f t="shared" si="1803"/>
        <v/>
      </c>
      <c r="AQ1622" s="12"/>
      <c r="AR1622" s="13"/>
      <c r="AS1622" s="4" t="str">
        <f t="shared" si="1804"/>
        <v/>
      </c>
      <c r="AT1622" s="12"/>
      <c r="AU1622" s="13"/>
      <c r="AV1622" s="4" t="str">
        <f t="shared" si="1805"/>
        <v/>
      </c>
      <c r="AW1622" s="12"/>
      <c r="AX1622" s="13"/>
      <c r="AY1622" s="4" t="str">
        <f t="shared" si="1806"/>
        <v/>
      </c>
      <c r="AZ1622" s="12"/>
      <c r="BA1622" s="13"/>
      <c r="BB1622" s="4" t="str">
        <f t="shared" si="1807"/>
        <v/>
      </c>
      <c r="BC1622" s="12"/>
      <c r="BD1622" s="13"/>
      <c r="BE1622" s="4" t="str">
        <f t="shared" si="1808"/>
        <v/>
      </c>
      <c r="BF1622" s="12"/>
      <c r="BG1622" s="13"/>
      <c r="BH1622" s="4" t="str">
        <f t="shared" si="1809"/>
        <v/>
      </c>
      <c r="BI1622" s="12"/>
      <c r="BJ1622" s="13"/>
      <c r="BK1622" s="4" t="str">
        <f t="shared" si="1810"/>
        <v/>
      </c>
      <c r="BL1622" s="12"/>
      <c r="BM1622" s="13"/>
      <c r="BN1622" s="4" t="str">
        <f t="shared" si="1811"/>
        <v/>
      </c>
      <c r="BO1622" s="12"/>
      <c r="BP1622" s="13"/>
      <c r="BQ1622" s="4" t="str">
        <f t="shared" si="1812"/>
        <v/>
      </c>
      <c r="BR1622" s="12"/>
      <c r="BS1622" s="13"/>
      <c r="BT1622" s="4" t="str">
        <f t="shared" si="1813"/>
        <v/>
      </c>
      <c r="BU1622" s="12"/>
      <c r="BV1622" s="13"/>
    </row>
    <row r="1623" spans="1:77" hidden="1" outlineLevel="1">
      <c r="B1623" t="str">
        <f t="shared" si="1790"/>
        <v>putter2014power</v>
      </c>
      <c r="C1623" t="s">
        <v>15</v>
      </c>
      <c r="D1623">
        <f t="shared" si="1814"/>
        <v>2014</v>
      </c>
      <c r="E1623" t="str">
        <f t="shared" si="1814"/>
        <v>EUR</v>
      </c>
      <c r="F1623" s="4" t="str">
        <f t="shared" si="1791"/>
        <v/>
      </c>
      <c r="G1623" s="12"/>
      <c r="H1623" s="13"/>
      <c r="I1623" s="4" t="str">
        <f t="shared" si="1792"/>
        <v/>
      </c>
      <c r="J1623" s="12"/>
      <c r="K1623" s="13"/>
      <c r="L1623" s="4" t="str">
        <f t="shared" si="1793"/>
        <v/>
      </c>
      <c r="M1623" s="12"/>
      <c r="N1623" s="13"/>
      <c r="O1623" s="4" t="str">
        <f t="shared" si="1794"/>
        <v/>
      </c>
      <c r="P1623" s="12"/>
      <c r="Q1623" s="13"/>
      <c r="R1623" s="4" t="str">
        <f t="shared" si="1795"/>
        <v/>
      </c>
      <c r="S1623" s="12"/>
      <c r="T1623" s="13"/>
      <c r="U1623" s="4" t="str">
        <f t="shared" si="1796"/>
        <v/>
      </c>
      <c r="V1623" s="12"/>
      <c r="W1623" s="13"/>
      <c r="X1623" s="4" t="str">
        <f t="shared" si="1797"/>
        <v/>
      </c>
      <c r="Y1623" s="12"/>
      <c r="Z1623" s="13"/>
      <c r="AA1623" s="4" t="str">
        <f t="shared" si="1798"/>
        <v/>
      </c>
      <c r="AB1623" s="12"/>
      <c r="AC1623" s="13"/>
      <c r="AD1623" s="4" t="str">
        <f t="shared" si="1799"/>
        <v/>
      </c>
      <c r="AE1623" s="12"/>
      <c r="AF1623" s="13"/>
      <c r="AG1623" s="4" t="str">
        <f t="shared" si="1800"/>
        <v/>
      </c>
      <c r="AH1623" s="12"/>
      <c r="AI1623" s="13"/>
      <c r="AJ1623" s="4" t="str">
        <f t="shared" si="1801"/>
        <v/>
      </c>
      <c r="AK1623" s="12"/>
      <c r="AL1623" s="13"/>
      <c r="AM1623" s="4" t="str">
        <f t="shared" si="1802"/>
        <v/>
      </c>
      <c r="AN1623" s="12"/>
      <c r="AO1623" s="13"/>
      <c r="AP1623" s="4" t="str">
        <f t="shared" si="1803"/>
        <v/>
      </c>
      <c r="AQ1623" s="12"/>
      <c r="AR1623" s="13"/>
      <c r="AS1623" s="4" t="str">
        <f t="shared" si="1804"/>
        <v/>
      </c>
      <c r="AT1623" s="12"/>
      <c r="AU1623" s="13"/>
      <c r="AV1623" s="4" t="str">
        <f t="shared" si="1805"/>
        <v/>
      </c>
      <c r="AW1623" s="12"/>
      <c r="AX1623" s="13"/>
      <c r="AY1623" s="4" t="str">
        <f t="shared" si="1806"/>
        <v/>
      </c>
      <c r="AZ1623" s="12"/>
      <c r="BA1623" s="13"/>
      <c r="BB1623" s="4" t="str">
        <f t="shared" si="1807"/>
        <v/>
      </c>
      <c r="BC1623" s="12"/>
      <c r="BD1623" s="13"/>
      <c r="BE1623" s="4" t="str">
        <f t="shared" si="1808"/>
        <v/>
      </c>
      <c r="BF1623" s="12"/>
      <c r="BG1623" s="13"/>
      <c r="BH1623" s="4" t="str">
        <f t="shared" si="1809"/>
        <v/>
      </c>
      <c r="BI1623" s="12"/>
      <c r="BJ1623" s="13"/>
      <c r="BK1623" s="4" t="str">
        <f t="shared" si="1810"/>
        <v/>
      </c>
      <c r="BL1623" s="12"/>
      <c r="BM1623" s="13"/>
      <c r="BN1623" s="4" t="str">
        <f t="shared" si="1811"/>
        <v/>
      </c>
      <c r="BO1623" s="12"/>
      <c r="BP1623" s="13"/>
      <c r="BQ1623" s="4" t="str">
        <f t="shared" si="1812"/>
        <v/>
      </c>
      <c r="BR1623" s="12"/>
      <c r="BS1623" s="13"/>
      <c r="BT1623" s="4" t="str">
        <f t="shared" si="1813"/>
        <v/>
      </c>
      <c r="BU1623" s="12"/>
      <c r="BV1623" s="13"/>
    </row>
    <row r="1624" spans="1:77" hidden="1" outlineLevel="1">
      <c r="B1624" t="str">
        <f t="shared" si="1790"/>
        <v>putter2014power</v>
      </c>
      <c r="C1624" t="s">
        <v>16</v>
      </c>
      <c r="D1624">
        <f t="shared" si="1814"/>
        <v>2014</v>
      </c>
      <c r="E1624" t="str">
        <f t="shared" si="1814"/>
        <v>EUR</v>
      </c>
      <c r="F1624" s="4" t="str">
        <f t="shared" si="1791"/>
        <v/>
      </c>
      <c r="G1624" s="12"/>
      <c r="H1624" s="13"/>
      <c r="I1624" s="4" t="str">
        <f t="shared" si="1792"/>
        <v/>
      </c>
      <c r="J1624" s="12"/>
      <c r="K1624" s="13"/>
      <c r="L1624" s="4" t="str">
        <f t="shared" si="1793"/>
        <v/>
      </c>
      <c r="M1624" s="12"/>
      <c r="N1624" s="13"/>
      <c r="O1624" s="4" t="str">
        <f t="shared" si="1794"/>
        <v/>
      </c>
      <c r="P1624" s="12"/>
      <c r="Q1624" s="13"/>
      <c r="R1624" s="4" t="str">
        <f t="shared" si="1795"/>
        <v/>
      </c>
      <c r="S1624" s="12"/>
      <c r="T1624" s="13"/>
      <c r="U1624" s="4" t="str">
        <f t="shared" si="1796"/>
        <v/>
      </c>
      <c r="V1624" s="12"/>
      <c r="W1624" s="13"/>
      <c r="X1624" s="4" t="str">
        <f t="shared" si="1797"/>
        <v/>
      </c>
      <c r="Y1624" s="12"/>
      <c r="Z1624" s="13"/>
      <c r="AA1624" s="4" t="str">
        <f t="shared" si="1798"/>
        <v/>
      </c>
      <c r="AB1624" s="12"/>
      <c r="AC1624" s="13"/>
      <c r="AD1624" s="4" t="str">
        <f t="shared" si="1799"/>
        <v/>
      </c>
      <c r="AE1624" s="12"/>
      <c r="AF1624" s="13"/>
      <c r="AG1624" s="4" t="str">
        <f t="shared" si="1800"/>
        <v/>
      </c>
      <c r="AH1624" s="12"/>
      <c r="AI1624" s="13"/>
      <c r="AJ1624" s="4" t="str">
        <f t="shared" si="1801"/>
        <v/>
      </c>
      <c r="AK1624" s="12"/>
      <c r="AL1624" s="13"/>
      <c r="AM1624" s="4" t="str">
        <f t="shared" si="1802"/>
        <v/>
      </c>
      <c r="AN1624" s="12"/>
      <c r="AO1624" s="13"/>
      <c r="AP1624" s="4" t="str">
        <f t="shared" si="1803"/>
        <v/>
      </c>
      <c r="AQ1624" s="12"/>
      <c r="AR1624" s="13"/>
      <c r="AS1624" s="4" t="str">
        <f t="shared" si="1804"/>
        <v/>
      </c>
      <c r="AT1624" s="12"/>
      <c r="AU1624" s="13"/>
      <c r="AV1624" s="4" t="str">
        <f t="shared" si="1805"/>
        <v/>
      </c>
      <c r="AW1624" s="12"/>
      <c r="AX1624" s="13"/>
      <c r="AY1624" s="4" t="str">
        <f t="shared" si="1806"/>
        <v/>
      </c>
      <c r="AZ1624" s="12"/>
      <c r="BA1624" s="13"/>
      <c r="BB1624" s="4" t="str">
        <f t="shared" si="1807"/>
        <v/>
      </c>
      <c r="BC1624" s="12"/>
      <c r="BD1624" s="13"/>
      <c r="BE1624" s="4" t="str">
        <f t="shared" si="1808"/>
        <v/>
      </c>
      <c r="BF1624" s="12"/>
      <c r="BG1624" s="13"/>
      <c r="BH1624" s="4" t="str">
        <f t="shared" si="1809"/>
        <v/>
      </c>
      <c r="BI1624" s="12"/>
      <c r="BJ1624" s="13"/>
      <c r="BK1624" s="4" t="str">
        <f t="shared" si="1810"/>
        <v/>
      </c>
      <c r="BL1624" s="12"/>
      <c r="BM1624" s="13"/>
      <c r="BN1624" s="4" t="str">
        <f t="shared" si="1811"/>
        <v/>
      </c>
      <c r="BO1624" s="12"/>
      <c r="BP1624" s="13"/>
      <c r="BQ1624" s="4" t="str">
        <f t="shared" si="1812"/>
        <v/>
      </c>
      <c r="BR1624" s="12"/>
      <c r="BS1624" s="13"/>
      <c r="BT1624" s="4" t="str">
        <f t="shared" si="1813"/>
        <v/>
      </c>
      <c r="BU1624" s="12"/>
      <c r="BV1624" s="13"/>
    </row>
    <row r="1625" spans="1:77" collapsed="1">
      <c r="B1625" t="s">
        <v>69</v>
      </c>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c r="BB1625" s="4"/>
      <c r="BC1625" s="4"/>
      <c r="BD1625" s="4"/>
      <c r="BE1625" s="4"/>
      <c r="BF1625" s="4"/>
      <c r="BG1625" s="4"/>
      <c r="BH1625" s="4"/>
      <c r="BI1625" s="4"/>
      <c r="BJ1625" s="4"/>
      <c r="BK1625" s="4"/>
      <c r="BL1625" s="4"/>
      <c r="BM1625" s="4"/>
      <c r="BN1625" s="4"/>
      <c r="BO1625" s="4"/>
      <c r="BP1625" s="4"/>
      <c r="BQ1625" s="4"/>
      <c r="BR1625" s="4"/>
      <c r="BS1625" s="4"/>
      <c r="BT1625" s="4"/>
      <c r="BU1625" s="4"/>
      <c r="BV1625" s="4"/>
    </row>
    <row r="1626" spans="1:77">
      <c r="B1626" t="str">
        <f>B1624</f>
        <v>putter2014power</v>
      </c>
      <c r="C1626" t="s">
        <v>19</v>
      </c>
      <c r="D1626">
        <f>D1624</f>
        <v>2014</v>
      </c>
      <c r="E1626" t="str">
        <f>E1613</f>
        <v>EUR/kW</v>
      </c>
      <c r="F1626" s="4" t="str">
        <f>IFERROR(AVERAGE(G1626:H1626),"")</f>
        <v/>
      </c>
      <c r="G1626" s="12"/>
      <c r="H1626" s="13"/>
      <c r="I1626" s="4" t="str">
        <f>IFERROR(AVERAGE(J1626:K1626),"")</f>
        <v/>
      </c>
      <c r="J1626" s="12"/>
      <c r="K1626" s="13"/>
      <c r="L1626" s="4" t="str">
        <f>IFERROR(AVERAGE(M1626:N1626),"")</f>
        <v/>
      </c>
      <c r="M1626" s="12"/>
      <c r="N1626" s="13"/>
      <c r="O1626" s="4" t="str">
        <f>IFERROR(AVERAGE(P1626:Q1626),"")</f>
        <v/>
      </c>
      <c r="P1626" s="12"/>
      <c r="Q1626" s="13"/>
      <c r="R1626" s="4" t="str">
        <f>IFERROR(AVERAGE(S1626:T1626),"")</f>
        <v/>
      </c>
      <c r="S1626" s="12"/>
      <c r="T1626" s="13"/>
      <c r="U1626" s="4" t="str">
        <f>IFERROR(AVERAGE(V1626:W1626),"")</f>
        <v/>
      </c>
      <c r="V1626" s="12"/>
      <c r="W1626" s="13"/>
      <c r="X1626" s="4" t="str">
        <f>IFERROR(AVERAGE(Y1626:Z1626),"")</f>
        <v/>
      </c>
      <c r="Y1626" s="12"/>
      <c r="Z1626" s="13"/>
      <c r="AA1626" s="4" t="str">
        <f>IFERROR(AVERAGE(AB1626:AC1626),"")</f>
        <v/>
      </c>
      <c r="AB1626" s="12"/>
      <c r="AC1626" s="13"/>
      <c r="AD1626" s="4" t="str">
        <f>IFERROR(AVERAGE(AE1626:AF1626),"")</f>
        <v/>
      </c>
      <c r="AE1626" s="12"/>
      <c r="AF1626" s="13"/>
      <c r="AG1626" s="4" t="str">
        <f>IFERROR(AVERAGE(AH1626:AI1626),"")</f>
        <v/>
      </c>
      <c r="AH1626" s="12"/>
      <c r="AI1626" s="13"/>
      <c r="AJ1626" s="4" t="str">
        <f>IFERROR(AVERAGE(AK1626:AL1626),"")</f>
        <v/>
      </c>
      <c r="AK1626" s="12"/>
      <c r="AL1626" s="13"/>
      <c r="AM1626" s="4" t="str">
        <f>IFERROR(AVERAGE(AN1626:AO1626),"")</f>
        <v/>
      </c>
      <c r="AN1626" s="12"/>
      <c r="AO1626" s="13"/>
      <c r="AP1626" s="4" t="str">
        <f>IFERROR(AVERAGE(AQ1626:AR1626),"")</f>
        <v/>
      </c>
      <c r="AQ1626" s="12"/>
      <c r="AR1626" s="13"/>
      <c r="AS1626" s="4" t="str">
        <f>IFERROR(AVERAGE(AT1626:AU1626),"")</f>
        <v/>
      </c>
      <c r="AT1626" s="12"/>
      <c r="AU1626" s="13"/>
      <c r="AV1626" s="4" t="str">
        <f>IFERROR(AVERAGE(AW1626:AX1626),"")</f>
        <v/>
      </c>
      <c r="AW1626" s="12"/>
      <c r="AX1626" s="13"/>
      <c r="AY1626" s="4" t="str">
        <f>IFERROR(AVERAGE(AZ1626:BA1626),"")</f>
        <v/>
      </c>
      <c r="AZ1626" s="12"/>
      <c r="BA1626" s="13"/>
      <c r="BB1626" s="4" t="str">
        <f>IFERROR(AVERAGE(BC1626:BD1626),"")</f>
        <v/>
      </c>
      <c r="BC1626" s="12"/>
      <c r="BD1626" s="13"/>
      <c r="BE1626" s="4" t="str">
        <f>IFERROR(AVERAGE(BF1626:BG1626),"")</f>
        <v/>
      </c>
      <c r="BF1626" s="12"/>
      <c r="BG1626" s="13"/>
      <c r="BH1626" s="4" t="str">
        <f>IFERROR(AVERAGE(BI1626:BJ1626),"")</f>
        <v/>
      </c>
      <c r="BI1626" s="12"/>
      <c r="BJ1626" s="13"/>
      <c r="BK1626" s="4" t="str">
        <f>IFERROR(AVERAGE(BL1626:BM1626),"")</f>
        <v/>
      </c>
      <c r="BL1626" s="12"/>
      <c r="BM1626" s="13"/>
      <c r="BN1626" s="4" t="str">
        <f>IFERROR(AVERAGE(BO1626:BP1626),"")</f>
        <v/>
      </c>
      <c r="BO1626" s="12"/>
      <c r="BP1626" s="13"/>
      <c r="BQ1626" s="4" t="str">
        <f>IFERROR(AVERAGE(BR1626:BS1626),"")</f>
        <v/>
      </c>
      <c r="BR1626" s="12"/>
      <c r="BS1626" s="13"/>
      <c r="BT1626" s="4" t="str">
        <f>IFERROR(AVERAGE(BU1626:BV1626),"")</f>
        <v/>
      </c>
      <c r="BU1626" s="12"/>
      <c r="BV1626" s="13"/>
    </row>
    <row r="1627" spans="1:77">
      <c r="B1627" t="s">
        <v>69</v>
      </c>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c r="BB1627" s="4"/>
      <c r="BC1627" s="4"/>
      <c r="BD1627" s="4"/>
      <c r="BE1627" s="4"/>
      <c r="BF1627" s="4"/>
      <c r="BG1627" s="4"/>
      <c r="BH1627" s="4"/>
      <c r="BI1627" s="4"/>
      <c r="BJ1627" s="4"/>
      <c r="BK1627" s="4"/>
      <c r="BL1627" s="4"/>
      <c r="BM1627" s="4"/>
      <c r="BN1627" s="4"/>
      <c r="BO1627" s="4"/>
      <c r="BP1627" s="4"/>
      <c r="BQ1627" s="4"/>
      <c r="BR1627" s="4"/>
      <c r="BS1627" s="4"/>
      <c r="BT1627" s="4"/>
      <c r="BU1627" s="4"/>
      <c r="BV1627" s="4"/>
    </row>
    <row r="1628" spans="1:77">
      <c r="B1628" t="str">
        <f>B1626</f>
        <v>putter2014power</v>
      </c>
      <c r="C1628" t="s">
        <v>48</v>
      </c>
      <c r="D1628">
        <f>D1626</f>
        <v>2014</v>
      </c>
      <c r="E1628" t="s">
        <v>22</v>
      </c>
      <c r="F1628" s="22" t="str">
        <f>IFERROR(AVERAGE(G1628:H1628),"")</f>
        <v/>
      </c>
      <c r="G1628" s="23"/>
      <c r="H1628" s="24"/>
      <c r="I1628" s="22" t="str">
        <f>IFERROR(AVERAGE(J1628:K1628),"")</f>
        <v/>
      </c>
      <c r="J1628" s="23"/>
      <c r="K1628" s="24"/>
      <c r="L1628" s="22" t="str">
        <f>IFERROR(AVERAGE(M1628:N1628),"")</f>
        <v/>
      </c>
      <c r="M1628" s="23"/>
      <c r="N1628" s="24"/>
      <c r="O1628" s="22" t="str">
        <f>IFERROR(AVERAGE(P1628:Q1628),"")</f>
        <v/>
      </c>
      <c r="P1628" s="23"/>
      <c r="Q1628" s="24"/>
      <c r="R1628" s="22" t="str">
        <f>IFERROR(AVERAGE(S1628:T1628),"")</f>
        <v/>
      </c>
      <c r="S1628" s="23"/>
      <c r="T1628" s="24"/>
      <c r="U1628" s="22" t="str">
        <f>IFERROR(AVERAGE(V1628:W1628),"")</f>
        <v/>
      </c>
      <c r="V1628" s="23"/>
      <c r="W1628" s="24"/>
      <c r="X1628" s="22" t="str">
        <f>IFERROR(AVERAGE(Y1628:Z1628),"")</f>
        <v/>
      </c>
      <c r="Y1628" s="23"/>
      <c r="Z1628" s="24"/>
      <c r="AA1628" s="22" t="str">
        <f>IFERROR(AVERAGE(AB1628:AC1628),"")</f>
        <v/>
      </c>
      <c r="AB1628" s="23"/>
      <c r="AC1628" s="24"/>
      <c r="AD1628" s="22" t="str">
        <f>IFERROR(AVERAGE(AE1628:AF1628),"")</f>
        <v/>
      </c>
      <c r="AE1628" s="23"/>
      <c r="AF1628" s="24"/>
      <c r="AG1628" s="22" t="str">
        <f>IFERROR(AVERAGE(AH1628:AI1628),"")</f>
        <v/>
      </c>
      <c r="AH1628" s="23"/>
      <c r="AI1628" s="24"/>
      <c r="AJ1628" s="22" t="str">
        <f>IFERROR(AVERAGE(AK1628:AL1628),"")</f>
        <v/>
      </c>
      <c r="AK1628" s="23"/>
      <c r="AL1628" s="24"/>
      <c r="AM1628" s="22" t="str">
        <f>IFERROR(AVERAGE(AN1628:AO1628),"")</f>
        <v/>
      </c>
      <c r="AN1628" s="23"/>
      <c r="AO1628" s="24"/>
      <c r="AP1628" s="22" t="str">
        <f>IFERROR(AVERAGE(AQ1628:AR1628),"")</f>
        <v/>
      </c>
      <c r="AQ1628" s="23"/>
      <c r="AR1628" s="24"/>
      <c r="AS1628" s="22" t="str">
        <f>IFERROR(AVERAGE(AT1628:AU1628),"")</f>
        <v/>
      </c>
      <c r="AT1628" s="23"/>
      <c r="AU1628" s="24"/>
      <c r="AV1628" s="22">
        <f>IFERROR(AVERAGE(AW1628:AX1628),"")</f>
        <v>0.04</v>
      </c>
      <c r="AW1628" s="23">
        <v>0.04</v>
      </c>
      <c r="AX1628" s="24">
        <v>0.04</v>
      </c>
      <c r="AY1628" s="22" t="str">
        <f>IFERROR(AVERAGE(AZ1628:BA1628),"")</f>
        <v/>
      </c>
      <c r="AZ1628" s="23"/>
      <c r="BA1628" s="24"/>
      <c r="BB1628" s="22" t="str">
        <f>IFERROR(AVERAGE(BC1628:BD1628),"")</f>
        <v/>
      </c>
      <c r="BC1628" s="23"/>
      <c r="BD1628" s="24"/>
      <c r="BE1628" s="22" t="str">
        <f>IFERROR(AVERAGE(BF1628:BG1628),"")</f>
        <v/>
      </c>
      <c r="BF1628" s="23"/>
      <c r="BG1628" s="24"/>
      <c r="BH1628" s="22" t="str">
        <f>IFERROR(AVERAGE(BI1628:BJ1628),"")</f>
        <v/>
      </c>
      <c r="BI1628" s="23"/>
      <c r="BJ1628" s="24"/>
      <c r="BK1628" s="22" t="str">
        <f>IFERROR(AVERAGE(BL1628:BM1628),"")</f>
        <v/>
      </c>
      <c r="BL1628" s="23"/>
      <c r="BM1628" s="24"/>
      <c r="BN1628" s="22" t="str">
        <f>IFERROR(AVERAGE(BO1628:BP1628),"")</f>
        <v/>
      </c>
      <c r="BO1628" s="23"/>
      <c r="BP1628" s="24"/>
      <c r="BQ1628" s="22" t="str">
        <f>IFERROR(AVERAGE(BR1628:BS1628),"")</f>
        <v/>
      </c>
      <c r="BR1628" s="23"/>
      <c r="BS1628" s="24"/>
      <c r="BT1628" s="22" t="str">
        <f>IFERROR(AVERAGE(BU1628:BV1628),"")</f>
        <v/>
      </c>
      <c r="BU1628" s="23"/>
      <c r="BV1628" s="24"/>
      <c r="BY1628" t="s">
        <v>263</v>
      </c>
    </row>
    <row r="1629" spans="1:77">
      <c r="B1629" t="str">
        <f>B1628</f>
        <v>putter2014power</v>
      </c>
      <c r="C1629" t="s">
        <v>49</v>
      </c>
      <c r="D1629">
        <f>D1628</f>
        <v>2014</v>
      </c>
      <c r="E1629" t="s">
        <v>22</v>
      </c>
      <c r="F1629" s="22" t="str">
        <f>IFERROR(AVERAGE(G1629:H1629),"")</f>
        <v/>
      </c>
      <c r="G1629" s="23"/>
      <c r="H1629" s="24"/>
      <c r="I1629" s="22" t="str">
        <f>IFERROR(AVERAGE(J1629:K1629),"")</f>
        <v/>
      </c>
      <c r="J1629" s="23"/>
      <c r="K1629" s="24"/>
      <c r="L1629" s="22" t="str">
        <f>IFERROR(AVERAGE(M1629:N1629),"")</f>
        <v/>
      </c>
      <c r="M1629" s="23"/>
      <c r="N1629" s="24"/>
      <c r="O1629" s="22" t="str">
        <f>IFERROR(AVERAGE(P1629:Q1629),"")</f>
        <v/>
      </c>
      <c r="P1629" s="23"/>
      <c r="Q1629" s="24"/>
      <c r="R1629" s="22" t="str">
        <f>IFERROR(AVERAGE(S1629:T1629),"")</f>
        <v/>
      </c>
      <c r="S1629" s="23"/>
      <c r="T1629" s="24"/>
      <c r="U1629" s="22" t="str">
        <f>IFERROR(AVERAGE(V1629:W1629),"")</f>
        <v/>
      </c>
      <c r="V1629" s="23"/>
      <c r="W1629" s="24"/>
      <c r="X1629" s="22" t="str">
        <f>IFERROR(AVERAGE(Y1629:Z1629),"")</f>
        <v/>
      </c>
      <c r="Y1629" s="23"/>
      <c r="Z1629" s="24"/>
      <c r="AA1629" s="22" t="str">
        <f>IFERROR(AVERAGE(AB1629:AC1629),"")</f>
        <v/>
      </c>
      <c r="AB1629" s="23"/>
      <c r="AC1629" s="24"/>
      <c r="AD1629" s="22" t="str">
        <f>IFERROR(AVERAGE(AE1629:AF1629),"")</f>
        <v/>
      </c>
      <c r="AE1629" s="23"/>
      <c r="AF1629" s="24"/>
      <c r="AG1629" s="22" t="str">
        <f>IFERROR(AVERAGE(AH1629:AI1629),"")</f>
        <v/>
      </c>
      <c r="AH1629" s="23"/>
      <c r="AI1629" s="24"/>
      <c r="AJ1629" s="22" t="str">
        <f>IFERROR(AVERAGE(AK1629:AL1629),"")</f>
        <v/>
      </c>
      <c r="AK1629" s="23"/>
      <c r="AL1629" s="24"/>
      <c r="AM1629" s="22" t="str">
        <f>IFERROR(AVERAGE(AN1629:AO1629),"")</f>
        <v/>
      </c>
      <c r="AN1629" s="23"/>
      <c r="AO1629" s="24"/>
      <c r="AP1629" s="22" t="str">
        <f>IFERROR(AVERAGE(AQ1629:AR1629),"")</f>
        <v/>
      </c>
      <c r="AQ1629" s="23"/>
      <c r="AR1629" s="24"/>
      <c r="AS1629" s="22" t="str">
        <f>IFERROR(AVERAGE(AT1629:AU1629),"")</f>
        <v/>
      </c>
      <c r="AT1629" s="23"/>
      <c r="AU1629" s="24"/>
      <c r="AV1629" s="22" t="str">
        <f>IFERROR(AVERAGE(AW1629:AX1629),"")</f>
        <v/>
      </c>
      <c r="AW1629" s="23"/>
      <c r="AX1629" s="24"/>
      <c r="AY1629" s="22" t="str">
        <f>IFERROR(AVERAGE(AZ1629:BA1629),"")</f>
        <v/>
      </c>
      <c r="AZ1629" s="23"/>
      <c r="BA1629" s="24"/>
      <c r="BB1629" s="22" t="str">
        <f>IFERROR(AVERAGE(BC1629:BD1629),"")</f>
        <v/>
      </c>
      <c r="BC1629" s="23"/>
      <c r="BD1629" s="24"/>
      <c r="BE1629" s="22" t="str">
        <f>IFERROR(AVERAGE(BF1629:BG1629),"")</f>
        <v/>
      </c>
      <c r="BF1629" s="23"/>
      <c r="BG1629" s="24"/>
      <c r="BH1629" s="22" t="str">
        <f>IFERROR(AVERAGE(BI1629:BJ1629),"")</f>
        <v/>
      </c>
      <c r="BI1629" s="23"/>
      <c r="BJ1629" s="24"/>
      <c r="BK1629" s="22" t="str">
        <f>IFERROR(AVERAGE(BL1629:BM1629),"")</f>
        <v/>
      </c>
      <c r="BL1629" s="23"/>
      <c r="BM1629" s="24"/>
      <c r="BN1629" s="22" t="str">
        <f>IFERROR(AVERAGE(BO1629:BP1629),"")</f>
        <v/>
      </c>
      <c r="BO1629" s="23"/>
      <c r="BP1629" s="24"/>
      <c r="BQ1629" s="22" t="str">
        <f>IFERROR(AVERAGE(BR1629:BS1629),"")</f>
        <v/>
      </c>
      <c r="BR1629" s="23"/>
      <c r="BS1629" s="24"/>
      <c r="BT1629" s="22" t="str">
        <f>IFERROR(AVERAGE(BU1629:BV1629),"")</f>
        <v/>
      </c>
      <c r="BU1629" s="23"/>
      <c r="BV1629" s="24"/>
    </row>
    <row r="1630" spans="1:77">
      <c r="B1630" t="s">
        <v>69</v>
      </c>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c r="BB1630" s="4"/>
      <c r="BC1630" s="4"/>
      <c r="BD1630" s="4"/>
      <c r="BE1630" s="4"/>
      <c r="BF1630" s="4"/>
      <c r="BG1630" s="4"/>
      <c r="BH1630" s="4"/>
      <c r="BI1630" s="4"/>
      <c r="BJ1630" s="4"/>
      <c r="BK1630" s="4"/>
      <c r="BL1630" s="4"/>
      <c r="BM1630" s="4"/>
      <c r="BN1630" s="4"/>
      <c r="BO1630" s="4"/>
      <c r="BP1630" s="4"/>
      <c r="BQ1630" s="4"/>
      <c r="BR1630" s="4"/>
      <c r="BS1630" s="4"/>
      <c r="BT1630" s="4"/>
      <c r="BU1630" s="4"/>
      <c r="BV1630" s="4"/>
    </row>
    <row r="1631" spans="1:77">
      <c r="B1631" t="str">
        <f>B1626</f>
        <v>putter2014power</v>
      </c>
      <c r="C1631" t="s">
        <v>23</v>
      </c>
      <c r="D1631">
        <f>D1626</f>
        <v>2014</v>
      </c>
      <c r="E1631" t="s">
        <v>20</v>
      </c>
      <c r="F1631" s="4" t="str">
        <f>IFERROR(AVERAGE(G1631:H1631),"")</f>
        <v/>
      </c>
      <c r="G1631" s="12"/>
      <c r="H1631" s="13"/>
      <c r="I1631" s="4" t="str">
        <f>IFERROR(AVERAGE(J1631:K1631),"")</f>
        <v/>
      </c>
      <c r="J1631" s="12"/>
      <c r="K1631" s="13"/>
      <c r="L1631" s="4" t="str">
        <f>IFERROR(AVERAGE(M1631:N1631),"")</f>
        <v/>
      </c>
      <c r="M1631" s="12"/>
      <c r="N1631" s="13"/>
      <c r="O1631" s="4" t="str">
        <f>IFERROR(AVERAGE(P1631:Q1631),"")</f>
        <v/>
      </c>
      <c r="P1631" s="12"/>
      <c r="Q1631" s="13"/>
      <c r="R1631" s="4" t="str">
        <f>IFERROR(AVERAGE(S1631:T1631),"")</f>
        <v/>
      </c>
      <c r="S1631" s="12"/>
      <c r="T1631" s="13"/>
      <c r="U1631" s="4" t="str">
        <f>IFERROR(AVERAGE(V1631:W1631),"")</f>
        <v/>
      </c>
      <c r="V1631" s="12"/>
      <c r="W1631" s="13"/>
      <c r="X1631" s="4" t="str">
        <f>IFERROR(AVERAGE(Y1631:Z1631),"")</f>
        <v/>
      </c>
      <c r="Y1631" s="12"/>
      <c r="Z1631" s="13"/>
      <c r="AA1631" s="4" t="str">
        <f>IFERROR(AVERAGE(AB1631:AC1631),"")</f>
        <v/>
      </c>
      <c r="AB1631" s="12"/>
      <c r="AC1631" s="13"/>
      <c r="AD1631" s="4" t="str">
        <f>IFERROR(AVERAGE(AE1631:AF1631),"")</f>
        <v/>
      </c>
      <c r="AE1631" s="12"/>
      <c r="AF1631" s="13"/>
      <c r="AG1631" s="4" t="str">
        <f>IFERROR(AVERAGE(AH1631:AI1631),"")</f>
        <v/>
      </c>
      <c r="AH1631" s="12"/>
      <c r="AI1631" s="13"/>
      <c r="AJ1631" s="4" t="str">
        <f>IFERROR(AVERAGE(AK1631:AL1631),"")</f>
        <v/>
      </c>
      <c r="AK1631" s="12"/>
      <c r="AL1631" s="13"/>
      <c r="AM1631" s="4" t="str">
        <f>IFERROR(AVERAGE(AN1631:AO1631),"")</f>
        <v/>
      </c>
      <c r="AN1631" s="12"/>
      <c r="AO1631" s="13"/>
      <c r="AP1631" s="4" t="str">
        <f>IFERROR(AVERAGE(AQ1631:AR1631),"")</f>
        <v/>
      </c>
      <c r="AQ1631" s="12"/>
      <c r="AR1631" s="13"/>
      <c r="AS1631" s="4" t="str">
        <f>IFERROR(AVERAGE(AT1631:AU1631),"")</f>
        <v/>
      </c>
      <c r="AT1631" s="12"/>
      <c r="AU1631" s="13"/>
      <c r="AV1631" s="4" t="str">
        <f>IFERROR(AVERAGE(AW1631:AX1631),"")</f>
        <v/>
      </c>
      <c r="AW1631" s="12"/>
      <c r="AX1631" s="13"/>
      <c r="AY1631" s="4" t="str">
        <f>IFERROR(AVERAGE(AZ1631:BA1631),"")</f>
        <v/>
      </c>
      <c r="AZ1631" s="12"/>
      <c r="BA1631" s="13"/>
      <c r="BB1631" s="4" t="str">
        <f>IFERROR(AVERAGE(BC1631:BD1631),"")</f>
        <v/>
      </c>
      <c r="BC1631" s="12"/>
      <c r="BD1631" s="13"/>
      <c r="BE1631" s="4" t="str">
        <f>IFERROR(AVERAGE(BF1631:BG1631),"")</f>
        <v/>
      </c>
      <c r="BF1631" s="12"/>
      <c r="BG1631" s="13"/>
      <c r="BH1631" s="4" t="str">
        <f>IFERROR(AVERAGE(BI1631:BJ1631),"")</f>
        <v/>
      </c>
      <c r="BI1631" s="12"/>
      <c r="BJ1631" s="13"/>
      <c r="BK1631" s="4" t="str">
        <f>IFERROR(AVERAGE(BL1631:BM1631),"")</f>
        <v/>
      </c>
      <c r="BL1631" s="12"/>
      <c r="BM1631" s="13"/>
      <c r="BN1631" s="4" t="str">
        <f>IFERROR(AVERAGE(BO1631:BP1631),"")</f>
        <v/>
      </c>
      <c r="BO1631" s="12"/>
      <c r="BP1631" s="13"/>
      <c r="BQ1631" s="4" t="str">
        <f>IFERROR(AVERAGE(BR1631:BS1631),"")</f>
        <v/>
      </c>
      <c r="BR1631" s="12"/>
      <c r="BS1631" s="13"/>
      <c r="BT1631" s="4" t="str">
        <f>IFERROR(AVERAGE(BU1631:BV1631),"")</f>
        <v/>
      </c>
      <c r="BU1631" s="12"/>
      <c r="BV1631" s="13"/>
    </row>
    <row r="1632" spans="1:77">
      <c r="B1632" t="str">
        <f>B1631</f>
        <v>putter2014power</v>
      </c>
      <c r="C1632" t="s">
        <v>42</v>
      </c>
      <c r="D1632">
        <f>D1631</f>
        <v>2014</v>
      </c>
      <c r="E1632" t="s">
        <v>43</v>
      </c>
      <c r="F1632" s="4" t="str">
        <f>IFERROR(AVERAGE(G1632:H1632),"")</f>
        <v/>
      </c>
      <c r="G1632" s="12"/>
      <c r="H1632" s="13"/>
      <c r="I1632" s="4" t="str">
        <f>IFERROR(AVERAGE(J1632:K1632),"")</f>
        <v/>
      </c>
      <c r="J1632" s="12"/>
      <c r="K1632" s="13"/>
      <c r="L1632" s="4" t="str">
        <f>IFERROR(AVERAGE(M1632:N1632),"")</f>
        <v/>
      </c>
      <c r="M1632" s="12"/>
      <c r="N1632" s="13"/>
      <c r="O1632" s="4" t="str">
        <f>IFERROR(AVERAGE(P1632:Q1632),"")</f>
        <v/>
      </c>
      <c r="P1632" s="12"/>
      <c r="Q1632" s="13"/>
      <c r="R1632" s="4" t="str">
        <f>IFERROR(AVERAGE(S1632:T1632),"")</f>
        <v/>
      </c>
      <c r="S1632" s="12"/>
      <c r="T1632" s="13"/>
      <c r="U1632" s="4" t="str">
        <f>IFERROR(AVERAGE(V1632:W1632),"")</f>
        <v/>
      </c>
      <c r="V1632" s="12"/>
      <c r="W1632" s="13"/>
      <c r="X1632" s="4" t="str">
        <f>IFERROR(AVERAGE(Y1632:Z1632),"")</f>
        <v/>
      </c>
      <c r="Y1632" s="12"/>
      <c r="Z1632" s="13"/>
      <c r="AA1632" s="4" t="str">
        <f>IFERROR(AVERAGE(AB1632:AC1632),"")</f>
        <v/>
      </c>
      <c r="AB1632" s="12"/>
      <c r="AC1632" s="13"/>
      <c r="AD1632" s="4" t="str">
        <f>IFERROR(AVERAGE(AE1632:AF1632),"")</f>
        <v/>
      </c>
      <c r="AE1632" s="12"/>
      <c r="AF1632" s="13"/>
      <c r="AG1632" s="4" t="str">
        <f>IFERROR(AVERAGE(AH1632:AI1632),"")</f>
        <v/>
      </c>
      <c r="AH1632" s="12"/>
      <c r="AI1632" s="13"/>
      <c r="AJ1632" s="4" t="str">
        <f>IFERROR(AVERAGE(AK1632:AL1632),"")</f>
        <v/>
      </c>
      <c r="AK1632" s="12"/>
      <c r="AL1632" s="13"/>
      <c r="AM1632" s="4" t="str">
        <f>IFERROR(AVERAGE(AN1632:AO1632),"")</f>
        <v/>
      </c>
      <c r="AN1632" s="12"/>
      <c r="AO1632" s="13"/>
      <c r="AP1632" s="4" t="str">
        <f>IFERROR(AVERAGE(AQ1632:AR1632),"")</f>
        <v/>
      </c>
      <c r="AQ1632" s="12"/>
      <c r="AR1632" s="13"/>
      <c r="AS1632" s="4" t="str">
        <f>IFERROR(AVERAGE(AT1632:AU1632),"")</f>
        <v/>
      </c>
      <c r="AT1632" s="12"/>
      <c r="AU1632" s="13"/>
      <c r="AV1632" s="4" t="str">
        <f>IFERROR(AVERAGE(AW1632:AX1632),"")</f>
        <v/>
      </c>
      <c r="AW1632" s="12"/>
      <c r="AX1632" s="13"/>
      <c r="AY1632" s="4" t="str">
        <f>IFERROR(AVERAGE(AZ1632:BA1632),"")</f>
        <v/>
      </c>
      <c r="AZ1632" s="12"/>
      <c r="BA1632" s="13"/>
      <c r="BB1632" s="4" t="str">
        <f>IFERROR(AVERAGE(BC1632:BD1632),"")</f>
        <v/>
      </c>
      <c r="BC1632" s="12"/>
      <c r="BD1632" s="13"/>
      <c r="BE1632" s="4" t="str">
        <f>IFERROR(AVERAGE(BF1632:BG1632),"")</f>
        <v/>
      </c>
      <c r="BF1632" s="12"/>
      <c r="BG1632" s="13"/>
      <c r="BH1632" s="4" t="str">
        <f>IFERROR(AVERAGE(BI1632:BJ1632),"")</f>
        <v/>
      </c>
      <c r="BI1632" s="12"/>
      <c r="BJ1632" s="13"/>
      <c r="BK1632" s="4" t="str">
        <f>IFERROR(AVERAGE(BL1632:BM1632),"")</f>
        <v/>
      </c>
      <c r="BL1632" s="12"/>
      <c r="BM1632" s="13"/>
      <c r="BN1632" s="4" t="str">
        <f>IFERROR(AVERAGE(BO1632:BP1632),"")</f>
        <v/>
      </c>
      <c r="BO1632" s="12"/>
      <c r="BP1632" s="13"/>
      <c r="BQ1632" s="4" t="str">
        <f>IFERROR(AVERAGE(BR1632:BS1632),"")</f>
        <v/>
      </c>
      <c r="BR1632" s="12"/>
      <c r="BS1632" s="13"/>
      <c r="BT1632" s="4" t="str">
        <f>IFERROR(AVERAGE(BU1632:BV1632),"")</f>
        <v/>
      </c>
      <c r="BU1632" s="12"/>
      <c r="BV1632" s="13"/>
    </row>
    <row r="1633" spans="1:77">
      <c r="B1633" t="str">
        <f>B1632</f>
        <v>putter2014power</v>
      </c>
      <c r="C1633" t="s">
        <v>21</v>
      </c>
      <c r="D1633">
        <f>D1632</f>
        <v>2014</v>
      </c>
      <c r="E1633" t="s">
        <v>22</v>
      </c>
      <c r="F1633" s="22" t="str">
        <f>IFERROR(AVERAGE(G1633:H1633),"")</f>
        <v/>
      </c>
      <c r="G1633" s="23"/>
      <c r="H1633" s="24"/>
      <c r="I1633" s="22" t="str">
        <f>IFERROR(AVERAGE(J1633:K1633),"")</f>
        <v/>
      </c>
      <c r="J1633" s="23"/>
      <c r="K1633" s="24"/>
      <c r="L1633" s="22" t="str">
        <f>IFERROR(AVERAGE(M1633:N1633),"")</f>
        <v/>
      </c>
      <c r="M1633" s="23"/>
      <c r="N1633" s="24"/>
      <c r="O1633" s="22" t="str">
        <f>IFERROR(AVERAGE(P1633:Q1633),"")</f>
        <v/>
      </c>
      <c r="P1633" s="23"/>
      <c r="Q1633" s="24"/>
      <c r="R1633" s="22" t="str">
        <f>IFERROR(AVERAGE(S1633:T1633),"")</f>
        <v/>
      </c>
      <c r="S1633" s="23"/>
      <c r="T1633" s="24"/>
      <c r="U1633" s="22" t="str">
        <f>IFERROR(AVERAGE(V1633:W1633),"")</f>
        <v/>
      </c>
      <c r="V1633" s="23"/>
      <c r="W1633" s="24"/>
      <c r="X1633" s="22" t="str">
        <f>IFERROR(AVERAGE(Y1633:Z1633),"")</f>
        <v/>
      </c>
      <c r="Y1633" s="23"/>
      <c r="Z1633" s="24"/>
      <c r="AA1633" s="22" t="str">
        <f>IFERROR(AVERAGE(AB1633:AC1633),"")</f>
        <v/>
      </c>
      <c r="AB1633" s="23"/>
      <c r="AC1633" s="24"/>
      <c r="AD1633" s="22" t="str">
        <f>IFERROR(AVERAGE(AE1633:AF1633),"")</f>
        <v/>
      </c>
      <c r="AE1633" s="23"/>
      <c r="AF1633" s="24"/>
      <c r="AG1633" s="22" t="str">
        <f>IFERROR(AVERAGE(AH1633:AI1633),"")</f>
        <v/>
      </c>
      <c r="AH1633" s="23"/>
      <c r="AI1633" s="24"/>
      <c r="AJ1633" s="22" t="str">
        <f>IFERROR(AVERAGE(AK1633:AL1633),"")</f>
        <v/>
      </c>
      <c r="AK1633" s="23"/>
      <c r="AL1633" s="24"/>
      <c r="AM1633" s="22" t="str">
        <f>IFERROR(AVERAGE(AN1633:AO1633),"")</f>
        <v/>
      </c>
      <c r="AN1633" s="23"/>
      <c r="AO1633" s="24"/>
      <c r="AP1633" s="22" t="str">
        <f>IFERROR(AVERAGE(AQ1633:AR1633),"")</f>
        <v/>
      </c>
      <c r="AQ1633" s="23"/>
      <c r="AR1633" s="24"/>
      <c r="AS1633" s="22" t="str">
        <f>IFERROR(AVERAGE(AT1633:AU1633),"")</f>
        <v/>
      </c>
      <c r="AT1633" s="23"/>
      <c r="AU1633" s="24"/>
      <c r="AV1633" s="22" t="str">
        <f>IFERROR(AVERAGE(AW1633:AX1633),"")</f>
        <v/>
      </c>
      <c r="AW1633" s="23"/>
      <c r="AX1633" s="24"/>
      <c r="AY1633" s="22" t="str">
        <f>IFERROR(AVERAGE(AZ1633:BA1633),"")</f>
        <v/>
      </c>
      <c r="AZ1633" s="23"/>
      <c r="BA1633" s="24"/>
      <c r="BB1633" s="22" t="str">
        <f>IFERROR(AVERAGE(BC1633:BD1633),"")</f>
        <v/>
      </c>
      <c r="BC1633" s="23"/>
      <c r="BD1633" s="24"/>
      <c r="BE1633" s="22" t="str">
        <f>IFERROR(AVERAGE(BF1633:BG1633),"")</f>
        <v/>
      </c>
      <c r="BF1633" s="23"/>
      <c r="BG1633" s="24"/>
      <c r="BH1633" s="22" t="str">
        <f>IFERROR(AVERAGE(BI1633:BJ1633),"")</f>
        <v/>
      </c>
      <c r="BI1633" s="23"/>
      <c r="BJ1633" s="24"/>
      <c r="BK1633" s="22" t="str">
        <f>IFERROR(AVERAGE(BL1633:BM1633),"")</f>
        <v/>
      </c>
      <c r="BL1633" s="23"/>
      <c r="BM1633" s="24"/>
      <c r="BN1633" s="22" t="str">
        <f>IFERROR(AVERAGE(BO1633:BP1633),"")</f>
        <v/>
      </c>
      <c r="BO1633" s="23"/>
      <c r="BP1633" s="24"/>
      <c r="BQ1633" s="22" t="str">
        <f>IFERROR(AVERAGE(BR1633:BS1633),"")</f>
        <v/>
      </c>
      <c r="BR1633" s="23"/>
      <c r="BS1633" s="24"/>
      <c r="BT1633" s="22" t="str">
        <f>IFERROR(AVERAGE(BU1633:BV1633),"")</f>
        <v/>
      </c>
      <c r="BU1633" s="23"/>
      <c r="BV1633" s="24"/>
    </row>
    <row r="1634" spans="1:77">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c r="AV1634" s="11"/>
      <c r="AW1634" s="11"/>
      <c r="AX1634" s="11"/>
      <c r="AY1634" s="11"/>
      <c r="AZ1634" s="11"/>
      <c r="BA1634" s="11"/>
      <c r="BB1634" s="11"/>
      <c r="BC1634" s="11"/>
      <c r="BD1634" s="11"/>
      <c r="BE1634" s="11"/>
      <c r="BF1634" s="11"/>
      <c r="BG1634" s="11"/>
      <c r="BH1634" s="11"/>
      <c r="BI1634" s="11"/>
      <c r="BJ1634" s="11"/>
      <c r="BK1634" s="11"/>
      <c r="BL1634" s="11"/>
      <c r="BM1634" s="11"/>
      <c r="BN1634" s="11"/>
      <c r="BO1634" s="11"/>
      <c r="BP1634" s="11"/>
      <c r="BQ1634" s="11"/>
      <c r="BR1634" s="11"/>
      <c r="BS1634" s="11"/>
      <c r="BT1634" s="11"/>
      <c r="BU1634" s="11"/>
      <c r="BV1634" s="11"/>
      <c r="BW1634" s="11"/>
      <c r="BX1634" s="11"/>
      <c r="BY1634" s="11"/>
    </row>
    <row r="1636" spans="1:77">
      <c r="A1636" s="5">
        <f>MATCH(B1636,Sources[Citekey],0)</f>
        <v>143</v>
      </c>
      <c r="B1636" s="6" t="s">
        <v>294</v>
      </c>
      <c r="C1636" s="1"/>
      <c r="D1636" s="1">
        <f>VLOOKUP(B1636,Sources[],2,FALSE)</f>
        <v>2013</v>
      </c>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c r="BB1636" s="4"/>
      <c r="BC1636" s="4"/>
      <c r="BD1636" s="4"/>
      <c r="BE1636" s="4"/>
      <c r="BF1636" s="4"/>
      <c r="BG1636" s="4"/>
      <c r="BH1636" s="4"/>
      <c r="BI1636" s="4"/>
      <c r="BJ1636" s="4"/>
      <c r="BK1636" s="4"/>
      <c r="BL1636" s="4"/>
      <c r="BM1636" s="4"/>
      <c r="BN1636" s="4"/>
      <c r="BO1636" s="4"/>
      <c r="BP1636" s="4"/>
      <c r="BQ1636" s="4"/>
      <c r="BR1636" s="4"/>
      <c r="BS1636" s="4"/>
      <c r="BT1636" s="4"/>
      <c r="BU1636" s="4"/>
      <c r="BV1636" s="4"/>
    </row>
    <row r="1637" spans="1:77">
      <c r="B1637" t="str">
        <f>B1636</f>
        <v>schaber2013managing</v>
      </c>
      <c r="C1637" t="s">
        <v>3</v>
      </c>
      <c r="D1637">
        <f>D1636</f>
        <v>2013</v>
      </c>
      <c r="E1637" s="25" t="s">
        <v>6</v>
      </c>
      <c r="F1637" s="4" t="str">
        <f>IFERROR(AVERAGE(G1637:H1637),"")</f>
        <v/>
      </c>
      <c r="G1637" s="12"/>
      <c r="H1637" s="13"/>
      <c r="I1637" s="4" t="str">
        <f>IFERROR(AVERAGE(J1637:K1637),"")</f>
        <v/>
      </c>
      <c r="J1637" s="12"/>
      <c r="K1637" s="13"/>
      <c r="L1637" s="4" t="str">
        <f>IFERROR(AVERAGE(M1637:N1637),"")</f>
        <v/>
      </c>
      <c r="M1637" s="12"/>
      <c r="N1637" s="13"/>
      <c r="O1637" s="4" t="str">
        <f>IFERROR(AVERAGE(P1637:Q1637),"")</f>
        <v/>
      </c>
      <c r="P1637" s="12"/>
      <c r="Q1637" s="13"/>
      <c r="R1637" s="4" t="str">
        <f>IFERROR(AVERAGE(S1637:T1637),"")</f>
        <v/>
      </c>
      <c r="S1637" s="12"/>
      <c r="T1637" s="13"/>
      <c r="U1637" s="4" t="str">
        <f>IFERROR(AVERAGE(V1637:W1637),"")</f>
        <v/>
      </c>
      <c r="V1637" s="12"/>
      <c r="W1637" s="13"/>
      <c r="X1637" s="4" t="str">
        <f>IFERROR(AVERAGE(Y1637:Z1637),"")</f>
        <v/>
      </c>
      <c r="Y1637" s="12"/>
      <c r="Z1637" s="13"/>
      <c r="AA1637" s="4" t="str">
        <f>IFERROR(AVERAGE(AB1637:AC1637),"")</f>
        <v/>
      </c>
      <c r="AB1637" s="12"/>
      <c r="AC1637" s="13"/>
      <c r="AD1637" s="4" t="str">
        <f>IFERROR(AVERAGE(AE1637:AF1637),"")</f>
        <v/>
      </c>
      <c r="AE1637" s="12"/>
      <c r="AF1637" s="13"/>
      <c r="AG1637" s="4" t="str">
        <f>IFERROR(AVERAGE(AH1637:AI1637),"")</f>
        <v/>
      </c>
      <c r="AH1637" s="12"/>
      <c r="AI1637" s="13"/>
      <c r="AJ1637" s="4" t="str">
        <f>IFERROR(AVERAGE(AK1637:AL1637),"")</f>
        <v/>
      </c>
      <c r="AK1637" s="12"/>
      <c r="AL1637" s="13"/>
      <c r="AM1637" s="4" t="str">
        <f>IFERROR(AVERAGE(AN1637:AO1637),"")</f>
        <v/>
      </c>
      <c r="AN1637" s="12"/>
      <c r="AO1637" s="13"/>
      <c r="AP1637" s="4" t="str">
        <f>IFERROR(AVERAGE(AQ1637:AR1637),"")</f>
        <v/>
      </c>
      <c r="AQ1637" s="12"/>
      <c r="AR1637" s="13"/>
      <c r="AS1637" s="4">
        <f>IFERROR(AVERAGE(AT1637:AU1637),"")</f>
        <v>676</v>
      </c>
      <c r="AT1637" s="12">
        <v>676</v>
      </c>
      <c r="AU1637" s="13">
        <v>676</v>
      </c>
      <c r="AV1637" s="4" t="str">
        <f>IFERROR(AVERAGE(AW1637:AX1637),"")</f>
        <v/>
      </c>
      <c r="AW1637" s="12"/>
      <c r="AX1637" s="13"/>
      <c r="AY1637" s="4" t="str">
        <f>IFERROR(AVERAGE(AZ1637:BA1637),"")</f>
        <v/>
      </c>
      <c r="AZ1637" s="12"/>
      <c r="BA1637" s="13"/>
      <c r="BB1637" s="4" t="str">
        <f>IFERROR(AVERAGE(BC1637:BD1637),"")</f>
        <v/>
      </c>
      <c r="BC1637" s="12"/>
      <c r="BD1637" s="13"/>
      <c r="BE1637" s="4" t="str">
        <f>IFERROR(AVERAGE(BF1637:BG1637),"")</f>
        <v/>
      </c>
      <c r="BF1637" s="12"/>
      <c r="BG1637" s="13"/>
      <c r="BH1637" s="4" t="str">
        <f>IFERROR(AVERAGE(BI1637:BJ1637),"")</f>
        <v/>
      </c>
      <c r="BI1637" s="12"/>
      <c r="BJ1637" s="13"/>
      <c r="BK1637" s="4" t="str">
        <f>IFERROR(AVERAGE(BL1637:BM1637),"")</f>
        <v/>
      </c>
      <c r="BL1637" s="12"/>
      <c r="BM1637" s="13"/>
      <c r="BN1637" s="4" t="str">
        <f>IFERROR(AVERAGE(BO1637:BP1637),"")</f>
        <v/>
      </c>
      <c r="BO1637" s="12"/>
      <c r="BP1637" s="13"/>
      <c r="BQ1637" s="4" t="str">
        <f>IFERROR(AVERAGE(BR1637:BS1637),"")</f>
        <v/>
      </c>
      <c r="BR1637" s="12"/>
      <c r="BS1637" s="13"/>
      <c r="BT1637" s="4" t="str">
        <f>IFERROR(AVERAGE(BU1637:BV1637),"")</f>
        <v/>
      </c>
      <c r="BU1637" s="12"/>
      <c r="BV1637" s="13"/>
      <c r="BX1637" s="2"/>
      <c r="BY1637" t="s">
        <v>249</v>
      </c>
    </row>
    <row r="1638" spans="1:77">
      <c r="B1638" t="str">
        <f>B1637</f>
        <v>schaber2013managing</v>
      </c>
      <c r="C1638" t="s">
        <v>4</v>
      </c>
      <c r="D1638">
        <f>D1637</f>
        <v>2013</v>
      </c>
      <c r="E1638" t="str">
        <f>E1637</f>
        <v>EUR/kW</v>
      </c>
      <c r="F1638" s="4" t="str">
        <f>IFERROR(AVERAGE(G1638:H1638),"")</f>
        <v/>
      </c>
      <c r="G1638" s="14"/>
      <c r="H1638" s="15"/>
      <c r="I1638" s="4" t="str">
        <f>IFERROR(AVERAGE(J1638:K1638),"")</f>
        <v/>
      </c>
      <c r="J1638" s="14"/>
      <c r="K1638" s="15"/>
      <c r="L1638" s="4" t="str">
        <f>IFERROR(AVERAGE(M1638:N1638),"")</f>
        <v/>
      </c>
      <c r="M1638" s="14"/>
      <c r="N1638" s="15"/>
      <c r="O1638" s="4" t="str">
        <f>IFERROR(AVERAGE(P1638:Q1638),"")</f>
        <v/>
      </c>
      <c r="P1638" s="14"/>
      <c r="Q1638" s="15"/>
      <c r="R1638" s="4" t="str">
        <f>IFERROR(AVERAGE(S1638:T1638),"")</f>
        <v/>
      </c>
      <c r="S1638" s="14"/>
      <c r="T1638" s="15"/>
      <c r="U1638" s="4" t="str">
        <f>IFERROR(AVERAGE(V1638:W1638),"")</f>
        <v/>
      </c>
      <c r="V1638" s="14"/>
      <c r="W1638" s="15"/>
      <c r="X1638" s="4" t="str">
        <f>IFERROR(AVERAGE(Y1638:Z1638),"")</f>
        <v/>
      </c>
      <c r="Y1638" s="14"/>
      <c r="Z1638" s="15"/>
      <c r="AA1638" s="4" t="str">
        <f>IFERROR(AVERAGE(AB1638:AC1638),"")</f>
        <v/>
      </c>
      <c r="AB1638" s="14"/>
      <c r="AC1638" s="15"/>
      <c r="AD1638" s="4" t="str">
        <f>IFERROR(AVERAGE(AE1638:AF1638),"")</f>
        <v/>
      </c>
      <c r="AE1638" s="14"/>
      <c r="AF1638" s="15"/>
      <c r="AG1638" s="4" t="str">
        <f>IFERROR(AVERAGE(AH1638:AI1638),"")</f>
        <v/>
      </c>
      <c r="AH1638" s="14"/>
      <c r="AI1638" s="15"/>
      <c r="AJ1638" s="4" t="str">
        <f>IFERROR(AVERAGE(AK1638:AL1638),"")</f>
        <v/>
      </c>
      <c r="AK1638" s="14"/>
      <c r="AL1638" s="15"/>
      <c r="AM1638" s="4" t="str">
        <f>IFERROR(AVERAGE(AN1638:AO1638),"")</f>
        <v/>
      </c>
      <c r="AN1638" s="14"/>
      <c r="AO1638" s="15"/>
      <c r="AP1638" s="4" t="str">
        <f>IFERROR(AVERAGE(AQ1638:AR1638),"")</f>
        <v/>
      </c>
      <c r="AQ1638" s="14"/>
      <c r="AR1638" s="15"/>
      <c r="AS1638" s="4" t="str">
        <f>IFERROR(AVERAGE(AT1638:AU1638),"")</f>
        <v/>
      </c>
      <c r="AT1638" s="14"/>
      <c r="AU1638" s="15"/>
      <c r="AV1638" s="4" t="str">
        <f>IFERROR(AVERAGE(AW1638:AX1638),"")</f>
        <v/>
      </c>
      <c r="AW1638" s="14"/>
      <c r="AX1638" s="15"/>
      <c r="AY1638" s="4" t="str">
        <f>IFERROR(AVERAGE(AZ1638:BA1638),"")</f>
        <v/>
      </c>
      <c r="AZ1638" s="14"/>
      <c r="BA1638" s="15"/>
      <c r="BB1638" s="4" t="str">
        <f>IFERROR(AVERAGE(BC1638:BD1638),"")</f>
        <v/>
      </c>
      <c r="BC1638" s="14"/>
      <c r="BD1638" s="15"/>
      <c r="BE1638" s="4" t="str">
        <f>IFERROR(AVERAGE(BF1638:BG1638),"")</f>
        <v/>
      </c>
      <c r="BF1638" s="14"/>
      <c r="BG1638" s="15"/>
      <c r="BH1638" s="4" t="str">
        <f>IFERROR(AVERAGE(BI1638:BJ1638),"")</f>
        <v/>
      </c>
      <c r="BI1638" s="14"/>
      <c r="BJ1638" s="15"/>
      <c r="BK1638" s="4" t="str">
        <f>IFERROR(AVERAGE(BL1638:BM1638),"")</f>
        <v/>
      </c>
      <c r="BL1638" s="14"/>
      <c r="BM1638" s="15"/>
      <c r="BN1638" s="4" t="str">
        <f>IFERROR(AVERAGE(BO1638:BP1638),"")</f>
        <v/>
      </c>
      <c r="BO1638" s="14"/>
      <c r="BP1638" s="15"/>
      <c r="BQ1638" s="4" t="str">
        <f>IFERROR(AVERAGE(BR1638:BS1638),"")</f>
        <v/>
      </c>
      <c r="BR1638" s="14"/>
      <c r="BS1638" s="15"/>
      <c r="BT1638" s="4" t="str">
        <f>IFERROR(AVERAGE(BU1638:BV1638),"")</f>
        <v/>
      </c>
      <c r="BU1638" s="14"/>
      <c r="BV1638" s="15"/>
      <c r="BX1638" s="2"/>
      <c r="BY1638" s="2"/>
    </row>
    <row r="1639" spans="1:77">
      <c r="B1639" t="str">
        <f>B1638</f>
        <v>schaber2013managing</v>
      </c>
      <c r="C1639" t="s">
        <v>5</v>
      </c>
      <c r="D1639">
        <f>D1638</f>
        <v>2013</v>
      </c>
      <c r="E1639" t="str">
        <f>E1638</f>
        <v>EUR/kW</v>
      </c>
      <c r="F1639" s="4" t="str">
        <f>IFERROR(AVERAGE(G1639:H1639),"")</f>
        <v/>
      </c>
      <c r="G1639" s="16"/>
      <c r="H1639" s="17"/>
      <c r="I1639" s="4" t="str">
        <f>IFERROR(AVERAGE(J1639:K1639),"")</f>
        <v/>
      </c>
      <c r="J1639" s="16"/>
      <c r="K1639" s="17"/>
      <c r="L1639" s="4" t="str">
        <f>IFERROR(AVERAGE(M1639:N1639),"")</f>
        <v/>
      </c>
      <c r="M1639" s="16"/>
      <c r="N1639" s="17"/>
      <c r="O1639" s="4" t="str">
        <f>IFERROR(AVERAGE(P1639:Q1639),"")</f>
        <v/>
      </c>
      <c r="P1639" s="16"/>
      <c r="Q1639" s="17"/>
      <c r="R1639" s="4" t="str">
        <f>IFERROR(AVERAGE(S1639:T1639),"")</f>
        <v/>
      </c>
      <c r="S1639" s="16"/>
      <c r="T1639" s="17"/>
      <c r="U1639" s="4" t="str">
        <f>IFERROR(AVERAGE(V1639:W1639),"")</f>
        <v/>
      </c>
      <c r="V1639" s="16"/>
      <c r="W1639" s="17"/>
      <c r="X1639" s="4" t="str">
        <f>IFERROR(AVERAGE(Y1639:Z1639),"")</f>
        <v/>
      </c>
      <c r="Y1639" s="16"/>
      <c r="Z1639" s="17"/>
      <c r="AA1639" s="4" t="str">
        <f>IFERROR(AVERAGE(AB1639:AC1639),"")</f>
        <v/>
      </c>
      <c r="AB1639" s="16"/>
      <c r="AC1639" s="17"/>
      <c r="AD1639" s="4" t="str">
        <f>IFERROR(AVERAGE(AE1639:AF1639),"")</f>
        <v/>
      </c>
      <c r="AE1639" s="16"/>
      <c r="AF1639" s="17"/>
      <c r="AG1639" s="4" t="str">
        <f>IFERROR(AVERAGE(AH1639:AI1639),"")</f>
        <v/>
      </c>
      <c r="AH1639" s="16"/>
      <c r="AI1639" s="17"/>
      <c r="AJ1639" s="4" t="str">
        <f>IFERROR(AVERAGE(AK1639:AL1639),"")</f>
        <v/>
      </c>
      <c r="AK1639" s="16"/>
      <c r="AL1639" s="17"/>
      <c r="AM1639" s="4" t="str">
        <f>IFERROR(AVERAGE(AN1639:AO1639),"")</f>
        <v/>
      </c>
      <c r="AN1639" s="16"/>
      <c r="AO1639" s="17"/>
      <c r="AP1639" s="4" t="str">
        <f>IFERROR(AVERAGE(AQ1639:AR1639),"")</f>
        <v/>
      </c>
      <c r="AQ1639" s="16"/>
      <c r="AR1639" s="17"/>
      <c r="AS1639" s="4" t="str">
        <f>IFERROR(AVERAGE(AT1639:AU1639),"")</f>
        <v/>
      </c>
      <c r="AT1639" s="16"/>
      <c r="AU1639" s="17"/>
      <c r="AV1639" s="4" t="str">
        <f>IFERROR(AVERAGE(AW1639:AX1639),"")</f>
        <v/>
      </c>
      <c r="AW1639" s="16"/>
      <c r="AX1639" s="17"/>
      <c r="AY1639" s="4" t="str">
        <f>IFERROR(AVERAGE(AZ1639:BA1639),"")</f>
        <v/>
      </c>
      <c r="AZ1639" s="16"/>
      <c r="BA1639" s="17"/>
      <c r="BB1639" s="4" t="str">
        <f>IFERROR(AVERAGE(BC1639:BD1639),"")</f>
        <v/>
      </c>
      <c r="BC1639" s="16"/>
      <c r="BD1639" s="17"/>
      <c r="BE1639" s="4" t="str">
        <f>IFERROR(AVERAGE(BF1639:BG1639),"")</f>
        <v/>
      </c>
      <c r="BF1639" s="16"/>
      <c r="BG1639" s="17"/>
      <c r="BH1639" s="4" t="str">
        <f>IFERROR(AVERAGE(BI1639:BJ1639),"")</f>
        <v/>
      </c>
      <c r="BI1639" s="16"/>
      <c r="BJ1639" s="17"/>
      <c r="BK1639" s="4" t="str">
        <f>IFERROR(AVERAGE(BL1639:BM1639),"")</f>
        <v/>
      </c>
      <c r="BL1639" s="16"/>
      <c r="BM1639" s="17"/>
      <c r="BN1639" s="4" t="str">
        <f>IFERROR(AVERAGE(BO1639:BP1639),"")</f>
        <v/>
      </c>
      <c r="BO1639" s="16"/>
      <c r="BP1639" s="17"/>
      <c r="BQ1639" s="4" t="str">
        <f>IFERROR(AVERAGE(BR1639:BS1639),"")</f>
        <v/>
      </c>
      <c r="BR1639" s="16"/>
      <c r="BS1639" s="17"/>
      <c r="BT1639" s="4" t="str">
        <f>IFERROR(AVERAGE(BU1639:BV1639),"")</f>
        <v/>
      </c>
      <c r="BU1639" s="16"/>
      <c r="BV1639" s="17"/>
    </row>
    <row r="1640" spans="1:77">
      <c r="B1640" t="s">
        <v>69</v>
      </c>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c r="BB1640" s="4"/>
      <c r="BC1640" s="4"/>
      <c r="BD1640" s="4"/>
      <c r="BE1640" s="4"/>
      <c r="BF1640" s="4"/>
      <c r="BG1640" s="4"/>
      <c r="BH1640" s="4"/>
      <c r="BI1640" s="4"/>
      <c r="BJ1640" s="4"/>
      <c r="BK1640" s="4"/>
      <c r="BL1640" s="4"/>
      <c r="BM1640" s="4"/>
      <c r="BN1640" s="4"/>
      <c r="BO1640" s="4"/>
      <c r="BP1640" s="4"/>
      <c r="BQ1640" s="4"/>
      <c r="BR1640" s="4"/>
      <c r="BS1640" s="4"/>
      <c r="BT1640" s="4"/>
      <c r="BU1640" s="4"/>
      <c r="BV1640" s="4"/>
    </row>
    <row r="1641" spans="1:77" s="1" customFormat="1">
      <c r="A1641" s="55"/>
      <c r="B1641" s="1" t="str">
        <f>B1639</f>
        <v>schaber2013managing</v>
      </c>
      <c r="C1641" s="1" t="s">
        <v>10</v>
      </c>
      <c r="D1641" s="1">
        <f>D1636</f>
        <v>2013</v>
      </c>
      <c r="E1641" s="1" t="str">
        <f>E1637</f>
        <v>EUR/kW</v>
      </c>
      <c r="F1641" s="10">
        <f t="shared" ref="F1641:BJ1641" si="1815">IFERROR(SUM(F1643:F1648)/F1642,0)</f>
        <v>0</v>
      </c>
      <c r="G1641" s="10">
        <f t="shared" si="1815"/>
        <v>0</v>
      </c>
      <c r="H1641" s="10">
        <f t="shared" si="1815"/>
        <v>0</v>
      </c>
      <c r="I1641" s="10">
        <f t="shared" si="1815"/>
        <v>0</v>
      </c>
      <c r="J1641" s="10">
        <f t="shared" si="1815"/>
        <v>0</v>
      </c>
      <c r="K1641" s="10">
        <f t="shared" si="1815"/>
        <v>0</v>
      </c>
      <c r="L1641" s="10">
        <f t="shared" si="1815"/>
        <v>0</v>
      </c>
      <c r="M1641" s="10">
        <f t="shared" si="1815"/>
        <v>0</v>
      </c>
      <c r="N1641" s="10">
        <f t="shared" si="1815"/>
        <v>0</v>
      </c>
      <c r="O1641" s="10">
        <f t="shared" si="1815"/>
        <v>0</v>
      </c>
      <c r="P1641" s="10">
        <f t="shared" si="1815"/>
        <v>0</v>
      </c>
      <c r="Q1641" s="10">
        <f t="shared" si="1815"/>
        <v>0</v>
      </c>
      <c r="R1641" s="10">
        <f t="shared" si="1815"/>
        <v>0</v>
      </c>
      <c r="S1641" s="10">
        <f t="shared" si="1815"/>
        <v>0</v>
      </c>
      <c r="T1641" s="10">
        <f t="shared" si="1815"/>
        <v>0</v>
      </c>
      <c r="U1641" s="10">
        <f t="shared" si="1815"/>
        <v>0</v>
      </c>
      <c r="V1641" s="10">
        <f t="shared" si="1815"/>
        <v>0</v>
      </c>
      <c r="W1641" s="10">
        <f t="shared" si="1815"/>
        <v>0</v>
      </c>
      <c r="X1641" s="10">
        <f t="shared" si="1815"/>
        <v>0</v>
      </c>
      <c r="Y1641" s="10">
        <f t="shared" si="1815"/>
        <v>0</v>
      </c>
      <c r="Z1641" s="10">
        <f t="shared" si="1815"/>
        <v>0</v>
      </c>
      <c r="AA1641" s="10">
        <f t="shared" si="1815"/>
        <v>0</v>
      </c>
      <c r="AB1641" s="10">
        <f t="shared" si="1815"/>
        <v>0</v>
      </c>
      <c r="AC1641" s="10">
        <f t="shared" si="1815"/>
        <v>0</v>
      </c>
      <c r="AD1641" s="10">
        <f t="shared" si="1815"/>
        <v>0</v>
      </c>
      <c r="AE1641" s="10">
        <f t="shared" si="1815"/>
        <v>0</v>
      </c>
      <c r="AF1641" s="10">
        <f t="shared" si="1815"/>
        <v>0</v>
      </c>
      <c r="AG1641" s="10">
        <f t="shared" si="1815"/>
        <v>0</v>
      </c>
      <c r="AH1641" s="10">
        <f t="shared" si="1815"/>
        <v>0</v>
      </c>
      <c r="AI1641" s="10">
        <f t="shared" si="1815"/>
        <v>0</v>
      </c>
      <c r="AJ1641" s="10">
        <f t="shared" si="1815"/>
        <v>0</v>
      </c>
      <c r="AK1641" s="10">
        <f t="shared" si="1815"/>
        <v>0</v>
      </c>
      <c r="AL1641" s="10">
        <f t="shared" si="1815"/>
        <v>0</v>
      </c>
      <c r="AM1641" s="10">
        <f t="shared" si="1815"/>
        <v>0</v>
      </c>
      <c r="AN1641" s="10">
        <f t="shared" si="1815"/>
        <v>0</v>
      </c>
      <c r="AO1641" s="10">
        <f t="shared" si="1815"/>
        <v>0</v>
      </c>
      <c r="AP1641" s="10">
        <f t="shared" si="1815"/>
        <v>0</v>
      </c>
      <c r="AQ1641" s="10">
        <f t="shared" si="1815"/>
        <v>0</v>
      </c>
      <c r="AR1641" s="10">
        <f t="shared" si="1815"/>
        <v>0</v>
      </c>
      <c r="AS1641" s="10">
        <f t="shared" si="1815"/>
        <v>0</v>
      </c>
      <c r="AT1641" s="10">
        <f t="shared" si="1815"/>
        <v>0</v>
      </c>
      <c r="AU1641" s="10">
        <f t="shared" si="1815"/>
        <v>0</v>
      </c>
      <c r="AV1641" s="10">
        <f t="shared" si="1815"/>
        <v>0</v>
      </c>
      <c r="AW1641" s="10">
        <f t="shared" si="1815"/>
        <v>0</v>
      </c>
      <c r="AX1641" s="10">
        <f t="shared" si="1815"/>
        <v>0</v>
      </c>
      <c r="AY1641" s="10">
        <f t="shared" si="1815"/>
        <v>0</v>
      </c>
      <c r="AZ1641" s="10">
        <f t="shared" si="1815"/>
        <v>0</v>
      </c>
      <c r="BA1641" s="10">
        <f t="shared" si="1815"/>
        <v>0</v>
      </c>
      <c r="BB1641" s="10">
        <f t="shared" si="1815"/>
        <v>0</v>
      </c>
      <c r="BC1641" s="10">
        <f t="shared" si="1815"/>
        <v>0</v>
      </c>
      <c r="BD1641" s="10">
        <f t="shared" si="1815"/>
        <v>0</v>
      </c>
      <c r="BE1641" s="10">
        <f t="shared" si="1815"/>
        <v>0</v>
      </c>
      <c r="BF1641" s="10">
        <f t="shared" si="1815"/>
        <v>0</v>
      </c>
      <c r="BG1641" s="10">
        <f t="shared" si="1815"/>
        <v>0</v>
      </c>
      <c r="BH1641" s="10">
        <f t="shared" si="1815"/>
        <v>0</v>
      </c>
      <c r="BI1641" s="10">
        <f t="shared" si="1815"/>
        <v>0</v>
      </c>
      <c r="BJ1641" s="10">
        <f t="shared" si="1815"/>
        <v>0</v>
      </c>
      <c r="BK1641" s="10">
        <f t="shared" ref="BK1641:BV1641" si="1816">IFERROR(SUM(BK1643:BK1648)/BK1642,0)</f>
        <v>0</v>
      </c>
      <c r="BL1641" s="10">
        <f t="shared" si="1816"/>
        <v>0</v>
      </c>
      <c r="BM1641" s="10">
        <f t="shared" si="1816"/>
        <v>0</v>
      </c>
      <c r="BN1641" s="10">
        <f t="shared" si="1816"/>
        <v>0</v>
      </c>
      <c r="BO1641" s="10">
        <f t="shared" si="1816"/>
        <v>0</v>
      </c>
      <c r="BP1641" s="10">
        <f t="shared" si="1816"/>
        <v>0</v>
      </c>
      <c r="BQ1641" s="10">
        <f t="shared" si="1816"/>
        <v>0</v>
      </c>
      <c r="BR1641" s="10">
        <f t="shared" si="1816"/>
        <v>0</v>
      </c>
      <c r="BS1641" s="10">
        <f t="shared" si="1816"/>
        <v>0</v>
      </c>
      <c r="BT1641" s="10">
        <f t="shared" si="1816"/>
        <v>0</v>
      </c>
      <c r="BU1641" s="10">
        <f t="shared" si="1816"/>
        <v>0</v>
      </c>
      <c r="BV1641" s="10">
        <f t="shared" si="1816"/>
        <v>0</v>
      </c>
    </row>
    <row r="1642" spans="1:77" hidden="1" outlineLevel="1">
      <c r="B1642" t="str">
        <f>B1641</f>
        <v>schaber2013managing</v>
      </c>
      <c r="C1642" t="s">
        <v>17</v>
      </c>
      <c r="D1642">
        <f>D1641</f>
        <v>2013</v>
      </c>
      <c r="E1642" t="s">
        <v>18</v>
      </c>
      <c r="F1642" s="4" t="str">
        <f>IFERROR(AVERAGE(G1642:H1642),"")</f>
        <v/>
      </c>
      <c r="G1642" s="12"/>
      <c r="H1642" s="13"/>
      <c r="I1642" s="4" t="str">
        <f>IFERROR(AVERAGE(J1642:K1642),"")</f>
        <v/>
      </c>
      <c r="J1642" s="12"/>
      <c r="K1642" s="13"/>
      <c r="L1642" s="4" t="str">
        <f>IFERROR(AVERAGE(M1642:N1642),"")</f>
        <v/>
      </c>
      <c r="M1642" s="12"/>
      <c r="N1642" s="13"/>
      <c r="O1642" s="4" t="str">
        <f>IFERROR(AVERAGE(P1642:Q1642),"")</f>
        <v/>
      </c>
      <c r="P1642" s="12"/>
      <c r="Q1642" s="13"/>
      <c r="R1642" s="4" t="str">
        <f>IFERROR(AVERAGE(S1642:T1642),"")</f>
        <v/>
      </c>
      <c r="S1642" s="12"/>
      <c r="T1642" s="13"/>
      <c r="U1642" s="4" t="str">
        <f>IFERROR(AVERAGE(V1642:W1642),"")</f>
        <v/>
      </c>
      <c r="V1642" s="12"/>
      <c r="W1642" s="13"/>
      <c r="X1642" s="4" t="str">
        <f>IFERROR(AVERAGE(Y1642:Z1642),"")</f>
        <v/>
      </c>
      <c r="Y1642" s="12"/>
      <c r="Z1642" s="13"/>
      <c r="AA1642" s="4" t="str">
        <f>IFERROR(AVERAGE(AB1642:AC1642),"")</f>
        <v/>
      </c>
      <c r="AB1642" s="12"/>
      <c r="AC1642" s="13"/>
      <c r="AD1642" s="4" t="str">
        <f>IFERROR(AVERAGE(AE1642:AF1642),"")</f>
        <v/>
      </c>
      <c r="AE1642" s="12"/>
      <c r="AF1642" s="13"/>
      <c r="AG1642" s="4" t="str">
        <f>IFERROR(AVERAGE(AH1642:AI1642),"")</f>
        <v/>
      </c>
      <c r="AH1642" s="12"/>
      <c r="AI1642" s="13"/>
      <c r="AJ1642" s="4" t="str">
        <f>IFERROR(AVERAGE(AK1642:AL1642),"")</f>
        <v/>
      </c>
      <c r="AK1642" s="12"/>
      <c r="AL1642" s="13"/>
      <c r="AM1642" s="4" t="str">
        <f>IFERROR(AVERAGE(AN1642:AO1642),"")</f>
        <v/>
      </c>
      <c r="AN1642" s="12"/>
      <c r="AO1642" s="13"/>
      <c r="AP1642" s="4" t="str">
        <f>IFERROR(AVERAGE(AQ1642:AR1642),"")</f>
        <v/>
      </c>
      <c r="AQ1642" s="12"/>
      <c r="AR1642" s="13"/>
      <c r="AS1642" s="4" t="str">
        <f>IFERROR(AVERAGE(AT1642:AU1642),"")</f>
        <v/>
      </c>
      <c r="AT1642" s="12"/>
      <c r="AU1642" s="13"/>
      <c r="AV1642" s="4" t="str">
        <f>IFERROR(AVERAGE(AW1642:AX1642),"")</f>
        <v/>
      </c>
      <c r="AW1642" s="12"/>
      <c r="AX1642" s="13"/>
      <c r="AY1642" s="4" t="str">
        <f>IFERROR(AVERAGE(AZ1642:BA1642),"")</f>
        <v/>
      </c>
      <c r="AZ1642" s="12"/>
      <c r="BA1642" s="13"/>
      <c r="BB1642" s="4" t="str">
        <f>IFERROR(AVERAGE(BC1642:BD1642),"")</f>
        <v/>
      </c>
      <c r="BC1642" s="12"/>
      <c r="BD1642" s="13"/>
      <c r="BE1642" s="4" t="str">
        <f>IFERROR(AVERAGE(BF1642:BG1642),"")</f>
        <v/>
      </c>
      <c r="BF1642" s="12"/>
      <c r="BG1642" s="13"/>
      <c r="BH1642" s="4" t="str">
        <f>IFERROR(AVERAGE(BI1642:BJ1642),"")</f>
        <v/>
      </c>
      <c r="BI1642" s="12"/>
      <c r="BJ1642" s="13"/>
      <c r="BK1642" s="4" t="str">
        <f>IFERROR(AVERAGE(BL1642:BM1642),"")</f>
        <v/>
      </c>
      <c r="BL1642" s="12"/>
      <c r="BM1642" s="13"/>
      <c r="BN1642" s="4" t="str">
        <f>IFERROR(AVERAGE(BO1642:BP1642),"")</f>
        <v/>
      </c>
      <c r="BO1642" s="12"/>
      <c r="BP1642" s="13"/>
      <c r="BQ1642" s="4" t="str">
        <f>IFERROR(AVERAGE(BR1642:BS1642),"")</f>
        <v/>
      </c>
      <c r="BR1642" s="12"/>
      <c r="BS1642" s="13"/>
      <c r="BT1642" s="4" t="str">
        <f>IFERROR(AVERAGE(BU1642:BV1642),"")</f>
        <v/>
      </c>
      <c r="BU1642" s="12"/>
      <c r="BV1642" s="13"/>
    </row>
    <row r="1643" spans="1:77" hidden="1" outlineLevel="1">
      <c r="B1643" t="str">
        <f t="shared" ref="B1643:B1648" si="1817">B1642</f>
        <v>schaber2013managing</v>
      </c>
      <c r="C1643" t="s">
        <v>12</v>
      </c>
      <c r="D1643">
        <f>D1641</f>
        <v>2013</v>
      </c>
      <c r="E1643" t="str">
        <f>LEFT(E1641,3)</f>
        <v>EUR</v>
      </c>
      <c r="F1643" s="4" t="str">
        <f t="shared" ref="F1643:F1648" si="1818">IFERROR(AVERAGE(G1643:H1643),"")</f>
        <v/>
      </c>
      <c r="G1643" s="12"/>
      <c r="H1643" s="13"/>
      <c r="I1643" s="4" t="str">
        <f t="shared" ref="I1643:I1648" si="1819">IFERROR(AVERAGE(J1643:K1643),"")</f>
        <v/>
      </c>
      <c r="J1643" s="12"/>
      <c r="K1643" s="13"/>
      <c r="L1643" s="4" t="str">
        <f t="shared" ref="L1643:L1648" si="1820">IFERROR(AVERAGE(M1643:N1643),"")</f>
        <v/>
      </c>
      <c r="M1643" s="12"/>
      <c r="N1643" s="13"/>
      <c r="O1643" s="4" t="str">
        <f t="shared" ref="O1643:O1648" si="1821">IFERROR(AVERAGE(P1643:Q1643),"")</f>
        <v/>
      </c>
      <c r="P1643" s="12"/>
      <c r="Q1643" s="13"/>
      <c r="R1643" s="4" t="str">
        <f t="shared" ref="R1643:R1648" si="1822">IFERROR(AVERAGE(S1643:T1643),"")</f>
        <v/>
      </c>
      <c r="S1643" s="12"/>
      <c r="T1643" s="13"/>
      <c r="U1643" s="4" t="str">
        <f t="shared" ref="U1643:U1648" si="1823">IFERROR(AVERAGE(V1643:W1643),"")</f>
        <v/>
      </c>
      <c r="V1643" s="12"/>
      <c r="W1643" s="13"/>
      <c r="X1643" s="4" t="str">
        <f t="shared" ref="X1643:X1648" si="1824">IFERROR(AVERAGE(Y1643:Z1643),"")</f>
        <v/>
      </c>
      <c r="Y1643" s="12"/>
      <c r="Z1643" s="13"/>
      <c r="AA1643" s="4" t="str">
        <f t="shared" ref="AA1643:AA1648" si="1825">IFERROR(AVERAGE(AB1643:AC1643),"")</f>
        <v/>
      </c>
      <c r="AB1643" s="12"/>
      <c r="AC1643" s="13"/>
      <c r="AD1643" s="4" t="str">
        <f t="shared" ref="AD1643:AD1648" si="1826">IFERROR(AVERAGE(AE1643:AF1643),"")</f>
        <v/>
      </c>
      <c r="AE1643" s="12"/>
      <c r="AF1643" s="13"/>
      <c r="AG1643" s="4" t="str">
        <f t="shared" ref="AG1643:AG1648" si="1827">IFERROR(AVERAGE(AH1643:AI1643),"")</f>
        <v/>
      </c>
      <c r="AH1643" s="12"/>
      <c r="AI1643" s="13"/>
      <c r="AJ1643" s="4" t="str">
        <f t="shared" ref="AJ1643:AJ1648" si="1828">IFERROR(AVERAGE(AK1643:AL1643),"")</f>
        <v/>
      </c>
      <c r="AK1643" s="12"/>
      <c r="AL1643" s="13"/>
      <c r="AM1643" s="4" t="str">
        <f t="shared" ref="AM1643:AM1648" si="1829">IFERROR(AVERAGE(AN1643:AO1643),"")</f>
        <v/>
      </c>
      <c r="AN1643" s="12"/>
      <c r="AO1643" s="13"/>
      <c r="AP1643" s="4" t="str">
        <f t="shared" ref="AP1643:AP1648" si="1830">IFERROR(AVERAGE(AQ1643:AR1643),"")</f>
        <v/>
      </c>
      <c r="AQ1643" s="12"/>
      <c r="AR1643" s="13"/>
      <c r="AS1643" s="4" t="str">
        <f t="shared" ref="AS1643:AS1648" si="1831">IFERROR(AVERAGE(AT1643:AU1643),"")</f>
        <v/>
      </c>
      <c r="AT1643" s="12"/>
      <c r="AU1643" s="13"/>
      <c r="AV1643" s="4" t="str">
        <f t="shared" ref="AV1643:AV1648" si="1832">IFERROR(AVERAGE(AW1643:AX1643),"")</f>
        <v/>
      </c>
      <c r="AW1643" s="12"/>
      <c r="AX1643" s="13"/>
      <c r="AY1643" s="4" t="str">
        <f t="shared" ref="AY1643:AY1648" si="1833">IFERROR(AVERAGE(AZ1643:BA1643),"")</f>
        <v/>
      </c>
      <c r="AZ1643" s="12"/>
      <c r="BA1643" s="13"/>
      <c r="BB1643" s="4" t="str">
        <f t="shared" ref="BB1643:BB1648" si="1834">IFERROR(AVERAGE(BC1643:BD1643),"")</f>
        <v/>
      </c>
      <c r="BC1643" s="12"/>
      <c r="BD1643" s="13"/>
      <c r="BE1643" s="4" t="str">
        <f t="shared" ref="BE1643:BE1648" si="1835">IFERROR(AVERAGE(BF1643:BG1643),"")</f>
        <v/>
      </c>
      <c r="BF1643" s="12"/>
      <c r="BG1643" s="13"/>
      <c r="BH1643" s="4" t="str">
        <f t="shared" ref="BH1643:BH1648" si="1836">IFERROR(AVERAGE(BI1643:BJ1643),"")</f>
        <v/>
      </c>
      <c r="BI1643" s="12"/>
      <c r="BJ1643" s="13"/>
      <c r="BK1643" s="4" t="str">
        <f t="shared" ref="BK1643:BK1648" si="1837">IFERROR(AVERAGE(BL1643:BM1643),"")</f>
        <v/>
      </c>
      <c r="BL1643" s="12"/>
      <c r="BM1643" s="13"/>
      <c r="BN1643" s="4" t="str">
        <f t="shared" ref="BN1643:BN1648" si="1838">IFERROR(AVERAGE(BO1643:BP1643),"")</f>
        <v/>
      </c>
      <c r="BO1643" s="12"/>
      <c r="BP1643" s="13"/>
      <c r="BQ1643" s="4" t="str">
        <f t="shared" ref="BQ1643:BQ1648" si="1839">IFERROR(AVERAGE(BR1643:BS1643),"")</f>
        <v/>
      </c>
      <c r="BR1643" s="12"/>
      <c r="BS1643" s="13"/>
      <c r="BT1643" s="4" t="str">
        <f t="shared" ref="BT1643:BT1648" si="1840">IFERROR(AVERAGE(BU1643:BV1643),"")</f>
        <v/>
      </c>
      <c r="BU1643" s="12"/>
      <c r="BV1643" s="13"/>
    </row>
    <row r="1644" spans="1:77" hidden="1" outlineLevel="1">
      <c r="B1644" t="str">
        <f t="shared" si="1817"/>
        <v>schaber2013managing</v>
      </c>
      <c r="C1644" t="s">
        <v>13</v>
      </c>
      <c r="D1644">
        <f t="shared" ref="D1644:E1648" si="1841">D1643</f>
        <v>2013</v>
      </c>
      <c r="E1644" t="str">
        <f t="shared" si="1841"/>
        <v>EUR</v>
      </c>
      <c r="F1644" s="4" t="str">
        <f t="shared" si="1818"/>
        <v/>
      </c>
      <c r="G1644" s="12"/>
      <c r="H1644" s="13"/>
      <c r="I1644" s="4" t="str">
        <f t="shared" si="1819"/>
        <v/>
      </c>
      <c r="J1644" s="12"/>
      <c r="K1644" s="13"/>
      <c r="L1644" s="4" t="str">
        <f t="shared" si="1820"/>
        <v/>
      </c>
      <c r="M1644" s="12"/>
      <c r="N1644" s="13"/>
      <c r="O1644" s="4" t="str">
        <f t="shared" si="1821"/>
        <v/>
      </c>
      <c r="P1644" s="12"/>
      <c r="Q1644" s="13"/>
      <c r="R1644" s="4" t="str">
        <f t="shared" si="1822"/>
        <v/>
      </c>
      <c r="S1644" s="12"/>
      <c r="T1644" s="13"/>
      <c r="U1644" s="4" t="str">
        <f t="shared" si="1823"/>
        <v/>
      </c>
      <c r="V1644" s="12"/>
      <c r="W1644" s="13"/>
      <c r="X1644" s="4" t="str">
        <f t="shared" si="1824"/>
        <v/>
      </c>
      <c r="Y1644" s="12"/>
      <c r="Z1644" s="13"/>
      <c r="AA1644" s="4" t="str">
        <f t="shared" si="1825"/>
        <v/>
      </c>
      <c r="AB1644" s="12"/>
      <c r="AC1644" s="13"/>
      <c r="AD1644" s="4" t="str">
        <f t="shared" si="1826"/>
        <v/>
      </c>
      <c r="AE1644" s="12"/>
      <c r="AF1644" s="13"/>
      <c r="AG1644" s="4" t="str">
        <f t="shared" si="1827"/>
        <v/>
      </c>
      <c r="AH1644" s="12"/>
      <c r="AI1644" s="13"/>
      <c r="AJ1644" s="4" t="str">
        <f t="shared" si="1828"/>
        <v/>
      </c>
      <c r="AK1644" s="12"/>
      <c r="AL1644" s="13"/>
      <c r="AM1644" s="4" t="str">
        <f t="shared" si="1829"/>
        <v/>
      </c>
      <c r="AN1644" s="12"/>
      <c r="AO1644" s="13"/>
      <c r="AP1644" s="4" t="str">
        <f t="shared" si="1830"/>
        <v/>
      </c>
      <c r="AQ1644" s="12"/>
      <c r="AR1644" s="13"/>
      <c r="AS1644" s="4" t="str">
        <f t="shared" si="1831"/>
        <v/>
      </c>
      <c r="AT1644" s="12"/>
      <c r="AU1644" s="13"/>
      <c r="AV1644" s="4" t="str">
        <f t="shared" si="1832"/>
        <v/>
      </c>
      <c r="AW1644" s="12"/>
      <c r="AX1644" s="13"/>
      <c r="AY1644" s="4" t="str">
        <f t="shared" si="1833"/>
        <v/>
      </c>
      <c r="AZ1644" s="12"/>
      <c r="BA1644" s="13"/>
      <c r="BB1644" s="4" t="str">
        <f t="shared" si="1834"/>
        <v/>
      </c>
      <c r="BC1644" s="12"/>
      <c r="BD1644" s="13"/>
      <c r="BE1644" s="4" t="str">
        <f t="shared" si="1835"/>
        <v/>
      </c>
      <c r="BF1644" s="12"/>
      <c r="BG1644" s="13"/>
      <c r="BH1644" s="4" t="str">
        <f t="shared" si="1836"/>
        <v/>
      </c>
      <c r="BI1644" s="12"/>
      <c r="BJ1644" s="13"/>
      <c r="BK1644" s="4" t="str">
        <f t="shared" si="1837"/>
        <v/>
      </c>
      <c r="BL1644" s="12"/>
      <c r="BM1644" s="13"/>
      <c r="BN1644" s="4" t="str">
        <f t="shared" si="1838"/>
        <v/>
      </c>
      <c r="BO1644" s="12"/>
      <c r="BP1644" s="13"/>
      <c r="BQ1644" s="4" t="str">
        <f t="shared" si="1839"/>
        <v/>
      </c>
      <c r="BR1644" s="12"/>
      <c r="BS1644" s="13"/>
      <c r="BT1644" s="4" t="str">
        <f t="shared" si="1840"/>
        <v/>
      </c>
      <c r="BU1644" s="12"/>
      <c r="BV1644" s="13"/>
    </row>
    <row r="1645" spans="1:77" hidden="1" outlineLevel="1">
      <c r="B1645" t="str">
        <f t="shared" si="1817"/>
        <v>schaber2013managing</v>
      </c>
      <c r="C1645" t="s">
        <v>14</v>
      </c>
      <c r="D1645">
        <f t="shared" si="1841"/>
        <v>2013</v>
      </c>
      <c r="E1645" t="str">
        <f t="shared" si="1841"/>
        <v>EUR</v>
      </c>
      <c r="F1645" s="4" t="str">
        <f t="shared" si="1818"/>
        <v/>
      </c>
      <c r="G1645" s="12"/>
      <c r="H1645" s="13"/>
      <c r="I1645" s="4" t="str">
        <f t="shared" si="1819"/>
        <v/>
      </c>
      <c r="J1645" s="12"/>
      <c r="K1645" s="13"/>
      <c r="L1645" s="4" t="str">
        <f t="shared" si="1820"/>
        <v/>
      </c>
      <c r="M1645" s="12"/>
      <c r="N1645" s="13"/>
      <c r="O1645" s="4" t="str">
        <f t="shared" si="1821"/>
        <v/>
      </c>
      <c r="P1645" s="12"/>
      <c r="Q1645" s="13"/>
      <c r="R1645" s="4" t="str">
        <f t="shared" si="1822"/>
        <v/>
      </c>
      <c r="S1645" s="12"/>
      <c r="T1645" s="13"/>
      <c r="U1645" s="4" t="str">
        <f t="shared" si="1823"/>
        <v/>
      </c>
      <c r="V1645" s="12"/>
      <c r="W1645" s="13"/>
      <c r="X1645" s="4" t="str">
        <f t="shared" si="1824"/>
        <v/>
      </c>
      <c r="Y1645" s="12"/>
      <c r="Z1645" s="13"/>
      <c r="AA1645" s="4" t="str">
        <f t="shared" si="1825"/>
        <v/>
      </c>
      <c r="AB1645" s="12"/>
      <c r="AC1645" s="13"/>
      <c r="AD1645" s="4" t="str">
        <f t="shared" si="1826"/>
        <v/>
      </c>
      <c r="AE1645" s="12"/>
      <c r="AF1645" s="13"/>
      <c r="AG1645" s="4" t="str">
        <f t="shared" si="1827"/>
        <v/>
      </c>
      <c r="AH1645" s="12"/>
      <c r="AI1645" s="13"/>
      <c r="AJ1645" s="4" t="str">
        <f t="shared" si="1828"/>
        <v/>
      </c>
      <c r="AK1645" s="12"/>
      <c r="AL1645" s="13"/>
      <c r="AM1645" s="4" t="str">
        <f t="shared" si="1829"/>
        <v/>
      </c>
      <c r="AN1645" s="12"/>
      <c r="AO1645" s="13"/>
      <c r="AP1645" s="4" t="str">
        <f t="shared" si="1830"/>
        <v/>
      </c>
      <c r="AQ1645" s="12"/>
      <c r="AR1645" s="13"/>
      <c r="AS1645" s="4" t="str">
        <f t="shared" si="1831"/>
        <v/>
      </c>
      <c r="AT1645" s="12"/>
      <c r="AU1645" s="13"/>
      <c r="AV1645" s="4" t="str">
        <f t="shared" si="1832"/>
        <v/>
      </c>
      <c r="AW1645" s="12"/>
      <c r="AX1645" s="13"/>
      <c r="AY1645" s="4" t="str">
        <f t="shared" si="1833"/>
        <v/>
      </c>
      <c r="AZ1645" s="12"/>
      <c r="BA1645" s="13"/>
      <c r="BB1645" s="4" t="str">
        <f t="shared" si="1834"/>
        <v/>
      </c>
      <c r="BC1645" s="12"/>
      <c r="BD1645" s="13"/>
      <c r="BE1645" s="4" t="str">
        <f t="shared" si="1835"/>
        <v/>
      </c>
      <c r="BF1645" s="12"/>
      <c r="BG1645" s="13"/>
      <c r="BH1645" s="4" t="str">
        <f t="shared" si="1836"/>
        <v/>
      </c>
      <c r="BI1645" s="12"/>
      <c r="BJ1645" s="13"/>
      <c r="BK1645" s="4" t="str">
        <f t="shared" si="1837"/>
        <v/>
      </c>
      <c r="BL1645" s="12"/>
      <c r="BM1645" s="13"/>
      <c r="BN1645" s="4" t="str">
        <f t="shared" si="1838"/>
        <v/>
      </c>
      <c r="BO1645" s="12"/>
      <c r="BP1645" s="13"/>
      <c r="BQ1645" s="4" t="str">
        <f t="shared" si="1839"/>
        <v/>
      </c>
      <c r="BR1645" s="12"/>
      <c r="BS1645" s="13"/>
      <c r="BT1645" s="4" t="str">
        <f t="shared" si="1840"/>
        <v/>
      </c>
      <c r="BU1645" s="12"/>
      <c r="BV1645" s="13"/>
    </row>
    <row r="1646" spans="1:77" hidden="1" outlineLevel="1">
      <c r="B1646" t="str">
        <f t="shared" si="1817"/>
        <v>schaber2013managing</v>
      </c>
      <c r="C1646" t="s">
        <v>11</v>
      </c>
      <c r="D1646">
        <f t="shared" si="1841"/>
        <v>2013</v>
      </c>
      <c r="E1646" t="str">
        <f t="shared" si="1841"/>
        <v>EUR</v>
      </c>
      <c r="F1646" s="4" t="str">
        <f t="shared" si="1818"/>
        <v/>
      </c>
      <c r="G1646" s="12"/>
      <c r="H1646" s="13"/>
      <c r="I1646" s="4" t="str">
        <f t="shared" si="1819"/>
        <v/>
      </c>
      <c r="J1646" s="12"/>
      <c r="K1646" s="13"/>
      <c r="L1646" s="4" t="str">
        <f t="shared" si="1820"/>
        <v/>
      </c>
      <c r="M1646" s="12"/>
      <c r="N1646" s="13"/>
      <c r="O1646" s="4" t="str">
        <f t="shared" si="1821"/>
        <v/>
      </c>
      <c r="P1646" s="12"/>
      <c r="Q1646" s="13"/>
      <c r="R1646" s="4" t="str">
        <f t="shared" si="1822"/>
        <v/>
      </c>
      <c r="S1646" s="12"/>
      <c r="T1646" s="13"/>
      <c r="U1646" s="4" t="str">
        <f t="shared" si="1823"/>
        <v/>
      </c>
      <c r="V1646" s="12"/>
      <c r="W1646" s="13"/>
      <c r="X1646" s="4" t="str">
        <f t="shared" si="1824"/>
        <v/>
      </c>
      <c r="Y1646" s="12"/>
      <c r="Z1646" s="13"/>
      <c r="AA1646" s="4" t="str">
        <f t="shared" si="1825"/>
        <v/>
      </c>
      <c r="AB1646" s="12"/>
      <c r="AC1646" s="13"/>
      <c r="AD1646" s="4" t="str">
        <f t="shared" si="1826"/>
        <v/>
      </c>
      <c r="AE1646" s="12"/>
      <c r="AF1646" s="13"/>
      <c r="AG1646" s="4" t="str">
        <f t="shared" si="1827"/>
        <v/>
      </c>
      <c r="AH1646" s="12"/>
      <c r="AI1646" s="13"/>
      <c r="AJ1646" s="4" t="str">
        <f t="shared" si="1828"/>
        <v/>
      </c>
      <c r="AK1646" s="12"/>
      <c r="AL1646" s="13"/>
      <c r="AM1646" s="4" t="str">
        <f t="shared" si="1829"/>
        <v/>
      </c>
      <c r="AN1646" s="12"/>
      <c r="AO1646" s="13"/>
      <c r="AP1646" s="4" t="str">
        <f t="shared" si="1830"/>
        <v/>
      </c>
      <c r="AQ1646" s="12"/>
      <c r="AR1646" s="13"/>
      <c r="AS1646" s="4" t="str">
        <f t="shared" si="1831"/>
        <v/>
      </c>
      <c r="AT1646" s="12"/>
      <c r="AU1646" s="13"/>
      <c r="AV1646" s="4" t="str">
        <f t="shared" si="1832"/>
        <v/>
      </c>
      <c r="AW1646" s="12"/>
      <c r="AX1646" s="13"/>
      <c r="AY1646" s="4" t="str">
        <f t="shared" si="1833"/>
        <v/>
      </c>
      <c r="AZ1646" s="12"/>
      <c r="BA1646" s="13"/>
      <c r="BB1646" s="4" t="str">
        <f t="shared" si="1834"/>
        <v/>
      </c>
      <c r="BC1646" s="12"/>
      <c r="BD1646" s="13"/>
      <c r="BE1646" s="4" t="str">
        <f t="shared" si="1835"/>
        <v/>
      </c>
      <c r="BF1646" s="12"/>
      <c r="BG1646" s="13"/>
      <c r="BH1646" s="4" t="str">
        <f t="shared" si="1836"/>
        <v/>
      </c>
      <c r="BI1646" s="12"/>
      <c r="BJ1646" s="13"/>
      <c r="BK1646" s="4" t="str">
        <f t="shared" si="1837"/>
        <v/>
      </c>
      <c r="BL1646" s="12"/>
      <c r="BM1646" s="13"/>
      <c r="BN1646" s="4" t="str">
        <f t="shared" si="1838"/>
        <v/>
      </c>
      <c r="BO1646" s="12"/>
      <c r="BP1646" s="13"/>
      <c r="BQ1646" s="4" t="str">
        <f t="shared" si="1839"/>
        <v/>
      </c>
      <c r="BR1646" s="12"/>
      <c r="BS1646" s="13"/>
      <c r="BT1646" s="4" t="str">
        <f t="shared" si="1840"/>
        <v/>
      </c>
      <c r="BU1646" s="12"/>
      <c r="BV1646" s="13"/>
    </row>
    <row r="1647" spans="1:77" hidden="1" outlineLevel="1">
      <c r="B1647" t="str">
        <f t="shared" si="1817"/>
        <v>schaber2013managing</v>
      </c>
      <c r="C1647" t="s">
        <v>15</v>
      </c>
      <c r="D1647">
        <f t="shared" si="1841"/>
        <v>2013</v>
      </c>
      <c r="E1647" t="str">
        <f t="shared" si="1841"/>
        <v>EUR</v>
      </c>
      <c r="F1647" s="4" t="str">
        <f t="shared" si="1818"/>
        <v/>
      </c>
      <c r="G1647" s="12"/>
      <c r="H1647" s="13"/>
      <c r="I1647" s="4" t="str">
        <f t="shared" si="1819"/>
        <v/>
      </c>
      <c r="J1647" s="12"/>
      <c r="K1647" s="13"/>
      <c r="L1647" s="4" t="str">
        <f t="shared" si="1820"/>
        <v/>
      </c>
      <c r="M1647" s="12"/>
      <c r="N1647" s="13"/>
      <c r="O1647" s="4" t="str">
        <f t="shared" si="1821"/>
        <v/>
      </c>
      <c r="P1647" s="12"/>
      <c r="Q1647" s="13"/>
      <c r="R1647" s="4" t="str">
        <f t="shared" si="1822"/>
        <v/>
      </c>
      <c r="S1647" s="12"/>
      <c r="T1647" s="13"/>
      <c r="U1647" s="4" t="str">
        <f t="shared" si="1823"/>
        <v/>
      </c>
      <c r="V1647" s="12"/>
      <c r="W1647" s="13"/>
      <c r="X1647" s="4" t="str">
        <f t="shared" si="1824"/>
        <v/>
      </c>
      <c r="Y1647" s="12"/>
      <c r="Z1647" s="13"/>
      <c r="AA1647" s="4" t="str">
        <f t="shared" si="1825"/>
        <v/>
      </c>
      <c r="AB1647" s="12"/>
      <c r="AC1647" s="13"/>
      <c r="AD1647" s="4" t="str">
        <f t="shared" si="1826"/>
        <v/>
      </c>
      <c r="AE1647" s="12"/>
      <c r="AF1647" s="13"/>
      <c r="AG1647" s="4" t="str">
        <f t="shared" si="1827"/>
        <v/>
      </c>
      <c r="AH1647" s="12"/>
      <c r="AI1647" s="13"/>
      <c r="AJ1647" s="4" t="str">
        <f t="shared" si="1828"/>
        <v/>
      </c>
      <c r="AK1647" s="12"/>
      <c r="AL1647" s="13"/>
      <c r="AM1647" s="4" t="str">
        <f t="shared" si="1829"/>
        <v/>
      </c>
      <c r="AN1647" s="12"/>
      <c r="AO1647" s="13"/>
      <c r="AP1647" s="4" t="str">
        <f t="shared" si="1830"/>
        <v/>
      </c>
      <c r="AQ1647" s="12"/>
      <c r="AR1647" s="13"/>
      <c r="AS1647" s="4" t="str">
        <f t="shared" si="1831"/>
        <v/>
      </c>
      <c r="AT1647" s="12"/>
      <c r="AU1647" s="13"/>
      <c r="AV1647" s="4" t="str">
        <f t="shared" si="1832"/>
        <v/>
      </c>
      <c r="AW1647" s="12"/>
      <c r="AX1647" s="13"/>
      <c r="AY1647" s="4" t="str">
        <f t="shared" si="1833"/>
        <v/>
      </c>
      <c r="AZ1647" s="12"/>
      <c r="BA1647" s="13"/>
      <c r="BB1647" s="4" t="str">
        <f t="shared" si="1834"/>
        <v/>
      </c>
      <c r="BC1647" s="12"/>
      <c r="BD1647" s="13"/>
      <c r="BE1647" s="4" t="str">
        <f t="shared" si="1835"/>
        <v/>
      </c>
      <c r="BF1647" s="12"/>
      <c r="BG1647" s="13"/>
      <c r="BH1647" s="4" t="str">
        <f t="shared" si="1836"/>
        <v/>
      </c>
      <c r="BI1647" s="12"/>
      <c r="BJ1647" s="13"/>
      <c r="BK1647" s="4" t="str">
        <f t="shared" si="1837"/>
        <v/>
      </c>
      <c r="BL1647" s="12"/>
      <c r="BM1647" s="13"/>
      <c r="BN1647" s="4" t="str">
        <f t="shared" si="1838"/>
        <v/>
      </c>
      <c r="BO1647" s="12"/>
      <c r="BP1647" s="13"/>
      <c r="BQ1647" s="4" t="str">
        <f t="shared" si="1839"/>
        <v/>
      </c>
      <c r="BR1647" s="12"/>
      <c r="BS1647" s="13"/>
      <c r="BT1647" s="4" t="str">
        <f t="shared" si="1840"/>
        <v/>
      </c>
      <c r="BU1647" s="12"/>
      <c r="BV1647" s="13"/>
    </row>
    <row r="1648" spans="1:77" hidden="1" outlineLevel="1">
      <c r="B1648" t="str">
        <f t="shared" si="1817"/>
        <v>schaber2013managing</v>
      </c>
      <c r="C1648" t="s">
        <v>16</v>
      </c>
      <c r="D1648">
        <f t="shared" si="1841"/>
        <v>2013</v>
      </c>
      <c r="E1648" t="str">
        <f t="shared" si="1841"/>
        <v>EUR</v>
      </c>
      <c r="F1648" s="4" t="str">
        <f t="shared" si="1818"/>
        <v/>
      </c>
      <c r="G1648" s="12"/>
      <c r="H1648" s="13"/>
      <c r="I1648" s="4" t="str">
        <f t="shared" si="1819"/>
        <v/>
      </c>
      <c r="J1648" s="12"/>
      <c r="K1648" s="13"/>
      <c r="L1648" s="4" t="str">
        <f t="shared" si="1820"/>
        <v/>
      </c>
      <c r="M1648" s="12"/>
      <c r="N1648" s="13"/>
      <c r="O1648" s="4" t="str">
        <f t="shared" si="1821"/>
        <v/>
      </c>
      <c r="P1648" s="12"/>
      <c r="Q1648" s="13"/>
      <c r="R1648" s="4" t="str">
        <f t="shared" si="1822"/>
        <v/>
      </c>
      <c r="S1648" s="12"/>
      <c r="T1648" s="13"/>
      <c r="U1648" s="4" t="str">
        <f t="shared" si="1823"/>
        <v/>
      </c>
      <c r="V1648" s="12"/>
      <c r="W1648" s="13"/>
      <c r="X1648" s="4" t="str">
        <f t="shared" si="1824"/>
        <v/>
      </c>
      <c r="Y1648" s="12"/>
      <c r="Z1648" s="13"/>
      <c r="AA1648" s="4" t="str">
        <f t="shared" si="1825"/>
        <v/>
      </c>
      <c r="AB1648" s="12"/>
      <c r="AC1648" s="13"/>
      <c r="AD1648" s="4" t="str">
        <f t="shared" si="1826"/>
        <v/>
      </c>
      <c r="AE1648" s="12"/>
      <c r="AF1648" s="13"/>
      <c r="AG1648" s="4" t="str">
        <f t="shared" si="1827"/>
        <v/>
      </c>
      <c r="AH1648" s="12"/>
      <c r="AI1648" s="13"/>
      <c r="AJ1648" s="4" t="str">
        <f t="shared" si="1828"/>
        <v/>
      </c>
      <c r="AK1648" s="12"/>
      <c r="AL1648" s="13"/>
      <c r="AM1648" s="4" t="str">
        <f t="shared" si="1829"/>
        <v/>
      </c>
      <c r="AN1648" s="12"/>
      <c r="AO1648" s="13"/>
      <c r="AP1648" s="4" t="str">
        <f t="shared" si="1830"/>
        <v/>
      </c>
      <c r="AQ1648" s="12"/>
      <c r="AR1648" s="13"/>
      <c r="AS1648" s="4" t="str">
        <f t="shared" si="1831"/>
        <v/>
      </c>
      <c r="AT1648" s="12"/>
      <c r="AU1648" s="13"/>
      <c r="AV1648" s="4" t="str">
        <f t="shared" si="1832"/>
        <v/>
      </c>
      <c r="AW1648" s="12"/>
      <c r="AX1648" s="13"/>
      <c r="AY1648" s="4" t="str">
        <f t="shared" si="1833"/>
        <v/>
      </c>
      <c r="AZ1648" s="12"/>
      <c r="BA1648" s="13"/>
      <c r="BB1648" s="4" t="str">
        <f t="shared" si="1834"/>
        <v/>
      </c>
      <c r="BC1648" s="12"/>
      <c r="BD1648" s="13"/>
      <c r="BE1648" s="4" t="str">
        <f t="shared" si="1835"/>
        <v/>
      </c>
      <c r="BF1648" s="12"/>
      <c r="BG1648" s="13"/>
      <c r="BH1648" s="4" t="str">
        <f t="shared" si="1836"/>
        <v/>
      </c>
      <c r="BI1648" s="12"/>
      <c r="BJ1648" s="13"/>
      <c r="BK1648" s="4" t="str">
        <f t="shared" si="1837"/>
        <v/>
      </c>
      <c r="BL1648" s="12"/>
      <c r="BM1648" s="13"/>
      <c r="BN1648" s="4" t="str">
        <f t="shared" si="1838"/>
        <v/>
      </c>
      <c r="BO1648" s="12"/>
      <c r="BP1648" s="13"/>
      <c r="BQ1648" s="4" t="str">
        <f t="shared" si="1839"/>
        <v/>
      </c>
      <c r="BR1648" s="12"/>
      <c r="BS1648" s="13"/>
      <c r="BT1648" s="4" t="str">
        <f t="shared" si="1840"/>
        <v/>
      </c>
      <c r="BU1648" s="12"/>
      <c r="BV1648" s="13"/>
    </row>
    <row r="1649" spans="1:77" collapsed="1">
      <c r="B1649" t="s">
        <v>69</v>
      </c>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c r="BB1649" s="4"/>
      <c r="BC1649" s="4"/>
      <c r="BD1649" s="4"/>
      <c r="BE1649" s="4"/>
      <c r="BF1649" s="4"/>
      <c r="BG1649" s="4"/>
      <c r="BH1649" s="4"/>
      <c r="BI1649" s="4"/>
      <c r="BJ1649" s="4"/>
      <c r="BK1649" s="4"/>
      <c r="BL1649" s="4"/>
      <c r="BM1649" s="4"/>
      <c r="BN1649" s="4"/>
      <c r="BO1649" s="4"/>
      <c r="BP1649" s="4"/>
      <c r="BQ1649" s="4"/>
      <c r="BR1649" s="4"/>
      <c r="BS1649" s="4"/>
      <c r="BT1649" s="4"/>
      <c r="BU1649" s="4"/>
      <c r="BV1649" s="4"/>
    </row>
    <row r="1650" spans="1:77">
      <c r="B1650" t="str">
        <f>B1648</f>
        <v>schaber2013managing</v>
      </c>
      <c r="C1650" t="s">
        <v>19</v>
      </c>
      <c r="D1650">
        <f>D1648</f>
        <v>2013</v>
      </c>
      <c r="E1650" t="str">
        <f>E1637</f>
        <v>EUR/kW</v>
      </c>
      <c r="F1650" s="4" t="str">
        <f>IFERROR(AVERAGE(G1650:H1650),"")</f>
        <v/>
      </c>
      <c r="G1650" s="12"/>
      <c r="H1650" s="13"/>
      <c r="I1650" s="4" t="str">
        <f>IFERROR(AVERAGE(J1650:K1650),"")</f>
        <v/>
      </c>
      <c r="J1650" s="12"/>
      <c r="K1650" s="13"/>
      <c r="L1650" s="4" t="str">
        <f>IFERROR(AVERAGE(M1650:N1650),"")</f>
        <v/>
      </c>
      <c r="M1650" s="12"/>
      <c r="N1650" s="13"/>
      <c r="O1650" s="4" t="str">
        <f>IFERROR(AVERAGE(P1650:Q1650),"")</f>
        <v/>
      </c>
      <c r="P1650" s="12"/>
      <c r="Q1650" s="13"/>
      <c r="R1650" s="4" t="str">
        <f>IFERROR(AVERAGE(S1650:T1650),"")</f>
        <v/>
      </c>
      <c r="S1650" s="12"/>
      <c r="T1650" s="13"/>
      <c r="U1650" s="4" t="str">
        <f>IFERROR(AVERAGE(V1650:W1650),"")</f>
        <v/>
      </c>
      <c r="V1650" s="12"/>
      <c r="W1650" s="13"/>
      <c r="X1650" s="4" t="str">
        <f>IFERROR(AVERAGE(Y1650:Z1650),"")</f>
        <v/>
      </c>
      <c r="Y1650" s="12"/>
      <c r="Z1650" s="13"/>
      <c r="AA1650" s="4" t="str">
        <f>IFERROR(AVERAGE(AB1650:AC1650),"")</f>
        <v/>
      </c>
      <c r="AB1650" s="12"/>
      <c r="AC1650" s="13"/>
      <c r="AD1650" s="4" t="str">
        <f>IFERROR(AVERAGE(AE1650:AF1650),"")</f>
        <v/>
      </c>
      <c r="AE1650" s="12"/>
      <c r="AF1650" s="13"/>
      <c r="AG1650" s="4" t="str">
        <f>IFERROR(AVERAGE(AH1650:AI1650),"")</f>
        <v/>
      </c>
      <c r="AH1650" s="12"/>
      <c r="AI1650" s="13"/>
      <c r="AJ1650" s="4" t="str">
        <f>IFERROR(AVERAGE(AK1650:AL1650),"")</f>
        <v/>
      </c>
      <c r="AK1650" s="12"/>
      <c r="AL1650" s="13"/>
      <c r="AM1650" s="4" t="str">
        <f>IFERROR(AVERAGE(AN1650:AO1650),"")</f>
        <v/>
      </c>
      <c r="AN1650" s="12"/>
      <c r="AO1650" s="13"/>
      <c r="AP1650" s="4" t="str">
        <f>IFERROR(AVERAGE(AQ1650:AR1650),"")</f>
        <v/>
      </c>
      <c r="AQ1650" s="12"/>
      <c r="AR1650" s="13"/>
      <c r="AS1650" s="4" t="str">
        <f>IFERROR(AVERAGE(AT1650:AU1650),"")</f>
        <v/>
      </c>
      <c r="AT1650" s="12"/>
      <c r="AU1650" s="13"/>
      <c r="AV1650" s="4" t="str">
        <f>IFERROR(AVERAGE(AW1650:AX1650),"")</f>
        <v/>
      </c>
      <c r="AW1650" s="12"/>
      <c r="AX1650" s="13"/>
      <c r="AY1650" s="4" t="str">
        <f>IFERROR(AVERAGE(AZ1650:BA1650),"")</f>
        <v/>
      </c>
      <c r="AZ1650" s="12"/>
      <c r="BA1650" s="13"/>
      <c r="BB1650" s="4" t="str">
        <f>IFERROR(AVERAGE(BC1650:BD1650),"")</f>
        <v/>
      </c>
      <c r="BC1650" s="12"/>
      <c r="BD1650" s="13"/>
      <c r="BE1650" s="4" t="str">
        <f>IFERROR(AVERAGE(BF1650:BG1650),"")</f>
        <v/>
      </c>
      <c r="BF1650" s="12"/>
      <c r="BG1650" s="13"/>
      <c r="BH1650" s="4" t="str">
        <f>IFERROR(AVERAGE(BI1650:BJ1650),"")</f>
        <v/>
      </c>
      <c r="BI1650" s="12"/>
      <c r="BJ1650" s="13"/>
      <c r="BK1650" s="4" t="str">
        <f>IFERROR(AVERAGE(BL1650:BM1650),"")</f>
        <v/>
      </c>
      <c r="BL1650" s="12"/>
      <c r="BM1650" s="13"/>
      <c r="BN1650" s="4" t="str">
        <f>IFERROR(AVERAGE(BO1650:BP1650),"")</f>
        <v/>
      </c>
      <c r="BO1650" s="12"/>
      <c r="BP1650" s="13"/>
      <c r="BQ1650" s="4" t="str">
        <f>IFERROR(AVERAGE(BR1650:BS1650),"")</f>
        <v/>
      </c>
      <c r="BR1650" s="12"/>
      <c r="BS1650" s="13"/>
      <c r="BT1650" s="4" t="str">
        <f>IFERROR(AVERAGE(BU1650:BV1650),"")</f>
        <v/>
      </c>
      <c r="BU1650" s="12"/>
      <c r="BV1650" s="13"/>
    </row>
    <row r="1651" spans="1:77">
      <c r="B1651" t="s">
        <v>69</v>
      </c>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c r="BB1651" s="4"/>
      <c r="BC1651" s="4"/>
      <c r="BD1651" s="4"/>
      <c r="BE1651" s="4"/>
      <c r="BF1651" s="4"/>
      <c r="BG1651" s="4"/>
      <c r="BH1651" s="4"/>
      <c r="BI1651" s="4"/>
      <c r="BJ1651" s="4"/>
      <c r="BK1651" s="4"/>
      <c r="BL1651" s="4"/>
      <c r="BM1651" s="4"/>
      <c r="BN1651" s="4"/>
      <c r="BO1651" s="4"/>
      <c r="BP1651" s="4"/>
      <c r="BQ1651" s="4"/>
      <c r="BR1651" s="4"/>
      <c r="BS1651" s="4"/>
      <c r="BT1651" s="4"/>
      <c r="BU1651" s="4"/>
      <c r="BV1651" s="4"/>
    </row>
    <row r="1652" spans="1:77">
      <c r="B1652" t="str">
        <f>B1650</f>
        <v>schaber2013managing</v>
      </c>
      <c r="C1652" t="s">
        <v>48</v>
      </c>
      <c r="D1652">
        <f>D1650</f>
        <v>2013</v>
      </c>
      <c r="E1652" t="s">
        <v>22</v>
      </c>
      <c r="F1652" s="22" t="str">
        <f>IFERROR(AVERAGE(G1652:H1652),"")</f>
        <v/>
      </c>
      <c r="G1652" s="23"/>
      <c r="H1652" s="24"/>
      <c r="I1652" s="22" t="str">
        <f>IFERROR(AVERAGE(J1652:K1652),"")</f>
        <v/>
      </c>
      <c r="J1652" s="23"/>
      <c r="K1652" s="24"/>
      <c r="L1652" s="22" t="str">
        <f>IFERROR(AVERAGE(M1652:N1652),"")</f>
        <v/>
      </c>
      <c r="M1652" s="23"/>
      <c r="N1652" s="24"/>
      <c r="O1652" s="22" t="str">
        <f>IFERROR(AVERAGE(P1652:Q1652),"")</f>
        <v/>
      </c>
      <c r="P1652" s="23"/>
      <c r="Q1652" s="24"/>
      <c r="R1652" s="22" t="str">
        <f>IFERROR(AVERAGE(S1652:T1652),"")</f>
        <v/>
      </c>
      <c r="S1652" s="23"/>
      <c r="T1652" s="24"/>
      <c r="U1652" s="22" t="str">
        <f>IFERROR(AVERAGE(V1652:W1652),"")</f>
        <v/>
      </c>
      <c r="V1652" s="23"/>
      <c r="W1652" s="24"/>
      <c r="X1652" s="22" t="str">
        <f>IFERROR(AVERAGE(Y1652:Z1652),"")</f>
        <v/>
      </c>
      <c r="Y1652" s="23"/>
      <c r="Z1652" s="24"/>
      <c r="AA1652" s="22" t="str">
        <f>IFERROR(AVERAGE(AB1652:AC1652),"")</f>
        <v/>
      </c>
      <c r="AB1652" s="23"/>
      <c r="AC1652" s="24"/>
      <c r="AD1652" s="22" t="str">
        <f>IFERROR(AVERAGE(AE1652:AF1652),"")</f>
        <v/>
      </c>
      <c r="AE1652" s="23"/>
      <c r="AF1652" s="24"/>
      <c r="AG1652" s="22" t="str">
        <f>IFERROR(AVERAGE(AH1652:AI1652),"")</f>
        <v/>
      </c>
      <c r="AH1652" s="23"/>
      <c r="AI1652" s="24"/>
      <c r="AJ1652" s="22" t="str">
        <f>IFERROR(AVERAGE(AK1652:AL1652),"")</f>
        <v/>
      </c>
      <c r="AK1652" s="23"/>
      <c r="AL1652" s="24"/>
      <c r="AM1652" s="22" t="str">
        <f>IFERROR(AVERAGE(AN1652:AO1652),"")</f>
        <v/>
      </c>
      <c r="AN1652" s="23"/>
      <c r="AO1652" s="24"/>
      <c r="AP1652" s="22" t="str">
        <f>IFERROR(AVERAGE(AQ1652:AR1652),"")</f>
        <v/>
      </c>
      <c r="AQ1652" s="23"/>
      <c r="AR1652" s="24"/>
      <c r="AS1652" s="22">
        <f>IFERROR(AVERAGE(AT1652:AU1652),"")</f>
        <v>1.4999999999999999E-2</v>
      </c>
      <c r="AT1652" s="23">
        <v>0.01</v>
      </c>
      <c r="AU1652" s="24">
        <v>0.02</v>
      </c>
      <c r="AV1652" s="22" t="str">
        <f>IFERROR(AVERAGE(AW1652:AX1652),"")</f>
        <v/>
      </c>
      <c r="AW1652" s="23"/>
      <c r="AX1652" s="24"/>
      <c r="AY1652" s="22" t="str">
        <f>IFERROR(AVERAGE(AZ1652:BA1652),"")</f>
        <v/>
      </c>
      <c r="AZ1652" s="23"/>
      <c r="BA1652" s="24"/>
      <c r="BB1652" s="22" t="str">
        <f>IFERROR(AVERAGE(BC1652:BD1652),"")</f>
        <v/>
      </c>
      <c r="BC1652" s="23"/>
      <c r="BD1652" s="24"/>
      <c r="BE1652" s="22" t="str">
        <f>IFERROR(AVERAGE(BF1652:BG1652),"")</f>
        <v/>
      </c>
      <c r="BF1652" s="23"/>
      <c r="BG1652" s="24"/>
      <c r="BH1652" s="22" t="str">
        <f>IFERROR(AVERAGE(BI1652:BJ1652),"")</f>
        <v/>
      </c>
      <c r="BI1652" s="23"/>
      <c r="BJ1652" s="24"/>
      <c r="BK1652" s="22" t="str">
        <f>IFERROR(AVERAGE(BL1652:BM1652),"")</f>
        <v/>
      </c>
      <c r="BL1652" s="23"/>
      <c r="BM1652" s="24"/>
      <c r="BN1652" s="22" t="str">
        <f>IFERROR(AVERAGE(BO1652:BP1652),"")</f>
        <v/>
      </c>
      <c r="BO1652" s="23"/>
      <c r="BP1652" s="24"/>
      <c r="BQ1652" s="22" t="str">
        <f>IFERROR(AVERAGE(BR1652:BS1652),"")</f>
        <v/>
      </c>
      <c r="BR1652" s="23"/>
      <c r="BS1652" s="24"/>
      <c r="BT1652" s="22" t="str">
        <f>IFERROR(AVERAGE(BU1652:BV1652),"")</f>
        <v/>
      </c>
      <c r="BU1652" s="23"/>
      <c r="BV1652" s="24"/>
      <c r="BY1652" t="s">
        <v>249</v>
      </c>
    </row>
    <row r="1653" spans="1:77">
      <c r="B1653" t="str">
        <f>B1652</f>
        <v>schaber2013managing</v>
      </c>
      <c r="C1653" t="s">
        <v>49</v>
      </c>
      <c r="D1653">
        <f>D1652</f>
        <v>2013</v>
      </c>
      <c r="E1653" t="s">
        <v>22</v>
      </c>
      <c r="F1653" s="22" t="str">
        <f>IFERROR(AVERAGE(G1653:H1653),"")</f>
        <v/>
      </c>
      <c r="G1653" s="23"/>
      <c r="H1653" s="24"/>
      <c r="I1653" s="22" t="str">
        <f>IFERROR(AVERAGE(J1653:K1653),"")</f>
        <v/>
      </c>
      <c r="J1653" s="23"/>
      <c r="K1653" s="24"/>
      <c r="L1653" s="22" t="str">
        <f>IFERROR(AVERAGE(M1653:N1653),"")</f>
        <v/>
      </c>
      <c r="M1653" s="23"/>
      <c r="N1653" s="24"/>
      <c r="O1653" s="22" t="str">
        <f>IFERROR(AVERAGE(P1653:Q1653),"")</f>
        <v/>
      </c>
      <c r="P1653" s="23"/>
      <c r="Q1653" s="24"/>
      <c r="R1653" s="22" t="str">
        <f>IFERROR(AVERAGE(S1653:T1653),"")</f>
        <v/>
      </c>
      <c r="S1653" s="23"/>
      <c r="T1653" s="24"/>
      <c r="U1653" s="22" t="str">
        <f>IFERROR(AVERAGE(V1653:W1653),"")</f>
        <v/>
      </c>
      <c r="V1653" s="23"/>
      <c r="W1653" s="24"/>
      <c r="X1653" s="22" t="str">
        <f>IFERROR(AVERAGE(Y1653:Z1653),"")</f>
        <v/>
      </c>
      <c r="Y1653" s="23"/>
      <c r="Z1653" s="24"/>
      <c r="AA1653" s="22" t="str">
        <f>IFERROR(AVERAGE(AB1653:AC1653),"")</f>
        <v/>
      </c>
      <c r="AB1653" s="23"/>
      <c r="AC1653" s="24"/>
      <c r="AD1653" s="22" t="str">
        <f>IFERROR(AVERAGE(AE1653:AF1653),"")</f>
        <v/>
      </c>
      <c r="AE1653" s="23"/>
      <c r="AF1653" s="24"/>
      <c r="AG1653" s="22" t="str">
        <f>IFERROR(AVERAGE(AH1653:AI1653),"")</f>
        <v/>
      </c>
      <c r="AH1653" s="23"/>
      <c r="AI1653" s="24"/>
      <c r="AJ1653" s="22" t="str">
        <f>IFERROR(AVERAGE(AK1653:AL1653),"")</f>
        <v/>
      </c>
      <c r="AK1653" s="23"/>
      <c r="AL1653" s="24"/>
      <c r="AM1653" s="22" t="str">
        <f>IFERROR(AVERAGE(AN1653:AO1653),"")</f>
        <v/>
      </c>
      <c r="AN1653" s="23"/>
      <c r="AO1653" s="24"/>
      <c r="AP1653" s="22" t="str">
        <f>IFERROR(AVERAGE(AQ1653:AR1653),"")</f>
        <v/>
      </c>
      <c r="AQ1653" s="23"/>
      <c r="AR1653" s="24"/>
      <c r="AS1653" s="22" t="str">
        <f>IFERROR(AVERAGE(AT1653:AU1653),"")</f>
        <v/>
      </c>
      <c r="AT1653" s="23"/>
      <c r="AU1653" s="24"/>
      <c r="AV1653" s="22" t="str">
        <f>IFERROR(AVERAGE(AW1653:AX1653),"")</f>
        <v/>
      </c>
      <c r="AW1653" s="23"/>
      <c r="AX1653" s="24"/>
      <c r="AY1653" s="22" t="str">
        <f>IFERROR(AVERAGE(AZ1653:BA1653),"")</f>
        <v/>
      </c>
      <c r="AZ1653" s="23"/>
      <c r="BA1653" s="24"/>
      <c r="BB1653" s="22" t="str">
        <f>IFERROR(AVERAGE(BC1653:BD1653),"")</f>
        <v/>
      </c>
      <c r="BC1653" s="23"/>
      <c r="BD1653" s="24"/>
      <c r="BE1653" s="22" t="str">
        <f>IFERROR(AVERAGE(BF1653:BG1653),"")</f>
        <v/>
      </c>
      <c r="BF1653" s="23"/>
      <c r="BG1653" s="24"/>
      <c r="BH1653" s="22" t="str">
        <f>IFERROR(AVERAGE(BI1653:BJ1653),"")</f>
        <v/>
      </c>
      <c r="BI1653" s="23"/>
      <c r="BJ1653" s="24"/>
      <c r="BK1653" s="22" t="str">
        <f>IFERROR(AVERAGE(BL1653:BM1653),"")</f>
        <v/>
      </c>
      <c r="BL1653" s="23"/>
      <c r="BM1653" s="24"/>
      <c r="BN1653" s="22" t="str">
        <f>IFERROR(AVERAGE(BO1653:BP1653),"")</f>
        <v/>
      </c>
      <c r="BO1653" s="23"/>
      <c r="BP1653" s="24"/>
      <c r="BQ1653" s="22" t="str">
        <f>IFERROR(AVERAGE(BR1653:BS1653),"")</f>
        <v/>
      </c>
      <c r="BR1653" s="23"/>
      <c r="BS1653" s="24"/>
      <c r="BT1653" s="22" t="str">
        <f>IFERROR(AVERAGE(BU1653:BV1653),"")</f>
        <v/>
      </c>
      <c r="BU1653" s="23"/>
      <c r="BV1653" s="24"/>
    </row>
    <row r="1654" spans="1:77">
      <c r="B1654" t="s">
        <v>69</v>
      </c>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4"/>
      <c r="BK1654" s="4"/>
      <c r="BL1654" s="4"/>
      <c r="BM1654" s="4"/>
      <c r="BN1654" s="4"/>
      <c r="BO1654" s="4"/>
      <c r="BP1654" s="4"/>
      <c r="BQ1654" s="4"/>
      <c r="BR1654" s="4"/>
      <c r="BS1654" s="4"/>
      <c r="BT1654" s="4"/>
      <c r="BU1654" s="4"/>
      <c r="BV1654" s="4"/>
    </row>
    <row r="1655" spans="1:77">
      <c r="B1655" t="str">
        <f>B1650</f>
        <v>schaber2013managing</v>
      </c>
      <c r="C1655" t="s">
        <v>23</v>
      </c>
      <c r="D1655">
        <f>D1650</f>
        <v>2013</v>
      </c>
      <c r="E1655" t="s">
        <v>20</v>
      </c>
      <c r="F1655" s="4" t="str">
        <f>IFERROR(AVERAGE(G1655:H1655),"")</f>
        <v/>
      </c>
      <c r="G1655" s="12"/>
      <c r="H1655" s="13"/>
      <c r="I1655" s="4" t="str">
        <f>IFERROR(AVERAGE(J1655:K1655),"")</f>
        <v/>
      </c>
      <c r="J1655" s="12"/>
      <c r="K1655" s="13"/>
      <c r="L1655" s="4" t="str">
        <f>IFERROR(AVERAGE(M1655:N1655),"")</f>
        <v/>
      </c>
      <c r="M1655" s="12"/>
      <c r="N1655" s="13"/>
      <c r="O1655" s="4" t="str">
        <f>IFERROR(AVERAGE(P1655:Q1655),"")</f>
        <v/>
      </c>
      <c r="P1655" s="12"/>
      <c r="Q1655" s="13"/>
      <c r="R1655" s="4" t="str">
        <f>IFERROR(AVERAGE(S1655:T1655),"")</f>
        <v/>
      </c>
      <c r="S1655" s="12"/>
      <c r="T1655" s="13"/>
      <c r="U1655" s="4" t="str">
        <f>IFERROR(AVERAGE(V1655:W1655),"")</f>
        <v/>
      </c>
      <c r="V1655" s="12"/>
      <c r="W1655" s="13"/>
      <c r="X1655" s="4" t="str">
        <f>IFERROR(AVERAGE(Y1655:Z1655),"")</f>
        <v/>
      </c>
      <c r="Y1655" s="12"/>
      <c r="Z1655" s="13"/>
      <c r="AA1655" s="4" t="str">
        <f>IFERROR(AVERAGE(AB1655:AC1655),"")</f>
        <v/>
      </c>
      <c r="AB1655" s="12"/>
      <c r="AC1655" s="13"/>
      <c r="AD1655" s="4" t="str">
        <f>IFERROR(AVERAGE(AE1655:AF1655),"")</f>
        <v/>
      </c>
      <c r="AE1655" s="12"/>
      <c r="AF1655" s="13"/>
      <c r="AG1655" s="4" t="str">
        <f>IFERROR(AVERAGE(AH1655:AI1655),"")</f>
        <v/>
      </c>
      <c r="AH1655" s="12"/>
      <c r="AI1655" s="13"/>
      <c r="AJ1655" s="4" t="str">
        <f>IFERROR(AVERAGE(AK1655:AL1655),"")</f>
        <v/>
      </c>
      <c r="AK1655" s="12"/>
      <c r="AL1655" s="13"/>
      <c r="AM1655" s="4" t="str">
        <f>IFERROR(AVERAGE(AN1655:AO1655),"")</f>
        <v/>
      </c>
      <c r="AN1655" s="12"/>
      <c r="AO1655" s="13"/>
      <c r="AP1655" s="4" t="str">
        <f>IFERROR(AVERAGE(AQ1655:AR1655),"")</f>
        <v/>
      </c>
      <c r="AQ1655" s="12"/>
      <c r="AR1655" s="13"/>
      <c r="AS1655" s="4" t="str">
        <f>IFERROR(AVERAGE(AT1655:AU1655),"")</f>
        <v/>
      </c>
      <c r="AT1655" s="12"/>
      <c r="AU1655" s="13"/>
      <c r="AV1655" s="4" t="str">
        <f>IFERROR(AVERAGE(AW1655:AX1655),"")</f>
        <v/>
      </c>
      <c r="AW1655" s="12"/>
      <c r="AX1655" s="13"/>
      <c r="AY1655" s="4" t="str">
        <f>IFERROR(AVERAGE(AZ1655:BA1655),"")</f>
        <v/>
      </c>
      <c r="AZ1655" s="12"/>
      <c r="BA1655" s="13"/>
      <c r="BB1655" s="4" t="str">
        <f>IFERROR(AVERAGE(BC1655:BD1655),"")</f>
        <v/>
      </c>
      <c r="BC1655" s="12"/>
      <c r="BD1655" s="13"/>
      <c r="BE1655" s="4" t="str">
        <f>IFERROR(AVERAGE(BF1655:BG1655),"")</f>
        <v/>
      </c>
      <c r="BF1655" s="12"/>
      <c r="BG1655" s="13"/>
      <c r="BH1655" s="4" t="str">
        <f>IFERROR(AVERAGE(BI1655:BJ1655),"")</f>
        <v/>
      </c>
      <c r="BI1655" s="12"/>
      <c r="BJ1655" s="13"/>
      <c r="BK1655" s="4" t="str">
        <f>IFERROR(AVERAGE(BL1655:BM1655),"")</f>
        <v/>
      </c>
      <c r="BL1655" s="12"/>
      <c r="BM1655" s="13"/>
      <c r="BN1655" s="4" t="str">
        <f>IFERROR(AVERAGE(BO1655:BP1655),"")</f>
        <v/>
      </c>
      <c r="BO1655" s="12"/>
      <c r="BP1655" s="13"/>
      <c r="BQ1655" s="4" t="str">
        <f>IFERROR(AVERAGE(BR1655:BS1655),"")</f>
        <v/>
      </c>
      <c r="BR1655" s="12"/>
      <c r="BS1655" s="13"/>
      <c r="BT1655" s="4" t="str">
        <f>IFERROR(AVERAGE(BU1655:BV1655),"")</f>
        <v/>
      </c>
      <c r="BU1655" s="12"/>
      <c r="BV1655" s="13"/>
    </row>
    <row r="1656" spans="1:77">
      <c r="B1656" t="str">
        <f>B1655</f>
        <v>schaber2013managing</v>
      </c>
      <c r="C1656" t="s">
        <v>42</v>
      </c>
      <c r="D1656">
        <f>D1655</f>
        <v>2013</v>
      </c>
      <c r="E1656" t="s">
        <v>43</v>
      </c>
      <c r="F1656" s="4" t="str">
        <f>IFERROR(AVERAGE(G1656:H1656),"")</f>
        <v/>
      </c>
      <c r="G1656" s="12"/>
      <c r="H1656" s="13"/>
      <c r="I1656" s="4" t="str">
        <f>IFERROR(AVERAGE(J1656:K1656),"")</f>
        <v/>
      </c>
      <c r="J1656" s="12"/>
      <c r="K1656" s="13"/>
      <c r="L1656" s="4" t="str">
        <f>IFERROR(AVERAGE(M1656:N1656),"")</f>
        <v/>
      </c>
      <c r="M1656" s="12"/>
      <c r="N1656" s="13"/>
      <c r="O1656" s="4" t="str">
        <f>IFERROR(AVERAGE(P1656:Q1656),"")</f>
        <v/>
      </c>
      <c r="P1656" s="12"/>
      <c r="Q1656" s="13"/>
      <c r="R1656" s="4" t="str">
        <f>IFERROR(AVERAGE(S1656:T1656),"")</f>
        <v/>
      </c>
      <c r="S1656" s="12"/>
      <c r="T1656" s="13"/>
      <c r="U1656" s="4" t="str">
        <f>IFERROR(AVERAGE(V1656:W1656),"")</f>
        <v/>
      </c>
      <c r="V1656" s="12"/>
      <c r="W1656" s="13"/>
      <c r="X1656" s="4" t="str">
        <f>IFERROR(AVERAGE(Y1656:Z1656),"")</f>
        <v/>
      </c>
      <c r="Y1656" s="12"/>
      <c r="Z1656" s="13"/>
      <c r="AA1656" s="4" t="str">
        <f>IFERROR(AVERAGE(AB1656:AC1656),"")</f>
        <v/>
      </c>
      <c r="AB1656" s="12"/>
      <c r="AC1656" s="13"/>
      <c r="AD1656" s="4" t="str">
        <f>IFERROR(AVERAGE(AE1656:AF1656),"")</f>
        <v/>
      </c>
      <c r="AE1656" s="12"/>
      <c r="AF1656" s="13"/>
      <c r="AG1656" s="4" t="str">
        <f>IFERROR(AVERAGE(AH1656:AI1656),"")</f>
        <v/>
      </c>
      <c r="AH1656" s="12"/>
      <c r="AI1656" s="13"/>
      <c r="AJ1656" s="4" t="str">
        <f>IFERROR(AVERAGE(AK1656:AL1656),"")</f>
        <v/>
      </c>
      <c r="AK1656" s="12"/>
      <c r="AL1656" s="13"/>
      <c r="AM1656" s="4" t="str">
        <f>IFERROR(AVERAGE(AN1656:AO1656),"")</f>
        <v/>
      </c>
      <c r="AN1656" s="12"/>
      <c r="AO1656" s="13"/>
      <c r="AP1656" s="4" t="str">
        <f>IFERROR(AVERAGE(AQ1656:AR1656),"")</f>
        <v/>
      </c>
      <c r="AQ1656" s="12"/>
      <c r="AR1656" s="13"/>
      <c r="AS1656" s="4" t="str">
        <f>IFERROR(AVERAGE(AT1656:AU1656),"")</f>
        <v/>
      </c>
      <c r="AT1656" s="12"/>
      <c r="AU1656" s="13"/>
      <c r="AV1656" s="4" t="str">
        <f>IFERROR(AVERAGE(AW1656:AX1656),"")</f>
        <v/>
      </c>
      <c r="AW1656" s="12"/>
      <c r="AX1656" s="13"/>
      <c r="AY1656" s="4" t="str">
        <f>IFERROR(AVERAGE(AZ1656:BA1656),"")</f>
        <v/>
      </c>
      <c r="AZ1656" s="12"/>
      <c r="BA1656" s="13"/>
      <c r="BB1656" s="4" t="str">
        <f>IFERROR(AVERAGE(BC1656:BD1656),"")</f>
        <v/>
      </c>
      <c r="BC1656" s="12"/>
      <c r="BD1656" s="13"/>
      <c r="BE1656" s="4" t="str">
        <f>IFERROR(AVERAGE(BF1656:BG1656),"")</f>
        <v/>
      </c>
      <c r="BF1656" s="12"/>
      <c r="BG1656" s="13"/>
      <c r="BH1656" s="4" t="str">
        <f>IFERROR(AVERAGE(BI1656:BJ1656),"")</f>
        <v/>
      </c>
      <c r="BI1656" s="12"/>
      <c r="BJ1656" s="13"/>
      <c r="BK1656" s="4" t="str">
        <f>IFERROR(AVERAGE(BL1656:BM1656),"")</f>
        <v/>
      </c>
      <c r="BL1656" s="12"/>
      <c r="BM1656" s="13"/>
      <c r="BN1656" s="4" t="str">
        <f>IFERROR(AVERAGE(BO1656:BP1656),"")</f>
        <v/>
      </c>
      <c r="BO1656" s="12"/>
      <c r="BP1656" s="13"/>
      <c r="BQ1656" s="4" t="str">
        <f>IFERROR(AVERAGE(BR1656:BS1656),"")</f>
        <v/>
      </c>
      <c r="BR1656" s="12"/>
      <c r="BS1656" s="13"/>
      <c r="BT1656" s="4" t="str">
        <f>IFERROR(AVERAGE(BU1656:BV1656),"")</f>
        <v/>
      </c>
      <c r="BU1656" s="12"/>
      <c r="BV1656" s="13"/>
    </row>
    <row r="1657" spans="1:77">
      <c r="B1657" t="str">
        <f>B1656</f>
        <v>schaber2013managing</v>
      </c>
      <c r="C1657" t="s">
        <v>21</v>
      </c>
      <c r="D1657">
        <f>D1656</f>
        <v>2013</v>
      </c>
      <c r="E1657" t="s">
        <v>22</v>
      </c>
      <c r="F1657" s="22" t="str">
        <f>IFERROR(AVERAGE(G1657:H1657),"")</f>
        <v/>
      </c>
      <c r="G1657" s="23"/>
      <c r="H1657" s="24"/>
      <c r="I1657" s="22" t="str">
        <f>IFERROR(AVERAGE(J1657:K1657),"")</f>
        <v/>
      </c>
      <c r="J1657" s="23"/>
      <c r="K1657" s="24"/>
      <c r="L1657" s="22" t="str">
        <f>IFERROR(AVERAGE(M1657:N1657),"")</f>
        <v/>
      </c>
      <c r="M1657" s="23"/>
      <c r="N1657" s="24"/>
      <c r="O1657" s="22" t="str">
        <f>IFERROR(AVERAGE(P1657:Q1657),"")</f>
        <v/>
      </c>
      <c r="P1657" s="23"/>
      <c r="Q1657" s="24"/>
      <c r="R1657" s="22" t="str">
        <f>IFERROR(AVERAGE(S1657:T1657),"")</f>
        <v/>
      </c>
      <c r="S1657" s="23"/>
      <c r="T1657" s="24"/>
      <c r="U1657" s="22" t="str">
        <f>IFERROR(AVERAGE(V1657:W1657),"")</f>
        <v/>
      </c>
      <c r="V1657" s="23"/>
      <c r="W1657" s="24"/>
      <c r="X1657" s="22" t="str">
        <f>IFERROR(AVERAGE(Y1657:Z1657),"")</f>
        <v/>
      </c>
      <c r="Y1657" s="23"/>
      <c r="Z1657" s="24"/>
      <c r="AA1657" s="22" t="str">
        <f>IFERROR(AVERAGE(AB1657:AC1657),"")</f>
        <v/>
      </c>
      <c r="AB1657" s="23"/>
      <c r="AC1657" s="24"/>
      <c r="AD1657" s="22" t="str">
        <f>IFERROR(AVERAGE(AE1657:AF1657),"")</f>
        <v/>
      </c>
      <c r="AE1657" s="23"/>
      <c r="AF1657" s="24"/>
      <c r="AG1657" s="22" t="str">
        <f>IFERROR(AVERAGE(AH1657:AI1657),"")</f>
        <v/>
      </c>
      <c r="AH1657" s="23"/>
      <c r="AI1657" s="24"/>
      <c r="AJ1657" s="22" t="str">
        <f>IFERROR(AVERAGE(AK1657:AL1657),"")</f>
        <v/>
      </c>
      <c r="AK1657" s="23"/>
      <c r="AL1657" s="24"/>
      <c r="AM1657" s="22" t="str">
        <f>IFERROR(AVERAGE(AN1657:AO1657),"")</f>
        <v/>
      </c>
      <c r="AN1657" s="23"/>
      <c r="AO1657" s="24"/>
      <c r="AP1657" s="22" t="str">
        <f>IFERROR(AVERAGE(AQ1657:AR1657),"")</f>
        <v/>
      </c>
      <c r="AQ1657" s="23"/>
      <c r="AR1657" s="24"/>
      <c r="AS1657" s="22" t="str">
        <f>IFERROR(AVERAGE(AT1657:AU1657),"")</f>
        <v/>
      </c>
      <c r="AT1657" s="23"/>
      <c r="AU1657" s="24"/>
      <c r="AV1657" s="22" t="str">
        <f>IFERROR(AVERAGE(AW1657:AX1657),"")</f>
        <v/>
      </c>
      <c r="AW1657" s="23"/>
      <c r="AX1657" s="24"/>
      <c r="AY1657" s="22" t="str">
        <f>IFERROR(AVERAGE(AZ1657:BA1657),"")</f>
        <v/>
      </c>
      <c r="AZ1657" s="23"/>
      <c r="BA1657" s="24"/>
      <c r="BB1657" s="22" t="str">
        <f>IFERROR(AVERAGE(BC1657:BD1657),"")</f>
        <v/>
      </c>
      <c r="BC1657" s="23"/>
      <c r="BD1657" s="24"/>
      <c r="BE1657" s="22" t="str">
        <f>IFERROR(AVERAGE(BF1657:BG1657),"")</f>
        <v/>
      </c>
      <c r="BF1657" s="23"/>
      <c r="BG1657" s="24"/>
      <c r="BH1657" s="22" t="str">
        <f>IFERROR(AVERAGE(BI1657:BJ1657),"")</f>
        <v/>
      </c>
      <c r="BI1657" s="23"/>
      <c r="BJ1657" s="24"/>
      <c r="BK1657" s="22" t="str">
        <f>IFERROR(AVERAGE(BL1657:BM1657),"")</f>
        <v/>
      </c>
      <c r="BL1657" s="23"/>
      <c r="BM1657" s="24"/>
      <c r="BN1657" s="22" t="str">
        <f>IFERROR(AVERAGE(BO1657:BP1657),"")</f>
        <v/>
      </c>
      <c r="BO1657" s="23"/>
      <c r="BP1657" s="24"/>
      <c r="BQ1657" s="22" t="str">
        <f>IFERROR(AVERAGE(BR1657:BS1657),"")</f>
        <v/>
      </c>
      <c r="BR1657" s="23"/>
      <c r="BS1657" s="24"/>
      <c r="BT1657" s="22" t="str">
        <f>IFERROR(AVERAGE(BU1657:BV1657),"")</f>
        <v/>
      </c>
      <c r="BU1657" s="23"/>
      <c r="BV1657" s="24"/>
    </row>
    <row r="1658" spans="1:77">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c r="AV1658" s="11"/>
      <c r="AW1658" s="11"/>
      <c r="AX1658" s="11"/>
      <c r="AY1658" s="11"/>
      <c r="AZ1658" s="11"/>
      <c r="BA1658" s="11"/>
      <c r="BB1658" s="11"/>
      <c r="BC1658" s="11"/>
      <c r="BD1658" s="11"/>
      <c r="BE1658" s="11"/>
      <c r="BF1658" s="11"/>
      <c r="BG1658" s="11"/>
      <c r="BH1658" s="11"/>
      <c r="BI1658" s="11"/>
      <c r="BJ1658" s="11"/>
      <c r="BK1658" s="11"/>
      <c r="BL1658" s="11"/>
      <c r="BM1658" s="11"/>
      <c r="BN1658" s="11"/>
      <c r="BO1658" s="11"/>
      <c r="BP1658" s="11"/>
      <c r="BQ1658" s="11"/>
      <c r="BR1658" s="11"/>
      <c r="BS1658" s="11"/>
      <c r="BT1658" s="11"/>
      <c r="BU1658" s="11"/>
      <c r="BV1658" s="11"/>
      <c r="BW1658" s="11"/>
      <c r="BX1658" s="11"/>
      <c r="BY1658" s="11"/>
    </row>
    <row r="1660" spans="1:77">
      <c r="A1660" s="5">
        <f>MATCH(B1660,Sources[Citekey],0)</f>
        <v>155</v>
      </c>
      <c r="B1660" s="6" t="s">
        <v>156</v>
      </c>
      <c r="C1660" s="1"/>
      <c r="D1660" s="1">
        <f>VLOOKUP(B1660,Sources[],2,FALSE)</f>
        <v>2009</v>
      </c>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c r="BB1660" s="4"/>
      <c r="BC1660" s="4"/>
      <c r="BD1660" s="4"/>
      <c r="BE1660" s="4"/>
      <c r="BF1660" s="4"/>
      <c r="BG1660" s="4"/>
      <c r="BH1660" s="4"/>
      <c r="BI1660" s="4"/>
      <c r="BJ1660" s="4"/>
      <c r="BK1660" s="4"/>
      <c r="BL1660" s="4"/>
      <c r="BM1660" s="4"/>
      <c r="BN1660" s="4"/>
      <c r="BO1660" s="4"/>
      <c r="BP1660" s="4"/>
      <c r="BQ1660" s="4"/>
      <c r="BR1660" s="4"/>
      <c r="BS1660" s="4"/>
      <c r="BT1660" s="4"/>
      <c r="BU1660" s="4"/>
      <c r="BV1660" s="4"/>
    </row>
    <row r="1661" spans="1:77">
      <c r="B1661" t="str">
        <f>B1660</f>
        <v>sterner2009bioenergy</v>
      </c>
      <c r="C1661" t="s">
        <v>3</v>
      </c>
      <c r="D1661">
        <f>D1660</f>
        <v>2009</v>
      </c>
      <c r="E1661" s="25" t="s">
        <v>6</v>
      </c>
      <c r="F1661" s="4" t="str">
        <f>IFERROR(AVERAGE(G1661:H1661),"")</f>
        <v/>
      </c>
      <c r="G1661" s="12"/>
      <c r="H1661" s="13"/>
      <c r="I1661" s="4" t="str">
        <f>IFERROR(AVERAGE(J1661:K1661),"")</f>
        <v/>
      </c>
      <c r="J1661" s="12"/>
      <c r="K1661" s="13"/>
      <c r="L1661" s="4" t="str">
        <f>IFERROR(AVERAGE(M1661:N1661),"")</f>
        <v/>
      </c>
      <c r="M1661" s="12"/>
      <c r="N1661" s="13"/>
      <c r="O1661" s="4" t="str">
        <f>IFERROR(AVERAGE(P1661:Q1661),"")</f>
        <v/>
      </c>
      <c r="P1661" s="12"/>
      <c r="Q1661" s="13"/>
      <c r="R1661" s="4" t="str">
        <f>IFERROR(AVERAGE(S1661:T1661),"")</f>
        <v/>
      </c>
      <c r="S1661" s="12"/>
      <c r="T1661" s="13"/>
      <c r="U1661" s="4" t="str">
        <f>IFERROR(AVERAGE(V1661:W1661),"")</f>
        <v/>
      </c>
      <c r="V1661" s="12"/>
      <c r="W1661" s="13"/>
      <c r="X1661" s="4" t="str">
        <f>IFERROR(AVERAGE(Y1661:Z1661),"")</f>
        <v/>
      </c>
      <c r="Y1661" s="12"/>
      <c r="Z1661" s="13"/>
      <c r="AA1661" s="4" t="str">
        <f>IFERROR(AVERAGE(AB1661:AC1661),"")</f>
        <v/>
      </c>
      <c r="AB1661" s="12"/>
      <c r="AC1661" s="13"/>
      <c r="AD1661" s="4" t="str">
        <f>IFERROR(AVERAGE(AE1661:AF1661),"")</f>
        <v/>
      </c>
      <c r="AE1661" s="12"/>
      <c r="AF1661" s="13"/>
      <c r="AG1661" s="4">
        <f>IFERROR(AVERAGE(AH1661:AI1661),"")</f>
        <v>2000</v>
      </c>
      <c r="AH1661" s="12">
        <v>2000</v>
      </c>
      <c r="AI1661" s="13">
        <v>2000</v>
      </c>
      <c r="AJ1661" s="4" t="str">
        <f>IFERROR(AVERAGE(AK1661:AL1661),"")</f>
        <v/>
      </c>
      <c r="AK1661" s="12"/>
      <c r="AL1661" s="13"/>
      <c r="AM1661" s="4" t="str">
        <f>IFERROR(AVERAGE(AN1661:AO1661),"")</f>
        <v/>
      </c>
      <c r="AN1661" s="12"/>
      <c r="AO1661" s="13"/>
      <c r="AP1661" s="4" t="str">
        <f>IFERROR(AVERAGE(AQ1661:AR1661),"")</f>
        <v/>
      </c>
      <c r="AQ1661" s="12"/>
      <c r="AR1661" s="13"/>
      <c r="AS1661" s="4" t="str">
        <f>IFERROR(AVERAGE(AT1661:AU1661),"")</f>
        <v/>
      </c>
      <c r="AT1661" s="12"/>
      <c r="AU1661" s="13"/>
      <c r="AV1661" s="4" t="str">
        <f>IFERROR(AVERAGE(AW1661:AX1661),"")</f>
        <v/>
      </c>
      <c r="AW1661" s="12"/>
      <c r="AX1661" s="13"/>
      <c r="AY1661" s="4" t="str">
        <f>IFERROR(AVERAGE(AZ1661:BA1661),"")</f>
        <v/>
      </c>
      <c r="AZ1661" s="12"/>
      <c r="BA1661" s="13"/>
      <c r="BB1661" s="4" t="str">
        <f>IFERROR(AVERAGE(BC1661:BD1661),"")</f>
        <v/>
      </c>
      <c r="BC1661" s="12"/>
      <c r="BD1661" s="13"/>
      <c r="BE1661" s="4" t="str">
        <f>IFERROR(AVERAGE(BF1661:BG1661),"")</f>
        <v/>
      </c>
      <c r="BF1661" s="12"/>
      <c r="BG1661" s="13"/>
      <c r="BH1661" s="4" t="str">
        <f>IFERROR(AVERAGE(BI1661:BJ1661),"")</f>
        <v/>
      </c>
      <c r="BI1661" s="12"/>
      <c r="BJ1661" s="13"/>
      <c r="BK1661" s="4" t="str">
        <f>IFERROR(AVERAGE(BL1661:BM1661),"")</f>
        <v/>
      </c>
      <c r="BL1661" s="12"/>
      <c r="BM1661" s="13"/>
      <c r="BN1661" s="4">
        <f>IFERROR(AVERAGE(BO1661:BP1661),"")</f>
        <v>1000</v>
      </c>
      <c r="BO1661" s="12">
        <v>1000</v>
      </c>
      <c r="BP1661" s="13">
        <v>1000</v>
      </c>
      <c r="BQ1661" s="4" t="str">
        <f>IFERROR(AVERAGE(BR1661:BS1661),"")</f>
        <v/>
      </c>
      <c r="BR1661" s="12"/>
      <c r="BS1661" s="13"/>
      <c r="BT1661" s="4" t="str">
        <f>IFERROR(AVERAGE(BU1661:BV1661),"")</f>
        <v/>
      </c>
      <c r="BU1661" s="12"/>
      <c r="BV1661" s="13"/>
      <c r="BX1661" s="2"/>
      <c r="BY1661" s="2" t="s">
        <v>299</v>
      </c>
    </row>
    <row r="1662" spans="1:77">
      <c r="B1662" t="str">
        <f>B1661</f>
        <v>sterner2009bioenergy</v>
      </c>
      <c r="C1662" t="s">
        <v>4</v>
      </c>
      <c r="D1662">
        <f>D1661</f>
        <v>2009</v>
      </c>
      <c r="E1662" t="str">
        <f>E1661</f>
        <v>EUR/kW</v>
      </c>
      <c r="F1662" s="4" t="str">
        <f>IFERROR(AVERAGE(G1662:H1662),"")</f>
        <v/>
      </c>
      <c r="G1662" s="14"/>
      <c r="H1662" s="15"/>
      <c r="I1662" s="4" t="str">
        <f>IFERROR(AVERAGE(J1662:K1662),"")</f>
        <v/>
      </c>
      <c r="J1662" s="14"/>
      <c r="K1662" s="15"/>
      <c r="L1662" s="4" t="str">
        <f>IFERROR(AVERAGE(M1662:N1662),"")</f>
        <v/>
      </c>
      <c r="M1662" s="14"/>
      <c r="N1662" s="15"/>
      <c r="O1662" s="4" t="str">
        <f>IFERROR(AVERAGE(P1662:Q1662),"")</f>
        <v/>
      </c>
      <c r="P1662" s="14"/>
      <c r="Q1662" s="15"/>
      <c r="R1662" s="4" t="str">
        <f>IFERROR(AVERAGE(S1662:T1662),"")</f>
        <v/>
      </c>
      <c r="S1662" s="14"/>
      <c r="T1662" s="15"/>
      <c r="U1662" s="4" t="str">
        <f>IFERROR(AVERAGE(V1662:W1662),"")</f>
        <v/>
      </c>
      <c r="V1662" s="14"/>
      <c r="W1662" s="15"/>
      <c r="X1662" s="4" t="str">
        <f>IFERROR(AVERAGE(Y1662:Z1662),"")</f>
        <v/>
      </c>
      <c r="Y1662" s="14"/>
      <c r="Z1662" s="15"/>
      <c r="AA1662" s="4" t="str">
        <f>IFERROR(AVERAGE(AB1662:AC1662),"")</f>
        <v/>
      </c>
      <c r="AB1662" s="14"/>
      <c r="AC1662" s="15"/>
      <c r="AD1662" s="4" t="str">
        <f>IFERROR(AVERAGE(AE1662:AF1662),"")</f>
        <v/>
      </c>
      <c r="AE1662" s="14"/>
      <c r="AF1662" s="15"/>
      <c r="AG1662" s="4">
        <f>IFERROR(AVERAGE(AH1662:AI1662),"")</f>
        <v>2000</v>
      </c>
      <c r="AH1662" s="14">
        <v>2000</v>
      </c>
      <c r="AI1662" s="15">
        <v>2000</v>
      </c>
      <c r="AJ1662" s="4" t="str">
        <f>IFERROR(AVERAGE(AK1662:AL1662),"")</f>
        <v/>
      </c>
      <c r="AK1662" s="14"/>
      <c r="AL1662" s="15"/>
      <c r="AM1662" s="4" t="str">
        <f>IFERROR(AVERAGE(AN1662:AO1662),"")</f>
        <v/>
      </c>
      <c r="AN1662" s="14"/>
      <c r="AO1662" s="15"/>
      <c r="AP1662" s="4" t="str">
        <f>IFERROR(AVERAGE(AQ1662:AR1662),"")</f>
        <v/>
      </c>
      <c r="AQ1662" s="14"/>
      <c r="AR1662" s="15"/>
      <c r="AS1662" s="4" t="str">
        <f>IFERROR(AVERAGE(AT1662:AU1662),"")</f>
        <v/>
      </c>
      <c r="AT1662" s="14"/>
      <c r="AU1662" s="15"/>
      <c r="AV1662" s="4" t="str">
        <f>IFERROR(AVERAGE(AW1662:AX1662),"")</f>
        <v/>
      </c>
      <c r="AW1662" s="14"/>
      <c r="AX1662" s="15"/>
      <c r="AY1662" s="4" t="str">
        <f>IFERROR(AVERAGE(AZ1662:BA1662),"")</f>
        <v/>
      </c>
      <c r="AZ1662" s="14"/>
      <c r="BA1662" s="15"/>
      <c r="BB1662" s="4" t="str">
        <f>IFERROR(AVERAGE(BC1662:BD1662),"")</f>
        <v/>
      </c>
      <c r="BC1662" s="14"/>
      <c r="BD1662" s="15"/>
      <c r="BE1662" s="4" t="str">
        <f>IFERROR(AVERAGE(BF1662:BG1662),"")</f>
        <v/>
      </c>
      <c r="BF1662" s="14"/>
      <c r="BG1662" s="15"/>
      <c r="BH1662" s="4" t="str">
        <f>IFERROR(AVERAGE(BI1662:BJ1662),"")</f>
        <v/>
      </c>
      <c r="BI1662" s="14"/>
      <c r="BJ1662" s="15"/>
      <c r="BK1662" s="4" t="str">
        <f>IFERROR(AVERAGE(BL1662:BM1662),"")</f>
        <v/>
      </c>
      <c r="BL1662" s="14"/>
      <c r="BM1662" s="15"/>
      <c r="BN1662" s="4">
        <f>IFERROR(AVERAGE(BO1662:BP1662),"")</f>
        <v>1000</v>
      </c>
      <c r="BO1662" s="14">
        <v>1000</v>
      </c>
      <c r="BP1662" s="15">
        <v>1000</v>
      </c>
      <c r="BQ1662" s="4" t="str">
        <f>IFERROR(AVERAGE(BR1662:BS1662),"")</f>
        <v/>
      </c>
      <c r="BR1662" s="14"/>
      <c r="BS1662" s="15"/>
      <c r="BT1662" s="4" t="str">
        <f>IFERROR(AVERAGE(BU1662:BV1662),"")</f>
        <v/>
      </c>
      <c r="BU1662" s="14"/>
      <c r="BV1662" s="15"/>
      <c r="BX1662" s="2"/>
      <c r="BY1662" s="2" t="s">
        <v>299</v>
      </c>
    </row>
    <row r="1663" spans="1:77">
      <c r="B1663" t="str">
        <f>B1662</f>
        <v>sterner2009bioenergy</v>
      </c>
      <c r="C1663" t="s">
        <v>5</v>
      </c>
      <c r="D1663">
        <f>D1662</f>
        <v>2009</v>
      </c>
      <c r="E1663" t="str">
        <f>E1662</f>
        <v>EUR/kW</v>
      </c>
      <c r="F1663" s="4" t="str">
        <f>IFERROR(AVERAGE(G1663:H1663),"")</f>
        <v/>
      </c>
      <c r="G1663" s="16"/>
      <c r="H1663" s="17"/>
      <c r="I1663" s="4" t="str">
        <f>IFERROR(AVERAGE(J1663:K1663),"")</f>
        <v/>
      </c>
      <c r="J1663" s="16"/>
      <c r="K1663" s="17"/>
      <c r="L1663" s="4" t="str">
        <f>IFERROR(AVERAGE(M1663:N1663),"")</f>
        <v/>
      </c>
      <c r="M1663" s="16"/>
      <c r="N1663" s="17"/>
      <c r="O1663" s="4" t="str">
        <f>IFERROR(AVERAGE(P1663:Q1663),"")</f>
        <v/>
      </c>
      <c r="P1663" s="16"/>
      <c r="Q1663" s="17"/>
      <c r="R1663" s="4" t="str">
        <f>IFERROR(AVERAGE(S1663:T1663),"")</f>
        <v/>
      </c>
      <c r="S1663" s="16"/>
      <c r="T1663" s="17"/>
      <c r="U1663" s="4" t="str">
        <f>IFERROR(AVERAGE(V1663:W1663),"")</f>
        <v/>
      </c>
      <c r="V1663" s="16"/>
      <c r="W1663" s="17"/>
      <c r="X1663" s="4" t="str">
        <f>IFERROR(AVERAGE(Y1663:Z1663),"")</f>
        <v/>
      </c>
      <c r="Y1663" s="16"/>
      <c r="Z1663" s="17"/>
      <c r="AA1663" s="4" t="str">
        <f>IFERROR(AVERAGE(AB1663:AC1663),"")</f>
        <v/>
      </c>
      <c r="AB1663" s="16"/>
      <c r="AC1663" s="17"/>
      <c r="AD1663" s="4" t="str">
        <f>IFERROR(AVERAGE(AE1663:AF1663),"")</f>
        <v/>
      </c>
      <c r="AE1663" s="16"/>
      <c r="AF1663" s="17"/>
      <c r="AG1663" s="4" t="str">
        <f>IFERROR(AVERAGE(AH1663:AI1663),"")</f>
        <v/>
      </c>
      <c r="AH1663" s="16"/>
      <c r="AI1663" s="17"/>
      <c r="AJ1663" s="4" t="str">
        <f>IFERROR(AVERAGE(AK1663:AL1663),"")</f>
        <v/>
      </c>
      <c r="AK1663" s="16"/>
      <c r="AL1663" s="17"/>
      <c r="AM1663" s="4" t="str">
        <f>IFERROR(AVERAGE(AN1663:AO1663),"")</f>
        <v/>
      </c>
      <c r="AN1663" s="16"/>
      <c r="AO1663" s="17"/>
      <c r="AP1663" s="4" t="str">
        <f>IFERROR(AVERAGE(AQ1663:AR1663),"")</f>
        <v/>
      </c>
      <c r="AQ1663" s="16"/>
      <c r="AR1663" s="17"/>
      <c r="AS1663" s="4" t="str">
        <f>IFERROR(AVERAGE(AT1663:AU1663),"")</f>
        <v/>
      </c>
      <c r="AT1663" s="16"/>
      <c r="AU1663" s="17"/>
      <c r="AV1663" s="4" t="str">
        <f>IFERROR(AVERAGE(AW1663:AX1663),"")</f>
        <v/>
      </c>
      <c r="AW1663" s="16"/>
      <c r="AX1663" s="17"/>
      <c r="AY1663" s="4" t="str">
        <f>IFERROR(AVERAGE(AZ1663:BA1663),"")</f>
        <v/>
      </c>
      <c r="AZ1663" s="16"/>
      <c r="BA1663" s="17"/>
      <c r="BB1663" s="4" t="str">
        <f>IFERROR(AVERAGE(BC1663:BD1663),"")</f>
        <v/>
      </c>
      <c r="BC1663" s="16"/>
      <c r="BD1663" s="17"/>
      <c r="BE1663" s="4" t="str">
        <f>IFERROR(AVERAGE(BF1663:BG1663),"")</f>
        <v/>
      </c>
      <c r="BF1663" s="16"/>
      <c r="BG1663" s="17"/>
      <c r="BH1663" s="4" t="str">
        <f>IFERROR(AVERAGE(BI1663:BJ1663),"")</f>
        <v/>
      </c>
      <c r="BI1663" s="16"/>
      <c r="BJ1663" s="17"/>
      <c r="BK1663" s="4" t="str">
        <f>IFERROR(AVERAGE(BL1663:BM1663),"")</f>
        <v/>
      </c>
      <c r="BL1663" s="16"/>
      <c r="BM1663" s="17"/>
      <c r="BN1663" s="4" t="str">
        <f>IFERROR(AVERAGE(BO1663:BP1663),"")</f>
        <v/>
      </c>
      <c r="BO1663" s="16"/>
      <c r="BP1663" s="17"/>
      <c r="BQ1663" s="4" t="str">
        <f>IFERROR(AVERAGE(BR1663:BS1663),"")</f>
        <v/>
      </c>
      <c r="BR1663" s="16"/>
      <c r="BS1663" s="17"/>
      <c r="BT1663" s="4" t="str">
        <f>IFERROR(AVERAGE(BU1663:BV1663),"")</f>
        <v/>
      </c>
      <c r="BU1663" s="16"/>
      <c r="BV1663" s="17"/>
    </row>
    <row r="1664" spans="1:77">
      <c r="B1664" t="s">
        <v>69</v>
      </c>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c r="BA1664" s="4"/>
      <c r="BB1664" s="4"/>
      <c r="BC1664" s="4"/>
      <c r="BD1664" s="4"/>
      <c r="BE1664" s="4"/>
      <c r="BF1664" s="4"/>
      <c r="BG1664" s="4"/>
      <c r="BH1664" s="4"/>
      <c r="BI1664" s="4"/>
      <c r="BJ1664" s="4"/>
      <c r="BK1664" s="4"/>
      <c r="BL1664" s="4"/>
      <c r="BM1664" s="4"/>
      <c r="BN1664" s="4"/>
      <c r="BO1664" s="4"/>
      <c r="BP1664" s="4"/>
      <c r="BQ1664" s="4"/>
      <c r="BR1664" s="4"/>
      <c r="BS1664" s="4"/>
      <c r="BT1664" s="4"/>
      <c r="BU1664" s="4"/>
      <c r="BV1664" s="4"/>
    </row>
    <row r="1665" spans="1:74" s="1" customFormat="1">
      <c r="A1665" s="55"/>
      <c r="B1665" s="1" t="str">
        <f>B1663</f>
        <v>sterner2009bioenergy</v>
      </c>
      <c r="C1665" s="1" t="s">
        <v>10</v>
      </c>
      <c r="D1665" s="1">
        <f>D1660</f>
        <v>2009</v>
      </c>
      <c r="E1665" s="1" t="str">
        <f>E1661</f>
        <v>EUR/kW</v>
      </c>
      <c r="F1665" s="10">
        <f t="shared" ref="F1665:BJ1665" si="1842">IFERROR(SUM(F1667:F1672)/F1666,0)</f>
        <v>0</v>
      </c>
      <c r="G1665" s="10">
        <f t="shared" si="1842"/>
        <v>0</v>
      </c>
      <c r="H1665" s="10">
        <f t="shared" si="1842"/>
        <v>0</v>
      </c>
      <c r="I1665" s="10">
        <f t="shared" si="1842"/>
        <v>0</v>
      </c>
      <c r="J1665" s="10">
        <f t="shared" si="1842"/>
        <v>0</v>
      </c>
      <c r="K1665" s="10">
        <f t="shared" si="1842"/>
        <v>0</v>
      </c>
      <c r="L1665" s="10">
        <f t="shared" si="1842"/>
        <v>0</v>
      </c>
      <c r="M1665" s="10">
        <f t="shared" si="1842"/>
        <v>0</v>
      </c>
      <c r="N1665" s="10">
        <f t="shared" si="1842"/>
        <v>0</v>
      </c>
      <c r="O1665" s="10">
        <f t="shared" si="1842"/>
        <v>0</v>
      </c>
      <c r="P1665" s="10">
        <f t="shared" si="1842"/>
        <v>0</v>
      </c>
      <c r="Q1665" s="10">
        <f t="shared" si="1842"/>
        <v>0</v>
      </c>
      <c r="R1665" s="10">
        <f t="shared" si="1842"/>
        <v>0</v>
      </c>
      <c r="S1665" s="10">
        <f t="shared" si="1842"/>
        <v>0</v>
      </c>
      <c r="T1665" s="10">
        <f t="shared" si="1842"/>
        <v>0</v>
      </c>
      <c r="U1665" s="10">
        <f t="shared" si="1842"/>
        <v>0</v>
      </c>
      <c r="V1665" s="10">
        <f t="shared" si="1842"/>
        <v>0</v>
      </c>
      <c r="W1665" s="10">
        <f t="shared" si="1842"/>
        <v>0</v>
      </c>
      <c r="X1665" s="10">
        <f t="shared" si="1842"/>
        <v>0</v>
      </c>
      <c r="Y1665" s="10">
        <f t="shared" si="1842"/>
        <v>0</v>
      </c>
      <c r="Z1665" s="10">
        <f t="shared" si="1842"/>
        <v>0</v>
      </c>
      <c r="AA1665" s="10">
        <f t="shared" si="1842"/>
        <v>0</v>
      </c>
      <c r="AB1665" s="10">
        <f t="shared" si="1842"/>
        <v>0</v>
      </c>
      <c r="AC1665" s="10">
        <f t="shared" si="1842"/>
        <v>0</v>
      </c>
      <c r="AD1665" s="10">
        <f t="shared" si="1842"/>
        <v>0</v>
      </c>
      <c r="AE1665" s="10">
        <f t="shared" si="1842"/>
        <v>0</v>
      </c>
      <c r="AF1665" s="10">
        <f t="shared" si="1842"/>
        <v>0</v>
      </c>
      <c r="AG1665" s="10">
        <f t="shared" si="1842"/>
        <v>0</v>
      </c>
      <c r="AH1665" s="10">
        <f t="shared" si="1842"/>
        <v>0</v>
      </c>
      <c r="AI1665" s="10">
        <f t="shared" si="1842"/>
        <v>0</v>
      </c>
      <c r="AJ1665" s="10">
        <f t="shared" si="1842"/>
        <v>0</v>
      </c>
      <c r="AK1665" s="10">
        <f t="shared" si="1842"/>
        <v>0</v>
      </c>
      <c r="AL1665" s="10">
        <f t="shared" si="1842"/>
        <v>0</v>
      </c>
      <c r="AM1665" s="10">
        <f t="shared" si="1842"/>
        <v>0</v>
      </c>
      <c r="AN1665" s="10">
        <f t="shared" si="1842"/>
        <v>0</v>
      </c>
      <c r="AO1665" s="10">
        <f t="shared" si="1842"/>
        <v>0</v>
      </c>
      <c r="AP1665" s="10">
        <f t="shared" si="1842"/>
        <v>0</v>
      </c>
      <c r="AQ1665" s="10">
        <f t="shared" si="1842"/>
        <v>0</v>
      </c>
      <c r="AR1665" s="10">
        <f t="shared" si="1842"/>
        <v>0</v>
      </c>
      <c r="AS1665" s="10">
        <f t="shared" si="1842"/>
        <v>0</v>
      </c>
      <c r="AT1665" s="10">
        <f t="shared" si="1842"/>
        <v>0</v>
      </c>
      <c r="AU1665" s="10">
        <f t="shared" si="1842"/>
        <v>0</v>
      </c>
      <c r="AV1665" s="10">
        <f t="shared" si="1842"/>
        <v>0</v>
      </c>
      <c r="AW1665" s="10">
        <f t="shared" si="1842"/>
        <v>0</v>
      </c>
      <c r="AX1665" s="10">
        <f t="shared" si="1842"/>
        <v>0</v>
      </c>
      <c r="AY1665" s="10">
        <f t="shared" si="1842"/>
        <v>0</v>
      </c>
      <c r="AZ1665" s="10">
        <f t="shared" si="1842"/>
        <v>0</v>
      </c>
      <c r="BA1665" s="10">
        <f t="shared" si="1842"/>
        <v>0</v>
      </c>
      <c r="BB1665" s="10">
        <f t="shared" si="1842"/>
        <v>0</v>
      </c>
      <c r="BC1665" s="10">
        <f t="shared" si="1842"/>
        <v>0</v>
      </c>
      <c r="BD1665" s="10">
        <f t="shared" si="1842"/>
        <v>0</v>
      </c>
      <c r="BE1665" s="10">
        <f t="shared" si="1842"/>
        <v>0</v>
      </c>
      <c r="BF1665" s="10">
        <f t="shared" si="1842"/>
        <v>0</v>
      </c>
      <c r="BG1665" s="10">
        <f t="shared" si="1842"/>
        <v>0</v>
      </c>
      <c r="BH1665" s="10">
        <f t="shared" si="1842"/>
        <v>0</v>
      </c>
      <c r="BI1665" s="10">
        <f t="shared" si="1842"/>
        <v>0</v>
      </c>
      <c r="BJ1665" s="10">
        <f t="shared" si="1842"/>
        <v>0</v>
      </c>
      <c r="BK1665" s="10">
        <f t="shared" ref="BK1665:BV1665" si="1843">IFERROR(SUM(BK1667:BK1672)/BK1666,0)</f>
        <v>0</v>
      </c>
      <c r="BL1665" s="10">
        <f t="shared" si="1843"/>
        <v>0</v>
      </c>
      <c r="BM1665" s="10">
        <f t="shared" si="1843"/>
        <v>0</v>
      </c>
      <c r="BN1665" s="10">
        <f t="shared" si="1843"/>
        <v>0</v>
      </c>
      <c r="BO1665" s="10">
        <f t="shared" si="1843"/>
        <v>0</v>
      </c>
      <c r="BP1665" s="10">
        <f t="shared" si="1843"/>
        <v>0</v>
      </c>
      <c r="BQ1665" s="10">
        <f t="shared" si="1843"/>
        <v>0</v>
      </c>
      <c r="BR1665" s="10">
        <f t="shared" si="1843"/>
        <v>0</v>
      </c>
      <c r="BS1665" s="10">
        <f t="shared" si="1843"/>
        <v>0</v>
      </c>
      <c r="BT1665" s="10">
        <f t="shared" si="1843"/>
        <v>0</v>
      </c>
      <c r="BU1665" s="10">
        <f t="shared" si="1843"/>
        <v>0</v>
      </c>
      <c r="BV1665" s="10">
        <f t="shared" si="1843"/>
        <v>0</v>
      </c>
    </row>
    <row r="1666" spans="1:74" hidden="1" outlineLevel="1">
      <c r="B1666" t="str">
        <f>B1665</f>
        <v>sterner2009bioenergy</v>
      </c>
      <c r="C1666" t="s">
        <v>17</v>
      </c>
      <c r="D1666">
        <f>D1665</f>
        <v>2009</v>
      </c>
      <c r="E1666" t="s">
        <v>18</v>
      </c>
      <c r="F1666" s="4" t="str">
        <f>IFERROR(AVERAGE(G1666:H1666),"")</f>
        <v/>
      </c>
      <c r="G1666" s="12"/>
      <c r="H1666" s="13"/>
      <c r="I1666" s="4" t="str">
        <f>IFERROR(AVERAGE(J1666:K1666),"")</f>
        <v/>
      </c>
      <c r="J1666" s="12"/>
      <c r="K1666" s="13"/>
      <c r="L1666" s="4" t="str">
        <f>IFERROR(AVERAGE(M1666:N1666),"")</f>
        <v/>
      </c>
      <c r="M1666" s="12"/>
      <c r="N1666" s="13"/>
      <c r="O1666" s="4" t="str">
        <f>IFERROR(AVERAGE(P1666:Q1666),"")</f>
        <v/>
      </c>
      <c r="P1666" s="12"/>
      <c r="Q1666" s="13"/>
      <c r="R1666" s="4" t="str">
        <f>IFERROR(AVERAGE(S1666:T1666),"")</f>
        <v/>
      </c>
      <c r="S1666" s="12"/>
      <c r="T1666" s="13"/>
      <c r="U1666" s="4" t="str">
        <f>IFERROR(AVERAGE(V1666:W1666),"")</f>
        <v/>
      </c>
      <c r="V1666" s="12"/>
      <c r="W1666" s="13"/>
      <c r="X1666" s="4" t="str">
        <f>IFERROR(AVERAGE(Y1666:Z1666),"")</f>
        <v/>
      </c>
      <c r="Y1666" s="12"/>
      <c r="Z1666" s="13"/>
      <c r="AA1666" s="4" t="str">
        <f>IFERROR(AVERAGE(AB1666:AC1666),"")</f>
        <v/>
      </c>
      <c r="AB1666" s="12"/>
      <c r="AC1666" s="13"/>
      <c r="AD1666" s="4" t="str">
        <f>IFERROR(AVERAGE(AE1666:AF1666),"")</f>
        <v/>
      </c>
      <c r="AE1666" s="12"/>
      <c r="AF1666" s="13"/>
      <c r="AG1666" s="4" t="str">
        <f>IFERROR(AVERAGE(AH1666:AI1666),"")</f>
        <v/>
      </c>
      <c r="AH1666" s="12"/>
      <c r="AI1666" s="13"/>
      <c r="AJ1666" s="4" t="str">
        <f>IFERROR(AVERAGE(AK1666:AL1666),"")</f>
        <v/>
      </c>
      <c r="AK1666" s="12"/>
      <c r="AL1666" s="13"/>
      <c r="AM1666" s="4" t="str">
        <f>IFERROR(AVERAGE(AN1666:AO1666),"")</f>
        <v/>
      </c>
      <c r="AN1666" s="12"/>
      <c r="AO1666" s="13"/>
      <c r="AP1666" s="4" t="str">
        <f>IFERROR(AVERAGE(AQ1666:AR1666),"")</f>
        <v/>
      </c>
      <c r="AQ1666" s="12"/>
      <c r="AR1666" s="13"/>
      <c r="AS1666" s="4" t="str">
        <f>IFERROR(AVERAGE(AT1666:AU1666),"")</f>
        <v/>
      </c>
      <c r="AT1666" s="12"/>
      <c r="AU1666" s="13"/>
      <c r="AV1666" s="4" t="str">
        <f>IFERROR(AVERAGE(AW1666:AX1666),"")</f>
        <v/>
      </c>
      <c r="AW1666" s="12"/>
      <c r="AX1666" s="13"/>
      <c r="AY1666" s="4" t="str">
        <f>IFERROR(AVERAGE(AZ1666:BA1666),"")</f>
        <v/>
      </c>
      <c r="AZ1666" s="12"/>
      <c r="BA1666" s="13"/>
      <c r="BB1666" s="4" t="str">
        <f>IFERROR(AVERAGE(BC1666:BD1666),"")</f>
        <v/>
      </c>
      <c r="BC1666" s="12"/>
      <c r="BD1666" s="13"/>
      <c r="BE1666" s="4" t="str">
        <f>IFERROR(AVERAGE(BF1666:BG1666),"")</f>
        <v/>
      </c>
      <c r="BF1666" s="12"/>
      <c r="BG1666" s="13"/>
      <c r="BH1666" s="4" t="str">
        <f>IFERROR(AVERAGE(BI1666:BJ1666),"")</f>
        <v/>
      </c>
      <c r="BI1666" s="12"/>
      <c r="BJ1666" s="13"/>
      <c r="BK1666" s="4" t="str">
        <f>IFERROR(AVERAGE(BL1666:BM1666),"")</f>
        <v/>
      </c>
      <c r="BL1666" s="12"/>
      <c r="BM1666" s="13"/>
      <c r="BN1666" s="4" t="str">
        <f>IFERROR(AVERAGE(BO1666:BP1666),"")</f>
        <v/>
      </c>
      <c r="BO1666" s="12"/>
      <c r="BP1666" s="13"/>
      <c r="BQ1666" s="4" t="str">
        <f>IFERROR(AVERAGE(BR1666:BS1666),"")</f>
        <v/>
      </c>
      <c r="BR1666" s="12"/>
      <c r="BS1666" s="13"/>
      <c r="BT1666" s="4" t="str">
        <f>IFERROR(AVERAGE(BU1666:BV1666),"")</f>
        <v/>
      </c>
      <c r="BU1666" s="12"/>
      <c r="BV1666" s="13"/>
    </row>
    <row r="1667" spans="1:74" hidden="1" outlineLevel="1">
      <c r="B1667" t="str">
        <f t="shared" ref="B1667:B1672" si="1844">B1666</f>
        <v>sterner2009bioenergy</v>
      </c>
      <c r="C1667" t="s">
        <v>12</v>
      </c>
      <c r="D1667">
        <f>D1665</f>
        <v>2009</v>
      </c>
      <c r="E1667" t="str">
        <f>LEFT(E1665,3)</f>
        <v>EUR</v>
      </c>
      <c r="F1667" s="4" t="str">
        <f t="shared" ref="F1667:F1672" si="1845">IFERROR(AVERAGE(G1667:H1667),"")</f>
        <v/>
      </c>
      <c r="G1667" s="12"/>
      <c r="H1667" s="13"/>
      <c r="I1667" s="4" t="str">
        <f t="shared" ref="I1667:I1672" si="1846">IFERROR(AVERAGE(J1667:K1667),"")</f>
        <v/>
      </c>
      <c r="J1667" s="12"/>
      <c r="K1667" s="13"/>
      <c r="L1667" s="4" t="str">
        <f t="shared" ref="L1667:L1672" si="1847">IFERROR(AVERAGE(M1667:N1667),"")</f>
        <v/>
      </c>
      <c r="M1667" s="12"/>
      <c r="N1667" s="13"/>
      <c r="O1667" s="4" t="str">
        <f t="shared" ref="O1667:O1672" si="1848">IFERROR(AVERAGE(P1667:Q1667),"")</f>
        <v/>
      </c>
      <c r="P1667" s="12"/>
      <c r="Q1667" s="13"/>
      <c r="R1667" s="4" t="str">
        <f t="shared" ref="R1667:R1672" si="1849">IFERROR(AVERAGE(S1667:T1667),"")</f>
        <v/>
      </c>
      <c r="S1667" s="12"/>
      <c r="T1667" s="13"/>
      <c r="U1667" s="4" t="str">
        <f t="shared" ref="U1667:U1672" si="1850">IFERROR(AVERAGE(V1667:W1667),"")</f>
        <v/>
      </c>
      <c r="V1667" s="12"/>
      <c r="W1667" s="13"/>
      <c r="X1667" s="4" t="str">
        <f t="shared" ref="X1667:X1672" si="1851">IFERROR(AVERAGE(Y1667:Z1667),"")</f>
        <v/>
      </c>
      <c r="Y1667" s="12"/>
      <c r="Z1667" s="13"/>
      <c r="AA1667" s="4" t="str">
        <f t="shared" ref="AA1667:AA1672" si="1852">IFERROR(AVERAGE(AB1667:AC1667),"")</f>
        <v/>
      </c>
      <c r="AB1667" s="12"/>
      <c r="AC1667" s="13"/>
      <c r="AD1667" s="4" t="str">
        <f t="shared" ref="AD1667:AD1672" si="1853">IFERROR(AVERAGE(AE1667:AF1667),"")</f>
        <v/>
      </c>
      <c r="AE1667" s="12"/>
      <c r="AF1667" s="13"/>
      <c r="AG1667" s="4" t="str">
        <f t="shared" ref="AG1667:AG1672" si="1854">IFERROR(AVERAGE(AH1667:AI1667),"")</f>
        <v/>
      </c>
      <c r="AH1667" s="12"/>
      <c r="AI1667" s="13"/>
      <c r="AJ1667" s="4" t="str">
        <f t="shared" ref="AJ1667:AJ1672" si="1855">IFERROR(AVERAGE(AK1667:AL1667),"")</f>
        <v/>
      </c>
      <c r="AK1667" s="12"/>
      <c r="AL1667" s="13"/>
      <c r="AM1667" s="4" t="str">
        <f t="shared" ref="AM1667:AM1672" si="1856">IFERROR(AVERAGE(AN1667:AO1667),"")</f>
        <v/>
      </c>
      <c r="AN1667" s="12"/>
      <c r="AO1667" s="13"/>
      <c r="AP1667" s="4" t="str">
        <f t="shared" ref="AP1667:AP1672" si="1857">IFERROR(AVERAGE(AQ1667:AR1667),"")</f>
        <v/>
      </c>
      <c r="AQ1667" s="12"/>
      <c r="AR1667" s="13"/>
      <c r="AS1667" s="4" t="str">
        <f t="shared" ref="AS1667:AS1672" si="1858">IFERROR(AVERAGE(AT1667:AU1667),"")</f>
        <v/>
      </c>
      <c r="AT1667" s="12"/>
      <c r="AU1667" s="13"/>
      <c r="AV1667" s="4" t="str">
        <f t="shared" ref="AV1667:AV1672" si="1859">IFERROR(AVERAGE(AW1667:AX1667),"")</f>
        <v/>
      </c>
      <c r="AW1667" s="12"/>
      <c r="AX1667" s="13"/>
      <c r="AY1667" s="4" t="str">
        <f t="shared" ref="AY1667:AY1672" si="1860">IFERROR(AVERAGE(AZ1667:BA1667),"")</f>
        <v/>
      </c>
      <c r="AZ1667" s="12"/>
      <c r="BA1667" s="13"/>
      <c r="BB1667" s="4" t="str">
        <f t="shared" ref="BB1667:BB1672" si="1861">IFERROR(AVERAGE(BC1667:BD1667),"")</f>
        <v/>
      </c>
      <c r="BC1667" s="12"/>
      <c r="BD1667" s="13"/>
      <c r="BE1667" s="4" t="str">
        <f t="shared" ref="BE1667:BE1672" si="1862">IFERROR(AVERAGE(BF1667:BG1667),"")</f>
        <v/>
      </c>
      <c r="BF1667" s="12"/>
      <c r="BG1667" s="13"/>
      <c r="BH1667" s="4" t="str">
        <f t="shared" ref="BH1667:BH1672" si="1863">IFERROR(AVERAGE(BI1667:BJ1667),"")</f>
        <v/>
      </c>
      <c r="BI1667" s="12"/>
      <c r="BJ1667" s="13"/>
      <c r="BK1667" s="4" t="str">
        <f t="shared" ref="BK1667:BK1672" si="1864">IFERROR(AVERAGE(BL1667:BM1667),"")</f>
        <v/>
      </c>
      <c r="BL1667" s="12"/>
      <c r="BM1667" s="13"/>
      <c r="BN1667" s="4" t="str">
        <f t="shared" ref="BN1667:BN1672" si="1865">IFERROR(AVERAGE(BO1667:BP1667),"")</f>
        <v/>
      </c>
      <c r="BO1667" s="12"/>
      <c r="BP1667" s="13"/>
      <c r="BQ1667" s="4" t="str">
        <f t="shared" ref="BQ1667:BQ1672" si="1866">IFERROR(AVERAGE(BR1667:BS1667),"")</f>
        <v/>
      </c>
      <c r="BR1667" s="12"/>
      <c r="BS1667" s="13"/>
      <c r="BT1667" s="4" t="str">
        <f t="shared" ref="BT1667:BT1672" si="1867">IFERROR(AVERAGE(BU1667:BV1667),"")</f>
        <v/>
      </c>
      <c r="BU1667" s="12"/>
      <c r="BV1667" s="13"/>
    </row>
    <row r="1668" spans="1:74" hidden="1" outlineLevel="1">
      <c r="B1668" t="str">
        <f t="shared" si="1844"/>
        <v>sterner2009bioenergy</v>
      </c>
      <c r="C1668" t="s">
        <v>13</v>
      </c>
      <c r="D1668">
        <f t="shared" ref="D1668:E1672" si="1868">D1667</f>
        <v>2009</v>
      </c>
      <c r="E1668" t="str">
        <f t="shared" si="1868"/>
        <v>EUR</v>
      </c>
      <c r="F1668" s="4" t="str">
        <f t="shared" si="1845"/>
        <v/>
      </c>
      <c r="G1668" s="12"/>
      <c r="H1668" s="13"/>
      <c r="I1668" s="4" t="str">
        <f t="shared" si="1846"/>
        <v/>
      </c>
      <c r="J1668" s="12"/>
      <c r="K1668" s="13"/>
      <c r="L1668" s="4" t="str">
        <f t="shared" si="1847"/>
        <v/>
      </c>
      <c r="M1668" s="12"/>
      <c r="N1668" s="13"/>
      <c r="O1668" s="4" t="str">
        <f t="shared" si="1848"/>
        <v/>
      </c>
      <c r="P1668" s="12"/>
      <c r="Q1668" s="13"/>
      <c r="R1668" s="4" t="str">
        <f t="shared" si="1849"/>
        <v/>
      </c>
      <c r="S1668" s="12"/>
      <c r="T1668" s="13"/>
      <c r="U1668" s="4" t="str">
        <f t="shared" si="1850"/>
        <v/>
      </c>
      <c r="V1668" s="12"/>
      <c r="W1668" s="13"/>
      <c r="X1668" s="4" t="str">
        <f t="shared" si="1851"/>
        <v/>
      </c>
      <c r="Y1668" s="12"/>
      <c r="Z1668" s="13"/>
      <c r="AA1668" s="4" t="str">
        <f t="shared" si="1852"/>
        <v/>
      </c>
      <c r="AB1668" s="12"/>
      <c r="AC1668" s="13"/>
      <c r="AD1668" s="4" t="str">
        <f t="shared" si="1853"/>
        <v/>
      </c>
      <c r="AE1668" s="12"/>
      <c r="AF1668" s="13"/>
      <c r="AG1668" s="4" t="str">
        <f t="shared" si="1854"/>
        <v/>
      </c>
      <c r="AH1668" s="12"/>
      <c r="AI1668" s="13"/>
      <c r="AJ1668" s="4" t="str">
        <f t="shared" si="1855"/>
        <v/>
      </c>
      <c r="AK1668" s="12"/>
      <c r="AL1668" s="13"/>
      <c r="AM1668" s="4" t="str">
        <f t="shared" si="1856"/>
        <v/>
      </c>
      <c r="AN1668" s="12"/>
      <c r="AO1668" s="13"/>
      <c r="AP1668" s="4" t="str">
        <f t="shared" si="1857"/>
        <v/>
      </c>
      <c r="AQ1668" s="12"/>
      <c r="AR1668" s="13"/>
      <c r="AS1668" s="4" t="str">
        <f t="shared" si="1858"/>
        <v/>
      </c>
      <c r="AT1668" s="12"/>
      <c r="AU1668" s="13"/>
      <c r="AV1668" s="4" t="str">
        <f t="shared" si="1859"/>
        <v/>
      </c>
      <c r="AW1668" s="12"/>
      <c r="AX1668" s="13"/>
      <c r="AY1668" s="4" t="str">
        <f t="shared" si="1860"/>
        <v/>
      </c>
      <c r="AZ1668" s="12"/>
      <c r="BA1668" s="13"/>
      <c r="BB1668" s="4" t="str">
        <f t="shared" si="1861"/>
        <v/>
      </c>
      <c r="BC1668" s="12"/>
      <c r="BD1668" s="13"/>
      <c r="BE1668" s="4" t="str">
        <f t="shared" si="1862"/>
        <v/>
      </c>
      <c r="BF1668" s="12"/>
      <c r="BG1668" s="13"/>
      <c r="BH1668" s="4" t="str">
        <f t="shared" si="1863"/>
        <v/>
      </c>
      <c r="BI1668" s="12"/>
      <c r="BJ1668" s="13"/>
      <c r="BK1668" s="4" t="str">
        <f t="shared" si="1864"/>
        <v/>
      </c>
      <c r="BL1668" s="12"/>
      <c r="BM1668" s="13"/>
      <c r="BN1668" s="4" t="str">
        <f t="shared" si="1865"/>
        <v/>
      </c>
      <c r="BO1668" s="12"/>
      <c r="BP1668" s="13"/>
      <c r="BQ1668" s="4" t="str">
        <f t="shared" si="1866"/>
        <v/>
      </c>
      <c r="BR1668" s="12"/>
      <c r="BS1668" s="13"/>
      <c r="BT1668" s="4" t="str">
        <f t="shared" si="1867"/>
        <v/>
      </c>
      <c r="BU1668" s="12"/>
      <c r="BV1668" s="13"/>
    </row>
    <row r="1669" spans="1:74" hidden="1" outlineLevel="1">
      <c r="B1669" t="str">
        <f t="shared" si="1844"/>
        <v>sterner2009bioenergy</v>
      </c>
      <c r="C1669" t="s">
        <v>14</v>
      </c>
      <c r="D1669">
        <f t="shared" si="1868"/>
        <v>2009</v>
      </c>
      <c r="E1669" t="str">
        <f t="shared" si="1868"/>
        <v>EUR</v>
      </c>
      <c r="F1669" s="4" t="str">
        <f t="shared" si="1845"/>
        <v/>
      </c>
      <c r="G1669" s="12"/>
      <c r="H1669" s="13"/>
      <c r="I1669" s="4" t="str">
        <f t="shared" si="1846"/>
        <v/>
      </c>
      <c r="J1669" s="12"/>
      <c r="K1669" s="13"/>
      <c r="L1669" s="4" t="str">
        <f t="shared" si="1847"/>
        <v/>
      </c>
      <c r="M1669" s="12"/>
      <c r="N1669" s="13"/>
      <c r="O1669" s="4" t="str">
        <f t="shared" si="1848"/>
        <v/>
      </c>
      <c r="P1669" s="12"/>
      <c r="Q1669" s="13"/>
      <c r="R1669" s="4" t="str">
        <f t="shared" si="1849"/>
        <v/>
      </c>
      <c r="S1669" s="12"/>
      <c r="T1669" s="13"/>
      <c r="U1669" s="4" t="str">
        <f t="shared" si="1850"/>
        <v/>
      </c>
      <c r="V1669" s="12"/>
      <c r="W1669" s="13"/>
      <c r="X1669" s="4" t="str">
        <f t="shared" si="1851"/>
        <v/>
      </c>
      <c r="Y1669" s="12"/>
      <c r="Z1669" s="13"/>
      <c r="AA1669" s="4" t="str">
        <f t="shared" si="1852"/>
        <v/>
      </c>
      <c r="AB1669" s="12"/>
      <c r="AC1669" s="13"/>
      <c r="AD1669" s="4" t="str">
        <f t="shared" si="1853"/>
        <v/>
      </c>
      <c r="AE1669" s="12"/>
      <c r="AF1669" s="13"/>
      <c r="AG1669" s="4" t="str">
        <f t="shared" si="1854"/>
        <v/>
      </c>
      <c r="AH1669" s="12"/>
      <c r="AI1669" s="13"/>
      <c r="AJ1669" s="4" t="str">
        <f t="shared" si="1855"/>
        <v/>
      </c>
      <c r="AK1669" s="12"/>
      <c r="AL1669" s="13"/>
      <c r="AM1669" s="4" t="str">
        <f t="shared" si="1856"/>
        <v/>
      </c>
      <c r="AN1669" s="12"/>
      <c r="AO1669" s="13"/>
      <c r="AP1669" s="4" t="str">
        <f t="shared" si="1857"/>
        <v/>
      </c>
      <c r="AQ1669" s="12"/>
      <c r="AR1669" s="13"/>
      <c r="AS1669" s="4" t="str">
        <f t="shared" si="1858"/>
        <v/>
      </c>
      <c r="AT1669" s="12"/>
      <c r="AU1669" s="13"/>
      <c r="AV1669" s="4" t="str">
        <f t="shared" si="1859"/>
        <v/>
      </c>
      <c r="AW1669" s="12"/>
      <c r="AX1669" s="13"/>
      <c r="AY1669" s="4" t="str">
        <f t="shared" si="1860"/>
        <v/>
      </c>
      <c r="AZ1669" s="12"/>
      <c r="BA1669" s="13"/>
      <c r="BB1669" s="4" t="str">
        <f t="shared" si="1861"/>
        <v/>
      </c>
      <c r="BC1669" s="12"/>
      <c r="BD1669" s="13"/>
      <c r="BE1669" s="4" t="str">
        <f t="shared" si="1862"/>
        <v/>
      </c>
      <c r="BF1669" s="12"/>
      <c r="BG1669" s="13"/>
      <c r="BH1669" s="4" t="str">
        <f t="shared" si="1863"/>
        <v/>
      </c>
      <c r="BI1669" s="12"/>
      <c r="BJ1669" s="13"/>
      <c r="BK1669" s="4" t="str">
        <f t="shared" si="1864"/>
        <v/>
      </c>
      <c r="BL1669" s="12"/>
      <c r="BM1669" s="13"/>
      <c r="BN1669" s="4" t="str">
        <f t="shared" si="1865"/>
        <v/>
      </c>
      <c r="BO1669" s="12"/>
      <c r="BP1669" s="13"/>
      <c r="BQ1669" s="4" t="str">
        <f t="shared" si="1866"/>
        <v/>
      </c>
      <c r="BR1669" s="12"/>
      <c r="BS1669" s="13"/>
      <c r="BT1669" s="4" t="str">
        <f t="shared" si="1867"/>
        <v/>
      </c>
      <c r="BU1669" s="12"/>
      <c r="BV1669" s="13"/>
    </row>
    <row r="1670" spans="1:74" hidden="1" outlineLevel="1">
      <c r="B1670" t="str">
        <f t="shared" si="1844"/>
        <v>sterner2009bioenergy</v>
      </c>
      <c r="C1670" t="s">
        <v>11</v>
      </c>
      <c r="D1670">
        <f t="shared" si="1868"/>
        <v>2009</v>
      </c>
      <c r="E1670" t="str">
        <f t="shared" si="1868"/>
        <v>EUR</v>
      </c>
      <c r="F1670" s="4" t="str">
        <f t="shared" si="1845"/>
        <v/>
      </c>
      <c r="G1670" s="12"/>
      <c r="H1670" s="13"/>
      <c r="I1670" s="4" t="str">
        <f t="shared" si="1846"/>
        <v/>
      </c>
      <c r="J1670" s="12"/>
      <c r="K1670" s="13"/>
      <c r="L1670" s="4" t="str">
        <f t="shared" si="1847"/>
        <v/>
      </c>
      <c r="M1670" s="12"/>
      <c r="N1670" s="13"/>
      <c r="O1670" s="4" t="str">
        <f t="shared" si="1848"/>
        <v/>
      </c>
      <c r="P1670" s="12"/>
      <c r="Q1670" s="13"/>
      <c r="R1670" s="4" t="str">
        <f t="shared" si="1849"/>
        <v/>
      </c>
      <c r="S1670" s="12"/>
      <c r="T1670" s="13"/>
      <c r="U1670" s="4" t="str">
        <f t="shared" si="1850"/>
        <v/>
      </c>
      <c r="V1670" s="12"/>
      <c r="W1670" s="13"/>
      <c r="X1670" s="4" t="str">
        <f t="shared" si="1851"/>
        <v/>
      </c>
      <c r="Y1670" s="12"/>
      <c r="Z1670" s="13"/>
      <c r="AA1670" s="4" t="str">
        <f t="shared" si="1852"/>
        <v/>
      </c>
      <c r="AB1670" s="12"/>
      <c r="AC1670" s="13"/>
      <c r="AD1670" s="4" t="str">
        <f t="shared" si="1853"/>
        <v/>
      </c>
      <c r="AE1670" s="12"/>
      <c r="AF1670" s="13"/>
      <c r="AG1670" s="4" t="str">
        <f t="shared" si="1854"/>
        <v/>
      </c>
      <c r="AH1670" s="12"/>
      <c r="AI1670" s="13"/>
      <c r="AJ1670" s="4" t="str">
        <f t="shared" si="1855"/>
        <v/>
      </c>
      <c r="AK1670" s="12"/>
      <c r="AL1670" s="13"/>
      <c r="AM1670" s="4" t="str">
        <f t="shared" si="1856"/>
        <v/>
      </c>
      <c r="AN1670" s="12"/>
      <c r="AO1670" s="13"/>
      <c r="AP1670" s="4" t="str">
        <f t="shared" si="1857"/>
        <v/>
      </c>
      <c r="AQ1670" s="12"/>
      <c r="AR1670" s="13"/>
      <c r="AS1670" s="4" t="str">
        <f t="shared" si="1858"/>
        <v/>
      </c>
      <c r="AT1670" s="12"/>
      <c r="AU1670" s="13"/>
      <c r="AV1670" s="4" t="str">
        <f t="shared" si="1859"/>
        <v/>
      </c>
      <c r="AW1670" s="12"/>
      <c r="AX1670" s="13"/>
      <c r="AY1670" s="4" t="str">
        <f t="shared" si="1860"/>
        <v/>
      </c>
      <c r="AZ1670" s="12"/>
      <c r="BA1670" s="13"/>
      <c r="BB1670" s="4" t="str">
        <f t="shared" si="1861"/>
        <v/>
      </c>
      <c r="BC1670" s="12"/>
      <c r="BD1670" s="13"/>
      <c r="BE1670" s="4" t="str">
        <f t="shared" si="1862"/>
        <v/>
      </c>
      <c r="BF1670" s="12"/>
      <c r="BG1670" s="13"/>
      <c r="BH1670" s="4" t="str">
        <f t="shared" si="1863"/>
        <v/>
      </c>
      <c r="BI1670" s="12"/>
      <c r="BJ1670" s="13"/>
      <c r="BK1670" s="4" t="str">
        <f t="shared" si="1864"/>
        <v/>
      </c>
      <c r="BL1670" s="12"/>
      <c r="BM1670" s="13"/>
      <c r="BN1670" s="4" t="str">
        <f t="shared" si="1865"/>
        <v/>
      </c>
      <c r="BO1670" s="12"/>
      <c r="BP1670" s="13"/>
      <c r="BQ1670" s="4" t="str">
        <f t="shared" si="1866"/>
        <v/>
      </c>
      <c r="BR1670" s="12"/>
      <c r="BS1670" s="13"/>
      <c r="BT1670" s="4" t="str">
        <f t="shared" si="1867"/>
        <v/>
      </c>
      <c r="BU1670" s="12"/>
      <c r="BV1670" s="13"/>
    </row>
    <row r="1671" spans="1:74" hidden="1" outlineLevel="1">
      <c r="B1671" t="str">
        <f t="shared" si="1844"/>
        <v>sterner2009bioenergy</v>
      </c>
      <c r="C1671" t="s">
        <v>15</v>
      </c>
      <c r="D1671">
        <f t="shared" si="1868"/>
        <v>2009</v>
      </c>
      <c r="E1671" t="str">
        <f t="shared" si="1868"/>
        <v>EUR</v>
      </c>
      <c r="F1671" s="4" t="str">
        <f t="shared" si="1845"/>
        <v/>
      </c>
      <c r="G1671" s="12"/>
      <c r="H1671" s="13"/>
      <c r="I1671" s="4" t="str">
        <f t="shared" si="1846"/>
        <v/>
      </c>
      <c r="J1671" s="12"/>
      <c r="K1671" s="13"/>
      <c r="L1671" s="4" t="str">
        <f t="shared" si="1847"/>
        <v/>
      </c>
      <c r="M1671" s="12"/>
      <c r="N1671" s="13"/>
      <c r="O1671" s="4" t="str">
        <f t="shared" si="1848"/>
        <v/>
      </c>
      <c r="P1671" s="12"/>
      <c r="Q1671" s="13"/>
      <c r="R1671" s="4" t="str">
        <f t="shared" si="1849"/>
        <v/>
      </c>
      <c r="S1671" s="12"/>
      <c r="T1671" s="13"/>
      <c r="U1671" s="4" t="str">
        <f t="shared" si="1850"/>
        <v/>
      </c>
      <c r="V1671" s="12"/>
      <c r="W1671" s="13"/>
      <c r="X1671" s="4" t="str">
        <f t="shared" si="1851"/>
        <v/>
      </c>
      <c r="Y1671" s="12"/>
      <c r="Z1671" s="13"/>
      <c r="AA1671" s="4" t="str">
        <f t="shared" si="1852"/>
        <v/>
      </c>
      <c r="AB1671" s="12"/>
      <c r="AC1671" s="13"/>
      <c r="AD1671" s="4" t="str">
        <f t="shared" si="1853"/>
        <v/>
      </c>
      <c r="AE1671" s="12"/>
      <c r="AF1671" s="13"/>
      <c r="AG1671" s="4" t="str">
        <f t="shared" si="1854"/>
        <v/>
      </c>
      <c r="AH1671" s="12"/>
      <c r="AI1671" s="13"/>
      <c r="AJ1671" s="4" t="str">
        <f t="shared" si="1855"/>
        <v/>
      </c>
      <c r="AK1671" s="12"/>
      <c r="AL1671" s="13"/>
      <c r="AM1671" s="4" t="str">
        <f t="shared" si="1856"/>
        <v/>
      </c>
      <c r="AN1671" s="12"/>
      <c r="AO1671" s="13"/>
      <c r="AP1671" s="4" t="str">
        <f t="shared" si="1857"/>
        <v/>
      </c>
      <c r="AQ1671" s="12"/>
      <c r="AR1671" s="13"/>
      <c r="AS1671" s="4" t="str">
        <f t="shared" si="1858"/>
        <v/>
      </c>
      <c r="AT1671" s="12"/>
      <c r="AU1671" s="13"/>
      <c r="AV1671" s="4" t="str">
        <f t="shared" si="1859"/>
        <v/>
      </c>
      <c r="AW1671" s="12"/>
      <c r="AX1671" s="13"/>
      <c r="AY1671" s="4" t="str">
        <f t="shared" si="1860"/>
        <v/>
      </c>
      <c r="AZ1671" s="12"/>
      <c r="BA1671" s="13"/>
      <c r="BB1671" s="4" t="str">
        <f t="shared" si="1861"/>
        <v/>
      </c>
      <c r="BC1671" s="12"/>
      <c r="BD1671" s="13"/>
      <c r="BE1671" s="4" t="str">
        <f t="shared" si="1862"/>
        <v/>
      </c>
      <c r="BF1671" s="12"/>
      <c r="BG1671" s="13"/>
      <c r="BH1671" s="4" t="str">
        <f t="shared" si="1863"/>
        <v/>
      </c>
      <c r="BI1671" s="12"/>
      <c r="BJ1671" s="13"/>
      <c r="BK1671" s="4" t="str">
        <f t="shared" si="1864"/>
        <v/>
      </c>
      <c r="BL1671" s="12"/>
      <c r="BM1671" s="13"/>
      <c r="BN1671" s="4" t="str">
        <f t="shared" si="1865"/>
        <v/>
      </c>
      <c r="BO1671" s="12"/>
      <c r="BP1671" s="13"/>
      <c r="BQ1671" s="4" t="str">
        <f t="shared" si="1866"/>
        <v/>
      </c>
      <c r="BR1671" s="12"/>
      <c r="BS1671" s="13"/>
      <c r="BT1671" s="4" t="str">
        <f t="shared" si="1867"/>
        <v/>
      </c>
      <c r="BU1671" s="12"/>
      <c r="BV1671" s="13"/>
    </row>
    <row r="1672" spans="1:74" hidden="1" outlineLevel="1">
      <c r="B1672" t="str">
        <f t="shared" si="1844"/>
        <v>sterner2009bioenergy</v>
      </c>
      <c r="C1672" t="s">
        <v>16</v>
      </c>
      <c r="D1672">
        <f t="shared" si="1868"/>
        <v>2009</v>
      </c>
      <c r="E1672" t="str">
        <f t="shared" si="1868"/>
        <v>EUR</v>
      </c>
      <c r="F1672" s="4" t="str">
        <f t="shared" si="1845"/>
        <v/>
      </c>
      <c r="G1672" s="12"/>
      <c r="H1672" s="13"/>
      <c r="I1672" s="4" t="str">
        <f t="shared" si="1846"/>
        <v/>
      </c>
      <c r="J1672" s="12"/>
      <c r="K1672" s="13"/>
      <c r="L1672" s="4" t="str">
        <f t="shared" si="1847"/>
        <v/>
      </c>
      <c r="M1672" s="12"/>
      <c r="N1672" s="13"/>
      <c r="O1672" s="4" t="str">
        <f t="shared" si="1848"/>
        <v/>
      </c>
      <c r="P1672" s="12"/>
      <c r="Q1672" s="13"/>
      <c r="R1672" s="4" t="str">
        <f t="shared" si="1849"/>
        <v/>
      </c>
      <c r="S1672" s="12"/>
      <c r="T1672" s="13"/>
      <c r="U1672" s="4" t="str">
        <f t="shared" si="1850"/>
        <v/>
      </c>
      <c r="V1672" s="12"/>
      <c r="W1672" s="13"/>
      <c r="X1672" s="4" t="str">
        <f t="shared" si="1851"/>
        <v/>
      </c>
      <c r="Y1672" s="12"/>
      <c r="Z1672" s="13"/>
      <c r="AA1672" s="4" t="str">
        <f t="shared" si="1852"/>
        <v/>
      </c>
      <c r="AB1672" s="12"/>
      <c r="AC1672" s="13"/>
      <c r="AD1672" s="4" t="str">
        <f t="shared" si="1853"/>
        <v/>
      </c>
      <c r="AE1672" s="12"/>
      <c r="AF1672" s="13"/>
      <c r="AG1672" s="4" t="str">
        <f t="shared" si="1854"/>
        <v/>
      </c>
      <c r="AH1672" s="12"/>
      <c r="AI1672" s="13"/>
      <c r="AJ1672" s="4" t="str">
        <f t="shared" si="1855"/>
        <v/>
      </c>
      <c r="AK1672" s="12"/>
      <c r="AL1672" s="13"/>
      <c r="AM1672" s="4" t="str">
        <f t="shared" si="1856"/>
        <v/>
      </c>
      <c r="AN1672" s="12"/>
      <c r="AO1672" s="13"/>
      <c r="AP1672" s="4" t="str">
        <f t="shared" si="1857"/>
        <v/>
      </c>
      <c r="AQ1672" s="12"/>
      <c r="AR1672" s="13"/>
      <c r="AS1672" s="4" t="str">
        <f t="shared" si="1858"/>
        <v/>
      </c>
      <c r="AT1672" s="12"/>
      <c r="AU1672" s="13"/>
      <c r="AV1672" s="4" t="str">
        <f t="shared" si="1859"/>
        <v/>
      </c>
      <c r="AW1672" s="12"/>
      <c r="AX1672" s="13"/>
      <c r="AY1672" s="4" t="str">
        <f t="shared" si="1860"/>
        <v/>
      </c>
      <c r="AZ1672" s="12"/>
      <c r="BA1672" s="13"/>
      <c r="BB1672" s="4" t="str">
        <f t="shared" si="1861"/>
        <v/>
      </c>
      <c r="BC1672" s="12"/>
      <c r="BD1672" s="13"/>
      <c r="BE1672" s="4" t="str">
        <f t="shared" si="1862"/>
        <v/>
      </c>
      <c r="BF1672" s="12"/>
      <c r="BG1672" s="13"/>
      <c r="BH1672" s="4" t="str">
        <f t="shared" si="1863"/>
        <v/>
      </c>
      <c r="BI1672" s="12"/>
      <c r="BJ1672" s="13"/>
      <c r="BK1672" s="4" t="str">
        <f t="shared" si="1864"/>
        <v/>
      </c>
      <c r="BL1672" s="12"/>
      <c r="BM1672" s="13"/>
      <c r="BN1672" s="4" t="str">
        <f t="shared" si="1865"/>
        <v/>
      </c>
      <c r="BO1672" s="12"/>
      <c r="BP1672" s="13"/>
      <c r="BQ1672" s="4" t="str">
        <f t="shared" si="1866"/>
        <v/>
      </c>
      <c r="BR1672" s="12"/>
      <c r="BS1672" s="13"/>
      <c r="BT1672" s="4" t="str">
        <f t="shared" si="1867"/>
        <v/>
      </c>
      <c r="BU1672" s="12"/>
      <c r="BV1672" s="13"/>
    </row>
    <row r="1673" spans="1:74" collapsed="1">
      <c r="B1673" t="s">
        <v>69</v>
      </c>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c r="AX1673" s="4"/>
      <c r="AY1673" s="4"/>
      <c r="AZ1673" s="4"/>
      <c r="BA1673" s="4"/>
      <c r="BB1673" s="4"/>
      <c r="BC1673" s="4"/>
      <c r="BD1673" s="4"/>
      <c r="BE1673" s="4"/>
      <c r="BF1673" s="4"/>
      <c r="BG1673" s="4"/>
      <c r="BH1673" s="4"/>
      <c r="BI1673" s="4"/>
      <c r="BJ1673" s="4"/>
      <c r="BK1673" s="4"/>
      <c r="BL1673" s="4"/>
      <c r="BM1673" s="4"/>
      <c r="BN1673" s="4"/>
      <c r="BO1673" s="4"/>
      <c r="BP1673" s="4"/>
      <c r="BQ1673" s="4"/>
      <c r="BR1673" s="4"/>
      <c r="BS1673" s="4"/>
      <c r="BT1673" s="4"/>
      <c r="BU1673" s="4"/>
      <c r="BV1673" s="4"/>
    </row>
    <row r="1674" spans="1:74">
      <c r="B1674" t="str">
        <f>B1672</f>
        <v>sterner2009bioenergy</v>
      </c>
      <c r="C1674" t="s">
        <v>19</v>
      </c>
      <c r="D1674">
        <f>D1672</f>
        <v>2009</v>
      </c>
      <c r="E1674" t="str">
        <f>E1661</f>
        <v>EUR/kW</v>
      </c>
      <c r="F1674" s="4" t="str">
        <f>IFERROR(AVERAGE(G1674:H1674),"")</f>
        <v/>
      </c>
      <c r="G1674" s="12"/>
      <c r="H1674" s="13"/>
      <c r="I1674" s="4" t="str">
        <f>IFERROR(AVERAGE(J1674:K1674),"")</f>
        <v/>
      </c>
      <c r="J1674" s="12"/>
      <c r="K1674" s="13"/>
      <c r="L1674" s="4" t="str">
        <f>IFERROR(AVERAGE(M1674:N1674),"")</f>
        <v/>
      </c>
      <c r="M1674" s="12"/>
      <c r="N1674" s="13"/>
      <c r="O1674" s="4" t="str">
        <f>IFERROR(AVERAGE(P1674:Q1674),"")</f>
        <v/>
      </c>
      <c r="P1674" s="12"/>
      <c r="Q1674" s="13"/>
      <c r="R1674" s="4" t="str">
        <f>IFERROR(AVERAGE(S1674:T1674),"")</f>
        <v/>
      </c>
      <c r="S1674" s="12"/>
      <c r="T1674" s="13"/>
      <c r="U1674" s="4" t="str">
        <f>IFERROR(AVERAGE(V1674:W1674),"")</f>
        <v/>
      </c>
      <c r="V1674" s="12"/>
      <c r="W1674" s="13"/>
      <c r="X1674" s="4" t="str">
        <f>IFERROR(AVERAGE(Y1674:Z1674),"")</f>
        <v/>
      </c>
      <c r="Y1674" s="12"/>
      <c r="Z1674" s="13"/>
      <c r="AA1674" s="4" t="str">
        <f>IFERROR(AVERAGE(AB1674:AC1674),"")</f>
        <v/>
      </c>
      <c r="AB1674" s="12"/>
      <c r="AC1674" s="13"/>
      <c r="AD1674" s="4" t="str">
        <f>IFERROR(AVERAGE(AE1674:AF1674),"")</f>
        <v/>
      </c>
      <c r="AE1674" s="12"/>
      <c r="AF1674" s="13"/>
      <c r="AG1674" s="4" t="str">
        <f>IFERROR(AVERAGE(AH1674:AI1674),"")</f>
        <v/>
      </c>
      <c r="AH1674" s="12"/>
      <c r="AI1674" s="13"/>
      <c r="AJ1674" s="4" t="str">
        <f>IFERROR(AVERAGE(AK1674:AL1674),"")</f>
        <v/>
      </c>
      <c r="AK1674" s="12"/>
      <c r="AL1674" s="13"/>
      <c r="AM1674" s="4" t="str">
        <f>IFERROR(AVERAGE(AN1674:AO1674),"")</f>
        <v/>
      </c>
      <c r="AN1674" s="12"/>
      <c r="AO1674" s="13"/>
      <c r="AP1674" s="4" t="str">
        <f>IFERROR(AVERAGE(AQ1674:AR1674),"")</f>
        <v/>
      </c>
      <c r="AQ1674" s="12"/>
      <c r="AR1674" s="13"/>
      <c r="AS1674" s="4" t="str">
        <f>IFERROR(AVERAGE(AT1674:AU1674),"")</f>
        <v/>
      </c>
      <c r="AT1674" s="12"/>
      <c r="AU1674" s="13"/>
      <c r="AV1674" s="4" t="str">
        <f>IFERROR(AVERAGE(AW1674:AX1674),"")</f>
        <v/>
      </c>
      <c r="AW1674" s="12"/>
      <c r="AX1674" s="13"/>
      <c r="AY1674" s="4" t="str">
        <f>IFERROR(AVERAGE(AZ1674:BA1674),"")</f>
        <v/>
      </c>
      <c r="AZ1674" s="12"/>
      <c r="BA1674" s="13"/>
      <c r="BB1674" s="4" t="str">
        <f>IFERROR(AVERAGE(BC1674:BD1674),"")</f>
        <v/>
      </c>
      <c r="BC1674" s="12"/>
      <c r="BD1674" s="13"/>
      <c r="BE1674" s="4" t="str">
        <f>IFERROR(AVERAGE(BF1674:BG1674),"")</f>
        <v/>
      </c>
      <c r="BF1674" s="12"/>
      <c r="BG1674" s="13"/>
      <c r="BH1674" s="4" t="str">
        <f>IFERROR(AVERAGE(BI1674:BJ1674),"")</f>
        <v/>
      </c>
      <c r="BI1674" s="12"/>
      <c r="BJ1674" s="13"/>
      <c r="BK1674" s="4" t="str">
        <f>IFERROR(AVERAGE(BL1674:BM1674),"")</f>
        <v/>
      </c>
      <c r="BL1674" s="12"/>
      <c r="BM1674" s="13"/>
      <c r="BN1674" s="4" t="str">
        <f>IFERROR(AVERAGE(BO1674:BP1674),"")</f>
        <v/>
      </c>
      <c r="BO1674" s="12"/>
      <c r="BP1674" s="13"/>
      <c r="BQ1674" s="4" t="str">
        <f>IFERROR(AVERAGE(BR1674:BS1674),"")</f>
        <v/>
      </c>
      <c r="BR1674" s="12"/>
      <c r="BS1674" s="13"/>
      <c r="BT1674" s="4" t="str">
        <f>IFERROR(AVERAGE(BU1674:BV1674),"")</f>
        <v/>
      </c>
      <c r="BU1674" s="12"/>
      <c r="BV1674" s="13"/>
    </row>
    <row r="1675" spans="1:74">
      <c r="B1675" t="s">
        <v>69</v>
      </c>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c r="BC1675" s="4"/>
      <c r="BD1675" s="4"/>
      <c r="BE1675" s="4"/>
      <c r="BF1675" s="4"/>
      <c r="BG1675" s="4"/>
      <c r="BH1675" s="4"/>
      <c r="BI1675" s="4"/>
      <c r="BJ1675" s="4"/>
      <c r="BK1675" s="4"/>
      <c r="BL1675" s="4"/>
      <c r="BM1675" s="4"/>
      <c r="BN1675" s="4"/>
      <c r="BO1675" s="4"/>
      <c r="BP1675" s="4"/>
      <c r="BQ1675" s="4"/>
      <c r="BR1675" s="4"/>
      <c r="BS1675" s="4"/>
      <c r="BT1675" s="4"/>
      <c r="BU1675" s="4"/>
      <c r="BV1675" s="4"/>
    </row>
    <row r="1676" spans="1:74">
      <c r="B1676" t="str">
        <f>B1674</f>
        <v>sterner2009bioenergy</v>
      </c>
      <c r="C1676" t="s">
        <v>48</v>
      </c>
      <c r="D1676">
        <f>D1674</f>
        <v>2009</v>
      </c>
      <c r="E1676" t="s">
        <v>22</v>
      </c>
      <c r="F1676" s="22" t="str">
        <f>IFERROR(AVERAGE(G1676:H1676),"")</f>
        <v/>
      </c>
      <c r="G1676" s="23"/>
      <c r="H1676" s="24"/>
      <c r="I1676" s="22" t="str">
        <f>IFERROR(AVERAGE(J1676:K1676),"")</f>
        <v/>
      </c>
      <c r="J1676" s="23"/>
      <c r="K1676" s="24"/>
      <c r="L1676" s="22" t="str">
        <f>IFERROR(AVERAGE(M1676:N1676),"")</f>
        <v/>
      </c>
      <c r="M1676" s="23"/>
      <c r="N1676" s="24"/>
      <c r="O1676" s="22" t="str">
        <f>IFERROR(AVERAGE(P1676:Q1676),"")</f>
        <v/>
      </c>
      <c r="P1676" s="23"/>
      <c r="Q1676" s="24"/>
      <c r="R1676" s="22" t="str">
        <f>IFERROR(AVERAGE(S1676:T1676),"")</f>
        <v/>
      </c>
      <c r="S1676" s="23"/>
      <c r="T1676" s="24"/>
      <c r="U1676" s="22" t="str">
        <f>IFERROR(AVERAGE(V1676:W1676),"")</f>
        <v/>
      </c>
      <c r="V1676" s="23"/>
      <c r="W1676" s="24"/>
      <c r="X1676" s="22" t="str">
        <f>IFERROR(AVERAGE(Y1676:Z1676),"")</f>
        <v/>
      </c>
      <c r="Y1676" s="23"/>
      <c r="Z1676" s="24"/>
      <c r="AA1676" s="22" t="str">
        <f>IFERROR(AVERAGE(AB1676:AC1676),"")</f>
        <v/>
      </c>
      <c r="AB1676" s="23"/>
      <c r="AC1676" s="24"/>
      <c r="AD1676" s="22" t="str">
        <f>IFERROR(AVERAGE(AE1676:AF1676),"")</f>
        <v/>
      </c>
      <c r="AE1676" s="23"/>
      <c r="AF1676" s="24"/>
      <c r="AG1676" s="22" t="str">
        <f>IFERROR(AVERAGE(AH1676:AI1676),"")</f>
        <v/>
      </c>
      <c r="AH1676" s="23"/>
      <c r="AI1676" s="24"/>
      <c r="AJ1676" s="22" t="str">
        <f>IFERROR(AVERAGE(AK1676:AL1676),"")</f>
        <v/>
      </c>
      <c r="AK1676" s="23"/>
      <c r="AL1676" s="24"/>
      <c r="AM1676" s="22" t="str">
        <f>IFERROR(AVERAGE(AN1676:AO1676),"")</f>
        <v/>
      </c>
      <c r="AN1676" s="23"/>
      <c r="AO1676" s="24"/>
      <c r="AP1676" s="22" t="str">
        <f>IFERROR(AVERAGE(AQ1676:AR1676),"")</f>
        <v/>
      </c>
      <c r="AQ1676" s="23"/>
      <c r="AR1676" s="24"/>
      <c r="AS1676" s="22" t="str">
        <f>IFERROR(AVERAGE(AT1676:AU1676),"")</f>
        <v/>
      </c>
      <c r="AT1676" s="23"/>
      <c r="AU1676" s="24"/>
      <c r="AV1676" s="22" t="str">
        <f>IFERROR(AVERAGE(AW1676:AX1676),"")</f>
        <v/>
      </c>
      <c r="AW1676" s="23"/>
      <c r="AX1676" s="24"/>
      <c r="AY1676" s="22" t="str">
        <f>IFERROR(AVERAGE(AZ1676:BA1676),"")</f>
        <v/>
      </c>
      <c r="AZ1676" s="23"/>
      <c r="BA1676" s="24"/>
      <c r="BB1676" s="22" t="str">
        <f>IFERROR(AVERAGE(BC1676:BD1676),"")</f>
        <v/>
      </c>
      <c r="BC1676" s="23"/>
      <c r="BD1676" s="24"/>
      <c r="BE1676" s="22" t="str">
        <f>IFERROR(AVERAGE(BF1676:BG1676),"")</f>
        <v/>
      </c>
      <c r="BF1676" s="23"/>
      <c r="BG1676" s="24"/>
      <c r="BH1676" s="22" t="str">
        <f>IFERROR(AVERAGE(BI1676:BJ1676),"")</f>
        <v/>
      </c>
      <c r="BI1676" s="23"/>
      <c r="BJ1676" s="24"/>
      <c r="BK1676" s="22" t="str">
        <f>IFERROR(AVERAGE(BL1676:BM1676),"")</f>
        <v/>
      </c>
      <c r="BL1676" s="23"/>
      <c r="BM1676" s="24"/>
      <c r="BN1676" s="22" t="str">
        <f>IFERROR(AVERAGE(BO1676:BP1676),"")</f>
        <v/>
      </c>
      <c r="BO1676" s="23"/>
      <c r="BP1676" s="24"/>
      <c r="BQ1676" s="22" t="str">
        <f>IFERROR(AVERAGE(BR1676:BS1676),"")</f>
        <v/>
      </c>
      <c r="BR1676" s="23"/>
      <c r="BS1676" s="24"/>
      <c r="BT1676" s="22" t="str">
        <f>IFERROR(AVERAGE(BU1676:BV1676),"")</f>
        <v/>
      </c>
      <c r="BU1676" s="23"/>
      <c r="BV1676" s="24"/>
    </row>
    <row r="1677" spans="1:74">
      <c r="B1677" t="str">
        <f>B1676</f>
        <v>sterner2009bioenergy</v>
      </c>
      <c r="C1677" t="s">
        <v>49</v>
      </c>
      <c r="D1677">
        <f>D1676</f>
        <v>2009</v>
      </c>
      <c r="E1677" t="s">
        <v>22</v>
      </c>
      <c r="F1677" s="22" t="str">
        <f>IFERROR(AVERAGE(G1677:H1677),"")</f>
        <v/>
      </c>
      <c r="G1677" s="23"/>
      <c r="H1677" s="24"/>
      <c r="I1677" s="22" t="str">
        <f>IFERROR(AVERAGE(J1677:K1677),"")</f>
        <v/>
      </c>
      <c r="J1677" s="23"/>
      <c r="K1677" s="24"/>
      <c r="L1677" s="22" t="str">
        <f>IFERROR(AVERAGE(M1677:N1677),"")</f>
        <v/>
      </c>
      <c r="M1677" s="23"/>
      <c r="N1677" s="24"/>
      <c r="O1677" s="22" t="str">
        <f>IFERROR(AVERAGE(P1677:Q1677),"")</f>
        <v/>
      </c>
      <c r="P1677" s="23"/>
      <c r="Q1677" s="24"/>
      <c r="R1677" s="22" t="str">
        <f>IFERROR(AVERAGE(S1677:T1677),"")</f>
        <v/>
      </c>
      <c r="S1677" s="23"/>
      <c r="T1677" s="24"/>
      <c r="U1677" s="22" t="str">
        <f>IFERROR(AVERAGE(V1677:W1677),"")</f>
        <v/>
      </c>
      <c r="V1677" s="23"/>
      <c r="W1677" s="24"/>
      <c r="X1677" s="22" t="str">
        <f>IFERROR(AVERAGE(Y1677:Z1677),"")</f>
        <v/>
      </c>
      <c r="Y1677" s="23"/>
      <c r="Z1677" s="24"/>
      <c r="AA1677" s="22" t="str">
        <f>IFERROR(AVERAGE(AB1677:AC1677),"")</f>
        <v/>
      </c>
      <c r="AB1677" s="23"/>
      <c r="AC1677" s="24"/>
      <c r="AD1677" s="22" t="str">
        <f>IFERROR(AVERAGE(AE1677:AF1677),"")</f>
        <v/>
      </c>
      <c r="AE1677" s="23"/>
      <c r="AF1677" s="24"/>
      <c r="AG1677" s="22" t="str">
        <f>IFERROR(AVERAGE(AH1677:AI1677),"")</f>
        <v/>
      </c>
      <c r="AH1677" s="23"/>
      <c r="AI1677" s="24"/>
      <c r="AJ1677" s="22" t="str">
        <f>IFERROR(AVERAGE(AK1677:AL1677),"")</f>
        <v/>
      </c>
      <c r="AK1677" s="23"/>
      <c r="AL1677" s="24"/>
      <c r="AM1677" s="22" t="str">
        <f>IFERROR(AVERAGE(AN1677:AO1677),"")</f>
        <v/>
      </c>
      <c r="AN1677" s="23"/>
      <c r="AO1677" s="24"/>
      <c r="AP1677" s="22" t="str">
        <f>IFERROR(AVERAGE(AQ1677:AR1677),"")</f>
        <v/>
      </c>
      <c r="AQ1677" s="23"/>
      <c r="AR1677" s="24"/>
      <c r="AS1677" s="22" t="str">
        <f>IFERROR(AVERAGE(AT1677:AU1677),"")</f>
        <v/>
      </c>
      <c r="AT1677" s="23"/>
      <c r="AU1677" s="24"/>
      <c r="AV1677" s="22" t="str">
        <f>IFERROR(AVERAGE(AW1677:AX1677),"")</f>
        <v/>
      </c>
      <c r="AW1677" s="23"/>
      <c r="AX1677" s="24"/>
      <c r="AY1677" s="22" t="str">
        <f>IFERROR(AVERAGE(AZ1677:BA1677),"")</f>
        <v/>
      </c>
      <c r="AZ1677" s="23"/>
      <c r="BA1677" s="24"/>
      <c r="BB1677" s="22" t="str">
        <f>IFERROR(AVERAGE(BC1677:BD1677),"")</f>
        <v/>
      </c>
      <c r="BC1677" s="23"/>
      <c r="BD1677" s="24"/>
      <c r="BE1677" s="22" t="str">
        <f>IFERROR(AVERAGE(BF1677:BG1677),"")</f>
        <v/>
      </c>
      <c r="BF1677" s="23"/>
      <c r="BG1677" s="24"/>
      <c r="BH1677" s="22" t="str">
        <f>IFERROR(AVERAGE(BI1677:BJ1677),"")</f>
        <v/>
      </c>
      <c r="BI1677" s="23"/>
      <c r="BJ1677" s="24"/>
      <c r="BK1677" s="22" t="str">
        <f>IFERROR(AVERAGE(BL1677:BM1677),"")</f>
        <v/>
      </c>
      <c r="BL1677" s="23"/>
      <c r="BM1677" s="24"/>
      <c r="BN1677" s="22" t="str">
        <f>IFERROR(AVERAGE(BO1677:BP1677),"")</f>
        <v/>
      </c>
      <c r="BO1677" s="23"/>
      <c r="BP1677" s="24"/>
      <c r="BQ1677" s="22" t="str">
        <f>IFERROR(AVERAGE(BR1677:BS1677),"")</f>
        <v/>
      </c>
      <c r="BR1677" s="23"/>
      <c r="BS1677" s="24"/>
      <c r="BT1677" s="22" t="str">
        <f>IFERROR(AVERAGE(BU1677:BV1677),"")</f>
        <v/>
      </c>
      <c r="BU1677" s="23"/>
      <c r="BV1677" s="24"/>
    </row>
    <row r="1678" spans="1:74">
      <c r="B1678" t="s">
        <v>69</v>
      </c>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c r="BB1678" s="4"/>
      <c r="BC1678" s="4"/>
      <c r="BD1678" s="4"/>
      <c r="BE1678" s="4"/>
      <c r="BF1678" s="4"/>
      <c r="BG1678" s="4"/>
      <c r="BH1678" s="4"/>
      <c r="BI1678" s="4"/>
      <c r="BJ1678" s="4"/>
      <c r="BK1678" s="4"/>
      <c r="BL1678" s="4"/>
      <c r="BM1678" s="4"/>
      <c r="BN1678" s="4"/>
      <c r="BO1678" s="4"/>
      <c r="BP1678" s="4"/>
      <c r="BQ1678" s="4"/>
      <c r="BR1678" s="4"/>
      <c r="BS1678" s="4"/>
      <c r="BT1678" s="4"/>
      <c r="BU1678" s="4"/>
      <c r="BV1678" s="4"/>
    </row>
    <row r="1679" spans="1:74">
      <c r="B1679" t="str">
        <f>B1674</f>
        <v>sterner2009bioenergy</v>
      </c>
      <c r="C1679" t="s">
        <v>23</v>
      </c>
      <c r="D1679">
        <f>D1674</f>
        <v>2009</v>
      </c>
      <c r="E1679" t="s">
        <v>20</v>
      </c>
      <c r="F1679" s="4" t="str">
        <f>IFERROR(AVERAGE(G1679:H1679),"")</f>
        <v/>
      </c>
      <c r="G1679" s="12"/>
      <c r="H1679" s="13"/>
      <c r="I1679" s="4" t="str">
        <f>IFERROR(AVERAGE(J1679:K1679),"")</f>
        <v/>
      </c>
      <c r="J1679" s="12"/>
      <c r="K1679" s="13"/>
      <c r="L1679" s="4" t="str">
        <f>IFERROR(AVERAGE(M1679:N1679),"")</f>
        <v/>
      </c>
      <c r="M1679" s="12"/>
      <c r="N1679" s="13"/>
      <c r="O1679" s="4" t="str">
        <f>IFERROR(AVERAGE(P1679:Q1679),"")</f>
        <v/>
      </c>
      <c r="P1679" s="12"/>
      <c r="Q1679" s="13"/>
      <c r="R1679" s="4" t="str">
        <f>IFERROR(AVERAGE(S1679:T1679),"")</f>
        <v/>
      </c>
      <c r="S1679" s="12"/>
      <c r="T1679" s="13"/>
      <c r="U1679" s="4" t="str">
        <f>IFERROR(AVERAGE(V1679:W1679),"")</f>
        <v/>
      </c>
      <c r="V1679" s="12"/>
      <c r="W1679" s="13"/>
      <c r="X1679" s="4" t="str">
        <f>IFERROR(AVERAGE(Y1679:Z1679),"")</f>
        <v/>
      </c>
      <c r="Y1679" s="12"/>
      <c r="Z1679" s="13"/>
      <c r="AA1679" s="4" t="str">
        <f>IFERROR(AVERAGE(AB1679:AC1679),"")</f>
        <v/>
      </c>
      <c r="AB1679" s="12"/>
      <c r="AC1679" s="13"/>
      <c r="AD1679" s="4" t="str">
        <f>IFERROR(AVERAGE(AE1679:AF1679),"")</f>
        <v/>
      </c>
      <c r="AE1679" s="12"/>
      <c r="AF1679" s="13"/>
      <c r="AG1679" s="4" t="str">
        <f>IFERROR(AVERAGE(AH1679:AI1679),"")</f>
        <v/>
      </c>
      <c r="AH1679" s="12"/>
      <c r="AI1679" s="13"/>
      <c r="AJ1679" s="4" t="str">
        <f>IFERROR(AVERAGE(AK1679:AL1679),"")</f>
        <v/>
      </c>
      <c r="AK1679" s="12"/>
      <c r="AL1679" s="13"/>
      <c r="AM1679" s="4" t="str">
        <f>IFERROR(AVERAGE(AN1679:AO1679),"")</f>
        <v/>
      </c>
      <c r="AN1679" s="12"/>
      <c r="AO1679" s="13"/>
      <c r="AP1679" s="4" t="str">
        <f>IFERROR(AVERAGE(AQ1679:AR1679),"")</f>
        <v/>
      </c>
      <c r="AQ1679" s="12"/>
      <c r="AR1679" s="13"/>
      <c r="AS1679" s="4" t="str">
        <f>IFERROR(AVERAGE(AT1679:AU1679),"")</f>
        <v/>
      </c>
      <c r="AT1679" s="12"/>
      <c r="AU1679" s="13"/>
      <c r="AV1679" s="4" t="str">
        <f>IFERROR(AVERAGE(AW1679:AX1679),"")</f>
        <v/>
      </c>
      <c r="AW1679" s="12"/>
      <c r="AX1679" s="13"/>
      <c r="AY1679" s="4" t="str">
        <f>IFERROR(AVERAGE(AZ1679:BA1679),"")</f>
        <v/>
      </c>
      <c r="AZ1679" s="12"/>
      <c r="BA1679" s="13"/>
      <c r="BB1679" s="4" t="str">
        <f>IFERROR(AVERAGE(BC1679:BD1679),"")</f>
        <v/>
      </c>
      <c r="BC1679" s="12"/>
      <c r="BD1679" s="13"/>
      <c r="BE1679" s="4" t="str">
        <f>IFERROR(AVERAGE(BF1679:BG1679),"")</f>
        <v/>
      </c>
      <c r="BF1679" s="12"/>
      <c r="BG1679" s="13"/>
      <c r="BH1679" s="4" t="str">
        <f>IFERROR(AVERAGE(BI1679:BJ1679),"")</f>
        <v/>
      </c>
      <c r="BI1679" s="12"/>
      <c r="BJ1679" s="13"/>
      <c r="BK1679" s="4" t="str">
        <f>IFERROR(AVERAGE(BL1679:BM1679),"")</f>
        <v/>
      </c>
      <c r="BL1679" s="12"/>
      <c r="BM1679" s="13"/>
      <c r="BN1679" s="4" t="str">
        <f>IFERROR(AVERAGE(BO1679:BP1679),"")</f>
        <v/>
      </c>
      <c r="BO1679" s="12"/>
      <c r="BP1679" s="13"/>
      <c r="BQ1679" s="4" t="str">
        <f>IFERROR(AVERAGE(BR1679:BS1679),"")</f>
        <v/>
      </c>
      <c r="BR1679" s="12"/>
      <c r="BS1679" s="13"/>
      <c r="BT1679" s="4" t="str">
        <f>IFERROR(AVERAGE(BU1679:BV1679),"")</f>
        <v/>
      </c>
      <c r="BU1679" s="12"/>
      <c r="BV1679" s="13"/>
    </row>
    <row r="1680" spans="1:74">
      <c r="B1680" t="str">
        <f>B1679</f>
        <v>sterner2009bioenergy</v>
      </c>
      <c r="C1680" t="s">
        <v>42</v>
      </c>
      <c r="D1680">
        <f>D1679</f>
        <v>2009</v>
      </c>
      <c r="E1680" t="s">
        <v>43</v>
      </c>
      <c r="F1680" s="4" t="str">
        <f>IFERROR(AVERAGE(G1680:H1680),"")</f>
        <v/>
      </c>
      <c r="G1680" s="12"/>
      <c r="H1680" s="13"/>
      <c r="I1680" s="4" t="str">
        <f>IFERROR(AVERAGE(J1680:K1680),"")</f>
        <v/>
      </c>
      <c r="J1680" s="12"/>
      <c r="K1680" s="13"/>
      <c r="L1680" s="4" t="str">
        <f>IFERROR(AVERAGE(M1680:N1680),"")</f>
        <v/>
      </c>
      <c r="M1680" s="12"/>
      <c r="N1680" s="13"/>
      <c r="O1680" s="4" t="str">
        <f>IFERROR(AVERAGE(P1680:Q1680),"")</f>
        <v/>
      </c>
      <c r="P1680" s="12"/>
      <c r="Q1680" s="13"/>
      <c r="R1680" s="4" t="str">
        <f>IFERROR(AVERAGE(S1680:T1680),"")</f>
        <v/>
      </c>
      <c r="S1680" s="12"/>
      <c r="T1680" s="13"/>
      <c r="U1680" s="4" t="str">
        <f>IFERROR(AVERAGE(V1680:W1680),"")</f>
        <v/>
      </c>
      <c r="V1680" s="12"/>
      <c r="W1680" s="13"/>
      <c r="X1680" s="4" t="str">
        <f>IFERROR(AVERAGE(Y1680:Z1680),"")</f>
        <v/>
      </c>
      <c r="Y1680" s="12"/>
      <c r="Z1680" s="13"/>
      <c r="AA1680" s="4" t="str">
        <f>IFERROR(AVERAGE(AB1680:AC1680),"")</f>
        <v/>
      </c>
      <c r="AB1680" s="12"/>
      <c r="AC1680" s="13"/>
      <c r="AD1680" s="4" t="str">
        <f>IFERROR(AVERAGE(AE1680:AF1680),"")</f>
        <v/>
      </c>
      <c r="AE1680" s="12"/>
      <c r="AF1680" s="13"/>
      <c r="AG1680" s="4" t="str">
        <f>IFERROR(AVERAGE(AH1680:AI1680),"")</f>
        <v/>
      </c>
      <c r="AH1680" s="12"/>
      <c r="AI1680" s="13"/>
      <c r="AJ1680" s="4" t="str">
        <f>IFERROR(AVERAGE(AK1680:AL1680),"")</f>
        <v/>
      </c>
      <c r="AK1680" s="12"/>
      <c r="AL1680" s="13"/>
      <c r="AM1680" s="4" t="str">
        <f>IFERROR(AVERAGE(AN1680:AO1680),"")</f>
        <v/>
      </c>
      <c r="AN1680" s="12"/>
      <c r="AO1680" s="13"/>
      <c r="AP1680" s="4" t="str">
        <f>IFERROR(AVERAGE(AQ1680:AR1680),"")</f>
        <v/>
      </c>
      <c r="AQ1680" s="12"/>
      <c r="AR1680" s="13"/>
      <c r="AS1680" s="4" t="str">
        <f>IFERROR(AVERAGE(AT1680:AU1680),"")</f>
        <v/>
      </c>
      <c r="AT1680" s="12"/>
      <c r="AU1680" s="13"/>
      <c r="AV1680" s="4" t="str">
        <f>IFERROR(AVERAGE(AW1680:AX1680),"")</f>
        <v/>
      </c>
      <c r="AW1680" s="12"/>
      <c r="AX1680" s="13"/>
      <c r="AY1680" s="4" t="str">
        <f>IFERROR(AVERAGE(AZ1680:BA1680),"")</f>
        <v/>
      </c>
      <c r="AZ1680" s="12"/>
      <c r="BA1680" s="13"/>
      <c r="BB1680" s="4" t="str">
        <f>IFERROR(AVERAGE(BC1680:BD1680),"")</f>
        <v/>
      </c>
      <c r="BC1680" s="12"/>
      <c r="BD1680" s="13"/>
      <c r="BE1680" s="4" t="str">
        <f>IFERROR(AVERAGE(BF1680:BG1680),"")</f>
        <v/>
      </c>
      <c r="BF1680" s="12"/>
      <c r="BG1680" s="13"/>
      <c r="BH1680" s="4" t="str">
        <f>IFERROR(AVERAGE(BI1680:BJ1680),"")</f>
        <v/>
      </c>
      <c r="BI1680" s="12"/>
      <c r="BJ1680" s="13"/>
      <c r="BK1680" s="4" t="str">
        <f>IFERROR(AVERAGE(BL1680:BM1680),"")</f>
        <v/>
      </c>
      <c r="BL1680" s="12"/>
      <c r="BM1680" s="13"/>
      <c r="BN1680" s="4" t="str">
        <f>IFERROR(AVERAGE(BO1680:BP1680),"")</f>
        <v/>
      </c>
      <c r="BO1680" s="12"/>
      <c r="BP1680" s="13"/>
      <c r="BQ1680" s="4" t="str">
        <f>IFERROR(AVERAGE(BR1680:BS1680),"")</f>
        <v/>
      </c>
      <c r="BR1680" s="12"/>
      <c r="BS1680" s="13"/>
      <c r="BT1680" s="4" t="str">
        <f>IFERROR(AVERAGE(BU1680:BV1680),"")</f>
        <v/>
      </c>
      <c r="BU1680" s="12"/>
      <c r="BV1680" s="13"/>
    </row>
    <row r="1681" spans="1:77">
      <c r="B1681" t="str">
        <f>B1680</f>
        <v>sterner2009bioenergy</v>
      </c>
      <c r="C1681" t="s">
        <v>21</v>
      </c>
      <c r="D1681">
        <f>D1680</f>
        <v>2009</v>
      </c>
      <c r="E1681" t="s">
        <v>22</v>
      </c>
      <c r="F1681" s="22" t="str">
        <f>IFERROR(AVERAGE(G1681:H1681),"")</f>
        <v/>
      </c>
      <c r="G1681" s="23"/>
      <c r="H1681" s="24"/>
      <c r="I1681" s="22" t="str">
        <f>IFERROR(AVERAGE(J1681:K1681),"")</f>
        <v/>
      </c>
      <c r="J1681" s="23"/>
      <c r="K1681" s="24"/>
      <c r="L1681" s="22" t="str">
        <f>IFERROR(AVERAGE(M1681:N1681),"")</f>
        <v/>
      </c>
      <c r="M1681" s="23"/>
      <c r="N1681" s="24"/>
      <c r="O1681" s="22" t="str">
        <f>IFERROR(AVERAGE(P1681:Q1681),"")</f>
        <v/>
      </c>
      <c r="P1681" s="23"/>
      <c r="Q1681" s="24"/>
      <c r="R1681" s="22" t="str">
        <f>IFERROR(AVERAGE(S1681:T1681),"")</f>
        <v/>
      </c>
      <c r="S1681" s="23"/>
      <c r="T1681" s="24"/>
      <c r="U1681" s="22" t="str">
        <f>IFERROR(AVERAGE(V1681:W1681),"")</f>
        <v/>
      </c>
      <c r="V1681" s="23"/>
      <c r="W1681" s="24"/>
      <c r="X1681" s="22" t="str">
        <f>IFERROR(AVERAGE(Y1681:Z1681),"")</f>
        <v/>
      </c>
      <c r="Y1681" s="23"/>
      <c r="Z1681" s="24"/>
      <c r="AA1681" s="22" t="str">
        <f>IFERROR(AVERAGE(AB1681:AC1681),"")</f>
        <v/>
      </c>
      <c r="AB1681" s="23"/>
      <c r="AC1681" s="24"/>
      <c r="AD1681" s="22" t="str">
        <f>IFERROR(AVERAGE(AE1681:AF1681),"")</f>
        <v/>
      </c>
      <c r="AE1681" s="23"/>
      <c r="AF1681" s="24"/>
      <c r="AG1681" s="22">
        <f>IFERROR(AVERAGE(AH1681:AI1681),"")</f>
        <v>0.6</v>
      </c>
      <c r="AH1681" s="23">
        <v>0.6</v>
      </c>
      <c r="AI1681" s="24">
        <v>0.6</v>
      </c>
      <c r="AJ1681" s="22" t="str">
        <f>IFERROR(AVERAGE(AK1681:AL1681),"")</f>
        <v/>
      </c>
      <c r="AK1681" s="23"/>
      <c r="AL1681" s="24"/>
      <c r="AM1681" s="22" t="str">
        <f>IFERROR(AVERAGE(AN1681:AO1681),"")</f>
        <v/>
      </c>
      <c r="AN1681" s="23"/>
      <c r="AO1681" s="24"/>
      <c r="AP1681" s="22" t="str">
        <f>IFERROR(AVERAGE(AQ1681:AR1681),"")</f>
        <v/>
      </c>
      <c r="AQ1681" s="23"/>
      <c r="AR1681" s="24"/>
      <c r="AS1681" s="22" t="str">
        <f>IFERROR(AVERAGE(AT1681:AU1681),"")</f>
        <v/>
      </c>
      <c r="AT1681" s="23"/>
      <c r="AU1681" s="24"/>
      <c r="AV1681" s="22" t="str">
        <f>IFERROR(AVERAGE(AW1681:AX1681),"")</f>
        <v/>
      </c>
      <c r="AW1681" s="23"/>
      <c r="AX1681" s="24"/>
      <c r="AY1681" s="22" t="str">
        <f>IFERROR(AVERAGE(AZ1681:BA1681),"")</f>
        <v/>
      </c>
      <c r="AZ1681" s="23"/>
      <c r="BA1681" s="24"/>
      <c r="BB1681" s="22" t="str">
        <f>IFERROR(AVERAGE(BC1681:BD1681),"")</f>
        <v/>
      </c>
      <c r="BC1681" s="23"/>
      <c r="BD1681" s="24"/>
      <c r="BE1681" s="22" t="str">
        <f>IFERROR(AVERAGE(BF1681:BG1681),"")</f>
        <v/>
      </c>
      <c r="BF1681" s="23"/>
      <c r="BG1681" s="24"/>
      <c r="BH1681" s="22" t="str">
        <f>IFERROR(AVERAGE(BI1681:BJ1681),"")</f>
        <v/>
      </c>
      <c r="BI1681" s="23"/>
      <c r="BJ1681" s="24"/>
      <c r="BK1681" s="22" t="str">
        <f>IFERROR(AVERAGE(BL1681:BM1681),"")</f>
        <v/>
      </c>
      <c r="BL1681" s="23"/>
      <c r="BM1681" s="24"/>
      <c r="BN1681" s="22">
        <f>IFERROR(AVERAGE(BO1681:BP1681),"")</f>
        <v>0.75</v>
      </c>
      <c r="BO1681" s="23">
        <v>0.65</v>
      </c>
      <c r="BP1681" s="24">
        <v>0.85</v>
      </c>
      <c r="BQ1681" s="22" t="str">
        <f>IFERROR(AVERAGE(BR1681:BS1681),"")</f>
        <v/>
      </c>
      <c r="BR1681" s="23"/>
      <c r="BS1681" s="24"/>
      <c r="BT1681" s="22" t="str">
        <f>IFERROR(AVERAGE(BU1681:BV1681),"")</f>
        <v/>
      </c>
      <c r="BU1681" s="23"/>
      <c r="BV1681" s="24"/>
    </row>
    <row r="1682" spans="1:77">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c r="AV1682" s="11"/>
      <c r="AW1682" s="11"/>
      <c r="AX1682" s="11"/>
      <c r="AY1682" s="11"/>
      <c r="AZ1682" s="11"/>
      <c r="BA1682" s="11"/>
      <c r="BB1682" s="11"/>
      <c r="BC1682" s="11"/>
      <c r="BD1682" s="11"/>
      <c r="BE1682" s="11"/>
      <c r="BF1682" s="11"/>
      <c r="BG1682" s="11"/>
      <c r="BH1682" s="11"/>
      <c r="BI1682" s="11"/>
      <c r="BJ1682" s="11"/>
      <c r="BK1682" s="11"/>
      <c r="BL1682" s="11"/>
      <c r="BM1682" s="11"/>
      <c r="BN1682" s="11"/>
      <c r="BO1682" s="11"/>
      <c r="BP1682" s="11"/>
      <c r="BQ1682" s="11"/>
      <c r="BR1682" s="11"/>
      <c r="BS1682" s="11"/>
      <c r="BT1682" s="11"/>
      <c r="BU1682" s="11"/>
      <c r="BV1682" s="11"/>
      <c r="BW1682" s="11"/>
      <c r="BX1682" s="11"/>
      <c r="BY1682" s="11"/>
    </row>
    <row r="1684" spans="1:77">
      <c r="A1684" s="5">
        <f>MATCH(B1684,Sources[Citekey],0)</f>
        <v>119</v>
      </c>
      <c r="B1684" s="6" t="s">
        <v>478</v>
      </c>
      <c r="C1684" s="1"/>
      <c r="D1684" s="1">
        <f>VLOOKUP(B1684,Sources[],2,FALSE)</f>
        <v>2014</v>
      </c>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c r="BB1684" s="4"/>
      <c r="BC1684" s="4"/>
      <c r="BD1684" s="4"/>
      <c r="BE1684" s="4"/>
      <c r="BF1684" s="4"/>
      <c r="BG1684" s="4"/>
      <c r="BH1684" s="4"/>
      <c r="BI1684" s="4"/>
      <c r="BJ1684" s="4"/>
      <c r="BK1684" s="4"/>
      <c r="BL1684" s="4"/>
      <c r="BM1684" s="4"/>
      <c r="BN1684" s="4"/>
      <c r="BO1684" s="4"/>
      <c r="BP1684" s="4"/>
      <c r="BQ1684" s="4"/>
      <c r="BR1684" s="4"/>
      <c r="BS1684" s="4"/>
      <c r="BT1684" s="4"/>
      <c r="BU1684" s="4"/>
      <c r="BV1684" s="4"/>
    </row>
    <row r="1685" spans="1:77">
      <c r="B1685" t="str">
        <f>B1684</f>
        <v>fichtner2014erstellung</v>
      </c>
      <c r="C1685" t="s">
        <v>3</v>
      </c>
      <c r="D1685">
        <f>D1684</f>
        <v>2014</v>
      </c>
      <c r="E1685" s="25" t="s">
        <v>6</v>
      </c>
      <c r="F1685" s="4" t="str">
        <f>IFERROR(AVERAGE(G1685:H1685),"")</f>
        <v/>
      </c>
      <c r="G1685" s="12"/>
      <c r="H1685" s="13"/>
      <c r="I1685" s="4" t="str">
        <f>IFERROR(AVERAGE(J1685:K1685),"")</f>
        <v/>
      </c>
      <c r="J1685" s="12"/>
      <c r="K1685" s="13"/>
      <c r="L1685" s="4" t="str">
        <f>IFERROR(AVERAGE(M1685:N1685),"")</f>
        <v/>
      </c>
      <c r="M1685" s="12"/>
      <c r="N1685" s="13"/>
      <c r="O1685" s="4" t="str">
        <f>IFERROR(AVERAGE(P1685:Q1685),"")</f>
        <v/>
      </c>
      <c r="P1685" s="12"/>
      <c r="Q1685" s="13"/>
      <c r="R1685" s="4" t="str">
        <f>IFERROR(AVERAGE(S1685:T1685),"")</f>
        <v/>
      </c>
      <c r="S1685" s="12"/>
      <c r="T1685" s="13"/>
      <c r="U1685" s="4" t="str">
        <f>IFERROR(AVERAGE(V1685:W1685),"")</f>
        <v/>
      </c>
      <c r="V1685" s="12"/>
      <c r="W1685" s="13"/>
      <c r="X1685" s="4" t="str">
        <f>IFERROR(AVERAGE(Y1685:Z1685),"")</f>
        <v/>
      </c>
      <c r="Y1685" s="12"/>
      <c r="Z1685" s="13"/>
      <c r="AA1685" s="4" t="str">
        <f>IFERROR(AVERAGE(AB1685:AC1685),"")</f>
        <v/>
      </c>
      <c r="AB1685" s="12"/>
      <c r="AC1685" s="13"/>
      <c r="AD1685" s="4" t="str">
        <f>IFERROR(AVERAGE(AE1685:AF1685),"")</f>
        <v/>
      </c>
      <c r="AE1685" s="12"/>
      <c r="AF1685" s="13"/>
      <c r="AG1685" s="4" t="str">
        <f>IFERROR(AVERAGE(AH1685:AI1685),"")</f>
        <v/>
      </c>
      <c r="AH1685" s="12"/>
      <c r="AI1685" s="13"/>
      <c r="AJ1685" s="4" t="str">
        <f>IFERROR(AVERAGE(AK1685:AL1685),"")</f>
        <v/>
      </c>
      <c r="AK1685" s="12"/>
      <c r="AL1685" s="13"/>
      <c r="AM1685" s="4" t="str">
        <f>IFERROR(AVERAGE(AN1685:AO1685),"")</f>
        <v/>
      </c>
      <c r="AN1685" s="12"/>
      <c r="AO1685" s="13"/>
      <c r="AP1685" s="4" t="str">
        <f>IFERROR(AVERAGE(AQ1685:AR1685),"")</f>
        <v/>
      </c>
      <c r="AQ1685" s="12"/>
      <c r="AR1685" s="13"/>
      <c r="AS1685" s="4" t="str">
        <f>IFERROR(AVERAGE(AT1685:AU1685),"")</f>
        <v/>
      </c>
      <c r="AT1685" s="12"/>
      <c r="AU1685" s="13"/>
      <c r="AV1685" s="4" t="str">
        <f>IFERROR(AVERAGE(AW1685:AX1685),"")</f>
        <v/>
      </c>
      <c r="AW1685" s="12"/>
      <c r="AX1685" s="13"/>
      <c r="AY1685" s="4" t="str">
        <f>IFERROR(AVERAGE(AZ1685:BA1685),"")</f>
        <v/>
      </c>
      <c r="AZ1685" s="12"/>
      <c r="BA1685" s="13"/>
      <c r="BB1685" s="4" t="str">
        <f>IFERROR(AVERAGE(BC1685:BD1685),"")</f>
        <v/>
      </c>
      <c r="BC1685" s="12"/>
      <c r="BD1685" s="13"/>
      <c r="BE1685" s="4" t="str">
        <f>IFERROR(AVERAGE(BF1685:BG1685),"")</f>
        <v/>
      </c>
      <c r="BF1685" s="12"/>
      <c r="BG1685" s="13"/>
      <c r="BH1685" s="4" t="str">
        <f>IFERROR(AVERAGE(BI1685:BJ1685),"")</f>
        <v/>
      </c>
      <c r="BI1685" s="12"/>
      <c r="BJ1685" s="13"/>
      <c r="BK1685" s="4" t="str">
        <f>IFERROR(AVERAGE(BL1685:BM1685),"")</f>
        <v/>
      </c>
      <c r="BL1685" s="12"/>
      <c r="BM1685" s="13"/>
      <c r="BN1685" s="4" t="str">
        <f>IFERROR(AVERAGE(BO1685:BP1685),"")</f>
        <v/>
      </c>
      <c r="BO1685" s="12"/>
      <c r="BP1685" s="13"/>
      <c r="BQ1685" s="4" t="str">
        <f>IFERROR(AVERAGE(BR1685:BS1685),"")</f>
        <v/>
      </c>
      <c r="BR1685" s="12"/>
      <c r="BS1685" s="13"/>
      <c r="BT1685" s="4" t="str">
        <f>IFERROR(AVERAGE(BU1685:BV1685),"")</f>
        <v/>
      </c>
      <c r="BU1685" s="12"/>
      <c r="BV1685" s="13"/>
      <c r="BX1685" s="2"/>
      <c r="BY1685" s="2"/>
    </row>
    <row r="1686" spans="1:77">
      <c r="B1686" t="str">
        <f>B1685</f>
        <v>fichtner2014erstellung</v>
      </c>
      <c r="C1686" t="s">
        <v>4</v>
      </c>
      <c r="D1686">
        <f>D1685</f>
        <v>2014</v>
      </c>
      <c r="E1686" t="str">
        <f>E1685</f>
        <v>EUR/kW</v>
      </c>
      <c r="F1686" s="4" t="str">
        <f>IFERROR(AVERAGE(G1686:H1686),"")</f>
        <v/>
      </c>
      <c r="G1686" s="14"/>
      <c r="H1686" s="15"/>
      <c r="I1686" s="4" t="str">
        <f>IFERROR(AVERAGE(J1686:K1686),"")</f>
        <v/>
      </c>
      <c r="J1686" s="14"/>
      <c r="K1686" s="15"/>
      <c r="L1686" s="4" t="str">
        <f>IFERROR(AVERAGE(M1686:N1686),"")</f>
        <v/>
      </c>
      <c r="M1686" s="14"/>
      <c r="N1686" s="15"/>
      <c r="O1686" s="4" t="str">
        <f>IFERROR(AVERAGE(P1686:Q1686),"")</f>
        <v/>
      </c>
      <c r="P1686" s="14"/>
      <c r="Q1686" s="15"/>
      <c r="R1686" s="4" t="str">
        <f>IFERROR(AVERAGE(S1686:T1686),"")</f>
        <v/>
      </c>
      <c r="S1686" s="14"/>
      <c r="T1686" s="15"/>
      <c r="U1686" s="4" t="str">
        <f>IFERROR(AVERAGE(V1686:W1686),"")</f>
        <v/>
      </c>
      <c r="V1686" s="14"/>
      <c r="W1686" s="15"/>
      <c r="X1686" s="4" t="str">
        <f>IFERROR(AVERAGE(Y1686:Z1686),"")</f>
        <v/>
      </c>
      <c r="Y1686" s="14"/>
      <c r="Z1686" s="15"/>
      <c r="AA1686" s="4" t="str">
        <f>IFERROR(AVERAGE(AB1686:AC1686),"")</f>
        <v/>
      </c>
      <c r="AB1686" s="14"/>
      <c r="AC1686" s="15"/>
      <c r="AD1686" s="4" t="str">
        <f>IFERROR(AVERAGE(AE1686:AF1686),"")</f>
        <v/>
      </c>
      <c r="AE1686" s="14"/>
      <c r="AF1686" s="15"/>
      <c r="AG1686" s="4" t="str">
        <f>IFERROR(AVERAGE(AH1686:AI1686),"")</f>
        <v/>
      </c>
      <c r="AH1686" s="14"/>
      <c r="AI1686" s="15"/>
      <c r="AJ1686" s="4" t="str">
        <f>IFERROR(AVERAGE(AK1686:AL1686),"")</f>
        <v/>
      </c>
      <c r="AK1686" s="14"/>
      <c r="AL1686" s="15"/>
      <c r="AM1686" s="4" t="str">
        <f>IFERROR(AVERAGE(AN1686:AO1686),"")</f>
        <v/>
      </c>
      <c r="AN1686" s="14"/>
      <c r="AO1686" s="15"/>
      <c r="AP1686" s="4" t="str">
        <f>IFERROR(AVERAGE(AQ1686:AR1686),"")</f>
        <v/>
      </c>
      <c r="AQ1686" s="14"/>
      <c r="AR1686" s="15"/>
      <c r="AS1686" s="4" t="str">
        <f>IFERROR(AVERAGE(AT1686:AU1686),"")</f>
        <v/>
      </c>
      <c r="AT1686" s="14"/>
      <c r="AU1686" s="15"/>
      <c r="AV1686" s="4">
        <f>IFERROR(AVERAGE(AW1686:AX1686),"")</f>
        <v>1200</v>
      </c>
      <c r="AW1686" s="14">
        <v>1200</v>
      </c>
      <c r="AX1686" s="15">
        <v>1200</v>
      </c>
      <c r="AY1686" s="4" t="str">
        <f>IFERROR(AVERAGE(AZ1686:BA1686),"")</f>
        <v/>
      </c>
      <c r="AZ1686" s="14"/>
      <c r="BA1686" s="15"/>
      <c r="BB1686" s="4" t="str">
        <f>IFERROR(AVERAGE(BC1686:BD1686),"")</f>
        <v/>
      </c>
      <c r="BC1686" s="14"/>
      <c r="BD1686" s="15"/>
      <c r="BE1686" s="4" t="str">
        <f>IFERROR(AVERAGE(BF1686:BG1686),"")</f>
        <v/>
      </c>
      <c r="BF1686" s="14"/>
      <c r="BG1686" s="15"/>
      <c r="BH1686" s="4" t="str">
        <f>IFERROR(AVERAGE(BI1686:BJ1686),"")</f>
        <v/>
      </c>
      <c r="BI1686" s="14"/>
      <c r="BJ1686" s="15"/>
      <c r="BK1686" s="4" t="str">
        <f>IFERROR(AVERAGE(BL1686:BM1686),"")</f>
        <v/>
      </c>
      <c r="BL1686" s="14"/>
      <c r="BM1686" s="15"/>
      <c r="BN1686" s="4" t="str">
        <f>IFERROR(AVERAGE(BO1686:BP1686),"")</f>
        <v/>
      </c>
      <c r="BO1686" s="14"/>
      <c r="BP1686" s="15"/>
      <c r="BQ1686" s="4" t="str">
        <f>IFERROR(AVERAGE(BR1686:BS1686),"")</f>
        <v/>
      </c>
      <c r="BR1686" s="14"/>
      <c r="BS1686" s="15"/>
      <c r="BT1686" s="4" t="str">
        <f>IFERROR(AVERAGE(BU1686:BV1686),"")</f>
        <v/>
      </c>
      <c r="BU1686" s="14"/>
      <c r="BV1686" s="15"/>
      <c r="BX1686" s="2"/>
      <c r="BY1686" s="2"/>
    </row>
    <row r="1687" spans="1:77">
      <c r="B1687" t="str">
        <f>B1686</f>
        <v>fichtner2014erstellung</v>
      </c>
      <c r="C1687" t="s">
        <v>5</v>
      </c>
      <c r="D1687">
        <f>D1686</f>
        <v>2014</v>
      </c>
      <c r="E1687" t="str">
        <f>E1686</f>
        <v>EUR/kW</v>
      </c>
      <c r="F1687" s="4" t="str">
        <f>IFERROR(AVERAGE(G1687:H1687),"")</f>
        <v/>
      </c>
      <c r="G1687" s="16"/>
      <c r="H1687" s="17"/>
      <c r="I1687" s="4" t="str">
        <f>IFERROR(AVERAGE(J1687:K1687),"")</f>
        <v/>
      </c>
      <c r="J1687" s="16"/>
      <c r="K1687" s="17"/>
      <c r="L1687" s="4" t="str">
        <f>IFERROR(AVERAGE(M1687:N1687),"")</f>
        <v/>
      </c>
      <c r="M1687" s="16"/>
      <c r="N1687" s="17"/>
      <c r="O1687" s="4" t="str">
        <f>IFERROR(AVERAGE(P1687:Q1687),"")</f>
        <v/>
      </c>
      <c r="P1687" s="16"/>
      <c r="Q1687" s="17"/>
      <c r="R1687" s="4" t="str">
        <f>IFERROR(AVERAGE(S1687:T1687),"")</f>
        <v/>
      </c>
      <c r="S1687" s="16"/>
      <c r="T1687" s="17"/>
      <c r="U1687" s="4" t="str">
        <f>IFERROR(AVERAGE(V1687:W1687),"")</f>
        <v/>
      </c>
      <c r="V1687" s="16"/>
      <c r="W1687" s="17"/>
      <c r="X1687" s="4" t="str">
        <f>IFERROR(AVERAGE(Y1687:Z1687),"")</f>
        <v/>
      </c>
      <c r="Y1687" s="16"/>
      <c r="Z1687" s="17"/>
      <c r="AA1687" s="4" t="str">
        <f>IFERROR(AVERAGE(AB1687:AC1687),"")</f>
        <v/>
      </c>
      <c r="AB1687" s="16"/>
      <c r="AC1687" s="17"/>
      <c r="AD1687" s="4" t="str">
        <f>IFERROR(AVERAGE(AE1687:AF1687),"")</f>
        <v/>
      </c>
      <c r="AE1687" s="16"/>
      <c r="AF1687" s="17"/>
      <c r="AG1687" s="4" t="str">
        <f>IFERROR(AVERAGE(AH1687:AI1687),"")</f>
        <v/>
      </c>
      <c r="AH1687" s="16"/>
      <c r="AI1687" s="17"/>
      <c r="AJ1687" s="4" t="str">
        <f>IFERROR(AVERAGE(AK1687:AL1687),"")</f>
        <v/>
      </c>
      <c r="AK1687" s="16"/>
      <c r="AL1687" s="17"/>
      <c r="AM1687" s="4" t="str">
        <f>IFERROR(AVERAGE(AN1687:AO1687),"")</f>
        <v/>
      </c>
      <c r="AN1687" s="16"/>
      <c r="AO1687" s="17"/>
      <c r="AP1687" s="4" t="str">
        <f>IFERROR(AVERAGE(AQ1687:AR1687),"")</f>
        <v/>
      </c>
      <c r="AQ1687" s="16"/>
      <c r="AR1687" s="17"/>
      <c r="AS1687" s="4" t="str">
        <f>IFERROR(AVERAGE(AT1687:AU1687),"")</f>
        <v/>
      </c>
      <c r="AT1687" s="16"/>
      <c r="AU1687" s="17"/>
      <c r="AV1687" s="4" t="str">
        <f>IFERROR(AVERAGE(AW1687:AX1687),"")</f>
        <v/>
      </c>
      <c r="AW1687" s="16"/>
      <c r="AX1687" s="17"/>
      <c r="AY1687" s="4" t="str">
        <f>IFERROR(AVERAGE(AZ1687:BA1687),"")</f>
        <v/>
      </c>
      <c r="AZ1687" s="16"/>
      <c r="BA1687" s="17"/>
      <c r="BB1687" s="4" t="str">
        <f>IFERROR(AVERAGE(BC1687:BD1687),"")</f>
        <v/>
      </c>
      <c r="BC1687" s="16"/>
      <c r="BD1687" s="17"/>
      <c r="BE1687" s="4" t="str">
        <f>IFERROR(AVERAGE(BF1687:BG1687),"")</f>
        <v/>
      </c>
      <c r="BF1687" s="16"/>
      <c r="BG1687" s="17"/>
      <c r="BH1687" s="4" t="str">
        <f>IFERROR(AVERAGE(BI1687:BJ1687),"")</f>
        <v/>
      </c>
      <c r="BI1687" s="16"/>
      <c r="BJ1687" s="17"/>
      <c r="BK1687" s="4" t="str">
        <f>IFERROR(AVERAGE(BL1687:BM1687),"")</f>
        <v/>
      </c>
      <c r="BL1687" s="16"/>
      <c r="BM1687" s="17"/>
      <c r="BN1687" s="4" t="str">
        <f>IFERROR(AVERAGE(BO1687:BP1687),"")</f>
        <v/>
      </c>
      <c r="BO1687" s="16"/>
      <c r="BP1687" s="17"/>
      <c r="BQ1687" s="4" t="str">
        <f>IFERROR(AVERAGE(BR1687:BS1687),"")</f>
        <v/>
      </c>
      <c r="BR1687" s="16"/>
      <c r="BS1687" s="17"/>
      <c r="BT1687" s="4" t="str">
        <f>IFERROR(AVERAGE(BU1687:BV1687),"")</f>
        <v/>
      </c>
      <c r="BU1687" s="16"/>
      <c r="BV1687" s="17"/>
    </row>
    <row r="1688" spans="1:77">
      <c r="B1688" t="s">
        <v>69</v>
      </c>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c r="BB1688" s="4"/>
      <c r="BC1688" s="4"/>
      <c r="BD1688" s="4"/>
      <c r="BE1688" s="4"/>
      <c r="BF1688" s="4"/>
      <c r="BG1688" s="4"/>
      <c r="BH1688" s="4"/>
      <c r="BI1688" s="4"/>
      <c r="BJ1688" s="4"/>
      <c r="BK1688" s="4"/>
      <c r="BL1688" s="4"/>
      <c r="BM1688" s="4"/>
      <c r="BN1688" s="4"/>
      <c r="BO1688" s="4"/>
      <c r="BP1688" s="4"/>
      <c r="BQ1688" s="4"/>
      <c r="BR1688" s="4"/>
      <c r="BS1688" s="4"/>
      <c r="BT1688" s="4"/>
      <c r="BU1688" s="4"/>
      <c r="BV1688" s="4"/>
    </row>
    <row r="1689" spans="1:77" s="1" customFormat="1">
      <c r="A1689" s="55"/>
      <c r="B1689" s="1" t="str">
        <f>B1687</f>
        <v>fichtner2014erstellung</v>
      </c>
      <c r="C1689" s="1" t="s">
        <v>10</v>
      </c>
      <c r="D1689" s="1">
        <f>D1684</f>
        <v>2014</v>
      </c>
      <c r="E1689" s="1" t="str">
        <f>E1685</f>
        <v>EUR/kW</v>
      </c>
      <c r="F1689" s="10">
        <f>IFERROR(SUM(F1691:F1696)/F1690,0)</f>
        <v>0</v>
      </c>
      <c r="G1689" s="10">
        <f>IFERROR(SUM(G1691:G1696)/G1690,0)</f>
        <v>0</v>
      </c>
      <c r="H1689" s="10">
        <f>IFERROR(SUM(H1691:H1696)/H1690,0)</f>
        <v>0</v>
      </c>
      <c r="I1689" s="10">
        <f t="shared" ref="I1689:BT1689" si="1869">IFERROR(SUM(I1691:I1696)/I1690,0)</f>
        <v>0</v>
      </c>
      <c r="J1689" s="10">
        <f t="shared" si="1869"/>
        <v>0</v>
      </c>
      <c r="K1689" s="10">
        <f t="shared" si="1869"/>
        <v>0</v>
      </c>
      <c r="L1689" s="10">
        <f t="shared" si="1869"/>
        <v>0</v>
      </c>
      <c r="M1689" s="10">
        <f t="shared" si="1869"/>
        <v>0</v>
      </c>
      <c r="N1689" s="10">
        <f t="shared" si="1869"/>
        <v>0</v>
      </c>
      <c r="O1689" s="10">
        <f t="shared" si="1869"/>
        <v>0</v>
      </c>
      <c r="P1689" s="10">
        <f t="shared" si="1869"/>
        <v>0</v>
      </c>
      <c r="Q1689" s="10">
        <f t="shared" si="1869"/>
        <v>0</v>
      </c>
      <c r="R1689" s="10">
        <f t="shared" si="1869"/>
        <v>0</v>
      </c>
      <c r="S1689" s="10">
        <f t="shared" si="1869"/>
        <v>0</v>
      </c>
      <c r="T1689" s="10">
        <f t="shared" si="1869"/>
        <v>0</v>
      </c>
      <c r="U1689" s="10">
        <f t="shared" si="1869"/>
        <v>0</v>
      </c>
      <c r="V1689" s="10">
        <f t="shared" si="1869"/>
        <v>0</v>
      </c>
      <c r="W1689" s="10">
        <f t="shared" si="1869"/>
        <v>0</v>
      </c>
      <c r="X1689" s="10">
        <f t="shared" si="1869"/>
        <v>0</v>
      </c>
      <c r="Y1689" s="10">
        <f t="shared" si="1869"/>
        <v>0</v>
      </c>
      <c r="Z1689" s="10">
        <f t="shared" si="1869"/>
        <v>0</v>
      </c>
      <c r="AA1689" s="10">
        <f t="shared" si="1869"/>
        <v>0</v>
      </c>
      <c r="AB1689" s="10">
        <f t="shared" si="1869"/>
        <v>0</v>
      </c>
      <c r="AC1689" s="10">
        <f t="shared" si="1869"/>
        <v>0</v>
      </c>
      <c r="AD1689" s="10">
        <f t="shared" si="1869"/>
        <v>0</v>
      </c>
      <c r="AE1689" s="10">
        <f t="shared" si="1869"/>
        <v>0</v>
      </c>
      <c r="AF1689" s="10">
        <f t="shared" si="1869"/>
        <v>0</v>
      </c>
      <c r="AG1689" s="10">
        <f t="shared" si="1869"/>
        <v>0</v>
      </c>
      <c r="AH1689" s="10">
        <f t="shared" si="1869"/>
        <v>0</v>
      </c>
      <c r="AI1689" s="10">
        <f t="shared" si="1869"/>
        <v>0</v>
      </c>
      <c r="AJ1689" s="10">
        <f t="shared" si="1869"/>
        <v>0</v>
      </c>
      <c r="AK1689" s="10">
        <f t="shared" si="1869"/>
        <v>0</v>
      </c>
      <c r="AL1689" s="10">
        <f t="shared" si="1869"/>
        <v>0</v>
      </c>
      <c r="AM1689" s="10">
        <f t="shared" si="1869"/>
        <v>0</v>
      </c>
      <c r="AN1689" s="10">
        <f t="shared" si="1869"/>
        <v>0</v>
      </c>
      <c r="AO1689" s="10">
        <f t="shared" si="1869"/>
        <v>0</v>
      </c>
      <c r="AP1689" s="10">
        <f t="shared" si="1869"/>
        <v>0</v>
      </c>
      <c r="AQ1689" s="10">
        <f t="shared" si="1869"/>
        <v>0</v>
      </c>
      <c r="AR1689" s="10">
        <f t="shared" si="1869"/>
        <v>0</v>
      </c>
      <c r="AS1689" s="10">
        <f t="shared" si="1869"/>
        <v>0</v>
      </c>
      <c r="AT1689" s="10">
        <f t="shared" si="1869"/>
        <v>0</v>
      </c>
      <c r="AU1689" s="10">
        <f t="shared" si="1869"/>
        <v>0</v>
      </c>
      <c r="AV1689" s="10">
        <f t="shared" si="1869"/>
        <v>0</v>
      </c>
      <c r="AW1689" s="10">
        <f t="shared" si="1869"/>
        <v>0</v>
      </c>
      <c r="AX1689" s="10">
        <f t="shared" si="1869"/>
        <v>0</v>
      </c>
      <c r="AY1689" s="10">
        <f t="shared" si="1869"/>
        <v>0</v>
      </c>
      <c r="AZ1689" s="10">
        <f t="shared" si="1869"/>
        <v>0</v>
      </c>
      <c r="BA1689" s="10">
        <f t="shared" si="1869"/>
        <v>0</v>
      </c>
      <c r="BB1689" s="10">
        <f t="shared" si="1869"/>
        <v>0</v>
      </c>
      <c r="BC1689" s="10">
        <f t="shared" si="1869"/>
        <v>0</v>
      </c>
      <c r="BD1689" s="10">
        <f t="shared" si="1869"/>
        <v>0</v>
      </c>
      <c r="BE1689" s="10">
        <f t="shared" si="1869"/>
        <v>0</v>
      </c>
      <c r="BF1689" s="10">
        <f t="shared" si="1869"/>
        <v>0</v>
      </c>
      <c r="BG1689" s="10">
        <f t="shared" si="1869"/>
        <v>0</v>
      </c>
      <c r="BH1689" s="10">
        <f t="shared" si="1869"/>
        <v>0</v>
      </c>
      <c r="BI1689" s="10">
        <f t="shared" si="1869"/>
        <v>0</v>
      </c>
      <c r="BJ1689" s="10">
        <f t="shared" si="1869"/>
        <v>0</v>
      </c>
      <c r="BK1689" s="10">
        <f t="shared" si="1869"/>
        <v>0</v>
      </c>
      <c r="BL1689" s="10">
        <f t="shared" si="1869"/>
        <v>0</v>
      </c>
      <c r="BM1689" s="10">
        <f t="shared" si="1869"/>
        <v>0</v>
      </c>
      <c r="BN1689" s="10">
        <f t="shared" si="1869"/>
        <v>0</v>
      </c>
      <c r="BO1689" s="10">
        <f t="shared" si="1869"/>
        <v>0</v>
      </c>
      <c r="BP1689" s="10">
        <f t="shared" si="1869"/>
        <v>0</v>
      </c>
      <c r="BQ1689" s="10">
        <f t="shared" si="1869"/>
        <v>0</v>
      </c>
      <c r="BR1689" s="10">
        <f t="shared" si="1869"/>
        <v>0</v>
      </c>
      <c r="BS1689" s="10">
        <f t="shared" si="1869"/>
        <v>0</v>
      </c>
      <c r="BT1689" s="10">
        <f t="shared" si="1869"/>
        <v>0</v>
      </c>
      <c r="BU1689" s="10">
        <f>IFERROR(SUM(BU1691:BU1696)/BU1690,0)</f>
        <v>0</v>
      </c>
      <c r="BV1689" s="10">
        <f>IFERROR(SUM(BV1691:BV1696)/BV1690,0)</f>
        <v>0</v>
      </c>
    </row>
    <row r="1690" spans="1:77" hidden="1" outlineLevel="1">
      <c r="B1690" t="str">
        <f>B1689</f>
        <v>fichtner2014erstellung</v>
      </c>
      <c r="C1690" t="s">
        <v>17</v>
      </c>
      <c r="D1690">
        <f>D1689</f>
        <v>2014</v>
      </c>
      <c r="E1690" t="s">
        <v>18</v>
      </c>
      <c r="F1690" s="4" t="str">
        <f>IFERROR(AVERAGE(G1690:H1690),"")</f>
        <v/>
      </c>
      <c r="G1690" s="12"/>
      <c r="H1690" s="13"/>
      <c r="I1690" s="4" t="str">
        <f>IFERROR(AVERAGE(J1690:K1690),"")</f>
        <v/>
      </c>
      <c r="J1690" s="12"/>
      <c r="K1690" s="13"/>
      <c r="L1690" s="4" t="str">
        <f>IFERROR(AVERAGE(M1690:N1690),"")</f>
        <v/>
      </c>
      <c r="M1690" s="12"/>
      <c r="N1690" s="13"/>
      <c r="O1690" s="4" t="str">
        <f>IFERROR(AVERAGE(P1690:Q1690),"")</f>
        <v/>
      </c>
      <c r="P1690" s="12"/>
      <c r="Q1690" s="13"/>
      <c r="R1690" s="4" t="str">
        <f>IFERROR(AVERAGE(S1690:T1690),"")</f>
        <v/>
      </c>
      <c r="S1690" s="12"/>
      <c r="T1690" s="13"/>
      <c r="U1690" s="4" t="str">
        <f>IFERROR(AVERAGE(V1690:W1690),"")</f>
        <v/>
      </c>
      <c r="V1690" s="12"/>
      <c r="W1690" s="13"/>
      <c r="X1690" s="4" t="str">
        <f>IFERROR(AVERAGE(Y1690:Z1690),"")</f>
        <v/>
      </c>
      <c r="Y1690" s="12"/>
      <c r="Z1690" s="13"/>
      <c r="AA1690" s="4" t="str">
        <f>IFERROR(AVERAGE(AB1690:AC1690),"")</f>
        <v/>
      </c>
      <c r="AB1690" s="12"/>
      <c r="AC1690" s="13"/>
      <c r="AD1690" s="4" t="str">
        <f>IFERROR(AVERAGE(AE1690:AF1690),"")</f>
        <v/>
      </c>
      <c r="AE1690" s="12"/>
      <c r="AF1690" s="13"/>
      <c r="AG1690" s="4" t="str">
        <f>IFERROR(AVERAGE(AH1690:AI1690),"")</f>
        <v/>
      </c>
      <c r="AH1690" s="12"/>
      <c r="AI1690" s="13"/>
      <c r="AJ1690" s="4" t="str">
        <f>IFERROR(AVERAGE(AK1690:AL1690),"")</f>
        <v/>
      </c>
      <c r="AK1690" s="12"/>
      <c r="AL1690" s="13"/>
      <c r="AM1690" s="4" t="str">
        <f>IFERROR(AVERAGE(AN1690:AO1690),"")</f>
        <v/>
      </c>
      <c r="AN1690" s="12"/>
      <c r="AO1690" s="13"/>
      <c r="AP1690" s="4" t="str">
        <f>IFERROR(AVERAGE(AQ1690:AR1690),"")</f>
        <v/>
      </c>
      <c r="AQ1690" s="12"/>
      <c r="AR1690" s="13"/>
      <c r="AS1690" s="4" t="str">
        <f>IFERROR(AVERAGE(AT1690:AU1690),"")</f>
        <v/>
      </c>
      <c r="AT1690" s="12"/>
      <c r="AU1690" s="13"/>
      <c r="AV1690" s="4" t="str">
        <f>IFERROR(AVERAGE(AW1690:AX1690),"")</f>
        <v/>
      </c>
      <c r="AW1690" s="12"/>
      <c r="AX1690" s="13"/>
      <c r="AY1690" s="4" t="str">
        <f>IFERROR(AVERAGE(AZ1690:BA1690),"")</f>
        <v/>
      </c>
      <c r="AZ1690" s="12"/>
      <c r="BA1690" s="13"/>
      <c r="BB1690" s="4" t="str">
        <f>IFERROR(AVERAGE(BC1690:BD1690),"")</f>
        <v/>
      </c>
      <c r="BC1690" s="12"/>
      <c r="BD1690" s="13"/>
      <c r="BE1690" s="4" t="str">
        <f>IFERROR(AVERAGE(BF1690:BG1690),"")</f>
        <v/>
      </c>
      <c r="BF1690" s="12"/>
      <c r="BG1690" s="13"/>
      <c r="BH1690" s="4" t="str">
        <f>IFERROR(AVERAGE(BI1690:BJ1690),"")</f>
        <v/>
      </c>
      <c r="BI1690" s="12"/>
      <c r="BJ1690" s="13"/>
      <c r="BK1690" s="4" t="str">
        <f>IFERROR(AVERAGE(BL1690:BM1690),"")</f>
        <v/>
      </c>
      <c r="BL1690" s="12"/>
      <c r="BM1690" s="13"/>
      <c r="BN1690" s="4" t="str">
        <f>IFERROR(AVERAGE(BO1690:BP1690),"")</f>
        <v/>
      </c>
      <c r="BO1690" s="12"/>
      <c r="BP1690" s="13"/>
      <c r="BQ1690" s="4" t="str">
        <f>IFERROR(AVERAGE(BR1690:BS1690),"")</f>
        <v/>
      </c>
      <c r="BR1690" s="12"/>
      <c r="BS1690" s="13"/>
      <c r="BT1690" s="4" t="str">
        <f>IFERROR(AVERAGE(BU1690:BV1690),"")</f>
        <v/>
      </c>
      <c r="BU1690" s="12"/>
      <c r="BV1690" s="13"/>
    </row>
    <row r="1691" spans="1:77" hidden="1" outlineLevel="1">
      <c r="B1691" t="str">
        <f t="shared" ref="B1691:B1696" si="1870">B1690</f>
        <v>fichtner2014erstellung</v>
      </c>
      <c r="C1691" t="s">
        <v>12</v>
      </c>
      <c r="D1691">
        <f>D1689</f>
        <v>2014</v>
      </c>
      <c r="E1691" t="str">
        <f>LEFT(E1689,3)</f>
        <v>EUR</v>
      </c>
      <c r="F1691" s="4" t="str">
        <f t="shared" ref="F1691:F1696" si="1871">IFERROR(AVERAGE(G1691:H1691),"")</f>
        <v/>
      </c>
      <c r="G1691" s="12"/>
      <c r="H1691" s="13"/>
      <c r="I1691" s="4" t="str">
        <f t="shared" ref="I1691:I1696" si="1872">IFERROR(AVERAGE(J1691:K1691),"")</f>
        <v/>
      </c>
      <c r="J1691" s="12"/>
      <c r="K1691" s="13"/>
      <c r="L1691" s="4" t="str">
        <f t="shared" ref="L1691:L1696" si="1873">IFERROR(AVERAGE(M1691:N1691),"")</f>
        <v/>
      </c>
      <c r="M1691" s="12"/>
      <c r="N1691" s="13"/>
      <c r="O1691" s="4" t="str">
        <f t="shared" ref="O1691:O1696" si="1874">IFERROR(AVERAGE(P1691:Q1691),"")</f>
        <v/>
      </c>
      <c r="P1691" s="12"/>
      <c r="Q1691" s="13"/>
      <c r="R1691" s="4" t="str">
        <f t="shared" ref="R1691:R1696" si="1875">IFERROR(AVERAGE(S1691:T1691),"")</f>
        <v/>
      </c>
      <c r="S1691" s="12"/>
      <c r="T1691" s="13"/>
      <c r="U1691" s="4" t="str">
        <f t="shared" ref="U1691:U1696" si="1876">IFERROR(AVERAGE(V1691:W1691),"")</f>
        <v/>
      </c>
      <c r="V1691" s="12"/>
      <c r="W1691" s="13"/>
      <c r="X1691" s="4" t="str">
        <f t="shared" ref="X1691:X1696" si="1877">IFERROR(AVERAGE(Y1691:Z1691),"")</f>
        <v/>
      </c>
      <c r="Y1691" s="12"/>
      <c r="Z1691" s="13"/>
      <c r="AA1691" s="4" t="str">
        <f t="shared" ref="AA1691:AA1696" si="1878">IFERROR(AVERAGE(AB1691:AC1691),"")</f>
        <v/>
      </c>
      <c r="AB1691" s="12"/>
      <c r="AC1691" s="13"/>
      <c r="AD1691" s="4" t="str">
        <f t="shared" ref="AD1691:AD1696" si="1879">IFERROR(AVERAGE(AE1691:AF1691),"")</f>
        <v/>
      </c>
      <c r="AE1691" s="12"/>
      <c r="AF1691" s="13"/>
      <c r="AG1691" s="4" t="str">
        <f t="shared" ref="AG1691:AG1696" si="1880">IFERROR(AVERAGE(AH1691:AI1691),"")</f>
        <v/>
      </c>
      <c r="AH1691" s="12"/>
      <c r="AI1691" s="13"/>
      <c r="AJ1691" s="4" t="str">
        <f t="shared" ref="AJ1691:AJ1696" si="1881">IFERROR(AVERAGE(AK1691:AL1691),"")</f>
        <v/>
      </c>
      <c r="AK1691" s="12"/>
      <c r="AL1691" s="13"/>
      <c r="AM1691" s="4" t="str">
        <f t="shared" ref="AM1691:AM1696" si="1882">IFERROR(AVERAGE(AN1691:AO1691),"")</f>
        <v/>
      </c>
      <c r="AN1691" s="12"/>
      <c r="AO1691" s="13"/>
      <c r="AP1691" s="4" t="str">
        <f t="shared" ref="AP1691:AP1696" si="1883">IFERROR(AVERAGE(AQ1691:AR1691),"")</f>
        <v/>
      </c>
      <c r="AQ1691" s="12"/>
      <c r="AR1691" s="13"/>
      <c r="AS1691" s="4" t="str">
        <f t="shared" ref="AS1691:AS1696" si="1884">IFERROR(AVERAGE(AT1691:AU1691),"")</f>
        <v/>
      </c>
      <c r="AT1691" s="12"/>
      <c r="AU1691" s="13"/>
      <c r="AV1691" s="4" t="str">
        <f t="shared" ref="AV1691:AV1696" si="1885">IFERROR(AVERAGE(AW1691:AX1691),"")</f>
        <v/>
      </c>
      <c r="AW1691" s="12"/>
      <c r="AX1691" s="13"/>
      <c r="AY1691" s="4" t="str">
        <f t="shared" ref="AY1691:AY1696" si="1886">IFERROR(AVERAGE(AZ1691:BA1691),"")</f>
        <v/>
      </c>
      <c r="AZ1691" s="12"/>
      <c r="BA1691" s="13"/>
      <c r="BB1691" s="4" t="str">
        <f t="shared" ref="BB1691:BB1696" si="1887">IFERROR(AVERAGE(BC1691:BD1691),"")</f>
        <v/>
      </c>
      <c r="BC1691" s="12"/>
      <c r="BD1691" s="13"/>
      <c r="BE1691" s="4" t="str">
        <f t="shared" ref="BE1691:BE1696" si="1888">IFERROR(AVERAGE(BF1691:BG1691),"")</f>
        <v/>
      </c>
      <c r="BF1691" s="12"/>
      <c r="BG1691" s="13"/>
      <c r="BH1691" s="4" t="str">
        <f t="shared" ref="BH1691:BH1696" si="1889">IFERROR(AVERAGE(BI1691:BJ1691),"")</f>
        <v/>
      </c>
      <c r="BI1691" s="12"/>
      <c r="BJ1691" s="13"/>
      <c r="BK1691" s="4" t="str">
        <f t="shared" ref="BK1691:BK1696" si="1890">IFERROR(AVERAGE(BL1691:BM1691),"")</f>
        <v/>
      </c>
      <c r="BL1691" s="12"/>
      <c r="BM1691" s="13"/>
      <c r="BN1691" s="4" t="str">
        <f t="shared" ref="BN1691:BN1696" si="1891">IFERROR(AVERAGE(BO1691:BP1691),"")</f>
        <v/>
      </c>
      <c r="BO1691" s="12"/>
      <c r="BP1691" s="13"/>
      <c r="BQ1691" s="4" t="str">
        <f t="shared" ref="BQ1691:BQ1696" si="1892">IFERROR(AVERAGE(BR1691:BS1691),"")</f>
        <v/>
      </c>
      <c r="BR1691" s="12"/>
      <c r="BS1691" s="13"/>
      <c r="BT1691" s="4" t="str">
        <f t="shared" ref="BT1691:BT1696" si="1893">IFERROR(AVERAGE(BU1691:BV1691),"")</f>
        <v/>
      </c>
      <c r="BU1691" s="12"/>
      <c r="BV1691" s="13"/>
    </row>
    <row r="1692" spans="1:77" hidden="1" outlineLevel="1">
      <c r="B1692" t="str">
        <f t="shared" si="1870"/>
        <v>fichtner2014erstellung</v>
      </c>
      <c r="C1692" t="s">
        <v>13</v>
      </c>
      <c r="D1692">
        <f t="shared" ref="D1692:E1696" si="1894">D1691</f>
        <v>2014</v>
      </c>
      <c r="E1692" t="str">
        <f t="shared" si="1894"/>
        <v>EUR</v>
      </c>
      <c r="F1692" s="4" t="str">
        <f t="shared" si="1871"/>
        <v/>
      </c>
      <c r="G1692" s="12"/>
      <c r="H1692" s="13"/>
      <c r="I1692" s="4" t="str">
        <f t="shared" si="1872"/>
        <v/>
      </c>
      <c r="J1692" s="12"/>
      <c r="K1692" s="13"/>
      <c r="L1692" s="4" t="str">
        <f t="shared" si="1873"/>
        <v/>
      </c>
      <c r="M1692" s="12"/>
      <c r="N1692" s="13"/>
      <c r="O1692" s="4" t="str">
        <f t="shared" si="1874"/>
        <v/>
      </c>
      <c r="P1692" s="12"/>
      <c r="Q1692" s="13"/>
      <c r="R1692" s="4" t="str">
        <f t="shared" si="1875"/>
        <v/>
      </c>
      <c r="S1692" s="12"/>
      <c r="T1692" s="13"/>
      <c r="U1692" s="4" t="str">
        <f t="shared" si="1876"/>
        <v/>
      </c>
      <c r="V1692" s="12"/>
      <c r="W1692" s="13"/>
      <c r="X1692" s="4" t="str">
        <f t="shared" si="1877"/>
        <v/>
      </c>
      <c r="Y1692" s="12"/>
      <c r="Z1692" s="13"/>
      <c r="AA1692" s="4" t="str">
        <f t="shared" si="1878"/>
        <v/>
      </c>
      <c r="AB1692" s="12"/>
      <c r="AC1692" s="13"/>
      <c r="AD1692" s="4" t="str">
        <f t="shared" si="1879"/>
        <v/>
      </c>
      <c r="AE1692" s="12"/>
      <c r="AF1692" s="13"/>
      <c r="AG1692" s="4" t="str">
        <f t="shared" si="1880"/>
        <v/>
      </c>
      <c r="AH1692" s="12"/>
      <c r="AI1692" s="13"/>
      <c r="AJ1692" s="4" t="str">
        <f t="shared" si="1881"/>
        <v/>
      </c>
      <c r="AK1692" s="12"/>
      <c r="AL1692" s="13"/>
      <c r="AM1692" s="4" t="str">
        <f t="shared" si="1882"/>
        <v/>
      </c>
      <c r="AN1692" s="12"/>
      <c r="AO1692" s="13"/>
      <c r="AP1692" s="4" t="str">
        <f t="shared" si="1883"/>
        <v/>
      </c>
      <c r="AQ1692" s="12"/>
      <c r="AR1692" s="13"/>
      <c r="AS1692" s="4" t="str">
        <f t="shared" si="1884"/>
        <v/>
      </c>
      <c r="AT1692" s="12"/>
      <c r="AU1692" s="13"/>
      <c r="AV1692" s="4" t="str">
        <f t="shared" si="1885"/>
        <v/>
      </c>
      <c r="AW1692" s="12"/>
      <c r="AX1692" s="13"/>
      <c r="AY1692" s="4" t="str">
        <f t="shared" si="1886"/>
        <v/>
      </c>
      <c r="AZ1692" s="12"/>
      <c r="BA1692" s="13"/>
      <c r="BB1692" s="4" t="str">
        <f t="shared" si="1887"/>
        <v/>
      </c>
      <c r="BC1692" s="12"/>
      <c r="BD1692" s="13"/>
      <c r="BE1692" s="4" t="str">
        <f t="shared" si="1888"/>
        <v/>
      </c>
      <c r="BF1692" s="12"/>
      <c r="BG1692" s="13"/>
      <c r="BH1692" s="4" t="str">
        <f t="shared" si="1889"/>
        <v/>
      </c>
      <c r="BI1692" s="12"/>
      <c r="BJ1692" s="13"/>
      <c r="BK1692" s="4" t="str">
        <f t="shared" si="1890"/>
        <v/>
      </c>
      <c r="BL1692" s="12"/>
      <c r="BM1692" s="13"/>
      <c r="BN1692" s="4" t="str">
        <f t="shared" si="1891"/>
        <v/>
      </c>
      <c r="BO1692" s="12"/>
      <c r="BP1692" s="13"/>
      <c r="BQ1692" s="4" t="str">
        <f t="shared" si="1892"/>
        <v/>
      </c>
      <c r="BR1692" s="12"/>
      <c r="BS1692" s="13"/>
      <c r="BT1692" s="4" t="str">
        <f t="shared" si="1893"/>
        <v/>
      </c>
      <c r="BU1692" s="12"/>
      <c r="BV1692" s="13"/>
    </row>
    <row r="1693" spans="1:77" hidden="1" outlineLevel="1">
      <c r="B1693" t="str">
        <f t="shared" si="1870"/>
        <v>fichtner2014erstellung</v>
      </c>
      <c r="C1693" t="s">
        <v>14</v>
      </c>
      <c r="D1693">
        <f t="shared" si="1894"/>
        <v>2014</v>
      </c>
      <c r="E1693" t="str">
        <f t="shared" si="1894"/>
        <v>EUR</v>
      </c>
      <c r="F1693" s="4" t="str">
        <f t="shared" si="1871"/>
        <v/>
      </c>
      <c r="G1693" s="12"/>
      <c r="H1693" s="13"/>
      <c r="I1693" s="4" t="str">
        <f t="shared" si="1872"/>
        <v/>
      </c>
      <c r="J1693" s="12"/>
      <c r="K1693" s="13"/>
      <c r="L1693" s="4" t="str">
        <f t="shared" si="1873"/>
        <v/>
      </c>
      <c r="M1693" s="12"/>
      <c r="N1693" s="13"/>
      <c r="O1693" s="4" t="str">
        <f t="shared" si="1874"/>
        <v/>
      </c>
      <c r="P1693" s="12"/>
      <c r="Q1693" s="13"/>
      <c r="R1693" s="4" t="str">
        <f t="shared" si="1875"/>
        <v/>
      </c>
      <c r="S1693" s="12"/>
      <c r="T1693" s="13"/>
      <c r="U1693" s="4" t="str">
        <f t="shared" si="1876"/>
        <v/>
      </c>
      <c r="V1693" s="12"/>
      <c r="W1693" s="13"/>
      <c r="X1693" s="4" t="str">
        <f t="shared" si="1877"/>
        <v/>
      </c>
      <c r="Y1693" s="12"/>
      <c r="Z1693" s="13"/>
      <c r="AA1693" s="4" t="str">
        <f t="shared" si="1878"/>
        <v/>
      </c>
      <c r="AB1693" s="12"/>
      <c r="AC1693" s="13"/>
      <c r="AD1693" s="4" t="str">
        <f t="shared" si="1879"/>
        <v/>
      </c>
      <c r="AE1693" s="12"/>
      <c r="AF1693" s="13"/>
      <c r="AG1693" s="4" t="str">
        <f t="shared" si="1880"/>
        <v/>
      </c>
      <c r="AH1693" s="12"/>
      <c r="AI1693" s="13"/>
      <c r="AJ1693" s="4" t="str">
        <f t="shared" si="1881"/>
        <v/>
      </c>
      <c r="AK1693" s="12"/>
      <c r="AL1693" s="13"/>
      <c r="AM1693" s="4" t="str">
        <f t="shared" si="1882"/>
        <v/>
      </c>
      <c r="AN1693" s="12"/>
      <c r="AO1693" s="13"/>
      <c r="AP1693" s="4" t="str">
        <f t="shared" si="1883"/>
        <v/>
      </c>
      <c r="AQ1693" s="12"/>
      <c r="AR1693" s="13"/>
      <c r="AS1693" s="4" t="str">
        <f t="shared" si="1884"/>
        <v/>
      </c>
      <c r="AT1693" s="12"/>
      <c r="AU1693" s="13"/>
      <c r="AV1693" s="4" t="str">
        <f t="shared" si="1885"/>
        <v/>
      </c>
      <c r="AW1693" s="12"/>
      <c r="AX1693" s="13"/>
      <c r="AY1693" s="4" t="str">
        <f t="shared" si="1886"/>
        <v/>
      </c>
      <c r="AZ1693" s="12"/>
      <c r="BA1693" s="13"/>
      <c r="BB1693" s="4" t="str">
        <f t="shared" si="1887"/>
        <v/>
      </c>
      <c r="BC1693" s="12"/>
      <c r="BD1693" s="13"/>
      <c r="BE1693" s="4" t="str">
        <f t="shared" si="1888"/>
        <v/>
      </c>
      <c r="BF1693" s="12"/>
      <c r="BG1693" s="13"/>
      <c r="BH1693" s="4" t="str">
        <f t="shared" si="1889"/>
        <v/>
      </c>
      <c r="BI1693" s="12"/>
      <c r="BJ1693" s="13"/>
      <c r="BK1693" s="4" t="str">
        <f t="shared" si="1890"/>
        <v/>
      </c>
      <c r="BL1693" s="12"/>
      <c r="BM1693" s="13"/>
      <c r="BN1693" s="4" t="str">
        <f t="shared" si="1891"/>
        <v/>
      </c>
      <c r="BO1693" s="12"/>
      <c r="BP1693" s="13"/>
      <c r="BQ1693" s="4" t="str">
        <f t="shared" si="1892"/>
        <v/>
      </c>
      <c r="BR1693" s="12"/>
      <c r="BS1693" s="13"/>
      <c r="BT1693" s="4" t="str">
        <f t="shared" si="1893"/>
        <v/>
      </c>
      <c r="BU1693" s="12"/>
      <c r="BV1693" s="13"/>
    </row>
    <row r="1694" spans="1:77" hidden="1" outlineLevel="1">
      <c r="B1694" t="str">
        <f t="shared" si="1870"/>
        <v>fichtner2014erstellung</v>
      </c>
      <c r="C1694" t="s">
        <v>11</v>
      </c>
      <c r="D1694">
        <f t="shared" si="1894"/>
        <v>2014</v>
      </c>
      <c r="E1694" t="str">
        <f t="shared" si="1894"/>
        <v>EUR</v>
      </c>
      <c r="F1694" s="4" t="str">
        <f t="shared" si="1871"/>
        <v/>
      </c>
      <c r="G1694" s="12"/>
      <c r="H1694" s="13"/>
      <c r="I1694" s="4" t="str">
        <f t="shared" si="1872"/>
        <v/>
      </c>
      <c r="J1694" s="12"/>
      <c r="K1694" s="13"/>
      <c r="L1694" s="4" t="str">
        <f t="shared" si="1873"/>
        <v/>
      </c>
      <c r="M1694" s="12"/>
      <c r="N1694" s="13"/>
      <c r="O1694" s="4" t="str">
        <f t="shared" si="1874"/>
        <v/>
      </c>
      <c r="P1694" s="12"/>
      <c r="Q1694" s="13"/>
      <c r="R1694" s="4" t="str">
        <f t="shared" si="1875"/>
        <v/>
      </c>
      <c r="S1694" s="12"/>
      <c r="T1694" s="13"/>
      <c r="U1694" s="4" t="str">
        <f t="shared" si="1876"/>
        <v/>
      </c>
      <c r="V1694" s="12"/>
      <c r="W1694" s="13"/>
      <c r="X1694" s="4" t="str">
        <f t="shared" si="1877"/>
        <v/>
      </c>
      <c r="Y1694" s="12"/>
      <c r="Z1694" s="13"/>
      <c r="AA1694" s="4" t="str">
        <f t="shared" si="1878"/>
        <v/>
      </c>
      <c r="AB1694" s="12"/>
      <c r="AC1694" s="13"/>
      <c r="AD1694" s="4" t="str">
        <f t="shared" si="1879"/>
        <v/>
      </c>
      <c r="AE1694" s="12"/>
      <c r="AF1694" s="13"/>
      <c r="AG1694" s="4" t="str">
        <f t="shared" si="1880"/>
        <v/>
      </c>
      <c r="AH1694" s="12"/>
      <c r="AI1694" s="13"/>
      <c r="AJ1694" s="4" t="str">
        <f t="shared" si="1881"/>
        <v/>
      </c>
      <c r="AK1694" s="12"/>
      <c r="AL1694" s="13"/>
      <c r="AM1694" s="4" t="str">
        <f t="shared" si="1882"/>
        <v/>
      </c>
      <c r="AN1694" s="12"/>
      <c r="AO1694" s="13"/>
      <c r="AP1694" s="4" t="str">
        <f t="shared" si="1883"/>
        <v/>
      </c>
      <c r="AQ1694" s="12"/>
      <c r="AR1694" s="13"/>
      <c r="AS1694" s="4" t="str">
        <f t="shared" si="1884"/>
        <v/>
      </c>
      <c r="AT1694" s="12"/>
      <c r="AU1694" s="13"/>
      <c r="AV1694" s="4" t="str">
        <f t="shared" si="1885"/>
        <v/>
      </c>
      <c r="AW1694" s="12"/>
      <c r="AX1694" s="13"/>
      <c r="AY1694" s="4" t="str">
        <f t="shared" si="1886"/>
        <v/>
      </c>
      <c r="AZ1694" s="12"/>
      <c r="BA1694" s="13"/>
      <c r="BB1694" s="4" t="str">
        <f t="shared" si="1887"/>
        <v/>
      </c>
      <c r="BC1694" s="12"/>
      <c r="BD1694" s="13"/>
      <c r="BE1694" s="4" t="str">
        <f t="shared" si="1888"/>
        <v/>
      </c>
      <c r="BF1694" s="12"/>
      <c r="BG1694" s="13"/>
      <c r="BH1694" s="4" t="str">
        <f t="shared" si="1889"/>
        <v/>
      </c>
      <c r="BI1694" s="12"/>
      <c r="BJ1694" s="13"/>
      <c r="BK1694" s="4" t="str">
        <f t="shared" si="1890"/>
        <v/>
      </c>
      <c r="BL1694" s="12"/>
      <c r="BM1694" s="13"/>
      <c r="BN1694" s="4" t="str">
        <f t="shared" si="1891"/>
        <v/>
      </c>
      <c r="BO1694" s="12"/>
      <c r="BP1694" s="13"/>
      <c r="BQ1694" s="4" t="str">
        <f t="shared" si="1892"/>
        <v/>
      </c>
      <c r="BR1694" s="12"/>
      <c r="BS1694" s="13"/>
      <c r="BT1694" s="4" t="str">
        <f t="shared" si="1893"/>
        <v/>
      </c>
      <c r="BU1694" s="12"/>
      <c r="BV1694" s="13"/>
    </row>
    <row r="1695" spans="1:77" hidden="1" outlineLevel="1">
      <c r="B1695" t="str">
        <f t="shared" si="1870"/>
        <v>fichtner2014erstellung</v>
      </c>
      <c r="C1695" t="s">
        <v>15</v>
      </c>
      <c r="D1695">
        <f t="shared" si="1894"/>
        <v>2014</v>
      </c>
      <c r="E1695" t="str">
        <f t="shared" si="1894"/>
        <v>EUR</v>
      </c>
      <c r="F1695" s="4" t="str">
        <f t="shared" si="1871"/>
        <v/>
      </c>
      <c r="G1695" s="12"/>
      <c r="H1695" s="13"/>
      <c r="I1695" s="4" t="str">
        <f t="shared" si="1872"/>
        <v/>
      </c>
      <c r="J1695" s="12"/>
      <c r="K1695" s="13"/>
      <c r="L1695" s="4" t="str">
        <f t="shared" si="1873"/>
        <v/>
      </c>
      <c r="M1695" s="12"/>
      <c r="N1695" s="13"/>
      <c r="O1695" s="4" t="str">
        <f t="shared" si="1874"/>
        <v/>
      </c>
      <c r="P1695" s="12"/>
      <c r="Q1695" s="13"/>
      <c r="R1695" s="4" t="str">
        <f t="shared" si="1875"/>
        <v/>
      </c>
      <c r="S1695" s="12"/>
      <c r="T1695" s="13"/>
      <c r="U1695" s="4" t="str">
        <f t="shared" si="1876"/>
        <v/>
      </c>
      <c r="V1695" s="12"/>
      <c r="W1695" s="13"/>
      <c r="X1695" s="4" t="str">
        <f t="shared" si="1877"/>
        <v/>
      </c>
      <c r="Y1695" s="12"/>
      <c r="Z1695" s="13"/>
      <c r="AA1695" s="4" t="str">
        <f t="shared" si="1878"/>
        <v/>
      </c>
      <c r="AB1695" s="12"/>
      <c r="AC1695" s="13"/>
      <c r="AD1695" s="4" t="str">
        <f t="shared" si="1879"/>
        <v/>
      </c>
      <c r="AE1695" s="12"/>
      <c r="AF1695" s="13"/>
      <c r="AG1695" s="4" t="str">
        <f t="shared" si="1880"/>
        <v/>
      </c>
      <c r="AH1695" s="12"/>
      <c r="AI1695" s="13"/>
      <c r="AJ1695" s="4" t="str">
        <f t="shared" si="1881"/>
        <v/>
      </c>
      <c r="AK1695" s="12"/>
      <c r="AL1695" s="13"/>
      <c r="AM1695" s="4" t="str">
        <f t="shared" si="1882"/>
        <v/>
      </c>
      <c r="AN1695" s="12"/>
      <c r="AO1695" s="13"/>
      <c r="AP1695" s="4" t="str">
        <f t="shared" si="1883"/>
        <v/>
      </c>
      <c r="AQ1695" s="12"/>
      <c r="AR1695" s="13"/>
      <c r="AS1695" s="4" t="str">
        <f t="shared" si="1884"/>
        <v/>
      </c>
      <c r="AT1695" s="12"/>
      <c r="AU1695" s="13"/>
      <c r="AV1695" s="4" t="str">
        <f t="shared" si="1885"/>
        <v/>
      </c>
      <c r="AW1695" s="12"/>
      <c r="AX1695" s="13"/>
      <c r="AY1695" s="4" t="str">
        <f t="shared" si="1886"/>
        <v/>
      </c>
      <c r="AZ1695" s="12"/>
      <c r="BA1695" s="13"/>
      <c r="BB1695" s="4" t="str">
        <f t="shared" si="1887"/>
        <v/>
      </c>
      <c r="BC1695" s="12"/>
      <c r="BD1695" s="13"/>
      <c r="BE1695" s="4" t="str">
        <f t="shared" si="1888"/>
        <v/>
      </c>
      <c r="BF1695" s="12"/>
      <c r="BG1695" s="13"/>
      <c r="BH1695" s="4" t="str">
        <f t="shared" si="1889"/>
        <v/>
      </c>
      <c r="BI1695" s="12"/>
      <c r="BJ1695" s="13"/>
      <c r="BK1695" s="4" t="str">
        <f t="shared" si="1890"/>
        <v/>
      </c>
      <c r="BL1695" s="12"/>
      <c r="BM1695" s="13"/>
      <c r="BN1695" s="4" t="str">
        <f t="shared" si="1891"/>
        <v/>
      </c>
      <c r="BO1695" s="12"/>
      <c r="BP1695" s="13"/>
      <c r="BQ1695" s="4" t="str">
        <f t="shared" si="1892"/>
        <v/>
      </c>
      <c r="BR1695" s="12"/>
      <c r="BS1695" s="13"/>
      <c r="BT1695" s="4" t="str">
        <f t="shared" si="1893"/>
        <v/>
      </c>
      <c r="BU1695" s="12"/>
      <c r="BV1695" s="13"/>
    </row>
    <row r="1696" spans="1:77" hidden="1" outlineLevel="1">
      <c r="B1696" t="str">
        <f t="shared" si="1870"/>
        <v>fichtner2014erstellung</v>
      </c>
      <c r="C1696" t="s">
        <v>16</v>
      </c>
      <c r="D1696">
        <f t="shared" si="1894"/>
        <v>2014</v>
      </c>
      <c r="E1696" t="str">
        <f t="shared" si="1894"/>
        <v>EUR</v>
      </c>
      <c r="F1696" s="4" t="str">
        <f t="shared" si="1871"/>
        <v/>
      </c>
      <c r="G1696" s="12"/>
      <c r="H1696" s="13"/>
      <c r="I1696" s="4" t="str">
        <f t="shared" si="1872"/>
        <v/>
      </c>
      <c r="J1696" s="12"/>
      <c r="K1696" s="13"/>
      <c r="L1696" s="4" t="str">
        <f t="shared" si="1873"/>
        <v/>
      </c>
      <c r="M1696" s="12"/>
      <c r="N1696" s="13"/>
      <c r="O1696" s="4" t="str">
        <f t="shared" si="1874"/>
        <v/>
      </c>
      <c r="P1696" s="12"/>
      <c r="Q1696" s="13"/>
      <c r="R1696" s="4" t="str">
        <f t="shared" si="1875"/>
        <v/>
      </c>
      <c r="S1696" s="12"/>
      <c r="T1696" s="13"/>
      <c r="U1696" s="4" t="str">
        <f t="shared" si="1876"/>
        <v/>
      </c>
      <c r="V1696" s="12"/>
      <c r="W1696" s="13"/>
      <c r="X1696" s="4" t="str">
        <f t="shared" si="1877"/>
        <v/>
      </c>
      <c r="Y1696" s="12"/>
      <c r="Z1696" s="13"/>
      <c r="AA1696" s="4" t="str">
        <f t="shared" si="1878"/>
        <v/>
      </c>
      <c r="AB1696" s="12"/>
      <c r="AC1696" s="13"/>
      <c r="AD1696" s="4" t="str">
        <f t="shared" si="1879"/>
        <v/>
      </c>
      <c r="AE1696" s="12"/>
      <c r="AF1696" s="13"/>
      <c r="AG1696" s="4" t="str">
        <f t="shared" si="1880"/>
        <v/>
      </c>
      <c r="AH1696" s="12"/>
      <c r="AI1696" s="13"/>
      <c r="AJ1696" s="4" t="str">
        <f t="shared" si="1881"/>
        <v/>
      </c>
      <c r="AK1696" s="12"/>
      <c r="AL1696" s="13"/>
      <c r="AM1696" s="4" t="str">
        <f t="shared" si="1882"/>
        <v/>
      </c>
      <c r="AN1696" s="12"/>
      <c r="AO1696" s="13"/>
      <c r="AP1696" s="4" t="str">
        <f t="shared" si="1883"/>
        <v/>
      </c>
      <c r="AQ1696" s="12"/>
      <c r="AR1696" s="13"/>
      <c r="AS1696" s="4" t="str">
        <f t="shared" si="1884"/>
        <v/>
      </c>
      <c r="AT1696" s="12"/>
      <c r="AU1696" s="13"/>
      <c r="AV1696" s="4" t="str">
        <f t="shared" si="1885"/>
        <v/>
      </c>
      <c r="AW1696" s="12"/>
      <c r="AX1696" s="13"/>
      <c r="AY1696" s="4" t="str">
        <f t="shared" si="1886"/>
        <v/>
      </c>
      <c r="AZ1696" s="12"/>
      <c r="BA1696" s="13"/>
      <c r="BB1696" s="4" t="str">
        <f t="shared" si="1887"/>
        <v/>
      </c>
      <c r="BC1696" s="12"/>
      <c r="BD1696" s="13"/>
      <c r="BE1696" s="4" t="str">
        <f t="shared" si="1888"/>
        <v/>
      </c>
      <c r="BF1696" s="12"/>
      <c r="BG1696" s="13"/>
      <c r="BH1696" s="4" t="str">
        <f t="shared" si="1889"/>
        <v/>
      </c>
      <c r="BI1696" s="12"/>
      <c r="BJ1696" s="13"/>
      <c r="BK1696" s="4" t="str">
        <f t="shared" si="1890"/>
        <v/>
      </c>
      <c r="BL1696" s="12"/>
      <c r="BM1696" s="13"/>
      <c r="BN1696" s="4" t="str">
        <f t="shared" si="1891"/>
        <v/>
      </c>
      <c r="BO1696" s="12"/>
      <c r="BP1696" s="13"/>
      <c r="BQ1696" s="4" t="str">
        <f t="shared" si="1892"/>
        <v/>
      </c>
      <c r="BR1696" s="12"/>
      <c r="BS1696" s="13"/>
      <c r="BT1696" s="4" t="str">
        <f t="shared" si="1893"/>
        <v/>
      </c>
      <c r="BU1696" s="12"/>
      <c r="BV1696" s="13"/>
    </row>
    <row r="1697" spans="1:77" collapsed="1">
      <c r="B1697" t="s">
        <v>69</v>
      </c>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c r="BB1697" s="4"/>
      <c r="BC1697" s="4"/>
      <c r="BD1697" s="4"/>
      <c r="BE1697" s="4"/>
      <c r="BF1697" s="4"/>
      <c r="BG1697" s="4"/>
      <c r="BH1697" s="4"/>
      <c r="BI1697" s="4"/>
      <c r="BJ1697" s="4"/>
      <c r="BK1697" s="4"/>
      <c r="BL1697" s="4"/>
      <c r="BM1697" s="4"/>
      <c r="BN1697" s="4"/>
      <c r="BO1697" s="4"/>
      <c r="BP1697" s="4"/>
      <c r="BQ1697" s="4"/>
      <c r="BR1697" s="4"/>
      <c r="BS1697" s="4"/>
      <c r="BT1697" s="4"/>
      <c r="BU1697" s="4"/>
      <c r="BV1697" s="4"/>
    </row>
    <row r="1698" spans="1:77">
      <c r="B1698" t="str">
        <f>B1696</f>
        <v>fichtner2014erstellung</v>
      </c>
      <c r="C1698" t="s">
        <v>19</v>
      </c>
      <c r="D1698">
        <f>D1696</f>
        <v>2014</v>
      </c>
      <c r="E1698" t="str">
        <f>E1685</f>
        <v>EUR/kW</v>
      </c>
      <c r="F1698" s="4" t="str">
        <f>IFERROR(AVERAGE(G1698:H1698),"")</f>
        <v/>
      </c>
      <c r="G1698" s="12"/>
      <c r="H1698" s="13"/>
      <c r="I1698" s="4" t="str">
        <f>IFERROR(AVERAGE(J1698:K1698),"")</f>
        <v/>
      </c>
      <c r="J1698" s="12"/>
      <c r="K1698" s="13"/>
      <c r="L1698" s="4" t="str">
        <f>IFERROR(AVERAGE(M1698:N1698),"")</f>
        <v/>
      </c>
      <c r="M1698" s="12"/>
      <c r="N1698" s="13"/>
      <c r="O1698" s="4" t="str">
        <f>IFERROR(AVERAGE(P1698:Q1698),"")</f>
        <v/>
      </c>
      <c r="P1698" s="12"/>
      <c r="Q1698" s="13"/>
      <c r="R1698" s="4" t="str">
        <f>IFERROR(AVERAGE(S1698:T1698),"")</f>
        <v/>
      </c>
      <c r="S1698" s="12"/>
      <c r="T1698" s="13"/>
      <c r="U1698" s="4" t="str">
        <f>IFERROR(AVERAGE(V1698:W1698),"")</f>
        <v/>
      </c>
      <c r="V1698" s="12"/>
      <c r="W1698" s="13"/>
      <c r="X1698" s="4" t="str">
        <f>IFERROR(AVERAGE(Y1698:Z1698),"")</f>
        <v/>
      </c>
      <c r="Y1698" s="12"/>
      <c r="Z1698" s="13"/>
      <c r="AA1698" s="4" t="str">
        <f>IFERROR(AVERAGE(AB1698:AC1698),"")</f>
        <v/>
      </c>
      <c r="AB1698" s="12"/>
      <c r="AC1698" s="13"/>
      <c r="AD1698" s="4" t="str">
        <f>IFERROR(AVERAGE(AE1698:AF1698),"")</f>
        <v/>
      </c>
      <c r="AE1698" s="12"/>
      <c r="AF1698" s="13"/>
      <c r="AG1698" s="4" t="str">
        <f>IFERROR(AVERAGE(AH1698:AI1698),"")</f>
        <v/>
      </c>
      <c r="AH1698" s="12"/>
      <c r="AI1698" s="13"/>
      <c r="AJ1698" s="4" t="str">
        <f>IFERROR(AVERAGE(AK1698:AL1698),"")</f>
        <v/>
      </c>
      <c r="AK1698" s="12"/>
      <c r="AL1698" s="13"/>
      <c r="AM1698" s="4" t="str">
        <f>IFERROR(AVERAGE(AN1698:AO1698),"")</f>
        <v/>
      </c>
      <c r="AN1698" s="12"/>
      <c r="AO1698" s="13"/>
      <c r="AP1698" s="4" t="str">
        <f>IFERROR(AVERAGE(AQ1698:AR1698),"")</f>
        <v/>
      </c>
      <c r="AQ1698" s="12"/>
      <c r="AR1698" s="13"/>
      <c r="AS1698" s="4" t="str">
        <f>IFERROR(AVERAGE(AT1698:AU1698),"")</f>
        <v/>
      </c>
      <c r="AT1698" s="12"/>
      <c r="AU1698" s="13"/>
      <c r="AV1698" s="4" t="str">
        <f>IFERROR(AVERAGE(AW1698:AX1698),"")</f>
        <v/>
      </c>
      <c r="AW1698" s="12"/>
      <c r="AX1698" s="13"/>
      <c r="AY1698" s="4" t="str">
        <f>IFERROR(AVERAGE(AZ1698:BA1698),"")</f>
        <v/>
      </c>
      <c r="AZ1698" s="12"/>
      <c r="BA1698" s="13"/>
      <c r="BB1698" s="4" t="str">
        <f>IFERROR(AVERAGE(BC1698:BD1698),"")</f>
        <v/>
      </c>
      <c r="BC1698" s="12"/>
      <c r="BD1698" s="13"/>
      <c r="BE1698" s="4" t="str">
        <f>IFERROR(AVERAGE(BF1698:BG1698),"")</f>
        <v/>
      </c>
      <c r="BF1698" s="12"/>
      <c r="BG1698" s="13"/>
      <c r="BH1698" s="4" t="str">
        <f>IFERROR(AVERAGE(BI1698:BJ1698),"")</f>
        <v/>
      </c>
      <c r="BI1698" s="12"/>
      <c r="BJ1698" s="13"/>
      <c r="BK1698" s="4" t="str">
        <f>IFERROR(AVERAGE(BL1698:BM1698),"")</f>
        <v/>
      </c>
      <c r="BL1698" s="12"/>
      <c r="BM1698" s="13"/>
      <c r="BN1698" s="4" t="str">
        <f>IFERROR(AVERAGE(BO1698:BP1698),"")</f>
        <v/>
      </c>
      <c r="BO1698" s="12"/>
      <c r="BP1698" s="13"/>
      <c r="BQ1698" s="4" t="str">
        <f>IFERROR(AVERAGE(BR1698:BS1698),"")</f>
        <v/>
      </c>
      <c r="BR1698" s="12"/>
      <c r="BS1698" s="13"/>
      <c r="BT1698" s="4" t="str">
        <f>IFERROR(AVERAGE(BU1698:BV1698),"")</f>
        <v/>
      </c>
      <c r="BU1698" s="12"/>
      <c r="BV1698" s="13"/>
    </row>
    <row r="1699" spans="1:77">
      <c r="B1699" t="s">
        <v>69</v>
      </c>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c r="BC1699" s="4"/>
      <c r="BD1699" s="4"/>
      <c r="BE1699" s="4"/>
      <c r="BF1699" s="4"/>
      <c r="BG1699" s="4"/>
      <c r="BH1699" s="4"/>
      <c r="BI1699" s="4"/>
      <c r="BJ1699" s="4"/>
      <c r="BK1699" s="4"/>
      <c r="BL1699" s="4"/>
      <c r="BM1699" s="4"/>
      <c r="BN1699" s="4"/>
      <c r="BO1699" s="4"/>
      <c r="BP1699" s="4"/>
      <c r="BQ1699" s="4"/>
      <c r="BR1699" s="4"/>
      <c r="BS1699" s="4"/>
      <c r="BT1699" s="4"/>
      <c r="BU1699" s="4"/>
      <c r="BV1699" s="4"/>
    </row>
    <row r="1700" spans="1:77">
      <c r="B1700" t="str">
        <f>B1698</f>
        <v>fichtner2014erstellung</v>
      </c>
      <c r="C1700" t="s">
        <v>48</v>
      </c>
      <c r="D1700">
        <f>D1698</f>
        <v>2014</v>
      </c>
      <c r="E1700" t="s">
        <v>22</v>
      </c>
      <c r="F1700" s="22" t="str">
        <f>IFERROR(AVERAGE(G1700:H1700),"")</f>
        <v/>
      </c>
      <c r="G1700" s="23"/>
      <c r="H1700" s="24"/>
      <c r="I1700" s="22" t="str">
        <f>IFERROR(AVERAGE(J1700:K1700),"")</f>
        <v/>
      </c>
      <c r="J1700" s="23"/>
      <c r="K1700" s="24"/>
      <c r="L1700" s="22" t="str">
        <f>IFERROR(AVERAGE(M1700:N1700),"")</f>
        <v/>
      </c>
      <c r="M1700" s="23"/>
      <c r="N1700" s="24"/>
      <c r="O1700" s="22" t="str">
        <f>IFERROR(AVERAGE(P1700:Q1700),"")</f>
        <v/>
      </c>
      <c r="P1700" s="23"/>
      <c r="Q1700" s="24"/>
      <c r="R1700" s="22" t="str">
        <f>IFERROR(AVERAGE(S1700:T1700),"")</f>
        <v/>
      </c>
      <c r="S1700" s="23"/>
      <c r="T1700" s="24"/>
      <c r="U1700" s="22" t="str">
        <f>IFERROR(AVERAGE(V1700:W1700),"")</f>
        <v/>
      </c>
      <c r="V1700" s="23"/>
      <c r="W1700" s="24"/>
      <c r="X1700" s="22" t="str">
        <f>IFERROR(AVERAGE(Y1700:Z1700),"")</f>
        <v/>
      </c>
      <c r="Y1700" s="23"/>
      <c r="Z1700" s="24"/>
      <c r="AA1700" s="22" t="str">
        <f>IFERROR(AVERAGE(AB1700:AC1700),"")</f>
        <v/>
      </c>
      <c r="AB1700" s="23"/>
      <c r="AC1700" s="24"/>
      <c r="AD1700" s="22" t="str">
        <f>IFERROR(AVERAGE(AE1700:AF1700),"")</f>
        <v/>
      </c>
      <c r="AE1700" s="23"/>
      <c r="AF1700" s="24"/>
      <c r="AG1700" s="22" t="str">
        <f>IFERROR(AVERAGE(AH1700:AI1700),"")</f>
        <v/>
      </c>
      <c r="AH1700" s="23"/>
      <c r="AI1700" s="24"/>
      <c r="AJ1700" s="22" t="str">
        <f>IFERROR(AVERAGE(AK1700:AL1700),"")</f>
        <v/>
      </c>
      <c r="AK1700" s="23"/>
      <c r="AL1700" s="24"/>
      <c r="AM1700" s="22" t="str">
        <f>IFERROR(AVERAGE(AN1700:AO1700),"")</f>
        <v/>
      </c>
      <c r="AN1700" s="23"/>
      <c r="AO1700" s="24"/>
      <c r="AP1700" s="22" t="str">
        <f>IFERROR(AVERAGE(AQ1700:AR1700),"")</f>
        <v/>
      </c>
      <c r="AQ1700" s="23"/>
      <c r="AR1700" s="24"/>
      <c r="AS1700" s="22" t="str">
        <f>IFERROR(AVERAGE(AT1700:AU1700),"")</f>
        <v/>
      </c>
      <c r="AT1700" s="23"/>
      <c r="AU1700" s="24"/>
      <c r="AV1700" s="22" t="str">
        <f>IFERROR(AVERAGE(AW1700:AX1700),"")</f>
        <v/>
      </c>
      <c r="AW1700" s="23"/>
      <c r="AX1700" s="24"/>
      <c r="AY1700" s="22" t="str">
        <f>IFERROR(AVERAGE(AZ1700:BA1700),"")</f>
        <v/>
      </c>
      <c r="AZ1700" s="23"/>
      <c r="BA1700" s="24"/>
      <c r="BB1700" s="22" t="str">
        <f>IFERROR(AVERAGE(BC1700:BD1700),"")</f>
        <v/>
      </c>
      <c r="BC1700" s="23"/>
      <c r="BD1700" s="24"/>
      <c r="BE1700" s="22" t="str">
        <f>IFERROR(AVERAGE(BF1700:BG1700),"")</f>
        <v/>
      </c>
      <c r="BF1700" s="23"/>
      <c r="BG1700" s="24"/>
      <c r="BH1700" s="22" t="str">
        <f>IFERROR(AVERAGE(BI1700:BJ1700),"")</f>
        <v/>
      </c>
      <c r="BI1700" s="23"/>
      <c r="BJ1700" s="24"/>
      <c r="BK1700" s="22" t="str">
        <f>IFERROR(AVERAGE(BL1700:BM1700),"")</f>
        <v/>
      </c>
      <c r="BL1700" s="23"/>
      <c r="BM1700" s="24"/>
      <c r="BN1700" s="22" t="str">
        <f>IFERROR(AVERAGE(BO1700:BP1700),"")</f>
        <v/>
      </c>
      <c r="BO1700" s="23"/>
      <c r="BP1700" s="24"/>
      <c r="BQ1700" s="22" t="str">
        <f>IFERROR(AVERAGE(BR1700:BS1700),"")</f>
        <v/>
      </c>
      <c r="BR1700" s="23"/>
      <c r="BS1700" s="24"/>
      <c r="BT1700" s="22" t="str">
        <f>IFERROR(AVERAGE(BU1700:BV1700),"")</f>
        <v/>
      </c>
      <c r="BU1700" s="23"/>
      <c r="BV1700" s="24"/>
    </row>
    <row r="1701" spans="1:77">
      <c r="B1701" t="str">
        <f>B1700</f>
        <v>fichtner2014erstellung</v>
      </c>
      <c r="C1701" t="s">
        <v>49</v>
      </c>
      <c r="D1701">
        <f>D1700</f>
        <v>2014</v>
      </c>
      <c r="E1701" t="s">
        <v>22</v>
      </c>
      <c r="F1701" s="22" t="str">
        <f>IFERROR(AVERAGE(G1701:H1701),"")</f>
        <v/>
      </c>
      <c r="G1701" s="23"/>
      <c r="H1701" s="24"/>
      <c r="I1701" s="22" t="str">
        <f>IFERROR(AVERAGE(J1701:K1701),"")</f>
        <v/>
      </c>
      <c r="J1701" s="23"/>
      <c r="K1701" s="24"/>
      <c r="L1701" s="22" t="str">
        <f>IFERROR(AVERAGE(M1701:N1701),"")</f>
        <v/>
      </c>
      <c r="M1701" s="23"/>
      <c r="N1701" s="24"/>
      <c r="O1701" s="22" t="str">
        <f>IFERROR(AVERAGE(P1701:Q1701),"")</f>
        <v/>
      </c>
      <c r="P1701" s="23"/>
      <c r="Q1701" s="24"/>
      <c r="R1701" s="22" t="str">
        <f>IFERROR(AVERAGE(S1701:T1701),"")</f>
        <v/>
      </c>
      <c r="S1701" s="23"/>
      <c r="T1701" s="24"/>
      <c r="U1701" s="22" t="str">
        <f>IFERROR(AVERAGE(V1701:W1701),"")</f>
        <v/>
      </c>
      <c r="V1701" s="23"/>
      <c r="W1701" s="24"/>
      <c r="X1701" s="22" t="str">
        <f>IFERROR(AVERAGE(Y1701:Z1701),"")</f>
        <v/>
      </c>
      <c r="Y1701" s="23"/>
      <c r="Z1701" s="24"/>
      <c r="AA1701" s="22" t="str">
        <f>IFERROR(AVERAGE(AB1701:AC1701),"")</f>
        <v/>
      </c>
      <c r="AB1701" s="23"/>
      <c r="AC1701" s="24"/>
      <c r="AD1701" s="22" t="str">
        <f>IFERROR(AVERAGE(AE1701:AF1701),"")</f>
        <v/>
      </c>
      <c r="AE1701" s="23"/>
      <c r="AF1701" s="24"/>
      <c r="AG1701" s="22" t="str">
        <f>IFERROR(AVERAGE(AH1701:AI1701),"")</f>
        <v/>
      </c>
      <c r="AH1701" s="23"/>
      <c r="AI1701" s="24"/>
      <c r="AJ1701" s="22" t="str">
        <f>IFERROR(AVERAGE(AK1701:AL1701),"")</f>
        <v/>
      </c>
      <c r="AK1701" s="23"/>
      <c r="AL1701" s="24"/>
      <c r="AM1701" s="22" t="str">
        <f>IFERROR(AVERAGE(AN1701:AO1701),"")</f>
        <v/>
      </c>
      <c r="AN1701" s="23"/>
      <c r="AO1701" s="24"/>
      <c r="AP1701" s="22" t="str">
        <f>IFERROR(AVERAGE(AQ1701:AR1701),"")</f>
        <v/>
      </c>
      <c r="AQ1701" s="23"/>
      <c r="AR1701" s="24"/>
      <c r="AS1701" s="22" t="str">
        <f>IFERROR(AVERAGE(AT1701:AU1701),"")</f>
        <v/>
      </c>
      <c r="AT1701" s="23"/>
      <c r="AU1701" s="24"/>
      <c r="AV1701" s="22" t="str">
        <f>IFERROR(AVERAGE(AW1701:AX1701),"")</f>
        <v/>
      </c>
      <c r="AW1701" s="23"/>
      <c r="AX1701" s="24"/>
      <c r="AY1701" s="22" t="str">
        <f>IFERROR(AVERAGE(AZ1701:BA1701),"")</f>
        <v/>
      </c>
      <c r="AZ1701" s="23"/>
      <c r="BA1701" s="24"/>
      <c r="BB1701" s="22" t="str">
        <f>IFERROR(AVERAGE(BC1701:BD1701),"")</f>
        <v/>
      </c>
      <c r="BC1701" s="23"/>
      <c r="BD1701" s="24"/>
      <c r="BE1701" s="22" t="str">
        <f>IFERROR(AVERAGE(BF1701:BG1701),"")</f>
        <v/>
      </c>
      <c r="BF1701" s="23"/>
      <c r="BG1701" s="24"/>
      <c r="BH1701" s="22" t="str">
        <f>IFERROR(AVERAGE(BI1701:BJ1701),"")</f>
        <v/>
      </c>
      <c r="BI1701" s="23"/>
      <c r="BJ1701" s="24"/>
      <c r="BK1701" s="22" t="str">
        <f>IFERROR(AVERAGE(BL1701:BM1701),"")</f>
        <v/>
      </c>
      <c r="BL1701" s="23"/>
      <c r="BM1701" s="24"/>
      <c r="BN1701" s="22" t="str">
        <f>IFERROR(AVERAGE(BO1701:BP1701),"")</f>
        <v/>
      </c>
      <c r="BO1701" s="23"/>
      <c r="BP1701" s="24"/>
      <c r="BQ1701" s="22" t="str">
        <f>IFERROR(AVERAGE(BR1701:BS1701),"")</f>
        <v/>
      </c>
      <c r="BR1701" s="23"/>
      <c r="BS1701" s="24"/>
      <c r="BT1701" s="22" t="str">
        <f>IFERROR(AVERAGE(BU1701:BV1701),"")</f>
        <v/>
      </c>
      <c r="BU1701" s="23"/>
      <c r="BV1701" s="24"/>
    </row>
    <row r="1702" spans="1:77">
      <c r="B1702" t="s">
        <v>69</v>
      </c>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c r="BB1702" s="4"/>
      <c r="BC1702" s="4"/>
      <c r="BD1702" s="4"/>
      <c r="BE1702" s="4"/>
      <c r="BF1702" s="4"/>
      <c r="BG1702" s="4"/>
      <c r="BH1702" s="4"/>
      <c r="BI1702" s="4"/>
      <c r="BJ1702" s="4"/>
      <c r="BK1702" s="4"/>
      <c r="BL1702" s="4"/>
      <c r="BM1702" s="4"/>
      <c r="BN1702" s="4"/>
      <c r="BO1702" s="4"/>
      <c r="BP1702" s="4"/>
      <c r="BQ1702" s="4"/>
      <c r="BR1702" s="4"/>
      <c r="BS1702" s="4"/>
      <c r="BT1702" s="4"/>
      <c r="BU1702" s="4"/>
      <c r="BV1702" s="4"/>
    </row>
    <row r="1703" spans="1:77">
      <c r="B1703" t="str">
        <f>B1698</f>
        <v>fichtner2014erstellung</v>
      </c>
      <c r="C1703" t="s">
        <v>23</v>
      </c>
      <c r="D1703">
        <f>D1698</f>
        <v>2014</v>
      </c>
      <c r="E1703" t="s">
        <v>20</v>
      </c>
      <c r="F1703" s="4" t="str">
        <f>IFERROR(AVERAGE(G1703:H1703),"")</f>
        <v/>
      </c>
      <c r="G1703" s="12"/>
      <c r="H1703" s="13"/>
      <c r="I1703" s="4" t="str">
        <f>IFERROR(AVERAGE(J1703:K1703),"")</f>
        <v/>
      </c>
      <c r="J1703" s="12"/>
      <c r="K1703" s="13"/>
      <c r="L1703" s="4" t="str">
        <f>IFERROR(AVERAGE(M1703:N1703),"")</f>
        <v/>
      </c>
      <c r="M1703" s="12"/>
      <c r="N1703" s="13"/>
      <c r="O1703" s="4" t="str">
        <f>IFERROR(AVERAGE(P1703:Q1703),"")</f>
        <v/>
      </c>
      <c r="P1703" s="12"/>
      <c r="Q1703" s="13"/>
      <c r="R1703" s="4" t="str">
        <f>IFERROR(AVERAGE(S1703:T1703),"")</f>
        <v/>
      </c>
      <c r="S1703" s="12"/>
      <c r="T1703" s="13"/>
      <c r="U1703" s="4" t="str">
        <f>IFERROR(AVERAGE(V1703:W1703),"")</f>
        <v/>
      </c>
      <c r="V1703" s="12"/>
      <c r="W1703" s="13"/>
      <c r="X1703" s="4" t="str">
        <f>IFERROR(AVERAGE(Y1703:Z1703),"")</f>
        <v/>
      </c>
      <c r="Y1703" s="12"/>
      <c r="Z1703" s="13"/>
      <c r="AA1703" s="4" t="str">
        <f>IFERROR(AVERAGE(AB1703:AC1703),"")</f>
        <v/>
      </c>
      <c r="AB1703" s="12"/>
      <c r="AC1703" s="13"/>
      <c r="AD1703" s="4" t="str">
        <f>IFERROR(AVERAGE(AE1703:AF1703),"")</f>
        <v/>
      </c>
      <c r="AE1703" s="12"/>
      <c r="AF1703" s="13"/>
      <c r="AG1703" s="4" t="str">
        <f>IFERROR(AVERAGE(AH1703:AI1703),"")</f>
        <v/>
      </c>
      <c r="AH1703" s="12"/>
      <c r="AI1703" s="13"/>
      <c r="AJ1703" s="4" t="str">
        <f>IFERROR(AVERAGE(AK1703:AL1703),"")</f>
        <v/>
      </c>
      <c r="AK1703" s="12"/>
      <c r="AL1703" s="13"/>
      <c r="AM1703" s="4" t="str">
        <f>IFERROR(AVERAGE(AN1703:AO1703),"")</f>
        <v/>
      </c>
      <c r="AN1703" s="12"/>
      <c r="AO1703" s="13"/>
      <c r="AP1703" s="4" t="str">
        <f>IFERROR(AVERAGE(AQ1703:AR1703),"")</f>
        <v/>
      </c>
      <c r="AQ1703" s="12"/>
      <c r="AR1703" s="13"/>
      <c r="AS1703" s="4" t="str">
        <f>IFERROR(AVERAGE(AT1703:AU1703),"")</f>
        <v/>
      </c>
      <c r="AT1703" s="12"/>
      <c r="AU1703" s="13"/>
      <c r="AV1703" s="4" t="str">
        <f>IFERROR(AVERAGE(AW1703:AX1703),"")</f>
        <v/>
      </c>
      <c r="AW1703" s="12"/>
      <c r="AX1703" s="13"/>
      <c r="AY1703" s="4" t="str">
        <f>IFERROR(AVERAGE(AZ1703:BA1703),"")</f>
        <v/>
      </c>
      <c r="AZ1703" s="12"/>
      <c r="BA1703" s="13"/>
      <c r="BB1703" s="4" t="str">
        <f>IFERROR(AVERAGE(BC1703:BD1703),"")</f>
        <v/>
      </c>
      <c r="BC1703" s="12"/>
      <c r="BD1703" s="13"/>
      <c r="BE1703" s="4" t="str">
        <f>IFERROR(AVERAGE(BF1703:BG1703),"")</f>
        <v/>
      </c>
      <c r="BF1703" s="12"/>
      <c r="BG1703" s="13"/>
      <c r="BH1703" s="4" t="str">
        <f>IFERROR(AVERAGE(BI1703:BJ1703),"")</f>
        <v/>
      </c>
      <c r="BI1703" s="12"/>
      <c r="BJ1703" s="13"/>
      <c r="BK1703" s="4" t="str">
        <f>IFERROR(AVERAGE(BL1703:BM1703),"")</f>
        <v/>
      </c>
      <c r="BL1703" s="12"/>
      <c r="BM1703" s="13"/>
      <c r="BN1703" s="4" t="str">
        <f>IFERROR(AVERAGE(BO1703:BP1703),"")</f>
        <v/>
      </c>
      <c r="BO1703" s="12"/>
      <c r="BP1703" s="13"/>
      <c r="BQ1703" s="4" t="str">
        <f>IFERROR(AVERAGE(BR1703:BS1703),"")</f>
        <v/>
      </c>
      <c r="BR1703" s="12"/>
      <c r="BS1703" s="13"/>
      <c r="BT1703" s="4" t="str">
        <f>IFERROR(AVERAGE(BU1703:BV1703),"")</f>
        <v/>
      </c>
      <c r="BU1703" s="12"/>
      <c r="BV1703" s="13"/>
    </row>
    <row r="1704" spans="1:77">
      <c r="B1704" t="str">
        <f>B1703</f>
        <v>fichtner2014erstellung</v>
      </c>
      <c r="C1704" t="s">
        <v>42</v>
      </c>
      <c r="D1704">
        <f>D1703</f>
        <v>2014</v>
      </c>
      <c r="E1704" t="s">
        <v>43</v>
      </c>
      <c r="F1704" s="4" t="str">
        <f>IFERROR(AVERAGE(G1704:H1704),"")</f>
        <v/>
      </c>
      <c r="G1704" s="12"/>
      <c r="H1704" s="13"/>
      <c r="I1704" s="4" t="str">
        <f>IFERROR(AVERAGE(J1704:K1704),"")</f>
        <v/>
      </c>
      <c r="J1704" s="12"/>
      <c r="K1704" s="13"/>
      <c r="L1704" s="4" t="str">
        <f>IFERROR(AVERAGE(M1704:N1704),"")</f>
        <v/>
      </c>
      <c r="M1704" s="12"/>
      <c r="N1704" s="13"/>
      <c r="O1704" s="4" t="str">
        <f>IFERROR(AVERAGE(P1704:Q1704),"")</f>
        <v/>
      </c>
      <c r="P1704" s="12"/>
      <c r="Q1704" s="13"/>
      <c r="R1704" s="4" t="str">
        <f>IFERROR(AVERAGE(S1704:T1704),"")</f>
        <v/>
      </c>
      <c r="S1704" s="12"/>
      <c r="T1704" s="13"/>
      <c r="U1704" s="4" t="str">
        <f>IFERROR(AVERAGE(V1704:W1704),"")</f>
        <v/>
      </c>
      <c r="V1704" s="12"/>
      <c r="W1704" s="13"/>
      <c r="X1704" s="4" t="str">
        <f>IFERROR(AVERAGE(Y1704:Z1704),"")</f>
        <v/>
      </c>
      <c r="Y1704" s="12"/>
      <c r="Z1704" s="13"/>
      <c r="AA1704" s="4" t="str">
        <f>IFERROR(AVERAGE(AB1704:AC1704),"")</f>
        <v/>
      </c>
      <c r="AB1704" s="12"/>
      <c r="AC1704" s="13"/>
      <c r="AD1704" s="4" t="str">
        <f>IFERROR(AVERAGE(AE1704:AF1704),"")</f>
        <v/>
      </c>
      <c r="AE1704" s="12"/>
      <c r="AF1704" s="13"/>
      <c r="AG1704" s="4" t="str">
        <f>IFERROR(AVERAGE(AH1704:AI1704),"")</f>
        <v/>
      </c>
      <c r="AH1704" s="12"/>
      <c r="AI1704" s="13"/>
      <c r="AJ1704" s="4" t="str">
        <f>IFERROR(AVERAGE(AK1704:AL1704),"")</f>
        <v/>
      </c>
      <c r="AK1704" s="12"/>
      <c r="AL1704" s="13"/>
      <c r="AM1704" s="4" t="str">
        <f>IFERROR(AVERAGE(AN1704:AO1704),"")</f>
        <v/>
      </c>
      <c r="AN1704" s="12"/>
      <c r="AO1704" s="13"/>
      <c r="AP1704" s="4" t="str">
        <f>IFERROR(AVERAGE(AQ1704:AR1704),"")</f>
        <v/>
      </c>
      <c r="AQ1704" s="12"/>
      <c r="AR1704" s="13"/>
      <c r="AS1704" s="4" t="str">
        <f>IFERROR(AVERAGE(AT1704:AU1704),"")</f>
        <v/>
      </c>
      <c r="AT1704" s="12"/>
      <c r="AU1704" s="13"/>
      <c r="AV1704" s="4" t="str">
        <f>IFERROR(AVERAGE(AW1704:AX1704),"")</f>
        <v/>
      </c>
      <c r="AW1704" s="12"/>
      <c r="AX1704" s="13"/>
      <c r="AY1704" s="4" t="str">
        <f>IFERROR(AVERAGE(AZ1704:BA1704),"")</f>
        <v/>
      </c>
      <c r="AZ1704" s="12"/>
      <c r="BA1704" s="13"/>
      <c r="BB1704" s="4" t="str">
        <f>IFERROR(AVERAGE(BC1704:BD1704),"")</f>
        <v/>
      </c>
      <c r="BC1704" s="12"/>
      <c r="BD1704" s="13"/>
      <c r="BE1704" s="4" t="str">
        <f>IFERROR(AVERAGE(BF1704:BG1704),"")</f>
        <v/>
      </c>
      <c r="BF1704" s="12"/>
      <c r="BG1704" s="13"/>
      <c r="BH1704" s="4" t="str">
        <f>IFERROR(AVERAGE(BI1704:BJ1704),"")</f>
        <v/>
      </c>
      <c r="BI1704" s="12"/>
      <c r="BJ1704" s="13"/>
      <c r="BK1704" s="4" t="str">
        <f>IFERROR(AVERAGE(BL1704:BM1704),"")</f>
        <v/>
      </c>
      <c r="BL1704" s="12"/>
      <c r="BM1704" s="13"/>
      <c r="BN1704" s="4" t="str">
        <f>IFERROR(AVERAGE(BO1704:BP1704),"")</f>
        <v/>
      </c>
      <c r="BO1704" s="12"/>
      <c r="BP1704" s="13"/>
      <c r="BQ1704" s="4" t="str">
        <f>IFERROR(AVERAGE(BR1704:BS1704),"")</f>
        <v/>
      </c>
      <c r="BR1704" s="12"/>
      <c r="BS1704" s="13"/>
      <c r="BT1704" s="4" t="str">
        <f>IFERROR(AVERAGE(BU1704:BV1704),"")</f>
        <v/>
      </c>
      <c r="BU1704" s="12"/>
      <c r="BV1704" s="13"/>
    </row>
    <row r="1705" spans="1:77">
      <c r="B1705" t="str">
        <f>B1704</f>
        <v>fichtner2014erstellung</v>
      </c>
      <c r="C1705" t="s">
        <v>21</v>
      </c>
      <c r="D1705">
        <f>D1704</f>
        <v>2014</v>
      </c>
      <c r="E1705" t="s">
        <v>22</v>
      </c>
      <c r="F1705" s="22" t="str">
        <f>IFERROR(AVERAGE(G1705:H1705),"")</f>
        <v/>
      </c>
      <c r="G1705" s="23"/>
      <c r="H1705" s="24"/>
      <c r="I1705" s="22" t="str">
        <f>IFERROR(AVERAGE(J1705:K1705),"")</f>
        <v/>
      </c>
      <c r="J1705" s="23"/>
      <c r="K1705" s="24"/>
      <c r="L1705" s="22" t="str">
        <f>IFERROR(AVERAGE(M1705:N1705),"")</f>
        <v/>
      </c>
      <c r="M1705" s="23"/>
      <c r="N1705" s="24"/>
      <c r="O1705" s="22" t="str">
        <f>IFERROR(AVERAGE(P1705:Q1705),"")</f>
        <v/>
      </c>
      <c r="P1705" s="23"/>
      <c r="Q1705" s="24"/>
      <c r="R1705" s="22" t="str">
        <f>IFERROR(AVERAGE(S1705:T1705),"")</f>
        <v/>
      </c>
      <c r="S1705" s="23"/>
      <c r="T1705" s="24"/>
      <c r="U1705" s="22" t="str">
        <f>IFERROR(AVERAGE(V1705:W1705),"")</f>
        <v/>
      </c>
      <c r="V1705" s="23"/>
      <c r="W1705" s="24"/>
      <c r="X1705" s="22" t="str">
        <f>IFERROR(AVERAGE(Y1705:Z1705),"")</f>
        <v/>
      </c>
      <c r="Y1705" s="23"/>
      <c r="Z1705" s="24"/>
      <c r="AA1705" s="22" t="str">
        <f>IFERROR(AVERAGE(AB1705:AC1705),"")</f>
        <v/>
      </c>
      <c r="AB1705" s="23"/>
      <c r="AC1705" s="24"/>
      <c r="AD1705" s="22" t="str">
        <f>IFERROR(AVERAGE(AE1705:AF1705),"")</f>
        <v/>
      </c>
      <c r="AE1705" s="23"/>
      <c r="AF1705" s="24"/>
      <c r="AG1705" s="22" t="str">
        <f>IFERROR(AVERAGE(AH1705:AI1705),"")</f>
        <v/>
      </c>
      <c r="AH1705" s="23"/>
      <c r="AI1705" s="24"/>
      <c r="AJ1705" s="22" t="str">
        <f>IFERROR(AVERAGE(AK1705:AL1705),"")</f>
        <v/>
      </c>
      <c r="AK1705" s="23"/>
      <c r="AL1705" s="24"/>
      <c r="AM1705" s="22" t="str">
        <f>IFERROR(AVERAGE(AN1705:AO1705),"")</f>
        <v/>
      </c>
      <c r="AN1705" s="23"/>
      <c r="AO1705" s="24"/>
      <c r="AP1705" s="22" t="str">
        <f>IFERROR(AVERAGE(AQ1705:AR1705),"")</f>
        <v/>
      </c>
      <c r="AQ1705" s="23"/>
      <c r="AR1705" s="24"/>
      <c r="AS1705" s="22" t="str">
        <f>IFERROR(AVERAGE(AT1705:AU1705),"")</f>
        <v/>
      </c>
      <c r="AT1705" s="23"/>
      <c r="AU1705" s="24"/>
      <c r="AV1705" s="22">
        <f>IFERROR(AVERAGE(AW1705:AX1705),"")</f>
        <v>0.7</v>
      </c>
      <c r="AW1705" s="23">
        <v>0.7</v>
      </c>
      <c r="AX1705" s="24">
        <v>0.7</v>
      </c>
      <c r="AY1705" s="22" t="str">
        <f>IFERROR(AVERAGE(AZ1705:BA1705),"")</f>
        <v/>
      </c>
      <c r="AZ1705" s="23"/>
      <c r="BA1705" s="24"/>
      <c r="BB1705" s="22" t="str">
        <f>IFERROR(AVERAGE(BC1705:BD1705),"")</f>
        <v/>
      </c>
      <c r="BC1705" s="23"/>
      <c r="BD1705" s="24"/>
      <c r="BE1705" s="22" t="str">
        <f>IFERROR(AVERAGE(BF1705:BG1705),"")</f>
        <v/>
      </c>
      <c r="BF1705" s="23"/>
      <c r="BG1705" s="24"/>
      <c r="BH1705" s="22" t="str">
        <f>IFERROR(AVERAGE(BI1705:BJ1705),"")</f>
        <v/>
      </c>
      <c r="BI1705" s="23"/>
      <c r="BJ1705" s="24"/>
      <c r="BK1705" s="22" t="str">
        <f>IFERROR(AVERAGE(BL1705:BM1705),"")</f>
        <v/>
      </c>
      <c r="BL1705" s="23"/>
      <c r="BM1705" s="24"/>
      <c r="BN1705" s="22" t="str">
        <f>IFERROR(AVERAGE(BO1705:BP1705),"")</f>
        <v/>
      </c>
      <c r="BO1705" s="23"/>
      <c r="BP1705" s="24"/>
      <c r="BQ1705" s="22" t="str">
        <f>IFERROR(AVERAGE(BR1705:BS1705),"")</f>
        <v/>
      </c>
      <c r="BR1705" s="23"/>
      <c r="BS1705" s="24"/>
      <c r="BT1705" s="22" t="str">
        <f>IFERROR(AVERAGE(BU1705:BV1705),"")</f>
        <v/>
      </c>
      <c r="BU1705" s="23"/>
      <c r="BV1705" s="24"/>
    </row>
    <row r="1706" spans="1:77">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c r="AV1706" s="11"/>
      <c r="AW1706" s="11"/>
      <c r="AX1706" s="11"/>
      <c r="AY1706" s="11"/>
      <c r="AZ1706" s="11"/>
      <c r="BA1706" s="11"/>
      <c r="BB1706" s="11"/>
      <c r="BC1706" s="11"/>
      <c r="BD1706" s="11"/>
      <c r="BE1706" s="11"/>
      <c r="BF1706" s="11"/>
      <c r="BG1706" s="11"/>
      <c r="BH1706" s="11"/>
      <c r="BI1706" s="11"/>
      <c r="BJ1706" s="11"/>
      <c r="BK1706" s="11"/>
      <c r="BL1706" s="11"/>
      <c r="BM1706" s="11"/>
      <c r="BN1706" s="11"/>
      <c r="BO1706" s="11"/>
      <c r="BP1706" s="11"/>
      <c r="BQ1706" s="11"/>
      <c r="BR1706" s="11"/>
      <c r="BS1706" s="11"/>
      <c r="BT1706" s="11"/>
      <c r="BU1706" s="11"/>
      <c r="BV1706" s="11"/>
      <c r="BW1706" s="11"/>
      <c r="BX1706" s="11"/>
      <c r="BY1706" s="11"/>
    </row>
    <row r="1708" spans="1:77">
      <c r="A1708" s="5">
        <f>MATCH(B1708,Sources[Citekey],0)</f>
        <v>21</v>
      </c>
      <c r="B1708" s="6" t="s">
        <v>479</v>
      </c>
      <c r="C1708" s="1"/>
      <c r="D1708" s="1">
        <f>VLOOKUP(B1708,Sources[],2,FALSE)</f>
        <v>2015</v>
      </c>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c r="BB1708" s="4"/>
      <c r="BC1708" s="4"/>
      <c r="BD1708" s="4"/>
      <c r="BE1708" s="4"/>
      <c r="BF1708" s="4"/>
      <c r="BG1708" s="4"/>
      <c r="BH1708" s="4"/>
      <c r="BI1708" s="4"/>
      <c r="BJ1708" s="4"/>
      <c r="BK1708" s="4"/>
      <c r="BL1708" s="4"/>
      <c r="BM1708" s="4"/>
      <c r="BN1708" s="4"/>
      <c r="BO1708" s="4"/>
      <c r="BP1708" s="4"/>
      <c r="BQ1708" s="4"/>
      <c r="BR1708" s="4"/>
      <c r="BS1708" s="4"/>
      <c r="BT1708" s="4"/>
      <c r="BU1708" s="4"/>
      <c r="BV1708" s="4"/>
    </row>
    <row r="1709" spans="1:77">
      <c r="B1709" t="str">
        <f>B1708</f>
        <v>felgenhauer2015state</v>
      </c>
      <c r="C1709" t="s">
        <v>3</v>
      </c>
      <c r="D1709">
        <f>D1708</f>
        <v>2015</v>
      </c>
      <c r="E1709" s="25" t="s">
        <v>6</v>
      </c>
      <c r="F1709" s="4" t="str">
        <f>IFERROR(AVERAGE(G1709:H1709),"")</f>
        <v/>
      </c>
      <c r="G1709" s="12"/>
      <c r="H1709" s="13"/>
      <c r="I1709" s="4" t="str">
        <f>IFERROR(AVERAGE(J1709:K1709),"")</f>
        <v/>
      </c>
      <c r="J1709" s="12"/>
      <c r="K1709" s="13"/>
      <c r="L1709" s="4" t="str">
        <f>IFERROR(AVERAGE(M1709:N1709),"")</f>
        <v/>
      </c>
      <c r="M1709" s="12"/>
      <c r="N1709" s="13"/>
      <c r="O1709" s="4" t="str">
        <f>IFERROR(AVERAGE(P1709:Q1709),"")</f>
        <v/>
      </c>
      <c r="P1709" s="12"/>
      <c r="Q1709" s="13"/>
      <c r="R1709" s="4" t="str">
        <f>IFERROR(AVERAGE(S1709:T1709),"")</f>
        <v/>
      </c>
      <c r="S1709" s="12"/>
      <c r="T1709" s="13"/>
      <c r="U1709" s="4" t="str">
        <f>IFERROR(AVERAGE(V1709:W1709),"")</f>
        <v/>
      </c>
      <c r="V1709" s="12"/>
      <c r="W1709" s="13"/>
      <c r="X1709" s="4" t="str">
        <f>IFERROR(AVERAGE(Y1709:Z1709),"")</f>
        <v/>
      </c>
      <c r="Y1709" s="12"/>
      <c r="Z1709" s="13"/>
      <c r="AA1709" s="4" t="str">
        <f>IFERROR(AVERAGE(AB1709:AC1709),"")</f>
        <v/>
      </c>
      <c r="AB1709" s="12"/>
      <c r="AC1709" s="13"/>
      <c r="AD1709" s="4" t="str">
        <f>IFERROR(AVERAGE(AE1709:AF1709),"")</f>
        <v/>
      </c>
      <c r="AE1709" s="12"/>
      <c r="AF1709" s="13"/>
      <c r="AG1709" s="4" t="str">
        <f>IFERROR(AVERAGE(AH1709:AI1709),"")</f>
        <v/>
      </c>
      <c r="AH1709" s="12"/>
      <c r="AI1709" s="13"/>
      <c r="AJ1709" s="4" t="str">
        <f>IFERROR(AVERAGE(AK1709:AL1709),"")</f>
        <v/>
      </c>
      <c r="AK1709" s="12"/>
      <c r="AL1709" s="13"/>
      <c r="AM1709" s="4" t="str">
        <f>IFERROR(AVERAGE(AN1709:AO1709),"")</f>
        <v/>
      </c>
      <c r="AN1709" s="12"/>
      <c r="AO1709" s="13"/>
      <c r="AP1709" s="4" t="str">
        <f>IFERROR(AVERAGE(AQ1709:AR1709),"")</f>
        <v/>
      </c>
      <c r="AQ1709" s="12"/>
      <c r="AR1709" s="13"/>
      <c r="AS1709" s="4" t="str">
        <f>IFERROR(AVERAGE(AT1709:AU1709),"")</f>
        <v/>
      </c>
      <c r="AT1709" s="12"/>
      <c r="AU1709" s="13"/>
      <c r="AV1709" s="4" t="str">
        <f>IFERROR(AVERAGE(AW1709:AX1709),"")</f>
        <v/>
      </c>
      <c r="AW1709" s="12"/>
      <c r="AX1709" s="13"/>
      <c r="AY1709" s="4">
        <f>IFERROR(AVERAGE(AZ1709:BA1709),"")</f>
        <v>3900</v>
      </c>
      <c r="AZ1709" s="12">
        <v>2100</v>
      </c>
      <c r="BA1709" s="13">
        <v>5700</v>
      </c>
      <c r="BB1709" s="4" t="str">
        <f>IFERROR(AVERAGE(BC1709:BD1709),"")</f>
        <v/>
      </c>
      <c r="BC1709" s="12"/>
      <c r="BD1709" s="13"/>
      <c r="BE1709" s="4" t="str">
        <f>IFERROR(AVERAGE(BF1709:BG1709),"")</f>
        <v/>
      </c>
      <c r="BF1709" s="12"/>
      <c r="BG1709" s="13"/>
      <c r="BH1709" s="4" t="str">
        <f>IFERROR(AVERAGE(BI1709:BJ1709),"")</f>
        <v/>
      </c>
      <c r="BI1709" s="12"/>
      <c r="BJ1709" s="13"/>
      <c r="BK1709" s="4" t="str">
        <f>IFERROR(AVERAGE(BL1709:BM1709),"")</f>
        <v/>
      </c>
      <c r="BL1709" s="12"/>
      <c r="BM1709" s="13"/>
      <c r="BN1709" s="4" t="str">
        <f>IFERROR(AVERAGE(BO1709:BP1709),"")</f>
        <v/>
      </c>
      <c r="BO1709" s="12"/>
      <c r="BP1709" s="13"/>
      <c r="BQ1709" s="4" t="str">
        <f>IFERROR(AVERAGE(BR1709:BS1709),"")</f>
        <v/>
      </c>
      <c r="BR1709" s="12"/>
      <c r="BS1709" s="13"/>
      <c r="BT1709" s="4" t="str">
        <f>IFERROR(AVERAGE(BU1709:BV1709),"")</f>
        <v/>
      </c>
      <c r="BU1709" s="12"/>
      <c r="BV1709" s="13"/>
      <c r="BX1709" s="2"/>
      <c r="BY1709" s="2"/>
    </row>
    <row r="1710" spans="1:77">
      <c r="B1710" t="str">
        <f>B1709</f>
        <v>felgenhauer2015state</v>
      </c>
      <c r="C1710" t="s">
        <v>4</v>
      </c>
      <c r="D1710">
        <f>D1709</f>
        <v>2015</v>
      </c>
      <c r="E1710" t="str">
        <f>E1709</f>
        <v>EUR/kW</v>
      </c>
      <c r="F1710" s="4" t="str">
        <f>IFERROR(AVERAGE(G1710:H1710),"")</f>
        <v/>
      </c>
      <c r="G1710" s="14"/>
      <c r="H1710" s="15"/>
      <c r="I1710" s="4" t="str">
        <f>IFERROR(AVERAGE(J1710:K1710),"")</f>
        <v/>
      </c>
      <c r="J1710" s="14"/>
      <c r="K1710" s="15"/>
      <c r="L1710" s="4" t="str">
        <f>IFERROR(AVERAGE(M1710:N1710),"")</f>
        <v/>
      </c>
      <c r="M1710" s="14"/>
      <c r="N1710" s="15"/>
      <c r="O1710" s="4" t="str">
        <f>IFERROR(AVERAGE(P1710:Q1710),"")</f>
        <v/>
      </c>
      <c r="P1710" s="14"/>
      <c r="Q1710" s="15"/>
      <c r="R1710" s="4" t="str">
        <f>IFERROR(AVERAGE(S1710:T1710),"")</f>
        <v/>
      </c>
      <c r="S1710" s="14"/>
      <c r="T1710" s="15"/>
      <c r="U1710" s="4" t="str">
        <f>IFERROR(AVERAGE(V1710:W1710),"")</f>
        <v/>
      </c>
      <c r="V1710" s="14"/>
      <c r="W1710" s="15"/>
      <c r="X1710" s="4" t="str">
        <f>IFERROR(AVERAGE(Y1710:Z1710),"")</f>
        <v/>
      </c>
      <c r="Y1710" s="14"/>
      <c r="Z1710" s="15"/>
      <c r="AA1710" s="4" t="str">
        <f>IFERROR(AVERAGE(AB1710:AC1710),"")</f>
        <v/>
      </c>
      <c r="AB1710" s="14"/>
      <c r="AC1710" s="15"/>
      <c r="AD1710" s="4" t="str">
        <f>IFERROR(AVERAGE(AE1710:AF1710),"")</f>
        <v/>
      </c>
      <c r="AE1710" s="14"/>
      <c r="AF1710" s="15"/>
      <c r="AG1710" s="4" t="str">
        <f>IFERROR(AVERAGE(AH1710:AI1710),"")</f>
        <v/>
      </c>
      <c r="AH1710" s="14"/>
      <c r="AI1710" s="15"/>
      <c r="AJ1710" s="4" t="str">
        <f>IFERROR(AVERAGE(AK1710:AL1710),"")</f>
        <v/>
      </c>
      <c r="AK1710" s="14"/>
      <c r="AL1710" s="15"/>
      <c r="AM1710" s="4" t="str">
        <f>IFERROR(AVERAGE(AN1710:AO1710),"")</f>
        <v/>
      </c>
      <c r="AN1710" s="14"/>
      <c r="AO1710" s="15"/>
      <c r="AP1710" s="4" t="str">
        <f>IFERROR(AVERAGE(AQ1710:AR1710),"")</f>
        <v/>
      </c>
      <c r="AQ1710" s="14"/>
      <c r="AR1710" s="15"/>
      <c r="AS1710" s="4" t="str">
        <f>IFERROR(AVERAGE(AT1710:AU1710),"")</f>
        <v/>
      </c>
      <c r="AT1710" s="14"/>
      <c r="AU1710" s="15"/>
      <c r="AV1710" s="4" t="str">
        <f>IFERROR(AVERAGE(AW1710:AX1710),"")</f>
        <v/>
      </c>
      <c r="AW1710" s="14"/>
      <c r="AX1710" s="15"/>
      <c r="AY1710" s="4">
        <f>IFERROR(AVERAGE(AZ1710:BA1710),"")</f>
        <v>4850</v>
      </c>
      <c r="AZ1710" s="14">
        <v>3100</v>
      </c>
      <c r="BA1710" s="15">
        <v>6600</v>
      </c>
      <c r="BB1710" s="4" t="str">
        <f>IFERROR(AVERAGE(BC1710:BD1710),"")</f>
        <v/>
      </c>
      <c r="BC1710" s="14"/>
      <c r="BD1710" s="15"/>
      <c r="BE1710" s="4" t="str">
        <f>IFERROR(AVERAGE(BF1710:BG1710),"")</f>
        <v/>
      </c>
      <c r="BF1710" s="14"/>
      <c r="BG1710" s="15"/>
      <c r="BH1710" s="4" t="str">
        <f>IFERROR(AVERAGE(BI1710:BJ1710),"")</f>
        <v/>
      </c>
      <c r="BI1710" s="14"/>
      <c r="BJ1710" s="15"/>
      <c r="BK1710" s="4" t="str">
        <f>IFERROR(AVERAGE(BL1710:BM1710),"")</f>
        <v/>
      </c>
      <c r="BL1710" s="14"/>
      <c r="BM1710" s="15"/>
      <c r="BN1710" s="4" t="str">
        <f>IFERROR(AVERAGE(BO1710:BP1710),"")</f>
        <v/>
      </c>
      <c r="BO1710" s="14"/>
      <c r="BP1710" s="15"/>
      <c r="BQ1710" s="4" t="str">
        <f>IFERROR(AVERAGE(BR1710:BS1710),"")</f>
        <v/>
      </c>
      <c r="BR1710" s="14"/>
      <c r="BS1710" s="15"/>
      <c r="BT1710" s="4" t="str">
        <f>IFERROR(AVERAGE(BU1710:BV1710),"")</f>
        <v/>
      </c>
      <c r="BU1710" s="14"/>
      <c r="BV1710" s="15"/>
      <c r="BX1710" s="2"/>
      <c r="BY1710" s="2"/>
    </row>
    <row r="1711" spans="1:77">
      <c r="B1711" t="str">
        <f>B1710</f>
        <v>felgenhauer2015state</v>
      </c>
      <c r="C1711" t="s">
        <v>5</v>
      </c>
      <c r="D1711">
        <f>D1710</f>
        <v>2015</v>
      </c>
      <c r="E1711" t="str">
        <f>E1710</f>
        <v>EUR/kW</v>
      </c>
      <c r="F1711" s="4" t="str">
        <f>IFERROR(AVERAGE(G1711:H1711),"")</f>
        <v/>
      </c>
      <c r="G1711" s="16"/>
      <c r="H1711" s="17"/>
      <c r="I1711" s="4" t="str">
        <f>IFERROR(AVERAGE(J1711:K1711),"")</f>
        <v/>
      </c>
      <c r="J1711" s="16"/>
      <c r="K1711" s="17"/>
      <c r="L1711" s="4" t="str">
        <f>IFERROR(AVERAGE(M1711:N1711),"")</f>
        <v/>
      </c>
      <c r="M1711" s="16"/>
      <c r="N1711" s="17"/>
      <c r="O1711" s="4" t="str">
        <f>IFERROR(AVERAGE(P1711:Q1711),"")</f>
        <v/>
      </c>
      <c r="P1711" s="16"/>
      <c r="Q1711" s="17"/>
      <c r="R1711" s="4" t="str">
        <f>IFERROR(AVERAGE(S1711:T1711),"")</f>
        <v/>
      </c>
      <c r="S1711" s="16"/>
      <c r="T1711" s="17"/>
      <c r="U1711" s="4" t="str">
        <f>IFERROR(AVERAGE(V1711:W1711),"")</f>
        <v/>
      </c>
      <c r="V1711" s="16"/>
      <c r="W1711" s="17"/>
      <c r="X1711" s="4" t="str">
        <f>IFERROR(AVERAGE(Y1711:Z1711),"")</f>
        <v/>
      </c>
      <c r="Y1711" s="16"/>
      <c r="Z1711" s="17"/>
      <c r="AA1711" s="4" t="str">
        <f>IFERROR(AVERAGE(AB1711:AC1711),"")</f>
        <v/>
      </c>
      <c r="AB1711" s="16"/>
      <c r="AC1711" s="17"/>
      <c r="AD1711" s="4" t="str">
        <f>IFERROR(AVERAGE(AE1711:AF1711),"")</f>
        <v/>
      </c>
      <c r="AE1711" s="16"/>
      <c r="AF1711" s="17"/>
      <c r="AG1711" s="4" t="str">
        <f>IFERROR(AVERAGE(AH1711:AI1711),"")</f>
        <v/>
      </c>
      <c r="AH1711" s="16"/>
      <c r="AI1711" s="17"/>
      <c r="AJ1711" s="4" t="str">
        <f>IFERROR(AVERAGE(AK1711:AL1711),"")</f>
        <v/>
      </c>
      <c r="AK1711" s="16"/>
      <c r="AL1711" s="17"/>
      <c r="AM1711" s="4" t="str">
        <f>IFERROR(AVERAGE(AN1711:AO1711),"")</f>
        <v/>
      </c>
      <c r="AN1711" s="16"/>
      <c r="AO1711" s="17"/>
      <c r="AP1711" s="4" t="str">
        <f>IFERROR(AVERAGE(AQ1711:AR1711),"")</f>
        <v/>
      </c>
      <c r="AQ1711" s="16"/>
      <c r="AR1711" s="17"/>
      <c r="AS1711" s="4" t="str">
        <f>IFERROR(AVERAGE(AT1711:AU1711),"")</f>
        <v/>
      </c>
      <c r="AT1711" s="16"/>
      <c r="AU1711" s="17"/>
      <c r="AV1711" s="4" t="str">
        <f>IFERROR(AVERAGE(AW1711:AX1711),"")</f>
        <v/>
      </c>
      <c r="AW1711" s="16"/>
      <c r="AX1711" s="17"/>
      <c r="AY1711" s="4" t="str">
        <f>IFERROR(AVERAGE(AZ1711:BA1711),"")</f>
        <v/>
      </c>
      <c r="AZ1711" s="16"/>
      <c r="BA1711" s="17"/>
      <c r="BB1711" s="4" t="str">
        <f>IFERROR(AVERAGE(BC1711:BD1711),"")</f>
        <v/>
      </c>
      <c r="BC1711" s="16"/>
      <c r="BD1711" s="17"/>
      <c r="BE1711" s="4" t="str">
        <f>IFERROR(AVERAGE(BF1711:BG1711),"")</f>
        <v/>
      </c>
      <c r="BF1711" s="16"/>
      <c r="BG1711" s="17"/>
      <c r="BH1711" s="4" t="str">
        <f>IFERROR(AVERAGE(BI1711:BJ1711),"")</f>
        <v/>
      </c>
      <c r="BI1711" s="16"/>
      <c r="BJ1711" s="17"/>
      <c r="BK1711" s="4" t="str">
        <f>IFERROR(AVERAGE(BL1711:BM1711),"")</f>
        <v/>
      </c>
      <c r="BL1711" s="16"/>
      <c r="BM1711" s="17"/>
      <c r="BN1711" s="4" t="str">
        <f>IFERROR(AVERAGE(BO1711:BP1711),"")</f>
        <v/>
      </c>
      <c r="BO1711" s="16"/>
      <c r="BP1711" s="17"/>
      <c r="BQ1711" s="4" t="str">
        <f>IFERROR(AVERAGE(BR1711:BS1711),"")</f>
        <v/>
      </c>
      <c r="BR1711" s="16"/>
      <c r="BS1711" s="17"/>
      <c r="BT1711" s="4" t="str">
        <f>IFERROR(AVERAGE(BU1711:BV1711),"")</f>
        <v/>
      </c>
      <c r="BU1711" s="16"/>
      <c r="BV1711" s="17"/>
    </row>
    <row r="1712" spans="1:77">
      <c r="B1712" t="s">
        <v>69</v>
      </c>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c r="BB1712" s="4"/>
      <c r="BC1712" s="4"/>
      <c r="BD1712" s="4"/>
      <c r="BE1712" s="4"/>
      <c r="BF1712" s="4"/>
      <c r="BG1712" s="4"/>
      <c r="BH1712" s="4"/>
      <c r="BI1712" s="4"/>
      <c r="BJ1712" s="4"/>
      <c r="BK1712" s="4"/>
      <c r="BL1712" s="4"/>
      <c r="BM1712" s="4"/>
      <c r="BN1712" s="4"/>
      <c r="BO1712" s="4"/>
      <c r="BP1712" s="4"/>
      <c r="BQ1712" s="4"/>
      <c r="BR1712" s="4"/>
      <c r="BS1712" s="4"/>
      <c r="BT1712" s="4"/>
      <c r="BU1712" s="4"/>
      <c r="BV1712" s="4"/>
    </row>
    <row r="1713" spans="1:74" s="1" customFormat="1">
      <c r="A1713" s="55"/>
      <c r="B1713" s="1" t="str">
        <f>B1711</f>
        <v>felgenhauer2015state</v>
      </c>
      <c r="C1713" s="1" t="s">
        <v>10</v>
      </c>
      <c r="D1713" s="1">
        <f>D1708</f>
        <v>2015</v>
      </c>
      <c r="E1713" s="1" t="str">
        <f>E1709</f>
        <v>EUR/kW</v>
      </c>
      <c r="F1713" s="10">
        <f>IFERROR(SUM(F1715:F1720)/F1714,0)</f>
        <v>0</v>
      </c>
      <c r="G1713" s="10">
        <f>IFERROR(SUM(G1715:G1720)/G1714,0)</f>
        <v>0</v>
      </c>
      <c r="H1713" s="10">
        <f>IFERROR(SUM(H1715:H1720)/H1714,0)</f>
        <v>0</v>
      </c>
      <c r="I1713" s="10">
        <f t="shared" ref="I1713:BT1713" si="1895">IFERROR(SUM(I1715:I1720)/I1714,0)</f>
        <v>0</v>
      </c>
      <c r="J1713" s="10">
        <f t="shared" si="1895"/>
        <v>0</v>
      </c>
      <c r="K1713" s="10">
        <f t="shared" si="1895"/>
        <v>0</v>
      </c>
      <c r="L1713" s="10">
        <f t="shared" si="1895"/>
        <v>0</v>
      </c>
      <c r="M1713" s="10">
        <f t="shared" si="1895"/>
        <v>0</v>
      </c>
      <c r="N1713" s="10">
        <f t="shared" si="1895"/>
        <v>0</v>
      </c>
      <c r="O1713" s="10">
        <f t="shared" si="1895"/>
        <v>0</v>
      </c>
      <c r="P1713" s="10">
        <f t="shared" si="1895"/>
        <v>0</v>
      </c>
      <c r="Q1713" s="10">
        <f t="shared" si="1895"/>
        <v>0</v>
      </c>
      <c r="R1713" s="10">
        <f t="shared" si="1895"/>
        <v>0</v>
      </c>
      <c r="S1713" s="10">
        <f t="shared" si="1895"/>
        <v>0</v>
      </c>
      <c r="T1713" s="10">
        <f t="shared" si="1895"/>
        <v>0</v>
      </c>
      <c r="U1713" s="10">
        <f t="shared" si="1895"/>
        <v>0</v>
      </c>
      <c r="V1713" s="10">
        <f t="shared" si="1895"/>
        <v>0</v>
      </c>
      <c r="W1713" s="10">
        <f t="shared" si="1895"/>
        <v>0</v>
      </c>
      <c r="X1713" s="10">
        <f t="shared" si="1895"/>
        <v>0</v>
      </c>
      <c r="Y1713" s="10">
        <f t="shared" si="1895"/>
        <v>0</v>
      </c>
      <c r="Z1713" s="10">
        <f t="shared" si="1895"/>
        <v>0</v>
      </c>
      <c r="AA1713" s="10">
        <f t="shared" si="1895"/>
        <v>0</v>
      </c>
      <c r="AB1713" s="10">
        <f t="shared" si="1895"/>
        <v>0</v>
      </c>
      <c r="AC1713" s="10">
        <f t="shared" si="1895"/>
        <v>0</v>
      </c>
      <c r="AD1713" s="10">
        <f t="shared" si="1895"/>
        <v>0</v>
      </c>
      <c r="AE1713" s="10">
        <f t="shared" si="1895"/>
        <v>0</v>
      </c>
      <c r="AF1713" s="10">
        <f t="shared" si="1895"/>
        <v>0</v>
      </c>
      <c r="AG1713" s="10">
        <f t="shared" si="1895"/>
        <v>0</v>
      </c>
      <c r="AH1713" s="10">
        <f t="shared" si="1895"/>
        <v>0</v>
      </c>
      <c r="AI1713" s="10">
        <f t="shared" si="1895"/>
        <v>0</v>
      </c>
      <c r="AJ1713" s="10">
        <f t="shared" si="1895"/>
        <v>0</v>
      </c>
      <c r="AK1713" s="10">
        <f t="shared" si="1895"/>
        <v>0</v>
      </c>
      <c r="AL1713" s="10">
        <f t="shared" si="1895"/>
        <v>0</v>
      </c>
      <c r="AM1713" s="10">
        <f t="shared" si="1895"/>
        <v>0</v>
      </c>
      <c r="AN1713" s="10">
        <f t="shared" si="1895"/>
        <v>0</v>
      </c>
      <c r="AO1713" s="10">
        <f t="shared" si="1895"/>
        <v>0</v>
      </c>
      <c r="AP1713" s="10">
        <f t="shared" si="1895"/>
        <v>0</v>
      </c>
      <c r="AQ1713" s="10">
        <f t="shared" si="1895"/>
        <v>0</v>
      </c>
      <c r="AR1713" s="10">
        <f t="shared" si="1895"/>
        <v>0</v>
      </c>
      <c r="AS1713" s="10">
        <f t="shared" si="1895"/>
        <v>0</v>
      </c>
      <c r="AT1713" s="10">
        <f t="shared" si="1895"/>
        <v>0</v>
      </c>
      <c r="AU1713" s="10">
        <f t="shared" si="1895"/>
        <v>0</v>
      </c>
      <c r="AV1713" s="10">
        <f t="shared" si="1895"/>
        <v>0</v>
      </c>
      <c r="AW1713" s="10">
        <f t="shared" si="1895"/>
        <v>0</v>
      </c>
      <c r="AX1713" s="10">
        <f t="shared" si="1895"/>
        <v>0</v>
      </c>
      <c r="AY1713" s="10">
        <f t="shared" si="1895"/>
        <v>0</v>
      </c>
      <c r="AZ1713" s="10">
        <f t="shared" si="1895"/>
        <v>0</v>
      </c>
      <c r="BA1713" s="10">
        <f t="shared" si="1895"/>
        <v>0</v>
      </c>
      <c r="BB1713" s="10">
        <f t="shared" si="1895"/>
        <v>0</v>
      </c>
      <c r="BC1713" s="10">
        <f t="shared" si="1895"/>
        <v>0</v>
      </c>
      <c r="BD1713" s="10">
        <f t="shared" si="1895"/>
        <v>0</v>
      </c>
      <c r="BE1713" s="10">
        <f t="shared" si="1895"/>
        <v>0</v>
      </c>
      <c r="BF1713" s="10">
        <f t="shared" si="1895"/>
        <v>0</v>
      </c>
      <c r="BG1713" s="10">
        <f t="shared" si="1895"/>
        <v>0</v>
      </c>
      <c r="BH1713" s="10">
        <f t="shared" si="1895"/>
        <v>0</v>
      </c>
      <c r="BI1713" s="10">
        <f t="shared" si="1895"/>
        <v>0</v>
      </c>
      <c r="BJ1713" s="10">
        <f t="shared" si="1895"/>
        <v>0</v>
      </c>
      <c r="BK1713" s="10">
        <f t="shared" si="1895"/>
        <v>0</v>
      </c>
      <c r="BL1713" s="10">
        <f t="shared" si="1895"/>
        <v>0</v>
      </c>
      <c r="BM1713" s="10">
        <f t="shared" si="1895"/>
        <v>0</v>
      </c>
      <c r="BN1713" s="10">
        <f t="shared" si="1895"/>
        <v>0</v>
      </c>
      <c r="BO1713" s="10">
        <f t="shared" si="1895"/>
        <v>0</v>
      </c>
      <c r="BP1713" s="10">
        <f t="shared" si="1895"/>
        <v>0</v>
      </c>
      <c r="BQ1713" s="10">
        <f t="shared" si="1895"/>
        <v>0</v>
      </c>
      <c r="BR1713" s="10">
        <f t="shared" si="1895"/>
        <v>0</v>
      </c>
      <c r="BS1713" s="10">
        <f t="shared" si="1895"/>
        <v>0</v>
      </c>
      <c r="BT1713" s="10">
        <f t="shared" si="1895"/>
        <v>0</v>
      </c>
      <c r="BU1713" s="10">
        <f>IFERROR(SUM(BU1715:BU1720)/BU1714,0)</f>
        <v>0</v>
      </c>
      <c r="BV1713" s="10">
        <f>IFERROR(SUM(BV1715:BV1720)/BV1714,0)</f>
        <v>0</v>
      </c>
    </row>
    <row r="1714" spans="1:74" hidden="1" outlineLevel="1">
      <c r="B1714" t="str">
        <f>B1713</f>
        <v>felgenhauer2015state</v>
      </c>
      <c r="C1714" t="s">
        <v>17</v>
      </c>
      <c r="D1714">
        <f>D1713</f>
        <v>2015</v>
      </c>
      <c r="E1714" t="s">
        <v>18</v>
      </c>
      <c r="F1714" s="4" t="str">
        <f>IFERROR(AVERAGE(G1714:H1714),"")</f>
        <v/>
      </c>
      <c r="G1714" s="12"/>
      <c r="H1714" s="13"/>
      <c r="I1714" s="4" t="str">
        <f>IFERROR(AVERAGE(J1714:K1714),"")</f>
        <v/>
      </c>
      <c r="J1714" s="12"/>
      <c r="K1714" s="13"/>
      <c r="L1714" s="4" t="str">
        <f>IFERROR(AVERAGE(M1714:N1714),"")</f>
        <v/>
      </c>
      <c r="M1714" s="12"/>
      <c r="N1714" s="13"/>
      <c r="O1714" s="4" t="str">
        <f>IFERROR(AVERAGE(P1714:Q1714),"")</f>
        <v/>
      </c>
      <c r="P1714" s="12"/>
      <c r="Q1714" s="13"/>
      <c r="R1714" s="4" t="str">
        <f>IFERROR(AVERAGE(S1714:T1714),"")</f>
        <v/>
      </c>
      <c r="S1714" s="12"/>
      <c r="T1714" s="13"/>
      <c r="U1714" s="4" t="str">
        <f>IFERROR(AVERAGE(V1714:W1714),"")</f>
        <v/>
      </c>
      <c r="V1714" s="12"/>
      <c r="W1714" s="13"/>
      <c r="X1714" s="4" t="str">
        <f>IFERROR(AVERAGE(Y1714:Z1714),"")</f>
        <v/>
      </c>
      <c r="Y1714" s="12"/>
      <c r="Z1714" s="13"/>
      <c r="AA1714" s="4" t="str">
        <f>IFERROR(AVERAGE(AB1714:AC1714),"")</f>
        <v/>
      </c>
      <c r="AB1714" s="12"/>
      <c r="AC1714" s="13"/>
      <c r="AD1714" s="4" t="str">
        <f>IFERROR(AVERAGE(AE1714:AF1714),"")</f>
        <v/>
      </c>
      <c r="AE1714" s="12"/>
      <c r="AF1714" s="13"/>
      <c r="AG1714" s="4" t="str">
        <f>IFERROR(AVERAGE(AH1714:AI1714),"")</f>
        <v/>
      </c>
      <c r="AH1714" s="12"/>
      <c r="AI1714" s="13"/>
      <c r="AJ1714" s="4" t="str">
        <f>IFERROR(AVERAGE(AK1714:AL1714),"")</f>
        <v/>
      </c>
      <c r="AK1714" s="12"/>
      <c r="AL1714" s="13"/>
      <c r="AM1714" s="4" t="str">
        <f>IFERROR(AVERAGE(AN1714:AO1714),"")</f>
        <v/>
      </c>
      <c r="AN1714" s="12"/>
      <c r="AO1714" s="13"/>
      <c r="AP1714" s="4" t="str">
        <f>IFERROR(AVERAGE(AQ1714:AR1714),"")</f>
        <v/>
      </c>
      <c r="AQ1714" s="12"/>
      <c r="AR1714" s="13"/>
      <c r="AS1714" s="4" t="str">
        <f>IFERROR(AVERAGE(AT1714:AU1714),"")</f>
        <v/>
      </c>
      <c r="AT1714" s="12"/>
      <c r="AU1714" s="13"/>
      <c r="AV1714" s="4" t="str">
        <f>IFERROR(AVERAGE(AW1714:AX1714),"")</f>
        <v/>
      </c>
      <c r="AW1714" s="12"/>
      <c r="AX1714" s="13"/>
      <c r="AY1714" s="4" t="str">
        <f>IFERROR(AVERAGE(AZ1714:BA1714),"")</f>
        <v/>
      </c>
      <c r="AZ1714" s="12"/>
      <c r="BA1714" s="13"/>
      <c r="BB1714" s="4" t="str">
        <f>IFERROR(AVERAGE(BC1714:BD1714),"")</f>
        <v/>
      </c>
      <c r="BC1714" s="12"/>
      <c r="BD1714" s="13"/>
      <c r="BE1714" s="4" t="str">
        <f>IFERROR(AVERAGE(BF1714:BG1714),"")</f>
        <v/>
      </c>
      <c r="BF1714" s="12"/>
      <c r="BG1714" s="13"/>
      <c r="BH1714" s="4" t="str">
        <f>IFERROR(AVERAGE(BI1714:BJ1714),"")</f>
        <v/>
      </c>
      <c r="BI1714" s="12"/>
      <c r="BJ1714" s="13"/>
      <c r="BK1714" s="4" t="str">
        <f>IFERROR(AVERAGE(BL1714:BM1714),"")</f>
        <v/>
      </c>
      <c r="BL1714" s="12"/>
      <c r="BM1714" s="13"/>
      <c r="BN1714" s="4" t="str">
        <f>IFERROR(AVERAGE(BO1714:BP1714),"")</f>
        <v/>
      </c>
      <c r="BO1714" s="12"/>
      <c r="BP1714" s="13"/>
      <c r="BQ1714" s="4" t="str">
        <f>IFERROR(AVERAGE(BR1714:BS1714),"")</f>
        <v/>
      </c>
      <c r="BR1714" s="12"/>
      <c r="BS1714" s="13"/>
      <c r="BT1714" s="4" t="str">
        <f>IFERROR(AVERAGE(BU1714:BV1714),"")</f>
        <v/>
      </c>
      <c r="BU1714" s="12"/>
      <c r="BV1714" s="13"/>
    </row>
    <row r="1715" spans="1:74" hidden="1" outlineLevel="1">
      <c r="B1715" t="str">
        <f t="shared" ref="B1715:B1720" si="1896">B1714</f>
        <v>felgenhauer2015state</v>
      </c>
      <c r="C1715" t="s">
        <v>12</v>
      </c>
      <c r="D1715">
        <f>D1713</f>
        <v>2015</v>
      </c>
      <c r="E1715" t="str">
        <f>LEFT(E1713,3)</f>
        <v>EUR</v>
      </c>
      <c r="F1715" s="4" t="str">
        <f t="shared" ref="F1715:F1720" si="1897">IFERROR(AVERAGE(G1715:H1715),"")</f>
        <v/>
      </c>
      <c r="G1715" s="12"/>
      <c r="H1715" s="13"/>
      <c r="I1715" s="4" t="str">
        <f t="shared" ref="I1715:I1720" si="1898">IFERROR(AVERAGE(J1715:K1715),"")</f>
        <v/>
      </c>
      <c r="J1715" s="12"/>
      <c r="K1715" s="13"/>
      <c r="L1715" s="4" t="str">
        <f t="shared" ref="L1715:L1720" si="1899">IFERROR(AVERAGE(M1715:N1715),"")</f>
        <v/>
      </c>
      <c r="M1715" s="12"/>
      <c r="N1715" s="13"/>
      <c r="O1715" s="4" t="str">
        <f t="shared" ref="O1715:O1720" si="1900">IFERROR(AVERAGE(P1715:Q1715),"")</f>
        <v/>
      </c>
      <c r="P1715" s="12"/>
      <c r="Q1715" s="13"/>
      <c r="R1715" s="4" t="str">
        <f t="shared" ref="R1715:R1720" si="1901">IFERROR(AVERAGE(S1715:T1715),"")</f>
        <v/>
      </c>
      <c r="S1715" s="12"/>
      <c r="T1715" s="13"/>
      <c r="U1715" s="4" t="str">
        <f t="shared" ref="U1715:U1720" si="1902">IFERROR(AVERAGE(V1715:W1715),"")</f>
        <v/>
      </c>
      <c r="V1715" s="12"/>
      <c r="W1715" s="13"/>
      <c r="X1715" s="4" t="str">
        <f t="shared" ref="X1715:X1720" si="1903">IFERROR(AVERAGE(Y1715:Z1715),"")</f>
        <v/>
      </c>
      <c r="Y1715" s="12"/>
      <c r="Z1715" s="13"/>
      <c r="AA1715" s="4" t="str">
        <f t="shared" ref="AA1715:AA1720" si="1904">IFERROR(AVERAGE(AB1715:AC1715),"")</f>
        <v/>
      </c>
      <c r="AB1715" s="12"/>
      <c r="AC1715" s="13"/>
      <c r="AD1715" s="4" t="str">
        <f t="shared" ref="AD1715:AD1720" si="1905">IFERROR(AVERAGE(AE1715:AF1715),"")</f>
        <v/>
      </c>
      <c r="AE1715" s="12"/>
      <c r="AF1715" s="13"/>
      <c r="AG1715" s="4" t="str">
        <f t="shared" ref="AG1715:AG1720" si="1906">IFERROR(AVERAGE(AH1715:AI1715),"")</f>
        <v/>
      </c>
      <c r="AH1715" s="12"/>
      <c r="AI1715" s="13"/>
      <c r="AJ1715" s="4" t="str">
        <f t="shared" ref="AJ1715:AJ1720" si="1907">IFERROR(AVERAGE(AK1715:AL1715),"")</f>
        <v/>
      </c>
      <c r="AK1715" s="12"/>
      <c r="AL1715" s="13"/>
      <c r="AM1715" s="4" t="str">
        <f t="shared" ref="AM1715:AM1720" si="1908">IFERROR(AVERAGE(AN1715:AO1715),"")</f>
        <v/>
      </c>
      <c r="AN1715" s="12"/>
      <c r="AO1715" s="13"/>
      <c r="AP1715" s="4" t="str">
        <f t="shared" ref="AP1715:AP1720" si="1909">IFERROR(AVERAGE(AQ1715:AR1715),"")</f>
        <v/>
      </c>
      <c r="AQ1715" s="12"/>
      <c r="AR1715" s="13"/>
      <c r="AS1715" s="4" t="str">
        <f t="shared" ref="AS1715:AS1720" si="1910">IFERROR(AVERAGE(AT1715:AU1715),"")</f>
        <v/>
      </c>
      <c r="AT1715" s="12"/>
      <c r="AU1715" s="13"/>
      <c r="AV1715" s="4" t="str">
        <f t="shared" ref="AV1715:AV1720" si="1911">IFERROR(AVERAGE(AW1715:AX1715),"")</f>
        <v/>
      </c>
      <c r="AW1715" s="12"/>
      <c r="AX1715" s="13"/>
      <c r="AY1715" s="4" t="str">
        <f t="shared" ref="AY1715:AY1720" si="1912">IFERROR(AVERAGE(AZ1715:BA1715),"")</f>
        <v/>
      </c>
      <c r="AZ1715" s="12"/>
      <c r="BA1715" s="13"/>
      <c r="BB1715" s="4" t="str">
        <f t="shared" ref="BB1715:BB1720" si="1913">IFERROR(AVERAGE(BC1715:BD1715),"")</f>
        <v/>
      </c>
      <c r="BC1715" s="12"/>
      <c r="BD1715" s="13"/>
      <c r="BE1715" s="4" t="str">
        <f t="shared" ref="BE1715:BE1720" si="1914">IFERROR(AVERAGE(BF1715:BG1715),"")</f>
        <v/>
      </c>
      <c r="BF1715" s="12"/>
      <c r="BG1715" s="13"/>
      <c r="BH1715" s="4" t="str">
        <f t="shared" ref="BH1715:BH1720" si="1915">IFERROR(AVERAGE(BI1715:BJ1715),"")</f>
        <v/>
      </c>
      <c r="BI1715" s="12"/>
      <c r="BJ1715" s="13"/>
      <c r="BK1715" s="4" t="str">
        <f t="shared" ref="BK1715:BK1720" si="1916">IFERROR(AVERAGE(BL1715:BM1715),"")</f>
        <v/>
      </c>
      <c r="BL1715" s="12"/>
      <c r="BM1715" s="13"/>
      <c r="BN1715" s="4" t="str">
        <f t="shared" ref="BN1715:BN1720" si="1917">IFERROR(AVERAGE(BO1715:BP1715),"")</f>
        <v/>
      </c>
      <c r="BO1715" s="12"/>
      <c r="BP1715" s="13"/>
      <c r="BQ1715" s="4" t="str">
        <f t="shared" ref="BQ1715:BQ1720" si="1918">IFERROR(AVERAGE(BR1715:BS1715),"")</f>
        <v/>
      </c>
      <c r="BR1715" s="12"/>
      <c r="BS1715" s="13"/>
      <c r="BT1715" s="4" t="str">
        <f t="shared" ref="BT1715:BT1720" si="1919">IFERROR(AVERAGE(BU1715:BV1715),"")</f>
        <v/>
      </c>
      <c r="BU1715" s="12"/>
      <c r="BV1715" s="13"/>
    </row>
    <row r="1716" spans="1:74" hidden="1" outlineLevel="1">
      <c r="B1716" t="str">
        <f t="shared" si="1896"/>
        <v>felgenhauer2015state</v>
      </c>
      <c r="C1716" t="s">
        <v>13</v>
      </c>
      <c r="D1716">
        <f t="shared" ref="D1716:E1720" si="1920">D1715</f>
        <v>2015</v>
      </c>
      <c r="E1716" t="str">
        <f t="shared" si="1920"/>
        <v>EUR</v>
      </c>
      <c r="F1716" s="4" t="str">
        <f t="shared" si="1897"/>
        <v/>
      </c>
      <c r="G1716" s="12"/>
      <c r="H1716" s="13"/>
      <c r="I1716" s="4" t="str">
        <f t="shared" si="1898"/>
        <v/>
      </c>
      <c r="J1716" s="12"/>
      <c r="K1716" s="13"/>
      <c r="L1716" s="4" t="str">
        <f t="shared" si="1899"/>
        <v/>
      </c>
      <c r="M1716" s="12"/>
      <c r="N1716" s="13"/>
      <c r="O1716" s="4" t="str">
        <f t="shared" si="1900"/>
        <v/>
      </c>
      <c r="P1716" s="12"/>
      <c r="Q1716" s="13"/>
      <c r="R1716" s="4" t="str">
        <f t="shared" si="1901"/>
        <v/>
      </c>
      <c r="S1716" s="12"/>
      <c r="T1716" s="13"/>
      <c r="U1716" s="4" t="str">
        <f t="shared" si="1902"/>
        <v/>
      </c>
      <c r="V1716" s="12"/>
      <c r="W1716" s="13"/>
      <c r="X1716" s="4" t="str">
        <f t="shared" si="1903"/>
        <v/>
      </c>
      <c r="Y1716" s="12"/>
      <c r="Z1716" s="13"/>
      <c r="AA1716" s="4" t="str">
        <f t="shared" si="1904"/>
        <v/>
      </c>
      <c r="AB1716" s="12"/>
      <c r="AC1716" s="13"/>
      <c r="AD1716" s="4" t="str">
        <f t="shared" si="1905"/>
        <v/>
      </c>
      <c r="AE1716" s="12"/>
      <c r="AF1716" s="13"/>
      <c r="AG1716" s="4" t="str">
        <f t="shared" si="1906"/>
        <v/>
      </c>
      <c r="AH1716" s="12"/>
      <c r="AI1716" s="13"/>
      <c r="AJ1716" s="4" t="str">
        <f t="shared" si="1907"/>
        <v/>
      </c>
      <c r="AK1716" s="12"/>
      <c r="AL1716" s="13"/>
      <c r="AM1716" s="4" t="str">
        <f t="shared" si="1908"/>
        <v/>
      </c>
      <c r="AN1716" s="12"/>
      <c r="AO1716" s="13"/>
      <c r="AP1716" s="4" t="str">
        <f t="shared" si="1909"/>
        <v/>
      </c>
      <c r="AQ1716" s="12"/>
      <c r="AR1716" s="13"/>
      <c r="AS1716" s="4" t="str">
        <f t="shared" si="1910"/>
        <v/>
      </c>
      <c r="AT1716" s="12"/>
      <c r="AU1716" s="13"/>
      <c r="AV1716" s="4" t="str">
        <f t="shared" si="1911"/>
        <v/>
      </c>
      <c r="AW1716" s="12"/>
      <c r="AX1716" s="13"/>
      <c r="AY1716" s="4" t="str">
        <f t="shared" si="1912"/>
        <v/>
      </c>
      <c r="AZ1716" s="12"/>
      <c r="BA1716" s="13"/>
      <c r="BB1716" s="4" t="str">
        <f t="shared" si="1913"/>
        <v/>
      </c>
      <c r="BC1716" s="12"/>
      <c r="BD1716" s="13"/>
      <c r="BE1716" s="4" t="str">
        <f t="shared" si="1914"/>
        <v/>
      </c>
      <c r="BF1716" s="12"/>
      <c r="BG1716" s="13"/>
      <c r="BH1716" s="4" t="str">
        <f t="shared" si="1915"/>
        <v/>
      </c>
      <c r="BI1716" s="12"/>
      <c r="BJ1716" s="13"/>
      <c r="BK1716" s="4" t="str">
        <f t="shared" si="1916"/>
        <v/>
      </c>
      <c r="BL1716" s="12"/>
      <c r="BM1716" s="13"/>
      <c r="BN1716" s="4" t="str">
        <f t="shared" si="1917"/>
        <v/>
      </c>
      <c r="BO1716" s="12"/>
      <c r="BP1716" s="13"/>
      <c r="BQ1716" s="4" t="str">
        <f t="shared" si="1918"/>
        <v/>
      </c>
      <c r="BR1716" s="12"/>
      <c r="BS1716" s="13"/>
      <c r="BT1716" s="4" t="str">
        <f t="shared" si="1919"/>
        <v/>
      </c>
      <c r="BU1716" s="12"/>
      <c r="BV1716" s="13"/>
    </row>
    <row r="1717" spans="1:74" hidden="1" outlineLevel="1">
      <c r="B1717" t="str">
        <f t="shared" si="1896"/>
        <v>felgenhauer2015state</v>
      </c>
      <c r="C1717" t="s">
        <v>14</v>
      </c>
      <c r="D1717">
        <f t="shared" si="1920"/>
        <v>2015</v>
      </c>
      <c r="E1717" t="str">
        <f t="shared" si="1920"/>
        <v>EUR</v>
      </c>
      <c r="F1717" s="4" t="str">
        <f t="shared" si="1897"/>
        <v/>
      </c>
      <c r="G1717" s="12"/>
      <c r="H1717" s="13"/>
      <c r="I1717" s="4" t="str">
        <f t="shared" si="1898"/>
        <v/>
      </c>
      <c r="J1717" s="12"/>
      <c r="K1717" s="13"/>
      <c r="L1717" s="4" t="str">
        <f t="shared" si="1899"/>
        <v/>
      </c>
      <c r="M1717" s="12"/>
      <c r="N1717" s="13"/>
      <c r="O1717" s="4" t="str">
        <f t="shared" si="1900"/>
        <v/>
      </c>
      <c r="P1717" s="12"/>
      <c r="Q1717" s="13"/>
      <c r="R1717" s="4" t="str">
        <f t="shared" si="1901"/>
        <v/>
      </c>
      <c r="S1717" s="12"/>
      <c r="T1717" s="13"/>
      <c r="U1717" s="4" t="str">
        <f t="shared" si="1902"/>
        <v/>
      </c>
      <c r="V1717" s="12"/>
      <c r="W1717" s="13"/>
      <c r="X1717" s="4" t="str">
        <f t="shared" si="1903"/>
        <v/>
      </c>
      <c r="Y1717" s="12"/>
      <c r="Z1717" s="13"/>
      <c r="AA1717" s="4" t="str">
        <f t="shared" si="1904"/>
        <v/>
      </c>
      <c r="AB1717" s="12"/>
      <c r="AC1717" s="13"/>
      <c r="AD1717" s="4" t="str">
        <f t="shared" si="1905"/>
        <v/>
      </c>
      <c r="AE1717" s="12"/>
      <c r="AF1717" s="13"/>
      <c r="AG1717" s="4" t="str">
        <f t="shared" si="1906"/>
        <v/>
      </c>
      <c r="AH1717" s="12"/>
      <c r="AI1717" s="13"/>
      <c r="AJ1717" s="4" t="str">
        <f t="shared" si="1907"/>
        <v/>
      </c>
      <c r="AK1717" s="12"/>
      <c r="AL1717" s="13"/>
      <c r="AM1717" s="4" t="str">
        <f t="shared" si="1908"/>
        <v/>
      </c>
      <c r="AN1717" s="12"/>
      <c r="AO1717" s="13"/>
      <c r="AP1717" s="4" t="str">
        <f t="shared" si="1909"/>
        <v/>
      </c>
      <c r="AQ1717" s="12"/>
      <c r="AR1717" s="13"/>
      <c r="AS1717" s="4" t="str">
        <f t="shared" si="1910"/>
        <v/>
      </c>
      <c r="AT1717" s="12"/>
      <c r="AU1717" s="13"/>
      <c r="AV1717" s="4" t="str">
        <f t="shared" si="1911"/>
        <v/>
      </c>
      <c r="AW1717" s="12"/>
      <c r="AX1717" s="13"/>
      <c r="AY1717" s="4" t="str">
        <f t="shared" si="1912"/>
        <v/>
      </c>
      <c r="AZ1717" s="12"/>
      <c r="BA1717" s="13"/>
      <c r="BB1717" s="4" t="str">
        <f t="shared" si="1913"/>
        <v/>
      </c>
      <c r="BC1717" s="12"/>
      <c r="BD1717" s="13"/>
      <c r="BE1717" s="4" t="str">
        <f t="shared" si="1914"/>
        <v/>
      </c>
      <c r="BF1717" s="12"/>
      <c r="BG1717" s="13"/>
      <c r="BH1717" s="4" t="str">
        <f t="shared" si="1915"/>
        <v/>
      </c>
      <c r="BI1717" s="12"/>
      <c r="BJ1717" s="13"/>
      <c r="BK1717" s="4" t="str">
        <f t="shared" si="1916"/>
        <v/>
      </c>
      <c r="BL1717" s="12"/>
      <c r="BM1717" s="13"/>
      <c r="BN1717" s="4" t="str">
        <f t="shared" si="1917"/>
        <v/>
      </c>
      <c r="BO1717" s="12"/>
      <c r="BP1717" s="13"/>
      <c r="BQ1717" s="4" t="str">
        <f t="shared" si="1918"/>
        <v/>
      </c>
      <c r="BR1717" s="12"/>
      <c r="BS1717" s="13"/>
      <c r="BT1717" s="4" t="str">
        <f t="shared" si="1919"/>
        <v/>
      </c>
      <c r="BU1717" s="12"/>
      <c r="BV1717" s="13"/>
    </row>
    <row r="1718" spans="1:74" hidden="1" outlineLevel="1">
      <c r="B1718" t="str">
        <f t="shared" si="1896"/>
        <v>felgenhauer2015state</v>
      </c>
      <c r="C1718" t="s">
        <v>11</v>
      </c>
      <c r="D1718">
        <f t="shared" si="1920"/>
        <v>2015</v>
      </c>
      <c r="E1718" t="str">
        <f t="shared" si="1920"/>
        <v>EUR</v>
      </c>
      <c r="F1718" s="4" t="str">
        <f t="shared" si="1897"/>
        <v/>
      </c>
      <c r="G1718" s="12"/>
      <c r="H1718" s="13"/>
      <c r="I1718" s="4" t="str">
        <f t="shared" si="1898"/>
        <v/>
      </c>
      <c r="J1718" s="12"/>
      <c r="K1718" s="13"/>
      <c r="L1718" s="4" t="str">
        <f t="shared" si="1899"/>
        <v/>
      </c>
      <c r="M1718" s="12"/>
      <c r="N1718" s="13"/>
      <c r="O1718" s="4" t="str">
        <f t="shared" si="1900"/>
        <v/>
      </c>
      <c r="P1718" s="12"/>
      <c r="Q1718" s="13"/>
      <c r="R1718" s="4" t="str">
        <f t="shared" si="1901"/>
        <v/>
      </c>
      <c r="S1718" s="12"/>
      <c r="T1718" s="13"/>
      <c r="U1718" s="4" t="str">
        <f t="shared" si="1902"/>
        <v/>
      </c>
      <c r="V1718" s="12"/>
      <c r="W1718" s="13"/>
      <c r="X1718" s="4" t="str">
        <f t="shared" si="1903"/>
        <v/>
      </c>
      <c r="Y1718" s="12"/>
      <c r="Z1718" s="13"/>
      <c r="AA1718" s="4" t="str">
        <f t="shared" si="1904"/>
        <v/>
      </c>
      <c r="AB1718" s="12"/>
      <c r="AC1718" s="13"/>
      <c r="AD1718" s="4" t="str">
        <f t="shared" si="1905"/>
        <v/>
      </c>
      <c r="AE1718" s="12"/>
      <c r="AF1718" s="13"/>
      <c r="AG1718" s="4" t="str">
        <f t="shared" si="1906"/>
        <v/>
      </c>
      <c r="AH1718" s="12"/>
      <c r="AI1718" s="13"/>
      <c r="AJ1718" s="4" t="str">
        <f t="shared" si="1907"/>
        <v/>
      </c>
      <c r="AK1718" s="12"/>
      <c r="AL1718" s="13"/>
      <c r="AM1718" s="4" t="str">
        <f t="shared" si="1908"/>
        <v/>
      </c>
      <c r="AN1718" s="12"/>
      <c r="AO1718" s="13"/>
      <c r="AP1718" s="4" t="str">
        <f t="shared" si="1909"/>
        <v/>
      </c>
      <c r="AQ1718" s="12"/>
      <c r="AR1718" s="13"/>
      <c r="AS1718" s="4" t="str">
        <f t="shared" si="1910"/>
        <v/>
      </c>
      <c r="AT1718" s="12"/>
      <c r="AU1718" s="13"/>
      <c r="AV1718" s="4" t="str">
        <f t="shared" si="1911"/>
        <v/>
      </c>
      <c r="AW1718" s="12"/>
      <c r="AX1718" s="13"/>
      <c r="AY1718" s="4" t="str">
        <f t="shared" si="1912"/>
        <v/>
      </c>
      <c r="AZ1718" s="12"/>
      <c r="BA1718" s="13"/>
      <c r="BB1718" s="4" t="str">
        <f t="shared" si="1913"/>
        <v/>
      </c>
      <c r="BC1718" s="12"/>
      <c r="BD1718" s="13"/>
      <c r="BE1718" s="4" t="str">
        <f t="shared" si="1914"/>
        <v/>
      </c>
      <c r="BF1718" s="12"/>
      <c r="BG1718" s="13"/>
      <c r="BH1718" s="4" t="str">
        <f t="shared" si="1915"/>
        <v/>
      </c>
      <c r="BI1718" s="12"/>
      <c r="BJ1718" s="13"/>
      <c r="BK1718" s="4" t="str">
        <f t="shared" si="1916"/>
        <v/>
      </c>
      <c r="BL1718" s="12"/>
      <c r="BM1718" s="13"/>
      <c r="BN1718" s="4" t="str">
        <f t="shared" si="1917"/>
        <v/>
      </c>
      <c r="BO1718" s="12"/>
      <c r="BP1718" s="13"/>
      <c r="BQ1718" s="4" t="str">
        <f t="shared" si="1918"/>
        <v/>
      </c>
      <c r="BR1718" s="12"/>
      <c r="BS1718" s="13"/>
      <c r="BT1718" s="4" t="str">
        <f t="shared" si="1919"/>
        <v/>
      </c>
      <c r="BU1718" s="12"/>
      <c r="BV1718" s="13"/>
    </row>
    <row r="1719" spans="1:74" hidden="1" outlineLevel="1">
      <c r="B1719" t="str">
        <f t="shared" si="1896"/>
        <v>felgenhauer2015state</v>
      </c>
      <c r="C1719" t="s">
        <v>15</v>
      </c>
      <c r="D1719">
        <f t="shared" si="1920"/>
        <v>2015</v>
      </c>
      <c r="E1719" t="str">
        <f t="shared" si="1920"/>
        <v>EUR</v>
      </c>
      <c r="F1719" s="4" t="str">
        <f t="shared" si="1897"/>
        <v/>
      </c>
      <c r="G1719" s="12"/>
      <c r="H1719" s="13"/>
      <c r="I1719" s="4" t="str">
        <f t="shared" si="1898"/>
        <v/>
      </c>
      <c r="J1719" s="12"/>
      <c r="K1719" s="13"/>
      <c r="L1719" s="4" t="str">
        <f t="shared" si="1899"/>
        <v/>
      </c>
      <c r="M1719" s="12"/>
      <c r="N1719" s="13"/>
      <c r="O1719" s="4" t="str">
        <f t="shared" si="1900"/>
        <v/>
      </c>
      <c r="P1719" s="12"/>
      <c r="Q1719" s="13"/>
      <c r="R1719" s="4" t="str">
        <f t="shared" si="1901"/>
        <v/>
      </c>
      <c r="S1719" s="12"/>
      <c r="T1719" s="13"/>
      <c r="U1719" s="4" t="str">
        <f t="shared" si="1902"/>
        <v/>
      </c>
      <c r="V1719" s="12"/>
      <c r="W1719" s="13"/>
      <c r="X1719" s="4" t="str">
        <f t="shared" si="1903"/>
        <v/>
      </c>
      <c r="Y1719" s="12"/>
      <c r="Z1719" s="13"/>
      <c r="AA1719" s="4" t="str">
        <f t="shared" si="1904"/>
        <v/>
      </c>
      <c r="AB1719" s="12"/>
      <c r="AC1719" s="13"/>
      <c r="AD1719" s="4" t="str">
        <f t="shared" si="1905"/>
        <v/>
      </c>
      <c r="AE1719" s="12"/>
      <c r="AF1719" s="13"/>
      <c r="AG1719" s="4" t="str">
        <f t="shared" si="1906"/>
        <v/>
      </c>
      <c r="AH1719" s="12"/>
      <c r="AI1719" s="13"/>
      <c r="AJ1719" s="4" t="str">
        <f t="shared" si="1907"/>
        <v/>
      </c>
      <c r="AK1719" s="12"/>
      <c r="AL1719" s="13"/>
      <c r="AM1719" s="4" t="str">
        <f t="shared" si="1908"/>
        <v/>
      </c>
      <c r="AN1719" s="12"/>
      <c r="AO1719" s="13"/>
      <c r="AP1719" s="4" t="str">
        <f t="shared" si="1909"/>
        <v/>
      </c>
      <c r="AQ1719" s="12"/>
      <c r="AR1719" s="13"/>
      <c r="AS1719" s="4" t="str">
        <f t="shared" si="1910"/>
        <v/>
      </c>
      <c r="AT1719" s="12"/>
      <c r="AU1719" s="13"/>
      <c r="AV1719" s="4" t="str">
        <f t="shared" si="1911"/>
        <v/>
      </c>
      <c r="AW1719" s="12"/>
      <c r="AX1719" s="13"/>
      <c r="AY1719" s="4" t="str">
        <f t="shared" si="1912"/>
        <v/>
      </c>
      <c r="AZ1719" s="12"/>
      <c r="BA1719" s="13"/>
      <c r="BB1719" s="4" t="str">
        <f t="shared" si="1913"/>
        <v/>
      </c>
      <c r="BC1719" s="12"/>
      <c r="BD1719" s="13"/>
      <c r="BE1719" s="4" t="str">
        <f t="shared" si="1914"/>
        <v/>
      </c>
      <c r="BF1719" s="12"/>
      <c r="BG1719" s="13"/>
      <c r="BH1719" s="4" t="str">
        <f t="shared" si="1915"/>
        <v/>
      </c>
      <c r="BI1719" s="12"/>
      <c r="BJ1719" s="13"/>
      <c r="BK1719" s="4" t="str">
        <f t="shared" si="1916"/>
        <v/>
      </c>
      <c r="BL1719" s="12"/>
      <c r="BM1719" s="13"/>
      <c r="BN1719" s="4" t="str">
        <f t="shared" si="1917"/>
        <v/>
      </c>
      <c r="BO1719" s="12"/>
      <c r="BP1719" s="13"/>
      <c r="BQ1719" s="4" t="str">
        <f t="shared" si="1918"/>
        <v/>
      </c>
      <c r="BR1719" s="12"/>
      <c r="BS1719" s="13"/>
      <c r="BT1719" s="4" t="str">
        <f t="shared" si="1919"/>
        <v/>
      </c>
      <c r="BU1719" s="12"/>
      <c r="BV1719" s="13"/>
    </row>
    <row r="1720" spans="1:74" hidden="1" outlineLevel="1">
      <c r="B1720" t="str">
        <f t="shared" si="1896"/>
        <v>felgenhauer2015state</v>
      </c>
      <c r="C1720" t="s">
        <v>16</v>
      </c>
      <c r="D1720">
        <f t="shared" si="1920"/>
        <v>2015</v>
      </c>
      <c r="E1720" t="str">
        <f t="shared" si="1920"/>
        <v>EUR</v>
      </c>
      <c r="F1720" s="4" t="str">
        <f t="shared" si="1897"/>
        <v/>
      </c>
      <c r="G1720" s="12"/>
      <c r="H1720" s="13"/>
      <c r="I1720" s="4" t="str">
        <f t="shared" si="1898"/>
        <v/>
      </c>
      <c r="J1720" s="12"/>
      <c r="K1720" s="13"/>
      <c r="L1720" s="4" t="str">
        <f t="shared" si="1899"/>
        <v/>
      </c>
      <c r="M1720" s="12"/>
      <c r="N1720" s="13"/>
      <c r="O1720" s="4" t="str">
        <f t="shared" si="1900"/>
        <v/>
      </c>
      <c r="P1720" s="12"/>
      <c r="Q1720" s="13"/>
      <c r="R1720" s="4" t="str">
        <f t="shared" si="1901"/>
        <v/>
      </c>
      <c r="S1720" s="12"/>
      <c r="T1720" s="13"/>
      <c r="U1720" s="4" t="str">
        <f t="shared" si="1902"/>
        <v/>
      </c>
      <c r="V1720" s="12"/>
      <c r="W1720" s="13"/>
      <c r="X1720" s="4" t="str">
        <f t="shared" si="1903"/>
        <v/>
      </c>
      <c r="Y1720" s="12"/>
      <c r="Z1720" s="13"/>
      <c r="AA1720" s="4" t="str">
        <f t="shared" si="1904"/>
        <v/>
      </c>
      <c r="AB1720" s="12"/>
      <c r="AC1720" s="13"/>
      <c r="AD1720" s="4" t="str">
        <f t="shared" si="1905"/>
        <v/>
      </c>
      <c r="AE1720" s="12"/>
      <c r="AF1720" s="13"/>
      <c r="AG1720" s="4" t="str">
        <f t="shared" si="1906"/>
        <v/>
      </c>
      <c r="AH1720" s="12"/>
      <c r="AI1720" s="13"/>
      <c r="AJ1720" s="4" t="str">
        <f t="shared" si="1907"/>
        <v/>
      </c>
      <c r="AK1720" s="12"/>
      <c r="AL1720" s="13"/>
      <c r="AM1720" s="4" t="str">
        <f t="shared" si="1908"/>
        <v/>
      </c>
      <c r="AN1720" s="12"/>
      <c r="AO1720" s="13"/>
      <c r="AP1720" s="4" t="str">
        <f t="shared" si="1909"/>
        <v/>
      </c>
      <c r="AQ1720" s="12"/>
      <c r="AR1720" s="13"/>
      <c r="AS1720" s="4" t="str">
        <f t="shared" si="1910"/>
        <v/>
      </c>
      <c r="AT1720" s="12"/>
      <c r="AU1720" s="13"/>
      <c r="AV1720" s="4" t="str">
        <f t="shared" si="1911"/>
        <v/>
      </c>
      <c r="AW1720" s="12"/>
      <c r="AX1720" s="13"/>
      <c r="AY1720" s="4" t="str">
        <f t="shared" si="1912"/>
        <v/>
      </c>
      <c r="AZ1720" s="12"/>
      <c r="BA1720" s="13"/>
      <c r="BB1720" s="4" t="str">
        <f t="shared" si="1913"/>
        <v/>
      </c>
      <c r="BC1720" s="12"/>
      <c r="BD1720" s="13"/>
      <c r="BE1720" s="4" t="str">
        <f t="shared" si="1914"/>
        <v/>
      </c>
      <c r="BF1720" s="12"/>
      <c r="BG1720" s="13"/>
      <c r="BH1720" s="4" t="str">
        <f t="shared" si="1915"/>
        <v/>
      </c>
      <c r="BI1720" s="12"/>
      <c r="BJ1720" s="13"/>
      <c r="BK1720" s="4" t="str">
        <f t="shared" si="1916"/>
        <v/>
      </c>
      <c r="BL1720" s="12"/>
      <c r="BM1720" s="13"/>
      <c r="BN1720" s="4" t="str">
        <f t="shared" si="1917"/>
        <v/>
      </c>
      <c r="BO1720" s="12"/>
      <c r="BP1720" s="13"/>
      <c r="BQ1720" s="4" t="str">
        <f t="shared" si="1918"/>
        <v/>
      </c>
      <c r="BR1720" s="12"/>
      <c r="BS1720" s="13"/>
      <c r="BT1720" s="4" t="str">
        <f t="shared" si="1919"/>
        <v/>
      </c>
      <c r="BU1720" s="12"/>
      <c r="BV1720" s="13"/>
    </row>
    <row r="1721" spans="1:74" collapsed="1">
      <c r="B1721" t="s">
        <v>69</v>
      </c>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c r="BB1721" s="4"/>
      <c r="BC1721" s="4"/>
      <c r="BD1721" s="4"/>
      <c r="BE1721" s="4"/>
      <c r="BF1721" s="4"/>
      <c r="BG1721" s="4"/>
      <c r="BH1721" s="4"/>
      <c r="BI1721" s="4"/>
      <c r="BJ1721" s="4"/>
      <c r="BK1721" s="4"/>
      <c r="BL1721" s="4"/>
      <c r="BM1721" s="4"/>
      <c r="BN1721" s="4"/>
      <c r="BO1721" s="4"/>
      <c r="BP1721" s="4"/>
      <c r="BQ1721" s="4"/>
      <c r="BR1721" s="4"/>
      <c r="BS1721" s="4"/>
      <c r="BT1721" s="4"/>
      <c r="BU1721" s="4"/>
      <c r="BV1721" s="4"/>
    </row>
    <row r="1722" spans="1:74">
      <c r="B1722" t="str">
        <f>B1720</f>
        <v>felgenhauer2015state</v>
      </c>
      <c r="C1722" t="s">
        <v>19</v>
      </c>
      <c r="D1722">
        <f>D1720</f>
        <v>2015</v>
      </c>
      <c r="E1722" t="str">
        <f>E1709</f>
        <v>EUR/kW</v>
      </c>
      <c r="F1722" s="4" t="str">
        <f>IFERROR(AVERAGE(G1722:H1722),"")</f>
        <v/>
      </c>
      <c r="G1722" s="12"/>
      <c r="H1722" s="13"/>
      <c r="I1722" s="4" t="str">
        <f>IFERROR(AVERAGE(J1722:K1722),"")</f>
        <v/>
      </c>
      <c r="J1722" s="12"/>
      <c r="K1722" s="13"/>
      <c r="L1722" s="4" t="str">
        <f>IFERROR(AVERAGE(M1722:N1722),"")</f>
        <v/>
      </c>
      <c r="M1722" s="12"/>
      <c r="N1722" s="13"/>
      <c r="O1722" s="4" t="str">
        <f>IFERROR(AVERAGE(P1722:Q1722),"")</f>
        <v/>
      </c>
      <c r="P1722" s="12"/>
      <c r="Q1722" s="13"/>
      <c r="R1722" s="4" t="str">
        <f>IFERROR(AVERAGE(S1722:T1722),"")</f>
        <v/>
      </c>
      <c r="S1722" s="12"/>
      <c r="T1722" s="13"/>
      <c r="U1722" s="4" t="str">
        <f>IFERROR(AVERAGE(V1722:W1722),"")</f>
        <v/>
      </c>
      <c r="V1722" s="12"/>
      <c r="W1722" s="13"/>
      <c r="X1722" s="4" t="str">
        <f>IFERROR(AVERAGE(Y1722:Z1722),"")</f>
        <v/>
      </c>
      <c r="Y1722" s="12"/>
      <c r="Z1722" s="13"/>
      <c r="AA1722" s="4" t="str">
        <f>IFERROR(AVERAGE(AB1722:AC1722),"")</f>
        <v/>
      </c>
      <c r="AB1722" s="12"/>
      <c r="AC1722" s="13"/>
      <c r="AD1722" s="4" t="str">
        <f>IFERROR(AVERAGE(AE1722:AF1722),"")</f>
        <v/>
      </c>
      <c r="AE1722" s="12"/>
      <c r="AF1722" s="13"/>
      <c r="AG1722" s="4" t="str">
        <f>IFERROR(AVERAGE(AH1722:AI1722),"")</f>
        <v/>
      </c>
      <c r="AH1722" s="12"/>
      <c r="AI1722" s="13"/>
      <c r="AJ1722" s="4" t="str">
        <f>IFERROR(AVERAGE(AK1722:AL1722),"")</f>
        <v/>
      </c>
      <c r="AK1722" s="12"/>
      <c r="AL1722" s="13"/>
      <c r="AM1722" s="4" t="str">
        <f>IFERROR(AVERAGE(AN1722:AO1722),"")</f>
        <v/>
      </c>
      <c r="AN1722" s="12"/>
      <c r="AO1722" s="13"/>
      <c r="AP1722" s="4" t="str">
        <f>IFERROR(AVERAGE(AQ1722:AR1722),"")</f>
        <v/>
      </c>
      <c r="AQ1722" s="12"/>
      <c r="AR1722" s="13"/>
      <c r="AS1722" s="4" t="str">
        <f>IFERROR(AVERAGE(AT1722:AU1722),"")</f>
        <v/>
      </c>
      <c r="AT1722" s="12"/>
      <c r="AU1722" s="13"/>
      <c r="AV1722" s="4" t="str">
        <f>IFERROR(AVERAGE(AW1722:AX1722),"")</f>
        <v/>
      </c>
      <c r="AW1722" s="12"/>
      <c r="AX1722" s="13"/>
      <c r="AY1722" s="4" t="str">
        <f>IFERROR(AVERAGE(AZ1722:BA1722),"")</f>
        <v/>
      </c>
      <c r="AZ1722" s="12"/>
      <c r="BA1722" s="13"/>
      <c r="BB1722" s="4" t="str">
        <f>IFERROR(AVERAGE(BC1722:BD1722),"")</f>
        <v/>
      </c>
      <c r="BC1722" s="12"/>
      <c r="BD1722" s="13"/>
      <c r="BE1722" s="4" t="str">
        <f>IFERROR(AVERAGE(BF1722:BG1722),"")</f>
        <v/>
      </c>
      <c r="BF1722" s="12"/>
      <c r="BG1722" s="13"/>
      <c r="BH1722" s="4" t="str">
        <f>IFERROR(AVERAGE(BI1722:BJ1722),"")</f>
        <v/>
      </c>
      <c r="BI1722" s="12"/>
      <c r="BJ1722" s="13"/>
      <c r="BK1722" s="4" t="str">
        <f>IFERROR(AVERAGE(BL1722:BM1722),"")</f>
        <v/>
      </c>
      <c r="BL1722" s="12"/>
      <c r="BM1722" s="13"/>
      <c r="BN1722" s="4" t="str">
        <f>IFERROR(AVERAGE(BO1722:BP1722),"")</f>
        <v/>
      </c>
      <c r="BO1722" s="12"/>
      <c r="BP1722" s="13"/>
      <c r="BQ1722" s="4" t="str">
        <f>IFERROR(AVERAGE(BR1722:BS1722),"")</f>
        <v/>
      </c>
      <c r="BR1722" s="12"/>
      <c r="BS1722" s="13"/>
      <c r="BT1722" s="4" t="str">
        <f>IFERROR(AVERAGE(BU1722:BV1722),"")</f>
        <v/>
      </c>
      <c r="BU1722" s="12"/>
      <c r="BV1722" s="13"/>
    </row>
    <row r="1723" spans="1:74">
      <c r="B1723" t="s">
        <v>69</v>
      </c>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c r="BC1723" s="4"/>
      <c r="BD1723" s="4"/>
      <c r="BE1723" s="4"/>
      <c r="BF1723" s="4"/>
      <c r="BG1723" s="4"/>
      <c r="BH1723" s="4"/>
      <c r="BI1723" s="4"/>
      <c r="BJ1723" s="4"/>
      <c r="BK1723" s="4"/>
      <c r="BL1723" s="4"/>
      <c r="BM1723" s="4"/>
      <c r="BN1723" s="4"/>
      <c r="BO1723" s="4"/>
      <c r="BP1723" s="4"/>
      <c r="BQ1723" s="4"/>
      <c r="BR1723" s="4"/>
      <c r="BS1723" s="4"/>
      <c r="BT1723" s="4"/>
      <c r="BU1723" s="4"/>
      <c r="BV1723" s="4"/>
    </row>
    <row r="1724" spans="1:74">
      <c r="B1724" t="str">
        <f>B1722</f>
        <v>felgenhauer2015state</v>
      </c>
      <c r="C1724" t="s">
        <v>48</v>
      </c>
      <c r="D1724">
        <f>D1722</f>
        <v>2015</v>
      </c>
      <c r="E1724" t="s">
        <v>22</v>
      </c>
      <c r="F1724" s="22" t="str">
        <f>IFERROR(AVERAGE(G1724:H1724),"")</f>
        <v/>
      </c>
      <c r="G1724" s="23"/>
      <c r="H1724" s="24"/>
      <c r="I1724" s="22" t="str">
        <f>IFERROR(AVERAGE(J1724:K1724),"")</f>
        <v/>
      </c>
      <c r="J1724" s="23"/>
      <c r="K1724" s="24"/>
      <c r="L1724" s="22" t="str">
        <f>IFERROR(AVERAGE(M1724:N1724),"")</f>
        <v/>
      </c>
      <c r="M1724" s="23"/>
      <c r="N1724" s="24"/>
      <c r="O1724" s="22" t="str">
        <f>IFERROR(AVERAGE(P1724:Q1724),"")</f>
        <v/>
      </c>
      <c r="P1724" s="23"/>
      <c r="Q1724" s="24"/>
      <c r="R1724" s="22" t="str">
        <f>IFERROR(AVERAGE(S1724:T1724),"")</f>
        <v/>
      </c>
      <c r="S1724" s="23"/>
      <c r="T1724" s="24"/>
      <c r="U1724" s="22" t="str">
        <f>IFERROR(AVERAGE(V1724:W1724),"")</f>
        <v/>
      </c>
      <c r="V1724" s="23"/>
      <c r="W1724" s="24"/>
      <c r="X1724" s="22" t="str">
        <f>IFERROR(AVERAGE(Y1724:Z1724),"")</f>
        <v/>
      </c>
      <c r="Y1724" s="23"/>
      <c r="Z1724" s="24"/>
      <c r="AA1724" s="22" t="str">
        <f>IFERROR(AVERAGE(AB1724:AC1724),"")</f>
        <v/>
      </c>
      <c r="AB1724" s="23"/>
      <c r="AC1724" s="24"/>
      <c r="AD1724" s="22" t="str">
        <f>IFERROR(AVERAGE(AE1724:AF1724),"")</f>
        <v/>
      </c>
      <c r="AE1724" s="23"/>
      <c r="AF1724" s="24"/>
      <c r="AG1724" s="22" t="str">
        <f>IFERROR(AVERAGE(AH1724:AI1724),"")</f>
        <v/>
      </c>
      <c r="AH1724" s="23"/>
      <c r="AI1724" s="24"/>
      <c r="AJ1724" s="22" t="str">
        <f>IFERROR(AVERAGE(AK1724:AL1724),"")</f>
        <v/>
      </c>
      <c r="AK1724" s="23"/>
      <c r="AL1724" s="24"/>
      <c r="AM1724" s="22" t="str">
        <f>IFERROR(AVERAGE(AN1724:AO1724),"")</f>
        <v/>
      </c>
      <c r="AN1724" s="23"/>
      <c r="AO1724" s="24"/>
      <c r="AP1724" s="22" t="str">
        <f>IFERROR(AVERAGE(AQ1724:AR1724),"")</f>
        <v/>
      </c>
      <c r="AQ1724" s="23"/>
      <c r="AR1724" s="24"/>
      <c r="AS1724" s="22" t="str">
        <f>IFERROR(AVERAGE(AT1724:AU1724),"")</f>
        <v/>
      </c>
      <c r="AT1724" s="23"/>
      <c r="AU1724" s="24"/>
      <c r="AV1724" s="22" t="str">
        <f>IFERROR(AVERAGE(AW1724:AX1724),"")</f>
        <v/>
      </c>
      <c r="AW1724" s="23"/>
      <c r="AX1724" s="24"/>
      <c r="AY1724" s="22" t="str">
        <f>IFERROR(AVERAGE(AZ1724:BA1724),"")</f>
        <v/>
      </c>
      <c r="AZ1724" s="23"/>
      <c r="BA1724" s="24"/>
      <c r="BB1724" s="22" t="str">
        <f>IFERROR(AVERAGE(BC1724:BD1724),"")</f>
        <v/>
      </c>
      <c r="BC1724" s="23"/>
      <c r="BD1724" s="24"/>
      <c r="BE1724" s="22" t="str">
        <f>IFERROR(AVERAGE(BF1724:BG1724),"")</f>
        <v/>
      </c>
      <c r="BF1724" s="23"/>
      <c r="BG1724" s="24"/>
      <c r="BH1724" s="22" t="str">
        <f>IFERROR(AVERAGE(BI1724:BJ1724),"")</f>
        <v/>
      </c>
      <c r="BI1724" s="23"/>
      <c r="BJ1724" s="24"/>
      <c r="BK1724" s="22" t="str">
        <f>IFERROR(AVERAGE(BL1724:BM1724),"")</f>
        <v/>
      </c>
      <c r="BL1724" s="23"/>
      <c r="BM1724" s="24"/>
      <c r="BN1724" s="22" t="str">
        <f>IFERROR(AVERAGE(BO1724:BP1724),"")</f>
        <v/>
      </c>
      <c r="BO1724" s="23"/>
      <c r="BP1724" s="24"/>
      <c r="BQ1724" s="22" t="str">
        <f>IFERROR(AVERAGE(BR1724:BS1724),"")</f>
        <v/>
      </c>
      <c r="BR1724" s="23"/>
      <c r="BS1724" s="24"/>
      <c r="BT1724" s="22" t="str">
        <f>IFERROR(AVERAGE(BU1724:BV1724),"")</f>
        <v/>
      </c>
      <c r="BU1724" s="23"/>
      <c r="BV1724" s="24"/>
    </row>
    <row r="1725" spans="1:74">
      <c r="B1725" t="str">
        <f>B1724</f>
        <v>felgenhauer2015state</v>
      </c>
      <c r="C1725" t="s">
        <v>49</v>
      </c>
      <c r="D1725">
        <f>D1724</f>
        <v>2015</v>
      </c>
      <c r="E1725" t="s">
        <v>22</v>
      </c>
      <c r="F1725" s="22" t="str">
        <f>IFERROR(AVERAGE(G1725:H1725),"")</f>
        <v/>
      </c>
      <c r="G1725" s="23"/>
      <c r="H1725" s="24"/>
      <c r="I1725" s="22" t="str">
        <f>IFERROR(AVERAGE(J1725:K1725),"")</f>
        <v/>
      </c>
      <c r="J1725" s="23"/>
      <c r="K1725" s="24"/>
      <c r="L1725" s="22" t="str">
        <f>IFERROR(AVERAGE(M1725:N1725),"")</f>
        <v/>
      </c>
      <c r="M1725" s="23"/>
      <c r="N1725" s="24"/>
      <c r="O1725" s="22" t="str">
        <f>IFERROR(AVERAGE(P1725:Q1725),"")</f>
        <v/>
      </c>
      <c r="P1725" s="23"/>
      <c r="Q1725" s="24"/>
      <c r="R1725" s="22" t="str">
        <f>IFERROR(AVERAGE(S1725:T1725),"")</f>
        <v/>
      </c>
      <c r="S1725" s="23"/>
      <c r="T1725" s="24"/>
      <c r="U1725" s="22" t="str">
        <f>IFERROR(AVERAGE(V1725:W1725),"")</f>
        <v/>
      </c>
      <c r="V1725" s="23"/>
      <c r="W1725" s="24"/>
      <c r="X1725" s="22" t="str">
        <f>IFERROR(AVERAGE(Y1725:Z1725),"")</f>
        <v/>
      </c>
      <c r="Y1725" s="23"/>
      <c r="Z1725" s="24"/>
      <c r="AA1725" s="22" t="str">
        <f>IFERROR(AVERAGE(AB1725:AC1725),"")</f>
        <v/>
      </c>
      <c r="AB1725" s="23"/>
      <c r="AC1725" s="24"/>
      <c r="AD1725" s="22" t="str">
        <f>IFERROR(AVERAGE(AE1725:AF1725),"")</f>
        <v/>
      </c>
      <c r="AE1725" s="23"/>
      <c r="AF1725" s="24"/>
      <c r="AG1725" s="22" t="str">
        <f>IFERROR(AVERAGE(AH1725:AI1725),"")</f>
        <v/>
      </c>
      <c r="AH1725" s="23"/>
      <c r="AI1725" s="24"/>
      <c r="AJ1725" s="22" t="str">
        <f>IFERROR(AVERAGE(AK1725:AL1725),"")</f>
        <v/>
      </c>
      <c r="AK1725" s="23"/>
      <c r="AL1725" s="24"/>
      <c r="AM1725" s="22" t="str">
        <f>IFERROR(AVERAGE(AN1725:AO1725),"")</f>
        <v/>
      </c>
      <c r="AN1725" s="23"/>
      <c r="AO1725" s="24"/>
      <c r="AP1725" s="22" t="str">
        <f>IFERROR(AVERAGE(AQ1725:AR1725),"")</f>
        <v/>
      </c>
      <c r="AQ1725" s="23"/>
      <c r="AR1725" s="24"/>
      <c r="AS1725" s="22" t="str">
        <f>IFERROR(AVERAGE(AT1725:AU1725),"")</f>
        <v/>
      </c>
      <c r="AT1725" s="23"/>
      <c r="AU1725" s="24"/>
      <c r="AV1725" s="22" t="str">
        <f>IFERROR(AVERAGE(AW1725:AX1725),"")</f>
        <v/>
      </c>
      <c r="AW1725" s="23"/>
      <c r="AX1725" s="24"/>
      <c r="AY1725" s="22" t="str">
        <f>IFERROR(AVERAGE(AZ1725:BA1725),"")</f>
        <v/>
      </c>
      <c r="AZ1725" s="23"/>
      <c r="BA1725" s="24"/>
      <c r="BB1725" s="22" t="str">
        <f>IFERROR(AVERAGE(BC1725:BD1725),"")</f>
        <v/>
      </c>
      <c r="BC1725" s="23"/>
      <c r="BD1725" s="24"/>
      <c r="BE1725" s="22" t="str">
        <f>IFERROR(AVERAGE(BF1725:BG1725),"")</f>
        <v/>
      </c>
      <c r="BF1725" s="23"/>
      <c r="BG1725" s="24"/>
      <c r="BH1725" s="22" t="str">
        <f>IFERROR(AVERAGE(BI1725:BJ1725),"")</f>
        <v/>
      </c>
      <c r="BI1725" s="23"/>
      <c r="BJ1725" s="24"/>
      <c r="BK1725" s="22" t="str">
        <f>IFERROR(AVERAGE(BL1725:BM1725),"")</f>
        <v/>
      </c>
      <c r="BL1725" s="23"/>
      <c r="BM1725" s="24"/>
      <c r="BN1725" s="22" t="str">
        <f>IFERROR(AVERAGE(BO1725:BP1725),"")</f>
        <v/>
      </c>
      <c r="BO1725" s="23"/>
      <c r="BP1725" s="24"/>
      <c r="BQ1725" s="22" t="str">
        <f>IFERROR(AVERAGE(BR1725:BS1725),"")</f>
        <v/>
      </c>
      <c r="BR1725" s="23"/>
      <c r="BS1725" s="24"/>
      <c r="BT1725" s="22" t="str">
        <f>IFERROR(AVERAGE(BU1725:BV1725),"")</f>
        <v/>
      </c>
      <c r="BU1725" s="23"/>
      <c r="BV1725" s="24"/>
    </row>
    <row r="1726" spans="1:74">
      <c r="B1726" t="s">
        <v>69</v>
      </c>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c r="BB1726" s="4"/>
      <c r="BC1726" s="4"/>
      <c r="BD1726" s="4"/>
      <c r="BE1726" s="4"/>
      <c r="BF1726" s="4"/>
      <c r="BG1726" s="4"/>
      <c r="BH1726" s="4"/>
      <c r="BI1726" s="4"/>
      <c r="BJ1726" s="4"/>
      <c r="BK1726" s="4"/>
      <c r="BL1726" s="4"/>
      <c r="BM1726" s="4"/>
      <c r="BN1726" s="4"/>
      <c r="BO1726" s="4"/>
      <c r="BP1726" s="4"/>
      <c r="BQ1726" s="4"/>
      <c r="BR1726" s="4"/>
      <c r="BS1726" s="4"/>
      <c r="BT1726" s="4"/>
      <c r="BU1726" s="4"/>
      <c r="BV1726" s="4"/>
    </row>
    <row r="1727" spans="1:74">
      <c r="B1727" t="str">
        <f>B1722</f>
        <v>felgenhauer2015state</v>
      </c>
      <c r="C1727" t="s">
        <v>23</v>
      </c>
      <c r="D1727">
        <f>D1722</f>
        <v>2015</v>
      </c>
      <c r="E1727" t="s">
        <v>20</v>
      </c>
      <c r="F1727" s="4" t="str">
        <f>IFERROR(AVERAGE(G1727:H1727),"")</f>
        <v/>
      </c>
      <c r="G1727" s="12"/>
      <c r="H1727" s="13"/>
      <c r="I1727" s="4" t="str">
        <f>IFERROR(AVERAGE(J1727:K1727),"")</f>
        <v/>
      </c>
      <c r="J1727" s="12"/>
      <c r="K1727" s="13"/>
      <c r="L1727" s="4" t="str">
        <f>IFERROR(AVERAGE(M1727:N1727),"")</f>
        <v/>
      </c>
      <c r="M1727" s="12"/>
      <c r="N1727" s="13"/>
      <c r="O1727" s="4" t="str">
        <f>IFERROR(AVERAGE(P1727:Q1727),"")</f>
        <v/>
      </c>
      <c r="P1727" s="12"/>
      <c r="Q1727" s="13"/>
      <c r="R1727" s="4" t="str">
        <f>IFERROR(AVERAGE(S1727:T1727),"")</f>
        <v/>
      </c>
      <c r="S1727" s="12"/>
      <c r="T1727" s="13"/>
      <c r="U1727" s="4" t="str">
        <f>IFERROR(AVERAGE(V1727:W1727),"")</f>
        <v/>
      </c>
      <c r="V1727" s="12"/>
      <c r="W1727" s="13"/>
      <c r="X1727" s="4" t="str">
        <f>IFERROR(AVERAGE(Y1727:Z1727),"")</f>
        <v/>
      </c>
      <c r="Y1727" s="12"/>
      <c r="Z1727" s="13"/>
      <c r="AA1727" s="4" t="str">
        <f>IFERROR(AVERAGE(AB1727:AC1727),"")</f>
        <v/>
      </c>
      <c r="AB1727" s="12"/>
      <c r="AC1727" s="13"/>
      <c r="AD1727" s="4" t="str">
        <f>IFERROR(AVERAGE(AE1727:AF1727),"")</f>
        <v/>
      </c>
      <c r="AE1727" s="12"/>
      <c r="AF1727" s="13"/>
      <c r="AG1727" s="4" t="str">
        <f>IFERROR(AVERAGE(AH1727:AI1727),"")</f>
        <v/>
      </c>
      <c r="AH1727" s="12"/>
      <c r="AI1727" s="13"/>
      <c r="AJ1727" s="4" t="str">
        <f>IFERROR(AVERAGE(AK1727:AL1727),"")</f>
        <v/>
      </c>
      <c r="AK1727" s="12"/>
      <c r="AL1727" s="13"/>
      <c r="AM1727" s="4" t="str">
        <f>IFERROR(AVERAGE(AN1727:AO1727),"")</f>
        <v/>
      </c>
      <c r="AN1727" s="12"/>
      <c r="AO1727" s="13"/>
      <c r="AP1727" s="4" t="str">
        <f>IFERROR(AVERAGE(AQ1727:AR1727),"")</f>
        <v/>
      </c>
      <c r="AQ1727" s="12"/>
      <c r="AR1727" s="13"/>
      <c r="AS1727" s="4" t="str">
        <f>IFERROR(AVERAGE(AT1727:AU1727),"")</f>
        <v/>
      </c>
      <c r="AT1727" s="12"/>
      <c r="AU1727" s="13"/>
      <c r="AV1727" s="4" t="str">
        <f>IFERROR(AVERAGE(AW1727:AX1727),"")</f>
        <v/>
      </c>
      <c r="AW1727" s="12"/>
      <c r="AX1727" s="13"/>
      <c r="AY1727" s="4" t="str">
        <f>IFERROR(AVERAGE(AZ1727:BA1727),"")</f>
        <v/>
      </c>
      <c r="AZ1727" s="12"/>
      <c r="BA1727" s="13"/>
      <c r="BB1727" s="4" t="str">
        <f>IFERROR(AVERAGE(BC1727:BD1727),"")</f>
        <v/>
      </c>
      <c r="BC1727" s="12"/>
      <c r="BD1727" s="13"/>
      <c r="BE1727" s="4" t="str">
        <f>IFERROR(AVERAGE(BF1727:BG1727),"")</f>
        <v/>
      </c>
      <c r="BF1727" s="12"/>
      <c r="BG1727" s="13"/>
      <c r="BH1727" s="4" t="str">
        <f>IFERROR(AVERAGE(BI1727:BJ1727),"")</f>
        <v/>
      </c>
      <c r="BI1727" s="12"/>
      <c r="BJ1727" s="13"/>
      <c r="BK1727" s="4" t="str">
        <f>IFERROR(AVERAGE(BL1727:BM1727),"")</f>
        <v/>
      </c>
      <c r="BL1727" s="12"/>
      <c r="BM1727" s="13"/>
      <c r="BN1727" s="4" t="str">
        <f>IFERROR(AVERAGE(BO1727:BP1727),"")</f>
        <v/>
      </c>
      <c r="BO1727" s="12"/>
      <c r="BP1727" s="13"/>
      <c r="BQ1727" s="4" t="str">
        <f>IFERROR(AVERAGE(BR1727:BS1727),"")</f>
        <v/>
      </c>
      <c r="BR1727" s="12"/>
      <c r="BS1727" s="13"/>
      <c r="BT1727" s="4" t="str">
        <f>IFERROR(AVERAGE(BU1727:BV1727),"")</f>
        <v/>
      </c>
      <c r="BU1727" s="12"/>
      <c r="BV1727" s="13"/>
    </row>
    <row r="1728" spans="1:74">
      <c r="B1728" t="str">
        <f>B1727</f>
        <v>felgenhauer2015state</v>
      </c>
      <c r="C1728" t="s">
        <v>42</v>
      </c>
      <c r="D1728">
        <f>D1727</f>
        <v>2015</v>
      </c>
      <c r="E1728" t="s">
        <v>43</v>
      </c>
      <c r="F1728" s="4" t="str">
        <f>IFERROR(AVERAGE(G1728:H1728),"")</f>
        <v/>
      </c>
      <c r="G1728" s="12"/>
      <c r="H1728" s="13"/>
      <c r="I1728" s="4" t="str">
        <f>IFERROR(AVERAGE(J1728:K1728),"")</f>
        <v/>
      </c>
      <c r="J1728" s="12"/>
      <c r="K1728" s="13"/>
      <c r="L1728" s="4" t="str">
        <f>IFERROR(AVERAGE(M1728:N1728),"")</f>
        <v/>
      </c>
      <c r="M1728" s="12"/>
      <c r="N1728" s="13"/>
      <c r="O1728" s="4" t="str">
        <f>IFERROR(AVERAGE(P1728:Q1728),"")</f>
        <v/>
      </c>
      <c r="P1728" s="12"/>
      <c r="Q1728" s="13"/>
      <c r="R1728" s="4" t="str">
        <f>IFERROR(AVERAGE(S1728:T1728),"")</f>
        <v/>
      </c>
      <c r="S1728" s="12"/>
      <c r="T1728" s="13"/>
      <c r="U1728" s="4" t="str">
        <f>IFERROR(AVERAGE(V1728:W1728),"")</f>
        <v/>
      </c>
      <c r="V1728" s="12"/>
      <c r="W1728" s="13"/>
      <c r="X1728" s="4" t="str">
        <f>IFERROR(AVERAGE(Y1728:Z1728),"")</f>
        <v/>
      </c>
      <c r="Y1728" s="12"/>
      <c r="Z1728" s="13"/>
      <c r="AA1728" s="4" t="str">
        <f>IFERROR(AVERAGE(AB1728:AC1728),"")</f>
        <v/>
      </c>
      <c r="AB1728" s="12"/>
      <c r="AC1728" s="13"/>
      <c r="AD1728" s="4" t="str">
        <f>IFERROR(AVERAGE(AE1728:AF1728),"")</f>
        <v/>
      </c>
      <c r="AE1728" s="12"/>
      <c r="AF1728" s="13"/>
      <c r="AG1728" s="4" t="str">
        <f>IFERROR(AVERAGE(AH1728:AI1728),"")</f>
        <v/>
      </c>
      <c r="AH1728" s="12"/>
      <c r="AI1728" s="13"/>
      <c r="AJ1728" s="4" t="str">
        <f>IFERROR(AVERAGE(AK1728:AL1728),"")</f>
        <v/>
      </c>
      <c r="AK1728" s="12"/>
      <c r="AL1728" s="13"/>
      <c r="AM1728" s="4" t="str">
        <f>IFERROR(AVERAGE(AN1728:AO1728),"")</f>
        <v/>
      </c>
      <c r="AN1728" s="12"/>
      <c r="AO1728" s="13"/>
      <c r="AP1728" s="4" t="str">
        <f>IFERROR(AVERAGE(AQ1728:AR1728),"")</f>
        <v/>
      </c>
      <c r="AQ1728" s="12"/>
      <c r="AR1728" s="13"/>
      <c r="AS1728" s="4" t="str">
        <f>IFERROR(AVERAGE(AT1728:AU1728),"")</f>
        <v/>
      </c>
      <c r="AT1728" s="12"/>
      <c r="AU1728" s="13"/>
      <c r="AV1728" s="4" t="str">
        <f>IFERROR(AVERAGE(AW1728:AX1728),"")</f>
        <v/>
      </c>
      <c r="AW1728" s="12"/>
      <c r="AX1728" s="13"/>
      <c r="AY1728" s="4" t="str">
        <f>IFERROR(AVERAGE(AZ1728:BA1728),"")</f>
        <v/>
      </c>
      <c r="AZ1728" s="12"/>
      <c r="BA1728" s="13"/>
      <c r="BB1728" s="4" t="str">
        <f>IFERROR(AVERAGE(BC1728:BD1728),"")</f>
        <v/>
      </c>
      <c r="BC1728" s="12"/>
      <c r="BD1728" s="13"/>
      <c r="BE1728" s="4" t="str">
        <f>IFERROR(AVERAGE(BF1728:BG1728),"")</f>
        <v/>
      </c>
      <c r="BF1728" s="12"/>
      <c r="BG1728" s="13"/>
      <c r="BH1728" s="4" t="str">
        <f>IFERROR(AVERAGE(BI1728:BJ1728),"")</f>
        <v/>
      </c>
      <c r="BI1728" s="12"/>
      <c r="BJ1728" s="13"/>
      <c r="BK1728" s="4" t="str">
        <f>IFERROR(AVERAGE(BL1728:BM1728),"")</f>
        <v/>
      </c>
      <c r="BL1728" s="12"/>
      <c r="BM1728" s="13"/>
      <c r="BN1728" s="4" t="str">
        <f>IFERROR(AVERAGE(BO1728:BP1728),"")</f>
        <v/>
      </c>
      <c r="BO1728" s="12"/>
      <c r="BP1728" s="13"/>
      <c r="BQ1728" s="4" t="str">
        <f>IFERROR(AVERAGE(BR1728:BS1728),"")</f>
        <v/>
      </c>
      <c r="BR1728" s="12"/>
      <c r="BS1728" s="13"/>
      <c r="BT1728" s="4" t="str">
        <f>IFERROR(AVERAGE(BU1728:BV1728),"")</f>
        <v/>
      </c>
      <c r="BU1728" s="12"/>
      <c r="BV1728" s="13"/>
    </row>
    <row r="1729" spans="1:77">
      <c r="B1729" t="str">
        <f>B1728</f>
        <v>felgenhauer2015state</v>
      </c>
      <c r="C1729" t="s">
        <v>21</v>
      </c>
      <c r="D1729">
        <f>D1728</f>
        <v>2015</v>
      </c>
      <c r="E1729" t="s">
        <v>22</v>
      </c>
      <c r="F1729" s="22" t="str">
        <f>IFERROR(AVERAGE(G1729:H1729),"")</f>
        <v/>
      </c>
      <c r="G1729" s="23"/>
      <c r="H1729" s="24"/>
      <c r="I1729" s="22" t="str">
        <f>IFERROR(AVERAGE(J1729:K1729),"")</f>
        <v/>
      </c>
      <c r="J1729" s="23"/>
      <c r="K1729" s="24"/>
      <c r="L1729" s="22" t="str">
        <f>IFERROR(AVERAGE(M1729:N1729),"")</f>
        <v/>
      </c>
      <c r="M1729" s="23"/>
      <c r="N1729" s="24"/>
      <c r="O1729" s="22" t="str">
        <f>IFERROR(AVERAGE(P1729:Q1729),"")</f>
        <v/>
      </c>
      <c r="P1729" s="23"/>
      <c r="Q1729" s="24"/>
      <c r="R1729" s="22" t="str">
        <f>IFERROR(AVERAGE(S1729:T1729),"")</f>
        <v/>
      </c>
      <c r="S1729" s="23"/>
      <c r="T1729" s="24"/>
      <c r="U1729" s="22" t="str">
        <f>IFERROR(AVERAGE(V1729:W1729),"")</f>
        <v/>
      </c>
      <c r="V1729" s="23"/>
      <c r="W1729" s="24"/>
      <c r="X1729" s="22" t="str">
        <f>IFERROR(AVERAGE(Y1729:Z1729),"")</f>
        <v/>
      </c>
      <c r="Y1729" s="23"/>
      <c r="Z1729" s="24"/>
      <c r="AA1729" s="22" t="str">
        <f>IFERROR(AVERAGE(AB1729:AC1729),"")</f>
        <v/>
      </c>
      <c r="AB1729" s="23"/>
      <c r="AC1729" s="24"/>
      <c r="AD1729" s="22" t="str">
        <f>IFERROR(AVERAGE(AE1729:AF1729),"")</f>
        <v/>
      </c>
      <c r="AE1729" s="23"/>
      <c r="AF1729" s="24"/>
      <c r="AG1729" s="22" t="str">
        <f>IFERROR(AVERAGE(AH1729:AI1729),"")</f>
        <v/>
      </c>
      <c r="AH1729" s="23"/>
      <c r="AI1729" s="24"/>
      <c r="AJ1729" s="22" t="str">
        <f>IFERROR(AVERAGE(AK1729:AL1729),"")</f>
        <v/>
      </c>
      <c r="AK1729" s="23"/>
      <c r="AL1729" s="24"/>
      <c r="AM1729" s="22" t="str">
        <f>IFERROR(AVERAGE(AN1729:AO1729),"")</f>
        <v/>
      </c>
      <c r="AN1729" s="23"/>
      <c r="AO1729" s="24"/>
      <c r="AP1729" s="22" t="str">
        <f>IFERROR(AVERAGE(AQ1729:AR1729),"")</f>
        <v/>
      </c>
      <c r="AQ1729" s="23"/>
      <c r="AR1729" s="24"/>
      <c r="AS1729" s="22" t="str">
        <f>IFERROR(AVERAGE(AT1729:AU1729),"")</f>
        <v/>
      </c>
      <c r="AT1729" s="23"/>
      <c r="AU1729" s="24"/>
      <c r="AV1729" s="22" t="str">
        <f>IFERROR(AVERAGE(AW1729:AX1729),"")</f>
        <v/>
      </c>
      <c r="AW1729" s="23"/>
      <c r="AX1729" s="24"/>
      <c r="AY1729" s="22">
        <f>IFERROR(AVERAGE(AZ1729:BA1729),"")</f>
        <v>0.58000000000000007</v>
      </c>
      <c r="AZ1729" s="23">
        <v>0.52</v>
      </c>
      <c r="BA1729" s="24">
        <v>0.64</v>
      </c>
      <c r="BB1729" s="22" t="str">
        <f>IFERROR(AVERAGE(BC1729:BD1729),"")</f>
        <v/>
      </c>
      <c r="BC1729" s="23"/>
      <c r="BD1729" s="24"/>
      <c r="BE1729" s="22" t="str">
        <f>IFERROR(AVERAGE(BF1729:BG1729),"")</f>
        <v/>
      </c>
      <c r="BF1729" s="23"/>
      <c r="BG1729" s="24"/>
      <c r="BH1729" s="22" t="str">
        <f>IFERROR(AVERAGE(BI1729:BJ1729),"")</f>
        <v/>
      </c>
      <c r="BI1729" s="23"/>
      <c r="BJ1729" s="24"/>
      <c r="BK1729" s="22" t="str">
        <f>IFERROR(AVERAGE(BL1729:BM1729),"")</f>
        <v/>
      </c>
      <c r="BL1729" s="23"/>
      <c r="BM1729" s="24"/>
      <c r="BN1729" s="22" t="str">
        <f>IFERROR(AVERAGE(BO1729:BP1729),"")</f>
        <v/>
      </c>
      <c r="BO1729" s="23"/>
      <c r="BP1729" s="24"/>
      <c r="BQ1729" s="22" t="str">
        <f>IFERROR(AVERAGE(BR1729:BS1729),"")</f>
        <v/>
      </c>
      <c r="BR1729" s="23"/>
      <c r="BS1729" s="24"/>
      <c r="BT1729" s="22" t="str">
        <f>IFERROR(AVERAGE(BU1729:BV1729),"")</f>
        <v/>
      </c>
      <c r="BU1729" s="23"/>
      <c r="BV1729" s="24"/>
    </row>
    <row r="1730" spans="1:77">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c r="AV1730" s="11"/>
      <c r="AW1730" s="11"/>
      <c r="AX1730" s="11"/>
      <c r="AY1730" s="11"/>
      <c r="AZ1730" s="11"/>
      <c r="BA1730" s="11"/>
      <c r="BB1730" s="11"/>
      <c r="BC1730" s="11"/>
      <c r="BD1730" s="11"/>
      <c r="BE1730" s="11"/>
      <c r="BF1730" s="11"/>
      <c r="BG1730" s="11"/>
      <c r="BH1730" s="11"/>
      <c r="BI1730" s="11"/>
      <c r="BJ1730" s="11"/>
      <c r="BK1730" s="11"/>
      <c r="BL1730" s="11"/>
      <c r="BM1730" s="11"/>
      <c r="BN1730" s="11"/>
      <c r="BO1730" s="11"/>
      <c r="BP1730" s="11"/>
      <c r="BQ1730" s="11"/>
      <c r="BR1730" s="11"/>
      <c r="BS1730" s="11"/>
      <c r="BT1730" s="11"/>
      <c r="BU1730" s="11"/>
      <c r="BV1730" s="11"/>
      <c r="BW1730" s="11"/>
      <c r="BX1730" s="11"/>
      <c r="BY1730" s="11"/>
    </row>
    <row r="1732" spans="1:77">
      <c r="A1732" s="5">
        <f>MATCH(B1732,Sources[Citekey],0)</f>
        <v>98</v>
      </c>
      <c r="B1732" s="6" t="s">
        <v>484</v>
      </c>
      <c r="C1732" s="1"/>
      <c r="D1732" s="1">
        <f>VLOOKUP(B1732,Sources[],2,FALSE)</f>
        <v>2016</v>
      </c>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c r="BB1732" s="4"/>
      <c r="BC1732" s="4"/>
      <c r="BD1732" s="4"/>
      <c r="BE1732" s="4"/>
      <c r="BF1732" s="4"/>
      <c r="BG1732" s="4"/>
      <c r="BH1732" s="4"/>
      <c r="BI1732" s="4"/>
      <c r="BJ1732" s="4"/>
      <c r="BK1732" s="4"/>
      <c r="BL1732" s="4"/>
      <c r="BM1732" s="4"/>
      <c r="BN1732" s="4"/>
      <c r="BO1732" s="4"/>
      <c r="BP1732" s="4"/>
      <c r="BQ1732" s="4"/>
      <c r="BR1732" s="4"/>
      <c r="BS1732" s="4"/>
      <c r="BT1732" s="4"/>
      <c r="BU1732" s="4"/>
      <c r="BV1732" s="4"/>
    </row>
    <row r="1733" spans="1:77">
      <c r="B1733" t="str">
        <f>B1732</f>
        <v>sunfire2016</v>
      </c>
      <c r="C1733" t="s">
        <v>3</v>
      </c>
      <c r="D1733">
        <f>D1732</f>
        <v>2016</v>
      </c>
      <c r="E1733" s="25" t="s">
        <v>6</v>
      </c>
      <c r="F1733" s="4" t="str">
        <f>IFERROR(AVERAGE(G1733:H1733),"")</f>
        <v/>
      </c>
      <c r="G1733" s="12"/>
      <c r="H1733" s="13"/>
      <c r="I1733" s="4" t="str">
        <f>IFERROR(AVERAGE(J1733:K1733),"")</f>
        <v/>
      </c>
      <c r="J1733" s="12"/>
      <c r="K1733" s="13"/>
      <c r="L1733" s="4" t="str">
        <f>IFERROR(AVERAGE(M1733:N1733),"")</f>
        <v/>
      </c>
      <c r="M1733" s="12"/>
      <c r="N1733" s="13"/>
      <c r="O1733" s="4" t="str">
        <f>IFERROR(AVERAGE(P1733:Q1733),"")</f>
        <v/>
      </c>
      <c r="P1733" s="12"/>
      <c r="Q1733" s="13"/>
      <c r="R1733" s="4" t="str">
        <f>IFERROR(AVERAGE(S1733:T1733),"")</f>
        <v/>
      </c>
      <c r="S1733" s="12"/>
      <c r="T1733" s="13"/>
      <c r="U1733" s="4" t="str">
        <f>IFERROR(AVERAGE(V1733:W1733),"")</f>
        <v/>
      </c>
      <c r="V1733" s="12"/>
      <c r="W1733" s="13"/>
      <c r="X1733" s="4" t="str">
        <f>IFERROR(AVERAGE(Y1733:Z1733),"")</f>
        <v/>
      </c>
      <c r="Y1733" s="12"/>
      <c r="Z1733" s="13"/>
      <c r="AA1733" s="4" t="str">
        <f>IFERROR(AVERAGE(AB1733:AC1733),"")</f>
        <v/>
      </c>
      <c r="AB1733" s="12"/>
      <c r="AC1733" s="13"/>
      <c r="AD1733" s="4" t="str">
        <f>IFERROR(AVERAGE(AE1733:AF1733),"")</f>
        <v/>
      </c>
      <c r="AE1733" s="12"/>
      <c r="AF1733" s="13"/>
      <c r="AG1733" s="4" t="str">
        <f>IFERROR(AVERAGE(AH1733:AI1733),"")</f>
        <v/>
      </c>
      <c r="AH1733" s="12"/>
      <c r="AI1733" s="13"/>
      <c r="AJ1733" s="4" t="str">
        <f>IFERROR(AVERAGE(AK1733:AL1733),"")</f>
        <v/>
      </c>
      <c r="AK1733" s="12"/>
      <c r="AL1733" s="13"/>
      <c r="AM1733" s="4" t="str">
        <f>IFERROR(AVERAGE(AN1733:AO1733),"")</f>
        <v/>
      </c>
      <c r="AN1733" s="12"/>
      <c r="AO1733" s="13"/>
      <c r="AP1733" s="4" t="str">
        <f>IFERROR(AVERAGE(AQ1733:AR1733),"")</f>
        <v/>
      </c>
      <c r="AQ1733" s="12"/>
      <c r="AR1733" s="13"/>
      <c r="AS1733" s="4" t="str">
        <f>IFERROR(AVERAGE(AT1733:AU1733),"")</f>
        <v/>
      </c>
      <c r="AT1733" s="12"/>
      <c r="AU1733" s="13"/>
      <c r="AV1733" s="4" t="str">
        <f>IFERROR(AVERAGE(AW1733:AX1733),"")</f>
        <v/>
      </c>
      <c r="AW1733" s="12"/>
      <c r="AX1733" s="13"/>
      <c r="AY1733" s="4" t="str">
        <f>IFERROR(AVERAGE(AZ1733:BA1733),"")</f>
        <v/>
      </c>
      <c r="AZ1733" s="12"/>
      <c r="BA1733" s="13"/>
      <c r="BB1733" s="4" t="str">
        <f>IFERROR(AVERAGE(BC1733:BD1733),"")</f>
        <v/>
      </c>
      <c r="BC1733" s="12"/>
      <c r="BD1733" s="13"/>
      <c r="BE1733" s="4" t="str">
        <f>IFERROR(AVERAGE(BF1733:BG1733),"")</f>
        <v/>
      </c>
      <c r="BF1733" s="12"/>
      <c r="BG1733" s="13"/>
      <c r="BH1733" s="4" t="str">
        <f>IFERROR(AVERAGE(BI1733:BJ1733),"")</f>
        <v/>
      </c>
      <c r="BI1733" s="12"/>
      <c r="BJ1733" s="13"/>
      <c r="BK1733" s="4" t="str">
        <f>IFERROR(AVERAGE(BL1733:BM1733),"")</f>
        <v/>
      </c>
      <c r="BL1733" s="12"/>
      <c r="BM1733" s="13"/>
      <c r="BN1733" s="4" t="str">
        <f>IFERROR(AVERAGE(BO1733:BP1733),"")</f>
        <v/>
      </c>
      <c r="BO1733" s="12"/>
      <c r="BP1733" s="13"/>
      <c r="BQ1733" s="4" t="str">
        <f>IFERROR(AVERAGE(BR1733:BS1733),"")</f>
        <v/>
      </c>
      <c r="BR1733" s="12"/>
      <c r="BS1733" s="13"/>
      <c r="BT1733" s="4" t="str">
        <f>IFERROR(AVERAGE(BU1733:BV1733),"")</f>
        <v/>
      </c>
      <c r="BU1733" s="12"/>
      <c r="BV1733" s="13"/>
      <c r="BX1733" s="2"/>
      <c r="BY1733" s="2"/>
    </row>
    <row r="1734" spans="1:77">
      <c r="B1734" t="str">
        <f>B1733</f>
        <v>sunfire2016</v>
      </c>
      <c r="C1734" t="s">
        <v>4</v>
      </c>
      <c r="D1734">
        <f>D1733</f>
        <v>2016</v>
      </c>
      <c r="E1734" t="str">
        <f>E1733</f>
        <v>EUR/kW</v>
      </c>
      <c r="F1734" s="4" t="str">
        <f>IFERROR(AVERAGE(G1734:H1734),"")</f>
        <v/>
      </c>
      <c r="G1734" s="14"/>
      <c r="H1734" s="15"/>
      <c r="I1734" s="4" t="str">
        <f>IFERROR(AVERAGE(J1734:K1734),"")</f>
        <v/>
      </c>
      <c r="J1734" s="14"/>
      <c r="K1734" s="15"/>
      <c r="L1734" s="4" t="str">
        <f>IFERROR(AVERAGE(M1734:N1734),"")</f>
        <v/>
      </c>
      <c r="M1734" s="14"/>
      <c r="N1734" s="15"/>
      <c r="O1734" s="4" t="str">
        <f>IFERROR(AVERAGE(P1734:Q1734),"")</f>
        <v/>
      </c>
      <c r="P1734" s="14"/>
      <c r="Q1734" s="15"/>
      <c r="R1734" s="4" t="str">
        <f>IFERROR(AVERAGE(S1734:T1734),"")</f>
        <v/>
      </c>
      <c r="S1734" s="14"/>
      <c r="T1734" s="15"/>
      <c r="U1734" s="4" t="str">
        <f>IFERROR(AVERAGE(V1734:W1734),"")</f>
        <v/>
      </c>
      <c r="V1734" s="14"/>
      <c r="W1734" s="15"/>
      <c r="X1734" s="4" t="str">
        <f>IFERROR(AVERAGE(Y1734:Z1734),"")</f>
        <v/>
      </c>
      <c r="Y1734" s="14"/>
      <c r="Z1734" s="15"/>
      <c r="AA1734" s="4" t="str">
        <f>IFERROR(AVERAGE(AB1734:AC1734),"")</f>
        <v/>
      </c>
      <c r="AB1734" s="14"/>
      <c r="AC1734" s="15"/>
      <c r="AD1734" s="4" t="str">
        <f>IFERROR(AVERAGE(AE1734:AF1734),"")</f>
        <v/>
      </c>
      <c r="AE1734" s="14"/>
      <c r="AF1734" s="15"/>
      <c r="AG1734" s="4" t="str">
        <f>IFERROR(AVERAGE(AH1734:AI1734),"")</f>
        <v/>
      </c>
      <c r="AH1734" s="14"/>
      <c r="AI1734" s="15"/>
      <c r="AJ1734" s="4" t="str">
        <f>IFERROR(AVERAGE(AK1734:AL1734),"")</f>
        <v/>
      </c>
      <c r="AK1734" s="14"/>
      <c r="AL1734" s="15"/>
      <c r="AM1734" s="4" t="str">
        <f>IFERROR(AVERAGE(AN1734:AO1734),"")</f>
        <v/>
      </c>
      <c r="AN1734" s="14"/>
      <c r="AO1734" s="15"/>
      <c r="AP1734" s="4" t="str">
        <f>IFERROR(AVERAGE(AQ1734:AR1734),"")</f>
        <v/>
      </c>
      <c r="AQ1734" s="14"/>
      <c r="AR1734" s="15"/>
      <c r="AS1734" s="4" t="str">
        <f>IFERROR(AVERAGE(AT1734:AU1734),"")</f>
        <v/>
      </c>
      <c r="AT1734" s="14"/>
      <c r="AU1734" s="15"/>
      <c r="AV1734" s="4" t="str">
        <f>IFERROR(AVERAGE(AW1734:AX1734),"")</f>
        <v/>
      </c>
      <c r="AW1734" s="14"/>
      <c r="AX1734" s="15"/>
      <c r="AY1734" s="4" t="str">
        <f>IFERROR(AVERAGE(AZ1734:BA1734),"")</f>
        <v/>
      </c>
      <c r="AZ1734" s="14"/>
      <c r="BA1734" s="15"/>
      <c r="BB1734" s="4" t="str">
        <f>IFERROR(AVERAGE(BC1734:BD1734),"")</f>
        <v/>
      </c>
      <c r="BC1734" s="14"/>
      <c r="BD1734" s="15"/>
      <c r="BE1734" s="4" t="str">
        <f>IFERROR(AVERAGE(BF1734:BG1734),"")</f>
        <v/>
      </c>
      <c r="BF1734" s="14"/>
      <c r="BG1734" s="15"/>
      <c r="BH1734" s="4" t="str">
        <f>IFERROR(AVERAGE(BI1734:BJ1734),"")</f>
        <v/>
      </c>
      <c r="BI1734" s="14"/>
      <c r="BJ1734" s="15"/>
      <c r="BK1734" s="4" t="str">
        <f>IFERROR(AVERAGE(BL1734:BM1734),"")</f>
        <v/>
      </c>
      <c r="BL1734" s="14"/>
      <c r="BM1734" s="15"/>
      <c r="BN1734" s="4" t="str">
        <f>IFERROR(AVERAGE(BO1734:BP1734),"")</f>
        <v/>
      </c>
      <c r="BO1734" s="14"/>
      <c r="BP1734" s="15"/>
      <c r="BQ1734" s="4" t="str">
        <f>IFERROR(AVERAGE(BR1734:BS1734),"")</f>
        <v/>
      </c>
      <c r="BR1734" s="14"/>
      <c r="BS1734" s="15"/>
      <c r="BT1734" s="4" t="str">
        <f>IFERROR(AVERAGE(BU1734:BV1734),"")</f>
        <v/>
      </c>
      <c r="BU1734" s="14"/>
      <c r="BV1734" s="15"/>
      <c r="BX1734" s="2"/>
      <c r="BY1734" s="2"/>
    </row>
    <row r="1735" spans="1:77">
      <c r="B1735" t="str">
        <f>B1734</f>
        <v>sunfire2016</v>
      </c>
      <c r="C1735" t="s">
        <v>5</v>
      </c>
      <c r="D1735">
        <f>D1734</f>
        <v>2016</v>
      </c>
      <c r="E1735" t="str">
        <f>E1734</f>
        <v>EUR/kW</v>
      </c>
      <c r="F1735" s="4" t="str">
        <f>IFERROR(AVERAGE(G1735:H1735),"")</f>
        <v/>
      </c>
      <c r="G1735" s="16"/>
      <c r="H1735" s="17"/>
      <c r="I1735" s="4" t="str">
        <f>IFERROR(AVERAGE(J1735:K1735),"")</f>
        <v/>
      </c>
      <c r="J1735" s="16"/>
      <c r="K1735" s="17"/>
      <c r="L1735" s="4" t="str">
        <f>IFERROR(AVERAGE(M1735:N1735),"")</f>
        <v/>
      </c>
      <c r="M1735" s="16"/>
      <c r="N1735" s="17"/>
      <c r="O1735" s="4" t="str">
        <f>IFERROR(AVERAGE(P1735:Q1735),"")</f>
        <v/>
      </c>
      <c r="P1735" s="16"/>
      <c r="Q1735" s="17"/>
      <c r="R1735" s="4" t="str">
        <f>IFERROR(AVERAGE(S1735:T1735),"")</f>
        <v/>
      </c>
      <c r="S1735" s="16"/>
      <c r="T1735" s="17"/>
      <c r="U1735" s="4" t="str">
        <f>IFERROR(AVERAGE(V1735:W1735),"")</f>
        <v/>
      </c>
      <c r="V1735" s="16"/>
      <c r="W1735" s="17"/>
      <c r="X1735" s="4" t="str">
        <f>IFERROR(AVERAGE(Y1735:Z1735),"")</f>
        <v/>
      </c>
      <c r="Y1735" s="16"/>
      <c r="Z1735" s="17"/>
      <c r="AA1735" s="4" t="str">
        <f>IFERROR(AVERAGE(AB1735:AC1735),"")</f>
        <v/>
      </c>
      <c r="AB1735" s="16"/>
      <c r="AC1735" s="17"/>
      <c r="AD1735" s="4" t="str">
        <f>IFERROR(AVERAGE(AE1735:AF1735),"")</f>
        <v/>
      </c>
      <c r="AE1735" s="16"/>
      <c r="AF1735" s="17"/>
      <c r="AG1735" s="4" t="str">
        <f>IFERROR(AVERAGE(AH1735:AI1735),"")</f>
        <v/>
      </c>
      <c r="AH1735" s="16"/>
      <c r="AI1735" s="17"/>
      <c r="AJ1735" s="4" t="str">
        <f>IFERROR(AVERAGE(AK1735:AL1735),"")</f>
        <v/>
      </c>
      <c r="AK1735" s="16"/>
      <c r="AL1735" s="17"/>
      <c r="AM1735" s="4" t="str">
        <f>IFERROR(AVERAGE(AN1735:AO1735),"")</f>
        <v/>
      </c>
      <c r="AN1735" s="16"/>
      <c r="AO1735" s="17"/>
      <c r="AP1735" s="4">
        <f>IFERROR(AVERAGE(AQ1735:AR1735),"")</f>
        <v>12000</v>
      </c>
      <c r="AQ1735" s="16">
        <v>12000</v>
      </c>
      <c r="AR1735" s="17">
        <v>12000</v>
      </c>
      <c r="AS1735" s="4" t="str">
        <f>IFERROR(AVERAGE(AT1735:AU1735),"")</f>
        <v/>
      </c>
      <c r="AT1735" s="16"/>
      <c r="AU1735" s="17"/>
      <c r="AV1735" s="4" t="str">
        <f>IFERROR(AVERAGE(AW1735:AX1735),"")</f>
        <v/>
      </c>
      <c r="AW1735" s="16"/>
      <c r="AX1735" s="17"/>
      <c r="AY1735" s="4">
        <f>IFERROR(AVERAGE(AZ1735:BA1735),"")</f>
        <v>7500</v>
      </c>
      <c r="AZ1735" s="16">
        <v>7500</v>
      </c>
      <c r="BA1735" s="17">
        <v>7500</v>
      </c>
      <c r="BB1735" s="4" t="str">
        <f>IFERROR(AVERAGE(BC1735:BD1735),"")</f>
        <v/>
      </c>
      <c r="BC1735" s="16"/>
      <c r="BD1735" s="17"/>
      <c r="BE1735" s="4">
        <f>IFERROR(AVERAGE(BF1735:BG1735),"")</f>
        <v>4500</v>
      </c>
      <c r="BF1735" s="16">
        <v>4500</v>
      </c>
      <c r="BG1735" s="17">
        <v>4500</v>
      </c>
      <c r="BH1735" s="4" t="str">
        <f>IFERROR(AVERAGE(BI1735:BJ1735),"")</f>
        <v/>
      </c>
      <c r="BI1735" s="16"/>
      <c r="BJ1735" s="17"/>
      <c r="BK1735" s="4" t="str">
        <f>IFERROR(AVERAGE(BL1735:BM1735),"")</f>
        <v/>
      </c>
      <c r="BL1735" s="16"/>
      <c r="BM1735" s="17"/>
      <c r="BN1735" s="4">
        <f>IFERROR(AVERAGE(BO1735:BP1735),"")</f>
        <v>2000</v>
      </c>
      <c r="BO1735" s="16">
        <v>2000</v>
      </c>
      <c r="BP1735" s="17">
        <v>2000</v>
      </c>
      <c r="BQ1735" s="4">
        <f>IFERROR(AVERAGE(BR1735:BS1735),"")</f>
        <v>925</v>
      </c>
      <c r="BR1735" s="16">
        <v>850</v>
      </c>
      <c r="BS1735" s="17">
        <v>1000</v>
      </c>
      <c r="BT1735" s="4">
        <f>IFERROR(AVERAGE(BU1735:BV1735),"")</f>
        <v>725</v>
      </c>
      <c r="BU1735" s="16">
        <v>650</v>
      </c>
      <c r="BV1735" s="17">
        <v>800</v>
      </c>
    </row>
    <row r="1736" spans="1:77">
      <c r="B1736" t="s">
        <v>69</v>
      </c>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c r="BB1736" s="4"/>
      <c r="BC1736" s="4"/>
      <c r="BD1736" s="4"/>
      <c r="BE1736" s="4"/>
      <c r="BF1736" s="4"/>
      <c r="BG1736" s="4"/>
      <c r="BH1736" s="4"/>
      <c r="BI1736" s="4"/>
      <c r="BJ1736" s="4"/>
      <c r="BK1736" s="4"/>
      <c r="BL1736" s="4"/>
      <c r="BM1736" s="4"/>
      <c r="BN1736" s="4"/>
      <c r="BO1736" s="4"/>
      <c r="BP1736" s="4"/>
      <c r="BQ1736" s="4"/>
      <c r="BR1736" s="4"/>
      <c r="BS1736" s="4"/>
      <c r="BT1736" s="4"/>
      <c r="BU1736" s="4"/>
      <c r="BV1736" s="4"/>
    </row>
    <row r="1737" spans="1:77" s="1" customFormat="1">
      <c r="A1737" s="55"/>
      <c r="B1737" s="1" t="str">
        <f>B1735</f>
        <v>sunfire2016</v>
      </c>
      <c r="C1737" s="1" t="s">
        <v>10</v>
      </c>
      <c r="D1737" s="1">
        <f>D1732</f>
        <v>2016</v>
      </c>
      <c r="E1737" s="1" t="str">
        <f>E1733</f>
        <v>EUR/kW</v>
      </c>
      <c r="F1737" s="10">
        <f>IFERROR(SUM(F1739:F1744)/F1738,0)</f>
        <v>0</v>
      </c>
      <c r="G1737" s="10">
        <f>IFERROR(SUM(G1739:G1744)/G1738,0)</f>
        <v>0</v>
      </c>
      <c r="H1737" s="10">
        <f>IFERROR(SUM(H1739:H1744)/H1738,0)</f>
        <v>0</v>
      </c>
      <c r="I1737" s="10">
        <f t="shared" ref="I1737:BT1737" si="1921">IFERROR(SUM(I1739:I1744)/I1738,0)</f>
        <v>0</v>
      </c>
      <c r="J1737" s="10">
        <f t="shared" si="1921"/>
        <v>0</v>
      </c>
      <c r="K1737" s="10">
        <f t="shared" si="1921"/>
        <v>0</v>
      </c>
      <c r="L1737" s="10">
        <f t="shared" si="1921"/>
        <v>0</v>
      </c>
      <c r="M1737" s="10">
        <f t="shared" si="1921"/>
        <v>0</v>
      </c>
      <c r="N1737" s="10">
        <f t="shared" si="1921"/>
        <v>0</v>
      </c>
      <c r="O1737" s="10">
        <f t="shared" si="1921"/>
        <v>0</v>
      </c>
      <c r="P1737" s="10">
        <f t="shared" si="1921"/>
        <v>0</v>
      </c>
      <c r="Q1737" s="10">
        <f t="shared" si="1921"/>
        <v>0</v>
      </c>
      <c r="R1737" s="10">
        <f t="shared" si="1921"/>
        <v>0</v>
      </c>
      <c r="S1737" s="10">
        <f t="shared" si="1921"/>
        <v>0</v>
      </c>
      <c r="T1737" s="10">
        <f t="shared" si="1921"/>
        <v>0</v>
      </c>
      <c r="U1737" s="10">
        <f t="shared" si="1921"/>
        <v>0</v>
      </c>
      <c r="V1737" s="10">
        <f t="shared" si="1921"/>
        <v>0</v>
      </c>
      <c r="W1737" s="10">
        <f t="shared" si="1921"/>
        <v>0</v>
      </c>
      <c r="X1737" s="10">
        <f t="shared" si="1921"/>
        <v>0</v>
      </c>
      <c r="Y1737" s="10">
        <f t="shared" si="1921"/>
        <v>0</v>
      </c>
      <c r="Z1737" s="10">
        <f t="shared" si="1921"/>
        <v>0</v>
      </c>
      <c r="AA1737" s="10">
        <f t="shared" si="1921"/>
        <v>0</v>
      </c>
      <c r="AB1737" s="10">
        <f t="shared" si="1921"/>
        <v>0</v>
      </c>
      <c r="AC1737" s="10">
        <f t="shared" si="1921"/>
        <v>0</v>
      </c>
      <c r="AD1737" s="10">
        <f t="shared" si="1921"/>
        <v>0</v>
      </c>
      <c r="AE1737" s="10">
        <f t="shared" si="1921"/>
        <v>0</v>
      </c>
      <c r="AF1737" s="10">
        <f t="shared" si="1921"/>
        <v>0</v>
      </c>
      <c r="AG1737" s="10">
        <f t="shared" si="1921"/>
        <v>0</v>
      </c>
      <c r="AH1737" s="10">
        <f t="shared" si="1921"/>
        <v>0</v>
      </c>
      <c r="AI1737" s="10">
        <f t="shared" si="1921"/>
        <v>0</v>
      </c>
      <c r="AJ1737" s="10">
        <f t="shared" si="1921"/>
        <v>0</v>
      </c>
      <c r="AK1737" s="10">
        <f t="shared" si="1921"/>
        <v>0</v>
      </c>
      <c r="AL1737" s="10">
        <f t="shared" si="1921"/>
        <v>0</v>
      </c>
      <c r="AM1737" s="10">
        <f t="shared" si="1921"/>
        <v>0</v>
      </c>
      <c r="AN1737" s="10">
        <f t="shared" si="1921"/>
        <v>0</v>
      </c>
      <c r="AO1737" s="10">
        <f t="shared" si="1921"/>
        <v>0</v>
      </c>
      <c r="AP1737" s="10">
        <f t="shared" si="1921"/>
        <v>0</v>
      </c>
      <c r="AQ1737" s="10">
        <f t="shared" si="1921"/>
        <v>0</v>
      </c>
      <c r="AR1737" s="10">
        <f t="shared" si="1921"/>
        <v>0</v>
      </c>
      <c r="AS1737" s="10">
        <f t="shared" si="1921"/>
        <v>0</v>
      </c>
      <c r="AT1737" s="10">
        <f t="shared" si="1921"/>
        <v>0</v>
      </c>
      <c r="AU1737" s="10">
        <f t="shared" si="1921"/>
        <v>0</v>
      </c>
      <c r="AV1737" s="10">
        <f t="shared" si="1921"/>
        <v>0</v>
      </c>
      <c r="AW1737" s="10">
        <f t="shared" si="1921"/>
        <v>0</v>
      </c>
      <c r="AX1737" s="10">
        <f t="shared" si="1921"/>
        <v>0</v>
      </c>
      <c r="AY1737" s="10">
        <f t="shared" si="1921"/>
        <v>0</v>
      </c>
      <c r="AZ1737" s="10">
        <f t="shared" si="1921"/>
        <v>0</v>
      </c>
      <c r="BA1737" s="10">
        <f t="shared" si="1921"/>
        <v>0</v>
      </c>
      <c r="BB1737" s="10">
        <f t="shared" si="1921"/>
        <v>0</v>
      </c>
      <c r="BC1737" s="10">
        <f t="shared" si="1921"/>
        <v>0</v>
      </c>
      <c r="BD1737" s="10">
        <f t="shared" si="1921"/>
        <v>0</v>
      </c>
      <c r="BE1737" s="10">
        <f t="shared" si="1921"/>
        <v>0</v>
      </c>
      <c r="BF1737" s="10">
        <f t="shared" si="1921"/>
        <v>0</v>
      </c>
      <c r="BG1737" s="10">
        <f t="shared" si="1921"/>
        <v>0</v>
      </c>
      <c r="BH1737" s="10">
        <f t="shared" si="1921"/>
        <v>0</v>
      </c>
      <c r="BI1737" s="10">
        <f t="shared" si="1921"/>
        <v>0</v>
      </c>
      <c r="BJ1737" s="10">
        <f t="shared" si="1921"/>
        <v>0</v>
      </c>
      <c r="BK1737" s="10">
        <f t="shared" si="1921"/>
        <v>0</v>
      </c>
      <c r="BL1737" s="10">
        <f t="shared" si="1921"/>
        <v>0</v>
      </c>
      <c r="BM1737" s="10">
        <f t="shared" si="1921"/>
        <v>0</v>
      </c>
      <c r="BN1737" s="10">
        <f t="shared" si="1921"/>
        <v>0</v>
      </c>
      <c r="BO1737" s="10">
        <f t="shared" si="1921"/>
        <v>0</v>
      </c>
      <c r="BP1737" s="10">
        <f t="shared" si="1921"/>
        <v>0</v>
      </c>
      <c r="BQ1737" s="10">
        <f t="shared" si="1921"/>
        <v>0</v>
      </c>
      <c r="BR1737" s="10">
        <f t="shared" si="1921"/>
        <v>0</v>
      </c>
      <c r="BS1737" s="10">
        <f t="shared" si="1921"/>
        <v>0</v>
      </c>
      <c r="BT1737" s="10">
        <f t="shared" si="1921"/>
        <v>0</v>
      </c>
      <c r="BU1737" s="10">
        <f>IFERROR(SUM(BU1739:BU1744)/BU1738,0)</f>
        <v>0</v>
      </c>
      <c r="BV1737" s="10">
        <f>IFERROR(SUM(BV1739:BV1744)/BV1738,0)</f>
        <v>0</v>
      </c>
    </row>
    <row r="1738" spans="1:77" hidden="1" outlineLevel="1">
      <c r="B1738" t="str">
        <f>B1737</f>
        <v>sunfire2016</v>
      </c>
      <c r="C1738" t="s">
        <v>17</v>
      </c>
      <c r="D1738">
        <f>D1737</f>
        <v>2016</v>
      </c>
      <c r="E1738" t="s">
        <v>18</v>
      </c>
      <c r="F1738" s="4" t="str">
        <f>IFERROR(AVERAGE(G1738:H1738),"")</f>
        <v/>
      </c>
      <c r="G1738" s="12"/>
      <c r="H1738" s="13"/>
      <c r="I1738" s="4" t="str">
        <f>IFERROR(AVERAGE(J1738:K1738),"")</f>
        <v/>
      </c>
      <c r="J1738" s="12"/>
      <c r="K1738" s="13"/>
      <c r="L1738" s="4" t="str">
        <f>IFERROR(AVERAGE(M1738:N1738),"")</f>
        <v/>
      </c>
      <c r="M1738" s="12"/>
      <c r="N1738" s="13"/>
      <c r="O1738" s="4" t="str">
        <f>IFERROR(AVERAGE(P1738:Q1738),"")</f>
        <v/>
      </c>
      <c r="P1738" s="12"/>
      <c r="Q1738" s="13"/>
      <c r="R1738" s="4" t="str">
        <f>IFERROR(AVERAGE(S1738:T1738),"")</f>
        <v/>
      </c>
      <c r="S1738" s="12"/>
      <c r="T1738" s="13"/>
      <c r="U1738" s="4" t="str">
        <f>IFERROR(AVERAGE(V1738:W1738),"")</f>
        <v/>
      </c>
      <c r="V1738" s="12"/>
      <c r="W1738" s="13"/>
      <c r="X1738" s="4" t="str">
        <f>IFERROR(AVERAGE(Y1738:Z1738),"")</f>
        <v/>
      </c>
      <c r="Y1738" s="12"/>
      <c r="Z1738" s="13"/>
      <c r="AA1738" s="4" t="str">
        <f>IFERROR(AVERAGE(AB1738:AC1738),"")</f>
        <v/>
      </c>
      <c r="AB1738" s="12"/>
      <c r="AC1738" s="13"/>
      <c r="AD1738" s="4" t="str">
        <f>IFERROR(AVERAGE(AE1738:AF1738),"")</f>
        <v/>
      </c>
      <c r="AE1738" s="12"/>
      <c r="AF1738" s="13"/>
      <c r="AG1738" s="4" t="str">
        <f>IFERROR(AVERAGE(AH1738:AI1738),"")</f>
        <v/>
      </c>
      <c r="AH1738" s="12"/>
      <c r="AI1738" s="13"/>
      <c r="AJ1738" s="4" t="str">
        <f>IFERROR(AVERAGE(AK1738:AL1738),"")</f>
        <v/>
      </c>
      <c r="AK1738" s="12"/>
      <c r="AL1738" s="13"/>
      <c r="AM1738" s="4" t="str">
        <f>IFERROR(AVERAGE(AN1738:AO1738),"")</f>
        <v/>
      </c>
      <c r="AN1738" s="12"/>
      <c r="AO1738" s="13"/>
      <c r="AP1738" s="4" t="str">
        <f>IFERROR(AVERAGE(AQ1738:AR1738),"")</f>
        <v/>
      </c>
      <c r="AQ1738" s="12"/>
      <c r="AR1738" s="13"/>
      <c r="AS1738" s="4" t="str">
        <f>IFERROR(AVERAGE(AT1738:AU1738),"")</f>
        <v/>
      </c>
      <c r="AT1738" s="12"/>
      <c r="AU1738" s="13"/>
      <c r="AV1738" s="4" t="str">
        <f>IFERROR(AVERAGE(AW1738:AX1738),"")</f>
        <v/>
      </c>
      <c r="AW1738" s="12"/>
      <c r="AX1738" s="13"/>
      <c r="AY1738" s="4" t="str">
        <f>IFERROR(AVERAGE(AZ1738:BA1738),"")</f>
        <v/>
      </c>
      <c r="AZ1738" s="12"/>
      <c r="BA1738" s="13"/>
      <c r="BB1738" s="4" t="str">
        <f>IFERROR(AVERAGE(BC1738:BD1738),"")</f>
        <v/>
      </c>
      <c r="BC1738" s="12"/>
      <c r="BD1738" s="13"/>
      <c r="BE1738" s="4" t="str">
        <f>IFERROR(AVERAGE(BF1738:BG1738),"")</f>
        <v/>
      </c>
      <c r="BF1738" s="12"/>
      <c r="BG1738" s="13"/>
      <c r="BH1738" s="4" t="str">
        <f>IFERROR(AVERAGE(BI1738:BJ1738),"")</f>
        <v/>
      </c>
      <c r="BI1738" s="12"/>
      <c r="BJ1738" s="13"/>
      <c r="BK1738" s="4" t="str">
        <f>IFERROR(AVERAGE(BL1738:BM1738),"")</f>
        <v/>
      </c>
      <c r="BL1738" s="12"/>
      <c r="BM1738" s="13"/>
      <c r="BN1738" s="4" t="str">
        <f>IFERROR(AVERAGE(BO1738:BP1738),"")</f>
        <v/>
      </c>
      <c r="BO1738" s="12"/>
      <c r="BP1738" s="13"/>
      <c r="BQ1738" s="4" t="str">
        <f>IFERROR(AVERAGE(BR1738:BS1738),"")</f>
        <v/>
      </c>
      <c r="BR1738" s="12"/>
      <c r="BS1738" s="13"/>
      <c r="BT1738" s="4" t="str">
        <f>IFERROR(AVERAGE(BU1738:BV1738),"")</f>
        <v/>
      </c>
      <c r="BU1738" s="12"/>
      <c r="BV1738" s="13"/>
    </row>
    <row r="1739" spans="1:77" hidden="1" outlineLevel="1">
      <c r="B1739" t="str">
        <f t="shared" ref="B1739:B1744" si="1922">B1738</f>
        <v>sunfire2016</v>
      </c>
      <c r="C1739" t="s">
        <v>12</v>
      </c>
      <c r="D1739">
        <f>D1737</f>
        <v>2016</v>
      </c>
      <c r="E1739" t="str">
        <f>LEFT(E1737,3)</f>
        <v>EUR</v>
      </c>
      <c r="F1739" s="4" t="str">
        <f t="shared" ref="F1739:F1744" si="1923">IFERROR(AVERAGE(G1739:H1739),"")</f>
        <v/>
      </c>
      <c r="G1739" s="12"/>
      <c r="H1739" s="13"/>
      <c r="I1739" s="4" t="str">
        <f t="shared" ref="I1739:I1744" si="1924">IFERROR(AVERAGE(J1739:K1739),"")</f>
        <v/>
      </c>
      <c r="J1739" s="12"/>
      <c r="K1739" s="13"/>
      <c r="L1739" s="4" t="str">
        <f t="shared" ref="L1739:L1744" si="1925">IFERROR(AVERAGE(M1739:N1739),"")</f>
        <v/>
      </c>
      <c r="M1739" s="12"/>
      <c r="N1739" s="13"/>
      <c r="O1739" s="4" t="str">
        <f t="shared" ref="O1739:O1744" si="1926">IFERROR(AVERAGE(P1739:Q1739),"")</f>
        <v/>
      </c>
      <c r="P1739" s="12"/>
      <c r="Q1739" s="13"/>
      <c r="R1739" s="4" t="str">
        <f t="shared" ref="R1739:R1744" si="1927">IFERROR(AVERAGE(S1739:T1739),"")</f>
        <v/>
      </c>
      <c r="S1739" s="12"/>
      <c r="T1739" s="13"/>
      <c r="U1739" s="4" t="str">
        <f t="shared" ref="U1739:U1744" si="1928">IFERROR(AVERAGE(V1739:W1739),"")</f>
        <v/>
      </c>
      <c r="V1739" s="12"/>
      <c r="W1739" s="13"/>
      <c r="X1739" s="4" t="str">
        <f t="shared" ref="X1739:X1744" si="1929">IFERROR(AVERAGE(Y1739:Z1739),"")</f>
        <v/>
      </c>
      <c r="Y1739" s="12"/>
      <c r="Z1739" s="13"/>
      <c r="AA1739" s="4" t="str">
        <f t="shared" ref="AA1739:AA1744" si="1930">IFERROR(AVERAGE(AB1739:AC1739),"")</f>
        <v/>
      </c>
      <c r="AB1739" s="12"/>
      <c r="AC1739" s="13"/>
      <c r="AD1739" s="4" t="str">
        <f t="shared" ref="AD1739:AD1744" si="1931">IFERROR(AVERAGE(AE1739:AF1739),"")</f>
        <v/>
      </c>
      <c r="AE1739" s="12"/>
      <c r="AF1739" s="13"/>
      <c r="AG1739" s="4" t="str">
        <f t="shared" ref="AG1739:AG1744" si="1932">IFERROR(AVERAGE(AH1739:AI1739),"")</f>
        <v/>
      </c>
      <c r="AH1739" s="12"/>
      <c r="AI1739" s="13"/>
      <c r="AJ1739" s="4" t="str">
        <f t="shared" ref="AJ1739:AJ1744" si="1933">IFERROR(AVERAGE(AK1739:AL1739),"")</f>
        <v/>
      </c>
      <c r="AK1739" s="12"/>
      <c r="AL1739" s="13"/>
      <c r="AM1739" s="4" t="str">
        <f t="shared" ref="AM1739:AM1744" si="1934">IFERROR(AVERAGE(AN1739:AO1739),"")</f>
        <v/>
      </c>
      <c r="AN1739" s="12"/>
      <c r="AO1739" s="13"/>
      <c r="AP1739" s="4" t="str">
        <f t="shared" ref="AP1739:AP1744" si="1935">IFERROR(AVERAGE(AQ1739:AR1739),"")</f>
        <v/>
      </c>
      <c r="AQ1739" s="12"/>
      <c r="AR1739" s="13"/>
      <c r="AS1739" s="4" t="str">
        <f t="shared" ref="AS1739:AS1744" si="1936">IFERROR(AVERAGE(AT1739:AU1739),"")</f>
        <v/>
      </c>
      <c r="AT1739" s="12"/>
      <c r="AU1739" s="13"/>
      <c r="AV1739" s="4" t="str">
        <f t="shared" ref="AV1739:AV1744" si="1937">IFERROR(AVERAGE(AW1739:AX1739),"")</f>
        <v/>
      </c>
      <c r="AW1739" s="12"/>
      <c r="AX1739" s="13"/>
      <c r="AY1739" s="4" t="str">
        <f t="shared" ref="AY1739:AY1744" si="1938">IFERROR(AVERAGE(AZ1739:BA1739),"")</f>
        <v/>
      </c>
      <c r="AZ1739" s="12"/>
      <c r="BA1739" s="13"/>
      <c r="BB1739" s="4" t="str">
        <f t="shared" ref="BB1739:BB1744" si="1939">IFERROR(AVERAGE(BC1739:BD1739),"")</f>
        <v/>
      </c>
      <c r="BC1739" s="12"/>
      <c r="BD1739" s="13"/>
      <c r="BE1739" s="4" t="str">
        <f t="shared" ref="BE1739:BE1744" si="1940">IFERROR(AVERAGE(BF1739:BG1739),"")</f>
        <v/>
      </c>
      <c r="BF1739" s="12"/>
      <c r="BG1739" s="13"/>
      <c r="BH1739" s="4" t="str">
        <f t="shared" ref="BH1739:BH1744" si="1941">IFERROR(AVERAGE(BI1739:BJ1739),"")</f>
        <v/>
      </c>
      <c r="BI1739" s="12"/>
      <c r="BJ1739" s="13"/>
      <c r="BK1739" s="4" t="str">
        <f t="shared" ref="BK1739:BK1744" si="1942">IFERROR(AVERAGE(BL1739:BM1739),"")</f>
        <v/>
      </c>
      <c r="BL1739" s="12"/>
      <c r="BM1739" s="13"/>
      <c r="BN1739" s="4" t="str">
        <f t="shared" ref="BN1739:BN1744" si="1943">IFERROR(AVERAGE(BO1739:BP1739),"")</f>
        <v/>
      </c>
      <c r="BO1739" s="12"/>
      <c r="BP1739" s="13"/>
      <c r="BQ1739" s="4" t="str">
        <f t="shared" ref="BQ1739:BQ1744" si="1944">IFERROR(AVERAGE(BR1739:BS1739),"")</f>
        <v/>
      </c>
      <c r="BR1739" s="12"/>
      <c r="BS1739" s="13"/>
      <c r="BT1739" s="4" t="str">
        <f t="shared" ref="BT1739:BT1744" si="1945">IFERROR(AVERAGE(BU1739:BV1739),"")</f>
        <v/>
      </c>
      <c r="BU1739" s="12"/>
      <c r="BV1739" s="13"/>
    </row>
    <row r="1740" spans="1:77" hidden="1" outlineLevel="1">
      <c r="B1740" t="str">
        <f t="shared" si="1922"/>
        <v>sunfire2016</v>
      </c>
      <c r="C1740" t="s">
        <v>13</v>
      </c>
      <c r="D1740">
        <f t="shared" ref="D1740:E1744" si="1946">D1739</f>
        <v>2016</v>
      </c>
      <c r="E1740" t="str">
        <f t="shared" si="1946"/>
        <v>EUR</v>
      </c>
      <c r="F1740" s="4" t="str">
        <f t="shared" si="1923"/>
        <v/>
      </c>
      <c r="G1740" s="12"/>
      <c r="H1740" s="13"/>
      <c r="I1740" s="4" t="str">
        <f t="shared" si="1924"/>
        <v/>
      </c>
      <c r="J1740" s="12"/>
      <c r="K1740" s="13"/>
      <c r="L1740" s="4" t="str">
        <f t="shared" si="1925"/>
        <v/>
      </c>
      <c r="M1740" s="12"/>
      <c r="N1740" s="13"/>
      <c r="O1740" s="4" t="str">
        <f t="shared" si="1926"/>
        <v/>
      </c>
      <c r="P1740" s="12"/>
      <c r="Q1740" s="13"/>
      <c r="R1740" s="4" t="str">
        <f t="shared" si="1927"/>
        <v/>
      </c>
      <c r="S1740" s="12"/>
      <c r="T1740" s="13"/>
      <c r="U1740" s="4" t="str">
        <f t="shared" si="1928"/>
        <v/>
      </c>
      <c r="V1740" s="12"/>
      <c r="W1740" s="13"/>
      <c r="X1740" s="4" t="str">
        <f t="shared" si="1929"/>
        <v/>
      </c>
      <c r="Y1740" s="12"/>
      <c r="Z1740" s="13"/>
      <c r="AA1740" s="4" t="str">
        <f t="shared" si="1930"/>
        <v/>
      </c>
      <c r="AB1740" s="12"/>
      <c r="AC1740" s="13"/>
      <c r="AD1740" s="4" t="str">
        <f t="shared" si="1931"/>
        <v/>
      </c>
      <c r="AE1740" s="12"/>
      <c r="AF1740" s="13"/>
      <c r="AG1740" s="4" t="str">
        <f t="shared" si="1932"/>
        <v/>
      </c>
      <c r="AH1740" s="12"/>
      <c r="AI1740" s="13"/>
      <c r="AJ1740" s="4" t="str">
        <f t="shared" si="1933"/>
        <v/>
      </c>
      <c r="AK1740" s="12"/>
      <c r="AL1740" s="13"/>
      <c r="AM1740" s="4" t="str">
        <f t="shared" si="1934"/>
        <v/>
      </c>
      <c r="AN1740" s="12"/>
      <c r="AO1740" s="13"/>
      <c r="AP1740" s="4" t="str">
        <f t="shared" si="1935"/>
        <v/>
      </c>
      <c r="AQ1740" s="12"/>
      <c r="AR1740" s="13"/>
      <c r="AS1740" s="4" t="str">
        <f t="shared" si="1936"/>
        <v/>
      </c>
      <c r="AT1740" s="12"/>
      <c r="AU1740" s="13"/>
      <c r="AV1740" s="4" t="str">
        <f t="shared" si="1937"/>
        <v/>
      </c>
      <c r="AW1740" s="12"/>
      <c r="AX1740" s="13"/>
      <c r="AY1740" s="4" t="str">
        <f t="shared" si="1938"/>
        <v/>
      </c>
      <c r="AZ1740" s="12"/>
      <c r="BA1740" s="13"/>
      <c r="BB1740" s="4" t="str">
        <f t="shared" si="1939"/>
        <v/>
      </c>
      <c r="BC1740" s="12"/>
      <c r="BD1740" s="13"/>
      <c r="BE1740" s="4" t="str">
        <f t="shared" si="1940"/>
        <v/>
      </c>
      <c r="BF1740" s="12"/>
      <c r="BG1740" s="13"/>
      <c r="BH1740" s="4" t="str">
        <f t="shared" si="1941"/>
        <v/>
      </c>
      <c r="BI1740" s="12"/>
      <c r="BJ1740" s="13"/>
      <c r="BK1740" s="4" t="str">
        <f t="shared" si="1942"/>
        <v/>
      </c>
      <c r="BL1740" s="12"/>
      <c r="BM1740" s="13"/>
      <c r="BN1740" s="4" t="str">
        <f t="shared" si="1943"/>
        <v/>
      </c>
      <c r="BO1740" s="12"/>
      <c r="BP1740" s="13"/>
      <c r="BQ1740" s="4" t="str">
        <f t="shared" si="1944"/>
        <v/>
      </c>
      <c r="BR1740" s="12"/>
      <c r="BS1740" s="13"/>
      <c r="BT1740" s="4" t="str">
        <f t="shared" si="1945"/>
        <v/>
      </c>
      <c r="BU1740" s="12"/>
      <c r="BV1740" s="13"/>
    </row>
    <row r="1741" spans="1:77" hidden="1" outlineLevel="1">
      <c r="B1741" t="str">
        <f t="shared" si="1922"/>
        <v>sunfire2016</v>
      </c>
      <c r="C1741" t="s">
        <v>14</v>
      </c>
      <c r="D1741">
        <f t="shared" si="1946"/>
        <v>2016</v>
      </c>
      <c r="E1741" t="str">
        <f t="shared" si="1946"/>
        <v>EUR</v>
      </c>
      <c r="F1741" s="4" t="str">
        <f t="shared" si="1923"/>
        <v/>
      </c>
      <c r="G1741" s="12"/>
      <c r="H1741" s="13"/>
      <c r="I1741" s="4" t="str">
        <f t="shared" si="1924"/>
        <v/>
      </c>
      <c r="J1741" s="12"/>
      <c r="K1741" s="13"/>
      <c r="L1741" s="4" t="str">
        <f t="shared" si="1925"/>
        <v/>
      </c>
      <c r="M1741" s="12"/>
      <c r="N1741" s="13"/>
      <c r="O1741" s="4" t="str">
        <f t="shared" si="1926"/>
        <v/>
      </c>
      <c r="P1741" s="12"/>
      <c r="Q1741" s="13"/>
      <c r="R1741" s="4" t="str">
        <f t="shared" si="1927"/>
        <v/>
      </c>
      <c r="S1741" s="12"/>
      <c r="T1741" s="13"/>
      <c r="U1741" s="4" t="str">
        <f t="shared" si="1928"/>
        <v/>
      </c>
      <c r="V1741" s="12"/>
      <c r="W1741" s="13"/>
      <c r="X1741" s="4" t="str">
        <f t="shared" si="1929"/>
        <v/>
      </c>
      <c r="Y1741" s="12"/>
      <c r="Z1741" s="13"/>
      <c r="AA1741" s="4" t="str">
        <f t="shared" si="1930"/>
        <v/>
      </c>
      <c r="AB1741" s="12"/>
      <c r="AC1741" s="13"/>
      <c r="AD1741" s="4" t="str">
        <f t="shared" si="1931"/>
        <v/>
      </c>
      <c r="AE1741" s="12"/>
      <c r="AF1741" s="13"/>
      <c r="AG1741" s="4" t="str">
        <f t="shared" si="1932"/>
        <v/>
      </c>
      <c r="AH1741" s="12"/>
      <c r="AI1741" s="13"/>
      <c r="AJ1741" s="4" t="str">
        <f t="shared" si="1933"/>
        <v/>
      </c>
      <c r="AK1741" s="12"/>
      <c r="AL1741" s="13"/>
      <c r="AM1741" s="4" t="str">
        <f t="shared" si="1934"/>
        <v/>
      </c>
      <c r="AN1741" s="12"/>
      <c r="AO1741" s="13"/>
      <c r="AP1741" s="4" t="str">
        <f t="shared" si="1935"/>
        <v/>
      </c>
      <c r="AQ1741" s="12"/>
      <c r="AR1741" s="13"/>
      <c r="AS1741" s="4" t="str">
        <f t="shared" si="1936"/>
        <v/>
      </c>
      <c r="AT1741" s="12"/>
      <c r="AU1741" s="13"/>
      <c r="AV1741" s="4" t="str">
        <f t="shared" si="1937"/>
        <v/>
      </c>
      <c r="AW1741" s="12"/>
      <c r="AX1741" s="13"/>
      <c r="AY1741" s="4" t="str">
        <f t="shared" si="1938"/>
        <v/>
      </c>
      <c r="AZ1741" s="12"/>
      <c r="BA1741" s="13"/>
      <c r="BB1741" s="4" t="str">
        <f t="shared" si="1939"/>
        <v/>
      </c>
      <c r="BC1741" s="12"/>
      <c r="BD1741" s="13"/>
      <c r="BE1741" s="4" t="str">
        <f t="shared" si="1940"/>
        <v/>
      </c>
      <c r="BF1741" s="12"/>
      <c r="BG1741" s="13"/>
      <c r="BH1741" s="4" t="str">
        <f t="shared" si="1941"/>
        <v/>
      </c>
      <c r="BI1741" s="12"/>
      <c r="BJ1741" s="13"/>
      <c r="BK1741" s="4" t="str">
        <f t="shared" si="1942"/>
        <v/>
      </c>
      <c r="BL1741" s="12"/>
      <c r="BM1741" s="13"/>
      <c r="BN1741" s="4" t="str">
        <f t="shared" si="1943"/>
        <v/>
      </c>
      <c r="BO1741" s="12"/>
      <c r="BP1741" s="13"/>
      <c r="BQ1741" s="4" t="str">
        <f t="shared" si="1944"/>
        <v/>
      </c>
      <c r="BR1741" s="12"/>
      <c r="BS1741" s="13"/>
      <c r="BT1741" s="4" t="str">
        <f t="shared" si="1945"/>
        <v/>
      </c>
      <c r="BU1741" s="12"/>
      <c r="BV1741" s="13"/>
    </row>
    <row r="1742" spans="1:77" hidden="1" outlineLevel="1">
      <c r="B1742" t="str">
        <f t="shared" si="1922"/>
        <v>sunfire2016</v>
      </c>
      <c r="C1742" t="s">
        <v>11</v>
      </c>
      <c r="D1742">
        <f t="shared" si="1946"/>
        <v>2016</v>
      </c>
      <c r="E1742" t="str">
        <f t="shared" si="1946"/>
        <v>EUR</v>
      </c>
      <c r="F1742" s="4" t="str">
        <f t="shared" si="1923"/>
        <v/>
      </c>
      <c r="G1742" s="12"/>
      <c r="H1742" s="13"/>
      <c r="I1742" s="4" t="str">
        <f t="shared" si="1924"/>
        <v/>
      </c>
      <c r="J1742" s="12"/>
      <c r="K1742" s="13"/>
      <c r="L1742" s="4" t="str">
        <f t="shared" si="1925"/>
        <v/>
      </c>
      <c r="M1742" s="12"/>
      <c r="N1742" s="13"/>
      <c r="O1742" s="4" t="str">
        <f t="shared" si="1926"/>
        <v/>
      </c>
      <c r="P1742" s="12"/>
      <c r="Q1742" s="13"/>
      <c r="R1742" s="4" t="str">
        <f t="shared" si="1927"/>
        <v/>
      </c>
      <c r="S1742" s="12"/>
      <c r="T1742" s="13"/>
      <c r="U1742" s="4" t="str">
        <f t="shared" si="1928"/>
        <v/>
      </c>
      <c r="V1742" s="12"/>
      <c r="W1742" s="13"/>
      <c r="X1742" s="4" t="str">
        <f t="shared" si="1929"/>
        <v/>
      </c>
      <c r="Y1742" s="12"/>
      <c r="Z1742" s="13"/>
      <c r="AA1742" s="4" t="str">
        <f t="shared" si="1930"/>
        <v/>
      </c>
      <c r="AB1742" s="12"/>
      <c r="AC1742" s="13"/>
      <c r="AD1742" s="4" t="str">
        <f t="shared" si="1931"/>
        <v/>
      </c>
      <c r="AE1742" s="12"/>
      <c r="AF1742" s="13"/>
      <c r="AG1742" s="4" t="str">
        <f t="shared" si="1932"/>
        <v/>
      </c>
      <c r="AH1742" s="12"/>
      <c r="AI1742" s="13"/>
      <c r="AJ1742" s="4" t="str">
        <f t="shared" si="1933"/>
        <v/>
      </c>
      <c r="AK1742" s="12"/>
      <c r="AL1742" s="13"/>
      <c r="AM1742" s="4" t="str">
        <f t="shared" si="1934"/>
        <v/>
      </c>
      <c r="AN1742" s="12"/>
      <c r="AO1742" s="13"/>
      <c r="AP1742" s="4" t="str">
        <f t="shared" si="1935"/>
        <v/>
      </c>
      <c r="AQ1742" s="12"/>
      <c r="AR1742" s="13"/>
      <c r="AS1742" s="4" t="str">
        <f t="shared" si="1936"/>
        <v/>
      </c>
      <c r="AT1742" s="12"/>
      <c r="AU1742" s="13"/>
      <c r="AV1742" s="4" t="str">
        <f t="shared" si="1937"/>
        <v/>
      </c>
      <c r="AW1742" s="12"/>
      <c r="AX1742" s="13"/>
      <c r="AY1742" s="4" t="str">
        <f t="shared" si="1938"/>
        <v/>
      </c>
      <c r="AZ1742" s="12"/>
      <c r="BA1742" s="13"/>
      <c r="BB1742" s="4" t="str">
        <f t="shared" si="1939"/>
        <v/>
      </c>
      <c r="BC1742" s="12"/>
      <c r="BD1742" s="13"/>
      <c r="BE1742" s="4" t="str">
        <f t="shared" si="1940"/>
        <v/>
      </c>
      <c r="BF1742" s="12"/>
      <c r="BG1742" s="13"/>
      <c r="BH1742" s="4" t="str">
        <f t="shared" si="1941"/>
        <v/>
      </c>
      <c r="BI1742" s="12"/>
      <c r="BJ1742" s="13"/>
      <c r="BK1742" s="4" t="str">
        <f t="shared" si="1942"/>
        <v/>
      </c>
      <c r="BL1742" s="12"/>
      <c r="BM1742" s="13"/>
      <c r="BN1742" s="4" t="str">
        <f t="shared" si="1943"/>
        <v/>
      </c>
      <c r="BO1742" s="12"/>
      <c r="BP1742" s="13"/>
      <c r="BQ1742" s="4" t="str">
        <f t="shared" si="1944"/>
        <v/>
      </c>
      <c r="BR1742" s="12"/>
      <c r="BS1742" s="13"/>
      <c r="BT1742" s="4" t="str">
        <f t="shared" si="1945"/>
        <v/>
      </c>
      <c r="BU1742" s="12"/>
      <c r="BV1742" s="13"/>
    </row>
    <row r="1743" spans="1:77" hidden="1" outlineLevel="1">
      <c r="B1743" t="str">
        <f t="shared" si="1922"/>
        <v>sunfire2016</v>
      </c>
      <c r="C1743" t="s">
        <v>15</v>
      </c>
      <c r="D1743">
        <f t="shared" si="1946"/>
        <v>2016</v>
      </c>
      <c r="E1743" t="str">
        <f t="shared" si="1946"/>
        <v>EUR</v>
      </c>
      <c r="F1743" s="4" t="str">
        <f t="shared" si="1923"/>
        <v/>
      </c>
      <c r="G1743" s="12"/>
      <c r="H1743" s="13"/>
      <c r="I1743" s="4" t="str">
        <f t="shared" si="1924"/>
        <v/>
      </c>
      <c r="J1743" s="12"/>
      <c r="K1743" s="13"/>
      <c r="L1743" s="4" t="str">
        <f t="shared" si="1925"/>
        <v/>
      </c>
      <c r="M1743" s="12"/>
      <c r="N1743" s="13"/>
      <c r="O1743" s="4" t="str">
        <f t="shared" si="1926"/>
        <v/>
      </c>
      <c r="P1743" s="12"/>
      <c r="Q1743" s="13"/>
      <c r="R1743" s="4" t="str">
        <f t="shared" si="1927"/>
        <v/>
      </c>
      <c r="S1743" s="12"/>
      <c r="T1743" s="13"/>
      <c r="U1743" s="4" t="str">
        <f t="shared" si="1928"/>
        <v/>
      </c>
      <c r="V1743" s="12"/>
      <c r="W1743" s="13"/>
      <c r="X1743" s="4" t="str">
        <f t="shared" si="1929"/>
        <v/>
      </c>
      <c r="Y1743" s="12"/>
      <c r="Z1743" s="13"/>
      <c r="AA1743" s="4" t="str">
        <f t="shared" si="1930"/>
        <v/>
      </c>
      <c r="AB1743" s="12"/>
      <c r="AC1743" s="13"/>
      <c r="AD1743" s="4" t="str">
        <f t="shared" si="1931"/>
        <v/>
      </c>
      <c r="AE1743" s="12"/>
      <c r="AF1743" s="13"/>
      <c r="AG1743" s="4" t="str">
        <f t="shared" si="1932"/>
        <v/>
      </c>
      <c r="AH1743" s="12"/>
      <c r="AI1743" s="13"/>
      <c r="AJ1743" s="4" t="str">
        <f t="shared" si="1933"/>
        <v/>
      </c>
      <c r="AK1743" s="12"/>
      <c r="AL1743" s="13"/>
      <c r="AM1743" s="4" t="str">
        <f t="shared" si="1934"/>
        <v/>
      </c>
      <c r="AN1743" s="12"/>
      <c r="AO1743" s="13"/>
      <c r="AP1743" s="4" t="str">
        <f t="shared" si="1935"/>
        <v/>
      </c>
      <c r="AQ1743" s="12"/>
      <c r="AR1743" s="13"/>
      <c r="AS1743" s="4" t="str">
        <f t="shared" si="1936"/>
        <v/>
      </c>
      <c r="AT1743" s="12"/>
      <c r="AU1743" s="13"/>
      <c r="AV1743" s="4" t="str">
        <f t="shared" si="1937"/>
        <v/>
      </c>
      <c r="AW1743" s="12"/>
      <c r="AX1743" s="13"/>
      <c r="AY1743" s="4" t="str">
        <f t="shared" si="1938"/>
        <v/>
      </c>
      <c r="AZ1743" s="12"/>
      <c r="BA1743" s="13"/>
      <c r="BB1743" s="4" t="str">
        <f t="shared" si="1939"/>
        <v/>
      </c>
      <c r="BC1743" s="12"/>
      <c r="BD1743" s="13"/>
      <c r="BE1743" s="4" t="str">
        <f t="shared" si="1940"/>
        <v/>
      </c>
      <c r="BF1743" s="12"/>
      <c r="BG1743" s="13"/>
      <c r="BH1743" s="4" t="str">
        <f t="shared" si="1941"/>
        <v/>
      </c>
      <c r="BI1743" s="12"/>
      <c r="BJ1743" s="13"/>
      <c r="BK1743" s="4" t="str">
        <f t="shared" si="1942"/>
        <v/>
      </c>
      <c r="BL1743" s="12"/>
      <c r="BM1743" s="13"/>
      <c r="BN1743" s="4" t="str">
        <f t="shared" si="1943"/>
        <v/>
      </c>
      <c r="BO1743" s="12"/>
      <c r="BP1743" s="13"/>
      <c r="BQ1743" s="4" t="str">
        <f t="shared" si="1944"/>
        <v/>
      </c>
      <c r="BR1743" s="12"/>
      <c r="BS1743" s="13"/>
      <c r="BT1743" s="4" t="str">
        <f t="shared" si="1945"/>
        <v/>
      </c>
      <c r="BU1743" s="12"/>
      <c r="BV1743" s="13"/>
    </row>
    <row r="1744" spans="1:77" hidden="1" outlineLevel="1">
      <c r="B1744" t="str">
        <f t="shared" si="1922"/>
        <v>sunfire2016</v>
      </c>
      <c r="C1744" t="s">
        <v>16</v>
      </c>
      <c r="D1744">
        <f t="shared" si="1946"/>
        <v>2016</v>
      </c>
      <c r="E1744" t="str">
        <f t="shared" si="1946"/>
        <v>EUR</v>
      </c>
      <c r="F1744" s="4" t="str">
        <f t="shared" si="1923"/>
        <v/>
      </c>
      <c r="G1744" s="12"/>
      <c r="H1744" s="13"/>
      <c r="I1744" s="4" t="str">
        <f t="shared" si="1924"/>
        <v/>
      </c>
      <c r="J1744" s="12"/>
      <c r="K1744" s="13"/>
      <c r="L1744" s="4" t="str">
        <f t="shared" si="1925"/>
        <v/>
      </c>
      <c r="M1744" s="12"/>
      <c r="N1744" s="13"/>
      <c r="O1744" s="4" t="str">
        <f t="shared" si="1926"/>
        <v/>
      </c>
      <c r="P1744" s="12"/>
      <c r="Q1744" s="13"/>
      <c r="R1744" s="4" t="str">
        <f t="shared" si="1927"/>
        <v/>
      </c>
      <c r="S1744" s="12"/>
      <c r="T1744" s="13"/>
      <c r="U1744" s="4" t="str">
        <f t="shared" si="1928"/>
        <v/>
      </c>
      <c r="V1744" s="12"/>
      <c r="W1744" s="13"/>
      <c r="X1744" s="4" t="str">
        <f t="shared" si="1929"/>
        <v/>
      </c>
      <c r="Y1744" s="12"/>
      <c r="Z1744" s="13"/>
      <c r="AA1744" s="4" t="str">
        <f t="shared" si="1930"/>
        <v/>
      </c>
      <c r="AB1744" s="12"/>
      <c r="AC1744" s="13"/>
      <c r="AD1744" s="4" t="str">
        <f t="shared" si="1931"/>
        <v/>
      </c>
      <c r="AE1744" s="12"/>
      <c r="AF1744" s="13"/>
      <c r="AG1744" s="4" t="str">
        <f t="shared" si="1932"/>
        <v/>
      </c>
      <c r="AH1744" s="12"/>
      <c r="AI1744" s="13"/>
      <c r="AJ1744" s="4" t="str">
        <f t="shared" si="1933"/>
        <v/>
      </c>
      <c r="AK1744" s="12"/>
      <c r="AL1744" s="13"/>
      <c r="AM1744" s="4" t="str">
        <f t="shared" si="1934"/>
        <v/>
      </c>
      <c r="AN1744" s="12"/>
      <c r="AO1744" s="13"/>
      <c r="AP1744" s="4" t="str">
        <f t="shared" si="1935"/>
        <v/>
      </c>
      <c r="AQ1744" s="12"/>
      <c r="AR1744" s="13"/>
      <c r="AS1744" s="4" t="str">
        <f t="shared" si="1936"/>
        <v/>
      </c>
      <c r="AT1744" s="12"/>
      <c r="AU1744" s="13"/>
      <c r="AV1744" s="4" t="str">
        <f t="shared" si="1937"/>
        <v/>
      </c>
      <c r="AW1744" s="12"/>
      <c r="AX1744" s="13"/>
      <c r="AY1744" s="4" t="str">
        <f t="shared" si="1938"/>
        <v/>
      </c>
      <c r="AZ1744" s="12"/>
      <c r="BA1744" s="13"/>
      <c r="BB1744" s="4" t="str">
        <f t="shared" si="1939"/>
        <v/>
      </c>
      <c r="BC1744" s="12"/>
      <c r="BD1744" s="13"/>
      <c r="BE1744" s="4" t="str">
        <f t="shared" si="1940"/>
        <v/>
      </c>
      <c r="BF1744" s="12"/>
      <c r="BG1744" s="13"/>
      <c r="BH1744" s="4" t="str">
        <f t="shared" si="1941"/>
        <v/>
      </c>
      <c r="BI1744" s="12"/>
      <c r="BJ1744" s="13"/>
      <c r="BK1744" s="4" t="str">
        <f t="shared" si="1942"/>
        <v/>
      </c>
      <c r="BL1744" s="12"/>
      <c r="BM1744" s="13"/>
      <c r="BN1744" s="4" t="str">
        <f t="shared" si="1943"/>
        <v/>
      </c>
      <c r="BO1744" s="12"/>
      <c r="BP1744" s="13"/>
      <c r="BQ1744" s="4" t="str">
        <f t="shared" si="1944"/>
        <v/>
      </c>
      <c r="BR1744" s="12"/>
      <c r="BS1744" s="13"/>
      <c r="BT1744" s="4" t="str">
        <f t="shared" si="1945"/>
        <v/>
      </c>
      <c r="BU1744" s="12"/>
      <c r="BV1744" s="13"/>
    </row>
    <row r="1745" spans="1:77" collapsed="1">
      <c r="B1745" t="s">
        <v>69</v>
      </c>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c r="BB1745" s="4"/>
      <c r="BC1745" s="4"/>
      <c r="BD1745" s="4"/>
      <c r="BE1745" s="4"/>
      <c r="BF1745" s="4"/>
      <c r="BG1745" s="4"/>
      <c r="BH1745" s="4"/>
      <c r="BI1745" s="4"/>
      <c r="BJ1745" s="4"/>
      <c r="BK1745" s="4"/>
      <c r="BL1745" s="4"/>
      <c r="BM1745" s="4"/>
      <c r="BN1745" s="4"/>
      <c r="BO1745" s="4"/>
      <c r="BP1745" s="4"/>
      <c r="BQ1745" s="4"/>
      <c r="BR1745" s="4"/>
      <c r="BS1745" s="4"/>
      <c r="BT1745" s="4"/>
      <c r="BU1745" s="4"/>
      <c r="BV1745" s="4"/>
    </row>
    <row r="1746" spans="1:77">
      <c r="B1746" t="str">
        <f>B1744</f>
        <v>sunfire2016</v>
      </c>
      <c r="C1746" t="s">
        <v>19</v>
      </c>
      <c r="D1746">
        <f>D1744</f>
        <v>2016</v>
      </c>
      <c r="E1746" t="str">
        <f>E1733</f>
        <v>EUR/kW</v>
      </c>
      <c r="F1746" s="4" t="str">
        <f>IFERROR(AVERAGE(G1746:H1746),"")</f>
        <v/>
      </c>
      <c r="G1746" s="12"/>
      <c r="H1746" s="13"/>
      <c r="I1746" s="4" t="str">
        <f>IFERROR(AVERAGE(J1746:K1746),"")</f>
        <v/>
      </c>
      <c r="J1746" s="12"/>
      <c r="K1746" s="13"/>
      <c r="L1746" s="4" t="str">
        <f>IFERROR(AVERAGE(M1746:N1746),"")</f>
        <v/>
      </c>
      <c r="M1746" s="12"/>
      <c r="N1746" s="13"/>
      <c r="O1746" s="4" t="str">
        <f>IFERROR(AVERAGE(P1746:Q1746),"")</f>
        <v/>
      </c>
      <c r="P1746" s="12"/>
      <c r="Q1746" s="13"/>
      <c r="R1746" s="4" t="str">
        <f>IFERROR(AVERAGE(S1746:T1746),"")</f>
        <v/>
      </c>
      <c r="S1746" s="12"/>
      <c r="T1746" s="13"/>
      <c r="U1746" s="4" t="str">
        <f>IFERROR(AVERAGE(V1746:W1746),"")</f>
        <v/>
      </c>
      <c r="V1746" s="12"/>
      <c r="W1746" s="13"/>
      <c r="X1746" s="4" t="str">
        <f>IFERROR(AVERAGE(Y1746:Z1746),"")</f>
        <v/>
      </c>
      <c r="Y1746" s="12"/>
      <c r="Z1746" s="13"/>
      <c r="AA1746" s="4" t="str">
        <f>IFERROR(AVERAGE(AB1746:AC1746),"")</f>
        <v/>
      </c>
      <c r="AB1746" s="12"/>
      <c r="AC1746" s="13"/>
      <c r="AD1746" s="4" t="str">
        <f>IFERROR(AVERAGE(AE1746:AF1746),"")</f>
        <v/>
      </c>
      <c r="AE1746" s="12"/>
      <c r="AF1746" s="13"/>
      <c r="AG1746" s="4" t="str">
        <f>IFERROR(AVERAGE(AH1746:AI1746),"")</f>
        <v/>
      </c>
      <c r="AH1746" s="12"/>
      <c r="AI1746" s="13"/>
      <c r="AJ1746" s="4" t="str">
        <f>IFERROR(AVERAGE(AK1746:AL1746),"")</f>
        <v/>
      </c>
      <c r="AK1746" s="12"/>
      <c r="AL1746" s="13"/>
      <c r="AM1746" s="4" t="str">
        <f>IFERROR(AVERAGE(AN1746:AO1746),"")</f>
        <v/>
      </c>
      <c r="AN1746" s="12"/>
      <c r="AO1746" s="13"/>
      <c r="AP1746" s="4" t="str">
        <f>IFERROR(AVERAGE(AQ1746:AR1746),"")</f>
        <v/>
      </c>
      <c r="AQ1746" s="12"/>
      <c r="AR1746" s="13"/>
      <c r="AS1746" s="4" t="str">
        <f>IFERROR(AVERAGE(AT1746:AU1746),"")</f>
        <v/>
      </c>
      <c r="AT1746" s="12"/>
      <c r="AU1746" s="13"/>
      <c r="AV1746" s="4" t="str">
        <f>IFERROR(AVERAGE(AW1746:AX1746),"")</f>
        <v/>
      </c>
      <c r="AW1746" s="12"/>
      <c r="AX1746" s="13"/>
      <c r="AY1746" s="4" t="str">
        <f>IFERROR(AVERAGE(AZ1746:BA1746),"")</f>
        <v/>
      </c>
      <c r="AZ1746" s="12"/>
      <c r="BA1746" s="13"/>
      <c r="BB1746" s="4" t="str">
        <f>IFERROR(AVERAGE(BC1746:BD1746),"")</f>
        <v/>
      </c>
      <c r="BC1746" s="12"/>
      <c r="BD1746" s="13"/>
      <c r="BE1746" s="4" t="str">
        <f>IFERROR(AVERAGE(BF1746:BG1746),"")</f>
        <v/>
      </c>
      <c r="BF1746" s="12"/>
      <c r="BG1746" s="13"/>
      <c r="BH1746" s="4" t="str">
        <f>IFERROR(AVERAGE(BI1746:BJ1746),"")</f>
        <v/>
      </c>
      <c r="BI1746" s="12"/>
      <c r="BJ1746" s="13"/>
      <c r="BK1746" s="4" t="str">
        <f>IFERROR(AVERAGE(BL1746:BM1746),"")</f>
        <v/>
      </c>
      <c r="BL1746" s="12"/>
      <c r="BM1746" s="13"/>
      <c r="BN1746" s="4" t="str">
        <f>IFERROR(AVERAGE(BO1746:BP1746),"")</f>
        <v/>
      </c>
      <c r="BO1746" s="12"/>
      <c r="BP1746" s="13"/>
      <c r="BQ1746" s="4" t="str">
        <f>IFERROR(AVERAGE(BR1746:BS1746),"")</f>
        <v/>
      </c>
      <c r="BR1746" s="12"/>
      <c r="BS1746" s="13"/>
      <c r="BT1746" s="4" t="str">
        <f>IFERROR(AVERAGE(BU1746:BV1746),"")</f>
        <v/>
      </c>
      <c r="BU1746" s="12"/>
      <c r="BV1746" s="13"/>
    </row>
    <row r="1747" spans="1:77">
      <c r="B1747" t="s">
        <v>69</v>
      </c>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c r="BC1747" s="4"/>
      <c r="BD1747" s="4"/>
      <c r="BE1747" s="4"/>
      <c r="BF1747" s="4"/>
      <c r="BG1747" s="4"/>
      <c r="BH1747" s="4"/>
      <c r="BI1747" s="4"/>
      <c r="BJ1747" s="4"/>
      <c r="BK1747" s="4"/>
      <c r="BL1747" s="4"/>
      <c r="BM1747" s="4"/>
      <c r="BN1747" s="4"/>
      <c r="BO1747" s="4"/>
      <c r="BP1747" s="4"/>
      <c r="BQ1747" s="4"/>
      <c r="BR1747" s="4"/>
      <c r="BS1747" s="4"/>
      <c r="BT1747" s="4"/>
      <c r="BU1747" s="4"/>
      <c r="BV1747" s="4"/>
    </row>
    <row r="1748" spans="1:77">
      <c r="B1748" t="str">
        <f>B1746</f>
        <v>sunfire2016</v>
      </c>
      <c r="C1748" t="s">
        <v>48</v>
      </c>
      <c r="D1748">
        <f>D1746</f>
        <v>2016</v>
      </c>
      <c r="E1748" t="s">
        <v>22</v>
      </c>
      <c r="F1748" s="22" t="str">
        <f>IFERROR(AVERAGE(G1748:H1748),"")</f>
        <v/>
      </c>
      <c r="G1748" s="23"/>
      <c r="H1748" s="24"/>
      <c r="I1748" s="22" t="str">
        <f>IFERROR(AVERAGE(J1748:K1748),"")</f>
        <v/>
      </c>
      <c r="J1748" s="23"/>
      <c r="K1748" s="24"/>
      <c r="L1748" s="22" t="str">
        <f>IFERROR(AVERAGE(M1748:N1748),"")</f>
        <v/>
      </c>
      <c r="M1748" s="23"/>
      <c r="N1748" s="24"/>
      <c r="O1748" s="22" t="str">
        <f>IFERROR(AVERAGE(P1748:Q1748),"")</f>
        <v/>
      </c>
      <c r="P1748" s="23"/>
      <c r="Q1748" s="24"/>
      <c r="R1748" s="22" t="str">
        <f>IFERROR(AVERAGE(S1748:T1748),"")</f>
        <v/>
      </c>
      <c r="S1748" s="23"/>
      <c r="T1748" s="24"/>
      <c r="U1748" s="22" t="str">
        <f>IFERROR(AVERAGE(V1748:W1748),"")</f>
        <v/>
      </c>
      <c r="V1748" s="23"/>
      <c r="W1748" s="24"/>
      <c r="X1748" s="22" t="str">
        <f>IFERROR(AVERAGE(Y1748:Z1748),"")</f>
        <v/>
      </c>
      <c r="Y1748" s="23"/>
      <c r="Z1748" s="24"/>
      <c r="AA1748" s="22" t="str">
        <f>IFERROR(AVERAGE(AB1748:AC1748),"")</f>
        <v/>
      </c>
      <c r="AB1748" s="23"/>
      <c r="AC1748" s="24"/>
      <c r="AD1748" s="22" t="str">
        <f>IFERROR(AVERAGE(AE1748:AF1748),"")</f>
        <v/>
      </c>
      <c r="AE1748" s="23"/>
      <c r="AF1748" s="24"/>
      <c r="AG1748" s="22" t="str">
        <f>IFERROR(AVERAGE(AH1748:AI1748),"")</f>
        <v/>
      </c>
      <c r="AH1748" s="23"/>
      <c r="AI1748" s="24"/>
      <c r="AJ1748" s="22" t="str">
        <f>IFERROR(AVERAGE(AK1748:AL1748),"")</f>
        <v/>
      </c>
      <c r="AK1748" s="23"/>
      <c r="AL1748" s="24"/>
      <c r="AM1748" s="22" t="str">
        <f>IFERROR(AVERAGE(AN1748:AO1748),"")</f>
        <v/>
      </c>
      <c r="AN1748" s="23"/>
      <c r="AO1748" s="24"/>
      <c r="AP1748" s="22" t="str">
        <f>IFERROR(AVERAGE(AQ1748:AR1748),"")</f>
        <v/>
      </c>
      <c r="AQ1748" s="23"/>
      <c r="AR1748" s="24"/>
      <c r="AS1748" s="22" t="str">
        <f>IFERROR(AVERAGE(AT1748:AU1748),"")</f>
        <v/>
      </c>
      <c r="AT1748" s="23"/>
      <c r="AU1748" s="24"/>
      <c r="AV1748" s="22" t="str">
        <f>IFERROR(AVERAGE(AW1748:AX1748),"")</f>
        <v/>
      </c>
      <c r="AW1748" s="23"/>
      <c r="AX1748" s="24"/>
      <c r="AY1748" s="22" t="str">
        <f>IFERROR(AVERAGE(AZ1748:BA1748),"")</f>
        <v/>
      </c>
      <c r="AZ1748" s="23"/>
      <c r="BA1748" s="24"/>
      <c r="BB1748" s="22" t="str">
        <f>IFERROR(AVERAGE(BC1748:BD1748),"")</f>
        <v/>
      </c>
      <c r="BC1748" s="23"/>
      <c r="BD1748" s="24"/>
      <c r="BE1748" s="22">
        <f>IFERROR(AVERAGE(BF1748:BG1748),"")</f>
        <v>0.04</v>
      </c>
      <c r="BF1748" s="23">
        <v>0.03</v>
      </c>
      <c r="BG1748" s="24">
        <v>0.05</v>
      </c>
      <c r="BH1748" s="22" t="str">
        <f>IFERROR(AVERAGE(BI1748:BJ1748),"")</f>
        <v/>
      </c>
      <c r="BI1748" s="23"/>
      <c r="BJ1748" s="24"/>
      <c r="BK1748" s="22" t="str">
        <f>IFERROR(AVERAGE(BL1748:BM1748),"")</f>
        <v/>
      </c>
      <c r="BL1748" s="23"/>
      <c r="BM1748" s="24"/>
      <c r="BN1748" s="22" t="str">
        <f>IFERROR(AVERAGE(BO1748:BP1748),"")</f>
        <v/>
      </c>
      <c r="BO1748" s="23"/>
      <c r="BP1748" s="24"/>
      <c r="BQ1748" s="22" t="str">
        <f>IFERROR(AVERAGE(BR1748:BS1748),"")</f>
        <v/>
      </c>
      <c r="BR1748" s="23"/>
      <c r="BS1748" s="24"/>
      <c r="BT1748" s="22" t="str">
        <f>IFERROR(AVERAGE(BU1748:BV1748),"")</f>
        <v/>
      </c>
      <c r="BU1748" s="23"/>
      <c r="BV1748" s="24"/>
    </row>
    <row r="1749" spans="1:77">
      <c r="B1749" t="str">
        <f>B1748</f>
        <v>sunfire2016</v>
      </c>
      <c r="C1749" t="s">
        <v>49</v>
      </c>
      <c r="D1749">
        <f>D1748</f>
        <v>2016</v>
      </c>
      <c r="E1749" t="s">
        <v>22</v>
      </c>
      <c r="F1749" s="22" t="str">
        <f>IFERROR(AVERAGE(G1749:H1749),"")</f>
        <v/>
      </c>
      <c r="G1749" s="23"/>
      <c r="H1749" s="24"/>
      <c r="I1749" s="22" t="str">
        <f>IFERROR(AVERAGE(J1749:K1749),"")</f>
        <v/>
      </c>
      <c r="J1749" s="23"/>
      <c r="K1749" s="24"/>
      <c r="L1749" s="22" t="str">
        <f>IFERROR(AVERAGE(M1749:N1749),"")</f>
        <v/>
      </c>
      <c r="M1749" s="23"/>
      <c r="N1749" s="24"/>
      <c r="O1749" s="22" t="str">
        <f>IFERROR(AVERAGE(P1749:Q1749),"")</f>
        <v/>
      </c>
      <c r="P1749" s="23"/>
      <c r="Q1749" s="24"/>
      <c r="R1749" s="22" t="str">
        <f>IFERROR(AVERAGE(S1749:T1749),"")</f>
        <v/>
      </c>
      <c r="S1749" s="23"/>
      <c r="T1749" s="24"/>
      <c r="U1749" s="22" t="str">
        <f>IFERROR(AVERAGE(V1749:W1749),"")</f>
        <v/>
      </c>
      <c r="V1749" s="23"/>
      <c r="W1749" s="24"/>
      <c r="X1749" s="22" t="str">
        <f>IFERROR(AVERAGE(Y1749:Z1749),"")</f>
        <v/>
      </c>
      <c r="Y1749" s="23"/>
      <c r="Z1749" s="24"/>
      <c r="AA1749" s="22" t="str">
        <f>IFERROR(AVERAGE(AB1749:AC1749),"")</f>
        <v/>
      </c>
      <c r="AB1749" s="23"/>
      <c r="AC1749" s="24"/>
      <c r="AD1749" s="22" t="str">
        <f>IFERROR(AVERAGE(AE1749:AF1749),"")</f>
        <v/>
      </c>
      <c r="AE1749" s="23"/>
      <c r="AF1749" s="24"/>
      <c r="AG1749" s="22" t="str">
        <f>IFERROR(AVERAGE(AH1749:AI1749),"")</f>
        <v/>
      </c>
      <c r="AH1749" s="23"/>
      <c r="AI1749" s="24"/>
      <c r="AJ1749" s="22" t="str">
        <f>IFERROR(AVERAGE(AK1749:AL1749),"")</f>
        <v/>
      </c>
      <c r="AK1749" s="23"/>
      <c r="AL1749" s="24"/>
      <c r="AM1749" s="22" t="str">
        <f>IFERROR(AVERAGE(AN1749:AO1749),"")</f>
        <v/>
      </c>
      <c r="AN1749" s="23"/>
      <c r="AO1749" s="24"/>
      <c r="AP1749" s="22" t="str">
        <f>IFERROR(AVERAGE(AQ1749:AR1749),"")</f>
        <v/>
      </c>
      <c r="AQ1749" s="23"/>
      <c r="AR1749" s="24"/>
      <c r="AS1749" s="22" t="str">
        <f>IFERROR(AVERAGE(AT1749:AU1749),"")</f>
        <v/>
      </c>
      <c r="AT1749" s="23"/>
      <c r="AU1749" s="24"/>
      <c r="AV1749" s="22" t="str">
        <f>IFERROR(AVERAGE(AW1749:AX1749),"")</f>
        <v/>
      </c>
      <c r="AW1749" s="23"/>
      <c r="AX1749" s="24"/>
      <c r="AY1749" s="22" t="str">
        <f>IFERROR(AVERAGE(AZ1749:BA1749),"")</f>
        <v/>
      </c>
      <c r="AZ1749" s="23"/>
      <c r="BA1749" s="24"/>
      <c r="BB1749" s="22" t="str">
        <f>IFERROR(AVERAGE(BC1749:BD1749),"")</f>
        <v/>
      </c>
      <c r="BC1749" s="23"/>
      <c r="BD1749" s="24"/>
      <c r="BE1749" s="22" t="str">
        <f>IFERROR(AVERAGE(BF1749:BG1749),"")</f>
        <v/>
      </c>
      <c r="BF1749" s="23"/>
      <c r="BG1749" s="24"/>
      <c r="BH1749" s="22" t="str">
        <f>IFERROR(AVERAGE(BI1749:BJ1749),"")</f>
        <v/>
      </c>
      <c r="BI1749" s="23"/>
      <c r="BJ1749" s="24"/>
      <c r="BK1749" s="22" t="str">
        <f>IFERROR(AVERAGE(BL1749:BM1749),"")</f>
        <v/>
      </c>
      <c r="BL1749" s="23"/>
      <c r="BM1749" s="24"/>
      <c r="BN1749" s="22" t="str">
        <f>IFERROR(AVERAGE(BO1749:BP1749),"")</f>
        <v/>
      </c>
      <c r="BO1749" s="23"/>
      <c r="BP1749" s="24"/>
      <c r="BQ1749" s="22" t="str">
        <f>IFERROR(AVERAGE(BR1749:BS1749),"")</f>
        <v/>
      </c>
      <c r="BR1749" s="23"/>
      <c r="BS1749" s="24"/>
      <c r="BT1749" s="22" t="str">
        <f>IFERROR(AVERAGE(BU1749:BV1749),"")</f>
        <v/>
      </c>
      <c r="BU1749" s="23"/>
      <c r="BV1749" s="24"/>
    </row>
    <row r="1750" spans="1:77">
      <c r="B1750" t="s">
        <v>69</v>
      </c>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c r="BB1750" s="4"/>
      <c r="BC1750" s="4"/>
      <c r="BD1750" s="4"/>
      <c r="BE1750" s="4"/>
      <c r="BF1750" s="4"/>
      <c r="BG1750" s="4"/>
      <c r="BH1750" s="4"/>
      <c r="BI1750" s="4"/>
      <c r="BJ1750" s="4"/>
      <c r="BK1750" s="4"/>
      <c r="BL1750" s="4"/>
      <c r="BM1750" s="4"/>
      <c r="BN1750" s="4"/>
      <c r="BO1750" s="4"/>
      <c r="BP1750" s="4"/>
      <c r="BQ1750" s="4"/>
      <c r="BR1750" s="4"/>
      <c r="BS1750" s="4"/>
      <c r="BT1750" s="4"/>
      <c r="BU1750" s="4"/>
      <c r="BV1750" s="4"/>
    </row>
    <row r="1751" spans="1:77">
      <c r="B1751" t="str">
        <f>B1746</f>
        <v>sunfire2016</v>
      </c>
      <c r="C1751" t="s">
        <v>23</v>
      </c>
      <c r="D1751">
        <f>D1746</f>
        <v>2016</v>
      </c>
      <c r="E1751" t="s">
        <v>20</v>
      </c>
      <c r="F1751" s="4" t="str">
        <f>IFERROR(AVERAGE(G1751:H1751),"")</f>
        <v/>
      </c>
      <c r="G1751" s="12"/>
      <c r="H1751" s="13"/>
      <c r="I1751" s="4" t="str">
        <f>IFERROR(AVERAGE(J1751:K1751),"")</f>
        <v/>
      </c>
      <c r="J1751" s="12"/>
      <c r="K1751" s="13"/>
      <c r="L1751" s="4" t="str">
        <f>IFERROR(AVERAGE(M1751:N1751),"")</f>
        <v/>
      </c>
      <c r="M1751" s="12"/>
      <c r="N1751" s="13"/>
      <c r="O1751" s="4" t="str">
        <f>IFERROR(AVERAGE(P1751:Q1751),"")</f>
        <v/>
      </c>
      <c r="P1751" s="12"/>
      <c r="Q1751" s="13"/>
      <c r="R1751" s="4" t="str">
        <f>IFERROR(AVERAGE(S1751:T1751),"")</f>
        <v/>
      </c>
      <c r="S1751" s="12"/>
      <c r="T1751" s="13"/>
      <c r="U1751" s="4" t="str">
        <f>IFERROR(AVERAGE(V1751:W1751),"")</f>
        <v/>
      </c>
      <c r="V1751" s="12"/>
      <c r="W1751" s="13"/>
      <c r="X1751" s="4" t="str">
        <f>IFERROR(AVERAGE(Y1751:Z1751),"")</f>
        <v/>
      </c>
      <c r="Y1751" s="12"/>
      <c r="Z1751" s="13"/>
      <c r="AA1751" s="4" t="str">
        <f>IFERROR(AVERAGE(AB1751:AC1751),"")</f>
        <v/>
      </c>
      <c r="AB1751" s="12"/>
      <c r="AC1751" s="13"/>
      <c r="AD1751" s="4" t="str">
        <f>IFERROR(AVERAGE(AE1751:AF1751),"")</f>
        <v/>
      </c>
      <c r="AE1751" s="12"/>
      <c r="AF1751" s="13"/>
      <c r="AG1751" s="4" t="str">
        <f>IFERROR(AVERAGE(AH1751:AI1751),"")</f>
        <v/>
      </c>
      <c r="AH1751" s="12"/>
      <c r="AI1751" s="13"/>
      <c r="AJ1751" s="4" t="str">
        <f>IFERROR(AVERAGE(AK1751:AL1751),"")</f>
        <v/>
      </c>
      <c r="AK1751" s="12"/>
      <c r="AL1751" s="13"/>
      <c r="AM1751" s="4" t="str">
        <f>IFERROR(AVERAGE(AN1751:AO1751),"")</f>
        <v/>
      </c>
      <c r="AN1751" s="12"/>
      <c r="AO1751" s="13"/>
      <c r="AP1751" s="4" t="str">
        <f>IFERROR(AVERAGE(AQ1751:AR1751),"")</f>
        <v/>
      </c>
      <c r="AQ1751" s="12"/>
      <c r="AR1751" s="13"/>
      <c r="AS1751" s="4" t="str">
        <f>IFERROR(AVERAGE(AT1751:AU1751),"")</f>
        <v/>
      </c>
      <c r="AT1751" s="12"/>
      <c r="AU1751" s="13"/>
      <c r="AV1751" s="4" t="str">
        <f>IFERROR(AVERAGE(AW1751:AX1751),"")</f>
        <v/>
      </c>
      <c r="AW1751" s="12"/>
      <c r="AX1751" s="13"/>
      <c r="AY1751" s="4" t="str">
        <f>IFERROR(AVERAGE(AZ1751:BA1751),"")</f>
        <v/>
      </c>
      <c r="AZ1751" s="12"/>
      <c r="BA1751" s="13"/>
      <c r="BB1751" s="4" t="str">
        <f>IFERROR(AVERAGE(BC1751:BD1751),"")</f>
        <v/>
      </c>
      <c r="BC1751" s="12"/>
      <c r="BD1751" s="13"/>
      <c r="BE1751" s="45">
        <f>IFERROR(AVERAGE(BF1751:BG1751),"")</f>
        <v>2.5363593004769473E-2</v>
      </c>
      <c r="BF1751" s="44">
        <f>0.08988*1/BF1752</f>
        <v>2.643529411764706E-2</v>
      </c>
      <c r="BG1751" s="44">
        <f>0.08988*1/BG1752</f>
        <v>2.429189189189189E-2</v>
      </c>
      <c r="BH1751" s="4" t="str">
        <f>IFERROR(AVERAGE(BI1751:BJ1751),"")</f>
        <v/>
      </c>
      <c r="BI1751" s="12"/>
      <c r="BJ1751" s="13"/>
      <c r="BK1751" s="4" t="str">
        <f>IFERROR(AVERAGE(BL1751:BM1751),"")</f>
        <v/>
      </c>
      <c r="BL1751" s="12"/>
      <c r="BM1751" s="13"/>
      <c r="BN1751" s="4" t="str">
        <f>IFERROR(AVERAGE(BO1751:BP1751),"")</f>
        <v/>
      </c>
      <c r="BO1751" s="12"/>
      <c r="BP1751" s="13"/>
      <c r="BQ1751" s="4" t="str">
        <f>IFERROR(AVERAGE(BR1751:BS1751),"")</f>
        <v/>
      </c>
      <c r="BR1751" s="12"/>
      <c r="BS1751" s="13"/>
      <c r="BT1751" s="4" t="str">
        <f>IFERROR(AVERAGE(BU1751:BV1751),"")</f>
        <v/>
      </c>
      <c r="BU1751" s="12"/>
      <c r="BV1751" s="13"/>
    </row>
    <row r="1752" spans="1:77">
      <c r="B1752" t="str">
        <f>B1751</f>
        <v>sunfire2016</v>
      </c>
      <c r="C1752" t="s">
        <v>42</v>
      </c>
      <c r="D1752">
        <f>D1751</f>
        <v>2016</v>
      </c>
      <c r="E1752" t="s">
        <v>43</v>
      </c>
      <c r="F1752" s="4" t="str">
        <f>IFERROR(AVERAGE(G1752:H1752),"")</f>
        <v/>
      </c>
      <c r="G1752" s="12"/>
      <c r="H1752" s="13"/>
      <c r="I1752" s="4" t="str">
        <f>IFERROR(AVERAGE(J1752:K1752),"")</f>
        <v/>
      </c>
      <c r="J1752" s="12"/>
      <c r="K1752" s="13"/>
      <c r="L1752" s="4" t="str">
        <f>IFERROR(AVERAGE(M1752:N1752),"")</f>
        <v/>
      </c>
      <c r="M1752" s="12"/>
      <c r="N1752" s="13"/>
      <c r="O1752" s="4" t="str">
        <f>IFERROR(AVERAGE(P1752:Q1752),"")</f>
        <v/>
      </c>
      <c r="P1752" s="12"/>
      <c r="Q1752" s="13"/>
      <c r="R1752" s="4" t="str">
        <f>IFERROR(AVERAGE(S1752:T1752),"")</f>
        <v/>
      </c>
      <c r="S1752" s="12"/>
      <c r="T1752" s="13"/>
      <c r="U1752" s="4" t="str">
        <f>IFERROR(AVERAGE(V1752:W1752),"")</f>
        <v/>
      </c>
      <c r="V1752" s="12"/>
      <c r="W1752" s="13"/>
      <c r="X1752" s="4" t="str">
        <f>IFERROR(AVERAGE(Y1752:Z1752),"")</f>
        <v/>
      </c>
      <c r="Y1752" s="12"/>
      <c r="Z1752" s="13"/>
      <c r="AA1752" s="4" t="str">
        <f>IFERROR(AVERAGE(AB1752:AC1752),"")</f>
        <v/>
      </c>
      <c r="AB1752" s="12"/>
      <c r="AC1752" s="13"/>
      <c r="AD1752" s="4" t="str">
        <f>IFERROR(AVERAGE(AE1752:AF1752),"")</f>
        <v/>
      </c>
      <c r="AE1752" s="12"/>
      <c r="AF1752" s="13"/>
      <c r="AG1752" s="4" t="str">
        <f>IFERROR(AVERAGE(AH1752:AI1752),"")</f>
        <v/>
      </c>
      <c r="AH1752" s="12"/>
      <c r="AI1752" s="13"/>
      <c r="AJ1752" s="4" t="str">
        <f>IFERROR(AVERAGE(AK1752:AL1752),"")</f>
        <v/>
      </c>
      <c r="AK1752" s="12"/>
      <c r="AL1752" s="13"/>
      <c r="AM1752" s="4" t="str">
        <f>IFERROR(AVERAGE(AN1752:AO1752),"")</f>
        <v/>
      </c>
      <c r="AN1752" s="12"/>
      <c r="AO1752" s="13"/>
      <c r="AP1752" s="4" t="str">
        <f>IFERROR(AVERAGE(AQ1752:AR1752),"")</f>
        <v/>
      </c>
      <c r="AQ1752" s="12"/>
      <c r="AR1752" s="13"/>
      <c r="AS1752" s="4" t="str">
        <f>IFERROR(AVERAGE(AT1752:AU1752),"")</f>
        <v/>
      </c>
      <c r="AT1752" s="12"/>
      <c r="AU1752" s="13"/>
      <c r="AV1752" s="4" t="str">
        <f>IFERROR(AVERAGE(AW1752:AX1752),"")</f>
        <v/>
      </c>
      <c r="AW1752" s="12"/>
      <c r="AX1752" s="13"/>
      <c r="AY1752" s="4" t="str">
        <f>IFERROR(AVERAGE(AZ1752:BA1752),"")</f>
        <v/>
      </c>
      <c r="AZ1752" s="12"/>
      <c r="BA1752" s="13"/>
      <c r="BB1752" s="4" t="str">
        <f>IFERROR(AVERAGE(BC1752:BD1752),"")</f>
        <v/>
      </c>
      <c r="BC1752" s="12"/>
      <c r="BD1752" s="13"/>
      <c r="BE1752" s="38">
        <f>IFERROR(AVERAGE(BF1752:BG1752),"")</f>
        <v>3.55</v>
      </c>
      <c r="BF1752" s="36">
        <v>3.4</v>
      </c>
      <c r="BG1752" s="37">
        <v>3.7</v>
      </c>
      <c r="BH1752" s="4" t="str">
        <f>IFERROR(AVERAGE(BI1752:BJ1752),"")</f>
        <v/>
      </c>
      <c r="BI1752" s="12"/>
      <c r="BJ1752" s="13"/>
      <c r="BK1752" s="4" t="str">
        <f>IFERROR(AVERAGE(BL1752:BM1752),"")</f>
        <v/>
      </c>
      <c r="BL1752" s="12"/>
      <c r="BM1752" s="13"/>
      <c r="BN1752" s="4" t="str">
        <f>IFERROR(AVERAGE(BO1752:BP1752),"")</f>
        <v/>
      </c>
      <c r="BO1752" s="12"/>
      <c r="BP1752" s="13"/>
      <c r="BQ1752" s="4" t="str">
        <f>IFERROR(AVERAGE(BR1752:BS1752),"")</f>
        <v/>
      </c>
      <c r="BR1752" s="12"/>
      <c r="BS1752" s="13"/>
      <c r="BT1752" s="4" t="str">
        <f>IFERROR(AVERAGE(BU1752:BV1752),"")</f>
        <v/>
      </c>
      <c r="BU1752" s="12"/>
      <c r="BV1752" s="13"/>
    </row>
    <row r="1753" spans="1:77">
      <c r="B1753" t="str">
        <f>B1752</f>
        <v>sunfire2016</v>
      </c>
      <c r="C1753" t="s">
        <v>21</v>
      </c>
      <c r="D1753">
        <f>D1752</f>
        <v>2016</v>
      </c>
      <c r="E1753" t="s">
        <v>22</v>
      </c>
      <c r="F1753" s="22" t="str">
        <f>IFERROR(AVERAGE(G1753:H1753),"")</f>
        <v/>
      </c>
      <c r="G1753" s="23"/>
      <c r="H1753" s="24"/>
      <c r="I1753" s="22" t="str">
        <f>IFERROR(AVERAGE(J1753:K1753),"")</f>
        <v/>
      </c>
      <c r="J1753" s="23"/>
      <c r="K1753" s="24"/>
      <c r="L1753" s="22" t="str">
        <f>IFERROR(AVERAGE(M1753:N1753),"")</f>
        <v/>
      </c>
      <c r="M1753" s="23"/>
      <c r="N1753" s="24"/>
      <c r="O1753" s="22" t="str">
        <f>IFERROR(AVERAGE(P1753:Q1753),"")</f>
        <v/>
      </c>
      <c r="P1753" s="23"/>
      <c r="Q1753" s="24"/>
      <c r="R1753" s="22" t="str">
        <f>IFERROR(AVERAGE(S1753:T1753),"")</f>
        <v/>
      </c>
      <c r="S1753" s="23"/>
      <c r="T1753" s="24"/>
      <c r="U1753" s="22" t="str">
        <f>IFERROR(AVERAGE(V1753:W1753),"")</f>
        <v/>
      </c>
      <c r="V1753" s="23"/>
      <c r="W1753" s="24"/>
      <c r="X1753" s="22" t="str">
        <f>IFERROR(AVERAGE(Y1753:Z1753),"")</f>
        <v/>
      </c>
      <c r="Y1753" s="23"/>
      <c r="Z1753" s="24"/>
      <c r="AA1753" s="22" t="str">
        <f>IFERROR(AVERAGE(AB1753:AC1753),"")</f>
        <v/>
      </c>
      <c r="AB1753" s="23"/>
      <c r="AC1753" s="24"/>
      <c r="AD1753" s="22" t="str">
        <f>IFERROR(AVERAGE(AE1753:AF1753),"")</f>
        <v/>
      </c>
      <c r="AE1753" s="23"/>
      <c r="AF1753" s="24"/>
      <c r="AG1753" s="22" t="str">
        <f>IFERROR(AVERAGE(AH1753:AI1753),"")</f>
        <v/>
      </c>
      <c r="AH1753" s="23"/>
      <c r="AI1753" s="24"/>
      <c r="AJ1753" s="22" t="str">
        <f>IFERROR(AVERAGE(AK1753:AL1753),"")</f>
        <v/>
      </c>
      <c r="AK1753" s="23"/>
      <c r="AL1753" s="24"/>
      <c r="AM1753" s="22" t="str">
        <f>IFERROR(AVERAGE(AN1753:AO1753),"")</f>
        <v/>
      </c>
      <c r="AN1753" s="23"/>
      <c r="AO1753" s="24"/>
      <c r="AP1753" s="22" t="str">
        <f>IFERROR(AVERAGE(AQ1753:AR1753),"")</f>
        <v/>
      </c>
      <c r="AQ1753" s="23"/>
      <c r="AR1753" s="24"/>
      <c r="AS1753" s="22" t="str">
        <f>IFERROR(AVERAGE(AT1753:AU1753),"")</f>
        <v/>
      </c>
      <c r="AT1753" s="23"/>
      <c r="AU1753" s="24"/>
      <c r="AV1753" s="22" t="str">
        <f>IFERROR(AVERAGE(AW1753:AX1753),"")</f>
        <v/>
      </c>
      <c r="AW1753" s="23"/>
      <c r="AX1753" s="24"/>
      <c r="AY1753" s="22" t="str">
        <f>IFERROR(AVERAGE(AZ1753:BA1753),"")</f>
        <v/>
      </c>
      <c r="AZ1753" s="23"/>
      <c r="BA1753" s="24"/>
      <c r="BB1753" s="22" t="str">
        <f>IFERROR(AVERAGE(BC1753:BD1753),"")</f>
        <v/>
      </c>
      <c r="BC1753" s="23"/>
      <c r="BD1753" s="24"/>
      <c r="BE1753" s="22" t="str">
        <f>IFERROR(AVERAGE(BF1753:BG1753),"")</f>
        <v/>
      </c>
      <c r="BF1753" s="23"/>
      <c r="BG1753" s="24"/>
      <c r="BH1753" s="22" t="str">
        <f>IFERROR(AVERAGE(BI1753:BJ1753),"")</f>
        <v/>
      </c>
      <c r="BI1753" s="23"/>
      <c r="BJ1753" s="24"/>
      <c r="BK1753" s="22" t="str">
        <f>IFERROR(AVERAGE(BL1753:BM1753),"")</f>
        <v/>
      </c>
      <c r="BL1753" s="23"/>
      <c r="BM1753" s="24"/>
      <c r="BN1753" s="22" t="str">
        <f>IFERROR(AVERAGE(BO1753:BP1753),"")</f>
        <v/>
      </c>
      <c r="BO1753" s="23"/>
      <c r="BP1753" s="24"/>
      <c r="BQ1753" s="22" t="str">
        <f>IFERROR(AVERAGE(BR1753:BS1753),"")</f>
        <v/>
      </c>
      <c r="BR1753" s="23"/>
      <c r="BS1753" s="24"/>
      <c r="BT1753" s="22" t="str">
        <f>IFERROR(AVERAGE(BU1753:BV1753),"")</f>
        <v/>
      </c>
      <c r="BU1753" s="23"/>
      <c r="BV1753" s="24"/>
    </row>
    <row r="1754" spans="1:77">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c r="AV1754" s="11"/>
      <c r="AW1754" s="11"/>
      <c r="AX1754" s="11"/>
      <c r="AY1754" s="11"/>
      <c r="AZ1754" s="11"/>
      <c r="BA1754" s="11"/>
      <c r="BB1754" s="11"/>
      <c r="BC1754" s="11"/>
      <c r="BD1754" s="11"/>
      <c r="BE1754" s="11"/>
      <c r="BF1754" s="11"/>
      <c r="BG1754" s="11"/>
      <c r="BH1754" s="11"/>
      <c r="BI1754" s="11"/>
      <c r="BJ1754" s="11"/>
      <c r="BK1754" s="11"/>
      <c r="BL1754" s="11"/>
      <c r="BM1754" s="11"/>
      <c r="BN1754" s="11"/>
      <c r="BO1754" s="11"/>
      <c r="BP1754" s="11"/>
      <c r="BQ1754" s="11"/>
      <c r="BR1754" s="11"/>
      <c r="BS1754" s="11"/>
      <c r="BT1754" s="11"/>
      <c r="BU1754" s="11"/>
      <c r="BV1754" s="11"/>
      <c r="BW1754" s="11"/>
      <c r="BX1754" s="11"/>
      <c r="BY1754" s="11"/>
    </row>
    <row r="1756" spans="1:77">
      <c r="A1756" s="5">
        <f>MATCH(B1756,Sources[Citekey],0)</f>
        <v>93</v>
      </c>
      <c r="B1756" s="6" t="s">
        <v>485</v>
      </c>
      <c r="C1756" s="1"/>
      <c r="D1756" s="1">
        <f>VLOOKUP(B1756,Sources[],2,FALSE)</f>
        <v>2016</v>
      </c>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F1756" s="4"/>
      <c r="BG1756" s="4"/>
      <c r="BH1756" s="4"/>
      <c r="BI1756" s="4"/>
      <c r="BJ1756" s="4"/>
      <c r="BK1756" s="4"/>
      <c r="BL1756" s="4"/>
      <c r="BM1756" s="4"/>
      <c r="BN1756" s="4"/>
      <c r="BO1756" s="4"/>
      <c r="BP1756" s="4"/>
      <c r="BQ1756" s="4"/>
      <c r="BR1756" s="4"/>
      <c r="BS1756" s="4"/>
      <c r="BT1756" s="4"/>
      <c r="BU1756" s="4"/>
      <c r="BV1756" s="4"/>
    </row>
    <row r="1757" spans="1:77">
      <c r="B1757" t="str">
        <f>B1756</f>
        <v>hydrogenenergy2016</v>
      </c>
      <c r="C1757" t="s">
        <v>3</v>
      </c>
      <c r="D1757">
        <f>D1756</f>
        <v>2016</v>
      </c>
      <c r="E1757" s="25" t="s">
        <v>6</v>
      </c>
      <c r="F1757" s="4" t="str">
        <f>IFERROR(AVERAGE(G1757:H1757),"")</f>
        <v/>
      </c>
      <c r="G1757" s="12"/>
      <c r="H1757" s="13"/>
      <c r="I1757" s="4" t="str">
        <f>IFERROR(AVERAGE(J1757:K1757),"")</f>
        <v/>
      </c>
      <c r="J1757" s="12"/>
      <c r="K1757" s="13"/>
      <c r="L1757" s="4" t="str">
        <f>IFERROR(AVERAGE(M1757:N1757),"")</f>
        <v/>
      </c>
      <c r="M1757" s="12"/>
      <c r="N1757" s="13"/>
      <c r="O1757" s="4" t="str">
        <f>IFERROR(AVERAGE(P1757:Q1757),"")</f>
        <v/>
      </c>
      <c r="P1757" s="12"/>
      <c r="Q1757" s="13"/>
      <c r="R1757" s="4" t="str">
        <f>IFERROR(AVERAGE(S1757:T1757),"")</f>
        <v/>
      </c>
      <c r="S1757" s="12"/>
      <c r="T1757" s="13"/>
      <c r="U1757" s="4" t="str">
        <f>IFERROR(AVERAGE(V1757:W1757),"")</f>
        <v/>
      </c>
      <c r="V1757" s="12"/>
      <c r="W1757" s="13"/>
      <c r="X1757" s="4" t="str">
        <f>IFERROR(AVERAGE(Y1757:Z1757),"")</f>
        <v/>
      </c>
      <c r="Y1757" s="12"/>
      <c r="Z1757" s="13"/>
      <c r="AA1757" s="4" t="str">
        <f>IFERROR(AVERAGE(AB1757:AC1757),"")</f>
        <v/>
      </c>
      <c r="AB1757" s="12"/>
      <c r="AC1757" s="13"/>
      <c r="AD1757" s="4" t="str">
        <f>IFERROR(AVERAGE(AE1757:AF1757),"")</f>
        <v/>
      </c>
      <c r="AE1757" s="12"/>
      <c r="AF1757" s="13"/>
      <c r="AG1757" s="4" t="str">
        <f>IFERROR(AVERAGE(AH1757:AI1757),"")</f>
        <v/>
      </c>
      <c r="AH1757" s="12"/>
      <c r="AI1757" s="13"/>
      <c r="AJ1757" s="4" t="str">
        <f>IFERROR(AVERAGE(AK1757:AL1757),"")</f>
        <v/>
      </c>
      <c r="AK1757" s="12"/>
      <c r="AL1757" s="13"/>
      <c r="AM1757" s="4" t="str">
        <f>IFERROR(AVERAGE(AN1757:AO1757),"")</f>
        <v/>
      </c>
      <c r="AN1757" s="12"/>
      <c r="AO1757" s="13"/>
      <c r="AP1757" s="4" t="str">
        <f>IFERROR(AVERAGE(AQ1757:AR1757),"")</f>
        <v/>
      </c>
      <c r="AQ1757" s="12"/>
      <c r="AR1757" s="13"/>
      <c r="AS1757" s="4" t="str">
        <f>IFERROR(AVERAGE(AT1757:AU1757),"")</f>
        <v/>
      </c>
      <c r="AT1757" s="12"/>
      <c r="AU1757" s="13"/>
      <c r="AV1757" s="4" t="str">
        <f>IFERROR(AVERAGE(AW1757:AX1757),"")</f>
        <v/>
      </c>
      <c r="AW1757" s="12"/>
      <c r="AX1757" s="13"/>
      <c r="AY1757" s="4" t="str">
        <f>IFERROR(AVERAGE(AZ1757:BA1757),"")</f>
        <v/>
      </c>
      <c r="AZ1757" s="12"/>
      <c r="BA1757" s="13"/>
      <c r="BB1757" s="4" t="str">
        <f>IFERROR(AVERAGE(BC1757:BD1757),"")</f>
        <v/>
      </c>
      <c r="BC1757" s="12"/>
      <c r="BD1757" s="13"/>
      <c r="BE1757" s="4">
        <f>IFERROR(AVERAGE(BF1757:BG1757),"")</f>
        <v>800</v>
      </c>
      <c r="BF1757" s="12">
        <v>800</v>
      </c>
      <c r="BG1757" s="13">
        <v>800</v>
      </c>
      <c r="BH1757" s="4" t="str">
        <f>IFERROR(AVERAGE(BI1757:BJ1757),"")</f>
        <v/>
      </c>
      <c r="BI1757" s="12"/>
      <c r="BJ1757" s="13"/>
      <c r="BK1757" s="4" t="str">
        <f>IFERROR(AVERAGE(BL1757:BM1757),"")</f>
        <v/>
      </c>
      <c r="BL1757" s="12"/>
      <c r="BM1757" s="13"/>
      <c r="BN1757" s="4" t="str">
        <f>IFERROR(AVERAGE(BO1757:BP1757),"")</f>
        <v/>
      </c>
      <c r="BO1757" s="12"/>
      <c r="BP1757" s="13"/>
      <c r="BQ1757" s="4">
        <f>IFERROR(AVERAGE(BR1757:BS1757),"")</f>
        <v>650</v>
      </c>
      <c r="BR1757" s="12">
        <v>650</v>
      </c>
      <c r="BS1757" s="13">
        <v>650</v>
      </c>
      <c r="BT1757" s="4" t="str">
        <f>IFERROR(AVERAGE(BU1757:BV1757),"")</f>
        <v/>
      </c>
      <c r="BU1757" s="12"/>
      <c r="BV1757" s="13"/>
      <c r="BX1757" s="2"/>
      <c r="BY1757" s="2"/>
    </row>
    <row r="1758" spans="1:77">
      <c r="B1758" t="str">
        <f>B1757</f>
        <v>hydrogenenergy2016</v>
      </c>
      <c r="C1758" t="s">
        <v>4</v>
      </c>
      <c r="D1758">
        <f>D1757</f>
        <v>2016</v>
      </c>
      <c r="E1758" t="str">
        <f>E1757</f>
        <v>EUR/kW</v>
      </c>
      <c r="F1758" s="4" t="str">
        <f>IFERROR(AVERAGE(G1758:H1758),"")</f>
        <v/>
      </c>
      <c r="G1758" s="14"/>
      <c r="H1758" s="15"/>
      <c r="I1758" s="4" t="str">
        <f>IFERROR(AVERAGE(J1758:K1758),"")</f>
        <v/>
      </c>
      <c r="J1758" s="14"/>
      <c r="K1758" s="15"/>
      <c r="L1758" s="4" t="str">
        <f>IFERROR(AVERAGE(M1758:N1758),"")</f>
        <v/>
      </c>
      <c r="M1758" s="14"/>
      <c r="N1758" s="15"/>
      <c r="O1758" s="4" t="str">
        <f>IFERROR(AVERAGE(P1758:Q1758),"")</f>
        <v/>
      </c>
      <c r="P1758" s="14"/>
      <c r="Q1758" s="15"/>
      <c r="R1758" s="4" t="str">
        <f>IFERROR(AVERAGE(S1758:T1758),"")</f>
        <v/>
      </c>
      <c r="S1758" s="14"/>
      <c r="T1758" s="15"/>
      <c r="U1758" s="4" t="str">
        <f>IFERROR(AVERAGE(V1758:W1758),"")</f>
        <v/>
      </c>
      <c r="V1758" s="14"/>
      <c r="W1758" s="15"/>
      <c r="X1758" s="4" t="str">
        <f>IFERROR(AVERAGE(Y1758:Z1758),"")</f>
        <v/>
      </c>
      <c r="Y1758" s="14"/>
      <c r="Z1758" s="15"/>
      <c r="AA1758" s="4" t="str">
        <f>IFERROR(AVERAGE(AB1758:AC1758),"")</f>
        <v/>
      </c>
      <c r="AB1758" s="14"/>
      <c r="AC1758" s="15"/>
      <c r="AD1758" s="4" t="str">
        <f>IFERROR(AVERAGE(AE1758:AF1758),"")</f>
        <v/>
      </c>
      <c r="AE1758" s="14"/>
      <c r="AF1758" s="15"/>
      <c r="AG1758" s="4" t="str">
        <f>IFERROR(AVERAGE(AH1758:AI1758),"")</f>
        <v/>
      </c>
      <c r="AH1758" s="14"/>
      <c r="AI1758" s="15"/>
      <c r="AJ1758" s="4" t="str">
        <f>IFERROR(AVERAGE(AK1758:AL1758),"")</f>
        <v/>
      </c>
      <c r="AK1758" s="14"/>
      <c r="AL1758" s="15"/>
      <c r="AM1758" s="4" t="str">
        <f>IFERROR(AVERAGE(AN1758:AO1758),"")</f>
        <v/>
      </c>
      <c r="AN1758" s="14"/>
      <c r="AO1758" s="15"/>
      <c r="AP1758" s="4" t="str">
        <f>IFERROR(AVERAGE(AQ1758:AR1758),"")</f>
        <v/>
      </c>
      <c r="AQ1758" s="14"/>
      <c r="AR1758" s="15"/>
      <c r="AS1758" s="4" t="str">
        <f>IFERROR(AVERAGE(AT1758:AU1758),"")</f>
        <v/>
      </c>
      <c r="AT1758" s="14"/>
      <c r="AU1758" s="15"/>
      <c r="AV1758" s="4" t="str">
        <f>IFERROR(AVERAGE(AW1758:AX1758),"")</f>
        <v/>
      </c>
      <c r="AW1758" s="14"/>
      <c r="AX1758" s="15"/>
      <c r="AY1758" s="4" t="str">
        <f>IFERROR(AVERAGE(AZ1758:BA1758),"")</f>
        <v/>
      </c>
      <c r="AZ1758" s="14"/>
      <c r="BA1758" s="15"/>
      <c r="BB1758" s="4" t="str">
        <f>IFERROR(AVERAGE(BC1758:BD1758),"")</f>
        <v/>
      </c>
      <c r="BC1758" s="14"/>
      <c r="BD1758" s="15"/>
      <c r="BE1758" s="4">
        <f>IFERROR(AVERAGE(BF1758:BG1758),"")</f>
        <v>1200</v>
      </c>
      <c r="BF1758" s="14">
        <v>1200</v>
      </c>
      <c r="BG1758" s="15">
        <v>1200</v>
      </c>
      <c r="BH1758" s="4" t="str">
        <f>IFERROR(AVERAGE(BI1758:BJ1758),"")</f>
        <v/>
      </c>
      <c r="BI1758" s="14"/>
      <c r="BJ1758" s="15"/>
      <c r="BK1758" s="4" t="str">
        <f>IFERROR(AVERAGE(BL1758:BM1758),"")</f>
        <v/>
      </c>
      <c r="BL1758" s="14"/>
      <c r="BM1758" s="15"/>
      <c r="BN1758" s="4" t="str">
        <f>IFERROR(AVERAGE(BO1758:BP1758),"")</f>
        <v/>
      </c>
      <c r="BO1758" s="14"/>
      <c r="BP1758" s="15"/>
      <c r="BQ1758" s="4">
        <f>IFERROR(AVERAGE(BR1758:BS1758),"")</f>
        <v>800</v>
      </c>
      <c r="BR1758" s="14">
        <v>800</v>
      </c>
      <c r="BS1758" s="15">
        <v>800</v>
      </c>
      <c r="BT1758" s="4" t="str">
        <f>IFERROR(AVERAGE(BU1758:BV1758),"")</f>
        <v/>
      </c>
      <c r="BU1758" s="14"/>
      <c r="BV1758" s="15"/>
      <c r="BX1758" s="2"/>
      <c r="BY1758" s="2"/>
    </row>
    <row r="1759" spans="1:77">
      <c r="B1759" t="str">
        <f>B1758</f>
        <v>hydrogenenergy2016</v>
      </c>
      <c r="C1759" t="s">
        <v>5</v>
      </c>
      <c r="D1759">
        <f>D1758</f>
        <v>2016</v>
      </c>
      <c r="E1759" t="str">
        <f>E1758</f>
        <v>EUR/kW</v>
      </c>
      <c r="F1759" s="4" t="str">
        <f>IFERROR(AVERAGE(G1759:H1759),"")</f>
        <v/>
      </c>
      <c r="G1759" s="16"/>
      <c r="H1759" s="17"/>
      <c r="I1759" s="4" t="str">
        <f>IFERROR(AVERAGE(J1759:K1759),"")</f>
        <v/>
      </c>
      <c r="J1759" s="16"/>
      <c r="K1759" s="17"/>
      <c r="L1759" s="4" t="str">
        <f>IFERROR(AVERAGE(M1759:N1759),"")</f>
        <v/>
      </c>
      <c r="M1759" s="16"/>
      <c r="N1759" s="17"/>
      <c r="O1759" s="4" t="str">
        <f>IFERROR(AVERAGE(P1759:Q1759),"")</f>
        <v/>
      </c>
      <c r="P1759" s="16"/>
      <c r="Q1759" s="17"/>
      <c r="R1759" s="4" t="str">
        <f>IFERROR(AVERAGE(S1759:T1759),"")</f>
        <v/>
      </c>
      <c r="S1759" s="16"/>
      <c r="T1759" s="17"/>
      <c r="U1759" s="4" t="str">
        <f>IFERROR(AVERAGE(V1759:W1759),"")</f>
        <v/>
      </c>
      <c r="V1759" s="16"/>
      <c r="W1759" s="17"/>
      <c r="X1759" s="4" t="str">
        <f>IFERROR(AVERAGE(Y1759:Z1759),"")</f>
        <v/>
      </c>
      <c r="Y1759" s="16"/>
      <c r="Z1759" s="17"/>
      <c r="AA1759" s="4" t="str">
        <f>IFERROR(AVERAGE(AB1759:AC1759),"")</f>
        <v/>
      </c>
      <c r="AB1759" s="16"/>
      <c r="AC1759" s="17"/>
      <c r="AD1759" s="4" t="str">
        <f>IFERROR(AVERAGE(AE1759:AF1759),"")</f>
        <v/>
      </c>
      <c r="AE1759" s="16"/>
      <c r="AF1759" s="17"/>
      <c r="AG1759" s="4" t="str">
        <f>IFERROR(AVERAGE(AH1759:AI1759),"")</f>
        <v/>
      </c>
      <c r="AH1759" s="16"/>
      <c r="AI1759" s="17"/>
      <c r="AJ1759" s="4" t="str">
        <f>IFERROR(AVERAGE(AK1759:AL1759),"")</f>
        <v/>
      </c>
      <c r="AK1759" s="16"/>
      <c r="AL1759" s="17"/>
      <c r="AM1759" s="4" t="str">
        <f>IFERROR(AVERAGE(AN1759:AO1759),"")</f>
        <v/>
      </c>
      <c r="AN1759" s="16"/>
      <c r="AO1759" s="17"/>
      <c r="AP1759" s="4" t="str">
        <f>IFERROR(AVERAGE(AQ1759:AR1759),"")</f>
        <v/>
      </c>
      <c r="AQ1759" s="16"/>
      <c r="AR1759" s="17"/>
      <c r="AS1759" s="4" t="str">
        <f>IFERROR(AVERAGE(AT1759:AU1759),"")</f>
        <v/>
      </c>
      <c r="AT1759" s="16"/>
      <c r="AU1759" s="17"/>
      <c r="AV1759" s="4" t="str">
        <f>IFERROR(AVERAGE(AW1759:AX1759),"")</f>
        <v/>
      </c>
      <c r="AW1759" s="16"/>
      <c r="AX1759" s="17"/>
      <c r="AY1759" s="4" t="str">
        <f>IFERROR(AVERAGE(AZ1759:BA1759),"")</f>
        <v/>
      </c>
      <c r="AZ1759" s="16"/>
      <c r="BA1759" s="17"/>
      <c r="BB1759" s="4" t="str">
        <f>IFERROR(AVERAGE(BC1759:BD1759),"")</f>
        <v/>
      </c>
      <c r="BC1759" s="16"/>
      <c r="BD1759" s="17"/>
      <c r="BE1759" s="4" t="str">
        <f>IFERROR(AVERAGE(BF1759:BG1759),"")</f>
        <v/>
      </c>
      <c r="BF1759" s="16"/>
      <c r="BG1759" s="17"/>
      <c r="BH1759" s="4" t="str">
        <f>IFERROR(AVERAGE(BI1759:BJ1759),"")</f>
        <v/>
      </c>
      <c r="BI1759" s="16"/>
      <c r="BJ1759" s="17"/>
      <c r="BK1759" s="4" t="str">
        <f>IFERROR(AVERAGE(BL1759:BM1759),"")</f>
        <v/>
      </c>
      <c r="BL1759" s="16"/>
      <c r="BM1759" s="17"/>
      <c r="BN1759" s="4" t="str">
        <f>IFERROR(AVERAGE(BO1759:BP1759),"")</f>
        <v/>
      </c>
      <c r="BO1759" s="16"/>
      <c r="BP1759" s="17"/>
      <c r="BQ1759" s="4" t="str">
        <f>IFERROR(AVERAGE(BR1759:BS1759),"")</f>
        <v/>
      </c>
      <c r="BR1759" s="16"/>
      <c r="BS1759" s="17"/>
      <c r="BT1759" s="4" t="str">
        <f>IFERROR(AVERAGE(BU1759:BV1759),"")</f>
        <v/>
      </c>
      <c r="BU1759" s="16"/>
      <c r="BV1759" s="17"/>
    </row>
    <row r="1760" spans="1:77">
      <c r="B1760" t="s">
        <v>69</v>
      </c>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c r="BC1760" s="4"/>
      <c r="BD1760" s="4"/>
      <c r="BE1760" s="4"/>
      <c r="BF1760" s="4"/>
      <c r="BG1760" s="4"/>
      <c r="BH1760" s="4"/>
      <c r="BI1760" s="4"/>
      <c r="BJ1760" s="4"/>
      <c r="BK1760" s="4"/>
      <c r="BL1760" s="4"/>
      <c r="BM1760" s="4"/>
      <c r="BN1760" s="4"/>
      <c r="BO1760" s="4"/>
      <c r="BP1760" s="4"/>
      <c r="BQ1760" s="4"/>
      <c r="BR1760" s="4"/>
      <c r="BS1760" s="4"/>
      <c r="BT1760" s="4"/>
      <c r="BU1760" s="4"/>
      <c r="BV1760" s="4"/>
    </row>
    <row r="1761" spans="1:74" s="1" customFormat="1">
      <c r="A1761" s="55"/>
      <c r="B1761" s="1" t="str">
        <f>B1759</f>
        <v>hydrogenenergy2016</v>
      </c>
      <c r="C1761" s="1" t="s">
        <v>10</v>
      </c>
      <c r="D1761" s="1">
        <f>D1756</f>
        <v>2016</v>
      </c>
      <c r="E1761" s="1" t="str">
        <f>E1757</f>
        <v>EUR/kW</v>
      </c>
      <c r="F1761" s="10">
        <f>IFERROR(SUM(F1763:F1768)/F1762,0)</f>
        <v>0</v>
      </c>
      <c r="G1761" s="10">
        <f>IFERROR(SUM(G1763:G1768)/G1762,0)</f>
        <v>0</v>
      </c>
      <c r="H1761" s="10">
        <f>IFERROR(SUM(H1763:H1768)/H1762,0)</f>
        <v>0</v>
      </c>
      <c r="I1761" s="10">
        <f t="shared" ref="I1761:BT1761" si="1947">IFERROR(SUM(I1763:I1768)/I1762,0)</f>
        <v>0</v>
      </c>
      <c r="J1761" s="10">
        <f t="shared" si="1947"/>
        <v>0</v>
      </c>
      <c r="K1761" s="10">
        <f t="shared" si="1947"/>
        <v>0</v>
      </c>
      <c r="L1761" s="10">
        <f t="shared" si="1947"/>
        <v>0</v>
      </c>
      <c r="M1761" s="10">
        <f t="shared" si="1947"/>
        <v>0</v>
      </c>
      <c r="N1761" s="10">
        <f t="shared" si="1947"/>
        <v>0</v>
      </c>
      <c r="O1761" s="10">
        <f t="shared" si="1947"/>
        <v>0</v>
      </c>
      <c r="P1761" s="10">
        <f t="shared" si="1947"/>
        <v>0</v>
      </c>
      <c r="Q1761" s="10">
        <f t="shared" si="1947"/>
        <v>0</v>
      </c>
      <c r="R1761" s="10">
        <f t="shared" si="1947"/>
        <v>0</v>
      </c>
      <c r="S1761" s="10">
        <f t="shared" si="1947"/>
        <v>0</v>
      </c>
      <c r="T1761" s="10">
        <f t="shared" si="1947"/>
        <v>0</v>
      </c>
      <c r="U1761" s="10">
        <f t="shared" si="1947"/>
        <v>0</v>
      </c>
      <c r="V1761" s="10">
        <f t="shared" si="1947"/>
        <v>0</v>
      </c>
      <c r="W1761" s="10">
        <f t="shared" si="1947"/>
        <v>0</v>
      </c>
      <c r="X1761" s="10">
        <f t="shared" si="1947"/>
        <v>0</v>
      </c>
      <c r="Y1761" s="10">
        <f t="shared" si="1947"/>
        <v>0</v>
      </c>
      <c r="Z1761" s="10">
        <f t="shared" si="1947"/>
        <v>0</v>
      </c>
      <c r="AA1761" s="10">
        <f t="shared" si="1947"/>
        <v>0</v>
      </c>
      <c r="AB1761" s="10">
        <f t="shared" si="1947"/>
        <v>0</v>
      </c>
      <c r="AC1761" s="10">
        <f t="shared" si="1947"/>
        <v>0</v>
      </c>
      <c r="AD1761" s="10">
        <f t="shared" si="1947"/>
        <v>0</v>
      </c>
      <c r="AE1761" s="10">
        <f t="shared" si="1947"/>
        <v>0</v>
      </c>
      <c r="AF1761" s="10">
        <f t="shared" si="1947"/>
        <v>0</v>
      </c>
      <c r="AG1761" s="10">
        <f t="shared" si="1947"/>
        <v>0</v>
      </c>
      <c r="AH1761" s="10">
        <f t="shared" si="1947"/>
        <v>0</v>
      </c>
      <c r="AI1761" s="10">
        <f t="shared" si="1947"/>
        <v>0</v>
      </c>
      <c r="AJ1761" s="10">
        <f t="shared" si="1947"/>
        <v>0</v>
      </c>
      <c r="AK1761" s="10">
        <f t="shared" si="1947"/>
        <v>0</v>
      </c>
      <c r="AL1761" s="10">
        <f t="shared" si="1947"/>
        <v>0</v>
      </c>
      <c r="AM1761" s="10">
        <f t="shared" si="1947"/>
        <v>0</v>
      </c>
      <c r="AN1761" s="10">
        <f t="shared" si="1947"/>
        <v>0</v>
      </c>
      <c r="AO1761" s="10">
        <f t="shared" si="1947"/>
        <v>0</v>
      </c>
      <c r="AP1761" s="10">
        <f t="shared" si="1947"/>
        <v>0</v>
      </c>
      <c r="AQ1761" s="10">
        <f t="shared" si="1947"/>
        <v>0</v>
      </c>
      <c r="AR1761" s="10">
        <f t="shared" si="1947"/>
        <v>0</v>
      </c>
      <c r="AS1761" s="10">
        <f t="shared" si="1947"/>
        <v>0</v>
      </c>
      <c r="AT1761" s="10">
        <f t="shared" si="1947"/>
        <v>0</v>
      </c>
      <c r="AU1761" s="10">
        <f t="shared" si="1947"/>
        <v>0</v>
      </c>
      <c r="AV1761" s="10">
        <f t="shared" si="1947"/>
        <v>0</v>
      </c>
      <c r="AW1761" s="10">
        <f t="shared" si="1947"/>
        <v>0</v>
      </c>
      <c r="AX1761" s="10">
        <f t="shared" si="1947"/>
        <v>0</v>
      </c>
      <c r="AY1761" s="10">
        <f t="shared" si="1947"/>
        <v>0</v>
      </c>
      <c r="AZ1761" s="10">
        <f t="shared" si="1947"/>
        <v>0</v>
      </c>
      <c r="BA1761" s="10">
        <f t="shared" si="1947"/>
        <v>0</v>
      </c>
      <c r="BB1761" s="10">
        <f t="shared" si="1947"/>
        <v>0</v>
      </c>
      <c r="BC1761" s="10">
        <f t="shared" si="1947"/>
        <v>0</v>
      </c>
      <c r="BD1761" s="10">
        <f t="shared" si="1947"/>
        <v>0</v>
      </c>
      <c r="BE1761" s="10">
        <f t="shared" si="1947"/>
        <v>0</v>
      </c>
      <c r="BF1761" s="10">
        <f t="shared" si="1947"/>
        <v>0</v>
      </c>
      <c r="BG1761" s="10">
        <f t="shared" si="1947"/>
        <v>0</v>
      </c>
      <c r="BH1761" s="10">
        <f t="shared" si="1947"/>
        <v>0</v>
      </c>
      <c r="BI1761" s="10">
        <f t="shared" si="1947"/>
        <v>0</v>
      </c>
      <c r="BJ1761" s="10">
        <f t="shared" si="1947"/>
        <v>0</v>
      </c>
      <c r="BK1761" s="10">
        <f t="shared" si="1947"/>
        <v>0</v>
      </c>
      <c r="BL1761" s="10">
        <f t="shared" si="1947"/>
        <v>0</v>
      </c>
      <c r="BM1761" s="10">
        <f t="shared" si="1947"/>
        <v>0</v>
      </c>
      <c r="BN1761" s="10">
        <f t="shared" si="1947"/>
        <v>0</v>
      </c>
      <c r="BO1761" s="10">
        <f t="shared" si="1947"/>
        <v>0</v>
      </c>
      <c r="BP1761" s="10">
        <f t="shared" si="1947"/>
        <v>0</v>
      </c>
      <c r="BQ1761" s="10">
        <f t="shared" si="1947"/>
        <v>0</v>
      </c>
      <c r="BR1761" s="10">
        <f t="shared" si="1947"/>
        <v>0</v>
      </c>
      <c r="BS1761" s="10">
        <f t="shared" si="1947"/>
        <v>0</v>
      </c>
      <c r="BT1761" s="10">
        <f t="shared" si="1947"/>
        <v>0</v>
      </c>
      <c r="BU1761" s="10">
        <f>IFERROR(SUM(BU1763:BU1768)/BU1762,0)</f>
        <v>0</v>
      </c>
      <c r="BV1761" s="10">
        <f>IFERROR(SUM(BV1763:BV1768)/BV1762,0)</f>
        <v>0</v>
      </c>
    </row>
    <row r="1762" spans="1:74" hidden="1" outlineLevel="1">
      <c r="B1762" t="str">
        <f>B1761</f>
        <v>hydrogenenergy2016</v>
      </c>
      <c r="C1762" t="s">
        <v>17</v>
      </c>
      <c r="D1762">
        <f>D1761</f>
        <v>2016</v>
      </c>
      <c r="E1762" t="s">
        <v>18</v>
      </c>
      <c r="F1762" s="4" t="str">
        <f>IFERROR(AVERAGE(G1762:H1762),"")</f>
        <v/>
      </c>
      <c r="G1762" s="12"/>
      <c r="H1762" s="13"/>
      <c r="I1762" s="4" t="str">
        <f>IFERROR(AVERAGE(J1762:K1762),"")</f>
        <v/>
      </c>
      <c r="J1762" s="12"/>
      <c r="K1762" s="13"/>
      <c r="L1762" s="4" t="str">
        <f>IFERROR(AVERAGE(M1762:N1762),"")</f>
        <v/>
      </c>
      <c r="M1762" s="12"/>
      <c r="N1762" s="13"/>
      <c r="O1762" s="4" t="str">
        <f>IFERROR(AVERAGE(P1762:Q1762),"")</f>
        <v/>
      </c>
      <c r="P1762" s="12"/>
      <c r="Q1762" s="13"/>
      <c r="R1762" s="4" t="str">
        <f>IFERROR(AVERAGE(S1762:T1762),"")</f>
        <v/>
      </c>
      <c r="S1762" s="12"/>
      <c r="T1762" s="13"/>
      <c r="U1762" s="4" t="str">
        <f>IFERROR(AVERAGE(V1762:W1762),"")</f>
        <v/>
      </c>
      <c r="V1762" s="12"/>
      <c r="W1762" s="13"/>
      <c r="X1762" s="4" t="str">
        <f>IFERROR(AVERAGE(Y1762:Z1762),"")</f>
        <v/>
      </c>
      <c r="Y1762" s="12"/>
      <c r="Z1762" s="13"/>
      <c r="AA1762" s="4" t="str">
        <f>IFERROR(AVERAGE(AB1762:AC1762),"")</f>
        <v/>
      </c>
      <c r="AB1762" s="12"/>
      <c r="AC1762" s="13"/>
      <c r="AD1762" s="4" t="str">
        <f>IFERROR(AVERAGE(AE1762:AF1762),"")</f>
        <v/>
      </c>
      <c r="AE1762" s="12"/>
      <c r="AF1762" s="13"/>
      <c r="AG1762" s="4" t="str">
        <f>IFERROR(AVERAGE(AH1762:AI1762),"")</f>
        <v/>
      </c>
      <c r="AH1762" s="12"/>
      <c r="AI1762" s="13"/>
      <c r="AJ1762" s="4" t="str">
        <f>IFERROR(AVERAGE(AK1762:AL1762),"")</f>
        <v/>
      </c>
      <c r="AK1762" s="12"/>
      <c r="AL1762" s="13"/>
      <c r="AM1762" s="4" t="str">
        <f>IFERROR(AVERAGE(AN1762:AO1762),"")</f>
        <v/>
      </c>
      <c r="AN1762" s="12"/>
      <c r="AO1762" s="13"/>
      <c r="AP1762" s="4" t="str">
        <f>IFERROR(AVERAGE(AQ1762:AR1762),"")</f>
        <v/>
      </c>
      <c r="AQ1762" s="12"/>
      <c r="AR1762" s="13"/>
      <c r="AS1762" s="4" t="str">
        <f>IFERROR(AVERAGE(AT1762:AU1762),"")</f>
        <v/>
      </c>
      <c r="AT1762" s="12"/>
      <c r="AU1762" s="13"/>
      <c r="AV1762" s="4" t="str">
        <f>IFERROR(AVERAGE(AW1762:AX1762),"")</f>
        <v/>
      </c>
      <c r="AW1762" s="12"/>
      <c r="AX1762" s="13"/>
      <c r="AY1762" s="4" t="str">
        <f>IFERROR(AVERAGE(AZ1762:BA1762),"")</f>
        <v/>
      </c>
      <c r="AZ1762" s="12"/>
      <c r="BA1762" s="13"/>
      <c r="BB1762" s="4" t="str">
        <f>IFERROR(AVERAGE(BC1762:BD1762),"")</f>
        <v/>
      </c>
      <c r="BC1762" s="12"/>
      <c r="BD1762" s="13"/>
      <c r="BE1762" s="4" t="str">
        <f>IFERROR(AVERAGE(BF1762:BG1762),"")</f>
        <v/>
      </c>
      <c r="BF1762" s="12"/>
      <c r="BG1762" s="13"/>
      <c r="BH1762" s="4" t="str">
        <f>IFERROR(AVERAGE(BI1762:BJ1762),"")</f>
        <v/>
      </c>
      <c r="BI1762" s="12"/>
      <c r="BJ1762" s="13"/>
      <c r="BK1762" s="4" t="str">
        <f>IFERROR(AVERAGE(BL1762:BM1762),"")</f>
        <v/>
      </c>
      <c r="BL1762" s="12"/>
      <c r="BM1762" s="13"/>
      <c r="BN1762" s="4" t="str">
        <f>IFERROR(AVERAGE(BO1762:BP1762),"")</f>
        <v/>
      </c>
      <c r="BO1762" s="12"/>
      <c r="BP1762" s="13"/>
      <c r="BQ1762" s="4" t="str">
        <f>IFERROR(AVERAGE(BR1762:BS1762),"")</f>
        <v/>
      </c>
      <c r="BR1762" s="12"/>
      <c r="BS1762" s="13"/>
      <c r="BT1762" s="4" t="str">
        <f>IFERROR(AVERAGE(BU1762:BV1762),"")</f>
        <v/>
      </c>
      <c r="BU1762" s="12"/>
      <c r="BV1762" s="13"/>
    </row>
    <row r="1763" spans="1:74" hidden="1" outlineLevel="1">
      <c r="B1763" t="str">
        <f t="shared" ref="B1763:B1768" si="1948">B1762</f>
        <v>hydrogenenergy2016</v>
      </c>
      <c r="C1763" t="s">
        <v>12</v>
      </c>
      <c r="D1763">
        <f>D1761</f>
        <v>2016</v>
      </c>
      <c r="E1763" t="str">
        <f>LEFT(E1761,3)</f>
        <v>EUR</v>
      </c>
      <c r="F1763" s="4" t="str">
        <f t="shared" ref="F1763:F1768" si="1949">IFERROR(AVERAGE(G1763:H1763),"")</f>
        <v/>
      </c>
      <c r="G1763" s="12"/>
      <c r="H1763" s="13"/>
      <c r="I1763" s="4" t="str">
        <f t="shared" ref="I1763:I1768" si="1950">IFERROR(AVERAGE(J1763:K1763),"")</f>
        <v/>
      </c>
      <c r="J1763" s="12"/>
      <c r="K1763" s="13"/>
      <c r="L1763" s="4" t="str">
        <f t="shared" ref="L1763:L1768" si="1951">IFERROR(AVERAGE(M1763:N1763),"")</f>
        <v/>
      </c>
      <c r="M1763" s="12"/>
      <c r="N1763" s="13"/>
      <c r="O1763" s="4" t="str">
        <f t="shared" ref="O1763:O1768" si="1952">IFERROR(AVERAGE(P1763:Q1763),"")</f>
        <v/>
      </c>
      <c r="P1763" s="12"/>
      <c r="Q1763" s="13"/>
      <c r="R1763" s="4" t="str">
        <f t="shared" ref="R1763:R1768" si="1953">IFERROR(AVERAGE(S1763:T1763),"")</f>
        <v/>
      </c>
      <c r="S1763" s="12"/>
      <c r="T1763" s="13"/>
      <c r="U1763" s="4" t="str">
        <f t="shared" ref="U1763:U1768" si="1954">IFERROR(AVERAGE(V1763:W1763),"")</f>
        <v/>
      </c>
      <c r="V1763" s="12"/>
      <c r="W1763" s="13"/>
      <c r="X1763" s="4" t="str">
        <f t="shared" ref="X1763:X1768" si="1955">IFERROR(AVERAGE(Y1763:Z1763),"")</f>
        <v/>
      </c>
      <c r="Y1763" s="12"/>
      <c r="Z1763" s="13"/>
      <c r="AA1763" s="4" t="str">
        <f t="shared" ref="AA1763:AA1768" si="1956">IFERROR(AVERAGE(AB1763:AC1763),"")</f>
        <v/>
      </c>
      <c r="AB1763" s="12"/>
      <c r="AC1763" s="13"/>
      <c r="AD1763" s="4" t="str">
        <f t="shared" ref="AD1763:AD1768" si="1957">IFERROR(AVERAGE(AE1763:AF1763),"")</f>
        <v/>
      </c>
      <c r="AE1763" s="12"/>
      <c r="AF1763" s="13"/>
      <c r="AG1763" s="4" t="str">
        <f t="shared" ref="AG1763:AG1768" si="1958">IFERROR(AVERAGE(AH1763:AI1763),"")</f>
        <v/>
      </c>
      <c r="AH1763" s="12"/>
      <c r="AI1763" s="13"/>
      <c r="AJ1763" s="4" t="str">
        <f t="shared" ref="AJ1763:AJ1768" si="1959">IFERROR(AVERAGE(AK1763:AL1763),"")</f>
        <v/>
      </c>
      <c r="AK1763" s="12"/>
      <c r="AL1763" s="13"/>
      <c r="AM1763" s="4" t="str">
        <f t="shared" ref="AM1763:AM1768" si="1960">IFERROR(AVERAGE(AN1763:AO1763),"")</f>
        <v/>
      </c>
      <c r="AN1763" s="12"/>
      <c r="AO1763" s="13"/>
      <c r="AP1763" s="4" t="str">
        <f t="shared" ref="AP1763:AP1768" si="1961">IFERROR(AVERAGE(AQ1763:AR1763),"")</f>
        <v/>
      </c>
      <c r="AQ1763" s="12"/>
      <c r="AR1763" s="13"/>
      <c r="AS1763" s="4" t="str">
        <f t="shared" ref="AS1763:AS1768" si="1962">IFERROR(AVERAGE(AT1763:AU1763),"")</f>
        <v/>
      </c>
      <c r="AT1763" s="12"/>
      <c r="AU1763" s="13"/>
      <c r="AV1763" s="4" t="str">
        <f t="shared" ref="AV1763:AV1768" si="1963">IFERROR(AVERAGE(AW1763:AX1763),"")</f>
        <v/>
      </c>
      <c r="AW1763" s="12"/>
      <c r="AX1763" s="13"/>
      <c r="AY1763" s="4" t="str">
        <f t="shared" ref="AY1763:AY1768" si="1964">IFERROR(AVERAGE(AZ1763:BA1763),"")</f>
        <v/>
      </c>
      <c r="AZ1763" s="12"/>
      <c r="BA1763" s="13"/>
      <c r="BB1763" s="4" t="str">
        <f t="shared" ref="BB1763:BB1768" si="1965">IFERROR(AVERAGE(BC1763:BD1763),"")</f>
        <v/>
      </c>
      <c r="BC1763" s="12"/>
      <c r="BD1763" s="13"/>
      <c r="BE1763" s="4" t="str">
        <f t="shared" ref="BE1763:BE1768" si="1966">IFERROR(AVERAGE(BF1763:BG1763),"")</f>
        <v/>
      </c>
      <c r="BF1763" s="12"/>
      <c r="BG1763" s="13"/>
      <c r="BH1763" s="4" t="str">
        <f t="shared" ref="BH1763:BH1768" si="1967">IFERROR(AVERAGE(BI1763:BJ1763),"")</f>
        <v/>
      </c>
      <c r="BI1763" s="12"/>
      <c r="BJ1763" s="13"/>
      <c r="BK1763" s="4" t="str">
        <f t="shared" ref="BK1763:BK1768" si="1968">IFERROR(AVERAGE(BL1763:BM1763),"")</f>
        <v/>
      </c>
      <c r="BL1763" s="12"/>
      <c r="BM1763" s="13"/>
      <c r="BN1763" s="4" t="str">
        <f t="shared" ref="BN1763:BN1768" si="1969">IFERROR(AVERAGE(BO1763:BP1763),"")</f>
        <v/>
      </c>
      <c r="BO1763" s="12"/>
      <c r="BP1763" s="13"/>
      <c r="BQ1763" s="4" t="str">
        <f t="shared" ref="BQ1763:BQ1768" si="1970">IFERROR(AVERAGE(BR1763:BS1763),"")</f>
        <v/>
      </c>
      <c r="BR1763" s="12"/>
      <c r="BS1763" s="13"/>
      <c r="BT1763" s="4" t="str">
        <f t="shared" ref="BT1763:BT1768" si="1971">IFERROR(AVERAGE(BU1763:BV1763),"")</f>
        <v/>
      </c>
      <c r="BU1763" s="12"/>
      <c r="BV1763" s="13"/>
    </row>
    <row r="1764" spans="1:74" hidden="1" outlineLevel="1">
      <c r="B1764" t="str">
        <f t="shared" si="1948"/>
        <v>hydrogenenergy2016</v>
      </c>
      <c r="C1764" t="s">
        <v>13</v>
      </c>
      <c r="D1764">
        <f t="shared" ref="D1764:E1768" si="1972">D1763</f>
        <v>2016</v>
      </c>
      <c r="E1764" t="str">
        <f t="shared" si="1972"/>
        <v>EUR</v>
      </c>
      <c r="F1764" s="4" t="str">
        <f t="shared" si="1949"/>
        <v/>
      </c>
      <c r="G1764" s="12"/>
      <c r="H1764" s="13"/>
      <c r="I1764" s="4" t="str">
        <f t="shared" si="1950"/>
        <v/>
      </c>
      <c r="J1764" s="12"/>
      <c r="K1764" s="13"/>
      <c r="L1764" s="4" t="str">
        <f t="shared" si="1951"/>
        <v/>
      </c>
      <c r="M1764" s="12"/>
      <c r="N1764" s="13"/>
      <c r="O1764" s="4" t="str">
        <f t="shared" si="1952"/>
        <v/>
      </c>
      <c r="P1764" s="12"/>
      <c r="Q1764" s="13"/>
      <c r="R1764" s="4" t="str">
        <f t="shared" si="1953"/>
        <v/>
      </c>
      <c r="S1764" s="12"/>
      <c r="T1764" s="13"/>
      <c r="U1764" s="4" t="str">
        <f t="shared" si="1954"/>
        <v/>
      </c>
      <c r="V1764" s="12"/>
      <c r="W1764" s="13"/>
      <c r="X1764" s="4" t="str">
        <f t="shared" si="1955"/>
        <v/>
      </c>
      <c r="Y1764" s="12"/>
      <c r="Z1764" s="13"/>
      <c r="AA1764" s="4" t="str">
        <f t="shared" si="1956"/>
        <v/>
      </c>
      <c r="AB1764" s="12"/>
      <c r="AC1764" s="13"/>
      <c r="AD1764" s="4" t="str">
        <f t="shared" si="1957"/>
        <v/>
      </c>
      <c r="AE1764" s="12"/>
      <c r="AF1764" s="13"/>
      <c r="AG1764" s="4" t="str">
        <f t="shared" si="1958"/>
        <v/>
      </c>
      <c r="AH1764" s="12"/>
      <c r="AI1764" s="13"/>
      <c r="AJ1764" s="4" t="str">
        <f t="shared" si="1959"/>
        <v/>
      </c>
      <c r="AK1764" s="12"/>
      <c r="AL1764" s="13"/>
      <c r="AM1764" s="4" t="str">
        <f t="shared" si="1960"/>
        <v/>
      </c>
      <c r="AN1764" s="12"/>
      <c r="AO1764" s="13"/>
      <c r="AP1764" s="4" t="str">
        <f t="shared" si="1961"/>
        <v/>
      </c>
      <c r="AQ1764" s="12"/>
      <c r="AR1764" s="13"/>
      <c r="AS1764" s="4" t="str">
        <f t="shared" si="1962"/>
        <v/>
      </c>
      <c r="AT1764" s="12"/>
      <c r="AU1764" s="13"/>
      <c r="AV1764" s="4" t="str">
        <f t="shared" si="1963"/>
        <v/>
      </c>
      <c r="AW1764" s="12"/>
      <c r="AX1764" s="13"/>
      <c r="AY1764" s="4" t="str">
        <f t="shared" si="1964"/>
        <v/>
      </c>
      <c r="AZ1764" s="12"/>
      <c r="BA1764" s="13"/>
      <c r="BB1764" s="4" t="str">
        <f t="shared" si="1965"/>
        <v/>
      </c>
      <c r="BC1764" s="12"/>
      <c r="BD1764" s="13"/>
      <c r="BE1764" s="4" t="str">
        <f t="shared" si="1966"/>
        <v/>
      </c>
      <c r="BF1764" s="12"/>
      <c r="BG1764" s="13"/>
      <c r="BH1764" s="4" t="str">
        <f t="shared" si="1967"/>
        <v/>
      </c>
      <c r="BI1764" s="12"/>
      <c r="BJ1764" s="13"/>
      <c r="BK1764" s="4" t="str">
        <f t="shared" si="1968"/>
        <v/>
      </c>
      <c r="BL1764" s="12"/>
      <c r="BM1764" s="13"/>
      <c r="BN1764" s="4" t="str">
        <f t="shared" si="1969"/>
        <v/>
      </c>
      <c r="BO1764" s="12"/>
      <c r="BP1764" s="13"/>
      <c r="BQ1764" s="4" t="str">
        <f t="shared" si="1970"/>
        <v/>
      </c>
      <c r="BR1764" s="12"/>
      <c r="BS1764" s="13"/>
      <c r="BT1764" s="4" t="str">
        <f t="shared" si="1971"/>
        <v/>
      </c>
      <c r="BU1764" s="12"/>
      <c r="BV1764" s="13"/>
    </row>
    <row r="1765" spans="1:74" hidden="1" outlineLevel="1">
      <c r="B1765" t="str">
        <f t="shared" si="1948"/>
        <v>hydrogenenergy2016</v>
      </c>
      <c r="C1765" t="s">
        <v>14</v>
      </c>
      <c r="D1765">
        <f t="shared" si="1972"/>
        <v>2016</v>
      </c>
      <c r="E1765" t="str">
        <f t="shared" si="1972"/>
        <v>EUR</v>
      </c>
      <c r="F1765" s="4" t="str">
        <f t="shared" si="1949"/>
        <v/>
      </c>
      <c r="G1765" s="12"/>
      <c r="H1765" s="13"/>
      <c r="I1765" s="4" t="str">
        <f t="shared" si="1950"/>
        <v/>
      </c>
      <c r="J1765" s="12"/>
      <c r="K1765" s="13"/>
      <c r="L1765" s="4" t="str">
        <f t="shared" si="1951"/>
        <v/>
      </c>
      <c r="M1765" s="12"/>
      <c r="N1765" s="13"/>
      <c r="O1765" s="4" t="str">
        <f t="shared" si="1952"/>
        <v/>
      </c>
      <c r="P1765" s="12"/>
      <c r="Q1765" s="13"/>
      <c r="R1765" s="4" t="str">
        <f t="shared" si="1953"/>
        <v/>
      </c>
      <c r="S1765" s="12"/>
      <c r="T1765" s="13"/>
      <c r="U1765" s="4" t="str">
        <f t="shared" si="1954"/>
        <v/>
      </c>
      <c r="V1765" s="12"/>
      <c r="W1765" s="13"/>
      <c r="X1765" s="4" t="str">
        <f t="shared" si="1955"/>
        <v/>
      </c>
      <c r="Y1765" s="12"/>
      <c r="Z1765" s="13"/>
      <c r="AA1765" s="4" t="str">
        <f t="shared" si="1956"/>
        <v/>
      </c>
      <c r="AB1765" s="12"/>
      <c r="AC1765" s="13"/>
      <c r="AD1765" s="4" t="str">
        <f t="shared" si="1957"/>
        <v/>
      </c>
      <c r="AE1765" s="12"/>
      <c r="AF1765" s="13"/>
      <c r="AG1765" s="4" t="str">
        <f t="shared" si="1958"/>
        <v/>
      </c>
      <c r="AH1765" s="12"/>
      <c r="AI1765" s="13"/>
      <c r="AJ1765" s="4" t="str">
        <f t="shared" si="1959"/>
        <v/>
      </c>
      <c r="AK1765" s="12"/>
      <c r="AL1765" s="13"/>
      <c r="AM1765" s="4" t="str">
        <f t="shared" si="1960"/>
        <v/>
      </c>
      <c r="AN1765" s="12"/>
      <c r="AO1765" s="13"/>
      <c r="AP1765" s="4" t="str">
        <f t="shared" si="1961"/>
        <v/>
      </c>
      <c r="AQ1765" s="12"/>
      <c r="AR1765" s="13"/>
      <c r="AS1765" s="4" t="str">
        <f t="shared" si="1962"/>
        <v/>
      </c>
      <c r="AT1765" s="12"/>
      <c r="AU1765" s="13"/>
      <c r="AV1765" s="4" t="str">
        <f t="shared" si="1963"/>
        <v/>
      </c>
      <c r="AW1765" s="12"/>
      <c r="AX1765" s="13"/>
      <c r="AY1765" s="4" t="str">
        <f t="shared" si="1964"/>
        <v/>
      </c>
      <c r="AZ1765" s="12"/>
      <c r="BA1765" s="13"/>
      <c r="BB1765" s="4" t="str">
        <f t="shared" si="1965"/>
        <v/>
      </c>
      <c r="BC1765" s="12"/>
      <c r="BD1765" s="13"/>
      <c r="BE1765" s="4" t="str">
        <f t="shared" si="1966"/>
        <v/>
      </c>
      <c r="BF1765" s="12"/>
      <c r="BG1765" s="13"/>
      <c r="BH1765" s="4" t="str">
        <f t="shared" si="1967"/>
        <v/>
      </c>
      <c r="BI1765" s="12"/>
      <c r="BJ1765" s="13"/>
      <c r="BK1765" s="4" t="str">
        <f t="shared" si="1968"/>
        <v/>
      </c>
      <c r="BL1765" s="12"/>
      <c r="BM1765" s="13"/>
      <c r="BN1765" s="4" t="str">
        <f t="shared" si="1969"/>
        <v/>
      </c>
      <c r="BO1765" s="12"/>
      <c r="BP1765" s="13"/>
      <c r="BQ1765" s="4" t="str">
        <f t="shared" si="1970"/>
        <v/>
      </c>
      <c r="BR1765" s="12"/>
      <c r="BS1765" s="13"/>
      <c r="BT1765" s="4" t="str">
        <f t="shared" si="1971"/>
        <v/>
      </c>
      <c r="BU1765" s="12"/>
      <c r="BV1765" s="13"/>
    </row>
    <row r="1766" spans="1:74" hidden="1" outlineLevel="1">
      <c r="B1766" t="str">
        <f t="shared" si="1948"/>
        <v>hydrogenenergy2016</v>
      </c>
      <c r="C1766" t="s">
        <v>11</v>
      </c>
      <c r="D1766">
        <f t="shared" si="1972"/>
        <v>2016</v>
      </c>
      <c r="E1766" t="str">
        <f t="shared" si="1972"/>
        <v>EUR</v>
      </c>
      <c r="F1766" s="4" t="str">
        <f t="shared" si="1949"/>
        <v/>
      </c>
      <c r="G1766" s="12"/>
      <c r="H1766" s="13"/>
      <c r="I1766" s="4" t="str">
        <f t="shared" si="1950"/>
        <v/>
      </c>
      <c r="J1766" s="12"/>
      <c r="K1766" s="13"/>
      <c r="L1766" s="4" t="str">
        <f t="shared" si="1951"/>
        <v/>
      </c>
      <c r="M1766" s="12"/>
      <c r="N1766" s="13"/>
      <c r="O1766" s="4" t="str">
        <f t="shared" si="1952"/>
        <v/>
      </c>
      <c r="P1766" s="12"/>
      <c r="Q1766" s="13"/>
      <c r="R1766" s="4" t="str">
        <f t="shared" si="1953"/>
        <v/>
      </c>
      <c r="S1766" s="12"/>
      <c r="T1766" s="13"/>
      <c r="U1766" s="4" t="str">
        <f t="shared" si="1954"/>
        <v/>
      </c>
      <c r="V1766" s="12"/>
      <c r="W1766" s="13"/>
      <c r="X1766" s="4" t="str">
        <f t="shared" si="1955"/>
        <v/>
      </c>
      <c r="Y1766" s="12"/>
      <c r="Z1766" s="13"/>
      <c r="AA1766" s="4" t="str">
        <f t="shared" si="1956"/>
        <v/>
      </c>
      <c r="AB1766" s="12"/>
      <c r="AC1766" s="13"/>
      <c r="AD1766" s="4" t="str">
        <f t="shared" si="1957"/>
        <v/>
      </c>
      <c r="AE1766" s="12"/>
      <c r="AF1766" s="13"/>
      <c r="AG1766" s="4" t="str">
        <f t="shared" si="1958"/>
        <v/>
      </c>
      <c r="AH1766" s="12"/>
      <c r="AI1766" s="13"/>
      <c r="AJ1766" s="4" t="str">
        <f t="shared" si="1959"/>
        <v/>
      </c>
      <c r="AK1766" s="12"/>
      <c r="AL1766" s="13"/>
      <c r="AM1766" s="4" t="str">
        <f t="shared" si="1960"/>
        <v/>
      </c>
      <c r="AN1766" s="12"/>
      <c r="AO1766" s="13"/>
      <c r="AP1766" s="4" t="str">
        <f t="shared" si="1961"/>
        <v/>
      </c>
      <c r="AQ1766" s="12"/>
      <c r="AR1766" s="13"/>
      <c r="AS1766" s="4" t="str">
        <f t="shared" si="1962"/>
        <v/>
      </c>
      <c r="AT1766" s="12"/>
      <c r="AU1766" s="13"/>
      <c r="AV1766" s="4" t="str">
        <f t="shared" si="1963"/>
        <v/>
      </c>
      <c r="AW1766" s="12"/>
      <c r="AX1766" s="13"/>
      <c r="AY1766" s="4" t="str">
        <f t="shared" si="1964"/>
        <v/>
      </c>
      <c r="AZ1766" s="12"/>
      <c r="BA1766" s="13"/>
      <c r="BB1766" s="4" t="str">
        <f t="shared" si="1965"/>
        <v/>
      </c>
      <c r="BC1766" s="12"/>
      <c r="BD1766" s="13"/>
      <c r="BE1766" s="4" t="str">
        <f t="shared" si="1966"/>
        <v/>
      </c>
      <c r="BF1766" s="12"/>
      <c r="BG1766" s="13"/>
      <c r="BH1766" s="4" t="str">
        <f t="shared" si="1967"/>
        <v/>
      </c>
      <c r="BI1766" s="12"/>
      <c r="BJ1766" s="13"/>
      <c r="BK1766" s="4" t="str">
        <f t="shared" si="1968"/>
        <v/>
      </c>
      <c r="BL1766" s="12"/>
      <c r="BM1766" s="13"/>
      <c r="BN1766" s="4" t="str">
        <f t="shared" si="1969"/>
        <v/>
      </c>
      <c r="BO1766" s="12"/>
      <c r="BP1766" s="13"/>
      <c r="BQ1766" s="4" t="str">
        <f t="shared" si="1970"/>
        <v/>
      </c>
      <c r="BR1766" s="12"/>
      <c r="BS1766" s="13"/>
      <c r="BT1766" s="4" t="str">
        <f t="shared" si="1971"/>
        <v/>
      </c>
      <c r="BU1766" s="12"/>
      <c r="BV1766" s="13"/>
    </row>
    <row r="1767" spans="1:74" hidden="1" outlineLevel="1">
      <c r="B1767" t="str">
        <f t="shared" si="1948"/>
        <v>hydrogenenergy2016</v>
      </c>
      <c r="C1767" t="s">
        <v>15</v>
      </c>
      <c r="D1767">
        <f t="shared" si="1972"/>
        <v>2016</v>
      </c>
      <c r="E1767" t="str">
        <f t="shared" si="1972"/>
        <v>EUR</v>
      </c>
      <c r="F1767" s="4" t="str">
        <f t="shared" si="1949"/>
        <v/>
      </c>
      <c r="G1767" s="12"/>
      <c r="H1767" s="13"/>
      <c r="I1767" s="4" t="str">
        <f t="shared" si="1950"/>
        <v/>
      </c>
      <c r="J1767" s="12"/>
      <c r="K1767" s="13"/>
      <c r="L1767" s="4" t="str">
        <f t="shared" si="1951"/>
        <v/>
      </c>
      <c r="M1767" s="12"/>
      <c r="N1767" s="13"/>
      <c r="O1767" s="4" t="str">
        <f t="shared" si="1952"/>
        <v/>
      </c>
      <c r="P1767" s="12"/>
      <c r="Q1767" s="13"/>
      <c r="R1767" s="4" t="str">
        <f t="shared" si="1953"/>
        <v/>
      </c>
      <c r="S1767" s="12"/>
      <c r="T1767" s="13"/>
      <c r="U1767" s="4" t="str">
        <f t="shared" si="1954"/>
        <v/>
      </c>
      <c r="V1767" s="12"/>
      <c r="W1767" s="13"/>
      <c r="X1767" s="4" t="str">
        <f t="shared" si="1955"/>
        <v/>
      </c>
      <c r="Y1767" s="12"/>
      <c r="Z1767" s="13"/>
      <c r="AA1767" s="4" t="str">
        <f t="shared" si="1956"/>
        <v/>
      </c>
      <c r="AB1767" s="12"/>
      <c r="AC1767" s="13"/>
      <c r="AD1767" s="4" t="str">
        <f t="shared" si="1957"/>
        <v/>
      </c>
      <c r="AE1767" s="12"/>
      <c r="AF1767" s="13"/>
      <c r="AG1767" s="4" t="str">
        <f t="shared" si="1958"/>
        <v/>
      </c>
      <c r="AH1767" s="12"/>
      <c r="AI1767" s="13"/>
      <c r="AJ1767" s="4" t="str">
        <f t="shared" si="1959"/>
        <v/>
      </c>
      <c r="AK1767" s="12"/>
      <c r="AL1767" s="13"/>
      <c r="AM1767" s="4" t="str">
        <f t="shared" si="1960"/>
        <v/>
      </c>
      <c r="AN1767" s="12"/>
      <c r="AO1767" s="13"/>
      <c r="AP1767" s="4" t="str">
        <f t="shared" si="1961"/>
        <v/>
      </c>
      <c r="AQ1767" s="12"/>
      <c r="AR1767" s="13"/>
      <c r="AS1767" s="4" t="str">
        <f t="shared" si="1962"/>
        <v/>
      </c>
      <c r="AT1767" s="12"/>
      <c r="AU1767" s="13"/>
      <c r="AV1767" s="4" t="str">
        <f t="shared" si="1963"/>
        <v/>
      </c>
      <c r="AW1767" s="12"/>
      <c r="AX1767" s="13"/>
      <c r="AY1767" s="4" t="str">
        <f t="shared" si="1964"/>
        <v/>
      </c>
      <c r="AZ1767" s="12"/>
      <c r="BA1767" s="13"/>
      <c r="BB1767" s="4" t="str">
        <f t="shared" si="1965"/>
        <v/>
      </c>
      <c r="BC1767" s="12"/>
      <c r="BD1767" s="13"/>
      <c r="BE1767" s="4" t="str">
        <f t="shared" si="1966"/>
        <v/>
      </c>
      <c r="BF1767" s="12"/>
      <c r="BG1767" s="13"/>
      <c r="BH1767" s="4" t="str">
        <f t="shared" si="1967"/>
        <v/>
      </c>
      <c r="BI1767" s="12"/>
      <c r="BJ1767" s="13"/>
      <c r="BK1767" s="4" t="str">
        <f t="shared" si="1968"/>
        <v/>
      </c>
      <c r="BL1767" s="12"/>
      <c r="BM1767" s="13"/>
      <c r="BN1767" s="4" t="str">
        <f t="shared" si="1969"/>
        <v/>
      </c>
      <c r="BO1767" s="12"/>
      <c r="BP1767" s="13"/>
      <c r="BQ1767" s="4" t="str">
        <f t="shared" si="1970"/>
        <v/>
      </c>
      <c r="BR1767" s="12"/>
      <c r="BS1767" s="13"/>
      <c r="BT1767" s="4" t="str">
        <f t="shared" si="1971"/>
        <v/>
      </c>
      <c r="BU1767" s="12"/>
      <c r="BV1767" s="13"/>
    </row>
    <row r="1768" spans="1:74" hidden="1" outlineLevel="1">
      <c r="B1768" t="str">
        <f t="shared" si="1948"/>
        <v>hydrogenenergy2016</v>
      </c>
      <c r="C1768" t="s">
        <v>16</v>
      </c>
      <c r="D1768">
        <f t="shared" si="1972"/>
        <v>2016</v>
      </c>
      <c r="E1768" t="str">
        <f t="shared" si="1972"/>
        <v>EUR</v>
      </c>
      <c r="F1768" s="4" t="str">
        <f t="shared" si="1949"/>
        <v/>
      </c>
      <c r="G1768" s="12"/>
      <c r="H1768" s="13"/>
      <c r="I1768" s="4" t="str">
        <f t="shared" si="1950"/>
        <v/>
      </c>
      <c r="J1768" s="12"/>
      <c r="K1768" s="13"/>
      <c r="L1768" s="4" t="str">
        <f t="shared" si="1951"/>
        <v/>
      </c>
      <c r="M1768" s="12"/>
      <c r="N1768" s="13"/>
      <c r="O1768" s="4" t="str">
        <f t="shared" si="1952"/>
        <v/>
      </c>
      <c r="P1768" s="12"/>
      <c r="Q1768" s="13"/>
      <c r="R1768" s="4" t="str">
        <f t="shared" si="1953"/>
        <v/>
      </c>
      <c r="S1768" s="12"/>
      <c r="T1768" s="13"/>
      <c r="U1768" s="4" t="str">
        <f t="shared" si="1954"/>
        <v/>
      </c>
      <c r="V1768" s="12"/>
      <c r="W1768" s="13"/>
      <c r="X1768" s="4" t="str">
        <f t="shared" si="1955"/>
        <v/>
      </c>
      <c r="Y1768" s="12"/>
      <c r="Z1768" s="13"/>
      <c r="AA1768" s="4" t="str">
        <f t="shared" si="1956"/>
        <v/>
      </c>
      <c r="AB1768" s="12"/>
      <c r="AC1768" s="13"/>
      <c r="AD1768" s="4" t="str">
        <f t="shared" si="1957"/>
        <v/>
      </c>
      <c r="AE1768" s="12"/>
      <c r="AF1768" s="13"/>
      <c r="AG1768" s="4" t="str">
        <f t="shared" si="1958"/>
        <v/>
      </c>
      <c r="AH1768" s="12"/>
      <c r="AI1768" s="13"/>
      <c r="AJ1768" s="4" t="str">
        <f t="shared" si="1959"/>
        <v/>
      </c>
      <c r="AK1768" s="12"/>
      <c r="AL1768" s="13"/>
      <c r="AM1768" s="4" t="str">
        <f t="shared" si="1960"/>
        <v/>
      </c>
      <c r="AN1768" s="12"/>
      <c r="AO1768" s="13"/>
      <c r="AP1768" s="4" t="str">
        <f t="shared" si="1961"/>
        <v/>
      </c>
      <c r="AQ1768" s="12"/>
      <c r="AR1768" s="13"/>
      <c r="AS1768" s="4" t="str">
        <f t="shared" si="1962"/>
        <v/>
      </c>
      <c r="AT1768" s="12"/>
      <c r="AU1768" s="13"/>
      <c r="AV1768" s="4" t="str">
        <f t="shared" si="1963"/>
        <v/>
      </c>
      <c r="AW1768" s="12"/>
      <c r="AX1768" s="13"/>
      <c r="AY1768" s="4" t="str">
        <f t="shared" si="1964"/>
        <v/>
      </c>
      <c r="AZ1768" s="12"/>
      <c r="BA1768" s="13"/>
      <c r="BB1768" s="4" t="str">
        <f t="shared" si="1965"/>
        <v/>
      </c>
      <c r="BC1768" s="12"/>
      <c r="BD1768" s="13"/>
      <c r="BE1768" s="4" t="str">
        <f t="shared" si="1966"/>
        <v/>
      </c>
      <c r="BF1768" s="12"/>
      <c r="BG1768" s="13"/>
      <c r="BH1768" s="4" t="str">
        <f t="shared" si="1967"/>
        <v/>
      </c>
      <c r="BI1768" s="12"/>
      <c r="BJ1768" s="13"/>
      <c r="BK1768" s="4" t="str">
        <f t="shared" si="1968"/>
        <v/>
      </c>
      <c r="BL1768" s="12"/>
      <c r="BM1768" s="13"/>
      <c r="BN1768" s="4" t="str">
        <f t="shared" si="1969"/>
        <v/>
      </c>
      <c r="BO1768" s="12"/>
      <c r="BP1768" s="13"/>
      <c r="BQ1768" s="4" t="str">
        <f t="shared" si="1970"/>
        <v/>
      </c>
      <c r="BR1768" s="12"/>
      <c r="BS1768" s="13"/>
      <c r="BT1768" s="4" t="str">
        <f t="shared" si="1971"/>
        <v/>
      </c>
      <c r="BU1768" s="12"/>
      <c r="BV1768" s="13"/>
    </row>
    <row r="1769" spans="1:74" collapsed="1">
      <c r="B1769" t="s">
        <v>69</v>
      </c>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c r="BB1769" s="4"/>
      <c r="BC1769" s="4"/>
      <c r="BD1769" s="4"/>
      <c r="BE1769" s="4"/>
      <c r="BF1769" s="4"/>
      <c r="BG1769" s="4"/>
      <c r="BH1769" s="4"/>
      <c r="BI1769" s="4"/>
      <c r="BJ1769" s="4"/>
      <c r="BK1769" s="4"/>
      <c r="BL1769" s="4"/>
      <c r="BM1769" s="4"/>
      <c r="BN1769" s="4"/>
      <c r="BO1769" s="4"/>
      <c r="BP1769" s="4"/>
      <c r="BQ1769" s="4"/>
      <c r="BR1769" s="4"/>
      <c r="BS1769" s="4"/>
      <c r="BT1769" s="4"/>
      <c r="BU1769" s="4"/>
      <c r="BV1769" s="4"/>
    </row>
    <row r="1770" spans="1:74">
      <c r="B1770" t="str">
        <f>B1768</f>
        <v>hydrogenenergy2016</v>
      </c>
      <c r="C1770" t="s">
        <v>19</v>
      </c>
      <c r="D1770">
        <f>D1768</f>
        <v>2016</v>
      </c>
      <c r="E1770" t="str">
        <f>E1757</f>
        <v>EUR/kW</v>
      </c>
      <c r="F1770" s="4" t="str">
        <f>IFERROR(AVERAGE(G1770:H1770),"")</f>
        <v/>
      </c>
      <c r="G1770" s="12"/>
      <c r="H1770" s="13"/>
      <c r="I1770" s="4" t="str">
        <f>IFERROR(AVERAGE(J1770:K1770),"")</f>
        <v/>
      </c>
      <c r="J1770" s="12"/>
      <c r="K1770" s="13"/>
      <c r="L1770" s="4" t="str">
        <f>IFERROR(AVERAGE(M1770:N1770),"")</f>
        <v/>
      </c>
      <c r="M1770" s="12"/>
      <c r="N1770" s="13"/>
      <c r="O1770" s="4" t="str">
        <f>IFERROR(AVERAGE(P1770:Q1770),"")</f>
        <v/>
      </c>
      <c r="P1770" s="12"/>
      <c r="Q1770" s="13"/>
      <c r="R1770" s="4" t="str">
        <f>IFERROR(AVERAGE(S1770:T1770),"")</f>
        <v/>
      </c>
      <c r="S1770" s="12"/>
      <c r="T1770" s="13"/>
      <c r="U1770" s="4" t="str">
        <f>IFERROR(AVERAGE(V1770:W1770),"")</f>
        <v/>
      </c>
      <c r="V1770" s="12"/>
      <c r="W1770" s="13"/>
      <c r="X1770" s="4" t="str">
        <f>IFERROR(AVERAGE(Y1770:Z1770),"")</f>
        <v/>
      </c>
      <c r="Y1770" s="12"/>
      <c r="Z1770" s="13"/>
      <c r="AA1770" s="4" t="str">
        <f>IFERROR(AVERAGE(AB1770:AC1770),"")</f>
        <v/>
      </c>
      <c r="AB1770" s="12"/>
      <c r="AC1770" s="13"/>
      <c r="AD1770" s="4" t="str">
        <f>IFERROR(AVERAGE(AE1770:AF1770),"")</f>
        <v/>
      </c>
      <c r="AE1770" s="12"/>
      <c r="AF1770" s="13"/>
      <c r="AG1770" s="4" t="str">
        <f>IFERROR(AVERAGE(AH1770:AI1770),"")</f>
        <v/>
      </c>
      <c r="AH1770" s="12"/>
      <c r="AI1770" s="13"/>
      <c r="AJ1770" s="4" t="str">
        <f>IFERROR(AVERAGE(AK1770:AL1770),"")</f>
        <v/>
      </c>
      <c r="AK1770" s="12"/>
      <c r="AL1770" s="13"/>
      <c r="AM1770" s="4" t="str">
        <f>IFERROR(AVERAGE(AN1770:AO1770),"")</f>
        <v/>
      </c>
      <c r="AN1770" s="12"/>
      <c r="AO1770" s="13"/>
      <c r="AP1770" s="4" t="str">
        <f>IFERROR(AVERAGE(AQ1770:AR1770),"")</f>
        <v/>
      </c>
      <c r="AQ1770" s="12"/>
      <c r="AR1770" s="13"/>
      <c r="AS1770" s="4" t="str">
        <f>IFERROR(AVERAGE(AT1770:AU1770),"")</f>
        <v/>
      </c>
      <c r="AT1770" s="12"/>
      <c r="AU1770" s="13"/>
      <c r="AV1770" s="4" t="str">
        <f>IFERROR(AVERAGE(AW1770:AX1770),"")</f>
        <v/>
      </c>
      <c r="AW1770" s="12"/>
      <c r="AX1770" s="13"/>
      <c r="AY1770" s="4" t="str">
        <f>IFERROR(AVERAGE(AZ1770:BA1770),"")</f>
        <v/>
      </c>
      <c r="AZ1770" s="12"/>
      <c r="BA1770" s="13"/>
      <c r="BB1770" s="4" t="str">
        <f>IFERROR(AVERAGE(BC1770:BD1770),"")</f>
        <v/>
      </c>
      <c r="BC1770" s="12"/>
      <c r="BD1770" s="13"/>
      <c r="BE1770" s="4" t="str">
        <f>IFERROR(AVERAGE(BF1770:BG1770),"")</f>
        <v/>
      </c>
      <c r="BF1770" s="12"/>
      <c r="BG1770" s="13"/>
      <c r="BH1770" s="4" t="str">
        <f>IFERROR(AVERAGE(BI1770:BJ1770),"")</f>
        <v/>
      </c>
      <c r="BI1770" s="12"/>
      <c r="BJ1770" s="13"/>
      <c r="BK1770" s="4" t="str">
        <f>IFERROR(AVERAGE(BL1770:BM1770),"")</f>
        <v/>
      </c>
      <c r="BL1770" s="12"/>
      <c r="BM1770" s="13"/>
      <c r="BN1770" s="4" t="str">
        <f>IFERROR(AVERAGE(BO1770:BP1770),"")</f>
        <v/>
      </c>
      <c r="BO1770" s="12"/>
      <c r="BP1770" s="13"/>
      <c r="BQ1770" s="4" t="str">
        <f>IFERROR(AVERAGE(BR1770:BS1770),"")</f>
        <v/>
      </c>
      <c r="BR1770" s="12"/>
      <c r="BS1770" s="13"/>
      <c r="BT1770" s="4" t="str">
        <f>IFERROR(AVERAGE(BU1770:BV1770),"")</f>
        <v/>
      </c>
      <c r="BU1770" s="12"/>
      <c r="BV1770" s="13"/>
    </row>
    <row r="1771" spans="1:74">
      <c r="B1771" t="s">
        <v>69</v>
      </c>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c r="BC1771" s="4"/>
      <c r="BD1771" s="4"/>
      <c r="BE1771" s="4"/>
      <c r="BF1771" s="4"/>
      <c r="BG1771" s="4"/>
      <c r="BH1771" s="4"/>
      <c r="BI1771" s="4"/>
      <c r="BJ1771" s="4"/>
      <c r="BK1771" s="4"/>
      <c r="BL1771" s="4"/>
      <c r="BM1771" s="4"/>
      <c r="BN1771" s="4"/>
      <c r="BO1771" s="4"/>
      <c r="BP1771" s="4"/>
      <c r="BQ1771" s="4"/>
      <c r="BR1771" s="4"/>
      <c r="BS1771" s="4"/>
      <c r="BT1771" s="4"/>
      <c r="BU1771" s="4"/>
      <c r="BV1771" s="4"/>
    </row>
    <row r="1772" spans="1:74">
      <c r="B1772" t="str">
        <f>B1770</f>
        <v>hydrogenenergy2016</v>
      </c>
      <c r="C1772" t="s">
        <v>48</v>
      </c>
      <c r="D1772">
        <f>D1770</f>
        <v>2016</v>
      </c>
      <c r="E1772" t="s">
        <v>22</v>
      </c>
      <c r="F1772" s="22" t="str">
        <f>IFERROR(AVERAGE(G1772:H1772),"")</f>
        <v/>
      </c>
      <c r="G1772" s="23"/>
      <c r="H1772" s="24"/>
      <c r="I1772" s="22" t="str">
        <f>IFERROR(AVERAGE(J1772:K1772),"")</f>
        <v/>
      </c>
      <c r="J1772" s="23"/>
      <c r="K1772" s="24"/>
      <c r="L1772" s="22" t="str">
        <f>IFERROR(AVERAGE(M1772:N1772),"")</f>
        <v/>
      </c>
      <c r="M1772" s="23"/>
      <c r="N1772" s="24"/>
      <c r="O1772" s="22" t="str">
        <f>IFERROR(AVERAGE(P1772:Q1772),"")</f>
        <v/>
      </c>
      <c r="P1772" s="23"/>
      <c r="Q1772" s="24"/>
      <c r="R1772" s="22" t="str">
        <f>IFERROR(AVERAGE(S1772:T1772),"")</f>
        <v/>
      </c>
      <c r="S1772" s="23"/>
      <c r="T1772" s="24"/>
      <c r="U1772" s="22" t="str">
        <f>IFERROR(AVERAGE(V1772:W1772),"")</f>
        <v/>
      </c>
      <c r="V1772" s="23"/>
      <c r="W1772" s="24"/>
      <c r="X1772" s="22" t="str">
        <f>IFERROR(AVERAGE(Y1772:Z1772),"")</f>
        <v/>
      </c>
      <c r="Y1772" s="23"/>
      <c r="Z1772" s="24"/>
      <c r="AA1772" s="22" t="str">
        <f>IFERROR(AVERAGE(AB1772:AC1772),"")</f>
        <v/>
      </c>
      <c r="AB1772" s="23"/>
      <c r="AC1772" s="24"/>
      <c r="AD1772" s="22" t="str">
        <f>IFERROR(AVERAGE(AE1772:AF1772),"")</f>
        <v/>
      </c>
      <c r="AE1772" s="23"/>
      <c r="AF1772" s="24"/>
      <c r="AG1772" s="22" t="str">
        <f>IFERROR(AVERAGE(AH1772:AI1772),"")</f>
        <v/>
      </c>
      <c r="AH1772" s="23"/>
      <c r="AI1772" s="24"/>
      <c r="AJ1772" s="22" t="str">
        <f>IFERROR(AVERAGE(AK1772:AL1772),"")</f>
        <v/>
      </c>
      <c r="AK1772" s="23"/>
      <c r="AL1772" s="24"/>
      <c r="AM1772" s="22" t="str">
        <f>IFERROR(AVERAGE(AN1772:AO1772),"")</f>
        <v/>
      </c>
      <c r="AN1772" s="23"/>
      <c r="AO1772" s="24"/>
      <c r="AP1772" s="22" t="str">
        <f>IFERROR(AVERAGE(AQ1772:AR1772),"")</f>
        <v/>
      </c>
      <c r="AQ1772" s="23"/>
      <c r="AR1772" s="24"/>
      <c r="AS1772" s="22" t="str">
        <f>IFERROR(AVERAGE(AT1772:AU1772),"")</f>
        <v/>
      </c>
      <c r="AT1772" s="23"/>
      <c r="AU1772" s="24"/>
      <c r="AV1772" s="22" t="str">
        <f>IFERROR(AVERAGE(AW1772:AX1772),"")</f>
        <v/>
      </c>
      <c r="AW1772" s="23"/>
      <c r="AX1772" s="24"/>
      <c r="AY1772" s="22" t="str">
        <f>IFERROR(AVERAGE(AZ1772:BA1772),"")</f>
        <v/>
      </c>
      <c r="AZ1772" s="23"/>
      <c r="BA1772" s="24"/>
      <c r="BB1772" s="22" t="str">
        <f>IFERROR(AVERAGE(BC1772:BD1772),"")</f>
        <v/>
      </c>
      <c r="BC1772" s="23"/>
      <c r="BD1772" s="24"/>
      <c r="BE1772" s="22">
        <f>IFERROR(AVERAGE(BF1772:BG1772),"")</f>
        <v>0.04</v>
      </c>
      <c r="BF1772" s="23">
        <v>0.03</v>
      </c>
      <c r="BG1772" s="24">
        <v>0.05</v>
      </c>
      <c r="BH1772" s="22" t="str">
        <f>IFERROR(AVERAGE(BI1772:BJ1772),"")</f>
        <v/>
      </c>
      <c r="BI1772" s="23"/>
      <c r="BJ1772" s="24"/>
      <c r="BK1772" s="22" t="str">
        <f>IFERROR(AVERAGE(BL1772:BM1772),"")</f>
        <v/>
      </c>
      <c r="BL1772" s="23"/>
      <c r="BM1772" s="24"/>
      <c r="BN1772" s="22" t="str">
        <f>IFERROR(AVERAGE(BO1772:BP1772),"")</f>
        <v/>
      </c>
      <c r="BO1772" s="23"/>
      <c r="BP1772" s="24"/>
      <c r="BQ1772" s="22" t="str">
        <f>IFERROR(AVERAGE(BR1772:BS1772),"")</f>
        <v/>
      </c>
      <c r="BR1772" s="23"/>
      <c r="BS1772" s="24"/>
      <c r="BT1772" s="22" t="str">
        <f>IFERROR(AVERAGE(BU1772:BV1772),"")</f>
        <v/>
      </c>
      <c r="BU1772" s="23"/>
      <c r="BV1772" s="24"/>
    </row>
    <row r="1773" spans="1:74">
      <c r="B1773" t="str">
        <f>B1772</f>
        <v>hydrogenenergy2016</v>
      </c>
      <c r="C1773" t="s">
        <v>49</v>
      </c>
      <c r="D1773">
        <f>D1772</f>
        <v>2016</v>
      </c>
      <c r="E1773" t="s">
        <v>22</v>
      </c>
      <c r="F1773" s="22" t="str">
        <f>IFERROR(AVERAGE(G1773:H1773),"")</f>
        <v/>
      </c>
      <c r="G1773" s="23"/>
      <c r="H1773" s="24"/>
      <c r="I1773" s="22" t="str">
        <f>IFERROR(AVERAGE(J1773:K1773),"")</f>
        <v/>
      </c>
      <c r="J1773" s="23"/>
      <c r="K1773" s="24"/>
      <c r="L1773" s="22" t="str">
        <f>IFERROR(AVERAGE(M1773:N1773),"")</f>
        <v/>
      </c>
      <c r="M1773" s="23"/>
      <c r="N1773" s="24"/>
      <c r="O1773" s="22" t="str">
        <f>IFERROR(AVERAGE(P1773:Q1773),"")</f>
        <v/>
      </c>
      <c r="P1773" s="23"/>
      <c r="Q1773" s="24"/>
      <c r="R1773" s="22" t="str">
        <f>IFERROR(AVERAGE(S1773:T1773),"")</f>
        <v/>
      </c>
      <c r="S1773" s="23"/>
      <c r="T1773" s="24"/>
      <c r="U1773" s="22" t="str">
        <f>IFERROR(AVERAGE(V1773:W1773),"")</f>
        <v/>
      </c>
      <c r="V1773" s="23"/>
      <c r="W1773" s="24"/>
      <c r="X1773" s="22" t="str">
        <f>IFERROR(AVERAGE(Y1773:Z1773),"")</f>
        <v/>
      </c>
      <c r="Y1773" s="23"/>
      <c r="Z1773" s="24"/>
      <c r="AA1773" s="22" t="str">
        <f>IFERROR(AVERAGE(AB1773:AC1773),"")</f>
        <v/>
      </c>
      <c r="AB1773" s="23"/>
      <c r="AC1773" s="24"/>
      <c r="AD1773" s="22" t="str">
        <f>IFERROR(AVERAGE(AE1773:AF1773),"")</f>
        <v/>
      </c>
      <c r="AE1773" s="23"/>
      <c r="AF1773" s="24"/>
      <c r="AG1773" s="22" t="str">
        <f>IFERROR(AVERAGE(AH1773:AI1773),"")</f>
        <v/>
      </c>
      <c r="AH1773" s="23"/>
      <c r="AI1773" s="24"/>
      <c r="AJ1773" s="22" t="str">
        <f>IFERROR(AVERAGE(AK1773:AL1773),"")</f>
        <v/>
      </c>
      <c r="AK1773" s="23"/>
      <c r="AL1773" s="24"/>
      <c r="AM1773" s="22" t="str">
        <f>IFERROR(AVERAGE(AN1773:AO1773),"")</f>
        <v/>
      </c>
      <c r="AN1773" s="23"/>
      <c r="AO1773" s="24"/>
      <c r="AP1773" s="22" t="str">
        <f>IFERROR(AVERAGE(AQ1773:AR1773),"")</f>
        <v/>
      </c>
      <c r="AQ1773" s="23"/>
      <c r="AR1773" s="24"/>
      <c r="AS1773" s="22" t="str">
        <f>IFERROR(AVERAGE(AT1773:AU1773),"")</f>
        <v/>
      </c>
      <c r="AT1773" s="23"/>
      <c r="AU1773" s="24"/>
      <c r="AV1773" s="22" t="str">
        <f>IFERROR(AVERAGE(AW1773:AX1773),"")</f>
        <v/>
      </c>
      <c r="AW1773" s="23"/>
      <c r="AX1773" s="24"/>
      <c r="AY1773" s="22" t="str">
        <f>IFERROR(AVERAGE(AZ1773:BA1773),"")</f>
        <v/>
      </c>
      <c r="AZ1773" s="23"/>
      <c r="BA1773" s="24"/>
      <c r="BB1773" s="22" t="str">
        <f>IFERROR(AVERAGE(BC1773:BD1773),"")</f>
        <v/>
      </c>
      <c r="BC1773" s="23"/>
      <c r="BD1773" s="24"/>
      <c r="BE1773" s="22" t="str">
        <f>IFERROR(AVERAGE(BF1773:BG1773),"")</f>
        <v/>
      </c>
      <c r="BF1773" s="23"/>
      <c r="BG1773" s="24"/>
      <c r="BH1773" s="22" t="str">
        <f>IFERROR(AVERAGE(BI1773:BJ1773),"")</f>
        <v/>
      </c>
      <c r="BI1773" s="23"/>
      <c r="BJ1773" s="24"/>
      <c r="BK1773" s="22" t="str">
        <f>IFERROR(AVERAGE(BL1773:BM1773),"")</f>
        <v/>
      </c>
      <c r="BL1773" s="23"/>
      <c r="BM1773" s="24"/>
      <c r="BN1773" s="22" t="str">
        <f>IFERROR(AVERAGE(BO1773:BP1773),"")</f>
        <v/>
      </c>
      <c r="BO1773" s="23"/>
      <c r="BP1773" s="24"/>
      <c r="BQ1773" s="22" t="str">
        <f>IFERROR(AVERAGE(BR1773:BS1773),"")</f>
        <v/>
      </c>
      <c r="BR1773" s="23"/>
      <c r="BS1773" s="24"/>
      <c r="BT1773" s="22" t="str">
        <f>IFERROR(AVERAGE(BU1773:BV1773),"")</f>
        <v/>
      </c>
      <c r="BU1773" s="23"/>
      <c r="BV1773" s="24"/>
    </row>
    <row r="1774" spans="1:74">
      <c r="B1774" t="s">
        <v>69</v>
      </c>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c r="BB1774" s="4"/>
      <c r="BC1774" s="4"/>
      <c r="BD1774" s="4"/>
      <c r="BE1774" s="4"/>
      <c r="BF1774" s="4"/>
      <c r="BG1774" s="4"/>
      <c r="BH1774" s="4"/>
      <c r="BI1774" s="4"/>
      <c r="BJ1774" s="4"/>
      <c r="BK1774" s="4"/>
      <c r="BL1774" s="4"/>
      <c r="BM1774" s="4"/>
      <c r="BN1774" s="4"/>
      <c r="BO1774" s="4"/>
      <c r="BP1774" s="4"/>
      <c r="BQ1774" s="4"/>
      <c r="BR1774" s="4"/>
      <c r="BS1774" s="4"/>
      <c r="BT1774" s="4"/>
      <c r="BU1774" s="4"/>
      <c r="BV1774" s="4"/>
    </row>
    <row r="1775" spans="1:74">
      <c r="B1775" t="str">
        <f>B1770</f>
        <v>hydrogenenergy2016</v>
      </c>
      <c r="C1775" t="s">
        <v>23</v>
      </c>
      <c r="D1775">
        <f>D1770</f>
        <v>2016</v>
      </c>
      <c r="E1775" t="s">
        <v>20</v>
      </c>
      <c r="F1775" s="4" t="str">
        <f>IFERROR(AVERAGE(G1775:H1775),"")</f>
        <v/>
      </c>
      <c r="G1775" s="12"/>
      <c r="H1775" s="13"/>
      <c r="I1775" s="4" t="str">
        <f>IFERROR(AVERAGE(J1775:K1775),"")</f>
        <v/>
      </c>
      <c r="J1775" s="12"/>
      <c r="K1775" s="13"/>
      <c r="L1775" s="4" t="str">
        <f>IFERROR(AVERAGE(M1775:N1775),"")</f>
        <v/>
      </c>
      <c r="M1775" s="12"/>
      <c r="N1775" s="13"/>
      <c r="O1775" s="4" t="str">
        <f>IFERROR(AVERAGE(P1775:Q1775),"")</f>
        <v/>
      </c>
      <c r="P1775" s="12"/>
      <c r="Q1775" s="13"/>
      <c r="R1775" s="4" t="str">
        <f>IFERROR(AVERAGE(S1775:T1775),"")</f>
        <v/>
      </c>
      <c r="S1775" s="12"/>
      <c r="T1775" s="13"/>
      <c r="U1775" s="4" t="str">
        <f>IFERROR(AVERAGE(V1775:W1775),"")</f>
        <v/>
      </c>
      <c r="V1775" s="12"/>
      <c r="W1775" s="13"/>
      <c r="X1775" s="4" t="str">
        <f>IFERROR(AVERAGE(Y1775:Z1775),"")</f>
        <v/>
      </c>
      <c r="Y1775" s="12"/>
      <c r="Z1775" s="13"/>
      <c r="AA1775" s="4" t="str">
        <f>IFERROR(AVERAGE(AB1775:AC1775),"")</f>
        <v/>
      </c>
      <c r="AB1775" s="12"/>
      <c r="AC1775" s="13"/>
      <c r="AD1775" s="4" t="str">
        <f>IFERROR(AVERAGE(AE1775:AF1775),"")</f>
        <v/>
      </c>
      <c r="AE1775" s="12"/>
      <c r="AF1775" s="13"/>
      <c r="AG1775" s="4" t="str">
        <f>IFERROR(AVERAGE(AH1775:AI1775),"")</f>
        <v/>
      </c>
      <c r="AH1775" s="12"/>
      <c r="AI1775" s="13"/>
      <c r="AJ1775" s="4" t="str">
        <f>IFERROR(AVERAGE(AK1775:AL1775),"")</f>
        <v/>
      </c>
      <c r="AK1775" s="12"/>
      <c r="AL1775" s="13"/>
      <c r="AM1775" s="4" t="str">
        <f>IFERROR(AVERAGE(AN1775:AO1775),"")</f>
        <v/>
      </c>
      <c r="AN1775" s="12"/>
      <c r="AO1775" s="13"/>
      <c r="AP1775" s="4" t="str">
        <f>IFERROR(AVERAGE(AQ1775:AR1775),"")</f>
        <v/>
      </c>
      <c r="AQ1775" s="12"/>
      <c r="AR1775" s="13"/>
      <c r="AS1775" s="4" t="str">
        <f>IFERROR(AVERAGE(AT1775:AU1775),"")</f>
        <v/>
      </c>
      <c r="AT1775" s="12"/>
      <c r="AU1775" s="13"/>
      <c r="AV1775" s="4" t="str">
        <f>IFERROR(AVERAGE(AW1775:AX1775),"")</f>
        <v/>
      </c>
      <c r="AW1775" s="12"/>
      <c r="AX1775" s="13"/>
      <c r="AY1775" s="4" t="str">
        <f>IFERROR(AVERAGE(AZ1775:BA1775),"")</f>
        <v/>
      </c>
      <c r="AZ1775" s="12"/>
      <c r="BA1775" s="13"/>
      <c r="BB1775" s="4" t="str">
        <f>IFERROR(AVERAGE(BC1775:BD1775),"")</f>
        <v/>
      </c>
      <c r="BC1775" s="12"/>
      <c r="BD1775" s="13"/>
      <c r="BE1775" s="45">
        <f>IFERROR(AVERAGE(BF1775:BG1775),"")</f>
        <v>1.8204009819967268E-2</v>
      </c>
      <c r="BF1775" s="44">
        <f>0.08988*1/BF1776</f>
        <v>1.9123404255319148E-2</v>
      </c>
      <c r="BG1775" s="44">
        <f>0.08988*1/BG1776</f>
        <v>1.7284615384615384E-2</v>
      </c>
      <c r="BH1775" s="4" t="str">
        <f>IFERROR(AVERAGE(BI1775:BJ1775),"")</f>
        <v/>
      </c>
      <c r="BI1775" s="12"/>
      <c r="BJ1775" s="13"/>
      <c r="BK1775" s="4" t="str">
        <f>IFERROR(AVERAGE(BL1775:BM1775),"")</f>
        <v/>
      </c>
      <c r="BL1775" s="12"/>
      <c r="BM1775" s="13"/>
      <c r="BN1775" s="4" t="str">
        <f>IFERROR(AVERAGE(BO1775:BP1775),"")</f>
        <v/>
      </c>
      <c r="BO1775" s="12"/>
      <c r="BP1775" s="13"/>
      <c r="BQ1775" s="4" t="str">
        <f>IFERROR(AVERAGE(BR1775:BS1775),"")</f>
        <v/>
      </c>
      <c r="BR1775" s="12"/>
      <c r="BS1775" s="13"/>
      <c r="BT1775" s="4" t="str">
        <f>IFERROR(AVERAGE(BU1775:BV1775),"")</f>
        <v/>
      </c>
      <c r="BU1775" s="12"/>
      <c r="BV1775" s="13"/>
    </row>
    <row r="1776" spans="1:74">
      <c r="B1776" t="str">
        <f>B1775</f>
        <v>hydrogenenergy2016</v>
      </c>
      <c r="C1776" t="s">
        <v>42</v>
      </c>
      <c r="D1776">
        <f>D1775</f>
        <v>2016</v>
      </c>
      <c r="E1776" t="s">
        <v>43</v>
      </c>
      <c r="F1776" s="4" t="str">
        <f>IFERROR(AVERAGE(G1776:H1776),"")</f>
        <v/>
      </c>
      <c r="G1776" s="12"/>
      <c r="H1776" s="13"/>
      <c r="I1776" s="4" t="str">
        <f>IFERROR(AVERAGE(J1776:K1776),"")</f>
        <v/>
      </c>
      <c r="J1776" s="12"/>
      <c r="K1776" s="13"/>
      <c r="L1776" s="4" t="str">
        <f>IFERROR(AVERAGE(M1776:N1776),"")</f>
        <v/>
      </c>
      <c r="M1776" s="12"/>
      <c r="N1776" s="13"/>
      <c r="O1776" s="4" t="str">
        <f>IFERROR(AVERAGE(P1776:Q1776),"")</f>
        <v/>
      </c>
      <c r="P1776" s="12"/>
      <c r="Q1776" s="13"/>
      <c r="R1776" s="4" t="str">
        <f>IFERROR(AVERAGE(S1776:T1776),"")</f>
        <v/>
      </c>
      <c r="S1776" s="12"/>
      <c r="T1776" s="13"/>
      <c r="U1776" s="4" t="str">
        <f>IFERROR(AVERAGE(V1776:W1776),"")</f>
        <v/>
      </c>
      <c r="V1776" s="12"/>
      <c r="W1776" s="13"/>
      <c r="X1776" s="4" t="str">
        <f>IFERROR(AVERAGE(Y1776:Z1776),"")</f>
        <v/>
      </c>
      <c r="Y1776" s="12"/>
      <c r="Z1776" s="13"/>
      <c r="AA1776" s="4" t="str">
        <f>IFERROR(AVERAGE(AB1776:AC1776),"")</f>
        <v/>
      </c>
      <c r="AB1776" s="12"/>
      <c r="AC1776" s="13"/>
      <c r="AD1776" s="4" t="str">
        <f>IFERROR(AVERAGE(AE1776:AF1776),"")</f>
        <v/>
      </c>
      <c r="AE1776" s="12"/>
      <c r="AF1776" s="13"/>
      <c r="AG1776" s="4" t="str">
        <f>IFERROR(AVERAGE(AH1776:AI1776),"")</f>
        <v/>
      </c>
      <c r="AH1776" s="12"/>
      <c r="AI1776" s="13"/>
      <c r="AJ1776" s="4" t="str">
        <f>IFERROR(AVERAGE(AK1776:AL1776),"")</f>
        <v/>
      </c>
      <c r="AK1776" s="12"/>
      <c r="AL1776" s="13"/>
      <c r="AM1776" s="4" t="str">
        <f>IFERROR(AVERAGE(AN1776:AO1776),"")</f>
        <v/>
      </c>
      <c r="AN1776" s="12"/>
      <c r="AO1776" s="13"/>
      <c r="AP1776" s="4" t="str">
        <f>IFERROR(AVERAGE(AQ1776:AR1776),"")</f>
        <v/>
      </c>
      <c r="AQ1776" s="12"/>
      <c r="AR1776" s="13"/>
      <c r="AS1776" s="4" t="str">
        <f>IFERROR(AVERAGE(AT1776:AU1776),"")</f>
        <v/>
      </c>
      <c r="AT1776" s="12"/>
      <c r="AU1776" s="13"/>
      <c r="AV1776" s="4" t="str">
        <f>IFERROR(AVERAGE(AW1776:AX1776),"")</f>
        <v/>
      </c>
      <c r="AW1776" s="12"/>
      <c r="AX1776" s="13"/>
      <c r="AY1776" s="4" t="str">
        <f>IFERROR(AVERAGE(AZ1776:BA1776),"")</f>
        <v/>
      </c>
      <c r="AZ1776" s="12"/>
      <c r="BA1776" s="13"/>
      <c r="BB1776" s="4" t="str">
        <f>IFERROR(AVERAGE(BC1776:BD1776),"")</f>
        <v/>
      </c>
      <c r="BC1776" s="12"/>
      <c r="BD1776" s="13"/>
      <c r="BE1776" s="38">
        <f>IFERROR(AVERAGE(BF1776:BG1776),"")</f>
        <v>4.95</v>
      </c>
      <c r="BF1776" s="36">
        <v>4.7</v>
      </c>
      <c r="BG1776" s="37">
        <v>5.2</v>
      </c>
      <c r="BH1776" s="4" t="str">
        <f>IFERROR(AVERAGE(BI1776:BJ1776),"")</f>
        <v/>
      </c>
      <c r="BI1776" s="12"/>
      <c r="BJ1776" s="13"/>
      <c r="BK1776" s="4" t="str">
        <f>IFERROR(AVERAGE(BL1776:BM1776),"")</f>
        <v/>
      </c>
      <c r="BL1776" s="12"/>
      <c r="BM1776" s="13"/>
      <c r="BN1776" s="4" t="str">
        <f>IFERROR(AVERAGE(BO1776:BP1776),"")</f>
        <v/>
      </c>
      <c r="BO1776" s="12"/>
      <c r="BP1776" s="13"/>
      <c r="BQ1776" s="4" t="str">
        <f>IFERROR(AVERAGE(BR1776:BS1776),"")</f>
        <v/>
      </c>
      <c r="BR1776" s="12"/>
      <c r="BS1776" s="13"/>
      <c r="BT1776" s="4" t="str">
        <f>IFERROR(AVERAGE(BU1776:BV1776),"")</f>
        <v/>
      </c>
      <c r="BU1776" s="12"/>
      <c r="BV1776" s="13"/>
    </row>
    <row r="1777" spans="1:77">
      <c r="B1777" t="str">
        <f>B1776</f>
        <v>hydrogenenergy2016</v>
      </c>
      <c r="C1777" t="s">
        <v>21</v>
      </c>
      <c r="D1777">
        <f>D1776</f>
        <v>2016</v>
      </c>
      <c r="E1777" t="s">
        <v>22</v>
      </c>
      <c r="F1777" s="22" t="str">
        <f>IFERROR(AVERAGE(G1777:H1777),"")</f>
        <v/>
      </c>
      <c r="G1777" s="23"/>
      <c r="H1777" s="24"/>
      <c r="I1777" s="22" t="str">
        <f>IFERROR(AVERAGE(J1777:K1777),"")</f>
        <v/>
      </c>
      <c r="J1777" s="23"/>
      <c r="K1777" s="24"/>
      <c r="L1777" s="22" t="str">
        <f>IFERROR(AVERAGE(M1777:N1777),"")</f>
        <v/>
      </c>
      <c r="M1777" s="23"/>
      <c r="N1777" s="24"/>
      <c r="O1777" s="22" t="str">
        <f>IFERROR(AVERAGE(P1777:Q1777),"")</f>
        <v/>
      </c>
      <c r="P1777" s="23"/>
      <c r="Q1777" s="24"/>
      <c r="R1777" s="22" t="str">
        <f>IFERROR(AVERAGE(S1777:T1777),"")</f>
        <v/>
      </c>
      <c r="S1777" s="23"/>
      <c r="T1777" s="24"/>
      <c r="U1777" s="22" t="str">
        <f>IFERROR(AVERAGE(V1777:W1777),"")</f>
        <v/>
      </c>
      <c r="V1777" s="23"/>
      <c r="W1777" s="24"/>
      <c r="X1777" s="22" t="str">
        <f>IFERROR(AVERAGE(Y1777:Z1777),"")</f>
        <v/>
      </c>
      <c r="Y1777" s="23"/>
      <c r="Z1777" s="24"/>
      <c r="AA1777" s="22" t="str">
        <f>IFERROR(AVERAGE(AB1777:AC1777),"")</f>
        <v/>
      </c>
      <c r="AB1777" s="23"/>
      <c r="AC1777" s="24"/>
      <c r="AD1777" s="22" t="str">
        <f>IFERROR(AVERAGE(AE1777:AF1777),"")</f>
        <v/>
      </c>
      <c r="AE1777" s="23"/>
      <c r="AF1777" s="24"/>
      <c r="AG1777" s="22" t="str">
        <f>IFERROR(AVERAGE(AH1777:AI1777),"")</f>
        <v/>
      </c>
      <c r="AH1777" s="23"/>
      <c r="AI1777" s="24"/>
      <c r="AJ1777" s="22" t="str">
        <f>IFERROR(AVERAGE(AK1777:AL1777),"")</f>
        <v/>
      </c>
      <c r="AK1777" s="23"/>
      <c r="AL1777" s="24"/>
      <c r="AM1777" s="22" t="str">
        <f>IFERROR(AVERAGE(AN1777:AO1777),"")</f>
        <v/>
      </c>
      <c r="AN1777" s="23"/>
      <c r="AO1777" s="24"/>
      <c r="AP1777" s="22" t="str">
        <f>IFERROR(AVERAGE(AQ1777:AR1777),"")</f>
        <v/>
      </c>
      <c r="AQ1777" s="23"/>
      <c r="AR1777" s="24"/>
      <c r="AS1777" s="22" t="str">
        <f>IFERROR(AVERAGE(AT1777:AU1777),"")</f>
        <v/>
      </c>
      <c r="AT1777" s="23"/>
      <c r="AU1777" s="24"/>
      <c r="AV1777" s="22" t="str">
        <f>IFERROR(AVERAGE(AW1777:AX1777),"")</f>
        <v/>
      </c>
      <c r="AW1777" s="23"/>
      <c r="AX1777" s="24"/>
      <c r="AY1777" s="22" t="str">
        <f>IFERROR(AVERAGE(AZ1777:BA1777),"")</f>
        <v/>
      </c>
      <c r="AZ1777" s="23"/>
      <c r="BA1777" s="24"/>
      <c r="BB1777" s="22" t="str">
        <f>IFERROR(AVERAGE(BC1777:BD1777),"")</f>
        <v/>
      </c>
      <c r="BC1777" s="23"/>
      <c r="BD1777" s="24"/>
      <c r="BE1777" s="22" t="str">
        <f>IFERROR(AVERAGE(BF1777:BG1777),"")</f>
        <v/>
      </c>
      <c r="BF1777" s="23"/>
      <c r="BG1777" s="24"/>
      <c r="BH1777" s="22" t="str">
        <f>IFERROR(AVERAGE(BI1777:BJ1777),"")</f>
        <v/>
      </c>
      <c r="BI1777" s="23"/>
      <c r="BJ1777" s="24"/>
      <c r="BK1777" s="22" t="str">
        <f>IFERROR(AVERAGE(BL1777:BM1777),"")</f>
        <v/>
      </c>
      <c r="BL1777" s="23"/>
      <c r="BM1777" s="24"/>
      <c r="BN1777" s="22" t="str">
        <f>IFERROR(AVERAGE(BO1777:BP1777),"")</f>
        <v/>
      </c>
      <c r="BO1777" s="23"/>
      <c r="BP1777" s="24"/>
      <c r="BQ1777" s="22" t="str">
        <f>IFERROR(AVERAGE(BR1777:BS1777),"")</f>
        <v/>
      </c>
      <c r="BR1777" s="23"/>
      <c r="BS1777" s="24"/>
      <c r="BT1777" s="22" t="str">
        <f>IFERROR(AVERAGE(BU1777:BV1777),"")</f>
        <v/>
      </c>
      <c r="BU1777" s="23"/>
      <c r="BV1777" s="24"/>
    </row>
    <row r="1778" spans="1:77">
      <c r="B1778" s="11"/>
      <c r="C1778" s="11"/>
      <c r="D1778" s="11"/>
      <c r="E1778" s="11"/>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c r="AV1778" s="11"/>
      <c r="AW1778" s="11"/>
      <c r="AX1778" s="11"/>
      <c r="AY1778" s="11"/>
      <c r="AZ1778" s="11"/>
      <c r="BA1778" s="11"/>
      <c r="BB1778" s="11"/>
      <c r="BC1778" s="11"/>
      <c r="BD1778" s="11"/>
      <c r="BE1778" s="11"/>
      <c r="BF1778" s="11"/>
      <c r="BG1778" s="11"/>
      <c r="BH1778" s="11"/>
      <c r="BI1778" s="11"/>
      <c r="BJ1778" s="11"/>
      <c r="BK1778" s="11"/>
      <c r="BL1778" s="11"/>
      <c r="BM1778" s="11"/>
      <c r="BN1778" s="11"/>
      <c r="BO1778" s="11"/>
      <c r="BP1778" s="11"/>
      <c r="BQ1778" s="11"/>
      <c r="BR1778" s="11"/>
      <c r="BS1778" s="11"/>
      <c r="BT1778" s="11"/>
      <c r="BU1778" s="11"/>
      <c r="BV1778" s="11"/>
      <c r="BW1778" s="11"/>
      <c r="BX1778" s="11"/>
      <c r="BY1778" s="11"/>
    </row>
    <row r="1780" spans="1:77">
      <c r="A1780" s="5">
        <f>MATCH(B1780,Sources[Citekey],0)</f>
        <v>99</v>
      </c>
      <c r="B1780" s="6" t="s">
        <v>486</v>
      </c>
      <c r="C1780" s="1"/>
      <c r="D1780" s="1">
        <f>VLOOKUP(B1780,Sources[],2,FALSE)</f>
        <v>2016</v>
      </c>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c r="BB1780" s="4"/>
      <c r="BC1780" s="4"/>
      <c r="BD1780" s="4"/>
      <c r="BE1780" s="4"/>
      <c r="BF1780" s="4"/>
      <c r="BG1780" s="4"/>
      <c r="BH1780" s="4"/>
      <c r="BI1780" s="4"/>
      <c r="BJ1780" s="4"/>
      <c r="BK1780" s="4"/>
      <c r="BL1780" s="4"/>
      <c r="BM1780" s="4"/>
      <c r="BN1780" s="4"/>
      <c r="BO1780" s="4"/>
      <c r="BP1780" s="4"/>
      <c r="BQ1780" s="4"/>
      <c r="BR1780" s="4"/>
      <c r="BS1780" s="4"/>
      <c r="BT1780" s="4"/>
      <c r="BU1780" s="4"/>
      <c r="BV1780" s="4"/>
    </row>
    <row r="1781" spans="1:77">
      <c r="B1781" t="str">
        <f>B1780</f>
        <v>wind-wasserstoff2016</v>
      </c>
      <c r="C1781" t="s">
        <v>3</v>
      </c>
      <c r="D1781">
        <f>D1780</f>
        <v>2016</v>
      </c>
      <c r="E1781" s="25" t="s">
        <v>6</v>
      </c>
      <c r="F1781" s="4" t="str">
        <f>IFERROR(AVERAGE(G1781:H1781),"")</f>
        <v/>
      </c>
      <c r="G1781" s="12"/>
      <c r="H1781" s="13"/>
      <c r="I1781" s="4" t="str">
        <f>IFERROR(AVERAGE(J1781:K1781),"")</f>
        <v/>
      </c>
      <c r="J1781" s="12"/>
      <c r="K1781" s="13"/>
      <c r="L1781" s="4" t="str">
        <f>IFERROR(AVERAGE(M1781:N1781),"")</f>
        <v/>
      </c>
      <c r="M1781" s="12"/>
      <c r="N1781" s="13"/>
      <c r="O1781" s="4" t="str">
        <f>IFERROR(AVERAGE(P1781:Q1781),"")</f>
        <v/>
      </c>
      <c r="P1781" s="12"/>
      <c r="Q1781" s="13"/>
      <c r="R1781" s="4" t="str">
        <f>IFERROR(AVERAGE(S1781:T1781),"")</f>
        <v/>
      </c>
      <c r="S1781" s="12"/>
      <c r="T1781" s="13"/>
      <c r="U1781" s="4" t="str">
        <f>IFERROR(AVERAGE(V1781:W1781),"")</f>
        <v/>
      </c>
      <c r="V1781" s="12"/>
      <c r="W1781" s="13"/>
      <c r="X1781" s="4" t="str">
        <f>IFERROR(AVERAGE(Y1781:Z1781),"")</f>
        <v/>
      </c>
      <c r="Y1781" s="12"/>
      <c r="Z1781" s="13"/>
      <c r="AA1781" s="4" t="str">
        <f>IFERROR(AVERAGE(AB1781:AC1781),"")</f>
        <v/>
      </c>
      <c r="AB1781" s="12"/>
      <c r="AC1781" s="13"/>
      <c r="AD1781" s="4" t="str">
        <f>IFERROR(AVERAGE(AE1781:AF1781),"")</f>
        <v/>
      </c>
      <c r="AE1781" s="12"/>
      <c r="AF1781" s="13"/>
      <c r="AG1781" s="4" t="str">
        <f>IFERROR(AVERAGE(AH1781:AI1781),"")</f>
        <v/>
      </c>
      <c r="AH1781" s="12"/>
      <c r="AI1781" s="13"/>
      <c r="AJ1781" s="4" t="str">
        <f>IFERROR(AVERAGE(AK1781:AL1781),"")</f>
        <v/>
      </c>
      <c r="AK1781" s="12"/>
      <c r="AL1781" s="13"/>
      <c r="AM1781" s="4">
        <f>IFERROR(AVERAGE(AN1781:AO1781),"")</f>
        <v>1416.5</v>
      </c>
      <c r="AN1781" s="12">
        <f>425+354+637.5</f>
        <v>1416.5</v>
      </c>
      <c r="AO1781" s="13">
        <f>AN1781</f>
        <v>1416.5</v>
      </c>
      <c r="AP1781" s="4" t="str">
        <f>IFERROR(AVERAGE(AQ1781:AR1781),"")</f>
        <v/>
      </c>
      <c r="AQ1781" s="12"/>
      <c r="AR1781" s="13"/>
      <c r="AS1781" s="4" t="str">
        <f>IFERROR(AVERAGE(AT1781:AU1781),"")</f>
        <v/>
      </c>
      <c r="AT1781" s="12"/>
      <c r="AU1781" s="13"/>
      <c r="AV1781" s="4" t="str">
        <f>IFERROR(AVERAGE(AW1781:AX1781),"")</f>
        <v/>
      </c>
      <c r="AW1781" s="12"/>
      <c r="AX1781" s="13"/>
      <c r="AY1781" s="4" t="str">
        <f>IFERROR(AVERAGE(AZ1781:BA1781),"")</f>
        <v/>
      </c>
      <c r="AZ1781" s="12"/>
      <c r="BA1781" s="13"/>
      <c r="BB1781" s="4" t="str">
        <f>IFERROR(AVERAGE(BC1781:BD1781),"")</f>
        <v/>
      </c>
      <c r="BC1781" s="12"/>
      <c r="BD1781" s="13"/>
      <c r="BE1781" s="4" t="str">
        <f>IFERROR(AVERAGE(BF1781:BG1781),"")</f>
        <v/>
      </c>
      <c r="BF1781" s="12"/>
      <c r="BG1781" s="13"/>
      <c r="BH1781" s="4" t="str">
        <f>IFERROR(AVERAGE(BI1781:BJ1781),"")</f>
        <v/>
      </c>
      <c r="BI1781" s="12"/>
      <c r="BJ1781" s="13"/>
      <c r="BK1781" s="4" t="str">
        <f>IFERROR(AVERAGE(BL1781:BM1781),"")</f>
        <v/>
      </c>
      <c r="BL1781" s="12"/>
      <c r="BM1781" s="13"/>
      <c r="BN1781" s="4" t="str">
        <f>IFERROR(AVERAGE(BO1781:BP1781),"")</f>
        <v/>
      </c>
      <c r="BO1781" s="12"/>
      <c r="BP1781" s="13"/>
      <c r="BQ1781" s="4" t="str">
        <f>IFERROR(AVERAGE(BR1781:BS1781),"")</f>
        <v/>
      </c>
      <c r="BR1781" s="12"/>
      <c r="BS1781" s="13"/>
      <c r="BT1781" s="4" t="str">
        <f>IFERROR(AVERAGE(BU1781:BV1781),"")</f>
        <v/>
      </c>
      <c r="BU1781" s="12"/>
      <c r="BV1781" s="13"/>
      <c r="BX1781" s="2"/>
      <c r="BY1781" s="2"/>
    </row>
    <row r="1782" spans="1:77">
      <c r="B1782" t="str">
        <f>B1781</f>
        <v>wind-wasserstoff2016</v>
      </c>
      <c r="C1782" t="s">
        <v>4</v>
      </c>
      <c r="D1782">
        <f>D1781</f>
        <v>2016</v>
      </c>
      <c r="E1782" t="str">
        <f>E1781</f>
        <v>EUR/kW</v>
      </c>
      <c r="F1782" s="4" t="str">
        <f>IFERROR(AVERAGE(G1782:H1782),"")</f>
        <v/>
      </c>
      <c r="G1782" s="14"/>
      <c r="H1782" s="15"/>
      <c r="I1782" s="4" t="str">
        <f>IFERROR(AVERAGE(J1782:K1782),"")</f>
        <v/>
      </c>
      <c r="J1782" s="14"/>
      <c r="K1782" s="15"/>
      <c r="L1782" s="4" t="str">
        <f>IFERROR(AVERAGE(M1782:N1782),"")</f>
        <v/>
      </c>
      <c r="M1782" s="14"/>
      <c r="N1782" s="15"/>
      <c r="O1782" s="4" t="str">
        <f>IFERROR(AVERAGE(P1782:Q1782),"")</f>
        <v/>
      </c>
      <c r="P1782" s="14"/>
      <c r="Q1782" s="15"/>
      <c r="R1782" s="4" t="str">
        <f>IFERROR(AVERAGE(S1782:T1782),"")</f>
        <v/>
      </c>
      <c r="S1782" s="14"/>
      <c r="T1782" s="15"/>
      <c r="U1782" s="4" t="str">
        <f>IFERROR(AVERAGE(V1782:W1782),"")</f>
        <v/>
      </c>
      <c r="V1782" s="14"/>
      <c r="W1782" s="15"/>
      <c r="X1782" s="4" t="str">
        <f>IFERROR(AVERAGE(Y1782:Z1782),"")</f>
        <v/>
      </c>
      <c r="Y1782" s="14"/>
      <c r="Z1782" s="15"/>
      <c r="AA1782" s="4" t="str">
        <f>IFERROR(AVERAGE(AB1782:AC1782),"")</f>
        <v/>
      </c>
      <c r="AB1782" s="14"/>
      <c r="AC1782" s="15"/>
      <c r="AD1782" s="4" t="str">
        <f>IFERROR(AVERAGE(AE1782:AF1782),"")</f>
        <v/>
      </c>
      <c r="AE1782" s="14"/>
      <c r="AF1782" s="15"/>
      <c r="AG1782" s="4" t="str">
        <f>IFERROR(AVERAGE(AH1782:AI1782),"")</f>
        <v/>
      </c>
      <c r="AH1782" s="14"/>
      <c r="AI1782" s="15"/>
      <c r="AJ1782" s="4" t="str">
        <f>IFERROR(AVERAGE(AK1782:AL1782),"")</f>
        <v/>
      </c>
      <c r="AK1782" s="14"/>
      <c r="AL1782" s="15"/>
      <c r="AM1782" s="4" t="str">
        <f>IFERROR(AVERAGE(AN1782:AO1782),"")</f>
        <v/>
      </c>
      <c r="AN1782" s="14"/>
      <c r="AO1782" s="15"/>
      <c r="AP1782" s="4" t="str">
        <f>IFERROR(AVERAGE(AQ1782:AR1782),"")</f>
        <v/>
      </c>
      <c r="AQ1782" s="14"/>
      <c r="AR1782" s="15"/>
      <c r="AS1782" s="4" t="str">
        <f>IFERROR(AVERAGE(AT1782:AU1782),"")</f>
        <v/>
      </c>
      <c r="AT1782" s="14"/>
      <c r="AU1782" s="15"/>
      <c r="AV1782" s="4" t="str">
        <f>IFERROR(AVERAGE(AW1782:AX1782),"")</f>
        <v/>
      </c>
      <c r="AW1782" s="14"/>
      <c r="AX1782" s="15"/>
      <c r="AY1782" s="4" t="str">
        <f>IFERROR(AVERAGE(AZ1782:BA1782),"")</f>
        <v/>
      </c>
      <c r="AZ1782" s="14"/>
      <c r="BA1782" s="15"/>
      <c r="BB1782" s="4" t="str">
        <f>IFERROR(AVERAGE(BC1782:BD1782),"")</f>
        <v/>
      </c>
      <c r="BC1782" s="14"/>
      <c r="BD1782" s="15"/>
      <c r="BE1782" s="4" t="str">
        <f>IFERROR(AVERAGE(BF1782:BG1782),"")</f>
        <v/>
      </c>
      <c r="BF1782" s="14"/>
      <c r="BG1782" s="15"/>
      <c r="BH1782" s="4" t="str">
        <f>IFERROR(AVERAGE(BI1782:BJ1782),"")</f>
        <v/>
      </c>
      <c r="BI1782" s="14"/>
      <c r="BJ1782" s="15"/>
      <c r="BK1782" s="4" t="str">
        <f>IFERROR(AVERAGE(BL1782:BM1782),"")</f>
        <v/>
      </c>
      <c r="BL1782" s="14"/>
      <c r="BM1782" s="15"/>
      <c r="BN1782" s="4" t="str">
        <f>IFERROR(AVERAGE(BO1782:BP1782),"")</f>
        <v/>
      </c>
      <c r="BO1782" s="14"/>
      <c r="BP1782" s="15"/>
      <c r="BQ1782" s="4" t="str">
        <f>IFERROR(AVERAGE(BR1782:BS1782),"")</f>
        <v/>
      </c>
      <c r="BR1782" s="14"/>
      <c r="BS1782" s="15"/>
      <c r="BT1782" s="4" t="str">
        <f>IFERROR(AVERAGE(BU1782:BV1782),"")</f>
        <v/>
      </c>
      <c r="BU1782" s="14"/>
      <c r="BV1782" s="15"/>
      <c r="BX1782" s="2"/>
      <c r="BY1782" s="2"/>
    </row>
    <row r="1783" spans="1:77">
      <c r="B1783" t="str">
        <f>B1782</f>
        <v>wind-wasserstoff2016</v>
      </c>
      <c r="C1783" t="s">
        <v>5</v>
      </c>
      <c r="D1783">
        <f>D1782</f>
        <v>2016</v>
      </c>
      <c r="E1783" t="str">
        <f>E1782</f>
        <v>EUR/kW</v>
      </c>
      <c r="F1783" s="4" t="str">
        <f>IFERROR(AVERAGE(G1783:H1783),"")</f>
        <v/>
      </c>
      <c r="G1783" s="16"/>
      <c r="H1783" s="17"/>
      <c r="I1783" s="4" t="str">
        <f>IFERROR(AVERAGE(J1783:K1783),"")</f>
        <v/>
      </c>
      <c r="J1783" s="16"/>
      <c r="K1783" s="17"/>
      <c r="L1783" s="4" t="str">
        <f>IFERROR(AVERAGE(M1783:N1783),"")</f>
        <v/>
      </c>
      <c r="M1783" s="16"/>
      <c r="N1783" s="17"/>
      <c r="O1783" s="4" t="str">
        <f>IFERROR(AVERAGE(P1783:Q1783),"")</f>
        <v/>
      </c>
      <c r="P1783" s="16"/>
      <c r="Q1783" s="17"/>
      <c r="R1783" s="4" t="str">
        <f>IFERROR(AVERAGE(S1783:T1783),"")</f>
        <v/>
      </c>
      <c r="S1783" s="16"/>
      <c r="T1783" s="17"/>
      <c r="U1783" s="4" t="str">
        <f>IFERROR(AVERAGE(V1783:W1783),"")</f>
        <v/>
      </c>
      <c r="V1783" s="16"/>
      <c r="W1783" s="17"/>
      <c r="X1783" s="4" t="str">
        <f>IFERROR(AVERAGE(Y1783:Z1783),"")</f>
        <v/>
      </c>
      <c r="Y1783" s="16"/>
      <c r="Z1783" s="17"/>
      <c r="AA1783" s="4" t="str">
        <f>IFERROR(AVERAGE(AB1783:AC1783),"")</f>
        <v/>
      </c>
      <c r="AB1783" s="16"/>
      <c r="AC1783" s="17"/>
      <c r="AD1783" s="4" t="str">
        <f>IFERROR(AVERAGE(AE1783:AF1783),"")</f>
        <v/>
      </c>
      <c r="AE1783" s="16"/>
      <c r="AF1783" s="17"/>
      <c r="AG1783" s="4" t="str">
        <f>IFERROR(AVERAGE(AH1783:AI1783),"")</f>
        <v/>
      </c>
      <c r="AH1783" s="16"/>
      <c r="AI1783" s="17"/>
      <c r="AJ1783" s="4" t="str">
        <f>IFERROR(AVERAGE(AK1783:AL1783),"")</f>
        <v/>
      </c>
      <c r="AK1783" s="16"/>
      <c r="AL1783" s="17"/>
      <c r="AM1783" s="4" t="str">
        <f>IFERROR(AVERAGE(AN1783:AO1783),"")</f>
        <v/>
      </c>
      <c r="AN1783" s="16"/>
      <c r="AO1783" s="17"/>
      <c r="AP1783" s="4" t="str">
        <f>IFERROR(AVERAGE(AQ1783:AR1783),"")</f>
        <v/>
      </c>
      <c r="AQ1783" s="16"/>
      <c r="AR1783" s="17"/>
      <c r="AS1783" s="4" t="str">
        <f>IFERROR(AVERAGE(AT1783:AU1783),"")</f>
        <v/>
      </c>
      <c r="AT1783" s="16"/>
      <c r="AU1783" s="17"/>
      <c r="AV1783" s="4" t="str">
        <f>IFERROR(AVERAGE(AW1783:AX1783),"")</f>
        <v/>
      </c>
      <c r="AW1783" s="16"/>
      <c r="AX1783" s="17"/>
      <c r="AY1783" s="4" t="str">
        <f>IFERROR(AVERAGE(AZ1783:BA1783),"")</f>
        <v/>
      </c>
      <c r="AZ1783" s="16"/>
      <c r="BA1783" s="17"/>
      <c r="BB1783" s="4" t="str">
        <f>IFERROR(AVERAGE(BC1783:BD1783),"")</f>
        <v/>
      </c>
      <c r="BC1783" s="16"/>
      <c r="BD1783" s="17"/>
      <c r="BE1783" s="4" t="str">
        <f>IFERROR(AVERAGE(BF1783:BG1783),"")</f>
        <v/>
      </c>
      <c r="BF1783" s="16"/>
      <c r="BG1783" s="17"/>
      <c r="BH1783" s="4" t="str">
        <f>IFERROR(AVERAGE(BI1783:BJ1783),"")</f>
        <v/>
      </c>
      <c r="BI1783" s="16"/>
      <c r="BJ1783" s="17"/>
      <c r="BK1783" s="4" t="str">
        <f>IFERROR(AVERAGE(BL1783:BM1783),"")</f>
        <v/>
      </c>
      <c r="BL1783" s="16"/>
      <c r="BM1783" s="17"/>
      <c r="BN1783" s="4" t="str">
        <f>IFERROR(AVERAGE(BO1783:BP1783),"")</f>
        <v/>
      </c>
      <c r="BO1783" s="16"/>
      <c r="BP1783" s="17"/>
      <c r="BQ1783" s="4" t="str">
        <f>IFERROR(AVERAGE(BR1783:BS1783),"")</f>
        <v/>
      </c>
      <c r="BR1783" s="16"/>
      <c r="BS1783" s="17"/>
      <c r="BT1783" s="4" t="str">
        <f>IFERROR(AVERAGE(BU1783:BV1783),"")</f>
        <v/>
      </c>
      <c r="BU1783" s="16"/>
      <c r="BV1783" s="17"/>
    </row>
    <row r="1784" spans="1:77">
      <c r="B1784" t="s">
        <v>69</v>
      </c>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c r="BC1784" s="4"/>
      <c r="BD1784" s="4"/>
      <c r="BE1784" s="4"/>
      <c r="BF1784" s="4"/>
      <c r="BG1784" s="4"/>
      <c r="BH1784" s="4"/>
      <c r="BI1784" s="4"/>
      <c r="BJ1784" s="4"/>
      <c r="BK1784" s="4"/>
      <c r="BL1784" s="4"/>
      <c r="BM1784" s="4"/>
      <c r="BN1784" s="4"/>
      <c r="BO1784" s="4"/>
      <c r="BP1784" s="4"/>
      <c r="BQ1784" s="4"/>
      <c r="BR1784" s="4"/>
      <c r="BS1784" s="4"/>
      <c r="BT1784" s="4"/>
      <c r="BU1784" s="4"/>
      <c r="BV1784" s="4"/>
    </row>
    <row r="1785" spans="1:77" s="1" customFormat="1">
      <c r="A1785" s="55"/>
      <c r="B1785" s="1" t="str">
        <f>B1783</f>
        <v>wind-wasserstoff2016</v>
      </c>
      <c r="C1785" s="1" t="s">
        <v>10</v>
      </c>
      <c r="D1785" s="1">
        <f>D1780</f>
        <v>2016</v>
      </c>
      <c r="E1785" s="1" t="str">
        <f>E1781</f>
        <v>EUR/kW</v>
      </c>
      <c r="F1785" s="10">
        <f>IFERROR(SUM(F1787:F1792)/F1786,0)</f>
        <v>0</v>
      </c>
      <c r="G1785" s="10">
        <f>IFERROR(SUM(G1787:G1792)/G1786,0)</f>
        <v>0</v>
      </c>
      <c r="H1785" s="10">
        <f>IFERROR(SUM(H1787:H1792)/H1786,0)</f>
        <v>0</v>
      </c>
      <c r="I1785" s="10">
        <f t="shared" ref="I1785:BT1785" si="1973">IFERROR(SUM(I1787:I1792)/I1786,0)</f>
        <v>0</v>
      </c>
      <c r="J1785" s="10">
        <f t="shared" si="1973"/>
        <v>0</v>
      </c>
      <c r="K1785" s="10">
        <f t="shared" si="1973"/>
        <v>0</v>
      </c>
      <c r="L1785" s="10">
        <f t="shared" si="1973"/>
        <v>0</v>
      </c>
      <c r="M1785" s="10">
        <f t="shared" si="1973"/>
        <v>0</v>
      </c>
      <c r="N1785" s="10">
        <f t="shared" si="1973"/>
        <v>0</v>
      </c>
      <c r="O1785" s="10">
        <f t="shared" si="1973"/>
        <v>0</v>
      </c>
      <c r="P1785" s="10">
        <f t="shared" si="1973"/>
        <v>0</v>
      </c>
      <c r="Q1785" s="10">
        <f t="shared" si="1973"/>
        <v>0</v>
      </c>
      <c r="R1785" s="10">
        <f t="shared" si="1973"/>
        <v>0</v>
      </c>
      <c r="S1785" s="10">
        <f t="shared" si="1973"/>
        <v>0</v>
      </c>
      <c r="T1785" s="10">
        <f t="shared" si="1973"/>
        <v>0</v>
      </c>
      <c r="U1785" s="10">
        <f t="shared" si="1973"/>
        <v>0</v>
      </c>
      <c r="V1785" s="10">
        <f t="shared" si="1973"/>
        <v>0</v>
      </c>
      <c r="W1785" s="10">
        <f t="shared" si="1973"/>
        <v>0</v>
      </c>
      <c r="X1785" s="10">
        <f t="shared" si="1973"/>
        <v>0</v>
      </c>
      <c r="Y1785" s="10">
        <f t="shared" si="1973"/>
        <v>0</v>
      </c>
      <c r="Z1785" s="10">
        <f t="shared" si="1973"/>
        <v>0</v>
      </c>
      <c r="AA1785" s="10">
        <f t="shared" si="1973"/>
        <v>0</v>
      </c>
      <c r="AB1785" s="10">
        <f t="shared" si="1973"/>
        <v>0</v>
      </c>
      <c r="AC1785" s="10">
        <f t="shared" si="1973"/>
        <v>0</v>
      </c>
      <c r="AD1785" s="10">
        <f t="shared" si="1973"/>
        <v>0</v>
      </c>
      <c r="AE1785" s="10">
        <f t="shared" si="1973"/>
        <v>0</v>
      </c>
      <c r="AF1785" s="10">
        <f t="shared" si="1973"/>
        <v>0</v>
      </c>
      <c r="AG1785" s="10">
        <f t="shared" si="1973"/>
        <v>0</v>
      </c>
      <c r="AH1785" s="10">
        <f t="shared" si="1973"/>
        <v>0</v>
      </c>
      <c r="AI1785" s="10">
        <f t="shared" si="1973"/>
        <v>0</v>
      </c>
      <c r="AJ1785" s="10">
        <f t="shared" si="1973"/>
        <v>0</v>
      </c>
      <c r="AK1785" s="10">
        <f t="shared" si="1973"/>
        <v>0</v>
      </c>
      <c r="AL1785" s="10">
        <f t="shared" si="1973"/>
        <v>0</v>
      </c>
      <c r="AM1785" s="10">
        <f t="shared" si="1973"/>
        <v>1165.69</v>
      </c>
      <c r="AN1785" s="10">
        <f t="shared" si="1973"/>
        <v>1165.69</v>
      </c>
      <c r="AO1785" s="10">
        <f t="shared" si="1973"/>
        <v>1165.69</v>
      </c>
      <c r="AP1785" s="10">
        <f t="shared" si="1973"/>
        <v>0</v>
      </c>
      <c r="AQ1785" s="10">
        <f t="shared" si="1973"/>
        <v>0</v>
      </c>
      <c r="AR1785" s="10">
        <f t="shared" si="1973"/>
        <v>0</v>
      </c>
      <c r="AS1785" s="10">
        <f t="shared" si="1973"/>
        <v>0</v>
      </c>
      <c r="AT1785" s="10">
        <f t="shared" si="1973"/>
        <v>0</v>
      </c>
      <c r="AU1785" s="10">
        <f t="shared" si="1973"/>
        <v>0</v>
      </c>
      <c r="AV1785" s="10">
        <f t="shared" si="1973"/>
        <v>0</v>
      </c>
      <c r="AW1785" s="10">
        <f t="shared" si="1973"/>
        <v>0</v>
      </c>
      <c r="AX1785" s="10">
        <f t="shared" si="1973"/>
        <v>0</v>
      </c>
      <c r="AY1785" s="10">
        <f t="shared" si="1973"/>
        <v>0</v>
      </c>
      <c r="AZ1785" s="10">
        <f t="shared" si="1973"/>
        <v>0</v>
      </c>
      <c r="BA1785" s="10">
        <f t="shared" si="1973"/>
        <v>0</v>
      </c>
      <c r="BB1785" s="10">
        <f t="shared" si="1973"/>
        <v>0</v>
      </c>
      <c r="BC1785" s="10">
        <f t="shared" si="1973"/>
        <v>0</v>
      </c>
      <c r="BD1785" s="10">
        <f t="shared" si="1973"/>
        <v>0</v>
      </c>
      <c r="BE1785" s="10">
        <f t="shared" si="1973"/>
        <v>0</v>
      </c>
      <c r="BF1785" s="10">
        <f t="shared" si="1973"/>
        <v>0</v>
      </c>
      <c r="BG1785" s="10">
        <f t="shared" si="1973"/>
        <v>0</v>
      </c>
      <c r="BH1785" s="10">
        <f t="shared" si="1973"/>
        <v>0</v>
      </c>
      <c r="BI1785" s="10">
        <f t="shared" si="1973"/>
        <v>0</v>
      </c>
      <c r="BJ1785" s="10">
        <f t="shared" si="1973"/>
        <v>0</v>
      </c>
      <c r="BK1785" s="10">
        <f t="shared" si="1973"/>
        <v>0</v>
      </c>
      <c r="BL1785" s="10">
        <f t="shared" si="1973"/>
        <v>0</v>
      </c>
      <c r="BM1785" s="10">
        <f t="shared" si="1973"/>
        <v>0</v>
      </c>
      <c r="BN1785" s="10">
        <f t="shared" si="1973"/>
        <v>0</v>
      </c>
      <c r="BO1785" s="10">
        <f t="shared" si="1973"/>
        <v>0</v>
      </c>
      <c r="BP1785" s="10">
        <f t="shared" si="1973"/>
        <v>0</v>
      </c>
      <c r="BQ1785" s="10">
        <f t="shared" si="1973"/>
        <v>0</v>
      </c>
      <c r="BR1785" s="10">
        <f t="shared" si="1973"/>
        <v>0</v>
      </c>
      <c r="BS1785" s="10">
        <f t="shared" si="1973"/>
        <v>0</v>
      </c>
      <c r="BT1785" s="10">
        <f t="shared" si="1973"/>
        <v>0</v>
      </c>
      <c r="BU1785" s="10">
        <f>IFERROR(SUM(BU1787:BU1792)/BU1786,0)</f>
        <v>0</v>
      </c>
      <c r="BV1785" s="10">
        <f>IFERROR(SUM(BV1787:BV1792)/BV1786,0)</f>
        <v>0</v>
      </c>
    </row>
    <row r="1786" spans="1:77" outlineLevel="1">
      <c r="B1786" t="str">
        <f>B1785</f>
        <v>wind-wasserstoff2016</v>
      </c>
      <c r="C1786" t="s">
        <v>17</v>
      </c>
      <c r="D1786">
        <f>D1785</f>
        <v>2016</v>
      </c>
      <c r="E1786" t="s">
        <v>18</v>
      </c>
      <c r="F1786" s="4" t="str">
        <f>IFERROR(AVERAGE(G1786:H1786),"")</f>
        <v/>
      </c>
      <c r="G1786" s="12"/>
      <c r="H1786" s="13"/>
      <c r="I1786" s="4" t="str">
        <f>IFERROR(AVERAGE(J1786:K1786),"")</f>
        <v/>
      </c>
      <c r="J1786" s="12"/>
      <c r="K1786" s="13"/>
      <c r="L1786" s="4" t="str">
        <f>IFERROR(AVERAGE(M1786:N1786),"")</f>
        <v/>
      </c>
      <c r="M1786" s="12"/>
      <c r="N1786" s="13"/>
      <c r="O1786" s="4" t="str">
        <f>IFERROR(AVERAGE(P1786:Q1786),"")</f>
        <v/>
      </c>
      <c r="P1786" s="12"/>
      <c r="Q1786" s="13"/>
      <c r="R1786" s="4" t="str">
        <f>IFERROR(AVERAGE(S1786:T1786),"")</f>
        <v/>
      </c>
      <c r="S1786" s="12"/>
      <c r="T1786" s="13"/>
      <c r="U1786" s="4" t="str">
        <f>IFERROR(AVERAGE(V1786:W1786),"")</f>
        <v/>
      </c>
      <c r="V1786" s="12"/>
      <c r="W1786" s="13"/>
      <c r="X1786" s="4" t="str">
        <f>IFERROR(AVERAGE(Y1786:Z1786),"")</f>
        <v/>
      </c>
      <c r="Y1786" s="12"/>
      <c r="Z1786" s="13"/>
      <c r="AA1786" s="4" t="str">
        <f>IFERROR(AVERAGE(AB1786:AC1786),"")</f>
        <v/>
      </c>
      <c r="AB1786" s="12"/>
      <c r="AC1786" s="13"/>
      <c r="AD1786" s="4" t="str">
        <f>IFERROR(AVERAGE(AE1786:AF1786),"")</f>
        <v/>
      </c>
      <c r="AE1786" s="12"/>
      <c r="AF1786" s="13"/>
      <c r="AG1786" s="4" t="str">
        <f>IFERROR(AVERAGE(AH1786:AI1786),"")</f>
        <v/>
      </c>
      <c r="AH1786" s="12"/>
      <c r="AI1786" s="13"/>
      <c r="AJ1786" s="4" t="str">
        <f>IFERROR(AVERAGE(AK1786:AL1786),"")</f>
        <v/>
      </c>
      <c r="AK1786" s="12"/>
      <c r="AL1786" s="13"/>
      <c r="AM1786" s="4">
        <f>IFERROR(AVERAGE(AN1786:AO1786),"")</f>
        <v>1</v>
      </c>
      <c r="AN1786" s="12">
        <v>1</v>
      </c>
      <c r="AO1786" s="13">
        <f>AN1786</f>
        <v>1</v>
      </c>
      <c r="AP1786" s="4" t="str">
        <f>IFERROR(AVERAGE(AQ1786:AR1786),"")</f>
        <v/>
      </c>
      <c r="AQ1786" s="12"/>
      <c r="AR1786" s="13"/>
      <c r="AS1786" s="4" t="str">
        <f>IFERROR(AVERAGE(AT1786:AU1786),"")</f>
        <v/>
      </c>
      <c r="AT1786" s="12"/>
      <c r="AU1786" s="13"/>
      <c r="AV1786" s="4" t="str">
        <f>IFERROR(AVERAGE(AW1786:AX1786),"")</f>
        <v/>
      </c>
      <c r="AW1786" s="12"/>
      <c r="AX1786" s="13"/>
      <c r="AY1786" s="4" t="str">
        <f>IFERROR(AVERAGE(AZ1786:BA1786),"")</f>
        <v/>
      </c>
      <c r="AZ1786" s="12"/>
      <c r="BA1786" s="13"/>
      <c r="BB1786" s="4" t="str">
        <f>IFERROR(AVERAGE(BC1786:BD1786),"")</f>
        <v/>
      </c>
      <c r="BC1786" s="12"/>
      <c r="BD1786" s="13"/>
      <c r="BE1786" s="4" t="str">
        <f>IFERROR(AVERAGE(BF1786:BG1786),"")</f>
        <v/>
      </c>
      <c r="BF1786" s="12"/>
      <c r="BG1786" s="13"/>
      <c r="BH1786" s="4" t="str">
        <f>IFERROR(AVERAGE(BI1786:BJ1786),"")</f>
        <v/>
      </c>
      <c r="BI1786" s="12"/>
      <c r="BJ1786" s="13"/>
      <c r="BK1786" s="4" t="str">
        <f>IFERROR(AVERAGE(BL1786:BM1786),"")</f>
        <v/>
      </c>
      <c r="BL1786" s="12"/>
      <c r="BM1786" s="13"/>
      <c r="BN1786" s="4" t="str">
        <f>IFERROR(AVERAGE(BO1786:BP1786),"")</f>
        <v/>
      </c>
      <c r="BO1786" s="12"/>
      <c r="BP1786" s="13"/>
      <c r="BQ1786" s="4" t="str">
        <f>IFERROR(AVERAGE(BR1786:BS1786),"")</f>
        <v/>
      </c>
      <c r="BR1786" s="12"/>
      <c r="BS1786" s="13"/>
      <c r="BT1786" s="4" t="str">
        <f>IFERROR(AVERAGE(BU1786:BV1786),"")</f>
        <v/>
      </c>
      <c r="BU1786" s="12"/>
      <c r="BV1786" s="13"/>
    </row>
    <row r="1787" spans="1:77" outlineLevel="1">
      <c r="B1787" t="str">
        <f t="shared" ref="B1787:B1792" si="1974">B1786</f>
        <v>wind-wasserstoff2016</v>
      </c>
      <c r="C1787" t="s">
        <v>12</v>
      </c>
      <c r="D1787">
        <f>D1785</f>
        <v>2016</v>
      </c>
      <c r="E1787" t="str">
        <f>LEFT(E1785,3)</f>
        <v>EUR</v>
      </c>
      <c r="F1787" s="4" t="str">
        <f t="shared" ref="F1787:F1792" si="1975">IFERROR(AVERAGE(G1787:H1787),"")</f>
        <v/>
      </c>
      <c r="G1787" s="12"/>
      <c r="H1787" s="13"/>
      <c r="I1787" s="4" t="str">
        <f t="shared" ref="I1787:I1792" si="1976">IFERROR(AVERAGE(J1787:K1787),"")</f>
        <v/>
      </c>
      <c r="J1787" s="12"/>
      <c r="K1787" s="13"/>
      <c r="L1787" s="4" t="str">
        <f t="shared" ref="L1787:L1792" si="1977">IFERROR(AVERAGE(M1787:N1787),"")</f>
        <v/>
      </c>
      <c r="M1787" s="12"/>
      <c r="N1787" s="13"/>
      <c r="O1787" s="4" t="str">
        <f t="shared" ref="O1787:O1792" si="1978">IFERROR(AVERAGE(P1787:Q1787),"")</f>
        <v/>
      </c>
      <c r="P1787" s="12"/>
      <c r="Q1787" s="13"/>
      <c r="R1787" s="4" t="str">
        <f t="shared" ref="R1787:R1792" si="1979">IFERROR(AVERAGE(S1787:T1787),"")</f>
        <v/>
      </c>
      <c r="S1787" s="12"/>
      <c r="T1787" s="13"/>
      <c r="U1787" s="4" t="str">
        <f t="shared" ref="U1787:U1792" si="1980">IFERROR(AVERAGE(V1787:W1787),"")</f>
        <v/>
      </c>
      <c r="V1787" s="12"/>
      <c r="W1787" s="13"/>
      <c r="X1787" s="4" t="str">
        <f t="shared" ref="X1787:X1792" si="1981">IFERROR(AVERAGE(Y1787:Z1787),"")</f>
        <v/>
      </c>
      <c r="Y1787" s="12"/>
      <c r="Z1787" s="13"/>
      <c r="AA1787" s="4" t="str">
        <f t="shared" ref="AA1787:AA1792" si="1982">IFERROR(AVERAGE(AB1787:AC1787),"")</f>
        <v/>
      </c>
      <c r="AB1787" s="12"/>
      <c r="AC1787" s="13"/>
      <c r="AD1787" s="4" t="str">
        <f t="shared" ref="AD1787:AD1792" si="1983">IFERROR(AVERAGE(AE1787:AF1787),"")</f>
        <v/>
      </c>
      <c r="AE1787" s="12"/>
      <c r="AF1787" s="13"/>
      <c r="AG1787" s="4" t="str">
        <f t="shared" ref="AG1787:AG1792" si="1984">IFERROR(AVERAGE(AH1787:AI1787),"")</f>
        <v/>
      </c>
      <c r="AH1787" s="12"/>
      <c r="AI1787" s="13"/>
      <c r="AJ1787" s="4" t="str">
        <f t="shared" ref="AJ1787:AJ1792" si="1985">IFERROR(AVERAGE(AK1787:AL1787),"")</f>
        <v/>
      </c>
      <c r="AK1787" s="12"/>
      <c r="AL1787" s="13"/>
      <c r="AM1787" s="4" t="str">
        <f t="shared" ref="AM1787:AM1792" si="1986">IFERROR(AVERAGE(AN1787:AO1787),"")</f>
        <v/>
      </c>
      <c r="AN1787" s="12"/>
      <c r="AO1787" s="13"/>
      <c r="AP1787" s="4" t="str">
        <f t="shared" ref="AP1787:AP1792" si="1987">IFERROR(AVERAGE(AQ1787:AR1787),"")</f>
        <v/>
      </c>
      <c r="AQ1787" s="12"/>
      <c r="AR1787" s="13"/>
      <c r="AS1787" s="4" t="str">
        <f t="shared" ref="AS1787:AS1792" si="1988">IFERROR(AVERAGE(AT1787:AU1787),"")</f>
        <v/>
      </c>
      <c r="AT1787" s="12"/>
      <c r="AU1787" s="13"/>
      <c r="AV1787" s="4" t="str">
        <f t="shared" ref="AV1787:AV1792" si="1989">IFERROR(AVERAGE(AW1787:AX1787),"")</f>
        <v/>
      </c>
      <c r="AW1787" s="12"/>
      <c r="AX1787" s="13"/>
      <c r="AY1787" s="4" t="str">
        <f t="shared" ref="AY1787:AY1792" si="1990">IFERROR(AVERAGE(AZ1787:BA1787),"")</f>
        <v/>
      </c>
      <c r="AZ1787" s="12"/>
      <c r="BA1787" s="13"/>
      <c r="BB1787" s="4" t="str">
        <f t="shared" ref="BB1787:BB1792" si="1991">IFERROR(AVERAGE(BC1787:BD1787),"")</f>
        <v/>
      </c>
      <c r="BC1787" s="12"/>
      <c r="BD1787" s="13"/>
      <c r="BE1787" s="4" t="str">
        <f t="shared" ref="BE1787:BE1792" si="1992">IFERROR(AVERAGE(BF1787:BG1787),"")</f>
        <v/>
      </c>
      <c r="BF1787" s="12"/>
      <c r="BG1787" s="13"/>
      <c r="BH1787" s="4" t="str">
        <f t="shared" ref="BH1787:BH1792" si="1993">IFERROR(AVERAGE(BI1787:BJ1787),"")</f>
        <v/>
      </c>
      <c r="BI1787" s="12"/>
      <c r="BJ1787" s="13"/>
      <c r="BK1787" s="4" t="str">
        <f t="shared" ref="BK1787:BK1792" si="1994">IFERROR(AVERAGE(BL1787:BM1787),"")</f>
        <v/>
      </c>
      <c r="BL1787" s="12"/>
      <c r="BM1787" s="13"/>
      <c r="BN1787" s="4" t="str">
        <f t="shared" ref="BN1787:BN1792" si="1995">IFERROR(AVERAGE(BO1787:BP1787),"")</f>
        <v/>
      </c>
      <c r="BO1787" s="12"/>
      <c r="BP1787" s="13"/>
      <c r="BQ1787" s="4" t="str">
        <f t="shared" ref="BQ1787:BQ1792" si="1996">IFERROR(AVERAGE(BR1787:BS1787),"")</f>
        <v/>
      </c>
      <c r="BR1787" s="12"/>
      <c r="BS1787" s="13"/>
      <c r="BT1787" s="4" t="str">
        <f t="shared" ref="BT1787:BT1792" si="1997">IFERROR(AVERAGE(BU1787:BV1787),"")</f>
        <v/>
      </c>
      <c r="BU1787" s="12"/>
      <c r="BV1787" s="13"/>
    </row>
    <row r="1788" spans="1:77" outlineLevel="1">
      <c r="B1788" t="str">
        <f t="shared" si="1974"/>
        <v>wind-wasserstoff2016</v>
      </c>
      <c r="C1788" t="s">
        <v>13</v>
      </c>
      <c r="D1788">
        <f t="shared" ref="D1788:E1792" si="1998">D1787</f>
        <v>2016</v>
      </c>
      <c r="E1788" t="str">
        <f t="shared" si="1998"/>
        <v>EUR</v>
      </c>
      <c r="F1788" s="4" t="str">
        <f t="shared" si="1975"/>
        <v/>
      </c>
      <c r="G1788" s="12"/>
      <c r="H1788" s="13"/>
      <c r="I1788" s="4" t="str">
        <f t="shared" si="1976"/>
        <v/>
      </c>
      <c r="J1788" s="12"/>
      <c r="K1788" s="13"/>
      <c r="L1788" s="4" t="str">
        <f t="shared" si="1977"/>
        <v/>
      </c>
      <c r="M1788" s="12"/>
      <c r="N1788" s="13"/>
      <c r="O1788" s="4" t="str">
        <f t="shared" si="1978"/>
        <v/>
      </c>
      <c r="P1788" s="12"/>
      <c r="Q1788" s="13"/>
      <c r="R1788" s="4" t="str">
        <f t="shared" si="1979"/>
        <v/>
      </c>
      <c r="S1788" s="12"/>
      <c r="T1788" s="13"/>
      <c r="U1788" s="4" t="str">
        <f t="shared" si="1980"/>
        <v/>
      </c>
      <c r="V1788" s="12"/>
      <c r="W1788" s="13"/>
      <c r="X1788" s="4" t="str">
        <f t="shared" si="1981"/>
        <v/>
      </c>
      <c r="Y1788" s="12"/>
      <c r="Z1788" s="13"/>
      <c r="AA1788" s="4" t="str">
        <f t="shared" si="1982"/>
        <v/>
      </c>
      <c r="AB1788" s="12"/>
      <c r="AC1788" s="13"/>
      <c r="AD1788" s="4" t="str">
        <f t="shared" si="1983"/>
        <v/>
      </c>
      <c r="AE1788" s="12"/>
      <c r="AF1788" s="13"/>
      <c r="AG1788" s="4" t="str">
        <f t="shared" si="1984"/>
        <v/>
      </c>
      <c r="AH1788" s="12"/>
      <c r="AI1788" s="13"/>
      <c r="AJ1788" s="4" t="str">
        <f t="shared" si="1985"/>
        <v/>
      </c>
      <c r="AK1788" s="12"/>
      <c r="AL1788" s="13"/>
      <c r="AM1788" s="4">
        <f t="shared" si="1986"/>
        <v>327.40999999999997</v>
      </c>
      <c r="AN1788" s="12">
        <f>43.41+284</f>
        <v>327.40999999999997</v>
      </c>
      <c r="AO1788" s="13">
        <f>AN1788</f>
        <v>327.40999999999997</v>
      </c>
      <c r="AP1788" s="4" t="str">
        <f t="shared" si="1987"/>
        <v/>
      </c>
      <c r="AQ1788" s="12"/>
      <c r="AR1788" s="13"/>
      <c r="AS1788" s="4" t="str">
        <f t="shared" si="1988"/>
        <v/>
      </c>
      <c r="AT1788" s="12"/>
      <c r="AU1788" s="13"/>
      <c r="AV1788" s="4" t="str">
        <f t="shared" si="1989"/>
        <v/>
      </c>
      <c r="AW1788" s="12"/>
      <c r="AX1788" s="13"/>
      <c r="AY1788" s="4" t="str">
        <f t="shared" si="1990"/>
        <v/>
      </c>
      <c r="AZ1788" s="12"/>
      <c r="BA1788" s="13"/>
      <c r="BB1788" s="4" t="str">
        <f t="shared" si="1991"/>
        <v/>
      </c>
      <c r="BC1788" s="12"/>
      <c r="BD1788" s="13"/>
      <c r="BE1788" s="4" t="str">
        <f t="shared" si="1992"/>
        <v/>
      </c>
      <c r="BF1788" s="12"/>
      <c r="BG1788" s="13"/>
      <c r="BH1788" s="4" t="str">
        <f t="shared" si="1993"/>
        <v/>
      </c>
      <c r="BI1788" s="12"/>
      <c r="BJ1788" s="13"/>
      <c r="BK1788" s="4" t="str">
        <f t="shared" si="1994"/>
        <v/>
      </c>
      <c r="BL1788" s="12"/>
      <c r="BM1788" s="13"/>
      <c r="BN1788" s="4" t="str">
        <f t="shared" si="1995"/>
        <v/>
      </c>
      <c r="BO1788" s="12"/>
      <c r="BP1788" s="13"/>
      <c r="BQ1788" s="4" t="str">
        <f t="shared" si="1996"/>
        <v/>
      </c>
      <c r="BR1788" s="12"/>
      <c r="BS1788" s="13"/>
      <c r="BT1788" s="4" t="str">
        <f t="shared" si="1997"/>
        <v/>
      </c>
      <c r="BU1788" s="12"/>
      <c r="BV1788" s="13"/>
    </row>
    <row r="1789" spans="1:77" outlineLevel="1">
      <c r="B1789" t="str">
        <f t="shared" si="1974"/>
        <v>wind-wasserstoff2016</v>
      </c>
      <c r="C1789" t="s">
        <v>14</v>
      </c>
      <c r="D1789">
        <f t="shared" si="1998"/>
        <v>2016</v>
      </c>
      <c r="E1789" t="str">
        <f t="shared" si="1998"/>
        <v>EUR</v>
      </c>
      <c r="F1789" s="4" t="str">
        <f t="shared" si="1975"/>
        <v/>
      </c>
      <c r="G1789" s="12"/>
      <c r="H1789" s="13"/>
      <c r="I1789" s="4" t="str">
        <f t="shared" si="1976"/>
        <v/>
      </c>
      <c r="J1789" s="12"/>
      <c r="K1789" s="13"/>
      <c r="L1789" s="4" t="str">
        <f t="shared" si="1977"/>
        <v/>
      </c>
      <c r="M1789" s="12"/>
      <c r="N1789" s="13"/>
      <c r="O1789" s="4" t="str">
        <f t="shared" si="1978"/>
        <v/>
      </c>
      <c r="P1789" s="12"/>
      <c r="Q1789" s="13"/>
      <c r="R1789" s="4" t="str">
        <f t="shared" si="1979"/>
        <v/>
      </c>
      <c r="S1789" s="12"/>
      <c r="T1789" s="13"/>
      <c r="U1789" s="4" t="str">
        <f t="shared" si="1980"/>
        <v/>
      </c>
      <c r="V1789" s="12"/>
      <c r="W1789" s="13"/>
      <c r="X1789" s="4" t="str">
        <f t="shared" si="1981"/>
        <v/>
      </c>
      <c r="Y1789" s="12"/>
      <c r="Z1789" s="13"/>
      <c r="AA1789" s="4" t="str">
        <f t="shared" si="1982"/>
        <v/>
      </c>
      <c r="AB1789" s="12"/>
      <c r="AC1789" s="13"/>
      <c r="AD1789" s="4" t="str">
        <f t="shared" si="1983"/>
        <v/>
      </c>
      <c r="AE1789" s="12"/>
      <c r="AF1789" s="13"/>
      <c r="AG1789" s="4" t="str">
        <f t="shared" si="1984"/>
        <v/>
      </c>
      <c r="AH1789" s="12"/>
      <c r="AI1789" s="13"/>
      <c r="AJ1789" s="4" t="str">
        <f t="shared" si="1985"/>
        <v/>
      </c>
      <c r="AK1789" s="12"/>
      <c r="AL1789" s="13"/>
      <c r="AM1789" s="4">
        <f t="shared" si="1986"/>
        <v>416.59000000000003</v>
      </c>
      <c r="AN1789" s="12">
        <f>105.59+311</f>
        <v>416.59000000000003</v>
      </c>
      <c r="AO1789" s="13">
        <f>AN1789</f>
        <v>416.59000000000003</v>
      </c>
      <c r="AP1789" s="4" t="str">
        <f t="shared" si="1987"/>
        <v/>
      </c>
      <c r="AQ1789" s="12"/>
      <c r="AR1789" s="13"/>
      <c r="AS1789" s="4" t="str">
        <f t="shared" si="1988"/>
        <v/>
      </c>
      <c r="AT1789" s="12"/>
      <c r="AU1789" s="13"/>
      <c r="AV1789" s="4" t="str">
        <f t="shared" si="1989"/>
        <v/>
      </c>
      <c r="AW1789" s="12"/>
      <c r="AX1789" s="13"/>
      <c r="AY1789" s="4" t="str">
        <f t="shared" si="1990"/>
        <v/>
      </c>
      <c r="AZ1789" s="12"/>
      <c r="BA1789" s="13"/>
      <c r="BB1789" s="4" t="str">
        <f t="shared" si="1991"/>
        <v/>
      </c>
      <c r="BC1789" s="12"/>
      <c r="BD1789" s="13"/>
      <c r="BE1789" s="4" t="str">
        <f t="shared" si="1992"/>
        <v/>
      </c>
      <c r="BF1789" s="12"/>
      <c r="BG1789" s="13"/>
      <c r="BH1789" s="4" t="str">
        <f t="shared" si="1993"/>
        <v/>
      </c>
      <c r="BI1789" s="12"/>
      <c r="BJ1789" s="13"/>
      <c r="BK1789" s="4" t="str">
        <f t="shared" si="1994"/>
        <v/>
      </c>
      <c r="BL1789" s="12"/>
      <c r="BM1789" s="13"/>
      <c r="BN1789" s="4" t="str">
        <f t="shared" si="1995"/>
        <v/>
      </c>
      <c r="BO1789" s="12"/>
      <c r="BP1789" s="13"/>
      <c r="BQ1789" s="4" t="str">
        <f t="shared" si="1996"/>
        <v/>
      </c>
      <c r="BR1789" s="12"/>
      <c r="BS1789" s="13"/>
      <c r="BT1789" s="4" t="str">
        <f t="shared" si="1997"/>
        <v/>
      </c>
      <c r="BU1789" s="12"/>
      <c r="BV1789" s="13"/>
    </row>
    <row r="1790" spans="1:77" outlineLevel="1">
      <c r="B1790" t="str">
        <f t="shared" si="1974"/>
        <v>wind-wasserstoff2016</v>
      </c>
      <c r="C1790" t="s">
        <v>11</v>
      </c>
      <c r="D1790">
        <f t="shared" si="1998"/>
        <v>2016</v>
      </c>
      <c r="E1790" t="str">
        <f t="shared" si="1998"/>
        <v>EUR</v>
      </c>
      <c r="F1790" s="4" t="str">
        <f t="shared" si="1975"/>
        <v/>
      </c>
      <c r="G1790" s="12"/>
      <c r="H1790" s="13"/>
      <c r="I1790" s="4" t="str">
        <f t="shared" si="1976"/>
        <v/>
      </c>
      <c r="J1790" s="12"/>
      <c r="K1790" s="13"/>
      <c r="L1790" s="4" t="str">
        <f t="shared" si="1977"/>
        <v/>
      </c>
      <c r="M1790" s="12"/>
      <c r="N1790" s="13"/>
      <c r="O1790" s="4" t="str">
        <f t="shared" si="1978"/>
        <v/>
      </c>
      <c r="P1790" s="12"/>
      <c r="Q1790" s="13"/>
      <c r="R1790" s="4" t="str">
        <f t="shared" si="1979"/>
        <v/>
      </c>
      <c r="S1790" s="12"/>
      <c r="T1790" s="13"/>
      <c r="U1790" s="4" t="str">
        <f t="shared" si="1980"/>
        <v/>
      </c>
      <c r="V1790" s="12"/>
      <c r="W1790" s="13"/>
      <c r="X1790" s="4" t="str">
        <f t="shared" si="1981"/>
        <v/>
      </c>
      <c r="Y1790" s="12"/>
      <c r="Z1790" s="13"/>
      <c r="AA1790" s="4" t="str">
        <f t="shared" si="1982"/>
        <v/>
      </c>
      <c r="AB1790" s="12"/>
      <c r="AC1790" s="13"/>
      <c r="AD1790" s="4" t="str">
        <f t="shared" si="1983"/>
        <v/>
      </c>
      <c r="AE1790" s="12"/>
      <c r="AF1790" s="13"/>
      <c r="AG1790" s="4" t="str">
        <f t="shared" si="1984"/>
        <v/>
      </c>
      <c r="AH1790" s="12"/>
      <c r="AI1790" s="13"/>
      <c r="AJ1790" s="4" t="str">
        <f t="shared" si="1985"/>
        <v/>
      </c>
      <c r="AK1790" s="12"/>
      <c r="AL1790" s="13"/>
      <c r="AM1790" s="4" t="str">
        <f t="shared" si="1986"/>
        <v/>
      </c>
      <c r="AN1790" s="12"/>
      <c r="AO1790" s="13"/>
      <c r="AP1790" s="4" t="str">
        <f t="shared" si="1987"/>
        <v/>
      </c>
      <c r="AQ1790" s="12"/>
      <c r="AR1790" s="13"/>
      <c r="AS1790" s="4" t="str">
        <f t="shared" si="1988"/>
        <v/>
      </c>
      <c r="AT1790" s="12"/>
      <c r="AU1790" s="13"/>
      <c r="AV1790" s="4" t="str">
        <f t="shared" si="1989"/>
        <v/>
      </c>
      <c r="AW1790" s="12"/>
      <c r="AX1790" s="13"/>
      <c r="AY1790" s="4" t="str">
        <f t="shared" si="1990"/>
        <v/>
      </c>
      <c r="AZ1790" s="12"/>
      <c r="BA1790" s="13"/>
      <c r="BB1790" s="4" t="str">
        <f t="shared" si="1991"/>
        <v/>
      </c>
      <c r="BC1790" s="12"/>
      <c r="BD1790" s="13"/>
      <c r="BE1790" s="4" t="str">
        <f t="shared" si="1992"/>
        <v/>
      </c>
      <c r="BF1790" s="12"/>
      <c r="BG1790" s="13"/>
      <c r="BH1790" s="4" t="str">
        <f t="shared" si="1993"/>
        <v/>
      </c>
      <c r="BI1790" s="12"/>
      <c r="BJ1790" s="13"/>
      <c r="BK1790" s="4" t="str">
        <f t="shared" si="1994"/>
        <v/>
      </c>
      <c r="BL1790" s="12"/>
      <c r="BM1790" s="13"/>
      <c r="BN1790" s="4" t="str">
        <f t="shared" si="1995"/>
        <v/>
      </c>
      <c r="BO1790" s="12"/>
      <c r="BP1790" s="13"/>
      <c r="BQ1790" s="4" t="str">
        <f t="shared" si="1996"/>
        <v/>
      </c>
      <c r="BR1790" s="12"/>
      <c r="BS1790" s="13"/>
      <c r="BT1790" s="4" t="str">
        <f t="shared" si="1997"/>
        <v/>
      </c>
      <c r="BU1790" s="12"/>
      <c r="BV1790" s="13"/>
    </row>
    <row r="1791" spans="1:77" outlineLevel="1">
      <c r="B1791" t="str">
        <f t="shared" si="1974"/>
        <v>wind-wasserstoff2016</v>
      </c>
      <c r="C1791" t="s">
        <v>15</v>
      </c>
      <c r="D1791">
        <f t="shared" si="1998"/>
        <v>2016</v>
      </c>
      <c r="E1791" t="str">
        <f t="shared" si="1998"/>
        <v>EUR</v>
      </c>
      <c r="F1791" s="4" t="str">
        <f t="shared" si="1975"/>
        <v/>
      </c>
      <c r="G1791" s="12"/>
      <c r="H1791" s="13"/>
      <c r="I1791" s="4" t="str">
        <f t="shared" si="1976"/>
        <v/>
      </c>
      <c r="J1791" s="12"/>
      <c r="K1791" s="13"/>
      <c r="L1791" s="4" t="str">
        <f t="shared" si="1977"/>
        <v/>
      </c>
      <c r="M1791" s="12"/>
      <c r="N1791" s="13"/>
      <c r="O1791" s="4" t="str">
        <f t="shared" si="1978"/>
        <v/>
      </c>
      <c r="P1791" s="12"/>
      <c r="Q1791" s="13"/>
      <c r="R1791" s="4" t="str">
        <f t="shared" si="1979"/>
        <v/>
      </c>
      <c r="S1791" s="12"/>
      <c r="T1791" s="13"/>
      <c r="U1791" s="4" t="str">
        <f t="shared" si="1980"/>
        <v/>
      </c>
      <c r="V1791" s="12"/>
      <c r="W1791" s="13"/>
      <c r="X1791" s="4" t="str">
        <f t="shared" si="1981"/>
        <v/>
      </c>
      <c r="Y1791" s="12"/>
      <c r="Z1791" s="13"/>
      <c r="AA1791" s="4" t="str">
        <f t="shared" si="1982"/>
        <v/>
      </c>
      <c r="AB1791" s="12"/>
      <c r="AC1791" s="13"/>
      <c r="AD1791" s="4" t="str">
        <f t="shared" si="1983"/>
        <v/>
      </c>
      <c r="AE1791" s="12"/>
      <c r="AF1791" s="13"/>
      <c r="AG1791" s="4" t="str">
        <f t="shared" si="1984"/>
        <v/>
      </c>
      <c r="AH1791" s="12"/>
      <c r="AI1791" s="13"/>
      <c r="AJ1791" s="4" t="str">
        <f t="shared" si="1985"/>
        <v/>
      </c>
      <c r="AK1791" s="12"/>
      <c r="AL1791" s="13"/>
      <c r="AM1791" s="4">
        <f t="shared" si="1986"/>
        <v>99</v>
      </c>
      <c r="AN1791" s="12">
        <v>99</v>
      </c>
      <c r="AO1791" s="13">
        <f>AN1791</f>
        <v>99</v>
      </c>
      <c r="AP1791" s="4" t="str">
        <f t="shared" si="1987"/>
        <v/>
      </c>
      <c r="AQ1791" s="12"/>
      <c r="AR1791" s="13"/>
      <c r="AS1791" s="4" t="str">
        <f t="shared" si="1988"/>
        <v/>
      </c>
      <c r="AT1791" s="12"/>
      <c r="AU1791" s="13"/>
      <c r="AV1791" s="4" t="str">
        <f t="shared" si="1989"/>
        <v/>
      </c>
      <c r="AW1791" s="12"/>
      <c r="AX1791" s="13"/>
      <c r="AY1791" s="4" t="str">
        <f t="shared" si="1990"/>
        <v/>
      </c>
      <c r="AZ1791" s="12"/>
      <c r="BA1791" s="13"/>
      <c r="BB1791" s="4" t="str">
        <f t="shared" si="1991"/>
        <v/>
      </c>
      <c r="BC1791" s="12"/>
      <c r="BD1791" s="13"/>
      <c r="BE1791" s="4" t="str">
        <f t="shared" si="1992"/>
        <v/>
      </c>
      <c r="BF1791" s="12"/>
      <c r="BG1791" s="13"/>
      <c r="BH1791" s="4" t="str">
        <f t="shared" si="1993"/>
        <v/>
      </c>
      <c r="BI1791" s="12"/>
      <c r="BJ1791" s="13"/>
      <c r="BK1791" s="4" t="str">
        <f t="shared" si="1994"/>
        <v/>
      </c>
      <c r="BL1791" s="12"/>
      <c r="BM1791" s="13"/>
      <c r="BN1791" s="4" t="str">
        <f t="shared" si="1995"/>
        <v/>
      </c>
      <c r="BO1791" s="12"/>
      <c r="BP1791" s="13"/>
      <c r="BQ1791" s="4" t="str">
        <f t="shared" si="1996"/>
        <v/>
      </c>
      <c r="BR1791" s="12"/>
      <c r="BS1791" s="13"/>
      <c r="BT1791" s="4" t="str">
        <f t="shared" si="1997"/>
        <v/>
      </c>
      <c r="BU1791" s="12"/>
      <c r="BV1791" s="13"/>
    </row>
    <row r="1792" spans="1:77" outlineLevel="1">
      <c r="B1792" t="str">
        <f t="shared" si="1974"/>
        <v>wind-wasserstoff2016</v>
      </c>
      <c r="C1792" t="s">
        <v>16</v>
      </c>
      <c r="D1792">
        <f t="shared" si="1998"/>
        <v>2016</v>
      </c>
      <c r="E1792" t="str">
        <f t="shared" si="1998"/>
        <v>EUR</v>
      </c>
      <c r="F1792" s="4" t="str">
        <f t="shared" si="1975"/>
        <v/>
      </c>
      <c r="G1792" s="12"/>
      <c r="H1792" s="13"/>
      <c r="I1792" s="4" t="str">
        <f t="shared" si="1976"/>
        <v/>
      </c>
      <c r="J1792" s="12"/>
      <c r="K1792" s="13"/>
      <c r="L1792" s="4" t="str">
        <f t="shared" si="1977"/>
        <v/>
      </c>
      <c r="M1792" s="12"/>
      <c r="N1792" s="13"/>
      <c r="O1792" s="4" t="str">
        <f t="shared" si="1978"/>
        <v/>
      </c>
      <c r="P1792" s="12"/>
      <c r="Q1792" s="13"/>
      <c r="R1792" s="4" t="str">
        <f t="shared" si="1979"/>
        <v/>
      </c>
      <c r="S1792" s="12"/>
      <c r="T1792" s="13"/>
      <c r="U1792" s="4" t="str">
        <f t="shared" si="1980"/>
        <v/>
      </c>
      <c r="V1792" s="12"/>
      <c r="W1792" s="13"/>
      <c r="X1792" s="4" t="str">
        <f t="shared" si="1981"/>
        <v/>
      </c>
      <c r="Y1792" s="12"/>
      <c r="Z1792" s="13"/>
      <c r="AA1792" s="4" t="str">
        <f t="shared" si="1982"/>
        <v/>
      </c>
      <c r="AB1792" s="12"/>
      <c r="AC1792" s="13"/>
      <c r="AD1792" s="4" t="str">
        <f t="shared" si="1983"/>
        <v/>
      </c>
      <c r="AE1792" s="12"/>
      <c r="AF1792" s="13"/>
      <c r="AG1792" s="4" t="str">
        <f t="shared" si="1984"/>
        <v/>
      </c>
      <c r="AH1792" s="12"/>
      <c r="AI1792" s="13"/>
      <c r="AJ1792" s="4" t="str">
        <f t="shared" si="1985"/>
        <v/>
      </c>
      <c r="AK1792" s="12"/>
      <c r="AL1792" s="13"/>
      <c r="AM1792" s="4">
        <f t="shared" si="1986"/>
        <v>322.69</v>
      </c>
      <c r="AN1792" s="12">
        <f>158.69+164</f>
        <v>322.69</v>
      </c>
      <c r="AO1792" s="13">
        <f>AN1792</f>
        <v>322.69</v>
      </c>
      <c r="AP1792" s="4" t="str">
        <f t="shared" si="1987"/>
        <v/>
      </c>
      <c r="AQ1792" s="12"/>
      <c r="AR1792" s="13"/>
      <c r="AS1792" s="4" t="str">
        <f t="shared" si="1988"/>
        <v/>
      </c>
      <c r="AT1792" s="12"/>
      <c r="AU1792" s="13"/>
      <c r="AV1792" s="4" t="str">
        <f t="shared" si="1989"/>
        <v/>
      </c>
      <c r="AW1792" s="12"/>
      <c r="AX1792" s="13"/>
      <c r="AY1792" s="4" t="str">
        <f t="shared" si="1990"/>
        <v/>
      </c>
      <c r="AZ1792" s="12"/>
      <c r="BA1792" s="13"/>
      <c r="BB1792" s="4" t="str">
        <f t="shared" si="1991"/>
        <v/>
      </c>
      <c r="BC1792" s="12"/>
      <c r="BD1792" s="13"/>
      <c r="BE1792" s="4" t="str">
        <f t="shared" si="1992"/>
        <v/>
      </c>
      <c r="BF1792" s="12"/>
      <c r="BG1792" s="13"/>
      <c r="BH1792" s="4" t="str">
        <f t="shared" si="1993"/>
        <v/>
      </c>
      <c r="BI1792" s="12"/>
      <c r="BJ1792" s="13"/>
      <c r="BK1792" s="4" t="str">
        <f t="shared" si="1994"/>
        <v/>
      </c>
      <c r="BL1792" s="12"/>
      <c r="BM1792" s="13"/>
      <c r="BN1792" s="4" t="str">
        <f t="shared" si="1995"/>
        <v/>
      </c>
      <c r="BO1792" s="12"/>
      <c r="BP1792" s="13"/>
      <c r="BQ1792" s="4" t="str">
        <f t="shared" si="1996"/>
        <v/>
      </c>
      <c r="BR1792" s="12"/>
      <c r="BS1792" s="13"/>
      <c r="BT1792" s="4" t="str">
        <f t="shared" si="1997"/>
        <v/>
      </c>
      <c r="BU1792" s="12"/>
      <c r="BV1792" s="13"/>
    </row>
    <row r="1793" spans="1:77">
      <c r="B1793" t="s">
        <v>69</v>
      </c>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c r="BB1793" s="4"/>
      <c r="BC1793" s="4"/>
      <c r="BD1793" s="4"/>
      <c r="BE1793" s="4"/>
      <c r="BF1793" s="4"/>
      <c r="BG1793" s="4"/>
      <c r="BH1793" s="4"/>
      <c r="BI1793" s="4"/>
      <c r="BJ1793" s="4"/>
      <c r="BK1793" s="4"/>
      <c r="BL1793" s="4"/>
      <c r="BM1793" s="4"/>
      <c r="BN1793" s="4"/>
      <c r="BO1793" s="4"/>
      <c r="BP1793" s="4"/>
      <c r="BQ1793" s="4"/>
      <c r="BR1793" s="4"/>
      <c r="BS1793" s="4"/>
      <c r="BT1793" s="4"/>
      <c r="BU1793" s="4"/>
      <c r="BV1793" s="4"/>
    </row>
    <row r="1794" spans="1:77">
      <c r="B1794" t="str">
        <f>B1792</f>
        <v>wind-wasserstoff2016</v>
      </c>
      <c r="C1794" t="s">
        <v>19</v>
      </c>
      <c r="D1794">
        <f>D1792</f>
        <v>2016</v>
      </c>
      <c r="E1794" t="str">
        <f>E1781</f>
        <v>EUR/kW</v>
      </c>
      <c r="F1794" s="4" t="str">
        <f>IFERROR(AVERAGE(G1794:H1794),"")</f>
        <v/>
      </c>
      <c r="G1794" s="12"/>
      <c r="H1794" s="13"/>
      <c r="I1794" s="4" t="str">
        <f>IFERROR(AVERAGE(J1794:K1794),"")</f>
        <v/>
      </c>
      <c r="J1794" s="12"/>
      <c r="K1794" s="13"/>
      <c r="L1794" s="4" t="str">
        <f>IFERROR(AVERAGE(M1794:N1794),"")</f>
        <v/>
      </c>
      <c r="M1794" s="12"/>
      <c r="N1794" s="13"/>
      <c r="O1794" s="4" t="str">
        <f>IFERROR(AVERAGE(P1794:Q1794),"")</f>
        <v/>
      </c>
      <c r="P1794" s="12"/>
      <c r="Q1794" s="13"/>
      <c r="R1794" s="4" t="str">
        <f>IFERROR(AVERAGE(S1794:T1794),"")</f>
        <v/>
      </c>
      <c r="S1794" s="12"/>
      <c r="T1794" s="13"/>
      <c r="U1794" s="4" t="str">
        <f>IFERROR(AVERAGE(V1794:W1794),"")</f>
        <v/>
      </c>
      <c r="V1794" s="12"/>
      <c r="W1794" s="13"/>
      <c r="X1794" s="4" t="str">
        <f>IFERROR(AVERAGE(Y1794:Z1794),"")</f>
        <v/>
      </c>
      <c r="Y1794" s="12"/>
      <c r="Z1794" s="13"/>
      <c r="AA1794" s="4" t="str">
        <f>IFERROR(AVERAGE(AB1794:AC1794),"")</f>
        <v/>
      </c>
      <c r="AB1794" s="12"/>
      <c r="AC1794" s="13"/>
      <c r="AD1794" s="4" t="str">
        <f>IFERROR(AVERAGE(AE1794:AF1794),"")</f>
        <v/>
      </c>
      <c r="AE1794" s="12"/>
      <c r="AF1794" s="13"/>
      <c r="AG1794" s="4" t="str">
        <f>IFERROR(AVERAGE(AH1794:AI1794),"")</f>
        <v/>
      </c>
      <c r="AH1794" s="12"/>
      <c r="AI1794" s="13"/>
      <c r="AJ1794" s="4" t="str">
        <f>IFERROR(AVERAGE(AK1794:AL1794),"")</f>
        <v/>
      </c>
      <c r="AK1794" s="12"/>
      <c r="AL1794" s="13"/>
      <c r="AM1794" s="4" t="str">
        <f>IFERROR(AVERAGE(AN1794:AO1794),"")</f>
        <v/>
      </c>
      <c r="AN1794" s="12"/>
      <c r="AO1794" s="13"/>
      <c r="AP1794" s="4" t="str">
        <f>IFERROR(AVERAGE(AQ1794:AR1794),"")</f>
        <v/>
      </c>
      <c r="AQ1794" s="12"/>
      <c r="AR1794" s="13"/>
      <c r="AS1794" s="4" t="str">
        <f>IFERROR(AVERAGE(AT1794:AU1794),"")</f>
        <v/>
      </c>
      <c r="AT1794" s="12"/>
      <c r="AU1794" s="13"/>
      <c r="AV1794" s="4" t="str">
        <f>IFERROR(AVERAGE(AW1794:AX1794),"")</f>
        <v/>
      </c>
      <c r="AW1794" s="12"/>
      <c r="AX1794" s="13"/>
      <c r="AY1794" s="4" t="str">
        <f>IFERROR(AVERAGE(AZ1794:BA1794),"")</f>
        <v/>
      </c>
      <c r="AZ1794" s="12"/>
      <c r="BA1794" s="13"/>
      <c r="BB1794" s="4" t="str">
        <f>IFERROR(AVERAGE(BC1794:BD1794),"")</f>
        <v/>
      </c>
      <c r="BC1794" s="12"/>
      <c r="BD1794" s="13"/>
      <c r="BE1794" s="4" t="str">
        <f>IFERROR(AVERAGE(BF1794:BG1794),"")</f>
        <v/>
      </c>
      <c r="BF1794" s="12"/>
      <c r="BG1794" s="13"/>
      <c r="BH1794" s="4" t="str">
        <f>IFERROR(AVERAGE(BI1794:BJ1794),"")</f>
        <v/>
      </c>
      <c r="BI1794" s="12"/>
      <c r="BJ1794" s="13"/>
      <c r="BK1794" s="4" t="str">
        <f>IFERROR(AVERAGE(BL1794:BM1794),"")</f>
        <v/>
      </c>
      <c r="BL1794" s="12"/>
      <c r="BM1794" s="13"/>
      <c r="BN1794" s="4" t="str">
        <f>IFERROR(AVERAGE(BO1794:BP1794),"")</f>
        <v/>
      </c>
      <c r="BO1794" s="12"/>
      <c r="BP1794" s="13"/>
      <c r="BQ1794" s="4" t="str">
        <f>IFERROR(AVERAGE(BR1794:BS1794),"")</f>
        <v/>
      </c>
      <c r="BR1794" s="12"/>
      <c r="BS1794" s="13"/>
      <c r="BT1794" s="4" t="str">
        <f>IFERROR(AVERAGE(BU1794:BV1794),"")</f>
        <v/>
      </c>
      <c r="BU1794" s="12"/>
      <c r="BV1794" s="13"/>
    </row>
    <row r="1795" spans="1:77">
      <c r="B1795" t="s">
        <v>69</v>
      </c>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c r="BC1795" s="4"/>
      <c r="BD1795" s="4"/>
      <c r="BE1795" s="4"/>
      <c r="BF1795" s="4"/>
      <c r="BG1795" s="4"/>
      <c r="BH1795" s="4"/>
      <c r="BI1795" s="4"/>
      <c r="BJ1795" s="4"/>
      <c r="BK1795" s="4"/>
      <c r="BL1795" s="4"/>
      <c r="BM1795" s="4"/>
      <c r="BN1795" s="4"/>
      <c r="BO1795" s="4"/>
      <c r="BP1795" s="4"/>
      <c r="BQ1795" s="4"/>
      <c r="BR1795" s="4"/>
      <c r="BS1795" s="4"/>
      <c r="BT1795" s="4"/>
      <c r="BU1795" s="4"/>
      <c r="BV1795" s="4"/>
    </row>
    <row r="1796" spans="1:77">
      <c r="B1796" t="str">
        <f>B1794</f>
        <v>wind-wasserstoff2016</v>
      </c>
      <c r="C1796" t="s">
        <v>48</v>
      </c>
      <c r="D1796">
        <f>D1794</f>
        <v>2016</v>
      </c>
      <c r="E1796" t="s">
        <v>22</v>
      </c>
      <c r="F1796" s="22" t="str">
        <f>IFERROR(AVERAGE(G1796:H1796),"")</f>
        <v/>
      </c>
      <c r="G1796" s="23"/>
      <c r="H1796" s="24"/>
      <c r="I1796" s="22" t="str">
        <f>IFERROR(AVERAGE(J1796:K1796),"")</f>
        <v/>
      </c>
      <c r="J1796" s="23"/>
      <c r="K1796" s="24"/>
      <c r="L1796" s="22" t="str">
        <f>IFERROR(AVERAGE(M1796:N1796),"")</f>
        <v/>
      </c>
      <c r="M1796" s="23"/>
      <c r="N1796" s="24"/>
      <c r="O1796" s="22" t="str">
        <f>IFERROR(AVERAGE(P1796:Q1796),"")</f>
        <v/>
      </c>
      <c r="P1796" s="23"/>
      <c r="Q1796" s="24"/>
      <c r="R1796" s="22" t="str">
        <f>IFERROR(AVERAGE(S1796:T1796),"")</f>
        <v/>
      </c>
      <c r="S1796" s="23"/>
      <c r="T1796" s="24"/>
      <c r="U1796" s="22" t="str">
        <f>IFERROR(AVERAGE(V1796:W1796),"")</f>
        <v/>
      </c>
      <c r="V1796" s="23"/>
      <c r="W1796" s="24"/>
      <c r="X1796" s="22" t="str">
        <f>IFERROR(AVERAGE(Y1796:Z1796),"")</f>
        <v/>
      </c>
      <c r="Y1796" s="23"/>
      <c r="Z1796" s="24"/>
      <c r="AA1796" s="22" t="str">
        <f>IFERROR(AVERAGE(AB1796:AC1796),"")</f>
        <v/>
      </c>
      <c r="AB1796" s="23"/>
      <c r="AC1796" s="24"/>
      <c r="AD1796" s="22" t="str">
        <f>IFERROR(AVERAGE(AE1796:AF1796),"")</f>
        <v/>
      </c>
      <c r="AE1796" s="23"/>
      <c r="AF1796" s="24"/>
      <c r="AG1796" s="22" t="str">
        <f>IFERROR(AVERAGE(AH1796:AI1796),"")</f>
        <v/>
      </c>
      <c r="AH1796" s="23"/>
      <c r="AI1796" s="24"/>
      <c r="AJ1796" s="22" t="str">
        <f>IFERROR(AVERAGE(AK1796:AL1796),"")</f>
        <v/>
      </c>
      <c r="AK1796" s="23"/>
      <c r="AL1796" s="24"/>
      <c r="AM1796" s="22" t="str">
        <f>IFERROR(AVERAGE(AN1796:AO1796),"")</f>
        <v/>
      </c>
      <c r="AN1796" s="23"/>
      <c r="AO1796" s="24"/>
      <c r="AP1796" s="22" t="str">
        <f>IFERROR(AVERAGE(AQ1796:AR1796),"")</f>
        <v/>
      </c>
      <c r="AQ1796" s="23"/>
      <c r="AR1796" s="24"/>
      <c r="AS1796" s="22" t="str">
        <f>IFERROR(AVERAGE(AT1796:AU1796),"")</f>
        <v/>
      </c>
      <c r="AT1796" s="23"/>
      <c r="AU1796" s="24"/>
      <c r="AV1796" s="22" t="str">
        <f>IFERROR(AVERAGE(AW1796:AX1796),"")</f>
        <v/>
      </c>
      <c r="AW1796" s="23"/>
      <c r="AX1796" s="24"/>
      <c r="AY1796" s="22" t="str">
        <f>IFERROR(AVERAGE(AZ1796:BA1796),"")</f>
        <v/>
      </c>
      <c r="AZ1796" s="23"/>
      <c r="BA1796" s="24"/>
      <c r="BB1796" s="22" t="str">
        <f>IFERROR(AVERAGE(BC1796:BD1796),"")</f>
        <v/>
      </c>
      <c r="BC1796" s="23"/>
      <c r="BD1796" s="24"/>
      <c r="BE1796" s="22" t="str">
        <f>IFERROR(AVERAGE(BF1796:BG1796),"")</f>
        <v/>
      </c>
      <c r="BF1796" s="23"/>
      <c r="BG1796" s="24"/>
      <c r="BH1796" s="22" t="str">
        <f>IFERROR(AVERAGE(BI1796:BJ1796),"")</f>
        <v/>
      </c>
      <c r="BI1796" s="23"/>
      <c r="BJ1796" s="24"/>
      <c r="BK1796" s="22" t="str">
        <f>IFERROR(AVERAGE(BL1796:BM1796),"")</f>
        <v/>
      </c>
      <c r="BL1796" s="23"/>
      <c r="BM1796" s="24"/>
      <c r="BN1796" s="22" t="str">
        <f>IFERROR(AVERAGE(BO1796:BP1796),"")</f>
        <v/>
      </c>
      <c r="BO1796" s="23"/>
      <c r="BP1796" s="24"/>
      <c r="BQ1796" s="22" t="str">
        <f>IFERROR(AVERAGE(BR1796:BS1796),"")</f>
        <v/>
      </c>
      <c r="BR1796" s="23"/>
      <c r="BS1796" s="24"/>
      <c r="BT1796" s="22" t="str">
        <f>IFERROR(AVERAGE(BU1796:BV1796),"")</f>
        <v/>
      </c>
      <c r="BU1796" s="23"/>
      <c r="BV1796" s="24"/>
    </row>
    <row r="1797" spans="1:77">
      <c r="B1797" t="str">
        <f>B1796</f>
        <v>wind-wasserstoff2016</v>
      </c>
      <c r="C1797" t="s">
        <v>49</v>
      </c>
      <c r="D1797">
        <f>D1796</f>
        <v>2016</v>
      </c>
      <c r="E1797" t="s">
        <v>22</v>
      </c>
      <c r="F1797" s="22" t="str">
        <f>IFERROR(AVERAGE(G1797:H1797),"")</f>
        <v/>
      </c>
      <c r="G1797" s="23"/>
      <c r="H1797" s="24"/>
      <c r="I1797" s="22" t="str">
        <f>IFERROR(AVERAGE(J1797:K1797),"")</f>
        <v/>
      </c>
      <c r="J1797" s="23"/>
      <c r="K1797" s="24"/>
      <c r="L1797" s="22" t="str">
        <f>IFERROR(AVERAGE(M1797:N1797),"")</f>
        <v/>
      </c>
      <c r="M1797" s="23"/>
      <c r="N1797" s="24"/>
      <c r="O1797" s="22" t="str">
        <f>IFERROR(AVERAGE(P1797:Q1797),"")</f>
        <v/>
      </c>
      <c r="P1797" s="23"/>
      <c r="Q1797" s="24"/>
      <c r="R1797" s="22" t="str">
        <f>IFERROR(AVERAGE(S1797:T1797),"")</f>
        <v/>
      </c>
      <c r="S1797" s="23"/>
      <c r="T1797" s="24"/>
      <c r="U1797" s="22" t="str">
        <f>IFERROR(AVERAGE(V1797:W1797),"")</f>
        <v/>
      </c>
      <c r="V1797" s="23"/>
      <c r="W1797" s="24"/>
      <c r="X1797" s="22" t="str">
        <f>IFERROR(AVERAGE(Y1797:Z1797),"")</f>
        <v/>
      </c>
      <c r="Y1797" s="23"/>
      <c r="Z1797" s="24"/>
      <c r="AA1797" s="22" t="str">
        <f>IFERROR(AVERAGE(AB1797:AC1797),"")</f>
        <v/>
      </c>
      <c r="AB1797" s="23"/>
      <c r="AC1797" s="24"/>
      <c r="AD1797" s="22" t="str">
        <f>IFERROR(AVERAGE(AE1797:AF1797),"")</f>
        <v/>
      </c>
      <c r="AE1797" s="23"/>
      <c r="AF1797" s="24"/>
      <c r="AG1797" s="22" t="str">
        <f>IFERROR(AVERAGE(AH1797:AI1797),"")</f>
        <v/>
      </c>
      <c r="AH1797" s="23"/>
      <c r="AI1797" s="24"/>
      <c r="AJ1797" s="22" t="str">
        <f>IFERROR(AVERAGE(AK1797:AL1797),"")</f>
        <v/>
      </c>
      <c r="AK1797" s="23"/>
      <c r="AL1797" s="24"/>
      <c r="AM1797" s="22" t="str">
        <f>IFERROR(AVERAGE(AN1797:AO1797),"")</f>
        <v/>
      </c>
      <c r="AN1797" s="23"/>
      <c r="AO1797" s="24"/>
      <c r="AP1797" s="22" t="str">
        <f>IFERROR(AVERAGE(AQ1797:AR1797),"")</f>
        <v/>
      </c>
      <c r="AQ1797" s="23"/>
      <c r="AR1797" s="24"/>
      <c r="AS1797" s="22" t="str">
        <f>IFERROR(AVERAGE(AT1797:AU1797),"")</f>
        <v/>
      </c>
      <c r="AT1797" s="23"/>
      <c r="AU1797" s="24"/>
      <c r="AV1797" s="22" t="str">
        <f>IFERROR(AVERAGE(AW1797:AX1797),"")</f>
        <v/>
      </c>
      <c r="AW1797" s="23"/>
      <c r="AX1797" s="24"/>
      <c r="AY1797" s="22" t="str">
        <f>IFERROR(AVERAGE(AZ1797:BA1797),"")</f>
        <v/>
      </c>
      <c r="AZ1797" s="23"/>
      <c r="BA1797" s="24"/>
      <c r="BB1797" s="22" t="str">
        <f>IFERROR(AVERAGE(BC1797:BD1797),"")</f>
        <v/>
      </c>
      <c r="BC1797" s="23"/>
      <c r="BD1797" s="24"/>
      <c r="BE1797" s="22" t="str">
        <f>IFERROR(AVERAGE(BF1797:BG1797),"")</f>
        <v/>
      </c>
      <c r="BF1797" s="23"/>
      <c r="BG1797" s="24"/>
      <c r="BH1797" s="22" t="str">
        <f>IFERROR(AVERAGE(BI1797:BJ1797),"")</f>
        <v/>
      </c>
      <c r="BI1797" s="23"/>
      <c r="BJ1797" s="24"/>
      <c r="BK1797" s="22" t="str">
        <f>IFERROR(AVERAGE(BL1797:BM1797),"")</f>
        <v/>
      </c>
      <c r="BL1797" s="23"/>
      <c r="BM1797" s="24"/>
      <c r="BN1797" s="22" t="str">
        <f>IFERROR(AVERAGE(BO1797:BP1797),"")</f>
        <v/>
      </c>
      <c r="BO1797" s="23"/>
      <c r="BP1797" s="24"/>
      <c r="BQ1797" s="22" t="str">
        <f>IFERROR(AVERAGE(BR1797:BS1797),"")</f>
        <v/>
      </c>
      <c r="BR1797" s="23"/>
      <c r="BS1797" s="24"/>
      <c r="BT1797" s="22" t="str">
        <f>IFERROR(AVERAGE(BU1797:BV1797),"")</f>
        <v/>
      </c>
      <c r="BU1797" s="23"/>
      <c r="BV1797" s="24"/>
    </row>
    <row r="1798" spans="1:77">
      <c r="B1798" t="s">
        <v>69</v>
      </c>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c r="BB1798" s="4"/>
      <c r="BC1798" s="4"/>
      <c r="BD1798" s="4"/>
      <c r="BE1798" s="4"/>
      <c r="BF1798" s="4"/>
      <c r="BG1798" s="4"/>
      <c r="BH1798" s="4"/>
      <c r="BI1798" s="4"/>
      <c r="BJ1798" s="4"/>
      <c r="BK1798" s="4"/>
      <c r="BL1798" s="4"/>
      <c r="BM1798" s="4"/>
      <c r="BN1798" s="4"/>
      <c r="BO1798" s="4"/>
      <c r="BP1798" s="4"/>
      <c r="BQ1798" s="4"/>
      <c r="BR1798" s="4"/>
      <c r="BS1798" s="4"/>
      <c r="BT1798" s="4"/>
      <c r="BU1798" s="4"/>
      <c r="BV1798" s="4"/>
    </row>
    <row r="1799" spans="1:77">
      <c r="B1799" t="str">
        <f>B1794</f>
        <v>wind-wasserstoff2016</v>
      </c>
      <c r="C1799" t="s">
        <v>23</v>
      </c>
      <c r="D1799">
        <f>D1794</f>
        <v>2016</v>
      </c>
      <c r="E1799" t="s">
        <v>20</v>
      </c>
      <c r="F1799" s="4" t="str">
        <f>IFERROR(AVERAGE(G1799:H1799),"")</f>
        <v/>
      </c>
      <c r="G1799" s="12"/>
      <c r="H1799" s="13"/>
      <c r="I1799" s="4" t="str">
        <f>IFERROR(AVERAGE(J1799:K1799),"")</f>
        <v/>
      </c>
      <c r="J1799" s="12"/>
      <c r="K1799" s="13"/>
      <c r="L1799" s="4" t="str">
        <f>IFERROR(AVERAGE(M1799:N1799),"")</f>
        <v/>
      </c>
      <c r="M1799" s="12"/>
      <c r="N1799" s="13"/>
      <c r="O1799" s="4" t="str">
        <f>IFERROR(AVERAGE(P1799:Q1799),"")</f>
        <v/>
      </c>
      <c r="P1799" s="12"/>
      <c r="Q1799" s="13"/>
      <c r="R1799" s="4" t="str">
        <f>IFERROR(AVERAGE(S1799:T1799),"")</f>
        <v/>
      </c>
      <c r="S1799" s="12"/>
      <c r="T1799" s="13"/>
      <c r="U1799" s="4" t="str">
        <f>IFERROR(AVERAGE(V1799:W1799),"")</f>
        <v/>
      </c>
      <c r="V1799" s="12"/>
      <c r="W1799" s="13"/>
      <c r="X1799" s="4" t="str">
        <f>IFERROR(AVERAGE(Y1799:Z1799),"")</f>
        <v/>
      </c>
      <c r="Y1799" s="12"/>
      <c r="Z1799" s="13"/>
      <c r="AA1799" s="4" t="str">
        <f>IFERROR(AVERAGE(AB1799:AC1799),"")</f>
        <v/>
      </c>
      <c r="AB1799" s="12"/>
      <c r="AC1799" s="13"/>
      <c r="AD1799" s="4" t="str">
        <f>IFERROR(AVERAGE(AE1799:AF1799),"")</f>
        <v/>
      </c>
      <c r="AE1799" s="12"/>
      <c r="AF1799" s="13"/>
      <c r="AG1799" s="4" t="str">
        <f>IFERROR(AVERAGE(AH1799:AI1799),"")</f>
        <v/>
      </c>
      <c r="AH1799" s="12"/>
      <c r="AI1799" s="13"/>
      <c r="AJ1799" s="4" t="str">
        <f>IFERROR(AVERAGE(AK1799:AL1799),"")</f>
        <v/>
      </c>
      <c r="AK1799" s="12"/>
      <c r="AL1799" s="13"/>
      <c r="AM1799" s="45">
        <f>IFERROR(AVERAGE(AN1799:AO1799),"")</f>
        <v>1.6E-2</v>
      </c>
      <c r="AN1799" s="44">
        <v>1.6E-2</v>
      </c>
      <c r="AO1799" s="46">
        <v>1.6E-2</v>
      </c>
      <c r="AP1799" s="45" t="str">
        <f>IFERROR(AVERAGE(AQ1799:AR1799),"")</f>
        <v/>
      </c>
      <c r="AQ1799" s="44"/>
      <c r="AR1799" s="46"/>
      <c r="AS1799" s="45" t="str">
        <f>IFERROR(AVERAGE(AT1799:AU1799),"")</f>
        <v/>
      </c>
      <c r="AT1799" s="44"/>
      <c r="AU1799" s="46"/>
      <c r="AV1799" s="4" t="str">
        <f>IFERROR(AVERAGE(AW1799:AX1799),"")</f>
        <v/>
      </c>
      <c r="AW1799" s="12"/>
      <c r="AX1799" s="13"/>
      <c r="AY1799" s="4" t="str">
        <f>IFERROR(AVERAGE(AZ1799:BA1799),"")</f>
        <v/>
      </c>
      <c r="AZ1799" s="12"/>
      <c r="BA1799" s="13"/>
      <c r="BB1799" s="4" t="str">
        <f>IFERROR(AVERAGE(BC1799:BD1799),"")</f>
        <v/>
      </c>
      <c r="BC1799" s="12"/>
      <c r="BD1799" s="13"/>
      <c r="BE1799" s="4" t="str">
        <f>IFERROR(AVERAGE(BF1799:BG1799),"")</f>
        <v/>
      </c>
      <c r="BF1799" s="12"/>
      <c r="BG1799" s="13"/>
      <c r="BH1799" s="4" t="str">
        <f>IFERROR(AVERAGE(BI1799:BJ1799),"")</f>
        <v/>
      </c>
      <c r="BI1799" s="12"/>
      <c r="BJ1799" s="13"/>
      <c r="BK1799" s="4" t="str">
        <f>IFERROR(AVERAGE(BL1799:BM1799),"")</f>
        <v/>
      </c>
      <c r="BL1799" s="12"/>
      <c r="BM1799" s="13"/>
      <c r="BN1799" s="4" t="str">
        <f>IFERROR(AVERAGE(BO1799:BP1799),"")</f>
        <v/>
      </c>
      <c r="BO1799" s="12"/>
      <c r="BP1799" s="13"/>
      <c r="BQ1799" s="4" t="str">
        <f>IFERROR(AVERAGE(BR1799:BS1799),"")</f>
        <v/>
      </c>
      <c r="BR1799" s="12"/>
      <c r="BS1799" s="13"/>
      <c r="BT1799" s="4" t="str">
        <f>IFERROR(AVERAGE(BU1799:BV1799),"")</f>
        <v/>
      </c>
      <c r="BU1799" s="12"/>
      <c r="BV1799" s="13"/>
    </row>
    <row r="1800" spans="1:77">
      <c r="B1800" t="str">
        <f>B1799</f>
        <v>wind-wasserstoff2016</v>
      </c>
      <c r="C1800" t="s">
        <v>42</v>
      </c>
      <c r="D1800">
        <f>D1799</f>
        <v>2016</v>
      </c>
      <c r="E1800" t="s">
        <v>43</v>
      </c>
      <c r="F1800" s="4" t="str">
        <f>IFERROR(AVERAGE(G1800:H1800),"")</f>
        <v/>
      </c>
      <c r="G1800" s="12"/>
      <c r="H1800" s="13"/>
      <c r="I1800" s="4" t="str">
        <f>IFERROR(AVERAGE(J1800:K1800),"")</f>
        <v/>
      </c>
      <c r="J1800" s="12"/>
      <c r="K1800" s="13"/>
      <c r="L1800" s="4" t="str">
        <f>IFERROR(AVERAGE(M1800:N1800),"")</f>
        <v/>
      </c>
      <c r="M1800" s="12"/>
      <c r="N1800" s="13"/>
      <c r="O1800" s="4" t="str">
        <f>IFERROR(AVERAGE(P1800:Q1800),"")</f>
        <v/>
      </c>
      <c r="P1800" s="12"/>
      <c r="Q1800" s="13"/>
      <c r="R1800" s="4" t="str">
        <f>IFERROR(AVERAGE(S1800:T1800),"")</f>
        <v/>
      </c>
      <c r="S1800" s="12"/>
      <c r="T1800" s="13"/>
      <c r="U1800" s="4" t="str">
        <f>IFERROR(AVERAGE(V1800:W1800),"")</f>
        <v/>
      </c>
      <c r="V1800" s="12"/>
      <c r="W1800" s="13"/>
      <c r="X1800" s="4" t="str">
        <f>IFERROR(AVERAGE(Y1800:Z1800),"")</f>
        <v/>
      </c>
      <c r="Y1800" s="12"/>
      <c r="Z1800" s="13"/>
      <c r="AA1800" s="4" t="str">
        <f>IFERROR(AVERAGE(AB1800:AC1800),"")</f>
        <v/>
      </c>
      <c r="AB1800" s="12"/>
      <c r="AC1800" s="13"/>
      <c r="AD1800" s="4" t="str">
        <f>IFERROR(AVERAGE(AE1800:AF1800),"")</f>
        <v/>
      </c>
      <c r="AE1800" s="12"/>
      <c r="AF1800" s="13"/>
      <c r="AG1800" s="4" t="str">
        <f>IFERROR(AVERAGE(AH1800:AI1800),"")</f>
        <v/>
      </c>
      <c r="AH1800" s="12"/>
      <c r="AI1800" s="13"/>
      <c r="AJ1800" s="4" t="str">
        <f>IFERROR(AVERAGE(AK1800:AL1800),"")</f>
        <v/>
      </c>
      <c r="AK1800" s="12"/>
      <c r="AL1800" s="13"/>
      <c r="AM1800" s="4" t="str">
        <f>IFERROR(AVERAGE(AN1800:AO1800),"")</f>
        <v/>
      </c>
      <c r="AN1800" s="12"/>
      <c r="AO1800" s="13"/>
      <c r="AP1800" s="4" t="str">
        <f>IFERROR(AVERAGE(AQ1800:AR1800),"")</f>
        <v/>
      </c>
      <c r="AQ1800" s="12"/>
      <c r="AR1800" s="13"/>
      <c r="AS1800" s="4" t="str">
        <f>IFERROR(AVERAGE(AT1800:AU1800),"")</f>
        <v/>
      </c>
      <c r="AT1800" s="12"/>
      <c r="AU1800" s="13"/>
      <c r="AV1800" s="4" t="str">
        <f>IFERROR(AVERAGE(AW1800:AX1800),"")</f>
        <v/>
      </c>
      <c r="AW1800" s="12"/>
      <c r="AX1800" s="13"/>
      <c r="AY1800" s="4" t="str">
        <f>IFERROR(AVERAGE(AZ1800:BA1800),"")</f>
        <v/>
      </c>
      <c r="AZ1800" s="12"/>
      <c r="BA1800" s="13"/>
      <c r="BB1800" s="4" t="str">
        <f>IFERROR(AVERAGE(BC1800:BD1800),"")</f>
        <v/>
      </c>
      <c r="BC1800" s="12"/>
      <c r="BD1800" s="13"/>
      <c r="BE1800" s="4" t="str">
        <f>IFERROR(AVERAGE(BF1800:BG1800),"")</f>
        <v/>
      </c>
      <c r="BF1800" s="12"/>
      <c r="BG1800" s="13"/>
      <c r="BH1800" s="4" t="str">
        <f>IFERROR(AVERAGE(BI1800:BJ1800),"")</f>
        <v/>
      </c>
      <c r="BI1800" s="12"/>
      <c r="BJ1800" s="13"/>
      <c r="BK1800" s="4" t="str">
        <f>IFERROR(AVERAGE(BL1800:BM1800),"")</f>
        <v/>
      </c>
      <c r="BL1800" s="12"/>
      <c r="BM1800" s="13"/>
      <c r="BN1800" s="4" t="str">
        <f>IFERROR(AVERAGE(BO1800:BP1800),"")</f>
        <v/>
      </c>
      <c r="BO1800" s="12"/>
      <c r="BP1800" s="13"/>
      <c r="BQ1800" s="4" t="str">
        <f>IFERROR(AVERAGE(BR1800:BS1800),"")</f>
        <v/>
      </c>
      <c r="BR1800" s="12"/>
      <c r="BS1800" s="13"/>
      <c r="BT1800" s="4" t="str">
        <f>IFERROR(AVERAGE(BU1800:BV1800),"")</f>
        <v/>
      </c>
      <c r="BU1800" s="12"/>
      <c r="BV1800" s="13"/>
    </row>
    <row r="1801" spans="1:77">
      <c r="B1801" t="str">
        <f>B1800</f>
        <v>wind-wasserstoff2016</v>
      </c>
      <c r="C1801" t="s">
        <v>21</v>
      </c>
      <c r="D1801">
        <f>D1800</f>
        <v>2016</v>
      </c>
      <c r="E1801" t="s">
        <v>22</v>
      </c>
      <c r="F1801" s="22" t="str">
        <f>IFERROR(AVERAGE(G1801:H1801),"")</f>
        <v/>
      </c>
      <c r="G1801" s="23"/>
      <c r="H1801" s="24"/>
      <c r="I1801" s="22" t="str">
        <f>IFERROR(AVERAGE(J1801:K1801),"")</f>
        <v/>
      </c>
      <c r="J1801" s="23"/>
      <c r="K1801" s="24"/>
      <c r="L1801" s="22" t="str">
        <f>IFERROR(AVERAGE(M1801:N1801),"")</f>
        <v/>
      </c>
      <c r="M1801" s="23"/>
      <c r="N1801" s="24"/>
      <c r="O1801" s="22" t="str">
        <f>IFERROR(AVERAGE(P1801:Q1801),"")</f>
        <v/>
      </c>
      <c r="P1801" s="23"/>
      <c r="Q1801" s="24"/>
      <c r="R1801" s="22" t="str">
        <f>IFERROR(AVERAGE(S1801:T1801),"")</f>
        <v/>
      </c>
      <c r="S1801" s="23"/>
      <c r="T1801" s="24"/>
      <c r="U1801" s="22" t="str">
        <f>IFERROR(AVERAGE(V1801:W1801),"")</f>
        <v/>
      </c>
      <c r="V1801" s="23"/>
      <c r="W1801" s="24"/>
      <c r="X1801" s="22" t="str">
        <f>IFERROR(AVERAGE(Y1801:Z1801),"")</f>
        <v/>
      </c>
      <c r="Y1801" s="23"/>
      <c r="Z1801" s="24"/>
      <c r="AA1801" s="22" t="str">
        <f>IFERROR(AVERAGE(AB1801:AC1801),"")</f>
        <v/>
      </c>
      <c r="AB1801" s="23"/>
      <c r="AC1801" s="24"/>
      <c r="AD1801" s="22" t="str">
        <f>IFERROR(AVERAGE(AE1801:AF1801),"")</f>
        <v/>
      </c>
      <c r="AE1801" s="23"/>
      <c r="AF1801" s="24"/>
      <c r="AG1801" s="22" t="str">
        <f>IFERROR(AVERAGE(AH1801:AI1801),"")</f>
        <v/>
      </c>
      <c r="AH1801" s="23"/>
      <c r="AI1801" s="24"/>
      <c r="AJ1801" s="22" t="str">
        <f>IFERROR(AVERAGE(AK1801:AL1801),"")</f>
        <v/>
      </c>
      <c r="AK1801" s="23"/>
      <c r="AL1801" s="24"/>
      <c r="AM1801" s="22" t="str">
        <f>IFERROR(AVERAGE(AN1801:AO1801),"")</f>
        <v/>
      </c>
      <c r="AN1801" s="23"/>
      <c r="AO1801" s="24"/>
      <c r="AP1801" s="22" t="str">
        <f>IFERROR(AVERAGE(AQ1801:AR1801),"")</f>
        <v/>
      </c>
      <c r="AQ1801" s="23"/>
      <c r="AR1801" s="24"/>
      <c r="AS1801" s="22" t="str">
        <f>IFERROR(AVERAGE(AT1801:AU1801),"")</f>
        <v/>
      </c>
      <c r="AT1801" s="23"/>
      <c r="AU1801" s="24"/>
      <c r="AV1801" s="22" t="str">
        <f>IFERROR(AVERAGE(AW1801:AX1801),"")</f>
        <v/>
      </c>
      <c r="AW1801" s="23"/>
      <c r="AX1801" s="24"/>
      <c r="AY1801" s="22" t="str">
        <f>IFERROR(AVERAGE(AZ1801:BA1801),"")</f>
        <v/>
      </c>
      <c r="AZ1801" s="23"/>
      <c r="BA1801" s="24"/>
      <c r="BB1801" s="22" t="str">
        <f>IFERROR(AVERAGE(BC1801:BD1801),"")</f>
        <v/>
      </c>
      <c r="BC1801" s="23"/>
      <c r="BD1801" s="24"/>
      <c r="BE1801" s="22" t="str">
        <f>IFERROR(AVERAGE(BF1801:BG1801),"")</f>
        <v/>
      </c>
      <c r="BF1801" s="23"/>
      <c r="BG1801" s="24"/>
      <c r="BH1801" s="22" t="str">
        <f>IFERROR(AVERAGE(BI1801:BJ1801),"")</f>
        <v/>
      </c>
      <c r="BI1801" s="23"/>
      <c r="BJ1801" s="24"/>
      <c r="BK1801" s="22" t="str">
        <f>IFERROR(AVERAGE(BL1801:BM1801),"")</f>
        <v/>
      </c>
      <c r="BL1801" s="23"/>
      <c r="BM1801" s="24"/>
      <c r="BN1801" s="22" t="str">
        <f>IFERROR(AVERAGE(BO1801:BP1801),"")</f>
        <v/>
      </c>
      <c r="BO1801" s="23"/>
      <c r="BP1801" s="24"/>
      <c r="BQ1801" s="22" t="str">
        <f>IFERROR(AVERAGE(BR1801:BS1801),"")</f>
        <v/>
      </c>
      <c r="BR1801" s="23"/>
      <c r="BS1801" s="24"/>
      <c r="BT1801" s="22" t="str">
        <f>IFERROR(AVERAGE(BU1801:BV1801),"")</f>
        <v/>
      </c>
      <c r="BU1801" s="23"/>
      <c r="BV1801" s="24"/>
    </row>
    <row r="1802" spans="1:77">
      <c r="B1802" s="11"/>
      <c r="C1802" s="11"/>
      <c r="D1802" s="11"/>
      <c r="E1802" s="11"/>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c r="AV1802" s="11"/>
      <c r="AW1802" s="11"/>
      <c r="AX1802" s="11"/>
      <c r="AY1802" s="11"/>
      <c r="AZ1802" s="11"/>
      <c r="BA1802" s="11"/>
      <c r="BB1802" s="11"/>
      <c r="BC1802" s="11"/>
      <c r="BD1802" s="11"/>
      <c r="BE1802" s="11"/>
      <c r="BF1802" s="11"/>
      <c r="BG1802" s="11"/>
      <c r="BH1802" s="11"/>
      <c r="BI1802" s="11"/>
      <c r="BJ1802" s="11"/>
      <c r="BK1802" s="11"/>
      <c r="BL1802" s="11"/>
      <c r="BM1802" s="11"/>
      <c r="BN1802" s="11"/>
      <c r="BO1802" s="11"/>
      <c r="BP1802" s="11"/>
      <c r="BQ1802" s="11"/>
      <c r="BR1802" s="11"/>
      <c r="BS1802" s="11"/>
      <c r="BT1802" s="11"/>
      <c r="BU1802" s="11"/>
      <c r="BV1802" s="11"/>
      <c r="BW1802" s="11"/>
      <c r="BX1802" s="11"/>
      <c r="BY1802" s="11"/>
    </row>
    <row r="1804" spans="1:77">
      <c r="A1804" s="5">
        <f>MATCH(B1804,Sources[Citekey],0)</f>
        <v>96</v>
      </c>
      <c r="B1804" s="6" t="s">
        <v>487</v>
      </c>
      <c r="C1804" s="1"/>
      <c r="D1804" s="1">
        <f>VLOOKUP(B1804,Sources[],2,FALSE)</f>
        <v>2016</v>
      </c>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c r="BB1804" s="4"/>
      <c r="BC1804" s="4"/>
      <c r="BD1804" s="4"/>
      <c r="BE1804" s="4"/>
      <c r="BF1804" s="4"/>
      <c r="BG1804" s="4"/>
      <c r="BH1804" s="4"/>
      <c r="BI1804" s="4"/>
      <c r="BJ1804" s="4"/>
      <c r="BK1804" s="4"/>
      <c r="BL1804" s="4"/>
      <c r="BM1804" s="4"/>
      <c r="BN1804" s="4"/>
      <c r="BO1804" s="4"/>
      <c r="BP1804" s="4"/>
      <c r="BQ1804" s="4"/>
      <c r="BR1804" s="4"/>
      <c r="BS1804" s="4"/>
      <c r="BT1804" s="4"/>
      <c r="BU1804" s="4"/>
      <c r="BV1804" s="4"/>
    </row>
    <row r="1805" spans="1:77">
      <c r="B1805" t="str">
        <f>B1804</f>
        <v>micropyris2016</v>
      </c>
      <c r="C1805" t="s">
        <v>3</v>
      </c>
      <c r="D1805">
        <f>D1804</f>
        <v>2016</v>
      </c>
      <c r="E1805" s="25" t="s">
        <v>6</v>
      </c>
      <c r="F1805" s="4" t="str">
        <f>IFERROR(AVERAGE(G1805:H1805),"")</f>
        <v/>
      </c>
      <c r="G1805" s="12"/>
      <c r="H1805" s="13"/>
      <c r="I1805" s="4" t="str">
        <f>IFERROR(AVERAGE(J1805:K1805),"")</f>
        <v/>
      </c>
      <c r="J1805" s="12"/>
      <c r="K1805" s="13"/>
      <c r="L1805" s="4" t="str">
        <f>IFERROR(AVERAGE(M1805:N1805),"")</f>
        <v/>
      </c>
      <c r="M1805" s="12"/>
      <c r="N1805" s="13"/>
      <c r="O1805" s="4" t="str">
        <f>IFERROR(AVERAGE(P1805:Q1805),"")</f>
        <v/>
      </c>
      <c r="P1805" s="12"/>
      <c r="Q1805" s="13"/>
      <c r="R1805" s="4" t="str">
        <f>IFERROR(AVERAGE(S1805:T1805),"")</f>
        <v/>
      </c>
      <c r="S1805" s="12"/>
      <c r="T1805" s="13"/>
      <c r="U1805" s="4" t="str">
        <f>IFERROR(AVERAGE(V1805:W1805),"")</f>
        <v/>
      </c>
      <c r="V1805" s="12"/>
      <c r="W1805" s="13"/>
      <c r="X1805" s="4" t="str">
        <f>IFERROR(AVERAGE(Y1805:Z1805),"")</f>
        <v/>
      </c>
      <c r="Y1805" s="12"/>
      <c r="Z1805" s="13"/>
      <c r="AA1805" s="4" t="str">
        <f>IFERROR(AVERAGE(AB1805:AC1805),"")</f>
        <v/>
      </c>
      <c r="AB1805" s="12"/>
      <c r="AC1805" s="13"/>
      <c r="AD1805" s="4" t="str">
        <f>IFERROR(AVERAGE(AE1805:AF1805),"")</f>
        <v/>
      </c>
      <c r="AE1805" s="12"/>
      <c r="AF1805" s="13"/>
      <c r="AG1805" s="4" t="str">
        <f>IFERROR(AVERAGE(AH1805:AI1805),"")</f>
        <v/>
      </c>
      <c r="AH1805" s="12"/>
      <c r="AI1805" s="13"/>
      <c r="AJ1805" s="4" t="str">
        <f>IFERROR(AVERAGE(AK1805:AL1805),"")</f>
        <v/>
      </c>
      <c r="AK1805" s="12"/>
      <c r="AL1805" s="13"/>
      <c r="AM1805" s="4" t="str">
        <f>IFERROR(AVERAGE(AN1805:AO1805),"")</f>
        <v/>
      </c>
      <c r="AN1805" s="12"/>
      <c r="AO1805" s="13"/>
      <c r="AP1805" s="4" t="str">
        <f>IFERROR(AVERAGE(AQ1805:AR1805),"")</f>
        <v/>
      </c>
      <c r="AQ1805" s="12"/>
      <c r="AR1805" s="13"/>
      <c r="AS1805" s="4" t="str">
        <f>IFERROR(AVERAGE(AT1805:AU1805),"")</f>
        <v/>
      </c>
      <c r="AT1805" s="12"/>
      <c r="AU1805" s="13"/>
      <c r="AV1805" s="4" t="str">
        <f>IFERROR(AVERAGE(AW1805:AX1805),"")</f>
        <v/>
      </c>
      <c r="AW1805" s="12"/>
      <c r="AX1805" s="13"/>
      <c r="AY1805" s="4" t="str">
        <f>IFERROR(AVERAGE(AZ1805:BA1805),"")</f>
        <v/>
      </c>
      <c r="AZ1805" s="12"/>
      <c r="BA1805" s="13"/>
      <c r="BB1805" s="4" t="str">
        <f>IFERROR(AVERAGE(BC1805:BD1805),"")</f>
        <v/>
      </c>
      <c r="BC1805" s="12"/>
      <c r="BD1805" s="13"/>
      <c r="BE1805" s="4">
        <f>IFERROR(AVERAGE(BF1805:BG1805),"")</f>
        <v>1000</v>
      </c>
      <c r="BF1805" s="12">
        <v>1000</v>
      </c>
      <c r="BG1805" s="13">
        <v>1000</v>
      </c>
      <c r="BH1805" s="4">
        <f>IFERROR(AVERAGE(BI1805:BJ1805),"")</f>
        <v>800</v>
      </c>
      <c r="BI1805" s="12">
        <v>800</v>
      </c>
      <c r="BJ1805" s="13">
        <v>800</v>
      </c>
      <c r="BK1805" s="4">
        <f>IFERROR(AVERAGE(BL1805:BM1805),"")</f>
        <v>500</v>
      </c>
      <c r="BL1805" s="12">
        <v>500</v>
      </c>
      <c r="BM1805" s="13">
        <v>500</v>
      </c>
      <c r="BN1805" s="4">
        <f>IFERROR(AVERAGE(BO1805:BP1805),"")</f>
        <v>500</v>
      </c>
      <c r="BO1805" s="12">
        <v>500</v>
      </c>
      <c r="BP1805" s="13">
        <v>500</v>
      </c>
      <c r="BQ1805" s="4" t="str">
        <f>IFERROR(AVERAGE(BR1805:BS1805),"")</f>
        <v/>
      </c>
      <c r="BR1805" s="12"/>
      <c r="BS1805" s="13"/>
      <c r="BT1805" s="4" t="str">
        <f>IFERROR(AVERAGE(BU1805:BV1805),"")</f>
        <v/>
      </c>
      <c r="BU1805" s="12"/>
      <c r="BV1805" s="13"/>
      <c r="BX1805" s="2"/>
      <c r="BY1805" s="2"/>
    </row>
    <row r="1806" spans="1:77">
      <c r="B1806" t="str">
        <f>B1805</f>
        <v>micropyris2016</v>
      </c>
      <c r="C1806" t="s">
        <v>4</v>
      </c>
      <c r="D1806">
        <f>D1805</f>
        <v>2016</v>
      </c>
      <c r="E1806" t="str">
        <f>E1805</f>
        <v>EUR/kW</v>
      </c>
      <c r="F1806" s="4" t="str">
        <f>IFERROR(AVERAGE(G1806:H1806),"")</f>
        <v/>
      </c>
      <c r="G1806" s="14"/>
      <c r="H1806" s="15"/>
      <c r="I1806" s="4" t="str">
        <f>IFERROR(AVERAGE(J1806:K1806),"")</f>
        <v/>
      </c>
      <c r="J1806" s="14"/>
      <c r="K1806" s="15"/>
      <c r="L1806" s="4" t="str">
        <f>IFERROR(AVERAGE(M1806:N1806),"")</f>
        <v/>
      </c>
      <c r="M1806" s="14"/>
      <c r="N1806" s="15"/>
      <c r="O1806" s="4" t="str">
        <f>IFERROR(AVERAGE(P1806:Q1806),"")</f>
        <v/>
      </c>
      <c r="P1806" s="14"/>
      <c r="Q1806" s="15"/>
      <c r="R1806" s="4" t="str">
        <f>IFERROR(AVERAGE(S1806:T1806),"")</f>
        <v/>
      </c>
      <c r="S1806" s="14"/>
      <c r="T1806" s="15"/>
      <c r="U1806" s="4" t="str">
        <f>IFERROR(AVERAGE(V1806:W1806),"")</f>
        <v/>
      </c>
      <c r="V1806" s="14"/>
      <c r="W1806" s="15"/>
      <c r="X1806" s="4" t="str">
        <f>IFERROR(AVERAGE(Y1806:Z1806),"")</f>
        <v/>
      </c>
      <c r="Y1806" s="14"/>
      <c r="Z1806" s="15"/>
      <c r="AA1806" s="4" t="str">
        <f>IFERROR(AVERAGE(AB1806:AC1806),"")</f>
        <v/>
      </c>
      <c r="AB1806" s="14"/>
      <c r="AC1806" s="15"/>
      <c r="AD1806" s="4" t="str">
        <f>IFERROR(AVERAGE(AE1806:AF1806),"")</f>
        <v/>
      </c>
      <c r="AE1806" s="14"/>
      <c r="AF1806" s="15"/>
      <c r="AG1806" s="4" t="str">
        <f>IFERROR(AVERAGE(AH1806:AI1806),"")</f>
        <v/>
      </c>
      <c r="AH1806" s="14"/>
      <c r="AI1806" s="15"/>
      <c r="AJ1806" s="4" t="str">
        <f>IFERROR(AVERAGE(AK1806:AL1806),"")</f>
        <v/>
      </c>
      <c r="AK1806" s="14"/>
      <c r="AL1806" s="15"/>
      <c r="AM1806" s="4" t="str">
        <f>IFERROR(AVERAGE(AN1806:AO1806),"")</f>
        <v/>
      </c>
      <c r="AN1806" s="14"/>
      <c r="AO1806" s="15"/>
      <c r="AP1806" s="4" t="str">
        <f>IFERROR(AVERAGE(AQ1806:AR1806),"")</f>
        <v/>
      </c>
      <c r="AQ1806" s="14"/>
      <c r="AR1806" s="15"/>
      <c r="AS1806" s="4" t="str">
        <f>IFERROR(AVERAGE(AT1806:AU1806),"")</f>
        <v/>
      </c>
      <c r="AT1806" s="14"/>
      <c r="AU1806" s="15"/>
      <c r="AV1806" s="4" t="str">
        <f>IFERROR(AVERAGE(AW1806:AX1806),"")</f>
        <v/>
      </c>
      <c r="AW1806" s="14"/>
      <c r="AX1806" s="15"/>
      <c r="AY1806" s="4" t="str">
        <f>IFERROR(AVERAGE(AZ1806:BA1806),"")</f>
        <v/>
      </c>
      <c r="AZ1806" s="14"/>
      <c r="BA1806" s="15"/>
      <c r="BB1806" s="4" t="str">
        <f>IFERROR(AVERAGE(BC1806:BD1806),"")</f>
        <v/>
      </c>
      <c r="BC1806" s="14"/>
      <c r="BD1806" s="15"/>
      <c r="BE1806" s="4" t="str">
        <f>IFERROR(AVERAGE(BF1806:BG1806),"")</f>
        <v/>
      </c>
      <c r="BF1806" s="14"/>
      <c r="BG1806" s="15"/>
      <c r="BH1806" s="4" t="str">
        <f>IFERROR(AVERAGE(BI1806:BJ1806),"")</f>
        <v/>
      </c>
      <c r="BI1806" s="14"/>
      <c r="BJ1806" s="15"/>
      <c r="BK1806" s="4" t="str">
        <f>IFERROR(AVERAGE(BL1806:BM1806),"")</f>
        <v/>
      </c>
      <c r="BL1806" s="14"/>
      <c r="BM1806" s="15"/>
      <c r="BN1806" s="4" t="str">
        <f>IFERROR(AVERAGE(BO1806:BP1806),"")</f>
        <v/>
      </c>
      <c r="BO1806" s="14"/>
      <c r="BP1806" s="15"/>
      <c r="BQ1806" s="4" t="str">
        <f>IFERROR(AVERAGE(BR1806:BS1806),"")</f>
        <v/>
      </c>
      <c r="BR1806" s="14"/>
      <c r="BS1806" s="15"/>
      <c r="BT1806" s="4" t="str">
        <f>IFERROR(AVERAGE(BU1806:BV1806),"")</f>
        <v/>
      </c>
      <c r="BU1806" s="14"/>
      <c r="BV1806" s="15"/>
      <c r="BX1806" s="2"/>
      <c r="BY1806" s="2"/>
    </row>
    <row r="1807" spans="1:77">
      <c r="B1807" t="str">
        <f>B1806</f>
        <v>micropyris2016</v>
      </c>
      <c r="C1807" t="s">
        <v>5</v>
      </c>
      <c r="D1807">
        <f>D1806</f>
        <v>2016</v>
      </c>
      <c r="E1807" t="str">
        <f>E1806</f>
        <v>EUR/kW</v>
      </c>
      <c r="F1807" s="4" t="str">
        <f>IFERROR(AVERAGE(G1807:H1807),"")</f>
        <v/>
      </c>
      <c r="G1807" s="16"/>
      <c r="H1807" s="17"/>
      <c r="I1807" s="4" t="str">
        <f>IFERROR(AVERAGE(J1807:K1807),"")</f>
        <v/>
      </c>
      <c r="J1807" s="16"/>
      <c r="K1807" s="17"/>
      <c r="L1807" s="4" t="str">
        <f>IFERROR(AVERAGE(M1807:N1807),"")</f>
        <v/>
      </c>
      <c r="M1807" s="16"/>
      <c r="N1807" s="17"/>
      <c r="O1807" s="4" t="str">
        <f>IFERROR(AVERAGE(P1807:Q1807),"")</f>
        <v/>
      </c>
      <c r="P1807" s="16"/>
      <c r="Q1807" s="17"/>
      <c r="R1807" s="4" t="str">
        <f>IFERROR(AVERAGE(S1807:T1807),"")</f>
        <v/>
      </c>
      <c r="S1807" s="16"/>
      <c r="T1807" s="17"/>
      <c r="U1807" s="4" t="str">
        <f>IFERROR(AVERAGE(V1807:W1807),"")</f>
        <v/>
      </c>
      <c r="V1807" s="16"/>
      <c r="W1807" s="17"/>
      <c r="X1807" s="4" t="str">
        <f>IFERROR(AVERAGE(Y1807:Z1807),"")</f>
        <v/>
      </c>
      <c r="Y1807" s="16"/>
      <c r="Z1807" s="17"/>
      <c r="AA1807" s="4" t="str">
        <f>IFERROR(AVERAGE(AB1807:AC1807),"")</f>
        <v/>
      </c>
      <c r="AB1807" s="16"/>
      <c r="AC1807" s="17"/>
      <c r="AD1807" s="4" t="str">
        <f>IFERROR(AVERAGE(AE1807:AF1807),"")</f>
        <v/>
      </c>
      <c r="AE1807" s="16"/>
      <c r="AF1807" s="17"/>
      <c r="AG1807" s="4" t="str">
        <f>IFERROR(AVERAGE(AH1807:AI1807),"")</f>
        <v/>
      </c>
      <c r="AH1807" s="16"/>
      <c r="AI1807" s="17"/>
      <c r="AJ1807" s="4" t="str">
        <f>IFERROR(AVERAGE(AK1807:AL1807),"")</f>
        <v/>
      </c>
      <c r="AK1807" s="16"/>
      <c r="AL1807" s="17"/>
      <c r="AM1807" s="4" t="str">
        <f>IFERROR(AVERAGE(AN1807:AO1807),"")</f>
        <v/>
      </c>
      <c r="AN1807" s="16"/>
      <c r="AO1807" s="17"/>
      <c r="AP1807" s="4" t="str">
        <f>IFERROR(AVERAGE(AQ1807:AR1807),"")</f>
        <v/>
      </c>
      <c r="AQ1807" s="16"/>
      <c r="AR1807" s="17"/>
      <c r="AS1807" s="4" t="str">
        <f>IFERROR(AVERAGE(AT1807:AU1807),"")</f>
        <v/>
      </c>
      <c r="AT1807" s="16"/>
      <c r="AU1807" s="17"/>
      <c r="AV1807" s="4" t="str">
        <f>IFERROR(AVERAGE(AW1807:AX1807),"")</f>
        <v/>
      </c>
      <c r="AW1807" s="16"/>
      <c r="AX1807" s="17"/>
      <c r="AY1807" s="4" t="str">
        <f>IFERROR(AVERAGE(AZ1807:BA1807),"")</f>
        <v/>
      </c>
      <c r="AZ1807" s="16"/>
      <c r="BA1807" s="17"/>
      <c r="BB1807" s="4" t="str">
        <f>IFERROR(AVERAGE(BC1807:BD1807),"")</f>
        <v/>
      </c>
      <c r="BC1807" s="16"/>
      <c r="BD1807" s="17"/>
      <c r="BE1807" s="4" t="str">
        <f>IFERROR(AVERAGE(BF1807:BG1807),"")</f>
        <v/>
      </c>
      <c r="BF1807" s="16"/>
      <c r="BG1807" s="17"/>
      <c r="BH1807" s="4" t="str">
        <f>IFERROR(AVERAGE(BI1807:BJ1807),"")</f>
        <v/>
      </c>
      <c r="BI1807" s="16"/>
      <c r="BJ1807" s="17"/>
      <c r="BK1807" s="4" t="str">
        <f>IFERROR(AVERAGE(BL1807:BM1807),"")</f>
        <v/>
      </c>
      <c r="BL1807" s="16"/>
      <c r="BM1807" s="17"/>
      <c r="BN1807" s="4" t="str">
        <f>IFERROR(AVERAGE(BO1807:BP1807),"")</f>
        <v/>
      </c>
      <c r="BO1807" s="16"/>
      <c r="BP1807" s="17"/>
      <c r="BQ1807" s="4" t="str">
        <f>IFERROR(AVERAGE(BR1807:BS1807),"")</f>
        <v/>
      </c>
      <c r="BR1807" s="16"/>
      <c r="BS1807" s="17"/>
      <c r="BT1807" s="4" t="str">
        <f>IFERROR(AVERAGE(BU1807:BV1807),"")</f>
        <v/>
      </c>
      <c r="BU1807" s="16"/>
      <c r="BV1807" s="17"/>
    </row>
    <row r="1808" spans="1:77">
      <c r="B1808" t="s">
        <v>69</v>
      </c>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c r="BC1808" s="4"/>
      <c r="BD1808" s="4"/>
      <c r="BE1808" s="4"/>
      <c r="BF1808" s="4"/>
      <c r="BG1808" s="4"/>
      <c r="BH1808" s="4"/>
      <c r="BI1808" s="4"/>
      <c r="BJ1808" s="4"/>
      <c r="BK1808" s="4"/>
      <c r="BL1808" s="4"/>
      <c r="BM1808" s="4"/>
      <c r="BN1808" s="4"/>
      <c r="BO1808" s="4"/>
      <c r="BP1808" s="4"/>
      <c r="BQ1808" s="4"/>
      <c r="BR1808" s="4"/>
      <c r="BS1808" s="4"/>
      <c r="BT1808" s="4"/>
      <c r="BU1808" s="4"/>
      <c r="BV1808" s="4"/>
    </row>
    <row r="1809" spans="1:74" s="1" customFormat="1">
      <c r="A1809" s="55"/>
      <c r="B1809" s="1" t="str">
        <f>B1807</f>
        <v>micropyris2016</v>
      </c>
      <c r="C1809" s="1" t="s">
        <v>10</v>
      </c>
      <c r="D1809" s="1">
        <f>D1804</f>
        <v>2016</v>
      </c>
      <c r="E1809" s="1" t="str">
        <f>E1805</f>
        <v>EUR/kW</v>
      </c>
      <c r="F1809" s="10">
        <f t="shared" ref="F1809:BG1809" si="1999">IFERROR(SUM(F1811:F1817)/F1810,0)</f>
        <v>0</v>
      </c>
      <c r="G1809" s="10">
        <f t="shared" si="1999"/>
        <v>0</v>
      </c>
      <c r="H1809" s="10">
        <f t="shared" si="1999"/>
        <v>0</v>
      </c>
      <c r="I1809" s="10">
        <f t="shared" si="1999"/>
        <v>0</v>
      </c>
      <c r="J1809" s="10">
        <f t="shared" si="1999"/>
        <v>0</v>
      </c>
      <c r="K1809" s="10">
        <f t="shared" si="1999"/>
        <v>0</v>
      </c>
      <c r="L1809" s="10">
        <f t="shared" si="1999"/>
        <v>0</v>
      </c>
      <c r="M1809" s="10">
        <f t="shared" si="1999"/>
        <v>0</v>
      </c>
      <c r="N1809" s="10">
        <f t="shared" si="1999"/>
        <v>0</v>
      </c>
      <c r="O1809" s="10">
        <f t="shared" si="1999"/>
        <v>0</v>
      </c>
      <c r="P1809" s="10">
        <f t="shared" si="1999"/>
        <v>0</v>
      </c>
      <c r="Q1809" s="10">
        <f t="shared" si="1999"/>
        <v>0</v>
      </c>
      <c r="R1809" s="10">
        <f t="shared" si="1999"/>
        <v>0</v>
      </c>
      <c r="S1809" s="10">
        <f t="shared" si="1999"/>
        <v>0</v>
      </c>
      <c r="T1809" s="10">
        <f t="shared" si="1999"/>
        <v>0</v>
      </c>
      <c r="U1809" s="10">
        <f t="shared" si="1999"/>
        <v>0</v>
      </c>
      <c r="V1809" s="10">
        <f t="shared" si="1999"/>
        <v>0</v>
      </c>
      <c r="W1809" s="10">
        <f t="shared" si="1999"/>
        <v>0</v>
      </c>
      <c r="X1809" s="10">
        <f t="shared" si="1999"/>
        <v>0</v>
      </c>
      <c r="Y1809" s="10">
        <f t="shared" si="1999"/>
        <v>0</v>
      </c>
      <c r="Z1809" s="10">
        <f t="shared" si="1999"/>
        <v>0</v>
      </c>
      <c r="AA1809" s="10">
        <f t="shared" si="1999"/>
        <v>0</v>
      </c>
      <c r="AB1809" s="10">
        <f t="shared" si="1999"/>
        <v>0</v>
      </c>
      <c r="AC1809" s="10">
        <f t="shared" si="1999"/>
        <v>0</v>
      </c>
      <c r="AD1809" s="10">
        <f t="shared" si="1999"/>
        <v>0</v>
      </c>
      <c r="AE1809" s="10">
        <f t="shared" si="1999"/>
        <v>0</v>
      </c>
      <c r="AF1809" s="10">
        <f t="shared" si="1999"/>
        <v>0</v>
      </c>
      <c r="AG1809" s="10">
        <f t="shared" si="1999"/>
        <v>0</v>
      </c>
      <c r="AH1809" s="10">
        <f t="shared" si="1999"/>
        <v>0</v>
      </c>
      <c r="AI1809" s="10">
        <f t="shared" si="1999"/>
        <v>0</v>
      </c>
      <c r="AJ1809" s="10">
        <f t="shared" si="1999"/>
        <v>0</v>
      </c>
      <c r="AK1809" s="10">
        <f t="shared" si="1999"/>
        <v>0</v>
      </c>
      <c r="AL1809" s="10">
        <f t="shared" si="1999"/>
        <v>0</v>
      </c>
      <c r="AM1809" s="10">
        <f t="shared" si="1999"/>
        <v>0</v>
      </c>
      <c r="AN1809" s="10">
        <f t="shared" si="1999"/>
        <v>0</v>
      </c>
      <c r="AO1809" s="10">
        <f t="shared" si="1999"/>
        <v>0</v>
      </c>
      <c r="AP1809" s="10">
        <f t="shared" si="1999"/>
        <v>0</v>
      </c>
      <c r="AQ1809" s="10">
        <f t="shared" si="1999"/>
        <v>0</v>
      </c>
      <c r="AR1809" s="10">
        <f t="shared" si="1999"/>
        <v>0</v>
      </c>
      <c r="AS1809" s="10">
        <f t="shared" si="1999"/>
        <v>0</v>
      </c>
      <c r="AT1809" s="10">
        <f t="shared" si="1999"/>
        <v>0</v>
      </c>
      <c r="AU1809" s="10">
        <f t="shared" si="1999"/>
        <v>0</v>
      </c>
      <c r="AV1809" s="10">
        <f t="shared" si="1999"/>
        <v>0</v>
      </c>
      <c r="AW1809" s="10">
        <f t="shared" si="1999"/>
        <v>0</v>
      </c>
      <c r="AX1809" s="10">
        <f t="shared" si="1999"/>
        <v>0</v>
      </c>
      <c r="AY1809" s="10">
        <f t="shared" si="1999"/>
        <v>0</v>
      </c>
      <c r="AZ1809" s="10">
        <f t="shared" si="1999"/>
        <v>0</v>
      </c>
      <c r="BA1809" s="10">
        <f t="shared" si="1999"/>
        <v>0</v>
      </c>
      <c r="BB1809" s="10">
        <f t="shared" si="1999"/>
        <v>0</v>
      </c>
      <c r="BC1809" s="10">
        <f t="shared" si="1999"/>
        <v>0</v>
      </c>
      <c r="BD1809" s="10">
        <f t="shared" si="1999"/>
        <v>0</v>
      </c>
      <c r="BE1809" s="10">
        <f t="shared" si="1999"/>
        <v>1000</v>
      </c>
      <c r="BF1809" s="10">
        <f t="shared" si="1999"/>
        <v>1000</v>
      </c>
      <c r="BG1809" s="10">
        <f t="shared" si="1999"/>
        <v>1000</v>
      </c>
      <c r="BH1809" s="10">
        <f>IFERROR(SUM(BH1811:BH1817)/BH1810,0)</f>
        <v>800</v>
      </c>
      <c r="BI1809" s="10">
        <f>IFERROR(SUM(BI1811:BI1817)/BI1810,0)</f>
        <v>800</v>
      </c>
      <c r="BJ1809" s="10">
        <f>IFERROR(SUM(BJ1811:BJ1817)/BJ1810,0)</f>
        <v>800</v>
      </c>
      <c r="BK1809" s="10">
        <f t="shared" ref="BK1809:BV1809" si="2000">IFERROR(SUM(BK1811:BK1817)/BK1810,0)</f>
        <v>500</v>
      </c>
      <c r="BL1809" s="10">
        <f t="shared" si="2000"/>
        <v>500</v>
      </c>
      <c r="BM1809" s="10">
        <f t="shared" si="2000"/>
        <v>500</v>
      </c>
      <c r="BN1809" s="10">
        <f t="shared" si="2000"/>
        <v>500</v>
      </c>
      <c r="BO1809" s="10">
        <f t="shared" si="2000"/>
        <v>500</v>
      </c>
      <c r="BP1809" s="10">
        <f t="shared" si="2000"/>
        <v>500</v>
      </c>
      <c r="BQ1809" s="10">
        <f t="shared" si="2000"/>
        <v>0</v>
      </c>
      <c r="BR1809" s="10">
        <f t="shared" si="2000"/>
        <v>0</v>
      </c>
      <c r="BS1809" s="10">
        <f t="shared" si="2000"/>
        <v>0</v>
      </c>
      <c r="BT1809" s="10">
        <f t="shared" si="2000"/>
        <v>0</v>
      </c>
      <c r="BU1809" s="10">
        <f t="shared" si="2000"/>
        <v>0</v>
      </c>
      <c r="BV1809" s="10">
        <f t="shared" si="2000"/>
        <v>0</v>
      </c>
    </row>
    <row r="1810" spans="1:74" hidden="1" outlineLevel="1">
      <c r="B1810" t="str">
        <f t="shared" ref="B1810:B1816" si="2001">B1809</f>
        <v>micropyris2016</v>
      </c>
      <c r="C1810" t="s">
        <v>17</v>
      </c>
      <c r="D1810">
        <f>D1809</f>
        <v>2016</v>
      </c>
      <c r="E1810" t="s">
        <v>18</v>
      </c>
      <c r="F1810" s="4" t="str">
        <f>IFERROR(AVERAGE(G1810:H1810),"")</f>
        <v/>
      </c>
      <c r="G1810" s="12"/>
      <c r="H1810" s="13"/>
      <c r="I1810" s="4" t="str">
        <f>IFERROR(AVERAGE(J1810:K1810),"")</f>
        <v/>
      </c>
      <c r="J1810" s="12"/>
      <c r="K1810" s="13"/>
      <c r="L1810" s="4" t="str">
        <f>IFERROR(AVERAGE(M1810:N1810),"")</f>
        <v/>
      </c>
      <c r="M1810" s="12"/>
      <c r="N1810" s="13"/>
      <c r="O1810" s="4" t="str">
        <f>IFERROR(AVERAGE(P1810:Q1810),"")</f>
        <v/>
      </c>
      <c r="P1810" s="12"/>
      <c r="Q1810" s="13"/>
      <c r="R1810" s="4" t="str">
        <f>IFERROR(AVERAGE(S1810:T1810),"")</f>
        <v/>
      </c>
      <c r="S1810" s="12"/>
      <c r="T1810" s="13"/>
      <c r="U1810" s="4" t="str">
        <f>IFERROR(AVERAGE(V1810:W1810),"")</f>
        <v/>
      </c>
      <c r="V1810" s="12"/>
      <c r="W1810" s="13"/>
      <c r="X1810" s="4" t="str">
        <f>IFERROR(AVERAGE(Y1810:Z1810),"")</f>
        <v/>
      </c>
      <c r="Y1810" s="12"/>
      <c r="Z1810" s="13"/>
      <c r="AA1810" s="4" t="str">
        <f>IFERROR(AVERAGE(AB1810:AC1810),"")</f>
        <v/>
      </c>
      <c r="AB1810" s="12"/>
      <c r="AC1810" s="13"/>
      <c r="AD1810" s="4" t="str">
        <f>IFERROR(AVERAGE(AE1810:AF1810),"")</f>
        <v/>
      </c>
      <c r="AE1810" s="12"/>
      <c r="AF1810" s="13"/>
      <c r="AG1810" s="4" t="str">
        <f>IFERROR(AVERAGE(AH1810:AI1810),"")</f>
        <v/>
      </c>
      <c r="AH1810" s="12"/>
      <c r="AI1810" s="13"/>
      <c r="AJ1810" s="4" t="str">
        <f>IFERROR(AVERAGE(AK1810:AL1810),"")</f>
        <v/>
      </c>
      <c r="AK1810" s="12"/>
      <c r="AL1810" s="13"/>
      <c r="AM1810" s="4" t="str">
        <f>IFERROR(AVERAGE(AN1810:AO1810),"")</f>
        <v/>
      </c>
      <c r="AN1810" s="12"/>
      <c r="AO1810" s="13"/>
      <c r="AP1810" s="4" t="str">
        <f>IFERROR(AVERAGE(AQ1810:AR1810),"")</f>
        <v/>
      </c>
      <c r="AQ1810" s="12"/>
      <c r="AR1810" s="13"/>
      <c r="AS1810" s="4" t="str">
        <f>IFERROR(AVERAGE(AT1810:AU1810),"")</f>
        <v/>
      </c>
      <c r="AT1810" s="12"/>
      <c r="AU1810" s="13"/>
      <c r="AV1810" s="4" t="str">
        <f>IFERROR(AVERAGE(AW1810:AX1810),"")</f>
        <v/>
      </c>
      <c r="AW1810" s="12"/>
      <c r="AX1810" s="13"/>
      <c r="AY1810" s="4" t="str">
        <f>IFERROR(AVERAGE(AZ1810:BA1810),"")</f>
        <v/>
      </c>
      <c r="AZ1810" s="12"/>
      <c r="BA1810" s="13"/>
      <c r="BB1810" s="4" t="str">
        <f>IFERROR(AVERAGE(BC1810:BD1810),"")</f>
        <v/>
      </c>
      <c r="BC1810" s="12"/>
      <c r="BD1810" s="13"/>
      <c r="BE1810" s="4">
        <f>IFERROR(AVERAGE(BF1810:BG1810),"")</f>
        <v>1</v>
      </c>
      <c r="BF1810" s="12">
        <v>1</v>
      </c>
      <c r="BG1810" s="13">
        <v>1</v>
      </c>
      <c r="BH1810" s="4">
        <f>IFERROR(AVERAGE(BI1810:BJ1810),"")</f>
        <v>1</v>
      </c>
      <c r="BI1810" s="12">
        <v>1</v>
      </c>
      <c r="BJ1810" s="13">
        <v>1</v>
      </c>
      <c r="BK1810" s="4">
        <f>IFERROR(AVERAGE(BL1810:BM1810),"")</f>
        <v>1</v>
      </c>
      <c r="BL1810" s="12">
        <v>1</v>
      </c>
      <c r="BM1810" s="13">
        <v>1</v>
      </c>
      <c r="BN1810" s="4">
        <f>IFERROR(AVERAGE(BO1810:BP1810),"")</f>
        <v>1</v>
      </c>
      <c r="BO1810" s="12">
        <v>1</v>
      </c>
      <c r="BP1810" s="13">
        <v>1</v>
      </c>
      <c r="BQ1810" s="4" t="str">
        <f>IFERROR(AVERAGE(BR1810:BS1810),"")</f>
        <v/>
      </c>
      <c r="BR1810" s="12"/>
      <c r="BS1810" s="13"/>
      <c r="BT1810" s="4" t="str">
        <f>IFERROR(AVERAGE(BU1810:BV1810),"")</f>
        <v/>
      </c>
      <c r="BU1810" s="12"/>
      <c r="BV1810" s="13"/>
    </row>
    <row r="1811" spans="1:74" hidden="1" outlineLevel="1">
      <c r="B1811" t="str">
        <f t="shared" si="2001"/>
        <v>micropyris2016</v>
      </c>
      <c r="C1811" t="s">
        <v>12</v>
      </c>
      <c r="D1811">
        <f>D1809</f>
        <v>2016</v>
      </c>
      <c r="E1811" t="str">
        <f>LEFT(E1809,3)</f>
        <v>EUR</v>
      </c>
      <c r="F1811" s="4" t="str">
        <f t="shared" ref="F1811:F1816" si="2002">IFERROR(AVERAGE(G1811:H1811),"")</f>
        <v/>
      </c>
      <c r="G1811" s="12"/>
      <c r="H1811" s="13"/>
      <c r="I1811" s="4" t="str">
        <f t="shared" ref="I1811:I1816" si="2003">IFERROR(AVERAGE(J1811:K1811),"")</f>
        <v/>
      </c>
      <c r="J1811" s="12"/>
      <c r="K1811" s="13"/>
      <c r="L1811" s="4" t="str">
        <f t="shared" ref="L1811:L1816" si="2004">IFERROR(AVERAGE(M1811:N1811),"")</f>
        <v/>
      </c>
      <c r="M1811" s="12"/>
      <c r="N1811" s="13"/>
      <c r="O1811" s="4" t="str">
        <f t="shared" ref="O1811:O1816" si="2005">IFERROR(AVERAGE(P1811:Q1811),"")</f>
        <v/>
      </c>
      <c r="P1811" s="12"/>
      <c r="Q1811" s="13"/>
      <c r="R1811" s="4" t="str">
        <f t="shared" ref="R1811:R1816" si="2006">IFERROR(AVERAGE(S1811:T1811),"")</f>
        <v/>
      </c>
      <c r="S1811" s="12"/>
      <c r="T1811" s="13"/>
      <c r="U1811" s="4" t="str">
        <f t="shared" ref="U1811:U1816" si="2007">IFERROR(AVERAGE(V1811:W1811),"")</f>
        <v/>
      </c>
      <c r="V1811" s="12"/>
      <c r="W1811" s="13"/>
      <c r="X1811" s="4" t="str">
        <f t="shared" ref="X1811:X1816" si="2008">IFERROR(AVERAGE(Y1811:Z1811),"")</f>
        <v/>
      </c>
      <c r="Y1811" s="12"/>
      <c r="Z1811" s="13"/>
      <c r="AA1811" s="4" t="str">
        <f t="shared" ref="AA1811:AA1816" si="2009">IFERROR(AVERAGE(AB1811:AC1811),"")</f>
        <v/>
      </c>
      <c r="AB1811" s="12"/>
      <c r="AC1811" s="13"/>
      <c r="AD1811" s="4" t="str">
        <f t="shared" ref="AD1811:AD1816" si="2010">IFERROR(AVERAGE(AE1811:AF1811),"")</f>
        <v/>
      </c>
      <c r="AE1811" s="12"/>
      <c r="AF1811" s="13"/>
      <c r="AG1811" s="4" t="str">
        <f t="shared" ref="AG1811:AG1816" si="2011">IFERROR(AVERAGE(AH1811:AI1811),"")</f>
        <v/>
      </c>
      <c r="AH1811" s="12"/>
      <c r="AI1811" s="13"/>
      <c r="AJ1811" s="4" t="str">
        <f t="shared" ref="AJ1811:AJ1816" si="2012">IFERROR(AVERAGE(AK1811:AL1811),"")</f>
        <v/>
      </c>
      <c r="AK1811" s="12"/>
      <c r="AL1811" s="13"/>
      <c r="AM1811" s="4" t="str">
        <f t="shared" ref="AM1811:AM1816" si="2013">IFERROR(AVERAGE(AN1811:AO1811),"")</f>
        <v/>
      </c>
      <c r="AN1811" s="12"/>
      <c r="AO1811" s="13"/>
      <c r="AP1811" s="4" t="str">
        <f t="shared" ref="AP1811:AP1816" si="2014">IFERROR(AVERAGE(AQ1811:AR1811),"")</f>
        <v/>
      </c>
      <c r="AQ1811" s="12"/>
      <c r="AR1811" s="13"/>
      <c r="AS1811" s="4" t="str">
        <f t="shared" ref="AS1811:AS1816" si="2015">IFERROR(AVERAGE(AT1811:AU1811),"")</f>
        <v/>
      </c>
      <c r="AT1811" s="12"/>
      <c r="AU1811" s="13"/>
      <c r="AV1811" s="4" t="str">
        <f t="shared" ref="AV1811:AV1816" si="2016">IFERROR(AVERAGE(AW1811:AX1811),"")</f>
        <v/>
      </c>
      <c r="AW1811" s="12"/>
      <c r="AX1811" s="13"/>
      <c r="AY1811" s="4" t="str">
        <f t="shared" ref="AY1811:AY1816" si="2017">IFERROR(AVERAGE(AZ1811:BA1811),"")</f>
        <v/>
      </c>
      <c r="AZ1811" s="12"/>
      <c r="BA1811" s="13"/>
      <c r="BB1811" s="4" t="str">
        <f t="shared" ref="BB1811:BB1816" si="2018">IFERROR(AVERAGE(BC1811:BD1811),"")</f>
        <v/>
      </c>
      <c r="BC1811" s="12"/>
      <c r="BD1811" s="13"/>
      <c r="BE1811" s="4">
        <f t="shared" ref="BE1811:BE1817" si="2019">IFERROR(AVERAGE(BF1811:BG1811),"")</f>
        <v>0</v>
      </c>
      <c r="BF1811" s="12">
        <v>0</v>
      </c>
      <c r="BG1811" s="13">
        <v>0</v>
      </c>
      <c r="BH1811" s="4">
        <f t="shared" ref="BH1811:BH1817" si="2020">IFERROR(AVERAGE(BI1811:BJ1811),"")</f>
        <v>0</v>
      </c>
      <c r="BI1811" s="12">
        <v>0</v>
      </c>
      <c r="BJ1811" s="13">
        <v>0</v>
      </c>
      <c r="BK1811" s="4">
        <f t="shared" ref="BK1811:BK1817" si="2021">IFERROR(AVERAGE(BL1811:BM1811),"")</f>
        <v>0</v>
      </c>
      <c r="BL1811" s="12">
        <v>0</v>
      </c>
      <c r="BM1811" s="13">
        <v>0</v>
      </c>
      <c r="BN1811" s="4">
        <f t="shared" ref="BN1811:BN1817" si="2022">IFERROR(AVERAGE(BO1811:BP1811),"")</f>
        <v>0</v>
      </c>
      <c r="BO1811" s="12">
        <v>0</v>
      </c>
      <c r="BP1811" s="13">
        <v>0</v>
      </c>
      <c r="BQ1811" s="4" t="str">
        <f t="shared" ref="BQ1811:BQ1816" si="2023">IFERROR(AVERAGE(BR1811:BS1811),"")</f>
        <v/>
      </c>
      <c r="BR1811" s="12"/>
      <c r="BS1811" s="13"/>
      <c r="BT1811" s="4" t="str">
        <f t="shared" ref="BT1811:BT1816" si="2024">IFERROR(AVERAGE(BU1811:BV1811),"")</f>
        <v/>
      </c>
      <c r="BU1811" s="12"/>
      <c r="BV1811" s="13"/>
    </row>
    <row r="1812" spans="1:74" hidden="1" outlineLevel="1">
      <c r="B1812" t="str">
        <f t="shared" si="2001"/>
        <v>micropyris2016</v>
      </c>
      <c r="C1812" t="s">
        <v>13</v>
      </c>
      <c r="D1812">
        <f t="shared" ref="D1812:E1816" si="2025">D1811</f>
        <v>2016</v>
      </c>
      <c r="E1812" t="str">
        <f t="shared" si="2025"/>
        <v>EUR</v>
      </c>
      <c r="F1812" s="4" t="str">
        <f t="shared" si="2002"/>
        <v/>
      </c>
      <c r="G1812" s="12"/>
      <c r="H1812" s="13"/>
      <c r="I1812" s="4" t="str">
        <f t="shared" si="2003"/>
        <v/>
      </c>
      <c r="J1812" s="12"/>
      <c r="K1812" s="13"/>
      <c r="L1812" s="4" t="str">
        <f t="shared" si="2004"/>
        <v/>
      </c>
      <c r="M1812" s="12"/>
      <c r="N1812" s="13"/>
      <c r="O1812" s="4" t="str">
        <f t="shared" si="2005"/>
        <v/>
      </c>
      <c r="P1812" s="12"/>
      <c r="Q1812" s="13"/>
      <c r="R1812" s="4" t="str">
        <f t="shared" si="2006"/>
        <v/>
      </c>
      <c r="S1812" s="12"/>
      <c r="T1812" s="13"/>
      <c r="U1812" s="4" t="str">
        <f t="shared" si="2007"/>
        <v/>
      </c>
      <c r="V1812" s="12"/>
      <c r="W1812" s="13"/>
      <c r="X1812" s="4" t="str">
        <f t="shared" si="2008"/>
        <v/>
      </c>
      <c r="Y1812" s="12"/>
      <c r="Z1812" s="13"/>
      <c r="AA1812" s="4" t="str">
        <f t="shared" si="2009"/>
        <v/>
      </c>
      <c r="AB1812" s="12"/>
      <c r="AC1812" s="13"/>
      <c r="AD1812" s="4" t="str">
        <f t="shared" si="2010"/>
        <v/>
      </c>
      <c r="AE1812" s="12"/>
      <c r="AF1812" s="13"/>
      <c r="AG1812" s="4" t="str">
        <f t="shared" si="2011"/>
        <v/>
      </c>
      <c r="AH1812" s="12"/>
      <c r="AI1812" s="13"/>
      <c r="AJ1812" s="4" t="str">
        <f t="shared" si="2012"/>
        <v/>
      </c>
      <c r="AK1812" s="12"/>
      <c r="AL1812" s="13"/>
      <c r="AM1812" s="4" t="str">
        <f t="shared" si="2013"/>
        <v/>
      </c>
      <c r="AN1812" s="12"/>
      <c r="AO1812" s="13"/>
      <c r="AP1812" s="4" t="str">
        <f t="shared" si="2014"/>
        <v/>
      </c>
      <c r="AQ1812" s="12"/>
      <c r="AR1812" s="13"/>
      <c r="AS1812" s="4" t="str">
        <f t="shared" si="2015"/>
        <v/>
      </c>
      <c r="AT1812" s="12"/>
      <c r="AU1812" s="13"/>
      <c r="AV1812" s="4" t="str">
        <f t="shared" si="2016"/>
        <v/>
      </c>
      <c r="AW1812" s="12"/>
      <c r="AX1812" s="13"/>
      <c r="AY1812" s="4" t="str">
        <f t="shared" si="2017"/>
        <v/>
      </c>
      <c r="AZ1812" s="12"/>
      <c r="BA1812" s="13"/>
      <c r="BB1812" s="4" t="str">
        <f t="shared" si="2018"/>
        <v/>
      </c>
      <c r="BC1812" s="12"/>
      <c r="BD1812" s="13"/>
      <c r="BE1812" s="4">
        <f t="shared" si="2019"/>
        <v>200</v>
      </c>
      <c r="BF1812" s="12">
        <v>200</v>
      </c>
      <c r="BG1812" s="13">
        <v>200</v>
      </c>
      <c r="BH1812" s="4">
        <f t="shared" si="2020"/>
        <v>200</v>
      </c>
      <c r="BI1812" s="12">
        <v>200</v>
      </c>
      <c r="BJ1812" s="13">
        <v>200</v>
      </c>
      <c r="BK1812" s="4">
        <f t="shared" si="2021"/>
        <v>200</v>
      </c>
      <c r="BL1812" s="12">
        <v>200</v>
      </c>
      <c r="BM1812" s="13">
        <v>200</v>
      </c>
      <c r="BN1812" s="4">
        <f t="shared" si="2022"/>
        <v>200</v>
      </c>
      <c r="BO1812" s="12">
        <v>200</v>
      </c>
      <c r="BP1812" s="13">
        <v>200</v>
      </c>
      <c r="BQ1812" s="4" t="str">
        <f t="shared" si="2023"/>
        <v/>
      </c>
      <c r="BR1812" s="12"/>
      <c r="BS1812" s="13"/>
      <c r="BT1812" s="4" t="str">
        <f t="shared" si="2024"/>
        <v/>
      </c>
      <c r="BU1812" s="12"/>
      <c r="BV1812" s="13"/>
    </row>
    <row r="1813" spans="1:74" hidden="1" outlineLevel="1">
      <c r="B1813" t="str">
        <f t="shared" si="2001"/>
        <v>micropyris2016</v>
      </c>
      <c r="C1813" t="s">
        <v>14</v>
      </c>
      <c r="D1813">
        <f t="shared" si="2025"/>
        <v>2016</v>
      </c>
      <c r="E1813" t="str">
        <f t="shared" si="2025"/>
        <v>EUR</v>
      </c>
      <c r="F1813" s="4" t="str">
        <f t="shared" si="2002"/>
        <v/>
      </c>
      <c r="G1813" s="12"/>
      <c r="H1813" s="13"/>
      <c r="I1813" s="4" t="str">
        <f t="shared" si="2003"/>
        <v/>
      </c>
      <c r="J1813" s="12"/>
      <c r="K1813" s="13"/>
      <c r="L1813" s="4" t="str">
        <f t="shared" si="2004"/>
        <v/>
      </c>
      <c r="M1813" s="12"/>
      <c r="N1813" s="13"/>
      <c r="O1813" s="4" t="str">
        <f t="shared" si="2005"/>
        <v/>
      </c>
      <c r="P1813" s="12"/>
      <c r="Q1813" s="13"/>
      <c r="R1813" s="4" t="str">
        <f t="shared" si="2006"/>
        <v/>
      </c>
      <c r="S1813" s="12"/>
      <c r="T1813" s="13"/>
      <c r="U1813" s="4" t="str">
        <f t="shared" si="2007"/>
        <v/>
      </c>
      <c r="V1813" s="12"/>
      <c r="W1813" s="13"/>
      <c r="X1813" s="4" t="str">
        <f t="shared" si="2008"/>
        <v/>
      </c>
      <c r="Y1813" s="12"/>
      <c r="Z1813" s="13"/>
      <c r="AA1813" s="4" t="str">
        <f t="shared" si="2009"/>
        <v/>
      </c>
      <c r="AB1813" s="12"/>
      <c r="AC1813" s="13"/>
      <c r="AD1813" s="4" t="str">
        <f t="shared" si="2010"/>
        <v/>
      </c>
      <c r="AE1813" s="12"/>
      <c r="AF1813" s="13"/>
      <c r="AG1813" s="4" t="str">
        <f t="shared" si="2011"/>
        <v/>
      </c>
      <c r="AH1813" s="12"/>
      <c r="AI1813" s="13"/>
      <c r="AJ1813" s="4" t="str">
        <f t="shared" si="2012"/>
        <v/>
      </c>
      <c r="AK1813" s="12"/>
      <c r="AL1813" s="13"/>
      <c r="AM1813" s="4" t="str">
        <f t="shared" si="2013"/>
        <v/>
      </c>
      <c r="AN1813" s="12"/>
      <c r="AO1813" s="13"/>
      <c r="AP1813" s="4" t="str">
        <f t="shared" si="2014"/>
        <v/>
      </c>
      <c r="AQ1813" s="12"/>
      <c r="AR1813" s="13"/>
      <c r="AS1813" s="4" t="str">
        <f t="shared" si="2015"/>
        <v/>
      </c>
      <c r="AT1813" s="12"/>
      <c r="AU1813" s="13"/>
      <c r="AV1813" s="4" t="str">
        <f t="shared" si="2016"/>
        <v/>
      </c>
      <c r="AW1813" s="12"/>
      <c r="AX1813" s="13"/>
      <c r="AY1813" s="4" t="str">
        <f t="shared" si="2017"/>
        <v/>
      </c>
      <c r="AZ1813" s="12"/>
      <c r="BA1813" s="13"/>
      <c r="BB1813" s="4" t="str">
        <f t="shared" si="2018"/>
        <v/>
      </c>
      <c r="BC1813" s="12"/>
      <c r="BD1813" s="13"/>
      <c r="BE1813" s="4">
        <f t="shared" si="2019"/>
        <v>50</v>
      </c>
      <c r="BF1813" s="12">
        <v>50</v>
      </c>
      <c r="BG1813" s="13">
        <v>50</v>
      </c>
      <c r="BH1813" s="4">
        <f t="shared" si="2020"/>
        <v>50</v>
      </c>
      <c r="BI1813" s="12">
        <v>50</v>
      </c>
      <c r="BJ1813" s="13">
        <v>50</v>
      </c>
      <c r="BK1813" s="4">
        <f t="shared" si="2021"/>
        <v>50</v>
      </c>
      <c r="BL1813" s="12">
        <v>50</v>
      </c>
      <c r="BM1813" s="13">
        <v>50</v>
      </c>
      <c r="BN1813" s="4">
        <f t="shared" si="2022"/>
        <v>50</v>
      </c>
      <c r="BO1813" s="12">
        <v>50</v>
      </c>
      <c r="BP1813" s="13">
        <v>50</v>
      </c>
      <c r="BQ1813" s="4" t="str">
        <f t="shared" si="2023"/>
        <v/>
      </c>
      <c r="BR1813" s="12"/>
      <c r="BS1813" s="13"/>
      <c r="BT1813" s="4" t="str">
        <f t="shared" si="2024"/>
        <v/>
      </c>
      <c r="BU1813" s="12"/>
      <c r="BV1813" s="13"/>
    </row>
    <row r="1814" spans="1:74" hidden="1" outlineLevel="1">
      <c r="B1814" t="str">
        <f t="shared" si="2001"/>
        <v>micropyris2016</v>
      </c>
      <c r="C1814" t="s">
        <v>11</v>
      </c>
      <c r="D1814">
        <f t="shared" si="2025"/>
        <v>2016</v>
      </c>
      <c r="E1814" t="str">
        <f t="shared" si="2025"/>
        <v>EUR</v>
      </c>
      <c r="F1814" s="4" t="str">
        <f t="shared" si="2002"/>
        <v/>
      </c>
      <c r="G1814" s="12"/>
      <c r="H1814" s="13"/>
      <c r="I1814" s="4" t="str">
        <f t="shared" si="2003"/>
        <v/>
      </c>
      <c r="J1814" s="12"/>
      <c r="K1814" s="13"/>
      <c r="L1814" s="4" t="str">
        <f t="shared" si="2004"/>
        <v/>
      </c>
      <c r="M1814" s="12"/>
      <c r="N1814" s="13"/>
      <c r="O1814" s="4" t="str">
        <f t="shared" si="2005"/>
        <v/>
      </c>
      <c r="P1814" s="12"/>
      <c r="Q1814" s="13"/>
      <c r="R1814" s="4" t="str">
        <f t="shared" si="2006"/>
        <v/>
      </c>
      <c r="S1814" s="12"/>
      <c r="T1814" s="13"/>
      <c r="U1814" s="4" t="str">
        <f t="shared" si="2007"/>
        <v/>
      </c>
      <c r="V1814" s="12"/>
      <c r="W1814" s="13"/>
      <c r="X1814" s="4" t="str">
        <f t="shared" si="2008"/>
        <v/>
      </c>
      <c r="Y1814" s="12"/>
      <c r="Z1814" s="13"/>
      <c r="AA1814" s="4" t="str">
        <f t="shared" si="2009"/>
        <v/>
      </c>
      <c r="AB1814" s="12"/>
      <c r="AC1814" s="13"/>
      <c r="AD1814" s="4" t="str">
        <f t="shared" si="2010"/>
        <v/>
      </c>
      <c r="AE1814" s="12"/>
      <c r="AF1814" s="13"/>
      <c r="AG1814" s="4" t="str">
        <f t="shared" si="2011"/>
        <v/>
      </c>
      <c r="AH1814" s="12"/>
      <c r="AI1814" s="13"/>
      <c r="AJ1814" s="4" t="str">
        <f t="shared" si="2012"/>
        <v/>
      </c>
      <c r="AK1814" s="12"/>
      <c r="AL1814" s="13"/>
      <c r="AM1814" s="4" t="str">
        <f t="shared" si="2013"/>
        <v/>
      </c>
      <c r="AN1814" s="12"/>
      <c r="AO1814" s="13"/>
      <c r="AP1814" s="4" t="str">
        <f t="shared" si="2014"/>
        <v/>
      </c>
      <c r="AQ1814" s="12"/>
      <c r="AR1814" s="13"/>
      <c r="AS1814" s="4" t="str">
        <f t="shared" si="2015"/>
        <v/>
      </c>
      <c r="AT1814" s="12"/>
      <c r="AU1814" s="13"/>
      <c r="AV1814" s="4" t="str">
        <f t="shared" si="2016"/>
        <v/>
      </c>
      <c r="AW1814" s="12"/>
      <c r="AX1814" s="13"/>
      <c r="AY1814" s="4" t="str">
        <f t="shared" si="2017"/>
        <v/>
      </c>
      <c r="AZ1814" s="12"/>
      <c r="BA1814" s="13"/>
      <c r="BB1814" s="4" t="str">
        <f t="shared" si="2018"/>
        <v/>
      </c>
      <c r="BC1814" s="12"/>
      <c r="BD1814" s="13"/>
      <c r="BE1814" s="4">
        <f t="shared" si="2019"/>
        <v>20</v>
      </c>
      <c r="BF1814" s="12">
        <v>20</v>
      </c>
      <c r="BG1814" s="13">
        <v>20</v>
      </c>
      <c r="BH1814" s="4">
        <f t="shared" si="2020"/>
        <v>20</v>
      </c>
      <c r="BI1814" s="12">
        <v>20</v>
      </c>
      <c r="BJ1814" s="13">
        <v>20</v>
      </c>
      <c r="BK1814" s="4">
        <f t="shared" si="2021"/>
        <v>20</v>
      </c>
      <c r="BL1814" s="12">
        <v>20</v>
      </c>
      <c r="BM1814" s="13">
        <v>20</v>
      </c>
      <c r="BN1814" s="4">
        <f t="shared" si="2022"/>
        <v>20</v>
      </c>
      <c r="BO1814" s="12">
        <v>20</v>
      </c>
      <c r="BP1814" s="13">
        <v>20</v>
      </c>
      <c r="BQ1814" s="4" t="str">
        <f t="shared" si="2023"/>
        <v/>
      </c>
      <c r="BR1814" s="12"/>
      <c r="BS1814" s="13"/>
      <c r="BT1814" s="4" t="str">
        <f t="shared" si="2024"/>
        <v/>
      </c>
      <c r="BU1814" s="12"/>
      <c r="BV1814" s="13"/>
    </row>
    <row r="1815" spans="1:74" hidden="1" outlineLevel="1">
      <c r="B1815" t="str">
        <f t="shared" si="2001"/>
        <v>micropyris2016</v>
      </c>
      <c r="C1815" t="s">
        <v>15</v>
      </c>
      <c r="D1815">
        <f t="shared" si="2025"/>
        <v>2016</v>
      </c>
      <c r="E1815" t="str">
        <f t="shared" si="2025"/>
        <v>EUR</v>
      </c>
      <c r="F1815" s="4" t="str">
        <f t="shared" si="2002"/>
        <v/>
      </c>
      <c r="G1815" s="12"/>
      <c r="H1815" s="13"/>
      <c r="I1815" s="4" t="str">
        <f t="shared" si="2003"/>
        <v/>
      </c>
      <c r="J1815" s="12"/>
      <c r="K1815" s="13"/>
      <c r="L1815" s="4" t="str">
        <f t="shared" si="2004"/>
        <v/>
      </c>
      <c r="M1815" s="12"/>
      <c r="N1815" s="13"/>
      <c r="O1815" s="4" t="str">
        <f t="shared" si="2005"/>
        <v/>
      </c>
      <c r="P1815" s="12"/>
      <c r="Q1815" s="13"/>
      <c r="R1815" s="4" t="str">
        <f t="shared" si="2006"/>
        <v/>
      </c>
      <c r="S1815" s="12"/>
      <c r="T1815" s="13"/>
      <c r="U1815" s="4" t="str">
        <f t="shared" si="2007"/>
        <v/>
      </c>
      <c r="V1815" s="12"/>
      <c r="W1815" s="13"/>
      <c r="X1815" s="4" t="str">
        <f t="shared" si="2008"/>
        <v/>
      </c>
      <c r="Y1815" s="12"/>
      <c r="Z1815" s="13"/>
      <c r="AA1815" s="4" t="str">
        <f t="shared" si="2009"/>
        <v/>
      </c>
      <c r="AB1815" s="12"/>
      <c r="AC1815" s="13"/>
      <c r="AD1815" s="4" t="str">
        <f t="shared" si="2010"/>
        <v/>
      </c>
      <c r="AE1815" s="12"/>
      <c r="AF1815" s="13"/>
      <c r="AG1815" s="4" t="str">
        <f t="shared" si="2011"/>
        <v/>
      </c>
      <c r="AH1815" s="12"/>
      <c r="AI1815" s="13"/>
      <c r="AJ1815" s="4" t="str">
        <f t="shared" si="2012"/>
        <v/>
      </c>
      <c r="AK1815" s="12"/>
      <c r="AL1815" s="13"/>
      <c r="AM1815" s="4" t="str">
        <f t="shared" si="2013"/>
        <v/>
      </c>
      <c r="AN1815" s="12"/>
      <c r="AO1815" s="13"/>
      <c r="AP1815" s="4" t="str">
        <f t="shared" si="2014"/>
        <v/>
      </c>
      <c r="AQ1815" s="12"/>
      <c r="AR1815" s="13"/>
      <c r="AS1815" s="4" t="str">
        <f t="shared" si="2015"/>
        <v/>
      </c>
      <c r="AT1815" s="12"/>
      <c r="AU1815" s="13"/>
      <c r="AV1815" s="4" t="str">
        <f t="shared" si="2016"/>
        <v/>
      </c>
      <c r="AW1815" s="12"/>
      <c r="AX1815" s="13"/>
      <c r="AY1815" s="4" t="str">
        <f t="shared" si="2017"/>
        <v/>
      </c>
      <c r="AZ1815" s="12"/>
      <c r="BA1815" s="13"/>
      <c r="BB1815" s="4" t="str">
        <f t="shared" si="2018"/>
        <v/>
      </c>
      <c r="BC1815" s="12"/>
      <c r="BD1815" s="13"/>
      <c r="BE1815" s="4">
        <f t="shared" si="2019"/>
        <v>0</v>
      </c>
      <c r="BF1815" s="12">
        <v>0</v>
      </c>
      <c r="BG1815" s="13">
        <v>0</v>
      </c>
      <c r="BH1815" s="4">
        <f t="shared" si="2020"/>
        <v>0</v>
      </c>
      <c r="BI1815" s="12">
        <v>0</v>
      </c>
      <c r="BJ1815" s="13">
        <v>0</v>
      </c>
      <c r="BK1815" s="4">
        <f t="shared" si="2021"/>
        <v>0</v>
      </c>
      <c r="BL1815" s="12">
        <v>0</v>
      </c>
      <c r="BM1815" s="13">
        <v>0</v>
      </c>
      <c r="BN1815" s="4">
        <f t="shared" si="2022"/>
        <v>0</v>
      </c>
      <c r="BO1815" s="12">
        <v>0</v>
      </c>
      <c r="BP1815" s="13">
        <v>0</v>
      </c>
      <c r="BQ1815" s="4" t="str">
        <f t="shared" si="2023"/>
        <v/>
      </c>
      <c r="BR1815" s="12"/>
      <c r="BS1815" s="13"/>
      <c r="BT1815" s="4" t="str">
        <f t="shared" si="2024"/>
        <v/>
      </c>
      <c r="BU1815" s="12"/>
      <c r="BV1815" s="13"/>
    </row>
    <row r="1816" spans="1:74" hidden="1" outlineLevel="1">
      <c r="B1816" t="str">
        <f t="shared" si="2001"/>
        <v>micropyris2016</v>
      </c>
      <c r="C1816" t="s">
        <v>16</v>
      </c>
      <c r="D1816">
        <f t="shared" si="2025"/>
        <v>2016</v>
      </c>
      <c r="E1816" t="str">
        <f t="shared" si="2025"/>
        <v>EUR</v>
      </c>
      <c r="F1816" s="4" t="str">
        <f t="shared" si="2002"/>
        <v/>
      </c>
      <c r="G1816" s="12"/>
      <c r="H1816" s="13"/>
      <c r="I1816" s="4" t="str">
        <f t="shared" si="2003"/>
        <v/>
      </c>
      <c r="J1816" s="12"/>
      <c r="K1816" s="13"/>
      <c r="L1816" s="4" t="str">
        <f t="shared" si="2004"/>
        <v/>
      </c>
      <c r="M1816" s="12"/>
      <c r="N1816" s="13"/>
      <c r="O1816" s="4" t="str">
        <f t="shared" si="2005"/>
        <v/>
      </c>
      <c r="P1816" s="12"/>
      <c r="Q1816" s="13"/>
      <c r="R1816" s="4" t="str">
        <f t="shared" si="2006"/>
        <v/>
      </c>
      <c r="S1816" s="12"/>
      <c r="T1816" s="13"/>
      <c r="U1816" s="4" t="str">
        <f t="shared" si="2007"/>
        <v/>
      </c>
      <c r="V1816" s="12"/>
      <c r="W1816" s="13"/>
      <c r="X1816" s="4" t="str">
        <f t="shared" si="2008"/>
        <v/>
      </c>
      <c r="Y1816" s="12"/>
      <c r="Z1816" s="13"/>
      <c r="AA1816" s="4" t="str">
        <f t="shared" si="2009"/>
        <v/>
      </c>
      <c r="AB1816" s="12"/>
      <c r="AC1816" s="13"/>
      <c r="AD1816" s="4" t="str">
        <f t="shared" si="2010"/>
        <v/>
      </c>
      <c r="AE1816" s="12"/>
      <c r="AF1816" s="13"/>
      <c r="AG1816" s="4" t="str">
        <f t="shared" si="2011"/>
        <v/>
      </c>
      <c r="AH1816" s="12"/>
      <c r="AI1816" s="13"/>
      <c r="AJ1816" s="4" t="str">
        <f t="shared" si="2012"/>
        <v/>
      </c>
      <c r="AK1816" s="12"/>
      <c r="AL1816" s="13"/>
      <c r="AM1816" s="4" t="str">
        <f t="shared" si="2013"/>
        <v/>
      </c>
      <c r="AN1816" s="12"/>
      <c r="AO1816" s="13"/>
      <c r="AP1816" s="4" t="str">
        <f t="shared" si="2014"/>
        <v/>
      </c>
      <c r="AQ1816" s="12"/>
      <c r="AR1816" s="13"/>
      <c r="AS1816" s="4" t="str">
        <f t="shared" si="2015"/>
        <v/>
      </c>
      <c r="AT1816" s="12"/>
      <c r="AU1816" s="13"/>
      <c r="AV1816" s="4" t="str">
        <f t="shared" si="2016"/>
        <v/>
      </c>
      <c r="AW1816" s="12"/>
      <c r="AX1816" s="13"/>
      <c r="AY1816" s="4" t="str">
        <f t="shared" si="2017"/>
        <v/>
      </c>
      <c r="AZ1816" s="12"/>
      <c r="BA1816" s="13"/>
      <c r="BB1816" s="4" t="str">
        <f t="shared" si="2018"/>
        <v/>
      </c>
      <c r="BC1816" s="12"/>
      <c r="BD1816" s="13"/>
      <c r="BE1816" s="4">
        <f t="shared" si="2019"/>
        <v>30</v>
      </c>
      <c r="BF1816" s="12">
        <v>30</v>
      </c>
      <c r="BG1816" s="13">
        <v>30</v>
      </c>
      <c r="BH1816" s="4">
        <f t="shared" si="2020"/>
        <v>30</v>
      </c>
      <c r="BI1816" s="12">
        <v>30</v>
      </c>
      <c r="BJ1816" s="13">
        <v>30</v>
      </c>
      <c r="BK1816" s="4">
        <f t="shared" si="2021"/>
        <v>30</v>
      </c>
      <c r="BL1816" s="12">
        <v>30</v>
      </c>
      <c r="BM1816" s="13">
        <v>30</v>
      </c>
      <c r="BN1816" s="4">
        <f t="shared" si="2022"/>
        <v>30</v>
      </c>
      <c r="BO1816" s="12">
        <v>30</v>
      </c>
      <c r="BP1816" s="13">
        <v>30</v>
      </c>
      <c r="BQ1816" s="4" t="str">
        <f t="shared" si="2023"/>
        <v/>
      </c>
      <c r="BR1816" s="12"/>
      <c r="BS1816" s="13"/>
      <c r="BT1816" s="4" t="str">
        <f t="shared" si="2024"/>
        <v/>
      </c>
      <c r="BU1816" s="12"/>
      <c r="BV1816" s="13"/>
    </row>
    <row r="1817" spans="1:74" hidden="1" outlineLevel="1">
      <c r="B1817" t="str">
        <f>B1815</f>
        <v>micropyris2016</v>
      </c>
      <c r="C1817" t="s">
        <v>483</v>
      </c>
      <c r="D1817">
        <f>D1815</f>
        <v>2016</v>
      </c>
      <c r="E1817" t="str">
        <f>E1815</f>
        <v>EUR</v>
      </c>
      <c r="F1817" s="4"/>
      <c r="G1817" s="12"/>
      <c r="H1817" s="13"/>
      <c r="I1817" s="4"/>
      <c r="J1817" s="12"/>
      <c r="K1817" s="13"/>
      <c r="L1817" s="4"/>
      <c r="M1817" s="12"/>
      <c r="N1817" s="13"/>
      <c r="O1817" s="4"/>
      <c r="P1817" s="12"/>
      <c r="Q1817" s="13"/>
      <c r="R1817" s="4"/>
      <c r="S1817" s="12"/>
      <c r="T1817" s="13"/>
      <c r="U1817" s="4"/>
      <c r="V1817" s="12"/>
      <c r="W1817" s="13"/>
      <c r="X1817" s="4"/>
      <c r="Y1817" s="12"/>
      <c r="Z1817" s="13"/>
      <c r="AA1817" s="4"/>
      <c r="AB1817" s="12"/>
      <c r="AC1817" s="13"/>
      <c r="AD1817" s="4"/>
      <c r="AE1817" s="12"/>
      <c r="AF1817" s="13"/>
      <c r="AG1817" s="4"/>
      <c r="AH1817" s="12"/>
      <c r="AI1817" s="13"/>
      <c r="AJ1817" s="4"/>
      <c r="AK1817" s="12"/>
      <c r="AL1817" s="13"/>
      <c r="AM1817" s="4"/>
      <c r="AN1817" s="12"/>
      <c r="AO1817" s="13"/>
      <c r="AP1817" s="4"/>
      <c r="AQ1817" s="12"/>
      <c r="AR1817" s="13"/>
      <c r="AS1817" s="4"/>
      <c r="AT1817" s="12"/>
      <c r="AU1817" s="13"/>
      <c r="AV1817" s="4"/>
      <c r="AW1817" s="12"/>
      <c r="AX1817" s="13"/>
      <c r="AY1817" s="4"/>
      <c r="AZ1817" s="12"/>
      <c r="BA1817" s="13"/>
      <c r="BB1817" s="4"/>
      <c r="BC1817" s="12"/>
      <c r="BD1817" s="13"/>
      <c r="BE1817" s="4">
        <f t="shared" si="2019"/>
        <v>700</v>
      </c>
      <c r="BF1817" s="12">
        <v>700</v>
      </c>
      <c r="BG1817" s="13">
        <v>700</v>
      </c>
      <c r="BH1817" s="4">
        <f t="shared" si="2020"/>
        <v>500</v>
      </c>
      <c r="BI1817" s="12">
        <v>500</v>
      </c>
      <c r="BJ1817" s="13">
        <v>500</v>
      </c>
      <c r="BK1817" s="4">
        <f t="shared" si="2021"/>
        <v>200</v>
      </c>
      <c r="BL1817" s="12">
        <v>200</v>
      </c>
      <c r="BM1817" s="13">
        <v>200</v>
      </c>
      <c r="BN1817" s="4">
        <f t="shared" si="2022"/>
        <v>200</v>
      </c>
      <c r="BO1817" s="12">
        <v>200</v>
      </c>
      <c r="BP1817" s="13">
        <v>200</v>
      </c>
      <c r="BQ1817" s="4"/>
      <c r="BR1817" s="12"/>
      <c r="BS1817" s="13"/>
      <c r="BT1817" s="4"/>
      <c r="BU1817" s="12"/>
      <c r="BV1817" s="13"/>
    </row>
    <row r="1818" spans="1:74" collapsed="1">
      <c r="B1818" t="s">
        <v>69</v>
      </c>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c r="BB1818" s="4"/>
      <c r="BC1818" s="4"/>
      <c r="BD1818" s="4"/>
      <c r="BE1818" s="4"/>
      <c r="BF1818" s="4"/>
      <c r="BG1818" s="4"/>
      <c r="BH1818" s="4"/>
      <c r="BI1818" s="4"/>
      <c r="BJ1818" s="4"/>
      <c r="BK1818" s="4"/>
      <c r="BL1818" s="4"/>
      <c r="BM1818" s="4"/>
      <c r="BN1818" s="4"/>
      <c r="BO1818" s="4"/>
      <c r="BP1818" s="4"/>
      <c r="BQ1818" s="4"/>
      <c r="BR1818" s="4"/>
      <c r="BS1818" s="4"/>
      <c r="BT1818" s="4"/>
      <c r="BU1818" s="4"/>
      <c r="BV1818" s="4"/>
    </row>
    <row r="1819" spans="1:74">
      <c r="B1819" t="str">
        <f>B1816</f>
        <v>micropyris2016</v>
      </c>
      <c r="C1819" t="s">
        <v>19</v>
      </c>
      <c r="D1819">
        <f>D1816</f>
        <v>2016</v>
      </c>
      <c r="E1819" t="str">
        <f>E1805</f>
        <v>EUR/kW</v>
      </c>
      <c r="F1819" s="4" t="str">
        <f>IFERROR(AVERAGE(G1819:H1819),"")</f>
        <v/>
      </c>
      <c r="G1819" s="12"/>
      <c r="H1819" s="13"/>
      <c r="I1819" s="4" t="str">
        <f>IFERROR(AVERAGE(J1819:K1819),"")</f>
        <v/>
      </c>
      <c r="J1819" s="12"/>
      <c r="K1819" s="13"/>
      <c r="L1819" s="4" t="str">
        <f>IFERROR(AVERAGE(M1819:N1819),"")</f>
        <v/>
      </c>
      <c r="M1819" s="12"/>
      <c r="N1819" s="13"/>
      <c r="O1819" s="4" t="str">
        <f>IFERROR(AVERAGE(P1819:Q1819),"")</f>
        <v/>
      </c>
      <c r="P1819" s="12"/>
      <c r="Q1819" s="13"/>
      <c r="R1819" s="4" t="str">
        <f>IFERROR(AVERAGE(S1819:T1819),"")</f>
        <v/>
      </c>
      <c r="S1819" s="12"/>
      <c r="T1819" s="13"/>
      <c r="U1819" s="4" t="str">
        <f>IFERROR(AVERAGE(V1819:W1819),"")</f>
        <v/>
      </c>
      <c r="V1819" s="12"/>
      <c r="W1819" s="13"/>
      <c r="X1819" s="4" t="str">
        <f>IFERROR(AVERAGE(Y1819:Z1819),"")</f>
        <v/>
      </c>
      <c r="Y1819" s="12"/>
      <c r="Z1819" s="13"/>
      <c r="AA1819" s="4" t="str">
        <f>IFERROR(AVERAGE(AB1819:AC1819),"")</f>
        <v/>
      </c>
      <c r="AB1819" s="12"/>
      <c r="AC1819" s="13"/>
      <c r="AD1819" s="4" t="str">
        <f>IFERROR(AVERAGE(AE1819:AF1819),"")</f>
        <v/>
      </c>
      <c r="AE1819" s="12"/>
      <c r="AF1819" s="13"/>
      <c r="AG1819" s="4" t="str">
        <f>IFERROR(AVERAGE(AH1819:AI1819),"")</f>
        <v/>
      </c>
      <c r="AH1819" s="12"/>
      <c r="AI1819" s="13"/>
      <c r="AJ1819" s="4" t="str">
        <f>IFERROR(AVERAGE(AK1819:AL1819),"")</f>
        <v/>
      </c>
      <c r="AK1819" s="12"/>
      <c r="AL1819" s="13"/>
      <c r="AM1819" s="4" t="str">
        <f>IFERROR(AVERAGE(AN1819:AO1819),"")</f>
        <v/>
      </c>
      <c r="AN1819" s="12"/>
      <c r="AO1819" s="13"/>
      <c r="AP1819" s="4" t="str">
        <f>IFERROR(AVERAGE(AQ1819:AR1819),"")</f>
        <v/>
      </c>
      <c r="AQ1819" s="12"/>
      <c r="AR1819" s="13"/>
      <c r="AS1819" s="4" t="str">
        <f>IFERROR(AVERAGE(AT1819:AU1819),"")</f>
        <v/>
      </c>
      <c r="AT1819" s="12"/>
      <c r="AU1819" s="13"/>
      <c r="AV1819" s="4" t="str">
        <f>IFERROR(AVERAGE(AW1819:AX1819),"")</f>
        <v/>
      </c>
      <c r="AW1819" s="12"/>
      <c r="AX1819" s="13"/>
      <c r="AY1819" s="4" t="str">
        <f>IFERROR(AVERAGE(AZ1819:BA1819),"")</f>
        <v/>
      </c>
      <c r="AZ1819" s="12"/>
      <c r="BA1819" s="13"/>
      <c r="BB1819" s="4" t="str">
        <f>IFERROR(AVERAGE(BC1819:BD1819),"")</f>
        <v/>
      </c>
      <c r="BC1819" s="12"/>
      <c r="BD1819" s="13"/>
      <c r="BE1819" s="4" t="str">
        <f>IFERROR(AVERAGE(BF1819:BG1819),"")</f>
        <v/>
      </c>
      <c r="BF1819" s="12"/>
      <c r="BG1819" s="13"/>
      <c r="BH1819" s="4" t="str">
        <f>IFERROR(AVERAGE(BI1819:BJ1819),"")</f>
        <v/>
      </c>
      <c r="BI1819" s="12"/>
      <c r="BJ1819" s="13"/>
      <c r="BK1819" s="4" t="str">
        <f>IFERROR(AVERAGE(BL1819:BM1819),"")</f>
        <v/>
      </c>
      <c r="BL1819" s="12"/>
      <c r="BM1819" s="13"/>
      <c r="BN1819" s="4" t="str">
        <f>IFERROR(AVERAGE(BO1819:BP1819),"")</f>
        <v/>
      </c>
      <c r="BO1819" s="12"/>
      <c r="BP1819" s="13"/>
      <c r="BQ1819" s="4" t="str">
        <f>IFERROR(AVERAGE(BR1819:BS1819),"")</f>
        <v/>
      </c>
      <c r="BR1819" s="12"/>
      <c r="BS1819" s="13"/>
      <c r="BT1819" s="4" t="str">
        <f>IFERROR(AVERAGE(BU1819:BV1819),"")</f>
        <v/>
      </c>
      <c r="BU1819" s="12"/>
      <c r="BV1819" s="13"/>
    </row>
    <row r="1820" spans="1:74">
      <c r="B1820" t="s">
        <v>69</v>
      </c>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c r="AX1820" s="4"/>
      <c r="AY1820" s="4"/>
      <c r="AZ1820" s="4"/>
      <c r="BA1820" s="4"/>
      <c r="BB1820" s="4"/>
      <c r="BC1820" s="4"/>
      <c r="BD1820" s="4"/>
      <c r="BE1820" s="4"/>
      <c r="BF1820" s="4"/>
      <c r="BG1820" s="4"/>
      <c r="BH1820" s="4"/>
      <c r="BI1820" s="4"/>
      <c r="BJ1820" s="4"/>
      <c r="BK1820" s="4"/>
      <c r="BL1820" s="4"/>
      <c r="BM1820" s="4"/>
      <c r="BN1820" s="4"/>
      <c r="BO1820" s="4"/>
      <c r="BP1820" s="4"/>
      <c r="BQ1820" s="4"/>
      <c r="BR1820" s="4"/>
      <c r="BS1820" s="4"/>
      <c r="BT1820" s="4"/>
      <c r="BU1820" s="4"/>
      <c r="BV1820" s="4"/>
    </row>
    <row r="1821" spans="1:74">
      <c r="B1821" t="str">
        <f>B1819</f>
        <v>micropyris2016</v>
      </c>
      <c r="C1821" t="s">
        <v>48</v>
      </c>
      <c r="D1821">
        <f>D1819</f>
        <v>2016</v>
      </c>
      <c r="E1821" t="s">
        <v>22</v>
      </c>
      <c r="F1821" s="22" t="str">
        <f>IFERROR(AVERAGE(G1821:H1821),"")</f>
        <v/>
      </c>
      <c r="G1821" s="23"/>
      <c r="H1821" s="24"/>
      <c r="I1821" s="22" t="str">
        <f>IFERROR(AVERAGE(J1821:K1821),"")</f>
        <v/>
      </c>
      <c r="J1821" s="23"/>
      <c r="K1821" s="24"/>
      <c r="L1821" s="22" t="str">
        <f>IFERROR(AVERAGE(M1821:N1821),"")</f>
        <v/>
      </c>
      <c r="M1821" s="23"/>
      <c r="N1821" s="24"/>
      <c r="O1821" s="22" t="str">
        <f>IFERROR(AVERAGE(P1821:Q1821),"")</f>
        <v/>
      </c>
      <c r="P1821" s="23"/>
      <c r="Q1821" s="24"/>
      <c r="R1821" s="22" t="str">
        <f>IFERROR(AVERAGE(S1821:T1821),"")</f>
        <v/>
      </c>
      <c r="S1821" s="23"/>
      <c r="T1821" s="24"/>
      <c r="U1821" s="22" t="str">
        <f>IFERROR(AVERAGE(V1821:W1821),"")</f>
        <v/>
      </c>
      <c r="V1821" s="23"/>
      <c r="W1821" s="24"/>
      <c r="X1821" s="22" t="str">
        <f>IFERROR(AVERAGE(Y1821:Z1821),"")</f>
        <v/>
      </c>
      <c r="Y1821" s="23"/>
      <c r="Z1821" s="24"/>
      <c r="AA1821" s="22" t="str">
        <f>IFERROR(AVERAGE(AB1821:AC1821),"")</f>
        <v/>
      </c>
      <c r="AB1821" s="23"/>
      <c r="AC1821" s="24"/>
      <c r="AD1821" s="22" t="str">
        <f>IFERROR(AVERAGE(AE1821:AF1821),"")</f>
        <v/>
      </c>
      <c r="AE1821" s="23"/>
      <c r="AF1821" s="24"/>
      <c r="AG1821" s="22" t="str">
        <f>IFERROR(AVERAGE(AH1821:AI1821),"")</f>
        <v/>
      </c>
      <c r="AH1821" s="23"/>
      <c r="AI1821" s="24"/>
      <c r="AJ1821" s="22" t="str">
        <f>IFERROR(AVERAGE(AK1821:AL1821),"")</f>
        <v/>
      </c>
      <c r="AK1821" s="23"/>
      <c r="AL1821" s="24"/>
      <c r="AM1821" s="22" t="str">
        <f>IFERROR(AVERAGE(AN1821:AO1821),"")</f>
        <v/>
      </c>
      <c r="AN1821" s="23"/>
      <c r="AO1821" s="24"/>
      <c r="AP1821" s="22" t="str">
        <f>IFERROR(AVERAGE(AQ1821:AR1821),"")</f>
        <v/>
      </c>
      <c r="AQ1821" s="23"/>
      <c r="AR1821" s="24"/>
      <c r="AS1821" s="22" t="str">
        <f>IFERROR(AVERAGE(AT1821:AU1821),"")</f>
        <v/>
      </c>
      <c r="AT1821" s="23"/>
      <c r="AU1821" s="24"/>
      <c r="AV1821" s="22" t="str">
        <f>IFERROR(AVERAGE(AW1821:AX1821),"")</f>
        <v/>
      </c>
      <c r="AW1821" s="23"/>
      <c r="AX1821" s="24"/>
      <c r="AY1821" s="22" t="str">
        <f>IFERROR(AVERAGE(AZ1821:BA1821),"")</f>
        <v/>
      </c>
      <c r="AZ1821" s="23"/>
      <c r="BA1821" s="24"/>
      <c r="BB1821" s="22" t="str">
        <f>IFERROR(AVERAGE(BC1821:BD1821),"")</f>
        <v/>
      </c>
      <c r="BC1821" s="23"/>
      <c r="BD1821" s="24"/>
      <c r="BE1821" s="22">
        <f>IFERROR(AVERAGE(BF1821:BG1821),"")</f>
        <v>0.03</v>
      </c>
      <c r="BF1821" s="23">
        <v>0.03</v>
      </c>
      <c r="BG1821" s="24">
        <v>0.03</v>
      </c>
      <c r="BH1821" s="22">
        <f>IFERROR(AVERAGE(BI1821:BJ1821),"")</f>
        <v>0.02</v>
      </c>
      <c r="BI1821" s="23">
        <v>0.02</v>
      </c>
      <c r="BJ1821" s="24">
        <v>0.02</v>
      </c>
      <c r="BK1821" s="22">
        <f>IFERROR(AVERAGE(BL1821:BM1821),"")</f>
        <v>0.01</v>
      </c>
      <c r="BL1821" s="23">
        <v>0.01</v>
      </c>
      <c r="BM1821" s="24">
        <v>0.01</v>
      </c>
      <c r="BN1821" s="22">
        <f>IFERROR(AVERAGE(BO1821:BP1821),"")</f>
        <v>0.01</v>
      </c>
      <c r="BO1821" s="23">
        <v>0.01</v>
      </c>
      <c r="BP1821" s="24">
        <v>0.01</v>
      </c>
      <c r="BQ1821" s="22" t="str">
        <f>IFERROR(AVERAGE(BR1821:BS1821),"")</f>
        <v/>
      </c>
      <c r="BR1821" s="23"/>
      <c r="BS1821" s="24"/>
      <c r="BT1821" s="22" t="str">
        <f>IFERROR(AVERAGE(BU1821:BV1821),"")</f>
        <v/>
      </c>
      <c r="BU1821" s="23"/>
      <c r="BV1821" s="24"/>
    </row>
    <row r="1822" spans="1:74">
      <c r="B1822" t="str">
        <f>B1821</f>
        <v>micropyris2016</v>
      </c>
      <c r="C1822" t="s">
        <v>49</v>
      </c>
      <c r="D1822">
        <f>D1821</f>
        <v>2016</v>
      </c>
      <c r="E1822" t="s">
        <v>22</v>
      </c>
      <c r="F1822" s="22" t="str">
        <f>IFERROR(AVERAGE(G1822:H1822),"")</f>
        <v/>
      </c>
      <c r="G1822" s="23"/>
      <c r="H1822" s="24"/>
      <c r="I1822" s="22" t="str">
        <f>IFERROR(AVERAGE(J1822:K1822),"")</f>
        <v/>
      </c>
      <c r="J1822" s="23"/>
      <c r="K1822" s="24"/>
      <c r="L1822" s="22" t="str">
        <f>IFERROR(AVERAGE(M1822:N1822),"")</f>
        <v/>
      </c>
      <c r="M1822" s="23"/>
      <c r="N1822" s="24"/>
      <c r="O1822" s="22" t="str">
        <f>IFERROR(AVERAGE(P1822:Q1822),"")</f>
        <v/>
      </c>
      <c r="P1822" s="23"/>
      <c r="Q1822" s="24"/>
      <c r="R1822" s="22" t="str">
        <f>IFERROR(AVERAGE(S1822:T1822),"")</f>
        <v/>
      </c>
      <c r="S1822" s="23"/>
      <c r="T1822" s="24"/>
      <c r="U1822" s="22" t="str">
        <f>IFERROR(AVERAGE(V1822:W1822),"")</f>
        <v/>
      </c>
      <c r="V1822" s="23"/>
      <c r="W1822" s="24"/>
      <c r="X1822" s="22" t="str">
        <f>IFERROR(AVERAGE(Y1822:Z1822),"")</f>
        <v/>
      </c>
      <c r="Y1822" s="23"/>
      <c r="Z1822" s="24"/>
      <c r="AA1822" s="22" t="str">
        <f>IFERROR(AVERAGE(AB1822:AC1822),"")</f>
        <v/>
      </c>
      <c r="AB1822" s="23"/>
      <c r="AC1822" s="24"/>
      <c r="AD1822" s="22" t="str">
        <f>IFERROR(AVERAGE(AE1822:AF1822),"")</f>
        <v/>
      </c>
      <c r="AE1822" s="23"/>
      <c r="AF1822" s="24"/>
      <c r="AG1822" s="22" t="str">
        <f>IFERROR(AVERAGE(AH1822:AI1822),"")</f>
        <v/>
      </c>
      <c r="AH1822" s="23"/>
      <c r="AI1822" s="24"/>
      <c r="AJ1822" s="22" t="str">
        <f>IFERROR(AVERAGE(AK1822:AL1822),"")</f>
        <v/>
      </c>
      <c r="AK1822" s="23"/>
      <c r="AL1822" s="24"/>
      <c r="AM1822" s="22" t="str">
        <f>IFERROR(AVERAGE(AN1822:AO1822),"")</f>
        <v/>
      </c>
      <c r="AN1822" s="23"/>
      <c r="AO1822" s="24"/>
      <c r="AP1822" s="22" t="str">
        <f>IFERROR(AVERAGE(AQ1822:AR1822),"")</f>
        <v/>
      </c>
      <c r="AQ1822" s="23"/>
      <c r="AR1822" s="24"/>
      <c r="AS1822" s="22" t="str">
        <f>IFERROR(AVERAGE(AT1822:AU1822),"")</f>
        <v/>
      </c>
      <c r="AT1822" s="23"/>
      <c r="AU1822" s="24"/>
      <c r="AV1822" s="22" t="str">
        <f>IFERROR(AVERAGE(AW1822:AX1822),"")</f>
        <v/>
      </c>
      <c r="AW1822" s="23"/>
      <c r="AX1822" s="24"/>
      <c r="AY1822" s="22" t="str">
        <f>IFERROR(AVERAGE(AZ1822:BA1822),"")</f>
        <v/>
      </c>
      <c r="AZ1822" s="23"/>
      <c r="BA1822" s="24"/>
      <c r="BB1822" s="22" t="str">
        <f>IFERROR(AVERAGE(BC1822:BD1822),"")</f>
        <v/>
      </c>
      <c r="BC1822" s="23"/>
      <c r="BD1822" s="24"/>
      <c r="BE1822" s="22" t="str">
        <f>IFERROR(AVERAGE(BF1822:BG1822),"")</f>
        <v/>
      </c>
      <c r="BF1822" s="23"/>
      <c r="BG1822" s="24"/>
      <c r="BH1822" s="22" t="str">
        <f>IFERROR(AVERAGE(BI1822:BJ1822),"")</f>
        <v/>
      </c>
      <c r="BI1822" s="23"/>
      <c r="BJ1822" s="24"/>
      <c r="BK1822" s="22" t="str">
        <f>IFERROR(AVERAGE(BL1822:BM1822),"")</f>
        <v/>
      </c>
      <c r="BL1822" s="23"/>
      <c r="BM1822" s="24"/>
      <c r="BN1822" s="22" t="str">
        <f>IFERROR(AVERAGE(BO1822:BP1822),"")</f>
        <v/>
      </c>
      <c r="BO1822" s="23"/>
      <c r="BP1822" s="24"/>
      <c r="BQ1822" s="22" t="str">
        <f>IFERROR(AVERAGE(BR1822:BS1822),"")</f>
        <v/>
      </c>
      <c r="BR1822" s="23"/>
      <c r="BS1822" s="24"/>
      <c r="BT1822" s="22" t="str">
        <f>IFERROR(AVERAGE(BU1822:BV1822),"")</f>
        <v/>
      </c>
      <c r="BU1822" s="23"/>
      <c r="BV1822" s="24"/>
    </row>
    <row r="1823" spans="1:74">
      <c r="B1823" t="s">
        <v>69</v>
      </c>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c r="AX1823" s="4"/>
      <c r="AY1823" s="4"/>
      <c r="AZ1823" s="4"/>
      <c r="BA1823" s="4"/>
      <c r="BB1823" s="4"/>
      <c r="BC1823" s="4"/>
      <c r="BD1823" s="4"/>
      <c r="BE1823" s="4"/>
      <c r="BF1823" s="4"/>
      <c r="BG1823" s="4"/>
      <c r="BH1823" s="4"/>
      <c r="BI1823" s="4"/>
      <c r="BJ1823" s="4"/>
      <c r="BK1823" s="4"/>
      <c r="BL1823" s="4"/>
      <c r="BM1823" s="4"/>
      <c r="BN1823" s="4"/>
      <c r="BO1823" s="4"/>
      <c r="BP1823" s="4"/>
      <c r="BQ1823" s="4"/>
      <c r="BR1823" s="4"/>
      <c r="BS1823" s="4"/>
      <c r="BT1823" s="4"/>
      <c r="BU1823" s="4"/>
      <c r="BV1823" s="4"/>
    </row>
    <row r="1824" spans="1:74">
      <c r="B1824" t="str">
        <f>B1819</f>
        <v>micropyris2016</v>
      </c>
      <c r="C1824" t="s">
        <v>23</v>
      </c>
      <c r="D1824">
        <f>D1819</f>
        <v>2016</v>
      </c>
      <c r="E1824" t="s">
        <v>20</v>
      </c>
      <c r="F1824" s="4" t="str">
        <f>IFERROR(AVERAGE(G1824:H1824),"")</f>
        <v/>
      </c>
      <c r="G1824" s="12"/>
      <c r="H1824" s="13"/>
      <c r="I1824" s="4" t="str">
        <f>IFERROR(AVERAGE(J1824:K1824),"")</f>
        <v/>
      </c>
      <c r="J1824" s="12"/>
      <c r="K1824" s="13"/>
      <c r="L1824" s="4" t="str">
        <f>IFERROR(AVERAGE(M1824:N1824),"")</f>
        <v/>
      </c>
      <c r="M1824" s="12"/>
      <c r="N1824" s="13"/>
      <c r="O1824" s="4" t="str">
        <f>IFERROR(AVERAGE(P1824:Q1824),"")</f>
        <v/>
      </c>
      <c r="P1824" s="12"/>
      <c r="Q1824" s="13"/>
      <c r="R1824" s="4" t="str">
        <f>IFERROR(AVERAGE(S1824:T1824),"")</f>
        <v/>
      </c>
      <c r="S1824" s="12"/>
      <c r="T1824" s="13"/>
      <c r="U1824" s="4" t="str">
        <f>IFERROR(AVERAGE(V1824:W1824),"")</f>
        <v/>
      </c>
      <c r="V1824" s="12"/>
      <c r="W1824" s="13"/>
      <c r="X1824" s="4" t="str">
        <f>IFERROR(AVERAGE(Y1824:Z1824),"")</f>
        <v/>
      </c>
      <c r="Y1824" s="12"/>
      <c r="Z1824" s="13"/>
      <c r="AA1824" s="4" t="str">
        <f>IFERROR(AVERAGE(AB1824:AC1824),"")</f>
        <v/>
      </c>
      <c r="AB1824" s="12"/>
      <c r="AC1824" s="13"/>
      <c r="AD1824" s="4" t="str">
        <f>IFERROR(AVERAGE(AE1824:AF1824),"")</f>
        <v/>
      </c>
      <c r="AE1824" s="12"/>
      <c r="AF1824" s="13"/>
      <c r="AG1824" s="4" t="str">
        <f>IFERROR(AVERAGE(AH1824:AI1824),"")</f>
        <v/>
      </c>
      <c r="AH1824" s="12"/>
      <c r="AI1824" s="13"/>
      <c r="AJ1824" s="4" t="str">
        <f>IFERROR(AVERAGE(AK1824:AL1824),"")</f>
        <v/>
      </c>
      <c r="AK1824" s="12"/>
      <c r="AL1824" s="13"/>
      <c r="AM1824" s="4" t="str">
        <f>IFERROR(AVERAGE(AN1824:AO1824),"")</f>
        <v/>
      </c>
      <c r="AN1824" s="12"/>
      <c r="AO1824" s="13"/>
      <c r="AP1824" s="4" t="str">
        <f>IFERROR(AVERAGE(AQ1824:AR1824),"")</f>
        <v/>
      </c>
      <c r="AQ1824" s="12"/>
      <c r="AR1824" s="13"/>
      <c r="AS1824" s="4" t="str">
        <f>IFERROR(AVERAGE(AT1824:AU1824),"")</f>
        <v/>
      </c>
      <c r="AT1824" s="12"/>
      <c r="AU1824" s="13"/>
      <c r="AV1824" s="4" t="str">
        <f>IFERROR(AVERAGE(AW1824:AX1824),"")</f>
        <v/>
      </c>
      <c r="AW1824" s="12"/>
      <c r="AX1824" s="13"/>
      <c r="AY1824" s="4" t="str">
        <f>IFERROR(AVERAGE(AZ1824:BA1824),"")</f>
        <v/>
      </c>
      <c r="AZ1824" s="12"/>
      <c r="BA1824" s="13"/>
      <c r="BB1824" s="4" t="str">
        <f>IFERROR(AVERAGE(BC1824:BD1824),"")</f>
        <v/>
      </c>
      <c r="BC1824" s="12"/>
      <c r="BD1824" s="13"/>
      <c r="BE1824" s="45">
        <f>IFERROR(AVERAGE(BF1824:BG1824),"")</f>
        <v>1.5800000000000002E-2</v>
      </c>
      <c r="BF1824" s="44">
        <v>1.5800000000000002E-2</v>
      </c>
      <c r="BG1824" s="44">
        <v>1.5800000000000002E-2</v>
      </c>
      <c r="BH1824" s="45">
        <f>IFERROR(AVERAGE(BI1824:BJ1824),"")</f>
        <v>1.6199999999999999E-2</v>
      </c>
      <c r="BI1824" s="44">
        <v>1.6199999999999999E-2</v>
      </c>
      <c r="BJ1824" s="46">
        <v>1.6199999999999999E-2</v>
      </c>
      <c r="BK1824" s="45">
        <f>IFERROR(AVERAGE(BL1824:BM1824),"")</f>
        <v>1.6799999999999999E-2</v>
      </c>
      <c r="BL1824" s="44">
        <v>1.6799999999999999E-2</v>
      </c>
      <c r="BM1824" s="46">
        <v>1.6799999999999999E-2</v>
      </c>
      <c r="BN1824" s="45">
        <f>IFERROR(AVERAGE(BO1824:BP1824),"")</f>
        <v>1.6799999999999999E-2</v>
      </c>
      <c r="BO1824" s="44">
        <v>1.6799999999999999E-2</v>
      </c>
      <c r="BP1824" s="46">
        <v>1.6799999999999999E-2</v>
      </c>
      <c r="BQ1824" s="4" t="str">
        <f>IFERROR(AVERAGE(BR1824:BS1824),"")</f>
        <v/>
      </c>
      <c r="BR1824" s="12"/>
      <c r="BS1824" s="13"/>
      <c r="BT1824" s="4" t="str">
        <f>IFERROR(AVERAGE(BU1824:BV1824),"")</f>
        <v/>
      </c>
      <c r="BU1824" s="12"/>
      <c r="BV1824" s="13"/>
    </row>
    <row r="1825" spans="1:77">
      <c r="B1825" t="str">
        <f>B1824</f>
        <v>micropyris2016</v>
      </c>
      <c r="C1825" t="s">
        <v>42</v>
      </c>
      <c r="D1825">
        <f>D1824</f>
        <v>2016</v>
      </c>
      <c r="E1825" t="s">
        <v>43</v>
      </c>
      <c r="F1825" s="4" t="str">
        <f>IFERROR(AVERAGE(G1825:H1825),"")</f>
        <v/>
      </c>
      <c r="G1825" s="12"/>
      <c r="H1825" s="13"/>
      <c r="I1825" s="4" t="str">
        <f>IFERROR(AVERAGE(J1825:K1825),"")</f>
        <v/>
      </c>
      <c r="J1825" s="12"/>
      <c r="K1825" s="13"/>
      <c r="L1825" s="4" t="str">
        <f>IFERROR(AVERAGE(M1825:N1825),"")</f>
        <v/>
      </c>
      <c r="M1825" s="12"/>
      <c r="N1825" s="13"/>
      <c r="O1825" s="4" t="str">
        <f>IFERROR(AVERAGE(P1825:Q1825),"")</f>
        <v/>
      </c>
      <c r="P1825" s="12"/>
      <c r="Q1825" s="13"/>
      <c r="R1825" s="4" t="str">
        <f>IFERROR(AVERAGE(S1825:T1825),"")</f>
        <v/>
      </c>
      <c r="S1825" s="12"/>
      <c r="T1825" s="13"/>
      <c r="U1825" s="4" t="str">
        <f>IFERROR(AVERAGE(V1825:W1825),"")</f>
        <v/>
      </c>
      <c r="V1825" s="12"/>
      <c r="W1825" s="13"/>
      <c r="X1825" s="4" t="str">
        <f>IFERROR(AVERAGE(Y1825:Z1825),"")</f>
        <v/>
      </c>
      <c r="Y1825" s="12"/>
      <c r="Z1825" s="13"/>
      <c r="AA1825" s="4" t="str">
        <f>IFERROR(AVERAGE(AB1825:AC1825),"")</f>
        <v/>
      </c>
      <c r="AB1825" s="12"/>
      <c r="AC1825" s="13"/>
      <c r="AD1825" s="4" t="str">
        <f>IFERROR(AVERAGE(AE1825:AF1825),"")</f>
        <v/>
      </c>
      <c r="AE1825" s="12"/>
      <c r="AF1825" s="13"/>
      <c r="AG1825" s="4" t="str">
        <f>IFERROR(AVERAGE(AH1825:AI1825),"")</f>
        <v/>
      </c>
      <c r="AH1825" s="12"/>
      <c r="AI1825" s="13"/>
      <c r="AJ1825" s="4" t="str">
        <f>IFERROR(AVERAGE(AK1825:AL1825),"")</f>
        <v/>
      </c>
      <c r="AK1825" s="12"/>
      <c r="AL1825" s="13"/>
      <c r="AM1825" s="4" t="str">
        <f>IFERROR(AVERAGE(AN1825:AO1825),"")</f>
        <v/>
      </c>
      <c r="AN1825" s="12"/>
      <c r="AO1825" s="13"/>
      <c r="AP1825" s="4" t="str">
        <f>IFERROR(AVERAGE(AQ1825:AR1825),"")</f>
        <v/>
      </c>
      <c r="AQ1825" s="12"/>
      <c r="AR1825" s="13"/>
      <c r="AS1825" s="4" t="str">
        <f>IFERROR(AVERAGE(AT1825:AU1825),"")</f>
        <v/>
      </c>
      <c r="AT1825" s="12"/>
      <c r="AU1825" s="13"/>
      <c r="AV1825" s="4" t="str">
        <f>IFERROR(AVERAGE(AW1825:AX1825),"")</f>
        <v/>
      </c>
      <c r="AW1825" s="12"/>
      <c r="AX1825" s="13"/>
      <c r="AY1825" s="4" t="str">
        <f>IFERROR(AVERAGE(AZ1825:BA1825),"")</f>
        <v/>
      </c>
      <c r="AZ1825" s="12"/>
      <c r="BA1825" s="13"/>
      <c r="BB1825" s="4" t="str">
        <f>IFERROR(AVERAGE(BC1825:BD1825),"")</f>
        <v/>
      </c>
      <c r="BC1825" s="12"/>
      <c r="BD1825" s="13"/>
      <c r="BE1825" s="38">
        <f>IFERROR(AVERAGE(BF1825:BG1825),"")</f>
        <v>5.3</v>
      </c>
      <c r="BF1825" s="36">
        <v>5.3</v>
      </c>
      <c r="BG1825" s="37">
        <v>5.3</v>
      </c>
      <c r="BH1825" s="38">
        <f>IFERROR(AVERAGE(BI1825:BJ1825),"")</f>
        <v>5.2</v>
      </c>
      <c r="BI1825" s="36">
        <v>5.2</v>
      </c>
      <c r="BJ1825" s="37">
        <v>5.2</v>
      </c>
      <c r="BK1825" s="38">
        <f>IFERROR(AVERAGE(BL1825:BM1825),"")</f>
        <v>5</v>
      </c>
      <c r="BL1825" s="36">
        <v>5</v>
      </c>
      <c r="BM1825" s="37">
        <v>5</v>
      </c>
      <c r="BN1825" s="38">
        <f>IFERROR(AVERAGE(BO1825:BP1825),"")</f>
        <v>5</v>
      </c>
      <c r="BO1825" s="36">
        <v>5</v>
      </c>
      <c r="BP1825" s="37">
        <v>5</v>
      </c>
      <c r="BQ1825" s="4" t="str">
        <f>IFERROR(AVERAGE(BR1825:BS1825),"")</f>
        <v/>
      </c>
      <c r="BR1825" s="12"/>
      <c r="BS1825" s="13"/>
      <c r="BT1825" s="4" t="str">
        <f>IFERROR(AVERAGE(BU1825:BV1825),"")</f>
        <v/>
      </c>
      <c r="BU1825" s="12"/>
      <c r="BV1825" s="13"/>
    </row>
    <row r="1826" spans="1:77">
      <c r="B1826" t="str">
        <f>B1825</f>
        <v>micropyris2016</v>
      </c>
      <c r="C1826" t="s">
        <v>21</v>
      </c>
      <c r="D1826">
        <f>D1825</f>
        <v>2016</v>
      </c>
      <c r="E1826" t="s">
        <v>22</v>
      </c>
      <c r="F1826" s="22" t="str">
        <f>IFERROR(AVERAGE(G1826:H1826),"")</f>
        <v/>
      </c>
      <c r="G1826" s="23"/>
      <c r="H1826" s="24"/>
      <c r="I1826" s="22" t="str">
        <f>IFERROR(AVERAGE(J1826:K1826),"")</f>
        <v/>
      </c>
      <c r="J1826" s="23"/>
      <c r="K1826" s="24"/>
      <c r="L1826" s="22" t="str">
        <f>IFERROR(AVERAGE(M1826:N1826),"")</f>
        <v/>
      </c>
      <c r="M1826" s="23"/>
      <c r="N1826" s="24"/>
      <c r="O1826" s="22" t="str">
        <f>IFERROR(AVERAGE(P1826:Q1826),"")</f>
        <v/>
      </c>
      <c r="P1826" s="23"/>
      <c r="Q1826" s="24"/>
      <c r="R1826" s="22" t="str">
        <f>IFERROR(AVERAGE(S1826:T1826),"")</f>
        <v/>
      </c>
      <c r="S1826" s="23"/>
      <c r="T1826" s="24"/>
      <c r="U1826" s="22" t="str">
        <f>IFERROR(AVERAGE(V1826:W1826),"")</f>
        <v/>
      </c>
      <c r="V1826" s="23"/>
      <c r="W1826" s="24"/>
      <c r="X1826" s="22" t="str">
        <f>IFERROR(AVERAGE(Y1826:Z1826),"")</f>
        <v/>
      </c>
      <c r="Y1826" s="23"/>
      <c r="Z1826" s="24"/>
      <c r="AA1826" s="22" t="str">
        <f>IFERROR(AVERAGE(AB1826:AC1826),"")</f>
        <v/>
      </c>
      <c r="AB1826" s="23"/>
      <c r="AC1826" s="24"/>
      <c r="AD1826" s="22" t="str">
        <f>IFERROR(AVERAGE(AE1826:AF1826),"")</f>
        <v/>
      </c>
      <c r="AE1826" s="23"/>
      <c r="AF1826" s="24"/>
      <c r="AG1826" s="22" t="str">
        <f>IFERROR(AVERAGE(AH1826:AI1826),"")</f>
        <v/>
      </c>
      <c r="AH1826" s="23"/>
      <c r="AI1826" s="24"/>
      <c r="AJ1826" s="22" t="str">
        <f>IFERROR(AVERAGE(AK1826:AL1826),"")</f>
        <v/>
      </c>
      <c r="AK1826" s="23"/>
      <c r="AL1826" s="24"/>
      <c r="AM1826" s="22" t="str">
        <f>IFERROR(AVERAGE(AN1826:AO1826),"")</f>
        <v/>
      </c>
      <c r="AN1826" s="23"/>
      <c r="AO1826" s="24"/>
      <c r="AP1826" s="22" t="str">
        <f>IFERROR(AVERAGE(AQ1826:AR1826),"")</f>
        <v/>
      </c>
      <c r="AQ1826" s="23"/>
      <c r="AR1826" s="24"/>
      <c r="AS1826" s="22" t="str">
        <f>IFERROR(AVERAGE(AT1826:AU1826),"")</f>
        <v/>
      </c>
      <c r="AT1826" s="23"/>
      <c r="AU1826" s="24"/>
      <c r="AV1826" s="22" t="str">
        <f>IFERROR(AVERAGE(AW1826:AX1826),"")</f>
        <v/>
      </c>
      <c r="AW1826" s="23"/>
      <c r="AX1826" s="24"/>
      <c r="AY1826" s="22" t="str">
        <f>IFERROR(AVERAGE(AZ1826:BA1826),"")</f>
        <v/>
      </c>
      <c r="AZ1826" s="23"/>
      <c r="BA1826" s="24"/>
      <c r="BB1826" s="22" t="str">
        <f>IFERROR(AVERAGE(BC1826:BD1826),"")</f>
        <v/>
      </c>
      <c r="BC1826" s="23"/>
      <c r="BD1826" s="24"/>
      <c r="BE1826" s="22">
        <f>IFERROR(AVERAGE(BF1826:BG1826),"")</f>
        <v>0.72</v>
      </c>
      <c r="BF1826" s="23">
        <v>0.72</v>
      </c>
      <c r="BG1826" s="24">
        <v>0.72</v>
      </c>
      <c r="BH1826" s="22">
        <f>IFERROR(AVERAGE(BI1826:BJ1826),"")</f>
        <v>0.73</v>
      </c>
      <c r="BI1826" s="23">
        <v>0.73</v>
      </c>
      <c r="BJ1826" s="24">
        <v>0.73</v>
      </c>
      <c r="BK1826" s="22">
        <f>IFERROR(AVERAGE(BL1826:BM1826),"")</f>
        <v>0.75</v>
      </c>
      <c r="BL1826" s="23">
        <v>0.75</v>
      </c>
      <c r="BM1826" s="24">
        <v>0.75</v>
      </c>
      <c r="BN1826" s="22">
        <f>IFERROR(AVERAGE(BO1826:BP1826),"")</f>
        <v>0.75</v>
      </c>
      <c r="BO1826" s="23">
        <v>0.75</v>
      </c>
      <c r="BP1826" s="24">
        <v>0.75</v>
      </c>
      <c r="BQ1826" s="22" t="str">
        <f>IFERROR(AVERAGE(BR1826:BS1826),"")</f>
        <v/>
      </c>
      <c r="BR1826" s="23"/>
      <c r="BS1826" s="24"/>
      <c r="BT1826" s="22" t="str">
        <f>IFERROR(AVERAGE(BU1826:BV1826),"")</f>
        <v/>
      </c>
      <c r="BU1826" s="23"/>
      <c r="BV1826" s="24"/>
    </row>
    <row r="1827" spans="1:77">
      <c r="B1827" s="11"/>
      <c r="C1827" s="11"/>
      <c r="D1827" s="11"/>
      <c r="E1827" s="11"/>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c r="AV1827" s="11"/>
      <c r="AW1827" s="11"/>
      <c r="AX1827" s="11"/>
      <c r="AY1827" s="11"/>
      <c r="AZ1827" s="11"/>
      <c r="BA1827" s="11"/>
      <c r="BB1827" s="11"/>
      <c r="BC1827" s="11"/>
      <c r="BD1827" s="11"/>
      <c r="BE1827" s="11"/>
      <c r="BF1827" s="11"/>
      <c r="BG1827" s="11"/>
      <c r="BH1827" s="11"/>
      <c r="BI1827" s="11"/>
      <c r="BJ1827" s="11"/>
      <c r="BK1827" s="11"/>
      <c r="BL1827" s="11"/>
      <c r="BM1827" s="11"/>
      <c r="BN1827" s="11"/>
      <c r="BO1827" s="11"/>
      <c r="BP1827" s="11"/>
      <c r="BQ1827" s="11"/>
      <c r="BR1827" s="11"/>
      <c r="BS1827" s="11"/>
      <c r="BT1827" s="11"/>
      <c r="BU1827" s="11"/>
      <c r="BV1827" s="11"/>
      <c r="BW1827" s="11"/>
      <c r="BX1827" s="11"/>
      <c r="BY1827" s="11"/>
    </row>
    <row r="1829" spans="1:77">
      <c r="A1829" s="5">
        <f>MATCH(B1829,Sources[Citekey],0)</f>
        <v>83</v>
      </c>
      <c r="B1829" s="6" t="s">
        <v>497</v>
      </c>
      <c r="C1829" s="1" t="s">
        <v>508</v>
      </c>
      <c r="D1829" s="1">
        <f>VLOOKUP(B1829,Sources[],2,FALSE)</f>
        <v>2015</v>
      </c>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c r="AX1829" s="4"/>
      <c r="AY1829" s="4"/>
      <c r="AZ1829" s="4"/>
      <c r="BA1829" s="4"/>
      <c r="BB1829" s="4"/>
      <c r="BC1829" s="4"/>
      <c r="BD1829" s="4"/>
      <c r="BE1829" s="4"/>
      <c r="BF1829" s="4"/>
      <c r="BG1829" s="4"/>
      <c r="BH1829" s="4"/>
      <c r="BI1829" s="4"/>
      <c r="BJ1829" s="4"/>
      <c r="BK1829" s="4"/>
      <c r="BL1829" s="4"/>
      <c r="BM1829" s="4"/>
      <c r="BN1829" s="4"/>
      <c r="BO1829" s="4"/>
      <c r="BP1829" s="4"/>
      <c r="BQ1829" s="4"/>
      <c r="BR1829" s="4"/>
      <c r="BS1829" s="4"/>
      <c r="BT1829" s="4"/>
      <c r="BU1829" s="4"/>
      <c r="BV1829" s="4"/>
    </row>
    <row r="1830" spans="1:77">
      <c r="B1830" t="str">
        <f>B1829</f>
        <v>Anonymous2015-1</v>
      </c>
      <c r="C1830" t="s">
        <v>3</v>
      </c>
      <c r="D1830">
        <f>D1829</f>
        <v>2015</v>
      </c>
      <c r="E1830" s="25" t="s">
        <v>6</v>
      </c>
      <c r="F1830" s="4" t="str">
        <f>IFERROR(AVERAGE(G1830:H1830),"")</f>
        <v/>
      </c>
      <c r="G1830" s="12"/>
      <c r="H1830" s="13"/>
      <c r="I1830" s="4" t="str">
        <f>IFERROR(AVERAGE(J1830:K1830),"")</f>
        <v/>
      </c>
      <c r="J1830" s="12"/>
      <c r="K1830" s="13"/>
      <c r="L1830" s="4" t="str">
        <f>IFERROR(AVERAGE(M1830:N1830),"")</f>
        <v/>
      </c>
      <c r="M1830" s="12"/>
      <c r="N1830" s="13"/>
      <c r="O1830" s="4" t="str">
        <f>IFERROR(AVERAGE(P1830:Q1830),"")</f>
        <v/>
      </c>
      <c r="P1830" s="12"/>
      <c r="Q1830" s="13"/>
      <c r="R1830" s="4" t="str">
        <f>IFERROR(AVERAGE(S1830:T1830),"")</f>
        <v/>
      </c>
      <c r="S1830" s="12"/>
      <c r="T1830" s="13"/>
      <c r="U1830" s="4" t="str">
        <f>IFERROR(AVERAGE(V1830:W1830),"")</f>
        <v/>
      </c>
      <c r="V1830" s="12"/>
      <c r="W1830" s="13"/>
      <c r="X1830" s="4" t="str">
        <f>IFERROR(AVERAGE(Y1830:Z1830),"")</f>
        <v/>
      </c>
      <c r="Y1830" s="12"/>
      <c r="Z1830" s="13"/>
      <c r="AA1830" s="4" t="str">
        <f>IFERROR(AVERAGE(AB1830:AC1830),"")</f>
        <v/>
      </c>
      <c r="AB1830" s="12"/>
      <c r="AC1830" s="13"/>
      <c r="AD1830" s="4" t="str">
        <f>IFERROR(AVERAGE(AE1830:AF1830),"")</f>
        <v/>
      </c>
      <c r="AE1830" s="12"/>
      <c r="AF1830" s="13"/>
      <c r="AG1830" s="4" t="str">
        <f>IFERROR(AVERAGE(AH1830:AI1830),"")</f>
        <v/>
      </c>
      <c r="AH1830" s="12"/>
      <c r="AI1830" s="13"/>
      <c r="AJ1830" s="4" t="str">
        <f>IFERROR(AVERAGE(AK1830:AL1830),"")</f>
        <v/>
      </c>
      <c r="AK1830" s="12"/>
      <c r="AL1830" s="13"/>
      <c r="AM1830" s="4" t="str">
        <f>IFERROR(AVERAGE(AN1830:AO1830),"")</f>
        <v/>
      </c>
      <c r="AN1830" s="12"/>
      <c r="AO1830" s="13"/>
      <c r="AP1830" s="4" t="str">
        <f>IFERROR(AVERAGE(AQ1830:AR1830),"")</f>
        <v/>
      </c>
      <c r="AQ1830" s="12"/>
      <c r="AR1830" s="13"/>
      <c r="AS1830" s="4" t="str">
        <f>IFERROR(AVERAGE(AT1830:AU1830),"")</f>
        <v/>
      </c>
      <c r="AT1830" s="12"/>
      <c r="AU1830" s="13"/>
      <c r="AV1830" s="4" t="str">
        <f>IFERROR(AVERAGE(AW1830:AX1830),"")</f>
        <v/>
      </c>
      <c r="AW1830" s="12"/>
      <c r="AX1830" s="13"/>
      <c r="AY1830" s="4">
        <f>IFERROR(AVERAGE(AZ1830:BA1830),"")</f>
        <v>1579.5246420246422</v>
      </c>
      <c r="AZ1830" s="12">
        <f>469000/(60*5.2)</f>
        <v>1503.2051282051282</v>
      </c>
      <c r="BA1830" s="12">
        <f>1275000/(2*70*5.5)</f>
        <v>1655.8441558441559</v>
      </c>
      <c r="BB1830" s="4" t="str">
        <f>IFERROR(AVERAGE(BC1830:BD1830),"")</f>
        <v/>
      </c>
      <c r="BC1830" s="12"/>
      <c r="BD1830" s="13"/>
      <c r="BE1830" s="4" t="str">
        <f>IFERROR(AVERAGE(BF1830:BG1830),"")</f>
        <v/>
      </c>
      <c r="BF1830" s="12"/>
      <c r="BG1830" s="13"/>
      <c r="BH1830" s="4" t="str">
        <f>IFERROR(AVERAGE(BI1830:BJ1830),"")</f>
        <v/>
      </c>
      <c r="BI1830" s="12"/>
      <c r="BJ1830" s="13"/>
      <c r="BK1830" s="4" t="str">
        <f>IFERROR(AVERAGE(BL1830:BM1830),"")</f>
        <v/>
      </c>
      <c r="BL1830" s="12"/>
      <c r="BM1830" s="13"/>
      <c r="BN1830" s="4" t="str">
        <f>IFERROR(AVERAGE(BO1830:BP1830),"")</f>
        <v/>
      </c>
      <c r="BO1830" s="12"/>
      <c r="BP1830" s="13"/>
      <c r="BQ1830" s="4" t="str">
        <f>IFERROR(AVERAGE(BR1830:BS1830),"")</f>
        <v/>
      </c>
      <c r="BR1830" s="12"/>
      <c r="BS1830" s="13"/>
      <c r="BT1830" s="4" t="str">
        <f>IFERROR(AVERAGE(BU1830:BV1830),"")</f>
        <v/>
      </c>
      <c r="BU1830" s="12"/>
      <c r="BV1830" s="13"/>
      <c r="BX1830" s="2"/>
      <c r="BY1830" s="2"/>
    </row>
    <row r="1831" spans="1:77">
      <c r="B1831" t="str">
        <f>B1830</f>
        <v>Anonymous2015-1</v>
      </c>
      <c r="C1831" t="s">
        <v>4</v>
      </c>
      <c r="D1831">
        <f>D1830</f>
        <v>2015</v>
      </c>
      <c r="E1831" t="str">
        <f>E1830</f>
        <v>EUR/kW</v>
      </c>
      <c r="F1831" s="4" t="str">
        <f>IFERROR(AVERAGE(G1831:H1831),"")</f>
        <v/>
      </c>
      <c r="G1831" s="14"/>
      <c r="H1831" s="15"/>
      <c r="I1831" s="4" t="str">
        <f>IFERROR(AVERAGE(J1831:K1831),"")</f>
        <v/>
      </c>
      <c r="J1831" s="14"/>
      <c r="K1831" s="15"/>
      <c r="L1831" s="4" t="str">
        <f>IFERROR(AVERAGE(M1831:N1831),"")</f>
        <v/>
      </c>
      <c r="M1831" s="14"/>
      <c r="N1831" s="15"/>
      <c r="O1831" s="4" t="str">
        <f>IFERROR(AVERAGE(P1831:Q1831),"")</f>
        <v/>
      </c>
      <c r="P1831" s="14"/>
      <c r="Q1831" s="15"/>
      <c r="R1831" s="4" t="str">
        <f>IFERROR(AVERAGE(S1831:T1831),"")</f>
        <v/>
      </c>
      <c r="S1831" s="14"/>
      <c r="T1831" s="15"/>
      <c r="U1831" s="4" t="str">
        <f>IFERROR(AVERAGE(V1831:W1831),"")</f>
        <v/>
      </c>
      <c r="V1831" s="14"/>
      <c r="W1831" s="15"/>
      <c r="X1831" s="4" t="str">
        <f>IFERROR(AVERAGE(Y1831:Z1831),"")</f>
        <v/>
      </c>
      <c r="Y1831" s="14"/>
      <c r="Z1831" s="15"/>
      <c r="AA1831" s="4" t="str">
        <f>IFERROR(AVERAGE(AB1831:AC1831),"")</f>
        <v/>
      </c>
      <c r="AB1831" s="14"/>
      <c r="AC1831" s="15"/>
      <c r="AD1831" s="4" t="str">
        <f>IFERROR(AVERAGE(AE1831:AF1831),"")</f>
        <v/>
      </c>
      <c r="AE1831" s="14"/>
      <c r="AF1831" s="15"/>
      <c r="AG1831" s="4" t="str">
        <f>IFERROR(AVERAGE(AH1831:AI1831),"")</f>
        <v/>
      </c>
      <c r="AH1831" s="14"/>
      <c r="AI1831" s="15"/>
      <c r="AJ1831" s="4" t="str">
        <f>IFERROR(AVERAGE(AK1831:AL1831),"")</f>
        <v/>
      </c>
      <c r="AK1831" s="14"/>
      <c r="AL1831" s="15"/>
      <c r="AM1831" s="4" t="str">
        <f>IFERROR(AVERAGE(AN1831:AO1831),"")</f>
        <v/>
      </c>
      <c r="AN1831" s="14"/>
      <c r="AO1831" s="15"/>
      <c r="AP1831" s="4" t="str">
        <f>IFERROR(AVERAGE(AQ1831:AR1831),"")</f>
        <v/>
      </c>
      <c r="AQ1831" s="14"/>
      <c r="AR1831" s="15"/>
      <c r="AS1831" s="4" t="str">
        <f>IFERROR(AVERAGE(AT1831:AU1831),"")</f>
        <v/>
      </c>
      <c r="AT1831" s="14"/>
      <c r="AU1831" s="15"/>
      <c r="AV1831" s="4" t="str">
        <f>IFERROR(AVERAGE(AW1831:AX1831),"")</f>
        <v/>
      </c>
      <c r="AW1831" s="14"/>
      <c r="AX1831" s="15"/>
      <c r="AY1831" s="4" t="str">
        <f>IFERROR(AVERAGE(AZ1831:BA1831),"")</f>
        <v/>
      </c>
      <c r="AZ1831" s="14"/>
      <c r="BA1831" s="15"/>
      <c r="BB1831" s="4" t="str">
        <f>IFERROR(AVERAGE(BC1831:BD1831),"")</f>
        <v/>
      </c>
      <c r="BC1831" s="14"/>
      <c r="BD1831" s="15"/>
      <c r="BE1831" s="4" t="str">
        <f>IFERROR(AVERAGE(BF1831:BG1831),"")</f>
        <v/>
      </c>
      <c r="BF1831" s="14"/>
      <c r="BG1831" s="15"/>
      <c r="BH1831" s="4" t="str">
        <f>IFERROR(AVERAGE(BI1831:BJ1831),"")</f>
        <v/>
      </c>
      <c r="BI1831" s="14"/>
      <c r="BJ1831" s="15"/>
      <c r="BK1831" s="4" t="str">
        <f>IFERROR(AVERAGE(BL1831:BM1831),"")</f>
        <v/>
      </c>
      <c r="BL1831" s="14"/>
      <c r="BM1831" s="15"/>
      <c r="BN1831" s="4" t="str">
        <f>IFERROR(AVERAGE(BO1831:BP1831),"")</f>
        <v/>
      </c>
      <c r="BO1831" s="14"/>
      <c r="BP1831" s="15"/>
      <c r="BQ1831" s="4" t="str">
        <f>IFERROR(AVERAGE(BR1831:BS1831),"")</f>
        <v/>
      </c>
      <c r="BR1831" s="14"/>
      <c r="BS1831" s="15"/>
      <c r="BT1831" s="4" t="str">
        <f>IFERROR(AVERAGE(BU1831:BV1831),"")</f>
        <v/>
      </c>
      <c r="BU1831" s="14"/>
      <c r="BV1831" s="15"/>
      <c r="BX1831" s="2"/>
      <c r="BY1831" s="2"/>
    </row>
    <row r="1832" spans="1:77">
      <c r="B1832" t="str">
        <f>B1831</f>
        <v>Anonymous2015-1</v>
      </c>
      <c r="C1832" t="s">
        <v>5</v>
      </c>
      <c r="D1832">
        <f>D1831</f>
        <v>2015</v>
      </c>
      <c r="E1832" t="str">
        <f>E1831</f>
        <v>EUR/kW</v>
      </c>
      <c r="F1832" s="4" t="str">
        <f>IFERROR(AVERAGE(G1832:H1832),"")</f>
        <v/>
      </c>
      <c r="G1832" s="16"/>
      <c r="H1832" s="17"/>
      <c r="I1832" s="4" t="str">
        <f>IFERROR(AVERAGE(J1832:K1832),"")</f>
        <v/>
      </c>
      <c r="J1832" s="16"/>
      <c r="K1832" s="17"/>
      <c r="L1832" s="4" t="str">
        <f>IFERROR(AVERAGE(M1832:N1832),"")</f>
        <v/>
      </c>
      <c r="M1832" s="16"/>
      <c r="N1832" s="17"/>
      <c r="O1832" s="4" t="str">
        <f>IFERROR(AVERAGE(P1832:Q1832),"")</f>
        <v/>
      </c>
      <c r="P1832" s="16"/>
      <c r="Q1832" s="17"/>
      <c r="R1832" s="4" t="str">
        <f>IFERROR(AVERAGE(S1832:T1832),"")</f>
        <v/>
      </c>
      <c r="S1832" s="16"/>
      <c r="T1832" s="17"/>
      <c r="U1832" s="4" t="str">
        <f>IFERROR(AVERAGE(V1832:W1832),"")</f>
        <v/>
      </c>
      <c r="V1832" s="16"/>
      <c r="W1832" s="17"/>
      <c r="X1832" s="4" t="str">
        <f>IFERROR(AVERAGE(Y1832:Z1832),"")</f>
        <v/>
      </c>
      <c r="Y1832" s="16"/>
      <c r="Z1832" s="17"/>
      <c r="AA1832" s="4" t="str">
        <f>IFERROR(AVERAGE(AB1832:AC1832),"")</f>
        <v/>
      </c>
      <c r="AB1832" s="16"/>
      <c r="AC1832" s="17"/>
      <c r="AD1832" s="4" t="str">
        <f>IFERROR(AVERAGE(AE1832:AF1832),"")</f>
        <v/>
      </c>
      <c r="AE1832" s="16"/>
      <c r="AF1832" s="17"/>
      <c r="AG1832" s="4" t="str">
        <f>IFERROR(AVERAGE(AH1832:AI1832),"")</f>
        <v/>
      </c>
      <c r="AH1832" s="16"/>
      <c r="AI1832" s="17"/>
      <c r="AJ1832" s="4" t="str">
        <f>IFERROR(AVERAGE(AK1832:AL1832),"")</f>
        <v/>
      </c>
      <c r="AK1832" s="16"/>
      <c r="AL1832" s="17"/>
      <c r="AM1832" s="4" t="str">
        <f>IFERROR(AVERAGE(AN1832:AO1832),"")</f>
        <v/>
      </c>
      <c r="AN1832" s="16"/>
      <c r="AO1832" s="17"/>
      <c r="AP1832" s="4" t="str">
        <f>IFERROR(AVERAGE(AQ1832:AR1832),"")</f>
        <v/>
      </c>
      <c r="AQ1832" s="16"/>
      <c r="AR1832" s="17"/>
      <c r="AS1832" s="4" t="str">
        <f>IFERROR(AVERAGE(AT1832:AU1832),"")</f>
        <v/>
      </c>
      <c r="AT1832" s="16"/>
      <c r="AU1832" s="17"/>
      <c r="AV1832" s="4" t="str">
        <f>IFERROR(AVERAGE(AW1832:AX1832),"")</f>
        <v/>
      </c>
      <c r="AW1832" s="16"/>
      <c r="AX1832" s="17"/>
      <c r="AY1832" s="4" t="str">
        <f>IFERROR(AVERAGE(AZ1832:BA1832),"")</f>
        <v/>
      </c>
      <c r="AZ1832" s="16"/>
      <c r="BA1832" s="17"/>
      <c r="BB1832" s="4" t="str">
        <f>IFERROR(AVERAGE(BC1832:BD1832),"")</f>
        <v/>
      </c>
      <c r="BC1832" s="16"/>
      <c r="BD1832" s="17"/>
      <c r="BE1832" s="4" t="str">
        <f>IFERROR(AVERAGE(BF1832:BG1832),"")</f>
        <v/>
      </c>
      <c r="BF1832" s="16"/>
      <c r="BG1832" s="17"/>
      <c r="BH1832" s="4" t="str">
        <f>IFERROR(AVERAGE(BI1832:BJ1832),"")</f>
        <v/>
      </c>
      <c r="BI1832" s="16"/>
      <c r="BJ1832" s="17"/>
      <c r="BK1832" s="4" t="str">
        <f>IFERROR(AVERAGE(BL1832:BM1832),"")</f>
        <v/>
      </c>
      <c r="BL1832" s="16"/>
      <c r="BM1832" s="17"/>
      <c r="BN1832" s="4" t="str">
        <f>IFERROR(AVERAGE(BO1832:BP1832),"")</f>
        <v/>
      </c>
      <c r="BO1832" s="16"/>
      <c r="BP1832" s="17"/>
      <c r="BQ1832" s="4" t="str">
        <f>IFERROR(AVERAGE(BR1832:BS1832),"")</f>
        <v/>
      </c>
      <c r="BR1832" s="16"/>
      <c r="BS1832" s="17"/>
      <c r="BT1832" s="4" t="str">
        <f>IFERROR(AVERAGE(BU1832:BV1832),"")</f>
        <v/>
      </c>
      <c r="BU1832" s="16"/>
      <c r="BV1832" s="17"/>
    </row>
    <row r="1833" spans="1:77">
      <c r="B1833" t="s">
        <v>69</v>
      </c>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c r="AX1833" s="4"/>
      <c r="AY1833" s="28"/>
      <c r="AZ1833" s="28">
        <f>AZ1834/AZ1843</f>
        <v>0.30229098482594463</v>
      </c>
      <c r="BA1833" s="28">
        <f>BA1834/BA1843</f>
        <v>0.14954642475987193</v>
      </c>
      <c r="BB1833" s="4"/>
      <c r="BC1833" s="4"/>
      <c r="BD1833" s="4"/>
      <c r="BE1833" s="4"/>
      <c r="BF1833" s="4"/>
      <c r="BG1833" s="4"/>
      <c r="BH1833" s="4"/>
      <c r="BI1833" s="4"/>
      <c r="BJ1833" s="4"/>
      <c r="BK1833" s="4"/>
      <c r="BL1833" s="4"/>
      <c r="BM1833" s="4"/>
      <c r="BN1833" s="4"/>
      <c r="BO1833" s="4"/>
      <c r="BP1833" s="4"/>
      <c r="BQ1833" s="4"/>
      <c r="BR1833" s="4"/>
      <c r="BS1833" s="4"/>
      <c r="BT1833" s="4"/>
      <c r="BU1833" s="4"/>
      <c r="BV1833" s="4"/>
    </row>
    <row r="1834" spans="1:77" s="1" customFormat="1">
      <c r="A1834" s="55"/>
      <c r="B1834" s="1" t="str">
        <f>B1832</f>
        <v>Anonymous2015-1</v>
      </c>
      <c r="C1834" s="1" t="s">
        <v>10</v>
      </c>
      <c r="D1834" s="1">
        <f>D1829</f>
        <v>2015</v>
      </c>
      <c r="E1834" s="1" t="str">
        <f>E1830</f>
        <v>EUR/kW</v>
      </c>
      <c r="F1834" s="10">
        <f>IFERROR(SUM(F1836:F1841)/F1835,0)</f>
        <v>0</v>
      </c>
      <c r="G1834" s="10">
        <f>IFERROR(SUM(G1836:G1841)/G1835,0)</f>
        <v>0</v>
      </c>
      <c r="H1834" s="10">
        <f>IFERROR(SUM(H1836:H1841)/H1835,0)</f>
        <v>0</v>
      </c>
      <c r="I1834" s="10">
        <f t="shared" ref="I1834:BT1834" si="2026">IFERROR(SUM(I1836:I1841)/I1835,0)</f>
        <v>0</v>
      </c>
      <c r="J1834" s="10">
        <f t="shared" si="2026"/>
        <v>0</v>
      </c>
      <c r="K1834" s="10">
        <f t="shared" si="2026"/>
        <v>0</v>
      </c>
      <c r="L1834" s="10">
        <f t="shared" si="2026"/>
        <v>0</v>
      </c>
      <c r="M1834" s="10">
        <f t="shared" si="2026"/>
        <v>0</v>
      </c>
      <c r="N1834" s="10">
        <f t="shared" si="2026"/>
        <v>0</v>
      </c>
      <c r="O1834" s="10">
        <f t="shared" si="2026"/>
        <v>0</v>
      </c>
      <c r="P1834" s="10">
        <f t="shared" si="2026"/>
        <v>0</v>
      </c>
      <c r="Q1834" s="10">
        <f t="shared" si="2026"/>
        <v>0</v>
      </c>
      <c r="R1834" s="10">
        <f t="shared" si="2026"/>
        <v>0</v>
      </c>
      <c r="S1834" s="10">
        <f t="shared" si="2026"/>
        <v>0</v>
      </c>
      <c r="T1834" s="10">
        <f t="shared" si="2026"/>
        <v>0</v>
      </c>
      <c r="U1834" s="10">
        <f t="shared" si="2026"/>
        <v>0</v>
      </c>
      <c r="V1834" s="10">
        <f t="shared" si="2026"/>
        <v>0</v>
      </c>
      <c r="W1834" s="10">
        <f t="shared" si="2026"/>
        <v>0</v>
      </c>
      <c r="X1834" s="10">
        <f t="shared" si="2026"/>
        <v>0</v>
      </c>
      <c r="Y1834" s="10">
        <f t="shared" si="2026"/>
        <v>0</v>
      </c>
      <c r="Z1834" s="10">
        <f t="shared" si="2026"/>
        <v>0</v>
      </c>
      <c r="AA1834" s="10">
        <f t="shared" si="2026"/>
        <v>0</v>
      </c>
      <c r="AB1834" s="10">
        <f t="shared" si="2026"/>
        <v>0</v>
      </c>
      <c r="AC1834" s="10">
        <f t="shared" si="2026"/>
        <v>0</v>
      </c>
      <c r="AD1834" s="10">
        <f t="shared" si="2026"/>
        <v>0</v>
      </c>
      <c r="AE1834" s="10">
        <f t="shared" si="2026"/>
        <v>0</v>
      </c>
      <c r="AF1834" s="10">
        <f t="shared" si="2026"/>
        <v>0</v>
      </c>
      <c r="AG1834" s="10">
        <f t="shared" si="2026"/>
        <v>0</v>
      </c>
      <c r="AH1834" s="10">
        <f t="shared" si="2026"/>
        <v>0</v>
      </c>
      <c r="AI1834" s="10">
        <f t="shared" si="2026"/>
        <v>0</v>
      </c>
      <c r="AJ1834" s="10">
        <f t="shared" si="2026"/>
        <v>0</v>
      </c>
      <c r="AK1834" s="10">
        <f t="shared" si="2026"/>
        <v>0</v>
      </c>
      <c r="AL1834" s="10">
        <f t="shared" si="2026"/>
        <v>0</v>
      </c>
      <c r="AM1834" s="10">
        <f t="shared" si="2026"/>
        <v>0</v>
      </c>
      <c r="AN1834" s="10">
        <f t="shared" si="2026"/>
        <v>0</v>
      </c>
      <c r="AO1834" s="10">
        <f t="shared" si="2026"/>
        <v>0</v>
      </c>
      <c r="AP1834" s="10">
        <f t="shared" si="2026"/>
        <v>0</v>
      </c>
      <c r="AQ1834" s="10">
        <f t="shared" si="2026"/>
        <v>0</v>
      </c>
      <c r="AR1834" s="10">
        <f t="shared" si="2026"/>
        <v>0</v>
      </c>
      <c r="AS1834" s="10">
        <f t="shared" si="2026"/>
        <v>0</v>
      </c>
      <c r="AT1834" s="10">
        <f t="shared" si="2026"/>
        <v>0</v>
      </c>
      <c r="AU1834" s="10">
        <f t="shared" si="2026"/>
        <v>0</v>
      </c>
      <c r="AV1834" s="10">
        <f t="shared" si="2026"/>
        <v>0</v>
      </c>
      <c r="AW1834" s="10">
        <f t="shared" si="2026"/>
        <v>0</v>
      </c>
      <c r="AX1834" s="10">
        <f t="shared" si="2026"/>
        <v>0</v>
      </c>
      <c r="AY1834" s="4">
        <f>IFERROR(AVERAGE(AZ1834:BA1834),"")</f>
        <v>471.22544122544122</v>
      </c>
      <c r="AZ1834" s="10">
        <f>(672200-469000)/(60*5.2)</f>
        <v>651.28205128205127</v>
      </c>
      <c r="BA1834" s="10">
        <f>(1499200-1275000)/(2*70*5.5)</f>
        <v>291.16883116883116</v>
      </c>
      <c r="BB1834" s="10">
        <f t="shared" si="2026"/>
        <v>0</v>
      </c>
      <c r="BC1834" s="10">
        <f t="shared" si="2026"/>
        <v>0</v>
      </c>
      <c r="BD1834" s="10">
        <f t="shared" si="2026"/>
        <v>0</v>
      </c>
      <c r="BE1834" s="10">
        <f t="shared" si="2026"/>
        <v>0</v>
      </c>
      <c r="BF1834" s="10">
        <f t="shared" si="2026"/>
        <v>0</v>
      </c>
      <c r="BG1834" s="10">
        <f t="shared" si="2026"/>
        <v>0</v>
      </c>
      <c r="BH1834" s="10">
        <f t="shared" si="2026"/>
        <v>0</v>
      </c>
      <c r="BI1834" s="10">
        <f t="shared" si="2026"/>
        <v>0</v>
      </c>
      <c r="BJ1834" s="10">
        <f t="shared" si="2026"/>
        <v>0</v>
      </c>
      <c r="BK1834" s="10">
        <f t="shared" si="2026"/>
        <v>0</v>
      </c>
      <c r="BL1834" s="10">
        <f t="shared" si="2026"/>
        <v>0</v>
      </c>
      <c r="BM1834" s="10">
        <f t="shared" si="2026"/>
        <v>0</v>
      </c>
      <c r="BN1834" s="10">
        <f t="shared" si="2026"/>
        <v>0</v>
      </c>
      <c r="BO1834" s="10">
        <f t="shared" si="2026"/>
        <v>0</v>
      </c>
      <c r="BP1834" s="10">
        <f t="shared" si="2026"/>
        <v>0</v>
      </c>
      <c r="BQ1834" s="10">
        <f t="shared" si="2026"/>
        <v>0</v>
      </c>
      <c r="BR1834" s="10">
        <f t="shared" si="2026"/>
        <v>0</v>
      </c>
      <c r="BS1834" s="10">
        <f t="shared" si="2026"/>
        <v>0</v>
      </c>
      <c r="BT1834" s="10">
        <f t="shared" si="2026"/>
        <v>0</v>
      </c>
      <c r="BU1834" s="10">
        <f>IFERROR(SUM(BU1836:BU1841)/BU1835,0)</f>
        <v>0</v>
      </c>
      <c r="BV1834" s="10">
        <f>IFERROR(SUM(BV1836:BV1841)/BV1835,0)</f>
        <v>0</v>
      </c>
    </row>
    <row r="1835" spans="1:77" outlineLevel="1">
      <c r="B1835" t="str">
        <f>B1834</f>
        <v>Anonymous2015-1</v>
      </c>
      <c r="C1835" t="s">
        <v>17</v>
      </c>
      <c r="D1835">
        <f>D1834</f>
        <v>2015</v>
      </c>
      <c r="E1835" t="s">
        <v>18</v>
      </c>
      <c r="F1835" s="4" t="str">
        <f>IFERROR(AVERAGE(G1835:H1835),"")</f>
        <v/>
      </c>
      <c r="G1835" s="12"/>
      <c r="H1835" s="13"/>
      <c r="I1835" s="4" t="str">
        <f>IFERROR(AVERAGE(J1835:K1835),"")</f>
        <v/>
      </c>
      <c r="J1835" s="12"/>
      <c r="K1835" s="13"/>
      <c r="L1835" s="4" t="str">
        <f>IFERROR(AVERAGE(M1835:N1835),"")</f>
        <v/>
      </c>
      <c r="M1835" s="12"/>
      <c r="N1835" s="13"/>
      <c r="O1835" s="4" t="str">
        <f>IFERROR(AVERAGE(P1835:Q1835),"")</f>
        <v/>
      </c>
      <c r="P1835" s="12"/>
      <c r="Q1835" s="13"/>
      <c r="R1835" s="4" t="str">
        <f>IFERROR(AVERAGE(S1835:T1835),"")</f>
        <v/>
      </c>
      <c r="S1835" s="12"/>
      <c r="T1835" s="13"/>
      <c r="U1835" s="4" t="str">
        <f>IFERROR(AVERAGE(V1835:W1835),"")</f>
        <v/>
      </c>
      <c r="V1835" s="12"/>
      <c r="W1835" s="13"/>
      <c r="X1835" s="4" t="str">
        <f>IFERROR(AVERAGE(Y1835:Z1835),"")</f>
        <v/>
      </c>
      <c r="Y1835" s="12"/>
      <c r="Z1835" s="13"/>
      <c r="AA1835" s="4" t="str">
        <f>IFERROR(AVERAGE(AB1835:AC1835),"")</f>
        <v/>
      </c>
      <c r="AB1835" s="12"/>
      <c r="AC1835" s="13"/>
      <c r="AD1835" s="4" t="str">
        <f>IFERROR(AVERAGE(AE1835:AF1835),"")</f>
        <v/>
      </c>
      <c r="AE1835" s="12"/>
      <c r="AF1835" s="13"/>
      <c r="AG1835" s="4" t="str">
        <f>IFERROR(AVERAGE(AH1835:AI1835),"")</f>
        <v/>
      </c>
      <c r="AH1835" s="12"/>
      <c r="AI1835" s="13"/>
      <c r="AJ1835" s="4" t="str">
        <f>IFERROR(AVERAGE(AK1835:AL1835),"")</f>
        <v/>
      </c>
      <c r="AK1835" s="12"/>
      <c r="AL1835" s="13"/>
      <c r="AM1835" s="4" t="str">
        <f>IFERROR(AVERAGE(AN1835:AO1835),"")</f>
        <v/>
      </c>
      <c r="AN1835" s="12"/>
      <c r="AO1835" s="13"/>
      <c r="AP1835" s="4" t="str">
        <f>IFERROR(AVERAGE(AQ1835:AR1835),"")</f>
        <v/>
      </c>
      <c r="AQ1835" s="12"/>
      <c r="AR1835" s="13"/>
      <c r="AS1835" s="4" t="str">
        <f>IFERROR(AVERAGE(AT1835:AU1835),"")</f>
        <v/>
      </c>
      <c r="AT1835" s="12"/>
      <c r="AU1835" s="13"/>
      <c r="AV1835" s="4" t="str">
        <f>IFERROR(AVERAGE(AW1835:AX1835),"")</f>
        <v/>
      </c>
      <c r="AW1835" s="12"/>
      <c r="AX1835" s="13"/>
      <c r="AY1835" s="4">
        <f>IFERROR(AVERAGE(AZ1835:BA1835),"")</f>
        <v>1</v>
      </c>
      <c r="AZ1835" s="12">
        <v>1</v>
      </c>
      <c r="BA1835" s="13">
        <v>1</v>
      </c>
      <c r="BB1835" s="4" t="str">
        <f>IFERROR(AVERAGE(BC1835:BD1835),"")</f>
        <v/>
      </c>
      <c r="BC1835" s="12"/>
      <c r="BD1835" s="13"/>
      <c r="BE1835" s="4" t="str">
        <f>IFERROR(AVERAGE(BF1835:BG1835),"")</f>
        <v/>
      </c>
      <c r="BF1835" s="12"/>
      <c r="BG1835" s="13"/>
      <c r="BH1835" s="4" t="str">
        <f>IFERROR(AVERAGE(BI1835:BJ1835),"")</f>
        <v/>
      </c>
      <c r="BI1835" s="12"/>
      <c r="BJ1835" s="13"/>
      <c r="BK1835" s="4" t="str">
        <f>IFERROR(AVERAGE(BL1835:BM1835),"")</f>
        <v/>
      </c>
      <c r="BL1835" s="12"/>
      <c r="BM1835" s="13"/>
      <c r="BN1835" s="4" t="str">
        <f>IFERROR(AVERAGE(BO1835:BP1835),"")</f>
        <v/>
      </c>
      <c r="BO1835" s="12"/>
      <c r="BP1835" s="13"/>
      <c r="BQ1835" s="4" t="str">
        <f>IFERROR(AVERAGE(BR1835:BS1835),"")</f>
        <v/>
      </c>
      <c r="BR1835" s="12"/>
      <c r="BS1835" s="13"/>
      <c r="BT1835" s="4" t="str">
        <f>IFERROR(AVERAGE(BU1835:BV1835),"")</f>
        <v/>
      </c>
      <c r="BU1835" s="12"/>
      <c r="BV1835" s="13"/>
    </row>
    <row r="1836" spans="1:77" outlineLevel="1">
      <c r="B1836" t="str">
        <f t="shared" ref="B1836:B1841" si="2027">B1835</f>
        <v>Anonymous2015-1</v>
      </c>
      <c r="C1836" t="s">
        <v>12</v>
      </c>
      <c r="D1836">
        <f>D1834</f>
        <v>2015</v>
      </c>
      <c r="E1836" t="str">
        <f>LEFT(E1834,3)</f>
        <v>EUR</v>
      </c>
      <c r="F1836" s="4" t="str">
        <f t="shared" ref="F1836:F1841" si="2028">IFERROR(AVERAGE(G1836:H1836),"")</f>
        <v/>
      </c>
      <c r="G1836" s="12"/>
      <c r="H1836" s="13"/>
      <c r="I1836" s="4" t="str">
        <f t="shared" ref="I1836:I1841" si="2029">IFERROR(AVERAGE(J1836:K1836),"")</f>
        <v/>
      </c>
      <c r="J1836" s="12"/>
      <c r="K1836" s="13"/>
      <c r="L1836" s="4" t="str">
        <f t="shared" ref="L1836:L1841" si="2030">IFERROR(AVERAGE(M1836:N1836),"")</f>
        <v/>
      </c>
      <c r="M1836" s="12"/>
      <c r="N1836" s="13"/>
      <c r="O1836" s="4" t="str">
        <f t="shared" ref="O1836:O1841" si="2031">IFERROR(AVERAGE(P1836:Q1836),"")</f>
        <v/>
      </c>
      <c r="P1836" s="12"/>
      <c r="Q1836" s="13"/>
      <c r="R1836" s="4" t="str">
        <f t="shared" ref="R1836:R1841" si="2032">IFERROR(AVERAGE(S1836:T1836),"")</f>
        <v/>
      </c>
      <c r="S1836" s="12"/>
      <c r="T1836" s="13"/>
      <c r="U1836" s="4" t="str">
        <f t="shared" ref="U1836:U1841" si="2033">IFERROR(AVERAGE(V1836:W1836),"")</f>
        <v/>
      </c>
      <c r="V1836" s="12"/>
      <c r="W1836" s="13"/>
      <c r="X1836" s="4" t="str">
        <f t="shared" ref="X1836:X1841" si="2034">IFERROR(AVERAGE(Y1836:Z1836),"")</f>
        <v/>
      </c>
      <c r="Y1836" s="12"/>
      <c r="Z1836" s="13"/>
      <c r="AA1836" s="4" t="str">
        <f t="shared" ref="AA1836:AA1841" si="2035">IFERROR(AVERAGE(AB1836:AC1836),"")</f>
        <v/>
      </c>
      <c r="AB1836" s="12"/>
      <c r="AC1836" s="13"/>
      <c r="AD1836" s="4" t="str">
        <f t="shared" ref="AD1836:AD1841" si="2036">IFERROR(AVERAGE(AE1836:AF1836),"")</f>
        <v/>
      </c>
      <c r="AE1836" s="12"/>
      <c r="AF1836" s="13"/>
      <c r="AG1836" s="4" t="str">
        <f t="shared" ref="AG1836:AG1841" si="2037">IFERROR(AVERAGE(AH1836:AI1836),"")</f>
        <v/>
      </c>
      <c r="AH1836" s="12"/>
      <c r="AI1836" s="13"/>
      <c r="AJ1836" s="4" t="str">
        <f t="shared" ref="AJ1836:AJ1841" si="2038">IFERROR(AVERAGE(AK1836:AL1836),"")</f>
        <v/>
      </c>
      <c r="AK1836" s="12"/>
      <c r="AL1836" s="13"/>
      <c r="AM1836" s="4" t="str">
        <f t="shared" ref="AM1836:AM1841" si="2039">IFERROR(AVERAGE(AN1836:AO1836),"")</f>
        <v/>
      </c>
      <c r="AN1836" s="12"/>
      <c r="AO1836" s="13"/>
      <c r="AP1836" s="4" t="str">
        <f t="shared" ref="AP1836:AP1841" si="2040">IFERROR(AVERAGE(AQ1836:AR1836),"")</f>
        <v/>
      </c>
      <c r="AQ1836" s="12"/>
      <c r="AR1836" s="13"/>
      <c r="AS1836" s="4" t="str">
        <f t="shared" ref="AS1836:AS1841" si="2041">IFERROR(AVERAGE(AT1836:AU1836),"")</f>
        <v/>
      </c>
      <c r="AT1836" s="12"/>
      <c r="AU1836" s="13"/>
      <c r="AV1836" s="4" t="str">
        <f t="shared" ref="AV1836:AV1841" si="2042">IFERROR(AVERAGE(AW1836:AX1836),"")</f>
        <v/>
      </c>
      <c r="AW1836" s="12"/>
      <c r="AX1836" s="13"/>
      <c r="AY1836" s="4" t="str">
        <f t="shared" ref="AY1836:AY1841" si="2043">IFERROR(AVERAGE(AZ1836:BA1836),"")</f>
        <v/>
      </c>
      <c r="AZ1836" s="12"/>
      <c r="BA1836" s="13"/>
      <c r="BB1836" s="4" t="str">
        <f t="shared" ref="BB1836:BB1841" si="2044">IFERROR(AVERAGE(BC1836:BD1836),"")</f>
        <v/>
      </c>
      <c r="BC1836" s="12"/>
      <c r="BD1836" s="13"/>
      <c r="BE1836" s="4" t="str">
        <f t="shared" ref="BE1836:BE1841" si="2045">IFERROR(AVERAGE(BF1836:BG1836),"")</f>
        <v/>
      </c>
      <c r="BF1836" s="12"/>
      <c r="BG1836" s="13"/>
      <c r="BH1836" s="4" t="str">
        <f t="shared" ref="BH1836:BH1841" si="2046">IFERROR(AVERAGE(BI1836:BJ1836),"")</f>
        <v/>
      </c>
      <c r="BI1836" s="12"/>
      <c r="BJ1836" s="13"/>
      <c r="BK1836" s="4" t="str">
        <f t="shared" ref="BK1836:BK1841" si="2047">IFERROR(AVERAGE(BL1836:BM1836),"")</f>
        <v/>
      </c>
      <c r="BL1836" s="12"/>
      <c r="BM1836" s="13"/>
      <c r="BN1836" s="4" t="str">
        <f t="shared" ref="BN1836:BN1841" si="2048">IFERROR(AVERAGE(BO1836:BP1836),"")</f>
        <v/>
      </c>
      <c r="BO1836" s="12"/>
      <c r="BP1836" s="13"/>
      <c r="BQ1836" s="4" t="str">
        <f t="shared" ref="BQ1836:BQ1841" si="2049">IFERROR(AVERAGE(BR1836:BS1836),"")</f>
        <v/>
      </c>
      <c r="BR1836" s="12"/>
      <c r="BS1836" s="13"/>
      <c r="BT1836" s="4" t="str">
        <f t="shared" ref="BT1836:BT1841" si="2050">IFERROR(AVERAGE(BU1836:BV1836),"")</f>
        <v/>
      </c>
      <c r="BU1836" s="12"/>
      <c r="BV1836" s="13"/>
    </row>
    <row r="1837" spans="1:77" outlineLevel="1">
      <c r="B1837" t="str">
        <f t="shared" si="2027"/>
        <v>Anonymous2015-1</v>
      </c>
      <c r="C1837" t="s">
        <v>13</v>
      </c>
      <c r="D1837">
        <f t="shared" ref="D1837:E1841" si="2051">D1836</f>
        <v>2015</v>
      </c>
      <c r="E1837" t="str">
        <f t="shared" si="2051"/>
        <v>EUR</v>
      </c>
      <c r="F1837" s="4" t="str">
        <f t="shared" si="2028"/>
        <v/>
      </c>
      <c r="G1837" s="12"/>
      <c r="H1837" s="13"/>
      <c r="I1837" s="4" t="str">
        <f t="shared" si="2029"/>
        <v/>
      </c>
      <c r="J1837" s="12"/>
      <c r="K1837" s="13"/>
      <c r="L1837" s="4" t="str">
        <f t="shared" si="2030"/>
        <v/>
      </c>
      <c r="M1837" s="12"/>
      <c r="N1837" s="13"/>
      <c r="O1837" s="4" t="str">
        <f t="shared" si="2031"/>
        <v/>
      </c>
      <c r="P1837" s="12"/>
      <c r="Q1837" s="13"/>
      <c r="R1837" s="4" t="str">
        <f t="shared" si="2032"/>
        <v/>
      </c>
      <c r="S1837" s="12"/>
      <c r="T1837" s="13"/>
      <c r="U1837" s="4" t="str">
        <f t="shared" si="2033"/>
        <v/>
      </c>
      <c r="V1837" s="12"/>
      <c r="W1837" s="13"/>
      <c r="X1837" s="4" t="str">
        <f t="shared" si="2034"/>
        <v/>
      </c>
      <c r="Y1837" s="12"/>
      <c r="Z1837" s="13"/>
      <c r="AA1837" s="4" t="str">
        <f t="shared" si="2035"/>
        <v/>
      </c>
      <c r="AB1837" s="12"/>
      <c r="AC1837" s="13"/>
      <c r="AD1837" s="4" t="str">
        <f t="shared" si="2036"/>
        <v/>
      </c>
      <c r="AE1837" s="12"/>
      <c r="AF1837" s="13"/>
      <c r="AG1837" s="4" t="str">
        <f t="shared" si="2037"/>
        <v/>
      </c>
      <c r="AH1837" s="12"/>
      <c r="AI1837" s="13"/>
      <c r="AJ1837" s="4" t="str">
        <f t="shared" si="2038"/>
        <v/>
      </c>
      <c r="AK1837" s="12"/>
      <c r="AL1837" s="13"/>
      <c r="AM1837" s="4" t="str">
        <f t="shared" si="2039"/>
        <v/>
      </c>
      <c r="AN1837" s="12"/>
      <c r="AO1837" s="13"/>
      <c r="AP1837" s="4" t="str">
        <f t="shared" si="2040"/>
        <v/>
      </c>
      <c r="AQ1837" s="12"/>
      <c r="AR1837" s="13"/>
      <c r="AS1837" s="4" t="str">
        <f t="shared" si="2041"/>
        <v/>
      </c>
      <c r="AT1837" s="12"/>
      <c r="AU1837" s="13"/>
      <c r="AV1837" s="4" t="str">
        <f t="shared" si="2042"/>
        <v/>
      </c>
      <c r="AW1837" s="12"/>
      <c r="AX1837" s="13"/>
      <c r="AY1837" s="4" t="str">
        <f t="shared" si="2043"/>
        <v/>
      </c>
      <c r="AZ1837" s="12"/>
      <c r="BA1837" s="13"/>
      <c r="BB1837" s="4" t="str">
        <f t="shared" si="2044"/>
        <v/>
      </c>
      <c r="BC1837" s="12"/>
      <c r="BD1837" s="13"/>
      <c r="BE1837" s="4" t="str">
        <f t="shared" si="2045"/>
        <v/>
      </c>
      <c r="BF1837" s="12"/>
      <c r="BG1837" s="13"/>
      <c r="BH1837" s="4" t="str">
        <f t="shared" si="2046"/>
        <v/>
      </c>
      <c r="BI1837" s="12"/>
      <c r="BJ1837" s="13"/>
      <c r="BK1837" s="4" t="str">
        <f t="shared" si="2047"/>
        <v/>
      </c>
      <c r="BL1837" s="12"/>
      <c r="BM1837" s="13"/>
      <c r="BN1837" s="4" t="str">
        <f t="shared" si="2048"/>
        <v/>
      </c>
      <c r="BO1837" s="12"/>
      <c r="BP1837" s="13"/>
      <c r="BQ1837" s="4" t="str">
        <f t="shared" si="2049"/>
        <v/>
      </c>
      <c r="BR1837" s="12"/>
      <c r="BS1837" s="13"/>
      <c r="BT1837" s="4" t="str">
        <f t="shared" si="2050"/>
        <v/>
      </c>
      <c r="BU1837" s="12"/>
      <c r="BV1837" s="13"/>
    </row>
    <row r="1838" spans="1:77" outlineLevel="1">
      <c r="B1838" t="str">
        <f t="shared" si="2027"/>
        <v>Anonymous2015-1</v>
      </c>
      <c r="C1838" t="s">
        <v>14</v>
      </c>
      <c r="D1838">
        <f t="shared" si="2051"/>
        <v>2015</v>
      </c>
      <c r="E1838" t="str">
        <f t="shared" si="2051"/>
        <v>EUR</v>
      </c>
      <c r="F1838" s="4" t="str">
        <f t="shared" si="2028"/>
        <v/>
      </c>
      <c r="G1838" s="12"/>
      <c r="H1838" s="13"/>
      <c r="I1838" s="4" t="str">
        <f t="shared" si="2029"/>
        <v/>
      </c>
      <c r="J1838" s="12"/>
      <c r="K1838" s="13"/>
      <c r="L1838" s="4" t="str">
        <f t="shared" si="2030"/>
        <v/>
      </c>
      <c r="M1838" s="12"/>
      <c r="N1838" s="13"/>
      <c r="O1838" s="4" t="str">
        <f t="shared" si="2031"/>
        <v/>
      </c>
      <c r="P1838" s="12"/>
      <c r="Q1838" s="13"/>
      <c r="R1838" s="4" t="str">
        <f t="shared" si="2032"/>
        <v/>
      </c>
      <c r="S1838" s="12"/>
      <c r="T1838" s="13"/>
      <c r="U1838" s="4" t="str">
        <f t="shared" si="2033"/>
        <v/>
      </c>
      <c r="V1838" s="12"/>
      <c r="W1838" s="13"/>
      <c r="X1838" s="4" t="str">
        <f t="shared" si="2034"/>
        <v/>
      </c>
      <c r="Y1838" s="12"/>
      <c r="Z1838" s="13"/>
      <c r="AA1838" s="4" t="str">
        <f t="shared" si="2035"/>
        <v/>
      </c>
      <c r="AB1838" s="12"/>
      <c r="AC1838" s="13"/>
      <c r="AD1838" s="4" t="str">
        <f t="shared" si="2036"/>
        <v/>
      </c>
      <c r="AE1838" s="12"/>
      <c r="AF1838" s="13"/>
      <c r="AG1838" s="4" t="str">
        <f t="shared" si="2037"/>
        <v/>
      </c>
      <c r="AH1838" s="12"/>
      <c r="AI1838" s="13"/>
      <c r="AJ1838" s="4" t="str">
        <f t="shared" si="2038"/>
        <v/>
      </c>
      <c r="AK1838" s="12"/>
      <c r="AL1838" s="13"/>
      <c r="AM1838" s="4" t="str">
        <f t="shared" si="2039"/>
        <v/>
      </c>
      <c r="AN1838" s="12"/>
      <c r="AO1838" s="13"/>
      <c r="AP1838" s="4" t="str">
        <f t="shared" si="2040"/>
        <v/>
      </c>
      <c r="AQ1838" s="12"/>
      <c r="AR1838" s="13"/>
      <c r="AS1838" s="4" t="str">
        <f t="shared" si="2041"/>
        <v/>
      </c>
      <c r="AT1838" s="12"/>
      <c r="AU1838" s="13"/>
      <c r="AV1838" s="4" t="str">
        <f t="shared" si="2042"/>
        <v/>
      </c>
      <c r="AW1838" s="12"/>
      <c r="AX1838" s="13"/>
      <c r="AY1838" s="4" t="str">
        <f t="shared" si="2043"/>
        <v/>
      </c>
      <c r="AZ1838" s="12"/>
      <c r="BA1838" s="13"/>
      <c r="BB1838" s="4" t="str">
        <f t="shared" si="2044"/>
        <v/>
      </c>
      <c r="BC1838" s="12"/>
      <c r="BD1838" s="13"/>
      <c r="BE1838" s="4" t="str">
        <f t="shared" si="2045"/>
        <v/>
      </c>
      <c r="BF1838" s="12"/>
      <c r="BG1838" s="13"/>
      <c r="BH1838" s="4" t="str">
        <f t="shared" si="2046"/>
        <v/>
      </c>
      <c r="BI1838" s="12"/>
      <c r="BJ1838" s="13"/>
      <c r="BK1838" s="4" t="str">
        <f t="shared" si="2047"/>
        <v/>
      </c>
      <c r="BL1838" s="12"/>
      <c r="BM1838" s="13"/>
      <c r="BN1838" s="4" t="str">
        <f t="shared" si="2048"/>
        <v/>
      </c>
      <c r="BO1838" s="12"/>
      <c r="BP1838" s="13"/>
      <c r="BQ1838" s="4" t="str">
        <f t="shared" si="2049"/>
        <v/>
      </c>
      <c r="BR1838" s="12"/>
      <c r="BS1838" s="13"/>
      <c r="BT1838" s="4" t="str">
        <f t="shared" si="2050"/>
        <v/>
      </c>
      <c r="BU1838" s="12"/>
      <c r="BV1838" s="13"/>
    </row>
    <row r="1839" spans="1:77" outlineLevel="1">
      <c r="B1839" t="str">
        <f t="shared" si="2027"/>
        <v>Anonymous2015-1</v>
      </c>
      <c r="C1839" t="s">
        <v>11</v>
      </c>
      <c r="D1839">
        <f t="shared" si="2051"/>
        <v>2015</v>
      </c>
      <c r="E1839" t="str">
        <f t="shared" si="2051"/>
        <v>EUR</v>
      </c>
      <c r="F1839" s="4" t="str">
        <f t="shared" si="2028"/>
        <v/>
      </c>
      <c r="G1839" s="12"/>
      <c r="H1839" s="13"/>
      <c r="I1839" s="4" t="str">
        <f t="shared" si="2029"/>
        <v/>
      </c>
      <c r="J1839" s="12"/>
      <c r="K1839" s="13"/>
      <c r="L1839" s="4" t="str">
        <f t="shared" si="2030"/>
        <v/>
      </c>
      <c r="M1839" s="12"/>
      <c r="N1839" s="13"/>
      <c r="O1839" s="4" t="str">
        <f t="shared" si="2031"/>
        <v/>
      </c>
      <c r="P1839" s="12"/>
      <c r="Q1839" s="13"/>
      <c r="R1839" s="4" t="str">
        <f t="shared" si="2032"/>
        <v/>
      </c>
      <c r="S1839" s="12"/>
      <c r="T1839" s="13"/>
      <c r="U1839" s="4" t="str">
        <f t="shared" si="2033"/>
        <v/>
      </c>
      <c r="V1839" s="12"/>
      <c r="W1839" s="13"/>
      <c r="X1839" s="4" t="str">
        <f t="shared" si="2034"/>
        <v/>
      </c>
      <c r="Y1839" s="12"/>
      <c r="Z1839" s="13"/>
      <c r="AA1839" s="4" t="str">
        <f t="shared" si="2035"/>
        <v/>
      </c>
      <c r="AB1839" s="12"/>
      <c r="AC1839" s="13"/>
      <c r="AD1839" s="4" t="str">
        <f t="shared" si="2036"/>
        <v/>
      </c>
      <c r="AE1839" s="12"/>
      <c r="AF1839" s="13"/>
      <c r="AG1839" s="4" t="str">
        <f t="shared" si="2037"/>
        <v/>
      </c>
      <c r="AH1839" s="12"/>
      <c r="AI1839" s="13"/>
      <c r="AJ1839" s="4" t="str">
        <f t="shared" si="2038"/>
        <v/>
      </c>
      <c r="AK1839" s="12"/>
      <c r="AL1839" s="13"/>
      <c r="AM1839" s="4" t="str">
        <f t="shared" si="2039"/>
        <v/>
      </c>
      <c r="AN1839" s="12"/>
      <c r="AO1839" s="13"/>
      <c r="AP1839" s="4" t="str">
        <f t="shared" si="2040"/>
        <v/>
      </c>
      <c r="AQ1839" s="12"/>
      <c r="AR1839" s="13"/>
      <c r="AS1839" s="4" t="str">
        <f t="shared" si="2041"/>
        <v/>
      </c>
      <c r="AT1839" s="12"/>
      <c r="AU1839" s="13"/>
      <c r="AV1839" s="4" t="str">
        <f t="shared" si="2042"/>
        <v/>
      </c>
      <c r="AW1839" s="12"/>
      <c r="AX1839" s="13"/>
      <c r="AY1839" s="4" t="str">
        <f t="shared" si="2043"/>
        <v/>
      </c>
      <c r="AZ1839" s="12"/>
      <c r="BA1839" s="13"/>
      <c r="BB1839" s="4" t="str">
        <f t="shared" si="2044"/>
        <v/>
      </c>
      <c r="BC1839" s="12"/>
      <c r="BD1839" s="13"/>
      <c r="BE1839" s="4" t="str">
        <f t="shared" si="2045"/>
        <v/>
      </c>
      <c r="BF1839" s="12"/>
      <c r="BG1839" s="13"/>
      <c r="BH1839" s="4" t="str">
        <f t="shared" si="2046"/>
        <v/>
      </c>
      <c r="BI1839" s="12"/>
      <c r="BJ1839" s="13"/>
      <c r="BK1839" s="4" t="str">
        <f t="shared" si="2047"/>
        <v/>
      </c>
      <c r="BL1839" s="12"/>
      <c r="BM1839" s="13"/>
      <c r="BN1839" s="4" t="str">
        <f t="shared" si="2048"/>
        <v/>
      </c>
      <c r="BO1839" s="12"/>
      <c r="BP1839" s="13"/>
      <c r="BQ1839" s="4" t="str">
        <f t="shared" si="2049"/>
        <v/>
      </c>
      <c r="BR1839" s="12"/>
      <c r="BS1839" s="13"/>
      <c r="BT1839" s="4" t="str">
        <f t="shared" si="2050"/>
        <v/>
      </c>
      <c r="BU1839" s="12"/>
      <c r="BV1839" s="13"/>
    </row>
    <row r="1840" spans="1:77" outlineLevel="1">
      <c r="B1840" t="str">
        <f t="shared" si="2027"/>
        <v>Anonymous2015-1</v>
      </c>
      <c r="C1840" t="s">
        <v>15</v>
      </c>
      <c r="D1840">
        <f t="shared" si="2051"/>
        <v>2015</v>
      </c>
      <c r="E1840" t="str">
        <f t="shared" si="2051"/>
        <v>EUR</v>
      </c>
      <c r="F1840" s="4" t="str">
        <f t="shared" si="2028"/>
        <v/>
      </c>
      <c r="G1840" s="12"/>
      <c r="H1840" s="13"/>
      <c r="I1840" s="4" t="str">
        <f t="shared" si="2029"/>
        <v/>
      </c>
      <c r="J1840" s="12"/>
      <c r="K1840" s="13"/>
      <c r="L1840" s="4" t="str">
        <f t="shared" si="2030"/>
        <v/>
      </c>
      <c r="M1840" s="12"/>
      <c r="N1840" s="13"/>
      <c r="O1840" s="4" t="str">
        <f t="shared" si="2031"/>
        <v/>
      </c>
      <c r="P1840" s="12"/>
      <c r="Q1840" s="13"/>
      <c r="R1840" s="4" t="str">
        <f t="shared" si="2032"/>
        <v/>
      </c>
      <c r="S1840" s="12"/>
      <c r="T1840" s="13"/>
      <c r="U1840" s="4" t="str">
        <f t="shared" si="2033"/>
        <v/>
      </c>
      <c r="V1840" s="12"/>
      <c r="W1840" s="13"/>
      <c r="X1840" s="4" t="str">
        <f t="shared" si="2034"/>
        <v/>
      </c>
      <c r="Y1840" s="12"/>
      <c r="Z1840" s="13"/>
      <c r="AA1840" s="4" t="str">
        <f t="shared" si="2035"/>
        <v/>
      </c>
      <c r="AB1840" s="12"/>
      <c r="AC1840" s="13"/>
      <c r="AD1840" s="4" t="str">
        <f t="shared" si="2036"/>
        <v/>
      </c>
      <c r="AE1840" s="12"/>
      <c r="AF1840" s="13"/>
      <c r="AG1840" s="4" t="str">
        <f t="shared" si="2037"/>
        <v/>
      </c>
      <c r="AH1840" s="12"/>
      <c r="AI1840" s="13"/>
      <c r="AJ1840" s="4" t="str">
        <f t="shared" si="2038"/>
        <v/>
      </c>
      <c r="AK1840" s="12"/>
      <c r="AL1840" s="13"/>
      <c r="AM1840" s="4" t="str">
        <f t="shared" si="2039"/>
        <v/>
      </c>
      <c r="AN1840" s="12"/>
      <c r="AO1840" s="13"/>
      <c r="AP1840" s="4" t="str">
        <f t="shared" si="2040"/>
        <v/>
      </c>
      <c r="AQ1840" s="12"/>
      <c r="AR1840" s="13"/>
      <c r="AS1840" s="4" t="str">
        <f t="shared" si="2041"/>
        <v/>
      </c>
      <c r="AT1840" s="12"/>
      <c r="AU1840" s="13"/>
      <c r="AV1840" s="4" t="str">
        <f t="shared" si="2042"/>
        <v/>
      </c>
      <c r="AW1840" s="12"/>
      <c r="AX1840" s="13"/>
      <c r="AY1840" s="4" t="str">
        <f t="shared" si="2043"/>
        <v/>
      </c>
      <c r="AZ1840" s="12"/>
      <c r="BA1840" s="13"/>
      <c r="BB1840" s="4" t="str">
        <f t="shared" si="2044"/>
        <v/>
      </c>
      <c r="BC1840" s="12"/>
      <c r="BD1840" s="13"/>
      <c r="BE1840" s="4" t="str">
        <f t="shared" si="2045"/>
        <v/>
      </c>
      <c r="BF1840" s="12"/>
      <c r="BG1840" s="13"/>
      <c r="BH1840" s="4" t="str">
        <f t="shared" si="2046"/>
        <v/>
      </c>
      <c r="BI1840" s="12"/>
      <c r="BJ1840" s="13"/>
      <c r="BK1840" s="4" t="str">
        <f t="shared" si="2047"/>
        <v/>
      </c>
      <c r="BL1840" s="12"/>
      <c r="BM1840" s="13"/>
      <c r="BN1840" s="4" t="str">
        <f t="shared" si="2048"/>
        <v/>
      </c>
      <c r="BO1840" s="12"/>
      <c r="BP1840" s="13"/>
      <c r="BQ1840" s="4" t="str">
        <f t="shared" si="2049"/>
        <v/>
      </c>
      <c r="BR1840" s="12"/>
      <c r="BS1840" s="13"/>
      <c r="BT1840" s="4" t="str">
        <f t="shared" si="2050"/>
        <v/>
      </c>
      <c r="BU1840" s="12"/>
      <c r="BV1840" s="13"/>
    </row>
    <row r="1841" spans="1:77" outlineLevel="1">
      <c r="B1841" t="str">
        <f t="shared" si="2027"/>
        <v>Anonymous2015-1</v>
      </c>
      <c r="C1841" t="s">
        <v>16</v>
      </c>
      <c r="D1841">
        <f t="shared" si="2051"/>
        <v>2015</v>
      </c>
      <c r="E1841" t="str">
        <f t="shared" si="2051"/>
        <v>EUR</v>
      </c>
      <c r="F1841" s="4" t="str">
        <f t="shared" si="2028"/>
        <v/>
      </c>
      <c r="G1841" s="12"/>
      <c r="H1841" s="13"/>
      <c r="I1841" s="4" t="str">
        <f t="shared" si="2029"/>
        <v/>
      </c>
      <c r="J1841" s="12"/>
      <c r="K1841" s="13"/>
      <c r="L1841" s="4" t="str">
        <f t="shared" si="2030"/>
        <v/>
      </c>
      <c r="M1841" s="12"/>
      <c r="N1841" s="13"/>
      <c r="O1841" s="4" t="str">
        <f t="shared" si="2031"/>
        <v/>
      </c>
      <c r="P1841" s="12"/>
      <c r="Q1841" s="13"/>
      <c r="R1841" s="4" t="str">
        <f t="shared" si="2032"/>
        <v/>
      </c>
      <c r="S1841" s="12"/>
      <c r="T1841" s="13"/>
      <c r="U1841" s="4" t="str">
        <f t="shared" si="2033"/>
        <v/>
      </c>
      <c r="V1841" s="12"/>
      <c r="W1841" s="13"/>
      <c r="X1841" s="4" t="str">
        <f t="shared" si="2034"/>
        <v/>
      </c>
      <c r="Y1841" s="12"/>
      <c r="Z1841" s="13"/>
      <c r="AA1841" s="4" t="str">
        <f t="shared" si="2035"/>
        <v/>
      </c>
      <c r="AB1841" s="12"/>
      <c r="AC1841" s="13"/>
      <c r="AD1841" s="4" t="str">
        <f t="shared" si="2036"/>
        <v/>
      </c>
      <c r="AE1841" s="12"/>
      <c r="AF1841" s="13"/>
      <c r="AG1841" s="4" t="str">
        <f t="shared" si="2037"/>
        <v/>
      </c>
      <c r="AH1841" s="12"/>
      <c r="AI1841" s="13"/>
      <c r="AJ1841" s="4" t="str">
        <f t="shared" si="2038"/>
        <v/>
      </c>
      <c r="AK1841" s="12"/>
      <c r="AL1841" s="13"/>
      <c r="AM1841" s="4" t="str">
        <f t="shared" si="2039"/>
        <v/>
      </c>
      <c r="AN1841" s="12"/>
      <c r="AO1841" s="13"/>
      <c r="AP1841" s="4" t="str">
        <f t="shared" si="2040"/>
        <v/>
      </c>
      <c r="AQ1841" s="12"/>
      <c r="AR1841" s="13"/>
      <c r="AS1841" s="4" t="str">
        <f t="shared" si="2041"/>
        <v/>
      </c>
      <c r="AT1841" s="12"/>
      <c r="AU1841" s="13"/>
      <c r="AV1841" s="4" t="str">
        <f t="shared" si="2042"/>
        <v/>
      </c>
      <c r="AW1841" s="12"/>
      <c r="AX1841" s="13"/>
      <c r="AY1841" s="4" t="str">
        <f t="shared" si="2043"/>
        <v/>
      </c>
      <c r="AZ1841" s="12"/>
      <c r="BA1841" s="13"/>
      <c r="BB1841" s="4" t="str">
        <f t="shared" si="2044"/>
        <v/>
      </c>
      <c r="BC1841" s="12"/>
      <c r="BD1841" s="13"/>
      <c r="BE1841" s="4" t="str">
        <f t="shared" si="2045"/>
        <v/>
      </c>
      <c r="BF1841" s="12"/>
      <c r="BG1841" s="13"/>
      <c r="BH1841" s="4" t="str">
        <f t="shared" si="2046"/>
        <v/>
      </c>
      <c r="BI1841" s="12"/>
      <c r="BJ1841" s="13"/>
      <c r="BK1841" s="4" t="str">
        <f t="shared" si="2047"/>
        <v/>
      </c>
      <c r="BL1841" s="12"/>
      <c r="BM1841" s="13"/>
      <c r="BN1841" s="4" t="str">
        <f t="shared" si="2048"/>
        <v/>
      </c>
      <c r="BO1841" s="12"/>
      <c r="BP1841" s="13"/>
      <c r="BQ1841" s="4" t="str">
        <f t="shared" si="2049"/>
        <v/>
      </c>
      <c r="BR1841" s="12"/>
      <c r="BS1841" s="13"/>
      <c r="BT1841" s="4" t="str">
        <f t="shared" si="2050"/>
        <v/>
      </c>
      <c r="BU1841" s="12"/>
      <c r="BV1841" s="13"/>
    </row>
    <row r="1842" spans="1:77">
      <c r="B1842" t="s">
        <v>69</v>
      </c>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c r="BB1842" s="4"/>
      <c r="BC1842" s="4"/>
      <c r="BD1842" s="4"/>
      <c r="BE1842" s="4"/>
      <c r="BF1842" s="4"/>
      <c r="BG1842" s="4"/>
      <c r="BH1842" s="4"/>
      <c r="BI1842" s="4"/>
      <c r="BJ1842" s="4"/>
      <c r="BK1842" s="4"/>
      <c r="BL1842" s="4"/>
      <c r="BM1842" s="4"/>
      <c r="BN1842" s="4"/>
      <c r="BO1842" s="4"/>
      <c r="BP1842" s="4"/>
      <c r="BQ1842" s="4"/>
      <c r="BR1842" s="4"/>
      <c r="BS1842" s="4"/>
      <c r="BT1842" s="4"/>
      <c r="BU1842" s="4"/>
      <c r="BV1842" s="4"/>
    </row>
    <row r="1843" spans="1:77">
      <c r="B1843" t="str">
        <f>B1841</f>
        <v>Anonymous2015-1</v>
      </c>
      <c r="C1843" t="s">
        <v>19</v>
      </c>
      <c r="D1843">
        <f>D1841</f>
        <v>2015</v>
      </c>
      <c r="E1843" t="str">
        <f>E1830</f>
        <v>EUR/kW</v>
      </c>
      <c r="F1843" s="4" t="str">
        <f>IFERROR(AVERAGE(G1843:H1843),"")</f>
        <v/>
      </c>
      <c r="G1843" s="12"/>
      <c r="H1843" s="13"/>
      <c r="I1843" s="4" t="str">
        <f>IFERROR(AVERAGE(J1843:K1843),"")</f>
        <v/>
      </c>
      <c r="J1843" s="12"/>
      <c r="K1843" s="13"/>
      <c r="L1843" s="4" t="str">
        <f>IFERROR(AVERAGE(M1843:N1843),"")</f>
        <v/>
      </c>
      <c r="M1843" s="12"/>
      <c r="N1843" s="13"/>
      <c r="O1843" s="4" t="str">
        <f>IFERROR(AVERAGE(P1843:Q1843),"")</f>
        <v/>
      </c>
      <c r="P1843" s="12"/>
      <c r="Q1843" s="13"/>
      <c r="R1843" s="4" t="str">
        <f>IFERROR(AVERAGE(S1843:T1843),"")</f>
        <v/>
      </c>
      <c r="S1843" s="12"/>
      <c r="T1843" s="13"/>
      <c r="U1843" s="4" t="str">
        <f>IFERROR(AVERAGE(V1843:W1843),"")</f>
        <v/>
      </c>
      <c r="V1843" s="12"/>
      <c r="W1843" s="13"/>
      <c r="X1843" s="4" t="str">
        <f>IFERROR(AVERAGE(Y1843:Z1843),"")</f>
        <v/>
      </c>
      <c r="Y1843" s="12"/>
      <c r="Z1843" s="13"/>
      <c r="AA1843" s="4" t="str">
        <f>IFERROR(AVERAGE(AB1843:AC1843),"")</f>
        <v/>
      </c>
      <c r="AB1843" s="12"/>
      <c r="AC1843" s="13"/>
      <c r="AD1843" s="4" t="str">
        <f>IFERROR(AVERAGE(AE1843:AF1843),"")</f>
        <v/>
      </c>
      <c r="AE1843" s="12"/>
      <c r="AF1843" s="13"/>
      <c r="AG1843" s="4" t="str">
        <f>IFERROR(AVERAGE(AH1843:AI1843),"")</f>
        <v/>
      </c>
      <c r="AH1843" s="12"/>
      <c r="AI1843" s="13"/>
      <c r="AJ1843" s="4" t="str">
        <f>IFERROR(AVERAGE(AK1843:AL1843),"")</f>
        <v/>
      </c>
      <c r="AK1843" s="12"/>
      <c r="AL1843" s="13"/>
      <c r="AM1843" s="4" t="str">
        <f>IFERROR(AVERAGE(AN1843:AO1843),"")</f>
        <v/>
      </c>
      <c r="AN1843" s="12"/>
      <c r="AO1843" s="13"/>
      <c r="AP1843" s="4" t="str">
        <f>IFERROR(AVERAGE(AQ1843:AR1843),"")</f>
        <v/>
      </c>
      <c r="AQ1843" s="12"/>
      <c r="AR1843" s="13"/>
      <c r="AS1843" s="4" t="str">
        <f>IFERROR(AVERAGE(AT1843:AU1843),"")</f>
        <v/>
      </c>
      <c r="AT1843" s="12"/>
      <c r="AU1843" s="13"/>
      <c r="AV1843" s="4" t="str">
        <f>IFERROR(AVERAGE(AW1843:AX1843),"")</f>
        <v/>
      </c>
      <c r="AW1843" s="12"/>
      <c r="AX1843" s="13"/>
      <c r="AY1843" s="4">
        <f>IFERROR(AVERAGE(AZ1843:BA1843),"")</f>
        <v>2050.7500832500832</v>
      </c>
      <c r="AZ1843" s="12">
        <f>672200/(60*5.2)</f>
        <v>2154.4871794871797</v>
      </c>
      <c r="BA1843" s="12">
        <f>1499200/(2*70*5.5)</f>
        <v>1947.012987012987</v>
      </c>
      <c r="BB1843" s="4" t="str">
        <f>IFERROR(AVERAGE(BC1843:BD1843),"")</f>
        <v/>
      </c>
      <c r="BC1843" s="12"/>
      <c r="BD1843" s="13"/>
      <c r="BE1843" s="4" t="str">
        <f>IFERROR(AVERAGE(BF1843:BG1843),"")</f>
        <v/>
      </c>
      <c r="BF1843" s="12"/>
      <c r="BG1843" s="13"/>
      <c r="BH1843" s="4" t="str">
        <f>IFERROR(AVERAGE(BI1843:BJ1843),"")</f>
        <v/>
      </c>
      <c r="BI1843" s="12"/>
      <c r="BJ1843" s="13"/>
      <c r="BK1843" s="4" t="str">
        <f>IFERROR(AVERAGE(BL1843:BM1843),"")</f>
        <v/>
      </c>
      <c r="BL1843" s="12"/>
      <c r="BM1843" s="13"/>
      <c r="BN1843" s="4" t="str">
        <f>IFERROR(AVERAGE(BO1843:BP1843),"")</f>
        <v/>
      </c>
      <c r="BO1843" s="12"/>
      <c r="BP1843" s="13"/>
      <c r="BQ1843" s="4" t="str">
        <f>IFERROR(AVERAGE(BR1843:BS1843),"")</f>
        <v/>
      </c>
      <c r="BR1843" s="12"/>
      <c r="BS1843" s="13"/>
      <c r="BT1843" s="4" t="str">
        <f>IFERROR(AVERAGE(BU1843:BV1843),"")</f>
        <v/>
      </c>
      <c r="BU1843" s="12"/>
      <c r="BV1843" s="13"/>
    </row>
    <row r="1844" spans="1:77">
      <c r="B1844" t="s">
        <v>69</v>
      </c>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c r="AX1844" s="4"/>
      <c r="AY1844" s="4"/>
      <c r="AZ1844" s="4"/>
      <c r="BA1844" s="4"/>
      <c r="BB1844" s="4"/>
      <c r="BC1844" s="4"/>
      <c r="BD1844" s="4"/>
      <c r="BE1844" s="4"/>
      <c r="BF1844" s="4"/>
      <c r="BG1844" s="4"/>
      <c r="BH1844" s="4"/>
      <c r="BI1844" s="4"/>
      <c r="BJ1844" s="4"/>
      <c r="BK1844" s="4"/>
      <c r="BL1844" s="4"/>
      <c r="BM1844" s="4"/>
      <c r="BN1844" s="4"/>
      <c r="BO1844" s="4"/>
      <c r="BP1844" s="4"/>
      <c r="BQ1844" s="4"/>
      <c r="BR1844" s="4"/>
      <c r="BS1844" s="4"/>
      <c r="BT1844" s="4"/>
      <c r="BU1844" s="4"/>
      <c r="BV1844" s="4"/>
    </row>
    <row r="1845" spans="1:77">
      <c r="B1845" t="str">
        <f>B1843</f>
        <v>Anonymous2015-1</v>
      </c>
      <c r="C1845" t="s">
        <v>48</v>
      </c>
      <c r="D1845">
        <f>D1843</f>
        <v>2015</v>
      </c>
      <c r="E1845" t="s">
        <v>22</v>
      </c>
      <c r="F1845" s="22" t="str">
        <f>IFERROR(AVERAGE(G1845:H1845),"")</f>
        <v/>
      </c>
      <c r="G1845" s="23"/>
      <c r="H1845" s="24"/>
      <c r="I1845" s="22" t="str">
        <f>IFERROR(AVERAGE(J1845:K1845),"")</f>
        <v/>
      </c>
      <c r="J1845" s="23"/>
      <c r="K1845" s="24"/>
      <c r="L1845" s="22" t="str">
        <f>IFERROR(AVERAGE(M1845:N1845),"")</f>
        <v/>
      </c>
      <c r="M1845" s="23"/>
      <c r="N1845" s="24"/>
      <c r="O1845" s="22" t="str">
        <f>IFERROR(AVERAGE(P1845:Q1845),"")</f>
        <v/>
      </c>
      <c r="P1845" s="23"/>
      <c r="Q1845" s="24"/>
      <c r="R1845" s="22" t="str">
        <f>IFERROR(AVERAGE(S1845:T1845),"")</f>
        <v/>
      </c>
      <c r="S1845" s="23"/>
      <c r="T1845" s="24"/>
      <c r="U1845" s="22" t="str">
        <f>IFERROR(AVERAGE(V1845:W1845),"")</f>
        <v/>
      </c>
      <c r="V1845" s="23"/>
      <c r="W1845" s="24"/>
      <c r="X1845" s="22" t="str">
        <f>IFERROR(AVERAGE(Y1845:Z1845),"")</f>
        <v/>
      </c>
      <c r="Y1845" s="23"/>
      <c r="Z1845" s="24"/>
      <c r="AA1845" s="22" t="str">
        <f>IFERROR(AVERAGE(AB1845:AC1845),"")</f>
        <v/>
      </c>
      <c r="AB1845" s="23"/>
      <c r="AC1845" s="24"/>
      <c r="AD1845" s="22" t="str">
        <f>IFERROR(AVERAGE(AE1845:AF1845),"")</f>
        <v/>
      </c>
      <c r="AE1845" s="23"/>
      <c r="AF1845" s="24"/>
      <c r="AG1845" s="22" t="str">
        <f>IFERROR(AVERAGE(AH1845:AI1845),"")</f>
        <v/>
      </c>
      <c r="AH1845" s="23"/>
      <c r="AI1845" s="24"/>
      <c r="AJ1845" s="22" t="str">
        <f>IFERROR(AVERAGE(AK1845:AL1845),"")</f>
        <v/>
      </c>
      <c r="AK1845" s="23"/>
      <c r="AL1845" s="24"/>
      <c r="AM1845" s="22" t="str">
        <f>IFERROR(AVERAGE(AN1845:AO1845),"")</f>
        <v/>
      </c>
      <c r="AN1845" s="23"/>
      <c r="AO1845" s="24"/>
      <c r="AP1845" s="22" t="str">
        <f>IFERROR(AVERAGE(AQ1845:AR1845),"")</f>
        <v/>
      </c>
      <c r="AQ1845" s="23"/>
      <c r="AR1845" s="24"/>
      <c r="AS1845" s="22" t="str">
        <f>IFERROR(AVERAGE(AT1845:AU1845),"")</f>
        <v/>
      </c>
      <c r="AT1845" s="23"/>
      <c r="AU1845" s="24"/>
      <c r="AV1845" s="22" t="str">
        <f>IFERROR(AVERAGE(AW1845:AX1845),"")</f>
        <v/>
      </c>
      <c r="AW1845" s="23"/>
      <c r="AX1845" s="24"/>
      <c r="AY1845" s="22" t="str">
        <f>IFERROR(AVERAGE(AZ1845:BA1845),"")</f>
        <v/>
      </c>
      <c r="AZ1845" s="23"/>
      <c r="BA1845" s="24"/>
      <c r="BB1845" s="22" t="str">
        <f>IFERROR(AVERAGE(BC1845:BD1845),"")</f>
        <v/>
      </c>
      <c r="BC1845" s="23"/>
      <c r="BD1845" s="24"/>
      <c r="BE1845" s="22" t="str">
        <f>IFERROR(AVERAGE(BF1845:BG1845),"")</f>
        <v/>
      </c>
      <c r="BF1845" s="23"/>
      <c r="BG1845" s="24"/>
      <c r="BH1845" s="22" t="str">
        <f>IFERROR(AVERAGE(BI1845:BJ1845),"")</f>
        <v/>
      </c>
      <c r="BI1845" s="23"/>
      <c r="BJ1845" s="24"/>
      <c r="BK1845" s="22" t="str">
        <f>IFERROR(AVERAGE(BL1845:BM1845),"")</f>
        <v/>
      </c>
      <c r="BL1845" s="23"/>
      <c r="BM1845" s="24"/>
      <c r="BN1845" s="22" t="str">
        <f>IFERROR(AVERAGE(BO1845:BP1845),"")</f>
        <v/>
      </c>
      <c r="BO1845" s="23"/>
      <c r="BP1845" s="24"/>
      <c r="BQ1845" s="22" t="str">
        <f>IFERROR(AVERAGE(BR1845:BS1845),"")</f>
        <v/>
      </c>
      <c r="BR1845" s="23"/>
      <c r="BS1845" s="24"/>
      <c r="BT1845" s="22" t="str">
        <f>IFERROR(AVERAGE(BU1845:BV1845),"")</f>
        <v/>
      </c>
      <c r="BU1845" s="23"/>
      <c r="BV1845" s="24"/>
    </row>
    <row r="1846" spans="1:77">
      <c r="B1846" t="str">
        <f>B1845</f>
        <v>Anonymous2015-1</v>
      </c>
      <c r="C1846" t="s">
        <v>49</v>
      </c>
      <c r="D1846">
        <f>D1845</f>
        <v>2015</v>
      </c>
      <c r="E1846" t="s">
        <v>22</v>
      </c>
      <c r="F1846" s="22" t="str">
        <f>IFERROR(AVERAGE(G1846:H1846),"")</f>
        <v/>
      </c>
      <c r="G1846" s="23"/>
      <c r="H1846" s="24"/>
      <c r="I1846" s="22" t="str">
        <f>IFERROR(AVERAGE(J1846:K1846),"")</f>
        <v/>
      </c>
      <c r="J1846" s="23"/>
      <c r="K1846" s="24"/>
      <c r="L1846" s="22" t="str">
        <f>IFERROR(AVERAGE(M1846:N1846),"")</f>
        <v/>
      </c>
      <c r="M1846" s="23"/>
      <c r="N1846" s="24"/>
      <c r="O1846" s="22" t="str">
        <f>IFERROR(AVERAGE(P1846:Q1846),"")</f>
        <v/>
      </c>
      <c r="P1846" s="23"/>
      <c r="Q1846" s="24"/>
      <c r="R1846" s="22" t="str">
        <f>IFERROR(AVERAGE(S1846:T1846),"")</f>
        <v/>
      </c>
      <c r="S1846" s="23"/>
      <c r="T1846" s="24"/>
      <c r="U1846" s="22" t="str">
        <f>IFERROR(AVERAGE(V1846:W1846),"")</f>
        <v/>
      </c>
      <c r="V1846" s="23"/>
      <c r="W1846" s="24"/>
      <c r="X1846" s="22" t="str">
        <f>IFERROR(AVERAGE(Y1846:Z1846),"")</f>
        <v/>
      </c>
      <c r="Y1846" s="23"/>
      <c r="Z1846" s="24"/>
      <c r="AA1846" s="22" t="str">
        <f>IFERROR(AVERAGE(AB1846:AC1846),"")</f>
        <v/>
      </c>
      <c r="AB1846" s="23"/>
      <c r="AC1846" s="24"/>
      <c r="AD1846" s="22" t="str">
        <f>IFERROR(AVERAGE(AE1846:AF1846),"")</f>
        <v/>
      </c>
      <c r="AE1846" s="23"/>
      <c r="AF1846" s="24"/>
      <c r="AG1846" s="22" t="str">
        <f>IFERROR(AVERAGE(AH1846:AI1846),"")</f>
        <v/>
      </c>
      <c r="AH1846" s="23"/>
      <c r="AI1846" s="24"/>
      <c r="AJ1846" s="22" t="str">
        <f>IFERROR(AVERAGE(AK1846:AL1846),"")</f>
        <v/>
      </c>
      <c r="AK1846" s="23"/>
      <c r="AL1846" s="24"/>
      <c r="AM1846" s="22" t="str">
        <f>IFERROR(AVERAGE(AN1846:AO1846),"")</f>
        <v/>
      </c>
      <c r="AN1846" s="23"/>
      <c r="AO1846" s="24"/>
      <c r="AP1846" s="22" t="str">
        <f>IFERROR(AVERAGE(AQ1846:AR1846),"")</f>
        <v/>
      </c>
      <c r="AQ1846" s="23"/>
      <c r="AR1846" s="24"/>
      <c r="AS1846" s="22" t="str">
        <f>IFERROR(AVERAGE(AT1846:AU1846),"")</f>
        <v/>
      </c>
      <c r="AT1846" s="23"/>
      <c r="AU1846" s="24"/>
      <c r="AV1846" s="22" t="str">
        <f>IFERROR(AVERAGE(AW1846:AX1846),"")</f>
        <v/>
      </c>
      <c r="AW1846" s="23"/>
      <c r="AX1846" s="24"/>
      <c r="AY1846" s="22" t="str">
        <f>IFERROR(AVERAGE(AZ1846:BA1846),"")</f>
        <v/>
      </c>
      <c r="AZ1846" s="23"/>
      <c r="BA1846" s="24"/>
      <c r="BB1846" s="22" t="str">
        <f>IFERROR(AVERAGE(BC1846:BD1846),"")</f>
        <v/>
      </c>
      <c r="BC1846" s="23"/>
      <c r="BD1846" s="24"/>
      <c r="BE1846" s="22" t="str">
        <f>IFERROR(AVERAGE(BF1846:BG1846),"")</f>
        <v/>
      </c>
      <c r="BF1846" s="23"/>
      <c r="BG1846" s="24"/>
      <c r="BH1846" s="22" t="str">
        <f>IFERROR(AVERAGE(BI1846:BJ1846),"")</f>
        <v/>
      </c>
      <c r="BI1846" s="23"/>
      <c r="BJ1846" s="24"/>
      <c r="BK1846" s="22" t="str">
        <f>IFERROR(AVERAGE(BL1846:BM1846),"")</f>
        <v/>
      </c>
      <c r="BL1846" s="23"/>
      <c r="BM1846" s="24"/>
      <c r="BN1846" s="22" t="str">
        <f>IFERROR(AVERAGE(BO1846:BP1846),"")</f>
        <v/>
      </c>
      <c r="BO1846" s="23"/>
      <c r="BP1846" s="24"/>
      <c r="BQ1846" s="22" t="str">
        <f>IFERROR(AVERAGE(BR1846:BS1846),"")</f>
        <v/>
      </c>
      <c r="BR1846" s="23"/>
      <c r="BS1846" s="24"/>
      <c r="BT1846" s="22" t="str">
        <f>IFERROR(AVERAGE(BU1846:BV1846),"")</f>
        <v/>
      </c>
      <c r="BU1846" s="23"/>
      <c r="BV1846" s="24"/>
    </row>
    <row r="1847" spans="1:77">
      <c r="B1847" t="s">
        <v>69</v>
      </c>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c r="BB1847" s="4"/>
      <c r="BC1847" s="4"/>
      <c r="BD1847" s="4"/>
      <c r="BE1847" s="4"/>
      <c r="BF1847" s="4"/>
      <c r="BG1847" s="4"/>
      <c r="BH1847" s="4"/>
      <c r="BI1847" s="4"/>
      <c r="BJ1847" s="4"/>
      <c r="BK1847" s="4"/>
      <c r="BL1847" s="4"/>
      <c r="BM1847" s="4"/>
      <c r="BN1847" s="4"/>
      <c r="BO1847" s="4"/>
      <c r="BP1847" s="4"/>
      <c r="BQ1847" s="4"/>
      <c r="BR1847" s="4"/>
      <c r="BS1847" s="4"/>
      <c r="BT1847" s="4"/>
      <c r="BU1847" s="4"/>
      <c r="BV1847" s="4"/>
    </row>
    <row r="1848" spans="1:77">
      <c r="B1848" t="str">
        <f>B1843</f>
        <v>Anonymous2015-1</v>
      </c>
      <c r="C1848" t="s">
        <v>23</v>
      </c>
      <c r="D1848">
        <f>D1843</f>
        <v>2015</v>
      </c>
      <c r="E1848" t="s">
        <v>20</v>
      </c>
      <c r="F1848" s="4" t="str">
        <f>IFERROR(AVERAGE(G1848:H1848),"")</f>
        <v/>
      </c>
      <c r="G1848" s="12"/>
      <c r="H1848" s="13"/>
      <c r="I1848" s="4" t="str">
        <f>IFERROR(AVERAGE(J1848:K1848),"")</f>
        <v/>
      </c>
      <c r="J1848" s="12"/>
      <c r="K1848" s="13"/>
      <c r="L1848" s="4" t="str">
        <f>IFERROR(AVERAGE(M1848:N1848),"")</f>
        <v/>
      </c>
      <c r="M1848" s="12"/>
      <c r="N1848" s="13"/>
      <c r="O1848" s="4" t="str">
        <f>IFERROR(AVERAGE(P1848:Q1848),"")</f>
        <v/>
      </c>
      <c r="P1848" s="12"/>
      <c r="Q1848" s="13"/>
      <c r="R1848" s="4" t="str">
        <f>IFERROR(AVERAGE(S1848:T1848),"")</f>
        <v/>
      </c>
      <c r="S1848" s="12"/>
      <c r="T1848" s="13"/>
      <c r="U1848" s="4" t="str">
        <f>IFERROR(AVERAGE(V1848:W1848),"")</f>
        <v/>
      </c>
      <c r="V1848" s="12"/>
      <c r="W1848" s="13"/>
      <c r="X1848" s="4" t="str">
        <f>IFERROR(AVERAGE(Y1848:Z1848),"")</f>
        <v/>
      </c>
      <c r="Y1848" s="12"/>
      <c r="Z1848" s="13"/>
      <c r="AA1848" s="4" t="str">
        <f>IFERROR(AVERAGE(AB1848:AC1848),"")</f>
        <v/>
      </c>
      <c r="AB1848" s="12"/>
      <c r="AC1848" s="13"/>
      <c r="AD1848" s="4" t="str">
        <f>IFERROR(AVERAGE(AE1848:AF1848),"")</f>
        <v/>
      </c>
      <c r="AE1848" s="12"/>
      <c r="AF1848" s="13"/>
      <c r="AG1848" s="4" t="str">
        <f>IFERROR(AVERAGE(AH1848:AI1848),"")</f>
        <v/>
      </c>
      <c r="AH1848" s="12"/>
      <c r="AI1848" s="13"/>
      <c r="AJ1848" s="4" t="str">
        <f>IFERROR(AVERAGE(AK1848:AL1848),"")</f>
        <v/>
      </c>
      <c r="AK1848" s="12"/>
      <c r="AL1848" s="13"/>
      <c r="AM1848" s="4" t="str">
        <f>IFERROR(AVERAGE(AN1848:AO1848),"")</f>
        <v/>
      </c>
      <c r="AN1848" s="12"/>
      <c r="AO1848" s="13"/>
      <c r="AP1848" s="4" t="str">
        <f>IFERROR(AVERAGE(AQ1848:AR1848),"")</f>
        <v/>
      </c>
      <c r="AQ1848" s="12"/>
      <c r="AR1848" s="13"/>
      <c r="AS1848" s="4" t="str">
        <f>IFERROR(AVERAGE(AT1848:AU1848),"")</f>
        <v/>
      </c>
      <c r="AT1848" s="12"/>
      <c r="AU1848" s="13"/>
      <c r="AV1848" s="4" t="str">
        <f>IFERROR(AVERAGE(AW1848:AX1848),"")</f>
        <v/>
      </c>
      <c r="AW1848" s="12"/>
      <c r="AX1848" s="13"/>
      <c r="AY1848" s="45">
        <f>IFERROR(AVERAGE(AZ1848:BA1848),"")</f>
        <v>1.6964529914529916E-2</v>
      </c>
      <c r="AZ1848" s="44">
        <f>0.08988*1/AZ1849</f>
        <v>1.7284615384615384E-2</v>
      </c>
      <c r="BA1848" s="44">
        <f>0.08988*1/BA1849</f>
        <v>1.6644444444444444E-2</v>
      </c>
      <c r="BB1848" s="4" t="str">
        <f>IFERROR(AVERAGE(BC1848:BD1848),"")</f>
        <v/>
      </c>
      <c r="BC1848" s="12"/>
      <c r="BD1848" s="13"/>
      <c r="BE1848" s="4" t="str">
        <f>IFERROR(AVERAGE(BF1848:BG1848),"")</f>
        <v/>
      </c>
      <c r="BF1848" s="12"/>
      <c r="BG1848" s="13"/>
      <c r="BH1848" s="4" t="str">
        <f>IFERROR(AVERAGE(BI1848:BJ1848),"")</f>
        <v/>
      </c>
      <c r="BI1848" s="12"/>
      <c r="BJ1848" s="13"/>
      <c r="BK1848" s="4" t="str">
        <f>IFERROR(AVERAGE(BL1848:BM1848),"")</f>
        <v/>
      </c>
      <c r="BL1848" s="12"/>
      <c r="BM1848" s="13"/>
      <c r="BN1848" s="4" t="str">
        <f>IFERROR(AVERAGE(BO1848:BP1848),"")</f>
        <v/>
      </c>
      <c r="BO1848" s="12"/>
      <c r="BP1848" s="13"/>
      <c r="BQ1848" s="4" t="str">
        <f>IFERROR(AVERAGE(BR1848:BS1848),"")</f>
        <v/>
      </c>
      <c r="BR1848" s="12"/>
      <c r="BS1848" s="13"/>
      <c r="BT1848" s="4" t="str">
        <f>IFERROR(AVERAGE(BU1848:BV1848),"")</f>
        <v/>
      </c>
      <c r="BU1848" s="12"/>
      <c r="BV1848" s="13"/>
    </row>
    <row r="1849" spans="1:77">
      <c r="B1849" t="str">
        <f>B1848</f>
        <v>Anonymous2015-1</v>
      </c>
      <c r="C1849" t="s">
        <v>42</v>
      </c>
      <c r="D1849">
        <f>D1848</f>
        <v>2015</v>
      </c>
      <c r="E1849" t="s">
        <v>43</v>
      </c>
      <c r="F1849" s="4" t="str">
        <f>IFERROR(AVERAGE(G1849:H1849),"")</f>
        <v/>
      </c>
      <c r="G1849" s="12"/>
      <c r="H1849" s="13"/>
      <c r="I1849" s="4" t="str">
        <f>IFERROR(AVERAGE(J1849:K1849),"")</f>
        <v/>
      </c>
      <c r="J1849" s="12"/>
      <c r="K1849" s="13"/>
      <c r="L1849" s="4" t="str">
        <f>IFERROR(AVERAGE(M1849:N1849),"")</f>
        <v/>
      </c>
      <c r="M1849" s="12"/>
      <c r="N1849" s="13"/>
      <c r="O1849" s="4" t="str">
        <f>IFERROR(AVERAGE(P1849:Q1849),"")</f>
        <v/>
      </c>
      <c r="P1849" s="12"/>
      <c r="Q1849" s="13"/>
      <c r="R1849" s="4" t="str">
        <f>IFERROR(AVERAGE(S1849:T1849),"")</f>
        <v/>
      </c>
      <c r="S1849" s="12"/>
      <c r="T1849" s="13"/>
      <c r="U1849" s="4" t="str">
        <f>IFERROR(AVERAGE(V1849:W1849),"")</f>
        <v/>
      </c>
      <c r="V1849" s="12"/>
      <c r="W1849" s="13"/>
      <c r="X1849" s="4" t="str">
        <f>IFERROR(AVERAGE(Y1849:Z1849),"")</f>
        <v/>
      </c>
      <c r="Y1849" s="12"/>
      <c r="Z1849" s="13"/>
      <c r="AA1849" s="4" t="str">
        <f>IFERROR(AVERAGE(AB1849:AC1849),"")</f>
        <v/>
      </c>
      <c r="AB1849" s="12"/>
      <c r="AC1849" s="13"/>
      <c r="AD1849" s="4" t="str">
        <f>IFERROR(AVERAGE(AE1849:AF1849),"")</f>
        <v/>
      </c>
      <c r="AE1849" s="12"/>
      <c r="AF1849" s="13"/>
      <c r="AG1849" s="4" t="str">
        <f>IFERROR(AVERAGE(AH1849:AI1849),"")</f>
        <v/>
      </c>
      <c r="AH1849" s="12"/>
      <c r="AI1849" s="13"/>
      <c r="AJ1849" s="4" t="str">
        <f>IFERROR(AVERAGE(AK1849:AL1849),"")</f>
        <v/>
      </c>
      <c r="AK1849" s="12"/>
      <c r="AL1849" s="13"/>
      <c r="AM1849" s="4" t="str">
        <f>IFERROR(AVERAGE(AN1849:AO1849),"")</f>
        <v/>
      </c>
      <c r="AN1849" s="12"/>
      <c r="AO1849" s="13"/>
      <c r="AP1849" s="4" t="str">
        <f>IFERROR(AVERAGE(AQ1849:AR1849),"")</f>
        <v/>
      </c>
      <c r="AQ1849" s="12"/>
      <c r="AR1849" s="13"/>
      <c r="AS1849" s="4" t="str">
        <f>IFERROR(AVERAGE(AT1849:AU1849),"")</f>
        <v/>
      </c>
      <c r="AT1849" s="12"/>
      <c r="AU1849" s="13"/>
      <c r="AV1849" s="4" t="str">
        <f>IFERROR(AVERAGE(AW1849:AX1849),"")</f>
        <v/>
      </c>
      <c r="AW1849" s="12"/>
      <c r="AX1849" s="13"/>
      <c r="AY1849" s="38">
        <f>IFERROR(AVERAGE(AZ1849:BA1849),"")</f>
        <v>5.3000000000000007</v>
      </c>
      <c r="AZ1849" s="36">
        <v>5.2</v>
      </c>
      <c r="BA1849" s="37">
        <v>5.4</v>
      </c>
      <c r="BB1849" s="4" t="str">
        <f>IFERROR(AVERAGE(BC1849:BD1849),"")</f>
        <v/>
      </c>
      <c r="BC1849" s="12"/>
      <c r="BD1849" s="13"/>
      <c r="BE1849" s="4" t="str">
        <f>IFERROR(AVERAGE(BF1849:BG1849),"")</f>
        <v/>
      </c>
      <c r="BF1849" s="12"/>
      <c r="BG1849" s="13"/>
      <c r="BH1849" s="4" t="str">
        <f>IFERROR(AVERAGE(BI1849:BJ1849),"")</f>
        <v/>
      </c>
      <c r="BI1849" s="12"/>
      <c r="BJ1849" s="13"/>
      <c r="BK1849" s="4" t="str">
        <f>IFERROR(AVERAGE(BL1849:BM1849),"")</f>
        <v/>
      </c>
      <c r="BL1849" s="12"/>
      <c r="BM1849" s="13"/>
      <c r="BN1849" s="4" t="str">
        <f>IFERROR(AVERAGE(BO1849:BP1849),"")</f>
        <v/>
      </c>
      <c r="BO1849" s="12"/>
      <c r="BP1849" s="13"/>
      <c r="BQ1849" s="4" t="str">
        <f>IFERROR(AVERAGE(BR1849:BS1849),"")</f>
        <v/>
      </c>
      <c r="BR1849" s="12"/>
      <c r="BS1849" s="13"/>
      <c r="BT1849" s="4" t="str">
        <f>IFERROR(AVERAGE(BU1849:BV1849),"")</f>
        <v/>
      </c>
      <c r="BU1849" s="12"/>
      <c r="BV1849" s="13"/>
    </row>
    <row r="1850" spans="1:77">
      <c r="B1850" t="str">
        <f>B1849</f>
        <v>Anonymous2015-1</v>
      </c>
      <c r="C1850" t="s">
        <v>21</v>
      </c>
      <c r="D1850">
        <f>D1849</f>
        <v>2015</v>
      </c>
      <c r="E1850" t="s">
        <v>22</v>
      </c>
      <c r="F1850" s="22" t="str">
        <f>IFERROR(AVERAGE(G1850:H1850),"")</f>
        <v/>
      </c>
      <c r="G1850" s="23"/>
      <c r="H1850" s="24"/>
      <c r="I1850" s="22" t="str">
        <f>IFERROR(AVERAGE(J1850:K1850),"")</f>
        <v/>
      </c>
      <c r="J1850" s="23"/>
      <c r="K1850" s="24"/>
      <c r="L1850" s="22" t="str">
        <f>IFERROR(AVERAGE(M1850:N1850),"")</f>
        <v/>
      </c>
      <c r="M1850" s="23"/>
      <c r="N1850" s="24"/>
      <c r="O1850" s="22" t="str">
        <f>IFERROR(AVERAGE(P1850:Q1850),"")</f>
        <v/>
      </c>
      <c r="P1850" s="23"/>
      <c r="Q1850" s="24"/>
      <c r="R1850" s="22" t="str">
        <f>IFERROR(AVERAGE(S1850:T1850),"")</f>
        <v/>
      </c>
      <c r="S1850" s="23"/>
      <c r="T1850" s="24"/>
      <c r="U1850" s="22" t="str">
        <f>IFERROR(AVERAGE(V1850:W1850),"")</f>
        <v/>
      </c>
      <c r="V1850" s="23"/>
      <c r="W1850" s="24"/>
      <c r="X1850" s="22" t="str">
        <f>IFERROR(AVERAGE(Y1850:Z1850),"")</f>
        <v/>
      </c>
      <c r="Y1850" s="23"/>
      <c r="Z1850" s="24"/>
      <c r="AA1850" s="22" t="str">
        <f>IFERROR(AVERAGE(AB1850:AC1850),"")</f>
        <v/>
      </c>
      <c r="AB1850" s="23"/>
      <c r="AC1850" s="24"/>
      <c r="AD1850" s="22" t="str">
        <f>IFERROR(AVERAGE(AE1850:AF1850),"")</f>
        <v/>
      </c>
      <c r="AE1850" s="23"/>
      <c r="AF1850" s="24"/>
      <c r="AG1850" s="22" t="str">
        <f>IFERROR(AVERAGE(AH1850:AI1850),"")</f>
        <v/>
      </c>
      <c r="AH1850" s="23"/>
      <c r="AI1850" s="24"/>
      <c r="AJ1850" s="22" t="str">
        <f>IFERROR(AVERAGE(AK1850:AL1850),"")</f>
        <v/>
      </c>
      <c r="AK1850" s="23"/>
      <c r="AL1850" s="24"/>
      <c r="AM1850" s="22" t="str">
        <f>IFERROR(AVERAGE(AN1850:AO1850),"")</f>
        <v/>
      </c>
      <c r="AN1850" s="23"/>
      <c r="AO1850" s="24"/>
      <c r="AP1850" s="22" t="str">
        <f>IFERROR(AVERAGE(AQ1850:AR1850),"")</f>
        <v/>
      </c>
      <c r="AQ1850" s="23"/>
      <c r="AR1850" s="24"/>
      <c r="AS1850" s="22" t="str">
        <f>IFERROR(AVERAGE(AT1850:AU1850),"")</f>
        <v/>
      </c>
      <c r="AT1850" s="23"/>
      <c r="AU1850" s="24"/>
      <c r="AV1850" s="22" t="str">
        <f>IFERROR(AVERAGE(AW1850:AX1850),"")</f>
        <v/>
      </c>
      <c r="AW1850" s="23"/>
      <c r="AX1850" s="24"/>
      <c r="AY1850" s="22" t="str">
        <f>IFERROR(AVERAGE(AZ1850:BA1850),"")</f>
        <v/>
      </c>
      <c r="AZ1850" s="23"/>
      <c r="BA1850" s="24"/>
      <c r="BB1850" s="22" t="str">
        <f>IFERROR(AVERAGE(BC1850:BD1850),"")</f>
        <v/>
      </c>
      <c r="BC1850" s="23"/>
      <c r="BD1850" s="24"/>
      <c r="BE1850" s="22" t="str">
        <f>IFERROR(AVERAGE(BF1850:BG1850),"")</f>
        <v/>
      </c>
      <c r="BF1850" s="23"/>
      <c r="BG1850" s="24"/>
      <c r="BH1850" s="22" t="str">
        <f>IFERROR(AVERAGE(BI1850:BJ1850),"")</f>
        <v/>
      </c>
      <c r="BI1850" s="23"/>
      <c r="BJ1850" s="24"/>
      <c r="BK1850" s="22" t="str">
        <f>IFERROR(AVERAGE(BL1850:BM1850),"")</f>
        <v/>
      </c>
      <c r="BL1850" s="23"/>
      <c r="BM1850" s="24"/>
      <c r="BN1850" s="22" t="str">
        <f>IFERROR(AVERAGE(BO1850:BP1850),"")</f>
        <v/>
      </c>
      <c r="BO1850" s="23"/>
      <c r="BP1850" s="24"/>
      <c r="BQ1850" s="22" t="str">
        <f>IFERROR(AVERAGE(BR1850:BS1850),"")</f>
        <v/>
      </c>
      <c r="BR1850" s="23"/>
      <c r="BS1850" s="24"/>
      <c r="BT1850" s="22" t="str">
        <f>IFERROR(AVERAGE(BU1850:BV1850),"")</f>
        <v/>
      </c>
      <c r="BU1850" s="23"/>
      <c r="BV1850" s="24"/>
    </row>
    <row r="1851" spans="1:77">
      <c r="B1851" s="11"/>
      <c r="C1851" s="11"/>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c r="AV1851" s="11"/>
      <c r="AW1851" s="11"/>
      <c r="AX1851" s="11"/>
      <c r="AY1851" s="11"/>
      <c r="AZ1851" s="11"/>
      <c r="BA1851" s="11"/>
      <c r="BB1851" s="11"/>
      <c r="BC1851" s="11"/>
      <c r="BD1851" s="11"/>
      <c r="BE1851" s="11"/>
      <c r="BF1851" s="11"/>
      <c r="BG1851" s="11"/>
      <c r="BH1851" s="11"/>
      <c r="BI1851" s="11"/>
      <c r="BJ1851" s="11"/>
      <c r="BK1851" s="11"/>
      <c r="BL1851" s="11"/>
      <c r="BM1851" s="11"/>
      <c r="BN1851" s="11"/>
      <c r="BO1851" s="11"/>
      <c r="BP1851" s="11"/>
      <c r="BQ1851" s="11"/>
      <c r="BR1851" s="11"/>
      <c r="BS1851" s="11"/>
      <c r="BT1851" s="11"/>
      <c r="BU1851" s="11"/>
      <c r="BV1851" s="11"/>
      <c r="BW1851" s="11"/>
      <c r="BX1851" s="11"/>
      <c r="BY1851" s="11"/>
    </row>
    <row r="1853" spans="1:77">
      <c r="A1853" s="5">
        <f>MATCH(B1853,Sources[Citekey],0)</f>
        <v>85</v>
      </c>
      <c r="B1853" s="6" t="s">
        <v>498</v>
      </c>
      <c r="C1853" s="1" t="s">
        <v>509</v>
      </c>
      <c r="D1853" s="1">
        <f>VLOOKUP(B1853,Sources[],2,FALSE)</f>
        <v>2015</v>
      </c>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c r="BB1853" s="4"/>
      <c r="BC1853" s="4"/>
      <c r="BD1853" s="4"/>
      <c r="BE1853" s="4"/>
      <c r="BF1853" s="4"/>
      <c r="BG1853" s="4"/>
      <c r="BH1853" s="4"/>
      <c r="BI1853" s="4"/>
      <c r="BJ1853" s="4"/>
      <c r="BK1853" s="4"/>
      <c r="BL1853" s="4"/>
      <c r="BM1853" s="4"/>
      <c r="BN1853" s="4"/>
      <c r="BO1853" s="4"/>
      <c r="BP1853" s="4"/>
      <c r="BQ1853" s="4"/>
      <c r="BR1853" s="4"/>
      <c r="BS1853" s="4"/>
      <c r="BT1853" s="4"/>
      <c r="BU1853" s="4"/>
      <c r="BV1853" s="4"/>
    </row>
    <row r="1854" spans="1:77">
      <c r="B1854" t="str">
        <f>B1853</f>
        <v>Anonymous2015-2</v>
      </c>
      <c r="C1854" t="s">
        <v>3</v>
      </c>
      <c r="D1854">
        <f>D1853</f>
        <v>2015</v>
      </c>
      <c r="E1854" s="25" t="s">
        <v>6</v>
      </c>
      <c r="F1854" s="4" t="str">
        <f>IFERROR(AVERAGE(G1854:H1854),"")</f>
        <v/>
      </c>
      <c r="G1854" s="12"/>
      <c r="H1854" s="13"/>
      <c r="I1854" s="4" t="str">
        <f>IFERROR(AVERAGE(J1854:K1854),"")</f>
        <v/>
      </c>
      <c r="J1854" s="12"/>
      <c r="K1854" s="13"/>
      <c r="L1854" s="4" t="str">
        <f>IFERROR(AVERAGE(M1854:N1854),"")</f>
        <v/>
      </c>
      <c r="M1854" s="12"/>
      <c r="N1854" s="13"/>
      <c r="O1854" s="4" t="str">
        <f>IFERROR(AVERAGE(P1854:Q1854),"")</f>
        <v/>
      </c>
      <c r="P1854" s="12"/>
      <c r="Q1854" s="13"/>
      <c r="R1854" s="4" t="str">
        <f>IFERROR(AVERAGE(S1854:T1854),"")</f>
        <v/>
      </c>
      <c r="S1854" s="12"/>
      <c r="T1854" s="13"/>
      <c r="U1854" s="4" t="str">
        <f>IFERROR(AVERAGE(V1854:W1854),"")</f>
        <v/>
      </c>
      <c r="V1854" s="12"/>
      <c r="W1854" s="13"/>
      <c r="X1854" s="4" t="str">
        <f>IFERROR(AVERAGE(Y1854:Z1854),"")</f>
        <v/>
      </c>
      <c r="Y1854" s="12"/>
      <c r="Z1854" s="13"/>
      <c r="AA1854" s="4" t="str">
        <f>IFERROR(AVERAGE(AB1854:AC1854),"")</f>
        <v/>
      </c>
      <c r="AB1854" s="12"/>
      <c r="AC1854" s="13"/>
      <c r="AD1854" s="4" t="str">
        <f>IFERROR(AVERAGE(AE1854:AF1854),"")</f>
        <v/>
      </c>
      <c r="AE1854" s="12"/>
      <c r="AF1854" s="13"/>
      <c r="AG1854" s="4" t="str">
        <f>IFERROR(AVERAGE(AH1854:AI1854),"")</f>
        <v/>
      </c>
      <c r="AH1854" s="12"/>
      <c r="AI1854" s="13"/>
      <c r="AJ1854" s="4" t="str">
        <f>IFERROR(AVERAGE(AK1854:AL1854),"")</f>
        <v/>
      </c>
      <c r="AK1854" s="12"/>
      <c r="AL1854" s="13"/>
      <c r="AM1854" s="4" t="str">
        <f>IFERROR(AVERAGE(AN1854:AO1854),"")</f>
        <v/>
      </c>
      <c r="AN1854" s="12"/>
      <c r="AO1854" s="13"/>
      <c r="AP1854" s="4" t="str">
        <f>IFERROR(AVERAGE(AQ1854:AR1854),"")</f>
        <v/>
      </c>
      <c r="AQ1854" s="12"/>
      <c r="AR1854" s="13"/>
      <c r="AS1854" s="4" t="str">
        <f>IFERROR(AVERAGE(AT1854:AU1854),"")</f>
        <v/>
      </c>
      <c r="AT1854" s="12"/>
      <c r="AU1854" s="13"/>
      <c r="AV1854" s="4" t="str">
        <f>IFERROR(AVERAGE(AW1854:AX1854),"")</f>
        <v/>
      </c>
      <c r="AW1854" s="12"/>
      <c r="AX1854" s="13"/>
      <c r="AY1854" s="4">
        <f>IFERROR(AVERAGE(AZ1854:BA1854),"")</f>
        <v>1541.9501133786846</v>
      </c>
      <c r="AZ1854" s="12">
        <f>0.8*AZ1867</f>
        <v>1541.9501133786846</v>
      </c>
      <c r="BA1854" s="13">
        <f>AZ1854</f>
        <v>1541.9501133786846</v>
      </c>
      <c r="BB1854" s="4" t="str">
        <f>IFERROR(AVERAGE(BC1854:BD1854),"")</f>
        <v/>
      </c>
      <c r="BC1854" s="12"/>
      <c r="BD1854" s="13"/>
      <c r="BE1854" s="4" t="str">
        <f>IFERROR(AVERAGE(BF1854:BG1854),"")</f>
        <v/>
      </c>
      <c r="BF1854" s="12"/>
      <c r="BG1854" s="13"/>
      <c r="BH1854" s="4" t="str">
        <f>IFERROR(AVERAGE(BI1854:BJ1854),"")</f>
        <v/>
      </c>
      <c r="BI1854" s="12"/>
      <c r="BJ1854" s="13"/>
      <c r="BK1854" s="4" t="str">
        <f>IFERROR(AVERAGE(BL1854:BM1854),"")</f>
        <v/>
      </c>
      <c r="BL1854" s="12"/>
      <c r="BM1854" s="13"/>
      <c r="BN1854" s="4" t="str">
        <f>IFERROR(AVERAGE(BO1854:BP1854),"")</f>
        <v/>
      </c>
      <c r="BO1854" s="12"/>
      <c r="BP1854" s="13"/>
      <c r="BQ1854" s="4" t="str">
        <f>IFERROR(AVERAGE(BR1854:BS1854),"")</f>
        <v/>
      </c>
      <c r="BR1854" s="12"/>
      <c r="BS1854" s="13"/>
      <c r="BT1854" s="4" t="str">
        <f>IFERROR(AVERAGE(BU1854:BV1854),"")</f>
        <v/>
      </c>
      <c r="BU1854" s="12"/>
      <c r="BV1854" s="13"/>
      <c r="BX1854" s="2"/>
      <c r="BY1854" s="2"/>
    </row>
    <row r="1855" spans="1:77">
      <c r="B1855" t="str">
        <f>B1854</f>
        <v>Anonymous2015-2</v>
      </c>
      <c r="C1855" t="s">
        <v>4</v>
      </c>
      <c r="D1855">
        <f>D1854</f>
        <v>2015</v>
      </c>
      <c r="E1855" t="str">
        <f>E1854</f>
        <v>EUR/kW</v>
      </c>
      <c r="F1855" s="4" t="str">
        <f>IFERROR(AVERAGE(G1855:H1855),"")</f>
        <v/>
      </c>
      <c r="G1855" s="14"/>
      <c r="H1855" s="15"/>
      <c r="I1855" s="4" t="str">
        <f>IFERROR(AVERAGE(J1855:K1855),"")</f>
        <v/>
      </c>
      <c r="J1855" s="14"/>
      <c r="K1855" s="15"/>
      <c r="L1855" s="4" t="str">
        <f>IFERROR(AVERAGE(M1855:N1855),"")</f>
        <v/>
      </c>
      <c r="M1855" s="14"/>
      <c r="N1855" s="15"/>
      <c r="O1855" s="4" t="str">
        <f>IFERROR(AVERAGE(P1855:Q1855),"")</f>
        <v/>
      </c>
      <c r="P1855" s="14"/>
      <c r="Q1855" s="15"/>
      <c r="R1855" s="4" t="str">
        <f>IFERROR(AVERAGE(S1855:T1855),"")</f>
        <v/>
      </c>
      <c r="S1855" s="14"/>
      <c r="T1855" s="15"/>
      <c r="U1855" s="4" t="str">
        <f>IFERROR(AVERAGE(V1855:W1855),"")</f>
        <v/>
      </c>
      <c r="V1855" s="14"/>
      <c r="W1855" s="15"/>
      <c r="X1855" s="4" t="str">
        <f>IFERROR(AVERAGE(Y1855:Z1855),"")</f>
        <v/>
      </c>
      <c r="Y1855" s="14"/>
      <c r="Z1855" s="15"/>
      <c r="AA1855" s="4" t="str">
        <f>IFERROR(AVERAGE(AB1855:AC1855),"")</f>
        <v/>
      </c>
      <c r="AB1855" s="14"/>
      <c r="AC1855" s="15"/>
      <c r="AD1855" s="4" t="str">
        <f>IFERROR(AVERAGE(AE1855:AF1855),"")</f>
        <v/>
      </c>
      <c r="AE1855" s="14"/>
      <c r="AF1855" s="15"/>
      <c r="AG1855" s="4" t="str">
        <f>IFERROR(AVERAGE(AH1855:AI1855),"")</f>
        <v/>
      </c>
      <c r="AH1855" s="14"/>
      <c r="AI1855" s="15"/>
      <c r="AJ1855" s="4" t="str">
        <f>IFERROR(AVERAGE(AK1855:AL1855),"")</f>
        <v/>
      </c>
      <c r="AK1855" s="14"/>
      <c r="AL1855" s="15"/>
      <c r="AM1855" s="4" t="str">
        <f>IFERROR(AVERAGE(AN1855:AO1855),"")</f>
        <v/>
      </c>
      <c r="AN1855" s="14"/>
      <c r="AO1855" s="15"/>
      <c r="AP1855" s="4" t="str">
        <f>IFERROR(AVERAGE(AQ1855:AR1855),"")</f>
        <v/>
      </c>
      <c r="AQ1855" s="14"/>
      <c r="AR1855" s="15"/>
      <c r="AS1855" s="4" t="str">
        <f>IFERROR(AVERAGE(AT1855:AU1855),"")</f>
        <v/>
      </c>
      <c r="AT1855" s="14"/>
      <c r="AU1855" s="15"/>
      <c r="AV1855" s="4" t="str">
        <f>IFERROR(AVERAGE(AW1855:AX1855),"")</f>
        <v/>
      </c>
      <c r="AW1855" s="14"/>
      <c r="AX1855" s="15"/>
      <c r="AY1855" s="4" t="str">
        <f>IFERROR(AVERAGE(AZ1855:BA1855),"")</f>
        <v/>
      </c>
      <c r="AZ1855" s="14"/>
      <c r="BA1855" s="15"/>
      <c r="BB1855" s="4" t="str">
        <f>IFERROR(AVERAGE(BC1855:BD1855),"")</f>
        <v/>
      </c>
      <c r="BC1855" s="14"/>
      <c r="BD1855" s="15"/>
      <c r="BE1855" s="4" t="str">
        <f>IFERROR(AVERAGE(BF1855:BG1855),"")</f>
        <v/>
      </c>
      <c r="BF1855" s="14"/>
      <c r="BG1855" s="15"/>
      <c r="BH1855" s="4" t="str">
        <f>IFERROR(AVERAGE(BI1855:BJ1855),"")</f>
        <v/>
      </c>
      <c r="BI1855" s="14"/>
      <c r="BJ1855" s="15"/>
      <c r="BK1855" s="4" t="str">
        <f>IFERROR(AVERAGE(BL1855:BM1855),"")</f>
        <v/>
      </c>
      <c r="BL1855" s="14"/>
      <c r="BM1855" s="15"/>
      <c r="BN1855" s="4" t="str">
        <f>IFERROR(AVERAGE(BO1855:BP1855),"")</f>
        <v/>
      </c>
      <c r="BO1855" s="14"/>
      <c r="BP1855" s="15"/>
      <c r="BQ1855" s="4" t="str">
        <f>IFERROR(AVERAGE(BR1855:BS1855),"")</f>
        <v/>
      </c>
      <c r="BR1855" s="14"/>
      <c r="BS1855" s="15"/>
      <c r="BT1855" s="4" t="str">
        <f>IFERROR(AVERAGE(BU1855:BV1855),"")</f>
        <v/>
      </c>
      <c r="BU1855" s="14"/>
      <c r="BV1855" s="15"/>
      <c r="BX1855" s="2"/>
      <c r="BY1855" s="2"/>
    </row>
    <row r="1856" spans="1:77">
      <c r="B1856" t="str">
        <f>B1855</f>
        <v>Anonymous2015-2</v>
      </c>
      <c r="C1856" t="s">
        <v>5</v>
      </c>
      <c r="D1856">
        <f>D1855</f>
        <v>2015</v>
      </c>
      <c r="E1856" t="str">
        <f>E1855</f>
        <v>EUR/kW</v>
      </c>
      <c r="F1856" s="4" t="str">
        <f>IFERROR(AVERAGE(G1856:H1856),"")</f>
        <v/>
      </c>
      <c r="G1856" s="16"/>
      <c r="H1856" s="17"/>
      <c r="I1856" s="4" t="str">
        <f>IFERROR(AVERAGE(J1856:K1856),"")</f>
        <v/>
      </c>
      <c r="J1856" s="16"/>
      <c r="K1856" s="17"/>
      <c r="L1856" s="4" t="str">
        <f>IFERROR(AVERAGE(M1856:N1856),"")</f>
        <v/>
      </c>
      <c r="M1856" s="16"/>
      <c r="N1856" s="17"/>
      <c r="O1856" s="4" t="str">
        <f>IFERROR(AVERAGE(P1856:Q1856),"")</f>
        <v/>
      </c>
      <c r="P1856" s="16"/>
      <c r="Q1856" s="17"/>
      <c r="R1856" s="4" t="str">
        <f>IFERROR(AVERAGE(S1856:T1856),"")</f>
        <v/>
      </c>
      <c r="S1856" s="16"/>
      <c r="T1856" s="17"/>
      <c r="U1856" s="4" t="str">
        <f>IFERROR(AVERAGE(V1856:W1856),"")</f>
        <v/>
      </c>
      <c r="V1856" s="16"/>
      <c r="W1856" s="17"/>
      <c r="X1856" s="4" t="str">
        <f>IFERROR(AVERAGE(Y1856:Z1856),"")</f>
        <v/>
      </c>
      <c r="Y1856" s="16"/>
      <c r="Z1856" s="17"/>
      <c r="AA1856" s="4" t="str">
        <f>IFERROR(AVERAGE(AB1856:AC1856),"")</f>
        <v/>
      </c>
      <c r="AB1856" s="16"/>
      <c r="AC1856" s="17"/>
      <c r="AD1856" s="4" t="str">
        <f>IFERROR(AVERAGE(AE1856:AF1856),"")</f>
        <v/>
      </c>
      <c r="AE1856" s="16"/>
      <c r="AF1856" s="17"/>
      <c r="AG1856" s="4" t="str">
        <f>IFERROR(AVERAGE(AH1856:AI1856),"")</f>
        <v/>
      </c>
      <c r="AH1856" s="16"/>
      <c r="AI1856" s="17"/>
      <c r="AJ1856" s="4" t="str">
        <f>IFERROR(AVERAGE(AK1856:AL1856),"")</f>
        <v/>
      </c>
      <c r="AK1856" s="16"/>
      <c r="AL1856" s="17"/>
      <c r="AM1856" s="4" t="str">
        <f>IFERROR(AVERAGE(AN1856:AO1856),"")</f>
        <v/>
      </c>
      <c r="AN1856" s="16"/>
      <c r="AO1856" s="17"/>
      <c r="AP1856" s="4" t="str">
        <f>IFERROR(AVERAGE(AQ1856:AR1856),"")</f>
        <v/>
      </c>
      <c r="AQ1856" s="16"/>
      <c r="AR1856" s="17"/>
      <c r="AS1856" s="4" t="str">
        <f>IFERROR(AVERAGE(AT1856:AU1856),"")</f>
        <v/>
      </c>
      <c r="AT1856" s="16"/>
      <c r="AU1856" s="17"/>
      <c r="AV1856" s="4" t="str">
        <f>IFERROR(AVERAGE(AW1856:AX1856),"")</f>
        <v/>
      </c>
      <c r="AW1856" s="16"/>
      <c r="AX1856" s="17"/>
      <c r="AY1856" s="4" t="str">
        <f>IFERROR(AVERAGE(AZ1856:BA1856),"")</f>
        <v/>
      </c>
      <c r="AZ1856" s="16"/>
      <c r="BA1856" s="17"/>
      <c r="BB1856" s="4" t="str">
        <f>IFERROR(AVERAGE(BC1856:BD1856),"")</f>
        <v/>
      </c>
      <c r="BC1856" s="16"/>
      <c r="BD1856" s="17"/>
      <c r="BE1856" s="4" t="str">
        <f>IFERROR(AVERAGE(BF1856:BG1856),"")</f>
        <v/>
      </c>
      <c r="BF1856" s="16"/>
      <c r="BG1856" s="17"/>
      <c r="BH1856" s="4" t="str">
        <f>IFERROR(AVERAGE(BI1856:BJ1856),"")</f>
        <v/>
      </c>
      <c r="BI1856" s="16"/>
      <c r="BJ1856" s="17"/>
      <c r="BK1856" s="4" t="str">
        <f>IFERROR(AVERAGE(BL1856:BM1856),"")</f>
        <v/>
      </c>
      <c r="BL1856" s="16"/>
      <c r="BM1856" s="17"/>
      <c r="BN1856" s="4" t="str">
        <f>IFERROR(AVERAGE(BO1856:BP1856),"")</f>
        <v/>
      </c>
      <c r="BO1856" s="16"/>
      <c r="BP1856" s="17"/>
      <c r="BQ1856" s="4" t="str">
        <f>IFERROR(AVERAGE(BR1856:BS1856),"")</f>
        <v/>
      </c>
      <c r="BR1856" s="16"/>
      <c r="BS1856" s="17"/>
      <c r="BT1856" s="4" t="str">
        <f>IFERROR(AVERAGE(BU1856:BV1856),"")</f>
        <v/>
      </c>
      <c r="BU1856" s="16"/>
      <c r="BV1856" s="17"/>
    </row>
    <row r="1857" spans="1:74">
      <c r="B1857" t="s">
        <v>69</v>
      </c>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c r="BB1857" s="4"/>
      <c r="BC1857" s="4"/>
      <c r="BD1857" s="4"/>
      <c r="BE1857" s="4"/>
      <c r="BF1857" s="4"/>
      <c r="BG1857" s="4"/>
      <c r="BH1857" s="4"/>
      <c r="BI1857" s="4"/>
      <c r="BJ1857" s="4"/>
      <c r="BK1857" s="4"/>
      <c r="BL1857" s="4"/>
      <c r="BM1857" s="4"/>
      <c r="BN1857" s="4"/>
      <c r="BO1857" s="4"/>
      <c r="BP1857" s="4"/>
      <c r="BQ1857" s="4"/>
      <c r="BR1857" s="4"/>
      <c r="BS1857" s="4"/>
      <c r="BT1857" s="4"/>
      <c r="BU1857" s="4"/>
      <c r="BV1857" s="4"/>
    </row>
    <row r="1858" spans="1:74" s="1" customFormat="1">
      <c r="A1858" s="55"/>
      <c r="B1858" s="1" t="str">
        <f>B1856</f>
        <v>Anonymous2015-2</v>
      </c>
      <c r="C1858" s="1" t="s">
        <v>10</v>
      </c>
      <c r="D1858" s="1">
        <f>D1853</f>
        <v>2015</v>
      </c>
      <c r="E1858" s="1" t="str">
        <f>E1854</f>
        <v>EUR/kW</v>
      </c>
      <c r="F1858" s="10">
        <f>IFERROR(SUM(F1860:F1865)/F1859,0)</f>
        <v>0</v>
      </c>
      <c r="G1858" s="10">
        <f>IFERROR(SUM(G1860:G1865)/G1859,0)</f>
        <v>0</v>
      </c>
      <c r="H1858" s="10">
        <f>IFERROR(SUM(H1860:H1865)/H1859,0)</f>
        <v>0</v>
      </c>
      <c r="I1858" s="10">
        <f t="shared" ref="I1858:BT1858" si="2052">IFERROR(SUM(I1860:I1865)/I1859,0)</f>
        <v>0</v>
      </c>
      <c r="J1858" s="10">
        <f t="shared" si="2052"/>
        <v>0</v>
      </c>
      <c r="K1858" s="10">
        <f t="shared" si="2052"/>
        <v>0</v>
      </c>
      <c r="L1858" s="10">
        <f t="shared" si="2052"/>
        <v>0</v>
      </c>
      <c r="M1858" s="10">
        <f t="shared" si="2052"/>
        <v>0</v>
      </c>
      <c r="N1858" s="10">
        <f t="shared" si="2052"/>
        <v>0</v>
      </c>
      <c r="O1858" s="10">
        <f t="shared" si="2052"/>
        <v>0</v>
      </c>
      <c r="P1858" s="10">
        <f t="shared" si="2052"/>
        <v>0</v>
      </c>
      <c r="Q1858" s="10">
        <f t="shared" si="2052"/>
        <v>0</v>
      </c>
      <c r="R1858" s="10">
        <f t="shared" si="2052"/>
        <v>0</v>
      </c>
      <c r="S1858" s="10">
        <f t="shared" si="2052"/>
        <v>0</v>
      </c>
      <c r="T1858" s="10">
        <f t="shared" si="2052"/>
        <v>0</v>
      </c>
      <c r="U1858" s="10">
        <f t="shared" si="2052"/>
        <v>0</v>
      </c>
      <c r="V1858" s="10">
        <f t="shared" si="2052"/>
        <v>0</v>
      </c>
      <c r="W1858" s="10">
        <f t="shared" si="2052"/>
        <v>0</v>
      </c>
      <c r="X1858" s="10">
        <f t="shared" si="2052"/>
        <v>0</v>
      </c>
      <c r="Y1858" s="10">
        <f t="shared" si="2052"/>
        <v>0</v>
      </c>
      <c r="Z1858" s="10">
        <f t="shared" si="2052"/>
        <v>0</v>
      </c>
      <c r="AA1858" s="10">
        <f t="shared" si="2052"/>
        <v>0</v>
      </c>
      <c r="AB1858" s="10">
        <f t="shared" si="2052"/>
        <v>0</v>
      </c>
      <c r="AC1858" s="10">
        <f t="shared" si="2052"/>
        <v>0</v>
      </c>
      <c r="AD1858" s="10">
        <f t="shared" si="2052"/>
        <v>0</v>
      </c>
      <c r="AE1858" s="10">
        <f t="shared" si="2052"/>
        <v>0</v>
      </c>
      <c r="AF1858" s="10">
        <f t="shared" si="2052"/>
        <v>0</v>
      </c>
      <c r="AG1858" s="10">
        <f t="shared" si="2052"/>
        <v>0</v>
      </c>
      <c r="AH1858" s="10">
        <f t="shared" si="2052"/>
        <v>0</v>
      </c>
      <c r="AI1858" s="10">
        <f t="shared" si="2052"/>
        <v>0</v>
      </c>
      <c r="AJ1858" s="10">
        <f t="shared" si="2052"/>
        <v>0</v>
      </c>
      <c r="AK1858" s="10">
        <f t="shared" si="2052"/>
        <v>0</v>
      </c>
      <c r="AL1858" s="10">
        <f t="shared" si="2052"/>
        <v>0</v>
      </c>
      <c r="AM1858" s="10">
        <f t="shared" si="2052"/>
        <v>0</v>
      </c>
      <c r="AN1858" s="10">
        <f t="shared" si="2052"/>
        <v>0</v>
      </c>
      <c r="AO1858" s="10">
        <f t="shared" si="2052"/>
        <v>0</v>
      </c>
      <c r="AP1858" s="10">
        <f t="shared" si="2052"/>
        <v>0</v>
      </c>
      <c r="AQ1858" s="10">
        <f t="shared" si="2052"/>
        <v>0</v>
      </c>
      <c r="AR1858" s="10">
        <f t="shared" si="2052"/>
        <v>0</v>
      </c>
      <c r="AS1858" s="10">
        <f t="shared" si="2052"/>
        <v>0</v>
      </c>
      <c r="AT1858" s="10">
        <f t="shared" si="2052"/>
        <v>0</v>
      </c>
      <c r="AU1858" s="10">
        <f t="shared" si="2052"/>
        <v>0</v>
      </c>
      <c r="AV1858" s="10">
        <f t="shared" si="2052"/>
        <v>0</v>
      </c>
      <c r="AW1858" s="10">
        <f t="shared" si="2052"/>
        <v>0</v>
      </c>
      <c r="AX1858" s="10">
        <f t="shared" si="2052"/>
        <v>0</v>
      </c>
      <c r="AY1858" s="10">
        <f t="shared" si="2052"/>
        <v>0</v>
      </c>
      <c r="AZ1858" s="10">
        <f t="shared" si="2052"/>
        <v>0</v>
      </c>
      <c r="BA1858" s="10">
        <f t="shared" si="2052"/>
        <v>0</v>
      </c>
      <c r="BB1858" s="10">
        <f t="shared" si="2052"/>
        <v>0</v>
      </c>
      <c r="BC1858" s="10">
        <f t="shared" si="2052"/>
        <v>0</v>
      </c>
      <c r="BD1858" s="10">
        <f t="shared" si="2052"/>
        <v>0</v>
      </c>
      <c r="BE1858" s="10">
        <f t="shared" si="2052"/>
        <v>0</v>
      </c>
      <c r="BF1858" s="10">
        <f t="shared" si="2052"/>
        <v>0</v>
      </c>
      <c r="BG1858" s="10">
        <f t="shared" si="2052"/>
        <v>0</v>
      </c>
      <c r="BH1858" s="10">
        <f t="shared" si="2052"/>
        <v>0</v>
      </c>
      <c r="BI1858" s="10">
        <f t="shared" si="2052"/>
        <v>0</v>
      </c>
      <c r="BJ1858" s="10">
        <f t="shared" si="2052"/>
        <v>0</v>
      </c>
      <c r="BK1858" s="10">
        <f t="shared" si="2052"/>
        <v>0</v>
      </c>
      <c r="BL1858" s="10">
        <f t="shared" si="2052"/>
        <v>0</v>
      </c>
      <c r="BM1858" s="10">
        <f t="shared" si="2052"/>
        <v>0</v>
      </c>
      <c r="BN1858" s="10">
        <f t="shared" si="2052"/>
        <v>0</v>
      </c>
      <c r="BO1858" s="10">
        <f t="shared" si="2052"/>
        <v>0</v>
      </c>
      <c r="BP1858" s="10">
        <f t="shared" si="2052"/>
        <v>0</v>
      </c>
      <c r="BQ1858" s="10">
        <f t="shared" si="2052"/>
        <v>0</v>
      </c>
      <c r="BR1858" s="10">
        <f t="shared" si="2052"/>
        <v>0</v>
      </c>
      <c r="BS1858" s="10">
        <f t="shared" si="2052"/>
        <v>0</v>
      </c>
      <c r="BT1858" s="10">
        <f t="shared" si="2052"/>
        <v>0</v>
      </c>
      <c r="BU1858" s="10">
        <f>IFERROR(SUM(BU1860:BU1865)/BU1859,0)</f>
        <v>0</v>
      </c>
      <c r="BV1858" s="10">
        <f>IFERROR(SUM(BV1860:BV1865)/BV1859,0)</f>
        <v>0</v>
      </c>
    </row>
    <row r="1859" spans="1:74" hidden="1" outlineLevel="1">
      <c r="B1859" t="str">
        <f>B1858</f>
        <v>Anonymous2015-2</v>
      </c>
      <c r="C1859" t="s">
        <v>17</v>
      </c>
      <c r="D1859">
        <f>D1858</f>
        <v>2015</v>
      </c>
      <c r="E1859" t="s">
        <v>18</v>
      </c>
      <c r="F1859" s="4" t="str">
        <f>IFERROR(AVERAGE(G1859:H1859),"")</f>
        <v/>
      </c>
      <c r="G1859" s="12"/>
      <c r="H1859" s="13"/>
      <c r="I1859" s="4" t="str">
        <f>IFERROR(AVERAGE(J1859:K1859),"")</f>
        <v/>
      </c>
      <c r="J1859" s="12"/>
      <c r="K1859" s="13"/>
      <c r="L1859" s="4" t="str">
        <f>IFERROR(AVERAGE(M1859:N1859),"")</f>
        <v/>
      </c>
      <c r="M1859" s="12"/>
      <c r="N1859" s="13"/>
      <c r="O1859" s="4" t="str">
        <f>IFERROR(AVERAGE(P1859:Q1859),"")</f>
        <v/>
      </c>
      <c r="P1859" s="12"/>
      <c r="Q1859" s="13"/>
      <c r="R1859" s="4" t="str">
        <f>IFERROR(AVERAGE(S1859:T1859),"")</f>
        <v/>
      </c>
      <c r="S1859" s="12"/>
      <c r="T1859" s="13"/>
      <c r="U1859" s="4" t="str">
        <f>IFERROR(AVERAGE(V1859:W1859),"")</f>
        <v/>
      </c>
      <c r="V1859" s="12"/>
      <c r="W1859" s="13"/>
      <c r="X1859" s="4" t="str">
        <f>IFERROR(AVERAGE(Y1859:Z1859),"")</f>
        <v/>
      </c>
      <c r="Y1859" s="12"/>
      <c r="Z1859" s="13"/>
      <c r="AA1859" s="4" t="str">
        <f>IFERROR(AVERAGE(AB1859:AC1859),"")</f>
        <v/>
      </c>
      <c r="AB1859" s="12"/>
      <c r="AC1859" s="13"/>
      <c r="AD1859" s="4" t="str">
        <f>IFERROR(AVERAGE(AE1859:AF1859),"")</f>
        <v/>
      </c>
      <c r="AE1859" s="12"/>
      <c r="AF1859" s="13"/>
      <c r="AG1859" s="4" t="str">
        <f>IFERROR(AVERAGE(AH1859:AI1859),"")</f>
        <v/>
      </c>
      <c r="AH1859" s="12"/>
      <c r="AI1859" s="13"/>
      <c r="AJ1859" s="4" t="str">
        <f>IFERROR(AVERAGE(AK1859:AL1859),"")</f>
        <v/>
      </c>
      <c r="AK1859" s="12"/>
      <c r="AL1859" s="13"/>
      <c r="AM1859" s="4" t="str">
        <f>IFERROR(AVERAGE(AN1859:AO1859),"")</f>
        <v/>
      </c>
      <c r="AN1859" s="12"/>
      <c r="AO1859" s="13"/>
      <c r="AP1859" s="4" t="str">
        <f>IFERROR(AVERAGE(AQ1859:AR1859),"")</f>
        <v/>
      </c>
      <c r="AQ1859" s="12"/>
      <c r="AR1859" s="13"/>
      <c r="AS1859" s="4" t="str">
        <f>IFERROR(AVERAGE(AT1859:AU1859),"")</f>
        <v/>
      </c>
      <c r="AT1859" s="12"/>
      <c r="AU1859" s="13"/>
      <c r="AV1859" s="4" t="str">
        <f>IFERROR(AVERAGE(AW1859:AX1859),"")</f>
        <v/>
      </c>
      <c r="AW1859" s="12"/>
      <c r="AX1859" s="13"/>
      <c r="AY1859" s="4" t="str">
        <f>IFERROR(AVERAGE(AZ1859:BA1859),"")</f>
        <v/>
      </c>
      <c r="AZ1859" s="12"/>
      <c r="BA1859" s="13"/>
      <c r="BB1859" s="4" t="str">
        <f>IFERROR(AVERAGE(BC1859:BD1859),"")</f>
        <v/>
      </c>
      <c r="BC1859" s="12"/>
      <c r="BD1859" s="13"/>
      <c r="BE1859" s="4" t="str">
        <f>IFERROR(AVERAGE(BF1859:BG1859),"")</f>
        <v/>
      </c>
      <c r="BF1859" s="12"/>
      <c r="BG1859" s="13"/>
      <c r="BH1859" s="4" t="str">
        <f>IFERROR(AVERAGE(BI1859:BJ1859),"")</f>
        <v/>
      </c>
      <c r="BI1859" s="12"/>
      <c r="BJ1859" s="13"/>
      <c r="BK1859" s="4" t="str">
        <f>IFERROR(AVERAGE(BL1859:BM1859),"")</f>
        <v/>
      </c>
      <c r="BL1859" s="12"/>
      <c r="BM1859" s="13"/>
      <c r="BN1859" s="4" t="str">
        <f>IFERROR(AVERAGE(BO1859:BP1859),"")</f>
        <v/>
      </c>
      <c r="BO1859" s="12"/>
      <c r="BP1859" s="13"/>
      <c r="BQ1859" s="4" t="str">
        <f>IFERROR(AVERAGE(BR1859:BS1859),"")</f>
        <v/>
      </c>
      <c r="BR1859" s="12"/>
      <c r="BS1859" s="13"/>
      <c r="BT1859" s="4" t="str">
        <f>IFERROR(AVERAGE(BU1859:BV1859),"")</f>
        <v/>
      </c>
      <c r="BU1859" s="12"/>
      <c r="BV1859" s="13"/>
    </row>
    <row r="1860" spans="1:74" hidden="1" outlineLevel="1">
      <c r="B1860" t="str">
        <f t="shared" ref="B1860:B1865" si="2053">B1859</f>
        <v>Anonymous2015-2</v>
      </c>
      <c r="C1860" t="s">
        <v>12</v>
      </c>
      <c r="D1860">
        <f>D1858</f>
        <v>2015</v>
      </c>
      <c r="E1860" t="str">
        <f>LEFT(E1858,3)</f>
        <v>EUR</v>
      </c>
      <c r="F1860" s="4" t="str">
        <f t="shared" ref="F1860:F1865" si="2054">IFERROR(AVERAGE(G1860:H1860),"")</f>
        <v/>
      </c>
      <c r="G1860" s="12"/>
      <c r="H1860" s="13"/>
      <c r="I1860" s="4" t="str">
        <f t="shared" ref="I1860:I1865" si="2055">IFERROR(AVERAGE(J1860:K1860),"")</f>
        <v/>
      </c>
      <c r="J1860" s="12"/>
      <c r="K1860" s="13"/>
      <c r="L1860" s="4" t="str">
        <f t="shared" ref="L1860:L1865" si="2056">IFERROR(AVERAGE(M1860:N1860),"")</f>
        <v/>
      </c>
      <c r="M1860" s="12"/>
      <c r="N1860" s="13"/>
      <c r="O1860" s="4" t="str">
        <f t="shared" ref="O1860:O1865" si="2057">IFERROR(AVERAGE(P1860:Q1860),"")</f>
        <v/>
      </c>
      <c r="P1860" s="12"/>
      <c r="Q1860" s="13"/>
      <c r="R1860" s="4" t="str">
        <f t="shared" ref="R1860:R1865" si="2058">IFERROR(AVERAGE(S1860:T1860),"")</f>
        <v/>
      </c>
      <c r="S1860" s="12"/>
      <c r="T1860" s="13"/>
      <c r="U1860" s="4" t="str">
        <f t="shared" ref="U1860:U1865" si="2059">IFERROR(AVERAGE(V1860:W1860),"")</f>
        <v/>
      </c>
      <c r="V1860" s="12"/>
      <c r="W1860" s="13"/>
      <c r="X1860" s="4" t="str">
        <f t="shared" ref="X1860:X1865" si="2060">IFERROR(AVERAGE(Y1860:Z1860),"")</f>
        <v/>
      </c>
      <c r="Y1860" s="12"/>
      <c r="Z1860" s="13"/>
      <c r="AA1860" s="4" t="str">
        <f t="shared" ref="AA1860:AA1865" si="2061">IFERROR(AVERAGE(AB1860:AC1860),"")</f>
        <v/>
      </c>
      <c r="AB1860" s="12"/>
      <c r="AC1860" s="13"/>
      <c r="AD1860" s="4" t="str">
        <f t="shared" ref="AD1860:AD1865" si="2062">IFERROR(AVERAGE(AE1860:AF1860),"")</f>
        <v/>
      </c>
      <c r="AE1860" s="12"/>
      <c r="AF1860" s="13"/>
      <c r="AG1860" s="4" t="str">
        <f t="shared" ref="AG1860:AG1865" si="2063">IFERROR(AVERAGE(AH1860:AI1860),"")</f>
        <v/>
      </c>
      <c r="AH1860" s="12"/>
      <c r="AI1860" s="13"/>
      <c r="AJ1860" s="4" t="str">
        <f t="shared" ref="AJ1860:AJ1865" si="2064">IFERROR(AVERAGE(AK1860:AL1860),"")</f>
        <v/>
      </c>
      <c r="AK1860" s="12"/>
      <c r="AL1860" s="13"/>
      <c r="AM1860" s="4" t="str">
        <f t="shared" ref="AM1860:AM1865" si="2065">IFERROR(AVERAGE(AN1860:AO1860),"")</f>
        <v/>
      </c>
      <c r="AN1860" s="12"/>
      <c r="AO1860" s="13"/>
      <c r="AP1860" s="4" t="str">
        <f t="shared" ref="AP1860:AP1865" si="2066">IFERROR(AVERAGE(AQ1860:AR1860),"")</f>
        <v/>
      </c>
      <c r="AQ1860" s="12"/>
      <c r="AR1860" s="13"/>
      <c r="AS1860" s="4" t="str">
        <f t="shared" ref="AS1860:AS1865" si="2067">IFERROR(AVERAGE(AT1860:AU1860),"")</f>
        <v/>
      </c>
      <c r="AT1860" s="12"/>
      <c r="AU1860" s="13"/>
      <c r="AV1860" s="4" t="str">
        <f t="shared" ref="AV1860:AV1865" si="2068">IFERROR(AVERAGE(AW1860:AX1860),"")</f>
        <v/>
      </c>
      <c r="AW1860" s="12"/>
      <c r="AX1860" s="13"/>
      <c r="AY1860" s="4" t="str">
        <f t="shared" ref="AY1860:AY1865" si="2069">IFERROR(AVERAGE(AZ1860:BA1860),"")</f>
        <v/>
      </c>
      <c r="AZ1860" s="12"/>
      <c r="BA1860" s="13"/>
      <c r="BB1860" s="4" t="str">
        <f t="shared" ref="BB1860:BB1865" si="2070">IFERROR(AVERAGE(BC1860:BD1860),"")</f>
        <v/>
      </c>
      <c r="BC1860" s="12"/>
      <c r="BD1860" s="13"/>
      <c r="BE1860" s="4" t="str">
        <f t="shared" ref="BE1860:BE1865" si="2071">IFERROR(AVERAGE(BF1860:BG1860),"")</f>
        <v/>
      </c>
      <c r="BF1860" s="12"/>
      <c r="BG1860" s="13"/>
      <c r="BH1860" s="4" t="str">
        <f t="shared" ref="BH1860:BH1865" si="2072">IFERROR(AVERAGE(BI1860:BJ1860),"")</f>
        <v/>
      </c>
      <c r="BI1860" s="12"/>
      <c r="BJ1860" s="13"/>
      <c r="BK1860" s="4" t="str">
        <f t="shared" ref="BK1860:BK1865" si="2073">IFERROR(AVERAGE(BL1860:BM1860),"")</f>
        <v/>
      </c>
      <c r="BL1860" s="12"/>
      <c r="BM1860" s="13"/>
      <c r="BN1860" s="4" t="str">
        <f t="shared" ref="BN1860:BN1865" si="2074">IFERROR(AVERAGE(BO1860:BP1860),"")</f>
        <v/>
      </c>
      <c r="BO1860" s="12"/>
      <c r="BP1860" s="13"/>
      <c r="BQ1860" s="4" t="str">
        <f t="shared" ref="BQ1860:BQ1865" si="2075">IFERROR(AVERAGE(BR1860:BS1860),"")</f>
        <v/>
      </c>
      <c r="BR1860" s="12"/>
      <c r="BS1860" s="13"/>
      <c r="BT1860" s="4" t="str">
        <f t="shared" ref="BT1860:BT1865" si="2076">IFERROR(AVERAGE(BU1860:BV1860),"")</f>
        <v/>
      </c>
      <c r="BU1860" s="12"/>
      <c r="BV1860" s="13"/>
    </row>
    <row r="1861" spans="1:74" hidden="1" outlineLevel="1">
      <c r="B1861" t="str">
        <f t="shared" si="2053"/>
        <v>Anonymous2015-2</v>
      </c>
      <c r="C1861" t="s">
        <v>13</v>
      </c>
      <c r="D1861">
        <f t="shared" ref="D1861:E1865" si="2077">D1860</f>
        <v>2015</v>
      </c>
      <c r="E1861" t="str">
        <f t="shared" si="2077"/>
        <v>EUR</v>
      </c>
      <c r="F1861" s="4" t="str">
        <f t="shared" si="2054"/>
        <v/>
      </c>
      <c r="G1861" s="12"/>
      <c r="H1861" s="13"/>
      <c r="I1861" s="4" t="str">
        <f t="shared" si="2055"/>
        <v/>
      </c>
      <c r="J1861" s="12"/>
      <c r="K1861" s="13"/>
      <c r="L1861" s="4" t="str">
        <f t="shared" si="2056"/>
        <v/>
      </c>
      <c r="M1861" s="12"/>
      <c r="N1861" s="13"/>
      <c r="O1861" s="4" t="str">
        <f t="shared" si="2057"/>
        <v/>
      </c>
      <c r="P1861" s="12"/>
      <c r="Q1861" s="13"/>
      <c r="R1861" s="4" t="str">
        <f t="shared" si="2058"/>
        <v/>
      </c>
      <c r="S1861" s="12"/>
      <c r="T1861" s="13"/>
      <c r="U1861" s="4" t="str">
        <f t="shared" si="2059"/>
        <v/>
      </c>
      <c r="V1861" s="12"/>
      <c r="W1861" s="13"/>
      <c r="X1861" s="4" t="str">
        <f t="shared" si="2060"/>
        <v/>
      </c>
      <c r="Y1861" s="12"/>
      <c r="Z1861" s="13"/>
      <c r="AA1861" s="4" t="str">
        <f t="shared" si="2061"/>
        <v/>
      </c>
      <c r="AB1861" s="12"/>
      <c r="AC1861" s="13"/>
      <c r="AD1861" s="4" t="str">
        <f t="shared" si="2062"/>
        <v/>
      </c>
      <c r="AE1861" s="12"/>
      <c r="AF1861" s="13"/>
      <c r="AG1861" s="4" t="str">
        <f t="shared" si="2063"/>
        <v/>
      </c>
      <c r="AH1861" s="12"/>
      <c r="AI1861" s="13"/>
      <c r="AJ1861" s="4" t="str">
        <f t="shared" si="2064"/>
        <v/>
      </c>
      <c r="AK1861" s="12"/>
      <c r="AL1861" s="13"/>
      <c r="AM1861" s="4" t="str">
        <f t="shared" si="2065"/>
        <v/>
      </c>
      <c r="AN1861" s="12"/>
      <c r="AO1861" s="13"/>
      <c r="AP1861" s="4" t="str">
        <f t="shared" si="2066"/>
        <v/>
      </c>
      <c r="AQ1861" s="12"/>
      <c r="AR1861" s="13"/>
      <c r="AS1861" s="4" t="str">
        <f t="shared" si="2067"/>
        <v/>
      </c>
      <c r="AT1861" s="12"/>
      <c r="AU1861" s="13"/>
      <c r="AV1861" s="4" t="str">
        <f t="shared" si="2068"/>
        <v/>
      </c>
      <c r="AW1861" s="12"/>
      <c r="AX1861" s="13"/>
      <c r="AY1861" s="4" t="str">
        <f t="shared" si="2069"/>
        <v/>
      </c>
      <c r="AZ1861" s="12"/>
      <c r="BA1861" s="13"/>
      <c r="BB1861" s="4" t="str">
        <f t="shared" si="2070"/>
        <v/>
      </c>
      <c r="BC1861" s="12"/>
      <c r="BD1861" s="13"/>
      <c r="BE1861" s="4" t="str">
        <f t="shared" si="2071"/>
        <v/>
      </c>
      <c r="BF1861" s="12"/>
      <c r="BG1861" s="13"/>
      <c r="BH1861" s="4" t="str">
        <f t="shared" si="2072"/>
        <v/>
      </c>
      <c r="BI1861" s="12"/>
      <c r="BJ1861" s="13"/>
      <c r="BK1861" s="4" t="str">
        <f t="shared" si="2073"/>
        <v/>
      </c>
      <c r="BL1861" s="12"/>
      <c r="BM1861" s="13"/>
      <c r="BN1861" s="4" t="str">
        <f t="shared" si="2074"/>
        <v/>
      </c>
      <c r="BO1861" s="12"/>
      <c r="BP1861" s="13"/>
      <c r="BQ1861" s="4" t="str">
        <f t="shared" si="2075"/>
        <v/>
      </c>
      <c r="BR1861" s="12"/>
      <c r="BS1861" s="13"/>
      <c r="BT1861" s="4" t="str">
        <f t="shared" si="2076"/>
        <v/>
      </c>
      <c r="BU1861" s="12"/>
      <c r="BV1861" s="13"/>
    </row>
    <row r="1862" spans="1:74" hidden="1" outlineLevel="1">
      <c r="B1862" t="str">
        <f t="shared" si="2053"/>
        <v>Anonymous2015-2</v>
      </c>
      <c r="C1862" t="s">
        <v>14</v>
      </c>
      <c r="D1862">
        <f t="shared" si="2077"/>
        <v>2015</v>
      </c>
      <c r="E1862" t="str">
        <f t="shared" si="2077"/>
        <v>EUR</v>
      </c>
      <c r="F1862" s="4" t="str">
        <f t="shared" si="2054"/>
        <v/>
      </c>
      <c r="G1862" s="12"/>
      <c r="H1862" s="13"/>
      <c r="I1862" s="4" t="str">
        <f t="shared" si="2055"/>
        <v/>
      </c>
      <c r="J1862" s="12"/>
      <c r="K1862" s="13"/>
      <c r="L1862" s="4" t="str">
        <f t="shared" si="2056"/>
        <v/>
      </c>
      <c r="M1862" s="12"/>
      <c r="N1862" s="13"/>
      <c r="O1862" s="4" t="str">
        <f t="shared" si="2057"/>
        <v/>
      </c>
      <c r="P1862" s="12"/>
      <c r="Q1862" s="13"/>
      <c r="R1862" s="4" t="str">
        <f t="shared" si="2058"/>
        <v/>
      </c>
      <c r="S1862" s="12"/>
      <c r="T1862" s="13"/>
      <c r="U1862" s="4" t="str">
        <f t="shared" si="2059"/>
        <v/>
      </c>
      <c r="V1862" s="12"/>
      <c r="W1862" s="13"/>
      <c r="X1862" s="4" t="str">
        <f t="shared" si="2060"/>
        <v/>
      </c>
      <c r="Y1862" s="12"/>
      <c r="Z1862" s="13"/>
      <c r="AA1862" s="4" t="str">
        <f t="shared" si="2061"/>
        <v/>
      </c>
      <c r="AB1862" s="12"/>
      <c r="AC1862" s="13"/>
      <c r="AD1862" s="4" t="str">
        <f t="shared" si="2062"/>
        <v/>
      </c>
      <c r="AE1862" s="12"/>
      <c r="AF1862" s="13"/>
      <c r="AG1862" s="4" t="str">
        <f t="shared" si="2063"/>
        <v/>
      </c>
      <c r="AH1862" s="12"/>
      <c r="AI1862" s="13"/>
      <c r="AJ1862" s="4" t="str">
        <f t="shared" si="2064"/>
        <v/>
      </c>
      <c r="AK1862" s="12"/>
      <c r="AL1862" s="13"/>
      <c r="AM1862" s="4" t="str">
        <f t="shared" si="2065"/>
        <v/>
      </c>
      <c r="AN1862" s="12"/>
      <c r="AO1862" s="13"/>
      <c r="AP1862" s="4" t="str">
        <f t="shared" si="2066"/>
        <v/>
      </c>
      <c r="AQ1862" s="12"/>
      <c r="AR1862" s="13"/>
      <c r="AS1862" s="4" t="str">
        <f t="shared" si="2067"/>
        <v/>
      </c>
      <c r="AT1862" s="12"/>
      <c r="AU1862" s="13"/>
      <c r="AV1862" s="4" t="str">
        <f t="shared" si="2068"/>
        <v/>
      </c>
      <c r="AW1862" s="12"/>
      <c r="AX1862" s="13"/>
      <c r="AY1862" s="4" t="str">
        <f t="shared" si="2069"/>
        <v/>
      </c>
      <c r="AZ1862" s="12"/>
      <c r="BA1862" s="13"/>
      <c r="BB1862" s="4" t="str">
        <f t="shared" si="2070"/>
        <v/>
      </c>
      <c r="BC1862" s="12"/>
      <c r="BD1862" s="13"/>
      <c r="BE1862" s="4" t="str">
        <f t="shared" si="2071"/>
        <v/>
      </c>
      <c r="BF1862" s="12"/>
      <c r="BG1862" s="13"/>
      <c r="BH1862" s="4" t="str">
        <f t="shared" si="2072"/>
        <v/>
      </c>
      <c r="BI1862" s="12"/>
      <c r="BJ1862" s="13"/>
      <c r="BK1862" s="4" t="str">
        <f t="shared" si="2073"/>
        <v/>
      </c>
      <c r="BL1862" s="12"/>
      <c r="BM1862" s="13"/>
      <c r="BN1862" s="4" t="str">
        <f t="shared" si="2074"/>
        <v/>
      </c>
      <c r="BO1862" s="12"/>
      <c r="BP1862" s="13"/>
      <c r="BQ1862" s="4" t="str">
        <f t="shared" si="2075"/>
        <v/>
      </c>
      <c r="BR1862" s="12"/>
      <c r="BS1862" s="13"/>
      <c r="BT1862" s="4" t="str">
        <f t="shared" si="2076"/>
        <v/>
      </c>
      <c r="BU1862" s="12"/>
      <c r="BV1862" s="13"/>
    </row>
    <row r="1863" spans="1:74" hidden="1" outlineLevel="1">
      <c r="B1863" t="str">
        <f t="shared" si="2053"/>
        <v>Anonymous2015-2</v>
      </c>
      <c r="C1863" t="s">
        <v>11</v>
      </c>
      <c r="D1863">
        <f t="shared" si="2077"/>
        <v>2015</v>
      </c>
      <c r="E1863" t="str">
        <f t="shared" si="2077"/>
        <v>EUR</v>
      </c>
      <c r="F1863" s="4" t="str">
        <f t="shared" si="2054"/>
        <v/>
      </c>
      <c r="G1863" s="12"/>
      <c r="H1863" s="13"/>
      <c r="I1863" s="4" t="str">
        <f t="shared" si="2055"/>
        <v/>
      </c>
      <c r="J1863" s="12"/>
      <c r="K1863" s="13"/>
      <c r="L1863" s="4" t="str">
        <f t="shared" si="2056"/>
        <v/>
      </c>
      <c r="M1863" s="12"/>
      <c r="N1863" s="13"/>
      <c r="O1863" s="4" t="str">
        <f t="shared" si="2057"/>
        <v/>
      </c>
      <c r="P1863" s="12"/>
      <c r="Q1863" s="13"/>
      <c r="R1863" s="4" t="str">
        <f t="shared" si="2058"/>
        <v/>
      </c>
      <c r="S1863" s="12"/>
      <c r="T1863" s="13"/>
      <c r="U1863" s="4" t="str">
        <f t="shared" si="2059"/>
        <v/>
      </c>
      <c r="V1863" s="12"/>
      <c r="W1863" s="13"/>
      <c r="X1863" s="4" t="str">
        <f t="shared" si="2060"/>
        <v/>
      </c>
      <c r="Y1863" s="12"/>
      <c r="Z1863" s="13"/>
      <c r="AA1863" s="4" t="str">
        <f t="shared" si="2061"/>
        <v/>
      </c>
      <c r="AB1863" s="12"/>
      <c r="AC1863" s="13"/>
      <c r="AD1863" s="4" t="str">
        <f t="shared" si="2062"/>
        <v/>
      </c>
      <c r="AE1863" s="12"/>
      <c r="AF1863" s="13"/>
      <c r="AG1863" s="4" t="str">
        <f t="shared" si="2063"/>
        <v/>
      </c>
      <c r="AH1863" s="12"/>
      <c r="AI1863" s="13"/>
      <c r="AJ1863" s="4" t="str">
        <f t="shared" si="2064"/>
        <v/>
      </c>
      <c r="AK1863" s="12"/>
      <c r="AL1863" s="13"/>
      <c r="AM1863" s="4" t="str">
        <f t="shared" si="2065"/>
        <v/>
      </c>
      <c r="AN1863" s="12"/>
      <c r="AO1863" s="13"/>
      <c r="AP1863" s="4" t="str">
        <f t="shared" si="2066"/>
        <v/>
      </c>
      <c r="AQ1863" s="12"/>
      <c r="AR1863" s="13"/>
      <c r="AS1863" s="4" t="str">
        <f t="shared" si="2067"/>
        <v/>
      </c>
      <c r="AT1863" s="12"/>
      <c r="AU1863" s="13"/>
      <c r="AV1863" s="4" t="str">
        <f t="shared" si="2068"/>
        <v/>
      </c>
      <c r="AW1863" s="12"/>
      <c r="AX1863" s="13"/>
      <c r="AY1863" s="4" t="str">
        <f t="shared" si="2069"/>
        <v/>
      </c>
      <c r="AZ1863" s="12"/>
      <c r="BA1863" s="13"/>
      <c r="BB1863" s="4" t="str">
        <f t="shared" si="2070"/>
        <v/>
      </c>
      <c r="BC1863" s="12"/>
      <c r="BD1863" s="13"/>
      <c r="BE1863" s="4" t="str">
        <f t="shared" si="2071"/>
        <v/>
      </c>
      <c r="BF1863" s="12"/>
      <c r="BG1863" s="13"/>
      <c r="BH1863" s="4" t="str">
        <f t="shared" si="2072"/>
        <v/>
      </c>
      <c r="BI1863" s="12"/>
      <c r="BJ1863" s="13"/>
      <c r="BK1863" s="4" t="str">
        <f t="shared" si="2073"/>
        <v/>
      </c>
      <c r="BL1863" s="12"/>
      <c r="BM1863" s="13"/>
      <c r="BN1863" s="4" t="str">
        <f t="shared" si="2074"/>
        <v/>
      </c>
      <c r="BO1863" s="12"/>
      <c r="BP1863" s="13"/>
      <c r="BQ1863" s="4" t="str">
        <f t="shared" si="2075"/>
        <v/>
      </c>
      <c r="BR1863" s="12"/>
      <c r="BS1863" s="13"/>
      <c r="BT1863" s="4" t="str">
        <f t="shared" si="2076"/>
        <v/>
      </c>
      <c r="BU1863" s="12"/>
      <c r="BV1863" s="13"/>
    </row>
    <row r="1864" spans="1:74" hidden="1" outlineLevel="1">
      <c r="B1864" t="str">
        <f t="shared" si="2053"/>
        <v>Anonymous2015-2</v>
      </c>
      <c r="C1864" t="s">
        <v>15</v>
      </c>
      <c r="D1864">
        <f t="shared" si="2077"/>
        <v>2015</v>
      </c>
      <c r="E1864" t="str">
        <f t="shared" si="2077"/>
        <v>EUR</v>
      </c>
      <c r="F1864" s="4" t="str">
        <f t="shared" si="2054"/>
        <v/>
      </c>
      <c r="G1864" s="12"/>
      <c r="H1864" s="13"/>
      <c r="I1864" s="4" t="str">
        <f t="shared" si="2055"/>
        <v/>
      </c>
      <c r="J1864" s="12"/>
      <c r="K1864" s="13"/>
      <c r="L1864" s="4" t="str">
        <f t="shared" si="2056"/>
        <v/>
      </c>
      <c r="M1864" s="12"/>
      <c r="N1864" s="13"/>
      <c r="O1864" s="4" t="str">
        <f t="shared" si="2057"/>
        <v/>
      </c>
      <c r="P1864" s="12"/>
      <c r="Q1864" s="13"/>
      <c r="R1864" s="4" t="str">
        <f t="shared" si="2058"/>
        <v/>
      </c>
      <c r="S1864" s="12"/>
      <c r="T1864" s="13"/>
      <c r="U1864" s="4" t="str">
        <f t="shared" si="2059"/>
        <v/>
      </c>
      <c r="V1864" s="12"/>
      <c r="W1864" s="13"/>
      <c r="X1864" s="4" t="str">
        <f t="shared" si="2060"/>
        <v/>
      </c>
      <c r="Y1864" s="12"/>
      <c r="Z1864" s="13"/>
      <c r="AA1864" s="4" t="str">
        <f t="shared" si="2061"/>
        <v/>
      </c>
      <c r="AB1864" s="12"/>
      <c r="AC1864" s="13"/>
      <c r="AD1864" s="4" t="str">
        <f t="shared" si="2062"/>
        <v/>
      </c>
      <c r="AE1864" s="12"/>
      <c r="AF1864" s="13"/>
      <c r="AG1864" s="4" t="str">
        <f t="shared" si="2063"/>
        <v/>
      </c>
      <c r="AH1864" s="12"/>
      <c r="AI1864" s="13"/>
      <c r="AJ1864" s="4" t="str">
        <f t="shared" si="2064"/>
        <v/>
      </c>
      <c r="AK1864" s="12"/>
      <c r="AL1864" s="13"/>
      <c r="AM1864" s="4" t="str">
        <f t="shared" si="2065"/>
        <v/>
      </c>
      <c r="AN1864" s="12"/>
      <c r="AO1864" s="13"/>
      <c r="AP1864" s="4" t="str">
        <f t="shared" si="2066"/>
        <v/>
      </c>
      <c r="AQ1864" s="12"/>
      <c r="AR1864" s="13"/>
      <c r="AS1864" s="4" t="str">
        <f t="shared" si="2067"/>
        <v/>
      </c>
      <c r="AT1864" s="12"/>
      <c r="AU1864" s="13"/>
      <c r="AV1864" s="4" t="str">
        <f t="shared" si="2068"/>
        <v/>
      </c>
      <c r="AW1864" s="12"/>
      <c r="AX1864" s="13"/>
      <c r="AY1864" s="4" t="str">
        <f t="shared" si="2069"/>
        <v/>
      </c>
      <c r="AZ1864" s="12"/>
      <c r="BA1864" s="13"/>
      <c r="BB1864" s="4" t="str">
        <f t="shared" si="2070"/>
        <v/>
      </c>
      <c r="BC1864" s="12"/>
      <c r="BD1864" s="13"/>
      <c r="BE1864" s="4" t="str">
        <f t="shared" si="2071"/>
        <v/>
      </c>
      <c r="BF1864" s="12"/>
      <c r="BG1864" s="13"/>
      <c r="BH1864" s="4" t="str">
        <f t="shared" si="2072"/>
        <v/>
      </c>
      <c r="BI1864" s="12"/>
      <c r="BJ1864" s="13"/>
      <c r="BK1864" s="4" t="str">
        <f t="shared" si="2073"/>
        <v/>
      </c>
      <c r="BL1864" s="12"/>
      <c r="BM1864" s="13"/>
      <c r="BN1864" s="4" t="str">
        <f t="shared" si="2074"/>
        <v/>
      </c>
      <c r="BO1864" s="12"/>
      <c r="BP1864" s="13"/>
      <c r="BQ1864" s="4" t="str">
        <f t="shared" si="2075"/>
        <v/>
      </c>
      <c r="BR1864" s="12"/>
      <c r="BS1864" s="13"/>
      <c r="BT1864" s="4" t="str">
        <f t="shared" si="2076"/>
        <v/>
      </c>
      <c r="BU1864" s="12"/>
      <c r="BV1864" s="13"/>
    </row>
    <row r="1865" spans="1:74" hidden="1" outlineLevel="1">
      <c r="B1865" t="str">
        <f t="shared" si="2053"/>
        <v>Anonymous2015-2</v>
      </c>
      <c r="C1865" t="s">
        <v>16</v>
      </c>
      <c r="D1865">
        <f t="shared" si="2077"/>
        <v>2015</v>
      </c>
      <c r="E1865" t="str">
        <f t="shared" si="2077"/>
        <v>EUR</v>
      </c>
      <c r="F1865" s="4" t="str">
        <f t="shared" si="2054"/>
        <v/>
      </c>
      <c r="G1865" s="12"/>
      <c r="H1865" s="13"/>
      <c r="I1865" s="4" t="str">
        <f t="shared" si="2055"/>
        <v/>
      </c>
      <c r="J1865" s="12"/>
      <c r="K1865" s="13"/>
      <c r="L1865" s="4" t="str">
        <f t="shared" si="2056"/>
        <v/>
      </c>
      <c r="M1865" s="12"/>
      <c r="N1865" s="13"/>
      <c r="O1865" s="4" t="str">
        <f t="shared" si="2057"/>
        <v/>
      </c>
      <c r="P1865" s="12"/>
      <c r="Q1865" s="13"/>
      <c r="R1865" s="4" t="str">
        <f t="shared" si="2058"/>
        <v/>
      </c>
      <c r="S1865" s="12"/>
      <c r="T1865" s="13"/>
      <c r="U1865" s="4" t="str">
        <f t="shared" si="2059"/>
        <v/>
      </c>
      <c r="V1865" s="12"/>
      <c r="W1865" s="13"/>
      <c r="X1865" s="4" t="str">
        <f t="shared" si="2060"/>
        <v/>
      </c>
      <c r="Y1865" s="12"/>
      <c r="Z1865" s="13"/>
      <c r="AA1865" s="4" t="str">
        <f t="shared" si="2061"/>
        <v/>
      </c>
      <c r="AB1865" s="12"/>
      <c r="AC1865" s="13"/>
      <c r="AD1865" s="4" t="str">
        <f t="shared" si="2062"/>
        <v/>
      </c>
      <c r="AE1865" s="12"/>
      <c r="AF1865" s="13"/>
      <c r="AG1865" s="4" t="str">
        <f t="shared" si="2063"/>
        <v/>
      </c>
      <c r="AH1865" s="12"/>
      <c r="AI1865" s="13"/>
      <c r="AJ1865" s="4" t="str">
        <f t="shared" si="2064"/>
        <v/>
      </c>
      <c r="AK1865" s="12"/>
      <c r="AL1865" s="13"/>
      <c r="AM1865" s="4" t="str">
        <f t="shared" si="2065"/>
        <v/>
      </c>
      <c r="AN1865" s="12"/>
      <c r="AO1865" s="13"/>
      <c r="AP1865" s="4" t="str">
        <f t="shared" si="2066"/>
        <v/>
      </c>
      <c r="AQ1865" s="12"/>
      <c r="AR1865" s="13"/>
      <c r="AS1865" s="4" t="str">
        <f t="shared" si="2067"/>
        <v/>
      </c>
      <c r="AT1865" s="12"/>
      <c r="AU1865" s="13"/>
      <c r="AV1865" s="4" t="str">
        <f t="shared" si="2068"/>
        <v/>
      </c>
      <c r="AW1865" s="12"/>
      <c r="AX1865" s="13"/>
      <c r="AY1865" s="4" t="str">
        <f t="shared" si="2069"/>
        <v/>
      </c>
      <c r="AZ1865" s="12"/>
      <c r="BA1865" s="13"/>
      <c r="BB1865" s="4" t="str">
        <f t="shared" si="2070"/>
        <v/>
      </c>
      <c r="BC1865" s="12"/>
      <c r="BD1865" s="13"/>
      <c r="BE1865" s="4" t="str">
        <f t="shared" si="2071"/>
        <v/>
      </c>
      <c r="BF1865" s="12"/>
      <c r="BG1865" s="13"/>
      <c r="BH1865" s="4" t="str">
        <f t="shared" si="2072"/>
        <v/>
      </c>
      <c r="BI1865" s="12"/>
      <c r="BJ1865" s="13"/>
      <c r="BK1865" s="4" t="str">
        <f t="shared" si="2073"/>
        <v/>
      </c>
      <c r="BL1865" s="12"/>
      <c r="BM1865" s="13"/>
      <c r="BN1865" s="4" t="str">
        <f t="shared" si="2074"/>
        <v/>
      </c>
      <c r="BO1865" s="12"/>
      <c r="BP1865" s="13"/>
      <c r="BQ1865" s="4" t="str">
        <f t="shared" si="2075"/>
        <v/>
      </c>
      <c r="BR1865" s="12"/>
      <c r="BS1865" s="13"/>
      <c r="BT1865" s="4" t="str">
        <f t="shared" si="2076"/>
        <v/>
      </c>
      <c r="BU1865" s="12"/>
      <c r="BV1865" s="13"/>
    </row>
    <row r="1866" spans="1:74" collapsed="1">
      <c r="B1866" t="s">
        <v>69</v>
      </c>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c r="BB1866" s="4"/>
      <c r="BC1866" s="4"/>
      <c r="BD1866" s="4"/>
      <c r="BE1866" s="4"/>
      <c r="BF1866" s="4"/>
      <c r="BG1866" s="4"/>
      <c r="BH1866" s="4"/>
      <c r="BI1866" s="4"/>
      <c r="BJ1866" s="4"/>
      <c r="BK1866" s="4"/>
      <c r="BL1866" s="4"/>
      <c r="BM1866" s="4"/>
      <c r="BN1866" s="4"/>
      <c r="BO1866" s="4"/>
      <c r="BP1866" s="4"/>
      <c r="BQ1866" s="4"/>
      <c r="BR1866" s="4"/>
      <c r="BS1866" s="4"/>
      <c r="BT1866" s="4"/>
      <c r="BU1866" s="4"/>
      <c r="BV1866" s="4"/>
    </row>
    <row r="1867" spans="1:74">
      <c r="B1867" t="str">
        <f>B1865</f>
        <v>Anonymous2015-2</v>
      </c>
      <c r="C1867" t="s">
        <v>19</v>
      </c>
      <c r="D1867">
        <f>D1865</f>
        <v>2015</v>
      </c>
      <c r="E1867" t="str">
        <f>E1854</f>
        <v>EUR/kW</v>
      </c>
      <c r="F1867" s="4" t="str">
        <f>IFERROR(AVERAGE(G1867:H1867),"")</f>
        <v/>
      </c>
      <c r="G1867" s="12"/>
      <c r="H1867" s="13"/>
      <c r="I1867" s="4" t="str">
        <f>IFERROR(AVERAGE(J1867:K1867),"")</f>
        <v/>
      </c>
      <c r="J1867" s="12"/>
      <c r="K1867" s="13"/>
      <c r="L1867" s="4" t="str">
        <f>IFERROR(AVERAGE(M1867:N1867),"")</f>
        <v/>
      </c>
      <c r="M1867" s="12"/>
      <c r="N1867" s="13"/>
      <c r="O1867" s="4" t="str">
        <f>IFERROR(AVERAGE(P1867:Q1867),"")</f>
        <v/>
      </c>
      <c r="P1867" s="12"/>
      <c r="Q1867" s="13"/>
      <c r="R1867" s="4" t="str">
        <f>IFERROR(AVERAGE(S1867:T1867),"")</f>
        <v/>
      </c>
      <c r="S1867" s="12"/>
      <c r="T1867" s="13"/>
      <c r="U1867" s="4" t="str">
        <f>IFERROR(AVERAGE(V1867:W1867),"")</f>
        <v/>
      </c>
      <c r="V1867" s="12"/>
      <c r="W1867" s="13"/>
      <c r="X1867" s="4" t="str">
        <f>IFERROR(AVERAGE(Y1867:Z1867),"")</f>
        <v/>
      </c>
      <c r="Y1867" s="12"/>
      <c r="Z1867" s="13"/>
      <c r="AA1867" s="4" t="str">
        <f>IFERROR(AVERAGE(AB1867:AC1867),"")</f>
        <v/>
      </c>
      <c r="AB1867" s="12"/>
      <c r="AC1867" s="13"/>
      <c r="AD1867" s="4" t="str">
        <f>IFERROR(AVERAGE(AE1867:AF1867),"")</f>
        <v/>
      </c>
      <c r="AE1867" s="12"/>
      <c r="AF1867" s="13"/>
      <c r="AG1867" s="4" t="str">
        <f>IFERROR(AVERAGE(AH1867:AI1867),"")</f>
        <v/>
      </c>
      <c r="AH1867" s="12"/>
      <c r="AI1867" s="13"/>
      <c r="AJ1867" s="4" t="str">
        <f>IFERROR(AVERAGE(AK1867:AL1867),"")</f>
        <v/>
      </c>
      <c r="AK1867" s="12"/>
      <c r="AL1867" s="13"/>
      <c r="AM1867" s="4" t="str">
        <f>IFERROR(AVERAGE(AN1867:AO1867),"")</f>
        <v/>
      </c>
      <c r="AN1867" s="12"/>
      <c r="AO1867" s="13"/>
      <c r="AP1867" s="4" t="str">
        <f>IFERROR(AVERAGE(AQ1867:AR1867),"")</f>
        <v/>
      </c>
      <c r="AQ1867" s="12"/>
      <c r="AR1867" s="13"/>
      <c r="AS1867" s="4" t="str">
        <f>IFERROR(AVERAGE(AT1867:AU1867),"")</f>
        <v/>
      </c>
      <c r="AT1867" s="12"/>
      <c r="AU1867" s="13"/>
      <c r="AV1867" s="4" t="str">
        <f>IFERROR(AVERAGE(AW1867:AX1867),"")</f>
        <v/>
      </c>
      <c r="AW1867" s="12"/>
      <c r="AX1867" s="13"/>
      <c r="AY1867" s="4">
        <f>IFERROR(AVERAGE(AZ1867:BA1867),"")</f>
        <v>1927.4376417233557</v>
      </c>
      <c r="AZ1867" s="12">
        <f>1700000/(180*4.9)</f>
        <v>1927.4376417233557</v>
      </c>
      <c r="BA1867" s="13">
        <f>AZ1867</f>
        <v>1927.4376417233557</v>
      </c>
      <c r="BB1867" s="4" t="str">
        <f>IFERROR(AVERAGE(BC1867:BD1867),"")</f>
        <v/>
      </c>
      <c r="BC1867" s="12"/>
      <c r="BD1867" s="13"/>
      <c r="BE1867" s="4" t="str">
        <f>IFERROR(AVERAGE(BF1867:BG1867),"")</f>
        <v/>
      </c>
      <c r="BF1867" s="12"/>
      <c r="BG1867" s="13"/>
      <c r="BH1867" s="4" t="str">
        <f>IFERROR(AVERAGE(BI1867:BJ1867),"")</f>
        <v/>
      </c>
      <c r="BI1867" s="12"/>
      <c r="BJ1867" s="13"/>
      <c r="BK1867" s="4" t="str">
        <f>IFERROR(AVERAGE(BL1867:BM1867),"")</f>
        <v/>
      </c>
      <c r="BL1867" s="12"/>
      <c r="BM1867" s="13"/>
      <c r="BN1867" s="4" t="str">
        <f>IFERROR(AVERAGE(BO1867:BP1867),"")</f>
        <v/>
      </c>
      <c r="BO1867" s="12"/>
      <c r="BP1867" s="13"/>
      <c r="BQ1867" s="4" t="str">
        <f>IFERROR(AVERAGE(BR1867:BS1867),"")</f>
        <v/>
      </c>
      <c r="BR1867" s="12"/>
      <c r="BS1867" s="13"/>
      <c r="BT1867" s="4" t="str">
        <f>IFERROR(AVERAGE(BU1867:BV1867),"")</f>
        <v/>
      </c>
      <c r="BU1867" s="12"/>
      <c r="BV1867" s="13"/>
    </row>
    <row r="1868" spans="1:74">
      <c r="B1868" t="s">
        <v>69</v>
      </c>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c r="AX1868" s="4"/>
      <c r="AY1868" s="4"/>
      <c r="AZ1868" s="4"/>
      <c r="BA1868" s="4"/>
      <c r="BB1868" s="4"/>
      <c r="BC1868" s="4"/>
      <c r="BD1868" s="4"/>
      <c r="BE1868" s="4"/>
      <c r="BF1868" s="4"/>
      <c r="BG1868" s="4"/>
      <c r="BH1868" s="4"/>
      <c r="BI1868" s="4"/>
      <c r="BJ1868" s="4"/>
      <c r="BK1868" s="4"/>
      <c r="BL1868" s="4"/>
      <c r="BM1868" s="4"/>
      <c r="BN1868" s="4"/>
      <c r="BO1868" s="4"/>
      <c r="BP1868" s="4"/>
      <c r="BQ1868" s="4"/>
      <c r="BR1868" s="4"/>
      <c r="BS1868" s="4"/>
      <c r="BT1868" s="4"/>
      <c r="BU1868" s="4"/>
      <c r="BV1868" s="4"/>
    </row>
    <row r="1869" spans="1:74">
      <c r="B1869" t="str">
        <f>B1867</f>
        <v>Anonymous2015-2</v>
      </c>
      <c r="C1869" t="s">
        <v>48</v>
      </c>
      <c r="D1869">
        <f>D1867</f>
        <v>2015</v>
      </c>
      <c r="E1869" t="s">
        <v>22</v>
      </c>
      <c r="F1869" s="22" t="str">
        <f>IFERROR(AVERAGE(G1869:H1869),"")</f>
        <v/>
      </c>
      <c r="G1869" s="23"/>
      <c r="H1869" s="24"/>
      <c r="I1869" s="22" t="str">
        <f>IFERROR(AVERAGE(J1869:K1869),"")</f>
        <v/>
      </c>
      <c r="J1869" s="23"/>
      <c r="K1869" s="24"/>
      <c r="L1869" s="22" t="str">
        <f>IFERROR(AVERAGE(M1869:N1869),"")</f>
        <v/>
      </c>
      <c r="M1869" s="23"/>
      <c r="N1869" s="24"/>
      <c r="O1869" s="22" t="str">
        <f>IFERROR(AVERAGE(P1869:Q1869),"")</f>
        <v/>
      </c>
      <c r="P1869" s="23"/>
      <c r="Q1869" s="24"/>
      <c r="R1869" s="22" t="str">
        <f>IFERROR(AVERAGE(S1869:T1869),"")</f>
        <v/>
      </c>
      <c r="S1869" s="23"/>
      <c r="T1869" s="24"/>
      <c r="U1869" s="22" t="str">
        <f>IFERROR(AVERAGE(V1869:W1869),"")</f>
        <v/>
      </c>
      <c r="V1869" s="23"/>
      <c r="W1869" s="24"/>
      <c r="X1869" s="22" t="str">
        <f>IFERROR(AVERAGE(Y1869:Z1869),"")</f>
        <v/>
      </c>
      <c r="Y1869" s="23"/>
      <c r="Z1869" s="24"/>
      <c r="AA1869" s="22" t="str">
        <f>IFERROR(AVERAGE(AB1869:AC1869),"")</f>
        <v/>
      </c>
      <c r="AB1869" s="23"/>
      <c r="AC1869" s="24"/>
      <c r="AD1869" s="22" t="str">
        <f>IFERROR(AVERAGE(AE1869:AF1869),"")</f>
        <v/>
      </c>
      <c r="AE1869" s="23"/>
      <c r="AF1869" s="24"/>
      <c r="AG1869" s="22" t="str">
        <f>IFERROR(AVERAGE(AH1869:AI1869),"")</f>
        <v/>
      </c>
      <c r="AH1869" s="23"/>
      <c r="AI1869" s="24"/>
      <c r="AJ1869" s="22" t="str">
        <f>IFERROR(AVERAGE(AK1869:AL1869),"")</f>
        <v/>
      </c>
      <c r="AK1869" s="23"/>
      <c r="AL1869" s="24"/>
      <c r="AM1869" s="22" t="str">
        <f>IFERROR(AVERAGE(AN1869:AO1869),"")</f>
        <v/>
      </c>
      <c r="AN1869" s="23"/>
      <c r="AO1869" s="24"/>
      <c r="AP1869" s="22" t="str">
        <f>IFERROR(AVERAGE(AQ1869:AR1869),"")</f>
        <v/>
      </c>
      <c r="AQ1869" s="23"/>
      <c r="AR1869" s="24"/>
      <c r="AS1869" s="22" t="str">
        <f>IFERROR(AVERAGE(AT1869:AU1869),"")</f>
        <v/>
      </c>
      <c r="AT1869" s="23"/>
      <c r="AU1869" s="24"/>
      <c r="AV1869" s="22" t="str">
        <f>IFERROR(AVERAGE(AW1869:AX1869),"")</f>
        <v/>
      </c>
      <c r="AW1869" s="23"/>
      <c r="AX1869" s="24"/>
      <c r="AY1869" s="22" t="str">
        <f>IFERROR(AVERAGE(AZ1869:BA1869),"")</f>
        <v/>
      </c>
      <c r="AZ1869" s="23"/>
      <c r="BA1869" s="24"/>
      <c r="BB1869" s="22" t="str">
        <f>IFERROR(AVERAGE(BC1869:BD1869),"")</f>
        <v/>
      </c>
      <c r="BC1869" s="23"/>
      <c r="BD1869" s="24"/>
      <c r="BE1869" s="22" t="str">
        <f>IFERROR(AVERAGE(BF1869:BG1869),"")</f>
        <v/>
      </c>
      <c r="BF1869" s="23"/>
      <c r="BG1869" s="24"/>
      <c r="BH1869" s="22" t="str">
        <f>IFERROR(AVERAGE(BI1869:BJ1869),"")</f>
        <v/>
      </c>
      <c r="BI1869" s="23"/>
      <c r="BJ1869" s="24"/>
      <c r="BK1869" s="22" t="str">
        <f>IFERROR(AVERAGE(BL1869:BM1869),"")</f>
        <v/>
      </c>
      <c r="BL1869" s="23"/>
      <c r="BM1869" s="24"/>
      <c r="BN1869" s="22" t="str">
        <f>IFERROR(AVERAGE(BO1869:BP1869),"")</f>
        <v/>
      </c>
      <c r="BO1869" s="23"/>
      <c r="BP1869" s="24"/>
      <c r="BQ1869" s="22" t="str">
        <f>IFERROR(AVERAGE(BR1869:BS1869),"")</f>
        <v/>
      </c>
      <c r="BR1869" s="23"/>
      <c r="BS1869" s="24"/>
      <c r="BT1869" s="22" t="str">
        <f>IFERROR(AVERAGE(BU1869:BV1869),"")</f>
        <v/>
      </c>
      <c r="BU1869" s="23"/>
      <c r="BV1869" s="24"/>
    </row>
    <row r="1870" spans="1:74">
      <c r="B1870" t="str">
        <f>B1869</f>
        <v>Anonymous2015-2</v>
      </c>
      <c r="C1870" t="s">
        <v>49</v>
      </c>
      <c r="D1870">
        <f>D1869</f>
        <v>2015</v>
      </c>
      <c r="E1870" t="s">
        <v>22</v>
      </c>
      <c r="F1870" s="22" t="str">
        <f>IFERROR(AVERAGE(G1870:H1870),"")</f>
        <v/>
      </c>
      <c r="G1870" s="23"/>
      <c r="H1870" s="24"/>
      <c r="I1870" s="22" t="str">
        <f>IFERROR(AVERAGE(J1870:K1870),"")</f>
        <v/>
      </c>
      <c r="J1870" s="23"/>
      <c r="K1870" s="24"/>
      <c r="L1870" s="22" t="str">
        <f>IFERROR(AVERAGE(M1870:N1870),"")</f>
        <v/>
      </c>
      <c r="M1870" s="23"/>
      <c r="N1870" s="24"/>
      <c r="O1870" s="22" t="str">
        <f>IFERROR(AVERAGE(P1870:Q1870),"")</f>
        <v/>
      </c>
      <c r="P1870" s="23"/>
      <c r="Q1870" s="24"/>
      <c r="R1870" s="22" t="str">
        <f>IFERROR(AVERAGE(S1870:T1870),"")</f>
        <v/>
      </c>
      <c r="S1870" s="23"/>
      <c r="T1870" s="24"/>
      <c r="U1870" s="22" t="str">
        <f>IFERROR(AVERAGE(V1870:W1870),"")</f>
        <v/>
      </c>
      <c r="V1870" s="23"/>
      <c r="W1870" s="24"/>
      <c r="X1870" s="22" t="str">
        <f>IFERROR(AVERAGE(Y1870:Z1870),"")</f>
        <v/>
      </c>
      <c r="Y1870" s="23"/>
      <c r="Z1870" s="24"/>
      <c r="AA1870" s="22" t="str">
        <f>IFERROR(AVERAGE(AB1870:AC1870),"")</f>
        <v/>
      </c>
      <c r="AB1870" s="23"/>
      <c r="AC1870" s="24"/>
      <c r="AD1870" s="22" t="str">
        <f>IFERROR(AVERAGE(AE1870:AF1870),"")</f>
        <v/>
      </c>
      <c r="AE1870" s="23"/>
      <c r="AF1870" s="24"/>
      <c r="AG1870" s="22" t="str">
        <f>IFERROR(AVERAGE(AH1870:AI1870),"")</f>
        <v/>
      </c>
      <c r="AH1870" s="23"/>
      <c r="AI1870" s="24"/>
      <c r="AJ1870" s="22" t="str">
        <f>IFERROR(AVERAGE(AK1870:AL1870),"")</f>
        <v/>
      </c>
      <c r="AK1870" s="23"/>
      <c r="AL1870" s="24"/>
      <c r="AM1870" s="22" t="str">
        <f>IFERROR(AVERAGE(AN1870:AO1870),"")</f>
        <v/>
      </c>
      <c r="AN1870" s="23"/>
      <c r="AO1870" s="24"/>
      <c r="AP1870" s="22" t="str">
        <f>IFERROR(AVERAGE(AQ1870:AR1870),"")</f>
        <v/>
      </c>
      <c r="AQ1870" s="23"/>
      <c r="AR1870" s="24"/>
      <c r="AS1870" s="22" t="str">
        <f>IFERROR(AVERAGE(AT1870:AU1870),"")</f>
        <v/>
      </c>
      <c r="AT1870" s="23"/>
      <c r="AU1870" s="24"/>
      <c r="AV1870" s="22" t="str">
        <f>IFERROR(AVERAGE(AW1870:AX1870),"")</f>
        <v/>
      </c>
      <c r="AW1870" s="23"/>
      <c r="AX1870" s="24"/>
      <c r="AY1870" s="22" t="str">
        <f>IFERROR(AVERAGE(AZ1870:BA1870),"")</f>
        <v/>
      </c>
      <c r="AZ1870" s="23"/>
      <c r="BA1870" s="24"/>
      <c r="BB1870" s="22" t="str">
        <f>IFERROR(AVERAGE(BC1870:BD1870),"")</f>
        <v/>
      </c>
      <c r="BC1870" s="23"/>
      <c r="BD1870" s="24"/>
      <c r="BE1870" s="22" t="str">
        <f>IFERROR(AVERAGE(BF1870:BG1870),"")</f>
        <v/>
      </c>
      <c r="BF1870" s="23"/>
      <c r="BG1870" s="24"/>
      <c r="BH1870" s="22" t="str">
        <f>IFERROR(AVERAGE(BI1870:BJ1870),"")</f>
        <v/>
      </c>
      <c r="BI1870" s="23"/>
      <c r="BJ1870" s="24"/>
      <c r="BK1870" s="22" t="str">
        <f>IFERROR(AVERAGE(BL1870:BM1870),"")</f>
        <v/>
      </c>
      <c r="BL1870" s="23"/>
      <c r="BM1870" s="24"/>
      <c r="BN1870" s="22" t="str">
        <f>IFERROR(AVERAGE(BO1870:BP1870),"")</f>
        <v/>
      </c>
      <c r="BO1870" s="23"/>
      <c r="BP1870" s="24"/>
      <c r="BQ1870" s="22" t="str">
        <f>IFERROR(AVERAGE(BR1870:BS1870),"")</f>
        <v/>
      </c>
      <c r="BR1870" s="23"/>
      <c r="BS1870" s="24"/>
      <c r="BT1870" s="22" t="str">
        <f>IFERROR(AVERAGE(BU1870:BV1870),"")</f>
        <v/>
      </c>
      <c r="BU1870" s="23"/>
      <c r="BV1870" s="24"/>
    </row>
    <row r="1871" spans="1:74">
      <c r="B1871" t="s">
        <v>69</v>
      </c>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c r="BA1871" s="4"/>
      <c r="BB1871" s="4"/>
      <c r="BC1871" s="4"/>
      <c r="BD1871" s="4"/>
      <c r="BE1871" s="4"/>
      <c r="BF1871" s="4"/>
      <c r="BG1871" s="4"/>
      <c r="BH1871" s="4"/>
      <c r="BI1871" s="4"/>
      <c r="BJ1871" s="4"/>
      <c r="BK1871" s="4"/>
      <c r="BL1871" s="4"/>
      <c r="BM1871" s="4"/>
      <c r="BN1871" s="4"/>
      <c r="BO1871" s="4"/>
      <c r="BP1871" s="4"/>
      <c r="BQ1871" s="4"/>
      <c r="BR1871" s="4"/>
      <c r="BS1871" s="4"/>
      <c r="BT1871" s="4"/>
      <c r="BU1871" s="4"/>
      <c r="BV1871" s="4"/>
    </row>
    <row r="1872" spans="1:74">
      <c r="B1872" t="str">
        <f>B1867</f>
        <v>Anonymous2015-2</v>
      </c>
      <c r="C1872" t="s">
        <v>23</v>
      </c>
      <c r="D1872">
        <f>D1867</f>
        <v>2015</v>
      </c>
      <c r="E1872" t="s">
        <v>20</v>
      </c>
      <c r="F1872" s="4" t="str">
        <f>IFERROR(AVERAGE(G1872:H1872),"")</f>
        <v/>
      </c>
      <c r="G1872" s="12"/>
      <c r="H1872" s="13"/>
      <c r="I1872" s="4" t="str">
        <f>IFERROR(AVERAGE(J1872:K1872),"")</f>
        <v/>
      </c>
      <c r="J1872" s="12"/>
      <c r="K1872" s="13"/>
      <c r="L1872" s="4" t="str">
        <f>IFERROR(AVERAGE(M1872:N1872),"")</f>
        <v/>
      </c>
      <c r="M1872" s="12"/>
      <c r="N1872" s="13"/>
      <c r="O1872" s="4" t="str">
        <f>IFERROR(AVERAGE(P1872:Q1872),"")</f>
        <v/>
      </c>
      <c r="P1872" s="12"/>
      <c r="Q1872" s="13"/>
      <c r="R1872" s="4" t="str">
        <f>IFERROR(AVERAGE(S1872:T1872),"")</f>
        <v/>
      </c>
      <c r="S1872" s="12"/>
      <c r="T1872" s="13"/>
      <c r="U1872" s="4" t="str">
        <f>IFERROR(AVERAGE(V1872:W1872),"")</f>
        <v/>
      </c>
      <c r="V1872" s="12"/>
      <c r="W1872" s="13"/>
      <c r="X1872" s="4" t="str">
        <f>IFERROR(AVERAGE(Y1872:Z1872),"")</f>
        <v/>
      </c>
      <c r="Y1872" s="12"/>
      <c r="Z1872" s="13"/>
      <c r="AA1872" s="4" t="str">
        <f>IFERROR(AVERAGE(AB1872:AC1872),"")</f>
        <v/>
      </c>
      <c r="AB1872" s="12"/>
      <c r="AC1872" s="13"/>
      <c r="AD1872" s="4" t="str">
        <f>IFERROR(AVERAGE(AE1872:AF1872),"")</f>
        <v/>
      </c>
      <c r="AE1872" s="12"/>
      <c r="AF1872" s="13"/>
      <c r="AG1872" s="4" t="str">
        <f>IFERROR(AVERAGE(AH1872:AI1872),"")</f>
        <v/>
      </c>
      <c r="AH1872" s="12"/>
      <c r="AI1872" s="13"/>
      <c r="AJ1872" s="4" t="str">
        <f>IFERROR(AVERAGE(AK1872:AL1872),"")</f>
        <v/>
      </c>
      <c r="AK1872" s="12"/>
      <c r="AL1872" s="13"/>
      <c r="AM1872" s="4" t="str">
        <f>IFERROR(AVERAGE(AN1872:AO1872),"")</f>
        <v/>
      </c>
      <c r="AN1872" s="12"/>
      <c r="AO1872" s="13"/>
      <c r="AP1872" s="4" t="str">
        <f>IFERROR(AVERAGE(AQ1872:AR1872),"")</f>
        <v/>
      </c>
      <c r="AQ1872" s="12"/>
      <c r="AR1872" s="13"/>
      <c r="AS1872" s="4" t="str">
        <f>IFERROR(AVERAGE(AT1872:AU1872),"")</f>
        <v/>
      </c>
      <c r="AT1872" s="12"/>
      <c r="AU1872" s="13"/>
      <c r="AV1872" s="4" t="str">
        <f>IFERROR(AVERAGE(AW1872:AX1872),"")</f>
        <v/>
      </c>
      <c r="AW1872" s="12"/>
      <c r="AX1872" s="13"/>
      <c r="AY1872" s="45">
        <f>IFERROR(AVERAGE(AZ1872:BA1872),"")</f>
        <v>1.8342857142857143E-2</v>
      </c>
      <c r="AZ1872" s="44">
        <f>0.08988*1/AZ1873</f>
        <v>1.8342857142857143E-2</v>
      </c>
      <c r="BA1872" s="44">
        <f>0.08988*1/BA1873</f>
        <v>1.8342857142857143E-2</v>
      </c>
      <c r="BB1872" s="4" t="str">
        <f>IFERROR(AVERAGE(BC1872:BD1872),"")</f>
        <v/>
      </c>
      <c r="BC1872" s="12"/>
      <c r="BD1872" s="13"/>
      <c r="BE1872" s="4" t="str">
        <f>IFERROR(AVERAGE(BF1872:BG1872),"")</f>
        <v/>
      </c>
      <c r="BF1872" s="12"/>
      <c r="BG1872" s="13"/>
      <c r="BH1872" s="4" t="str">
        <f>IFERROR(AVERAGE(BI1872:BJ1872),"")</f>
        <v/>
      </c>
      <c r="BI1872" s="12"/>
      <c r="BJ1872" s="13"/>
      <c r="BK1872" s="4" t="str">
        <f>IFERROR(AVERAGE(BL1872:BM1872),"")</f>
        <v/>
      </c>
      <c r="BL1872" s="12"/>
      <c r="BM1872" s="13"/>
      <c r="BN1872" s="4" t="str">
        <f>IFERROR(AVERAGE(BO1872:BP1872),"")</f>
        <v/>
      </c>
      <c r="BO1872" s="12"/>
      <c r="BP1872" s="13"/>
      <c r="BQ1872" s="4" t="str">
        <f>IFERROR(AVERAGE(BR1872:BS1872),"")</f>
        <v/>
      </c>
      <c r="BR1872" s="12"/>
      <c r="BS1872" s="13"/>
      <c r="BT1872" s="4" t="str">
        <f>IFERROR(AVERAGE(BU1872:BV1872),"")</f>
        <v/>
      </c>
      <c r="BU1872" s="12"/>
      <c r="BV1872" s="13"/>
    </row>
    <row r="1873" spans="1:77">
      <c r="B1873" t="str">
        <f>B1872</f>
        <v>Anonymous2015-2</v>
      </c>
      <c r="C1873" t="s">
        <v>42</v>
      </c>
      <c r="D1873">
        <f>D1872</f>
        <v>2015</v>
      </c>
      <c r="E1873" t="s">
        <v>43</v>
      </c>
      <c r="F1873" s="4" t="str">
        <f>IFERROR(AVERAGE(G1873:H1873),"")</f>
        <v/>
      </c>
      <c r="G1873" s="12"/>
      <c r="H1873" s="13"/>
      <c r="I1873" s="4" t="str">
        <f>IFERROR(AVERAGE(J1873:K1873),"")</f>
        <v/>
      </c>
      <c r="J1873" s="12"/>
      <c r="K1873" s="13"/>
      <c r="L1873" s="4" t="str">
        <f>IFERROR(AVERAGE(M1873:N1873),"")</f>
        <v/>
      </c>
      <c r="M1873" s="12"/>
      <c r="N1873" s="13"/>
      <c r="O1873" s="4" t="str">
        <f>IFERROR(AVERAGE(P1873:Q1873),"")</f>
        <v/>
      </c>
      <c r="P1873" s="12"/>
      <c r="Q1873" s="13"/>
      <c r="R1873" s="4" t="str">
        <f>IFERROR(AVERAGE(S1873:T1873),"")</f>
        <v/>
      </c>
      <c r="S1873" s="12"/>
      <c r="T1873" s="13"/>
      <c r="U1873" s="4" t="str">
        <f>IFERROR(AVERAGE(V1873:W1873),"")</f>
        <v/>
      </c>
      <c r="V1873" s="12"/>
      <c r="W1873" s="13"/>
      <c r="X1873" s="4" t="str">
        <f>IFERROR(AVERAGE(Y1873:Z1873),"")</f>
        <v/>
      </c>
      <c r="Y1873" s="12"/>
      <c r="Z1873" s="13"/>
      <c r="AA1873" s="4" t="str">
        <f>IFERROR(AVERAGE(AB1873:AC1873),"")</f>
        <v/>
      </c>
      <c r="AB1873" s="12"/>
      <c r="AC1873" s="13"/>
      <c r="AD1873" s="4" t="str">
        <f>IFERROR(AVERAGE(AE1873:AF1873),"")</f>
        <v/>
      </c>
      <c r="AE1873" s="12"/>
      <c r="AF1873" s="13"/>
      <c r="AG1873" s="4" t="str">
        <f>IFERROR(AVERAGE(AH1873:AI1873),"")</f>
        <v/>
      </c>
      <c r="AH1873" s="12"/>
      <c r="AI1873" s="13"/>
      <c r="AJ1873" s="4" t="str">
        <f>IFERROR(AVERAGE(AK1873:AL1873),"")</f>
        <v/>
      </c>
      <c r="AK1873" s="12"/>
      <c r="AL1873" s="13"/>
      <c r="AM1873" s="4" t="str">
        <f>IFERROR(AVERAGE(AN1873:AO1873),"")</f>
        <v/>
      </c>
      <c r="AN1873" s="12"/>
      <c r="AO1873" s="13"/>
      <c r="AP1873" s="4" t="str">
        <f>IFERROR(AVERAGE(AQ1873:AR1873),"")</f>
        <v/>
      </c>
      <c r="AQ1873" s="12"/>
      <c r="AR1873" s="13"/>
      <c r="AS1873" s="4" t="str">
        <f>IFERROR(AVERAGE(AT1873:AU1873),"")</f>
        <v/>
      </c>
      <c r="AT1873" s="12"/>
      <c r="AU1873" s="13"/>
      <c r="AV1873" s="4" t="str">
        <f>IFERROR(AVERAGE(AW1873:AX1873),"")</f>
        <v/>
      </c>
      <c r="AW1873" s="12"/>
      <c r="AX1873" s="13"/>
      <c r="AY1873" s="38">
        <f>IFERROR(AVERAGE(AZ1873:BA1873),"")</f>
        <v>4.9000000000000004</v>
      </c>
      <c r="AZ1873" s="36">
        <v>4.9000000000000004</v>
      </c>
      <c r="BA1873" s="37">
        <v>4.9000000000000004</v>
      </c>
      <c r="BB1873" s="4" t="str">
        <f>IFERROR(AVERAGE(BC1873:BD1873),"")</f>
        <v/>
      </c>
      <c r="BC1873" s="12"/>
      <c r="BD1873" s="13"/>
      <c r="BE1873" s="4" t="str">
        <f>IFERROR(AVERAGE(BF1873:BG1873),"")</f>
        <v/>
      </c>
      <c r="BF1873" s="12"/>
      <c r="BG1873" s="13"/>
      <c r="BH1873" s="4" t="str">
        <f>IFERROR(AVERAGE(BI1873:BJ1873),"")</f>
        <v/>
      </c>
      <c r="BI1873" s="12"/>
      <c r="BJ1873" s="13"/>
      <c r="BK1873" s="4" t="str">
        <f>IFERROR(AVERAGE(BL1873:BM1873),"")</f>
        <v/>
      </c>
      <c r="BL1873" s="12"/>
      <c r="BM1873" s="13"/>
      <c r="BN1873" s="4" t="str">
        <f>IFERROR(AVERAGE(BO1873:BP1873),"")</f>
        <v/>
      </c>
      <c r="BO1873" s="12"/>
      <c r="BP1873" s="13"/>
      <c r="BQ1873" s="4" t="str">
        <f>IFERROR(AVERAGE(BR1873:BS1873),"")</f>
        <v/>
      </c>
      <c r="BR1873" s="12"/>
      <c r="BS1873" s="13"/>
      <c r="BT1873" s="4" t="str">
        <f>IFERROR(AVERAGE(BU1873:BV1873),"")</f>
        <v/>
      </c>
      <c r="BU1873" s="12"/>
      <c r="BV1873" s="13"/>
    </row>
    <row r="1874" spans="1:77">
      <c r="B1874" t="str">
        <f>B1873</f>
        <v>Anonymous2015-2</v>
      </c>
      <c r="C1874" t="s">
        <v>21</v>
      </c>
      <c r="D1874">
        <f>D1873</f>
        <v>2015</v>
      </c>
      <c r="E1874" t="s">
        <v>22</v>
      </c>
      <c r="F1874" s="22" t="str">
        <f>IFERROR(AVERAGE(G1874:H1874),"")</f>
        <v/>
      </c>
      <c r="G1874" s="23"/>
      <c r="H1874" s="24"/>
      <c r="I1874" s="22" t="str">
        <f>IFERROR(AVERAGE(J1874:K1874),"")</f>
        <v/>
      </c>
      <c r="J1874" s="23"/>
      <c r="K1874" s="24"/>
      <c r="L1874" s="22" t="str">
        <f>IFERROR(AVERAGE(M1874:N1874),"")</f>
        <v/>
      </c>
      <c r="M1874" s="23"/>
      <c r="N1874" s="24"/>
      <c r="O1874" s="22" t="str">
        <f>IFERROR(AVERAGE(P1874:Q1874),"")</f>
        <v/>
      </c>
      <c r="P1874" s="23"/>
      <c r="Q1874" s="24"/>
      <c r="R1874" s="22" t="str">
        <f>IFERROR(AVERAGE(S1874:T1874),"")</f>
        <v/>
      </c>
      <c r="S1874" s="23"/>
      <c r="T1874" s="24"/>
      <c r="U1874" s="22" t="str">
        <f>IFERROR(AVERAGE(V1874:W1874),"")</f>
        <v/>
      </c>
      <c r="V1874" s="23"/>
      <c r="W1874" s="24"/>
      <c r="X1874" s="22" t="str">
        <f>IFERROR(AVERAGE(Y1874:Z1874),"")</f>
        <v/>
      </c>
      <c r="Y1874" s="23"/>
      <c r="Z1874" s="24"/>
      <c r="AA1874" s="22" t="str">
        <f>IFERROR(AVERAGE(AB1874:AC1874),"")</f>
        <v/>
      </c>
      <c r="AB1874" s="23"/>
      <c r="AC1874" s="24"/>
      <c r="AD1874" s="22" t="str">
        <f>IFERROR(AVERAGE(AE1874:AF1874),"")</f>
        <v/>
      </c>
      <c r="AE1874" s="23"/>
      <c r="AF1874" s="24"/>
      <c r="AG1874" s="22" t="str">
        <f>IFERROR(AVERAGE(AH1874:AI1874),"")</f>
        <v/>
      </c>
      <c r="AH1874" s="23"/>
      <c r="AI1874" s="24"/>
      <c r="AJ1874" s="22" t="str">
        <f>IFERROR(AVERAGE(AK1874:AL1874),"")</f>
        <v/>
      </c>
      <c r="AK1874" s="23"/>
      <c r="AL1874" s="24"/>
      <c r="AM1874" s="22" t="str">
        <f>IFERROR(AVERAGE(AN1874:AO1874),"")</f>
        <v/>
      </c>
      <c r="AN1874" s="23"/>
      <c r="AO1874" s="24"/>
      <c r="AP1874" s="22" t="str">
        <f>IFERROR(AVERAGE(AQ1874:AR1874),"")</f>
        <v/>
      </c>
      <c r="AQ1874" s="23"/>
      <c r="AR1874" s="24"/>
      <c r="AS1874" s="22" t="str">
        <f>IFERROR(AVERAGE(AT1874:AU1874),"")</f>
        <v/>
      </c>
      <c r="AT1874" s="23"/>
      <c r="AU1874" s="24"/>
      <c r="AV1874" s="22" t="str">
        <f>IFERROR(AVERAGE(AW1874:AX1874),"")</f>
        <v/>
      </c>
      <c r="AW1874" s="23"/>
      <c r="AX1874" s="24"/>
      <c r="AY1874" s="22" t="str">
        <f>IFERROR(AVERAGE(AZ1874:BA1874),"")</f>
        <v/>
      </c>
      <c r="AZ1874" s="23"/>
      <c r="BA1874" s="24"/>
      <c r="BB1874" s="22" t="str">
        <f>IFERROR(AVERAGE(BC1874:BD1874),"")</f>
        <v/>
      </c>
      <c r="BC1874" s="23"/>
      <c r="BD1874" s="24"/>
      <c r="BE1874" s="22" t="str">
        <f>IFERROR(AVERAGE(BF1874:BG1874),"")</f>
        <v/>
      </c>
      <c r="BF1874" s="23"/>
      <c r="BG1874" s="24"/>
      <c r="BH1874" s="22" t="str">
        <f>IFERROR(AVERAGE(BI1874:BJ1874),"")</f>
        <v/>
      </c>
      <c r="BI1874" s="23"/>
      <c r="BJ1874" s="24"/>
      <c r="BK1874" s="22" t="str">
        <f>IFERROR(AVERAGE(BL1874:BM1874),"")</f>
        <v/>
      </c>
      <c r="BL1874" s="23"/>
      <c r="BM1874" s="24"/>
      <c r="BN1874" s="22" t="str">
        <f>IFERROR(AVERAGE(BO1874:BP1874),"")</f>
        <v/>
      </c>
      <c r="BO1874" s="23"/>
      <c r="BP1874" s="24"/>
      <c r="BQ1874" s="22" t="str">
        <f>IFERROR(AVERAGE(BR1874:BS1874),"")</f>
        <v/>
      </c>
      <c r="BR1874" s="23"/>
      <c r="BS1874" s="24"/>
      <c r="BT1874" s="22" t="str">
        <f>IFERROR(AVERAGE(BU1874:BV1874),"")</f>
        <v/>
      </c>
      <c r="BU1874" s="23"/>
      <c r="BV1874" s="24"/>
    </row>
    <row r="1875" spans="1:77">
      <c r="B1875" s="11"/>
      <c r="C1875" s="11"/>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c r="AV1875" s="11"/>
      <c r="AW1875" s="11"/>
      <c r="AX1875" s="11"/>
      <c r="AY1875" s="11"/>
      <c r="AZ1875" s="11"/>
      <c r="BA1875" s="11"/>
      <c r="BB1875" s="11"/>
      <c r="BC1875" s="11"/>
      <c r="BD1875" s="11"/>
      <c r="BE1875" s="11"/>
      <c r="BF1875" s="11"/>
      <c r="BG1875" s="11"/>
      <c r="BH1875" s="11"/>
      <c r="BI1875" s="11"/>
      <c r="BJ1875" s="11"/>
      <c r="BK1875" s="11"/>
      <c r="BL1875" s="11"/>
      <c r="BM1875" s="11"/>
      <c r="BN1875" s="11"/>
      <c r="BO1875" s="11"/>
      <c r="BP1875" s="11"/>
      <c r="BQ1875" s="11"/>
      <c r="BR1875" s="11"/>
      <c r="BS1875" s="11"/>
      <c r="BT1875" s="11"/>
      <c r="BU1875" s="11"/>
      <c r="BV1875" s="11"/>
      <c r="BW1875" s="11"/>
      <c r="BX1875" s="11"/>
      <c r="BY1875" s="11"/>
    </row>
    <row r="1877" spans="1:77">
      <c r="A1877" s="5">
        <f>MATCH(B1877,Sources[Citekey],0)</f>
        <v>86</v>
      </c>
      <c r="B1877" s="6" t="s">
        <v>499</v>
      </c>
      <c r="C1877" s="1" t="s">
        <v>509</v>
      </c>
      <c r="D1877" s="1">
        <f>VLOOKUP(B1877,Sources[],2,FALSE)</f>
        <v>2015</v>
      </c>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4"/>
      <c r="AH1877" s="4"/>
      <c r="AI1877" s="4"/>
      <c r="AJ1877" s="4"/>
      <c r="AK1877" s="4"/>
      <c r="AL1877" s="4"/>
      <c r="AM1877" s="4"/>
      <c r="AN1877" s="4"/>
      <c r="AO1877" s="4"/>
      <c r="AP1877" s="4"/>
      <c r="AQ1877" s="4"/>
      <c r="AR1877" s="4"/>
      <c r="AS1877" s="4"/>
      <c r="AT1877" s="4"/>
      <c r="AU1877" s="4"/>
      <c r="AV1877" s="4"/>
      <c r="AW1877" s="4"/>
      <c r="AX1877" s="4"/>
      <c r="AY1877" s="4"/>
      <c r="AZ1877" s="4"/>
      <c r="BA1877" s="4"/>
      <c r="BB1877" s="4"/>
      <c r="BC1877" s="4"/>
      <c r="BD1877" s="4"/>
      <c r="BE1877" s="4"/>
      <c r="BF1877" s="4"/>
      <c r="BG1877" s="4"/>
      <c r="BH1877" s="4"/>
      <c r="BI1877" s="4"/>
      <c r="BJ1877" s="4"/>
      <c r="BK1877" s="4"/>
      <c r="BL1877" s="4"/>
      <c r="BM1877" s="4"/>
      <c r="BN1877" s="4"/>
      <c r="BO1877" s="4"/>
      <c r="BP1877" s="4"/>
      <c r="BQ1877" s="4"/>
      <c r="BR1877" s="4"/>
      <c r="BS1877" s="4"/>
      <c r="BT1877" s="4"/>
      <c r="BU1877" s="4"/>
      <c r="BV1877" s="4"/>
    </row>
    <row r="1878" spans="1:77">
      <c r="B1878" t="str">
        <f>B1877</f>
        <v>Anonymous2015-3</v>
      </c>
      <c r="C1878" t="s">
        <v>3</v>
      </c>
      <c r="D1878">
        <f>D1877</f>
        <v>2015</v>
      </c>
      <c r="E1878" s="25" t="s">
        <v>6</v>
      </c>
      <c r="F1878" s="4" t="str">
        <f>IFERROR(AVERAGE(G1878:H1878),"")</f>
        <v/>
      </c>
      <c r="G1878" s="12"/>
      <c r="H1878" s="13"/>
      <c r="I1878" s="4" t="str">
        <f>IFERROR(AVERAGE(J1878:K1878),"")</f>
        <v/>
      </c>
      <c r="J1878" s="12"/>
      <c r="K1878" s="13"/>
      <c r="L1878" s="4" t="str">
        <f>IFERROR(AVERAGE(M1878:N1878),"")</f>
        <v/>
      </c>
      <c r="M1878" s="12"/>
      <c r="N1878" s="13"/>
      <c r="O1878" s="4" t="str">
        <f>IFERROR(AVERAGE(P1878:Q1878),"")</f>
        <v/>
      </c>
      <c r="P1878" s="12"/>
      <c r="Q1878" s="13"/>
      <c r="R1878" s="4" t="str">
        <f>IFERROR(AVERAGE(S1878:T1878),"")</f>
        <v/>
      </c>
      <c r="S1878" s="12"/>
      <c r="T1878" s="13"/>
      <c r="U1878" s="4" t="str">
        <f>IFERROR(AVERAGE(V1878:W1878),"")</f>
        <v/>
      </c>
      <c r="V1878" s="12"/>
      <c r="W1878" s="13"/>
      <c r="X1878" s="4" t="str">
        <f>IFERROR(AVERAGE(Y1878:Z1878),"")</f>
        <v/>
      </c>
      <c r="Y1878" s="12"/>
      <c r="Z1878" s="13"/>
      <c r="AA1878" s="4" t="str">
        <f>IFERROR(AVERAGE(AB1878:AC1878),"")</f>
        <v/>
      </c>
      <c r="AB1878" s="12"/>
      <c r="AC1878" s="13"/>
      <c r="AD1878" s="4" t="str">
        <f>IFERROR(AVERAGE(AE1878:AF1878),"")</f>
        <v/>
      </c>
      <c r="AE1878" s="12"/>
      <c r="AF1878" s="13"/>
      <c r="AG1878" s="4" t="str">
        <f>IFERROR(AVERAGE(AH1878:AI1878),"")</f>
        <v/>
      </c>
      <c r="AH1878" s="12"/>
      <c r="AI1878" s="13"/>
      <c r="AJ1878" s="4" t="str">
        <f>IFERROR(AVERAGE(AK1878:AL1878),"")</f>
        <v/>
      </c>
      <c r="AK1878" s="12"/>
      <c r="AL1878" s="13"/>
      <c r="AM1878" s="4" t="str">
        <f>IFERROR(AVERAGE(AN1878:AO1878),"")</f>
        <v/>
      </c>
      <c r="AN1878" s="12"/>
      <c r="AO1878" s="13"/>
      <c r="AP1878" s="4" t="str">
        <f>IFERROR(AVERAGE(AQ1878:AR1878),"")</f>
        <v/>
      </c>
      <c r="AQ1878" s="12"/>
      <c r="AR1878" s="13"/>
      <c r="AS1878" s="4" t="str">
        <f>IFERROR(AVERAGE(AT1878:AU1878),"")</f>
        <v/>
      </c>
      <c r="AT1878" s="12"/>
      <c r="AU1878" s="13"/>
      <c r="AV1878" s="4" t="str">
        <f>IFERROR(AVERAGE(AW1878:AX1878),"")</f>
        <v/>
      </c>
      <c r="AW1878" s="12"/>
      <c r="AX1878" s="13"/>
      <c r="AY1878" s="4">
        <f>IFERROR(AVERAGE(AZ1878:BA1878),"")</f>
        <v>1466.6666666666667</v>
      </c>
      <c r="AZ1878" s="12">
        <f>0.8*AZ1891</f>
        <v>1466.6666666666667</v>
      </c>
      <c r="BA1878" s="13">
        <f>AZ1878</f>
        <v>1466.6666666666667</v>
      </c>
      <c r="BB1878" s="4" t="str">
        <f>IFERROR(AVERAGE(BC1878:BD1878),"")</f>
        <v/>
      </c>
      <c r="BC1878" s="12"/>
      <c r="BD1878" s="13"/>
      <c r="BE1878" s="4" t="str">
        <f>IFERROR(AVERAGE(BF1878:BG1878),"")</f>
        <v/>
      </c>
      <c r="BF1878" s="12"/>
      <c r="BG1878" s="13"/>
      <c r="BH1878" s="4" t="str">
        <f>IFERROR(AVERAGE(BI1878:BJ1878),"")</f>
        <v/>
      </c>
      <c r="BI1878" s="12"/>
      <c r="BJ1878" s="13"/>
      <c r="BK1878" s="4" t="str">
        <f>IFERROR(AVERAGE(BL1878:BM1878),"")</f>
        <v/>
      </c>
      <c r="BL1878" s="12"/>
      <c r="BM1878" s="13"/>
      <c r="BN1878" s="4" t="str">
        <f>IFERROR(AVERAGE(BO1878:BP1878),"")</f>
        <v/>
      </c>
      <c r="BO1878" s="12"/>
      <c r="BP1878" s="13"/>
      <c r="BQ1878" s="4" t="str">
        <f>IFERROR(AVERAGE(BR1878:BS1878),"")</f>
        <v/>
      </c>
      <c r="BR1878" s="12"/>
      <c r="BS1878" s="13"/>
      <c r="BT1878" s="4" t="str">
        <f>IFERROR(AVERAGE(BU1878:BV1878),"")</f>
        <v/>
      </c>
      <c r="BU1878" s="12"/>
      <c r="BV1878" s="13"/>
      <c r="BX1878" s="2"/>
      <c r="BY1878" s="2"/>
    </row>
    <row r="1879" spans="1:77">
      <c r="B1879" t="str">
        <f>B1878</f>
        <v>Anonymous2015-3</v>
      </c>
      <c r="C1879" t="s">
        <v>4</v>
      </c>
      <c r="D1879">
        <f>D1878</f>
        <v>2015</v>
      </c>
      <c r="E1879" t="str">
        <f>E1878</f>
        <v>EUR/kW</v>
      </c>
      <c r="F1879" s="4" t="str">
        <f>IFERROR(AVERAGE(G1879:H1879),"")</f>
        <v/>
      </c>
      <c r="G1879" s="14"/>
      <c r="H1879" s="15"/>
      <c r="I1879" s="4" t="str">
        <f>IFERROR(AVERAGE(J1879:K1879),"")</f>
        <v/>
      </c>
      <c r="J1879" s="14"/>
      <c r="K1879" s="15"/>
      <c r="L1879" s="4" t="str">
        <f>IFERROR(AVERAGE(M1879:N1879),"")</f>
        <v/>
      </c>
      <c r="M1879" s="14"/>
      <c r="N1879" s="15"/>
      <c r="O1879" s="4" t="str">
        <f>IFERROR(AVERAGE(P1879:Q1879),"")</f>
        <v/>
      </c>
      <c r="P1879" s="14"/>
      <c r="Q1879" s="15"/>
      <c r="R1879" s="4" t="str">
        <f>IFERROR(AVERAGE(S1879:T1879),"")</f>
        <v/>
      </c>
      <c r="S1879" s="14"/>
      <c r="T1879" s="15"/>
      <c r="U1879" s="4" t="str">
        <f>IFERROR(AVERAGE(V1879:W1879),"")</f>
        <v/>
      </c>
      <c r="V1879" s="14"/>
      <c r="W1879" s="15"/>
      <c r="X1879" s="4" t="str">
        <f>IFERROR(AVERAGE(Y1879:Z1879),"")</f>
        <v/>
      </c>
      <c r="Y1879" s="14"/>
      <c r="Z1879" s="15"/>
      <c r="AA1879" s="4" t="str">
        <f>IFERROR(AVERAGE(AB1879:AC1879),"")</f>
        <v/>
      </c>
      <c r="AB1879" s="14"/>
      <c r="AC1879" s="15"/>
      <c r="AD1879" s="4" t="str">
        <f>IFERROR(AVERAGE(AE1879:AF1879),"")</f>
        <v/>
      </c>
      <c r="AE1879" s="14"/>
      <c r="AF1879" s="15"/>
      <c r="AG1879" s="4" t="str">
        <f>IFERROR(AVERAGE(AH1879:AI1879),"")</f>
        <v/>
      </c>
      <c r="AH1879" s="14"/>
      <c r="AI1879" s="15"/>
      <c r="AJ1879" s="4" t="str">
        <f>IFERROR(AVERAGE(AK1879:AL1879),"")</f>
        <v/>
      </c>
      <c r="AK1879" s="14"/>
      <c r="AL1879" s="15"/>
      <c r="AM1879" s="4" t="str">
        <f>IFERROR(AVERAGE(AN1879:AO1879),"")</f>
        <v/>
      </c>
      <c r="AN1879" s="14"/>
      <c r="AO1879" s="15"/>
      <c r="AP1879" s="4" t="str">
        <f>IFERROR(AVERAGE(AQ1879:AR1879),"")</f>
        <v/>
      </c>
      <c r="AQ1879" s="14"/>
      <c r="AR1879" s="15"/>
      <c r="AS1879" s="4" t="str">
        <f>IFERROR(AVERAGE(AT1879:AU1879),"")</f>
        <v/>
      </c>
      <c r="AT1879" s="14"/>
      <c r="AU1879" s="15"/>
      <c r="AV1879" s="4" t="str">
        <f>IFERROR(AVERAGE(AW1879:AX1879),"")</f>
        <v/>
      </c>
      <c r="AW1879" s="14"/>
      <c r="AX1879" s="15"/>
      <c r="AY1879" s="4" t="str">
        <f>IFERROR(AVERAGE(AZ1879:BA1879),"")</f>
        <v/>
      </c>
      <c r="AZ1879" s="14"/>
      <c r="BA1879" s="15"/>
      <c r="BB1879" s="4" t="str">
        <f>IFERROR(AVERAGE(BC1879:BD1879),"")</f>
        <v/>
      </c>
      <c r="BC1879" s="14"/>
      <c r="BD1879" s="15"/>
      <c r="BE1879" s="4" t="str">
        <f>IFERROR(AVERAGE(BF1879:BG1879),"")</f>
        <v/>
      </c>
      <c r="BF1879" s="14"/>
      <c r="BG1879" s="15"/>
      <c r="BH1879" s="4" t="str">
        <f>IFERROR(AVERAGE(BI1879:BJ1879),"")</f>
        <v/>
      </c>
      <c r="BI1879" s="14"/>
      <c r="BJ1879" s="15"/>
      <c r="BK1879" s="4" t="str">
        <f>IFERROR(AVERAGE(BL1879:BM1879),"")</f>
        <v/>
      </c>
      <c r="BL1879" s="14"/>
      <c r="BM1879" s="15"/>
      <c r="BN1879" s="4" t="str">
        <f>IFERROR(AVERAGE(BO1879:BP1879),"")</f>
        <v/>
      </c>
      <c r="BO1879" s="14"/>
      <c r="BP1879" s="15"/>
      <c r="BQ1879" s="4" t="str">
        <f>IFERROR(AVERAGE(BR1879:BS1879),"")</f>
        <v/>
      </c>
      <c r="BR1879" s="14"/>
      <c r="BS1879" s="15"/>
      <c r="BT1879" s="4" t="str">
        <f>IFERROR(AVERAGE(BU1879:BV1879),"")</f>
        <v/>
      </c>
      <c r="BU1879" s="14"/>
      <c r="BV1879" s="15"/>
      <c r="BX1879" s="2"/>
      <c r="BY1879" s="2"/>
    </row>
    <row r="1880" spans="1:77">
      <c r="B1880" t="str">
        <f>B1879</f>
        <v>Anonymous2015-3</v>
      </c>
      <c r="C1880" t="s">
        <v>5</v>
      </c>
      <c r="D1880">
        <f>D1879</f>
        <v>2015</v>
      </c>
      <c r="E1880" t="str">
        <f>E1879</f>
        <v>EUR/kW</v>
      </c>
      <c r="F1880" s="4" t="str">
        <f>IFERROR(AVERAGE(G1880:H1880),"")</f>
        <v/>
      </c>
      <c r="G1880" s="16"/>
      <c r="H1880" s="17"/>
      <c r="I1880" s="4" t="str">
        <f>IFERROR(AVERAGE(J1880:K1880),"")</f>
        <v/>
      </c>
      <c r="J1880" s="16"/>
      <c r="K1880" s="17"/>
      <c r="L1880" s="4" t="str">
        <f>IFERROR(AVERAGE(M1880:N1880),"")</f>
        <v/>
      </c>
      <c r="M1880" s="16"/>
      <c r="N1880" s="17"/>
      <c r="O1880" s="4" t="str">
        <f>IFERROR(AVERAGE(P1880:Q1880),"")</f>
        <v/>
      </c>
      <c r="P1880" s="16"/>
      <c r="Q1880" s="17"/>
      <c r="R1880" s="4" t="str">
        <f>IFERROR(AVERAGE(S1880:T1880),"")</f>
        <v/>
      </c>
      <c r="S1880" s="16"/>
      <c r="T1880" s="17"/>
      <c r="U1880" s="4" t="str">
        <f>IFERROR(AVERAGE(V1880:W1880),"")</f>
        <v/>
      </c>
      <c r="V1880" s="16"/>
      <c r="W1880" s="17"/>
      <c r="X1880" s="4" t="str">
        <f>IFERROR(AVERAGE(Y1880:Z1880),"")</f>
        <v/>
      </c>
      <c r="Y1880" s="16"/>
      <c r="Z1880" s="17"/>
      <c r="AA1880" s="4" t="str">
        <f>IFERROR(AVERAGE(AB1880:AC1880),"")</f>
        <v/>
      </c>
      <c r="AB1880" s="16"/>
      <c r="AC1880" s="17"/>
      <c r="AD1880" s="4" t="str">
        <f>IFERROR(AVERAGE(AE1880:AF1880),"")</f>
        <v/>
      </c>
      <c r="AE1880" s="16"/>
      <c r="AF1880" s="17"/>
      <c r="AG1880" s="4" t="str">
        <f>IFERROR(AVERAGE(AH1880:AI1880),"")</f>
        <v/>
      </c>
      <c r="AH1880" s="16"/>
      <c r="AI1880" s="17"/>
      <c r="AJ1880" s="4" t="str">
        <f>IFERROR(AVERAGE(AK1880:AL1880),"")</f>
        <v/>
      </c>
      <c r="AK1880" s="16"/>
      <c r="AL1880" s="17"/>
      <c r="AM1880" s="4" t="str">
        <f>IFERROR(AVERAGE(AN1880:AO1880),"")</f>
        <v/>
      </c>
      <c r="AN1880" s="16"/>
      <c r="AO1880" s="17"/>
      <c r="AP1880" s="4" t="str">
        <f>IFERROR(AVERAGE(AQ1880:AR1880),"")</f>
        <v/>
      </c>
      <c r="AQ1880" s="16"/>
      <c r="AR1880" s="17"/>
      <c r="AS1880" s="4" t="str">
        <f>IFERROR(AVERAGE(AT1880:AU1880),"")</f>
        <v/>
      </c>
      <c r="AT1880" s="16"/>
      <c r="AU1880" s="17"/>
      <c r="AV1880" s="4" t="str">
        <f>IFERROR(AVERAGE(AW1880:AX1880),"")</f>
        <v/>
      </c>
      <c r="AW1880" s="16"/>
      <c r="AX1880" s="17"/>
      <c r="AY1880" s="4" t="str">
        <f>IFERROR(AVERAGE(AZ1880:BA1880),"")</f>
        <v/>
      </c>
      <c r="AZ1880" s="16"/>
      <c r="BA1880" s="17"/>
      <c r="BB1880" s="4" t="str">
        <f>IFERROR(AVERAGE(BC1880:BD1880),"")</f>
        <v/>
      </c>
      <c r="BC1880" s="16"/>
      <c r="BD1880" s="17"/>
      <c r="BE1880" s="4" t="str">
        <f>IFERROR(AVERAGE(BF1880:BG1880),"")</f>
        <v/>
      </c>
      <c r="BF1880" s="16"/>
      <c r="BG1880" s="17"/>
      <c r="BH1880" s="4" t="str">
        <f>IFERROR(AVERAGE(BI1880:BJ1880),"")</f>
        <v/>
      </c>
      <c r="BI1880" s="16"/>
      <c r="BJ1880" s="17"/>
      <c r="BK1880" s="4" t="str">
        <f>IFERROR(AVERAGE(BL1880:BM1880),"")</f>
        <v/>
      </c>
      <c r="BL1880" s="16"/>
      <c r="BM1880" s="17"/>
      <c r="BN1880" s="4" t="str">
        <f>IFERROR(AVERAGE(BO1880:BP1880),"")</f>
        <v/>
      </c>
      <c r="BO1880" s="16"/>
      <c r="BP1880" s="17"/>
      <c r="BQ1880" s="4" t="str">
        <f>IFERROR(AVERAGE(BR1880:BS1880),"")</f>
        <v/>
      </c>
      <c r="BR1880" s="16"/>
      <c r="BS1880" s="17"/>
      <c r="BT1880" s="4" t="str">
        <f>IFERROR(AVERAGE(BU1880:BV1880),"")</f>
        <v/>
      </c>
      <c r="BU1880" s="16"/>
      <c r="BV1880" s="17"/>
    </row>
    <row r="1881" spans="1:77">
      <c r="B1881" t="s">
        <v>69</v>
      </c>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4"/>
      <c r="AH1881" s="4"/>
      <c r="AI1881" s="4"/>
      <c r="AJ1881" s="4"/>
      <c r="AK1881" s="4"/>
      <c r="AL1881" s="4"/>
      <c r="AM1881" s="4"/>
      <c r="AN1881" s="4"/>
      <c r="AO1881" s="4"/>
      <c r="AP1881" s="4"/>
      <c r="AQ1881" s="4"/>
      <c r="AR1881" s="4"/>
      <c r="AS1881" s="4"/>
      <c r="AT1881" s="4"/>
      <c r="AU1881" s="4"/>
      <c r="AV1881" s="4"/>
      <c r="AW1881" s="4"/>
      <c r="AX1881" s="4"/>
      <c r="AY1881" s="4"/>
      <c r="AZ1881" s="4"/>
      <c r="BA1881" s="4"/>
      <c r="BB1881" s="4"/>
      <c r="BC1881" s="4"/>
      <c r="BD1881" s="4"/>
      <c r="BE1881" s="4"/>
      <c r="BF1881" s="4"/>
      <c r="BG1881" s="4"/>
      <c r="BH1881" s="4"/>
      <c r="BI1881" s="4"/>
      <c r="BJ1881" s="4"/>
      <c r="BK1881" s="4"/>
      <c r="BL1881" s="4"/>
      <c r="BM1881" s="4"/>
      <c r="BN1881" s="4"/>
      <c r="BO1881" s="4"/>
      <c r="BP1881" s="4"/>
      <c r="BQ1881" s="4"/>
      <c r="BR1881" s="4"/>
      <c r="BS1881" s="4"/>
      <c r="BT1881" s="4"/>
      <c r="BU1881" s="4"/>
      <c r="BV1881" s="4"/>
    </row>
    <row r="1882" spans="1:77" s="1" customFormat="1">
      <c r="A1882" s="55"/>
      <c r="B1882" s="1" t="str">
        <f>B1880</f>
        <v>Anonymous2015-3</v>
      </c>
      <c r="C1882" s="1" t="s">
        <v>10</v>
      </c>
      <c r="D1882" s="1">
        <f>D1877</f>
        <v>2015</v>
      </c>
      <c r="E1882" s="1" t="str">
        <f>E1878</f>
        <v>EUR/kW</v>
      </c>
      <c r="F1882" s="10">
        <f>IFERROR(SUM(F1884:F1889)/F1883,0)</f>
        <v>0</v>
      </c>
      <c r="G1882" s="10">
        <f>IFERROR(SUM(G1884:G1889)/G1883,0)</f>
        <v>0</v>
      </c>
      <c r="H1882" s="10">
        <f>IFERROR(SUM(H1884:H1889)/H1883,0)</f>
        <v>0</v>
      </c>
      <c r="I1882" s="10">
        <f t="shared" ref="I1882:BT1882" si="2078">IFERROR(SUM(I1884:I1889)/I1883,0)</f>
        <v>0</v>
      </c>
      <c r="J1882" s="10">
        <f t="shared" si="2078"/>
        <v>0</v>
      </c>
      <c r="K1882" s="10">
        <f t="shared" si="2078"/>
        <v>0</v>
      </c>
      <c r="L1882" s="10">
        <f t="shared" si="2078"/>
        <v>0</v>
      </c>
      <c r="M1882" s="10">
        <f t="shared" si="2078"/>
        <v>0</v>
      </c>
      <c r="N1882" s="10">
        <f t="shared" si="2078"/>
        <v>0</v>
      </c>
      <c r="O1882" s="10">
        <f t="shared" si="2078"/>
        <v>0</v>
      </c>
      <c r="P1882" s="10">
        <f t="shared" si="2078"/>
        <v>0</v>
      </c>
      <c r="Q1882" s="10">
        <f t="shared" si="2078"/>
        <v>0</v>
      </c>
      <c r="R1882" s="10">
        <f t="shared" si="2078"/>
        <v>0</v>
      </c>
      <c r="S1882" s="10">
        <f t="shared" si="2078"/>
        <v>0</v>
      </c>
      <c r="T1882" s="10">
        <f t="shared" si="2078"/>
        <v>0</v>
      </c>
      <c r="U1882" s="10">
        <f t="shared" si="2078"/>
        <v>0</v>
      </c>
      <c r="V1882" s="10">
        <f t="shared" si="2078"/>
        <v>0</v>
      </c>
      <c r="W1882" s="10">
        <f t="shared" si="2078"/>
        <v>0</v>
      </c>
      <c r="X1882" s="10">
        <f t="shared" si="2078"/>
        <v>0</v>
      </c>
      <c r="Y1882" s="10">
        <f t="shared" si="2078"/>
        <v>0</v>
      </c>
      <c r="Z1882" s="10">
        <f t="shared" si="2078"/>
        <v>0</v>
      </c>
      <c r="AA1882" s="10">
        <f t="shared" si="2078"/>
        <v>0</v>
      </c>
      <c r="AB1882" s="10">
        <f t="shared" si="2078"/>
        <v>0</v>
      </c>
      <c r="AC1882" s="10">
        <f t="shared" si="2078"/>
        <v>0</v>
      </c>
      <c r="AD1882" s="10">
        <f t="shared" si="2078"/>
        <v>0</v>
      </c>
      <c r="AE1882" s="10">
        <f t="shared" si="2078"/>
        <v>0</v>
      </c>
      <c r="AF1882" s="10">
        <f t="shared" si="2078"/>
        <v>0</v>
      </c>
      <c r="AG1882" s="10">
        <f t="shared" si="2078"/>
        <v>0</v>
      </c>
      <c r="AH1882" s="10">
        <f t="shared" si="2078"/>
        <v>0</v>
      </c>
      <c r="AI1882" s="10">
        <f t="shared" si="2078"/>
        <v>0</v>
      </c>
      <c r="AJ1882" s="10">
        <f t="shared" si="2078"/>
        <v>0</v>
      </c>
      <c r="AK1882" s="10">
        <f t="shared" si="2078"/>
        <v>0</v>
      </c>
      <c r="AL1882" s="10">
        <f t="shared" si="2078"/>
        <v>0</v>
      </c>
      <c r="AM1882" s="10">
        <f t="shared" si="2078"/>
        <v>0</v>
      </c>
      <c r="AN1882" s="10">
        <f t="shared" si="2078"/>
        <v>0</v>
      </c>
      <c r="AO1882" s="10">
        <f t="shared" si="2078"/>
        <v>0</v>
      </c>
      <c r="AP1882" s="10">
        <f t="shared" si="2078"/>
        <v>0</v>
      </c>
      <c r="AQ1882" s="10">
        <f t="shared" si="2078"/>
        <v>0</v>
      </c>
      <c r="AR1882" s="10">
        <f t="shared" si="2078"/>
        <v>0</v>
      </c>
      <c r="AS1882" s="10">
        <f t="shared" si="2078"/>
        <v>0</v>
      </c>
      <c r="AT1882" s="10">
        <f t="shared" si="2078"/>
        <v>0</v>
      </c>
      <c r="AU1882" s="10">
        <f t="shared" si="2078"/>
        <v>0</v>
      </c>
      <c r="AV1882" s="10">
        <f t="shared" si="2078"/>
        <v>0</v>
      </c>
      <c r="AW1882" s="10">
        <f t="shared" si="2078"/>
        <v>0</v>
      </c>
      <c r="AX1882" s="10">
        <f t="shared" si="2078"/>
        <v>0</v>
      </c>
      <c r="AY1882" s="10">
        <f t="shared" si="2078"/>
        <v>0</v>
      </c>
      <c r="AZ1882" s="10">
        <f t="shared" si="2078"/>
        <v>0</v>
      </c>
      <c r="BA1882" s="10">
        <f t="shared" si="2078"/>
        <v>0</v>
      </c>
      <c r="BB1882" s="10">
        <f t="shared" si="2078"/>
        <v>0</v>
      </c>
      <c r="BC1882" s="10">
        <f t="shared" si="2078"/>
        <v>0</v>
      </c>
      <c r="BD1882" s="10">
        <f t="shared" si="2078"/>
        <v>0</v>
      </c>
      <c r="BE1882" s="10">
        <f t="shared" si="2078"/>
        <v>0</v>
      </c>
      <c r="BF1882" s="10">
        <f t="shared" si="2078"/>
        <v>0</v>
      </c>
      <c r="BG1882" s="10">
        <f t="shared" si="2078"/>
        <v>0</v>
      </c>
      <c r="BH1882" s="10">
        <f t="shared" si="2078"/>
        <v>0</v>
      </c>
      <c r="BI1882" s="10">
        <f t="shared" si="2078"/>
        <v>0</v>
      </c>
      <c r="BJ1882" s="10">
        <f t="shared" si="2078"/>
        <v>0</v>
      </c>
      <c r="BK1882" s="10">
        <f t="shared" si="2078"/>
        <v>0</v>
      </c>
      <c r="BL1882" s="10">
        <f t="shared" si="2078"/>
        <v>0</v>
      </c>
      <c r="BM1882" s="10">
        <f t="shared" si="2078"/>
        <v>0</v>
      </c>
      <c r="BN1882" s="10">
        <f t="shared" si="2078"/>
        <v>0</v>
      </c>
      <c r="BO1882" s="10">
        <f t="shared" si="2078"/>
        <v>0</v>
      </c>
      <c r="BP1882" s="10">
        <f t="shared" si="2078"/>
        <v>0</v>
      </c>
      <c r="BQ1882" s="10">
        <f t="shared" si="2078"/>
        <v>0</v>
      </c>
      <c r="BR1882" s="10">
        <f t="shared" si="2078"/>
        <v>0</v>
      </c>
      <c r="BS1882" s="10">
        <f t="shared" si="2078"/>
        <v>0</v>
      </c>
      <c r="BT1882" s="10">
        <f t="shared" si="2078"/>
        <v>0</v>
      </c>
      <c r="BU1882" s="10">
        <f>IFERROR(SUM(BU1884:BU1889)/BU1883,0)</f>
        <v>0</v>
      </c>
      <c r="BV1882" s="10">
        <f>IFERROR(SUM(BV1884:BV1889)/BV1883,0)</f>
        <v>0</v>
      </c>
    </row>
    <row r="1883" spans="1:77" hidden="1" outlineLevel="1">
      <c r="B1883" t="str">
        <f>B1882</f>
        <v>Anonymous2015-3</v>
      </c>
      <c r="C1883" t="s">
        <v>17</v>
      </c>
      <c r="D1883">
        <f>D1882</f>
        <v>2015</v>
      </c>
      <c r="E1883" t="s">
        <v>18</v>
      </c>
      <c r="F1883" s="4" t="str">
        <f>IFERROR(AVERAGE(G1883:H1883),"")</f>
        <v/>
      </c>
      <c r="G1883" s="12"/>
      <c r="H1883" s="13"/>
      <c r="I1883" s="4" t="str">
        <f>IFERROR(AVERAGE(J1883:K1883),"")</f>
        <v/>
      </c>
      <c r="J1883" s="12"/>
      <c r="K1883" s="13"/>
      <c r="L1883" s="4" t="str">
        <f>IFERROR(AVERAGE(M1883:N1883),"")</f>
        <v/>
      </c>
      <c r="M1883" s="12"/>
      <c r="N1883" s="13"/>
      <c r="O1883" s="4" t="str">
        <f>IFERROR(AVERAGE(P1883:Q1883),"")</f>
        <v/>
      </c>
      <c r="P1883" s="12"/>
      <c r="Q1883" s="13"/>
      <c r="R1883" s="4" t="str">
        <f>IFERROR(AVERAGE(S1883:T1883),"")</f>
        <v/>
      </c>
      <c r="S1883" s="12"/>
      <c r="T1883" s="13"/>
      <c r="U1883" s="4" t="str">
        <f>IFERROR(AVERAGE(V1883:W1883),"")</f>
        <v/>
      </c>
      <c r="V1883" s="12"/>
      <c r="W1883" s="13"/>
      <c r="X1883" s="4" t="str">
        <f>IFERROR(AVERAGE(Y1883:Z1883),"")</f>
        <v/>
      </c>
      <c r="Y1883" s="12"/>
      <c r="Z1883" s="13"/>
      <c r="AA1883" s="4" t="str">
        <f>IFERROR(AVERAGE(AB1883:AC1883),"")</f>
        <v/>
      </c>
      <c r="AB1883" s="12"/>
      <c r="AC1883" s="13"/>
      <c r="AD1883" s="4" t="str">
        <f>IFERROR(AVERAGE(AE1883:AF1883),"")</f>
        <v/>
      </c>
      <c r="AE1883" s="12"/>
      <c r="AF1883" s="13"/>
      <c r="AG1883" s="4" t="str">
        <f>IFERROR(AVERAGE(AH1883:AI1883),"")</f>
        <v/>
      </c>
      <c r="AH1883" s="12"/>
      <c r="AI1883" s="13"/>
      <c r="AJ1883" s="4" t="str">
        <f>IFERROR(AVERAGE(AK1883:AL1883),"")</f>
        <v/>
      </c>
      <c r="AK1883" s="12"/>
      <c r="AL1883" s="13"/>
      <c r="AM1883" s="4" t="str">
        <f>IFERROR(AVERAGE(AN1883:AO1883),"")</f>
        <v/>
      </c>
      <c r="AN1883" s="12"/>
      <c r="AO1883" s="13"/>
      <c r="AP1883" s="4" t="str">
        <f>IFERROR(AVERAGE(AQ1883:AR1883),"")</f>
        <v/>
      </c>
      <c r="AQ1883" s="12"/>
      <c r="AR1883" s="13"/>
      <c r="AS1883" s="4" t="str">
        <f>IFERROR(AVERAGE(AT1883:AU1883),"")</f>
        <v/>
      </c>
      <c r="AT1883" s="12"/>
      <c r="AU1883" s="13"/>
      <c r="AV1883" s="4" t="str">
        <f>IFERROR(AVERAGE(AW1883:AX1883),"")</f>
        <v/>
      </c>
      <c r="AW1883" s="12"/>
      <c r="AX1883" s="13"/>
      <c r="AY1883" s="4" t="str">
        <f>IFERROR(AVERAGE(AZ1883:BA1883),"")</f>
        <v/>
      </c>
      <c r="AZ1883" s="12"/>
      <c r="BA1883" s="13"/>
      <c r="BB1883" s="4" t="str">
        <f>IFERROR(AVERAGE(BC1883:BD1883),"")</f>
        <v/>
      </c>
      <c r="BC1883" s="12"/>
      <c r="BD1883" s="13"/>
      <c r="BE1883" s="4" t="str">
        <f>IFERROR(AVERAGE(BF1883:BG1883),"")</f>
        <v/>
      </c>
      <c r="BF1883" s="12"/>
      <c r="BG1883" s="13"/>
      <c r="BH1883" s="4" t="str">
        <f>IFERROR(AVERAGE(BI1883:BJ1883),"")</f>
        <v/>
      </c>
      <c r="BI1883" s="12"/>
      <c r="BJ1883" s="13"/>
      <c r="BK1883" s="4" t="str">
        <f>IFERROR(AVERAGE(BL1883:BM1883),"")</f>
        <v/>
      </c>
      <c r="BL1883" s="12"/>
      <c r="BM1883" s="13"/>
      <c r="BN1883" s="4" t="str">
        <f>IFERROR(AVERAGE(BO1883:BP1883),"")</f>
        <v/>
      </c>
      <c r="BO1883" s="12"/>
      <c r="BP1883" s="13"/>
      <c r="BQ1883" s="4" t="str">
        <f>IFERROR(AVERAGE(BR1883:BS1883),"")</f>
        <v/>
      </c>
      <c r="BR1883" s="12"/>
      <c r="BS1883" s="13"/>
      <c r="BT1883" s="4" t="str">
        <f>IFERROR(AVERAGE(BU1883:BV1883),"")</f>
        <v/>
      </c>
      <c r="BU1883" s="12"/>
      <c r="BV1883" s="13"/>
    </row>
    <row r="1884" spans="1:77" hidden="1" outlineLevel="1">
      <c r="B1884" t="str">
        <f t="shared" ref="B1884:B1889" si="2079">B1883</f>
        <v>Anonymous2015-3</v>
      </c>
      <c r="C1884" t="s">
        <v>12</v>
      </c>
      <c r="D1884">
        <f>D1882</f>
        <v>2015</v>
      </c>
      <c r="E1884" t="str">
        <f>LEFT(E1882,3)</f>
        <v>EUR</v>
      </c>
      <c r="F1884" s="4" t="str">
        <f t="shared" ref="F1884:F1889" si="2080">IFERROR(AVERAGE(G1884:H1884),"")</f>
        <v/>
      </c>
      <c r="G1884" s="12"/>
      <c r="H1884" s="13"/>
      <c r="I1884" s="4" t="str">
        <f t="shared" ref="I1884:I1889" si="2081">IFERROR(AVERAGE(J1884:K1884),"")</f>
        <v/>
      </c>
      <c r="J1884" s="12"/>
      <c r="K1884" s="13"/>
      <c r="L1884" s="4" t="str">
        <f t="shared" ref="L1884:L1889" si="2082">IFERROR(AVERAGE(M1884:N1884),"")</f>
        <v/>
      </c>
      <c r="M1884" s="12"/>
      <c r="N1884" s="13"/>
      <c r="O1884" s="4" t="str">
        <f t="shared" ref="O1884:O1889" si="2083">IFERROR(AVERAGE(P1884:Q1884),"")</f>
        <v/>
      </c>
      <c r="P1884" s="12"/>
      <c r="Q1884" s="13"/>
      <c r="R1884" s="4" t="str">
        <f t="shared" ref="R1884:R1889" si="2084">IFERROR(AVERAGE(S1884:T1884),"")</f>
        <v/>
      </c>
      <c r="S1884" s="12"/>
      <c r="T1884" s="13"/>
      <c r="U1884" s="4" t="str">
        <f t="shared" ref="U1884:U1889" si="2085">IFERROR(AVERAGE(V1884:W1884),"")</f>
        <v/>
      </c>
      <c r="V1884" s="12"/>
      <c r="W1884" s="13"/>
      <c r="X1884" s="4" t="str">
        <f t="shared" ref="X1884:X1889" si="2086">IFERROR(AVERAGE(Y1884:Z1884),"")</f>
        <v/>
      </c>
      <c r="Y1884" s="12"/>
      <c r="Z1884" s="13"/>
      <c r="AA1884" s="4" t="str">
        <f t="shared" ref="AA1884:AA1889" si="2087">IFERROR(AVERAGE(AB1884:AC1884),"")</f>
        <v/>
      </c>
      <c r="AB1884" s="12"/>
      <c r="AC1884" s="13"/>
      <c r="AD1884" s="4" t="str">
        <f t="shared" ref="AD1884:AD1889" si="2088">IFERROR(AVERAGE(AE1884:AF1884),"")</f>
        <v/>
      </c>
      <c r="AE1884" s="12"/>
      <c r="AF1884" s="13"/>
      <c r="AG1884" s="4" t="str">
        <f t="shared" ref="AG1884:AG1889" si="2089">IFERROR(AVERAGE(AH1884:AI1884),"")</f>
        <v/>
      </c>
      <c r="AH1884" s="12"/>
      <c r="AI1884" s="13"/>
      <c r="AJ1884" s="4" t="str">
        <f t="shared" ref="AJ1884:AJ1889" si="2090">IFERROR(AVERAGE(AK1884:AL1884),"")</f>
        <v/>
      </c>
      <c r="AK1884" s="12"/>
      <c r="AL1884" s="13"/>
      <c r="AM1884" s="4" t="str">
        <f t="shared" ref="AM1884:AM1889" si="2091">IFERROR(AVERAGE(AN1884:AO1884),"")</f>
        <v/>
      </c>
      <c r="AN1884" s="12"/>
      <c r="AO1884" s="13"/>
      <c r="AP1884" s="4" t="str">
        <f t="shared" ref="AP1884:AP1889" si="2092">IFERROR(AVERAGE(AQ1884:AR1884),"")</f>
        <v/>
      </c>
      <c r="AQ1884" s="12"/>
      <c r="AR1884" s="13"/>
      <c r="AS1884" s="4" t="str">
        <f t="shared" ref="AS1884:AS1889" si="2093">IFERROR(AVERAGE(AT1884:AU1884),"")</f>
        <v/>
      </c>
      <c r="AT1884" s="12"/>
      <c r="AU1884" s="13"/>
      <c r="AV1884" s="4" t="str">
        <f t="shared" ref="AV1884:AV1889" si="2094">IFERROR(AVERAGE(AW1884:AX1884),"")</f>
        <v/>
      </c>
      <c r="AW1884" s="12"/>
      <c r="AX1884" s="13"/>
      <c r="AY1884" s="4" t="str">
        <f t="shared" ref="AY1884:AY1889" si="2095">IFERROR(AVERAGE(AZ1884:BA1884),"")</f>
        <v/>
      </c>
      <c r="AZ1884" s="12"/>
      <c r="BA1884" s="13"/>
      <c r="BB1884" s="4" t="str">
        <f t="shared" ref="BB1884:BB1889" si="2096">IFERROR(AVERAGE(BC1884:BD1884),"")</f>
        <v/>
      </c>
      <c r="BC1884" s="12"/>
      <c r="BD1884" s="13"/>
      <c r="BE1884" s="4" t="str">
        <f t="shared" ref="BE1884:BE1889" si="2097">IFERROR(AVERAGE(BF1884:BG1884),"")</f>
        <v/>
      </c>
      <c r="BF1884" s="12"/>
      <c r="BG1884" s="13"/>
      <c r="BH1884" s="4" t="str">
        <f t="shared" ref="BH1884:BH1889" si="2098">IFERROR(AVERAGE(BI1884:BJ1884),"")</f>
        <v/>
      </c>
      <c r="BI1884" s="12"/>
      <c r="BJ1884" s="13"/>
      <c r="BK1884" s="4" t="str">
        <f t="shared" ref="BK1884:BK1889" si="2099">IFERROR(AVERAGE(BL1884:BM1884),"")</f>
        <v/>
      </c>
      <c r="BL1884" s="12"/>
      <c r="BM1884" s="13"/>
      <c r="BN1884" s="4" t="str">
        <f t="shared" ref="BN1884:BN1889" si="2100">IFERROR(AVERAGE(BO1884:BP1884),"")</f>
        <v/>
      </c>
      <c r="BO1884" s="12"/>
      <c r="BP1884" s="13"/>
      <c r="BQ1884" s="4" t="str">
        <f t="shared" ref="BQ1884:BQ1889" si="2101">IFERROR(AVERAGE(BR1884:BS1884),"")</f>
        <v/>
      </c>
      <c r="BR1884" s="12"/>
      <c r="BS1884" s="13"/>
      <c r="BT1884" s="4" t="str">
        <f t="shared" ref="BT1884:BT1889" si="2102">IFERROR(AVERAGE(BU1884:BV1884),"")</f>
        <v/>
      </c>
      <c r="BU1884" s="12"/>
      <c r="BV1884" s="13"/>
    </row>
    <row r="1885" spans="1:77" hidden="1" outlineLevel="1">
      <c r="B1885" t="str">
        <f t="shared" si="2079"/>
        <v>Anonymous2015-3</v>
      </c>
      <c r="C1885" t="s">
        <v>13</v>
      </c>
      <c r="D1885">
        <f t="shared" ref="D1885:E1889" si="2103">D1884</f>
        <v>2015</v>
      </c>
      <c r="E1885" t="str">
        <f t="shared" si="2103"/>
        <v>EUR</v>
      </c>
      <c r="F1885" s="4" t="str">
        <f t="shared" si="2080"/>
        <v/>
      </c>
      <c r="G1885" s="12"/>
      <c r="H1885" s="13"/>
      <c r="I1885" s="4" t="str">
        <f t="shared" si="2081"/>
        <v/>
      </c>
      <c r="J1885" s="12"/>
      <c r="K1885" s="13"/>
      <c r="L1885" s="4" t="str">
        <f t="shared" si="2082"/>
        <v/>
      </c>
      <c r="M1885" s="12"/>
      <c r="N1885" s="13"/>
      <c r="O1885" s="4" t="str">
        <f t="shared" si="2083"/>
        <v/>
      </c>
      <c r="P1885" s="12"/>
      <c r="Q1885" s="13"/>
      <c r="R1885" s="4" t="str">
        <f t="shared" si="2084"/>
        <v/>
      </c>
      <c r="S1885" s="12"/>
      <c r="T1885" s="13"/>
      <c r="U1885" s="4" t="str">
        <f t="shared" si="2085"/>
        <v/>
      </c>
      <c r="V1885" s="12"/>
      <c r="W1885" s="13"/>
      <c r="X1885" s="4" t="str">
        <f t="shared" si="2086"/>
        <v/>
      </c>
      <c r="Y1885" s="12"/>
      <c r="Z1885" s="13"/>
      <c r="AA1885" s="4" t="str">
        <f t="shared" si="2087"/>
        <v/>
      </c>
      <c r="AB1885" s="12"/>
      <c r="AC1885" s="13"/>
      <c r="AD1885" s="4" t="str">
        <f t="shared" si="2088"/>
        <v/>
      </c>
      <c r="AE1885" s="12"/>
      <c r="AF1885" s="13"/>
      <c r="AG1885" s="4" t="str">
        <f t="shared" si="2089"/>
        <v/>
      </c>
      <c r="AH1885" s="12"/>
      <c r="AI1885" s="13"/>
      <c r="AJ1885" s="4" t="str">
        <f t="shared" si="2090"/>
        <v/>
      </c>
      <c r="AK1885" s="12"/>
      <c r="AL1885" s="13"/>
      <c r="AM1885" s="4" t="str">
        <f t="shared" si="2091"/>
        <v/>
      </c>
      <c r="AN1885" s="12"/>
      <c r="AO1885" s="13"/>
      <c r="AP1885" s="4" t="str">
        <f t="shared" si="2092"/>
        <v/>
      </c>
      <c r="AQ1885" s="12"/>
      <c r="AR1885" s="13"/>
      <c r="AS1885" s="4" t="str">
        <f t="shared" si="2093"/>
        <v/>
      </c>
      <c r="AT1885" s="12"/>
      <c r="AU1885" s="13"/>
      <c r="AV1885" s="4" t="str">
        <f t="shared" si="2094"/>
        <v/>
      </c>
      <c r="AW1885" s="12"/>
      <c r="AX1885" s="13"/>
      <c r="AY1885" s="4" t="str">
        <f t="shared" si="2095"/>
        <v/>
      </c>
      <c r="AZ1885" s="12"/>
      <c r="BA1885" s="13"/>
      <c r="BB1885" s="4" t="str">
        <f t="shared" si="2096"/>
        <v/>
      </c>
      <c r="BC1885" s="12"/>
      <c r="BD1885" s="13"/>
      <c r="BE1885" s="4" t="str">
        <f t="shared" si="2097"/>
        <v/>
      </c>
      <c r="BF1885" s="12"/>
      <c r="BG1885" s="13"/>
      <c r="BH1885" s="4" t="str">
        <f t="shared" si="2098"/>
        <v/>
      </c>
      <c r="BI1885" s="12"/>
      <c r="BJ1885" s="13"/>
      <c r="BK1885" s="4" t="str">
        <f t="shared" si="2099"/>
        <v/>
      </c>
      <c r="BL1885" s="12"/>
      <c r="BM1885" s="13"/>
      <c r="BN1885" s="4" t="str">
        <f t="shared" si="2100"/>
        <v/>
      </c>
      <c r="BO1885" s="12"/>
      <c r="BP1885" s="13"/>
      <c r="BQ1885" s="4" t="str">
        <f t="shared" si="2101"/>
        <v/>
      </c>
      <c r="BR1885" s="12"/>
      <c r="BS1885" s="13"/>
      <c r="BT1885" s="4" t="str">
        <f t="shared" si="2102"/>
        <v/>
      </c>
      <c r="BU1885" s="12"/>
      <c r="BV1885" s="13"/>
    </row>
    <row r="1886" spans="1:77" hidden="1" outlineLevel="1">
      <c r="B1886" t="str">
        <f t="shared" si="2079"/>
        <v>Anonymous2015-3</v>
      </c>
      <c r="C1886" t="s">
        <v>14</v>
      </c>
      <c r="D1886">
        <f t="shared" si="2103"/>
        <v>2015</v>
      </c>
      <c r="E1886" t="str">
        <f t="shared" si="2103"/>
        <v>EUR</v>
      </c>
      <c r="F1886" s="4" t="str">
        <f t="shared" si="2080"/>
        <v/>
      </c>
      <c r="G1886" s="12"/>
      <c r="H1886" s="13"/>
      <c r="I1886" s="4" t="str">
        <f t="shared" si="2081"/>
        <v/>
      </c>
      <c r="J1886" s="12"/>
      <c r="K1886" s="13"/>
      <c r="L1886" s="4" t="str">
        <f t="shared" si="2082"/>
        <v/>
      </c>
      <c r="M1886" s="12"/>
      <c r="N1886" s="13"/>
      <c r="O1886" s="4" t="str">
        <f t="shared" si="2083"/>
        <v/>
      </c>
      <c r="P1886" s="12"/>
      <c r="Q1886" s="13"/>
      <c r="R1886" s="4" t="str">
        <f t="shared" si="2084"/>
        <v/>
      </c>
      <c r="S1886" s="12"/>
      <c r="T1886" s="13"/>
      <c r="U1886" s="4" t="str">
        <f t="shared" si="2085"/>
        <v/>
      </c>
      <c r="V1886" s="12"/>
      <c r="W1886" s="13"/>
      <c r="X1886" s="4" t="str">
        <f t="shared" si="2086"/>
        <v/>
      </c>
      <c r="Y1886" s="12"/>
      <c r="Z1886" s="13"/>
      <c r="AA1886" s="4" t="str">
        <f t="shared" si="2087"/>
        <v/>
      </c>
      <c r="AB1886" s="12"/>
      <c r="AC1886" s="13"/>
      <c r="AD1886" s="4" t="str">
        <f t="shared" si="2088"/>
        <v/>
      </c>
      <c r="AE1886" s="12"/>
      <c r="AF1886" s="13"/>
      <c r="AG1886" s="4" t="str">
        <f t="shared" si="2089"/>
        <v/>
      </c>
      <c r="AH1886" s="12"/>
      <c r="AI1886" s="13"/>
      <c r="AJ1886" s="4" t="str">
        <f t="shared" si="2090"/>
        <v/>
      </c>
      <c r="AK1886" s="12"/>
      <c r="AL1886" s="13"/>
      <c r="AM1886" s="4" t="str">
        <f t="shared" si="2091"/>
        <v/>
      </c>
      <c r="AN1886" s="12"/>
      <c r="AO1886" s="13"/>
      <c r="AP1886" s="4" t="str">
        <f t="shared" si="2092"/>
        <v/>
      </c>
      <c r="AQ1886" s="12"/>
      <c r="AR1886" s="13"/>
      <c r="AS1886" s="4" t="str">
        <f t="shared" si="2093"/>
        <v/>
      </c>
      <c r="AT1886" s="12"/>
      <c r="AU1886" s="13"/>
      <c r="AV1886" s="4" t="str">
        <f t="shared" si="2094"/>
        <v/>
      </c>
      <c r="AW1886" s="12"/>
      <c r="AX1886" s="13"/>
      <c r="AY1886" s="4" t="str">
        <f t="shared" si="2095"/>
        <v/>
      </c>
      <c r="AZ1886" s="12"/>
      <c r="BA1886" s="13"/>
      <c r="BB1886" s="4" t="str">
        <f t="shared" si="2096"/>
        <v/>
      </c>
      <c r="BC1886" s="12"/>
      <c r="BD1886" s="13"/>
      <c r="BE1886" s="4" t="str">
        <f t="shared" si="2097"/>
        <v/>
      </c>
      <c r="BF1886" s="12"/>
      <c r="BG1886" s="13"/>
      <c r="BH1886" s="4" t="str">
        <f t="shared" si="2098"/>
        <v/>
      </c>
      <c r="BI1886" s="12"/>
      <c r="BJ1886" s="13"/>
      <c r="BK1886" s="4" t="str">
        <f t="shared" si="2099"/>
        <v/>
      </c>
      <c r="BL1886" s="12"/>
      <c r="BM1886" s="13"/>
      <c r="BN1886" s="4" t="str">
        <f t="shared" si="2100"/>
        <v/>
      </c>
      <c r="BO1886" s="12"/>
      <c r="BP1886" s="13"/>
      <c r="BQ1886" s="4" t="str">
        <f t="shared" si="2101"/>
        <v/>
      </c>
      <c r="BR1886" s="12"/>
      <c r="BS1886" s="13"/>
      <c r="BT1886" s="4" t="str">
        <f t="shared" si="2102"/>
        <v/>
      </c>
      <c r="BU1886" s="12"/>
      <c r="BV1886" s="13"/>
    </row>
    <row r="1887" spans="1:77" hidden="1" outlineLevel="1">
      <c r="B1887" t="str">
        <f t="shared" si="2079"/>
        <v>Anonymous2015-3</v>
      </c>
      <c r="C1887" t="s">
        <v>11</v>
      </c>
      <c r="D1887">
        <f t="shared" si="2103"/>
        <v>2015</v>
      </c>
      <c r="E1887" t="str">
        <f t="shared" si="2103"/>
        <v>EUR</v>
      </c>
      <c r="F1887" s="4" t="str">
        <f t="shared" si="2080"/>
        <v/>
      </c>
      <c r="G1887" s="12"/>
      <c r="H1887" s="13"/>
      <c r="I1887" s="4" t="str">
        <f t="shared" si="2081"/>
        <v/>
      </c>
      <c r="J1887" s="12"/>
      <c r="K1887" s="13"/>
      <c r="L1887" s="4" t="str">
        <f t="shared" si="2082"/>
        <v/>
      </c>
      <c r="M1887" s="12"/>
      <c r="N1887" s="13"/>
      <c r="O1887" s="4" t="str">
        <f t="shared" si="2083"/>
        <v/>
      </c>
      <c r="P1887" s="12"/>
      <c r="Q1887" s="13"/>
      <c r="R1887" s="4" t="str">
        <f t="shared" si="2084"/>
        <v/>
      </c>
      <c r="S1887" s="12"/>
      <c r="T1887" s="13"/>
      <c r="U1887" s="4" t="str">
        <f t="shared" si="2085"/>
        <v/>
      </c>
      <c r="V1887" s="12"/>
      <c r="W1887" s="13"/>
      <c r="X1887" s="4" t="str">
        <f t="shared" si="2086"/>
        <v/>
      </c>
      <c r="Y1887" s="12"/>
      <c r="Z1887" s="13"/>
      <c r="AA1887" s="4" t="str">
        <f t="shared" si="2087"/>
        <v/>
      </c>
      <c r="AB1887" s="12"/>
      <c r="AC1887" s="13"/>
      <c r="AD1887" s="4" t="str">
        <f t="shared" si="2088"/>
        <v/>
      </c>
      <c r="AE1887" s="12"/>
      <c r="AF1887" s="13"/>
      <c r="AG1887" s="4" t="str">
        <f t="shared" si="2089"/>
        <v/>
      </c>
      <c r="AH1887" s="12"/>
      <c r="AI1887" s="13"/>
      <c r="AJ1887" s="4" t="str">
        <f t="shared" si="2090"/>
        <v/>
      </c>
      <c r="AK1887" s="12"/>
      <c r="AL1887" s="13"/>
      <c r="AM1887" s="4" t="str">
        <f t="shared" si="2091"/>
        <v/>
      </c>
      <c r="AN1887" s="12"/>
      <c r="AO1887" s="13"/>
      <c r="AP1887" s="4" t="str">
        <f t="shared" si="2092"/>
        <v/>
      </c>
      <c r="AQ1887" s="12"/>
      <c r="AR1887" s="13"/>
      <c r="AS1887" s="4" t="str">
        <f t="shared" si="2093"/>
        <v/>
      </c>
      <c r="AT1887" s="12"/>
      <c r="AU1887" s="13"/>
      <c r="AV1887" s="4" t="str">
        <f t="shared" si="2094"/>
        <v/>
      </c>
      <c r="AW1887" s="12"/>
      <c r="AX1887" s="13"/>
      <c r="AY1887" s="4" t="str">
        <f t="shared" si="2095"/>
        <v/>
      </c>
      <c r="AZ1887" s="12"/>
      <c r="BA1887" s="13"/>
      <c r="BB1887" s="4" t="str">
        <f t="shared" si="2096"/>
        <v/>
      </c>
      <c r="BC1887" s="12"/>
      <c r="BD1887" s="13"/>
      <c r="BE1887" s="4" t="str">
        <f t="shared" si="2097"/>
        <v/>
      </c>
      <c r="BF1887" s="12"/>
      <c r="BG1887" s="13"/>
      <c r="BH1887" s="4" t="str">
        <f t="shared" si="2098"/>
        <v/>
      </c>
      <c r="BI1887" s="12"/>
      <c r="BJ1887" s="13"/>
      <c r="BK1887" s="4" t="str">
        <f t="shared" si="2099"/>
        <v/>
      </c>
      <c r="BL1887" s="12"/>
      <c r="BM1887" s="13"/>
      <c r="BN1887" s="4" t="str">
        <f t="shared" si="2100"/>
        <v/>
      </c>
      <c r="BO1887" s="12"/>
      <c r="BP1887" s="13"/>
      <c r="BQ1887" s="4" t="str">
        <f t="shared" si="2101"/>
        <v/>
      </c>
      <c r="BR1887" s="12"/>
      <c r="BS1887" s="13"/>
      <c r="BT1887" s="4" t="str">
        <f t="shared" si="2102"/>
        <v/>
      </c>
      <c r="BU1887" s="12"/>
      <c r="BV1887" s="13"/>
    </row>
    <row r="1888" spans="1:77" hidden="1" outlineLevel="1">
      <c r="B1888" t="str">
        <f t="shared" si="2079"/>
        <v>Anonymous2015-3</v>
      </c>
      <c r="C1888" t="s">
        <v>15</v>
      </c>
      <c r="D1888">
        <f t="shared" si="2103"/>
        <v>2015</v>
      </c>
      <c r="E1888" t="str">
        <f t="shared" si="2103"/>
        <v>EUR</v>
      </c>
      <c r="F1888" s="4" t="str">
        <f t="shared" si="2080"/>
        <v/>
      </c>
      <c r="G1888" s="12"/>
      <c r="H1888" s="13"/>
      <c r="I1888" s="4" t="str">
        <f t="shared" si="2081"/>
        <v/>
      </c>
      <c r="J1888" s="12"/>
      <c r="K1888" s="13"/>
      <c r="L1888" s="4" t="str">
        <f t="shared" si="2082"/>
        <v/>
      </c>
      <c r="M1888" s="12"/>
      <c r="N1888" s="13"/>
      <c r="O1888" s="4" t="str">
        <f t="shared" si="2083"/>
        <v/>
      </c>
      <c r="P1888" s="12"/>
      <c r="Q1888" s="13"/>
      <c r="R1888" s="4" t="str">
        <f t="shared" si="2084"/>
        <v/>
      </c>
      <c r="S1888" s="12"/>
      <c r="T1888" s="13"/>
      <c r="U1888" s="4" t="str">
        <f t="shared" si="2085"/>
        <v/>
      </c>
      <c r="V1888" s="12"/>
      <c r="W1888" s="13"/>
      <c r="X1888" s="4" t="str">
        <f t="shared" si="2086"/>
        <v/>
      </c>
      <c r="Y1888" s="12"/>
      <c r="Z1888" s="13"/>
      <c r="AA1888" s="4" t="str">
        <f t="shared" si="2087"/>
        <v/>
      </c>
      <c r="AB1888" s="12"/>
      <c r="AC1888" s="13"/>
      <c r="AD1888" s="4" t="str">
        <f t="shared" si="2088"/>
        <v/>
      </c>
      <c r="AE1888" s="12"/>
      <c r="AF1888" s="13"/>
      <c r="AG1888" s="4" t="str">
        <f t="shared" si="2089"/>
        <v/>
      </c>
      <c r="AH1888" s="12"/>
      <c r="AI1888" s="13"/>
      <c r="AJ1888" s="4" t="str">
        <f t="shared" si="2090"/>
        <v/>
      </c>
      <c r="AK1888" s="12"/>
      <c r="AL1888" s="13"/>
      <c r="AM1888" s="4" t="str">
        <f t="shared" si="2091"/>
        <v/>
      </c>
      <c r="AN1888" s="12"/>
      <c r="AO1888" s="13"/>
      <c r="AP1888" s="4" t="str">
        <f t="shared" si="2092"/>
        <v/>
      </c>
      <c r="AQ1888" s="12"/>
      <c r="AR1888" s="13"/>
      <c r="AS1888" s="4" t="str">
        <f t="shared" si="2093"/>
        <v/>
      </c>
      <c r="AT1888" s="12"/>
      <c r="AU1888" s="13"/>
      <c r="AV1888" s="4" t="str">
        <f t="shared" si="2094"/>
        <v/>
      </c>
      <c r="AW1888" s="12"/>
      <c r="AX1888" s="13"/>
      <c r="AY1888" s="4" t="str">
        <f t="shared" si="2095"/>
        <v/>
      </c>
      <c r="AZ1888" s="12"/>
      <c r="BA1888" s="13"/>
      <c r="BB1888" s="4" t="str">
        <f t="shared" si="2096"/>
        <v/>
      </c>
      <c r="BC1888" s="12"/>
      <c r="BD1888" s="13"/>
      <c r="BE1888" s="4" t="str">
        <f t="shared" si="2097"/>
        <v/>
      </c>
      <c r="BF1888" s="12"/>
      <c r="BG1888" s="13"/>
      <c r="BH1888" s="4" t="str">
        <f t="shared" si="2098"/>
        <v/>
      </c>
      <c r="BI1888" s="12"/>
      <c r="BJ1888" s="13"/>
      <c r="BK1888" s="4" t="str">
        <f t="shared" si="2099"/>
        <v/>
      </c>
      <c r="BL1888" s="12"/>
      <c r="BM1888" s="13"/>
      <c r="BN1888" s="4" t="str">
        <f t="shared" si="2100"/>
        <v/>
      </c>
      <c r="BO1888" s="12"/>
      <c r="BP1888" s="13"/>
      <c r="BQ1888" s="4" t="str">
        <f t="shared" si="2101"/>
        <v/>
      </c>
      <c r="BR1888" s="12"/>
      <c r="BS1888" s="13"/>
      <c r="BT1888" s="4" t="str">
        <f t="shared" si="2102"/>
        <v/>
      </c>
      <c r="BU1888" s="12"/>
      <c r="BV1888" s="13"/>
    </row>
    <row r="1889" spans="1:77" hidden="1" outlineLevel="1">
      <c r="B1889" t="str">
        <f t="shared" si="2079"/>
        <v>Anonymous2015-3</v>
      </c>
      <c r="C1889" t="s">
        <v>16</v>
      </c>
      <c r="D1889">
        <f t="shared" si="2103"/>
        <v>2015</v>
      </c>
      <c r="E1889" t="str">
        <f t="shared" si="2103"/>
        <v>EUR</v>
      </c>
      <c r="F1889" s="4" t="str">
        <f t="shared" si="2080"/>
        <v/>
      </c>
      <c r="G1889" s="12"/>
      <c r="H1889" s="13"/>
      <c r="I1889" s="4" t="str">
        <f t="shared" si="2081"/>
        <v/>
      </c>
      <c r="J1889" s="12"/>
      <c r="K1889" s="13"/>
      <c r="L1889" s="4" t="str">
        <f t="shared" si="2082"/>
        <v/>
      </c>
      <c r="M1889" s="12"/>
      <c r="N1889" s="13"/>
      <c r="O1889" s="4" t="str">
        <f t="shared" si="2083"/>
        <v/>
      </c>
      <c r="P1889" s="12"/>
      <c r="Q1889" s="13"/>
      <c r="R1889" s="4" t="str">
        <f t="shared" si="2084"/>
        <v/>
      </c>
      <c r="S1889" s="12"/>
      <c r="T1889" s="13"/>
      <c r="U1889" s="4" t="str">
        <f t="shared" si="2085"/>
        <v/>
      </c>
      <c r="V1889" s="12"/>
      <c r="W1889" s="13"/>
      <c r="X1889" s="4" t="str">
        <f t="shared" si="2086"/>
        <v/>
      </c>
      <c r="Y1889" s="12"/>
      <c r="Z1889" s="13"/>
      <c r="AA1889" s="4" t="str">
        <f t="shared" si="2087"/>
        <v/>
      </c>
      <c r="AB1889" s="12"/>
      <c r="AC1889" s="13"/>
      <c r="AD1889" s="4" t="str">
        <f t="shared" si="2088"/>
        <v/>
      </c>
      <c r="AE1889" s="12"/>
      <c r="AF1889" s="13"/>
      <c r="AG1889" s="4" t="str">
        <f t="shared" si="2089"/>
        <v/>
      </c>
      <c r="AH1889" s="12"/>
      <c r="AI1889" s="13"/>
      <c r="AJ1889" s="4" t="str">
        <f t="shared" si="2090"/>
        <v/>
      </c>
      <c r="AK1889" s="12"/>
      <c r="AL1889" s="13"/>
      <c r="AM1889" s="4" t="str">
        <f t="shared" si="2091"/>
        <v/>
      </c>
      <c r="AN1889" s="12"/>
      <c r="AO1889" s="13"/>
      <c r="AP1889" s="4" t="str">
        <f t="shared" si="2092"/>
        <v/>
      </c>
      <c r="AQ1889" s="12"/>
      <c r="AR1889" s="13"/>
      <c r="AS1889" s="4" t="str">
        <f t="shared" si="2093"/>
        <v/>
      </c>
      <c r="AT1889" s="12"/>
      <c r="AU1889" s="13"/>
      <c r="AV1889" s="4" t="str">
        <f t="shared" si="2094"/>
        <v/>
      </c>
      <c r="AW1889" s="12"/>
      <c r="AX1889" s="13"/>
      <c r="AY1889" s="4" t="str">
        <f t="shared" si="2095"/>
        <v/>
      </c>
      <c r="AZ1889" s="12"/>
      <c r="BA1889" s="13"/>
      <c r="BB1889" s="4" t="str">
        <f t="shared" si="2096"/>
        <v/>
      </c>
      <c r="BC1889" s="12"/>
      <c r="BD1889" s="13"/>
      <c r="BE1889" s="4" t="str">
        <f t="shared" si="2097"/>
        <v/>
      </c>
      <c r="BF1889" s="12"/>
      <c r="BG1889" s="13"/>
      <c r="BH1889" s="4" t="str">
        <f t="shared" si="2098"/>
        <v/>
      </c>
      <c r="BI1889" s="12"/>
      <c r="BJ1889" s="13"/>
      <c r="BK1889" s="4" t="str">
        <f t="shared" si="2099"/>
        <v/>
      </c>
      <c r="BL1889" s="12"/>
      <c r="BM1889" s="13"/>
      <c r="BN1889" s="4" t="str">
        <f t="shared" si="2100"/>
        <v/>
      </c>
      <c r="BO1889" s="12"/>
      <c r="BP1889" s="13"/>
      <c r="BQ1889" s="4" t="str">
        <f t="shared" si="2101"/>
        <v/>
      </c>
      <c r="BR1889" s="12"/>
      <c r="BS1889" s="13"/>
      <c r="BT1889" s="4" t="str">
        <f t="shared" si="2102"/>
        <v/>
      </c>
      <c r="BU1889" s="12"/>
      <c r="BV1889" s="13"/>
    </row>
    <row r="1890" spans="1:77" collapsed="1">
      <c r="B1890" t="s">
        <v>69</v>
      </c>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c r="AD1890" s="4"/>
      <c r="AE1890" s="4"/>
      <c r="AF1890" s="4"/>
      <c r="AG1890" s="4"/>
      <c r="AH1890" s="4"/>
      <c r="AI1890" s="4"/>
      <c r="AJ1890" s="4"/>
      <c r="AK1890" s="4"/>
      <c r="AL1890" s="4"/>
      <c r="AM1890" s="4"/>
      <c r="AN1890" s="4"/>
      <c r="AO1890" s="4"/>
      <c r="AP1890" s="4"/>
      <c r="AQ1890" s="4"/>
      <c r="AR1890" s="4"/>
      <c r="AS1890" s="4"/>
      <c r="AT1890" s="4"/>
      <c r="AU1890" s="4"/>
      <c r="AV1890" s="4"/>
      <c r="AW1890" s="4"/>
      <c r="AX1890" s="4"/>
      <c r="AY1890" s="4"/>
      <c r="AZ1890" s="4"/>
      <c r="BA1890" s="4"/>
      <c r="BB1890" s="4"/>
      <c r="BC1890" s="4"/>
      <c r="BD1890" s="4"/>
      <c r="BE1890" s="4"/>
      <c r="BF1890" s="4"/>
      <c r="BG1890" s="4"/>
      <c r="BH1890" s="4"/>
      <c r="BI1890" s="4"/>
      <c r="BJ1890" s="4"/>
      <c r="BK1890" s="4"/>
      <c r="BL1890" s="4"/>
      <c r="BM1890" s="4"/>
      <c r="BN1890" s="4"/>
      <c r="BO1890" s="4"/>
      <c r="BP1890" s="4"/>
      <c r="BQ1890" s="4"/>
      <c r="BR1890" s="4"/>
      <c r="BS1890" s="4"/>
      <c r="BT1890" s="4"/>
      <c r="BU1890" s="4"/>
      <c r="BV1890" s="4"/>
    </row>
    <row r="1891" spans="1:77">
      <c r="B1891" t="str">
        <f>B1889</f>
        <v>Anonymous2015-3</v>
      </c>
      <c r="C1891" t="s">
        <v>19</v>
      </c>
      <c r="D1891">
        <f>D1889</f>
        <v>2015</v>
      </c>
      <c r="E1891" t="str">
        <f>E1878</f>
        <v>EUR/kW</v>
      </c>
      <c r="F1891" s="4" t="str">
        <f>IFERROR(AVERAGE(G1891:H1891),"")</f>
        <v/>
      </c>
      <c r="G1891" s="12"/>
      <c r="H1891" s="13"/>
      <c r="I1891" s="4" t="str">
        <f>IFERROR(AVERAGE(J1891:K1891),"")</f>
        <v/>
      </c>
      <c r="J1891" s="12"/>
      <c r="K1891" s="13"/>
      <c r="L1891" s="4" t="str">
        <f>IFERROR(AVERAGE(M1891:N1891),"")</f>
        <v/>
      </c>
      <c r="M1891" s="12"/>
      <c r="N1891" s="13"/>
      <c r="O1891" s="4" t="str">
        <f>IFERROR(AVERAGE(P1891:Q1891),"")</f>
        <v/>
      </c>
      <c r="P1891" s="12"/>
      <c r="Q1891" s="13"/>
      <c r="R1891" s="4" t="str">
        <f>IFERROR(AVERAGE(S1891:T1891),"")</f>
        <v/>
      </c>
      <c r="S1891" s="12"/>
      <c r="T1891" s="13"/>
      <c r="U1891" s="4" t="str">
        <f>IFERROR(AVERAGE(V1891:W1891),"")</f>
        <v/>
      </c>
      <c r="V1891" s="12"/>
      <c r="W1891" s="13"/>
      <c r="X1891" s="4" t="str">
        <f>IFERROR(AVERAGE(Y1891:Z1891),"")</f>
        <v/>
      </c>
      <c r="Y1891" s="12"/>
      <c r="Z1891" s="13"/>
      <c r="AA1891" s="4" t="str">
        <f>IFERROR(AVERAGE(AB1891:AC1891),"")</f>
        <v/>
      </c>
      <c r="AB1891" s="12"/>
      <c r="AC1891" s="13"/>
      <c r="AD1891" s="4" t="str">
        <f>IFERROR(AVERAGE(AE1891:AF1891),"")</f>
        <v/>
      </c>
      <c r="AE1891" s="12"/>
      <c r="AF1891" s="13"/>
      <c r="AG1891" s="4" t="str">
        <f>IFERROR(AVERAGE(AH1891:AI1891),"")</f>
        <v/>
      </c>
      <c r="AH1891" s="12"/>
      <c r="AI1891" s="13"/>
      <c r="AJ1891" s="4" t="str">
        <f>IFERROR(AVERAGE(AK1891:AL1891),"")</f>
        <v/>
      </c>
      <c r="AK1891" s="12"/>
      <c r="AL1891" s="13"/>
      <c r="AM1891" s="4" t="str">
        <f>IFERROR(AVERAGE(AN1891:AO1891),"")</f>
        <v/>
      </c>
      <c r="AN1891" s="12"/>
      <c r="AO1891" s="13"/>
      <c r="AP1891" s="4" t="str">
        <f>IFERROR(AVERAGE(AQ1891:AR1891),"")</f>
        <v/>
      </c>
      <c r="AQ1891" s="12"/>
      <c r="AR1891" s="13"/>
      <c r="AS1891" s="4" t="str">
        <f>IFERROR(AVERAGE(AT1891:AU1891),"")</f>
        <v/>
      </c>
      <c r="AT1891" s="12"/>
      <c r="AU1891" s="13"/>
      <c r="AV1891" s="4" t="str">
        <f>IFERROR(AVERAGE(AW1891:AX1891),"")</f>
        <v/>
      </c>
      <c r="AW1891" s="12"/>
      <c r="AX1891" s="13"/>
      <c r="AY1891" s="4">
        <f>IFERROR(AVERAGE(AZ1891:BA1891),"")</f>
        <v>1833.3333333333333</v>
      </c>
      <c r="AZ1891" s="12">
        <f>15400000/(1680*5)</f>
        <v>1833.3333333333333</v>
      </c>
      <c r="BA1891" s="13">
        <f>AZ1891</f>
        <v>1833.3333333333333</v>
      </c>
      <c r="BB1891" s="4" t="str">
        <f>IFERROR(AVERAGE(BC1891:BD1891),"")</f>
        <v/>
      </c>
      <c r="BC1891" s="12"/>
      <c r="BD1891" s="13"/>
      <c r="BE1891" s="4" t="str">
        <f>IFERROR(AVERAGE(BF1891:BG1891),"")</f>
        <v/>
      </c>
      <c r="BF1891" s="12"/>
      <c r="BG1891" s="13"/>
      <c r="BH1891" s="4" t="str">
        <f>IFERROR(AVERAGE(BI1891:BJ1891),"")</f>
        <v/>
      </c>
      <c r="BI1891" s="12"/>
      <c r="BJ1891" s="13"/>
      <c r="BK1891" s="4" t="str">
        <f>IFERROR(AVERAGE(BL1891:BM1891),"")</f>
        <v/>
      </c>
      <c r="BL1891" s="12"/>
      <c r="BM1891" s="13"/>
      <c r="BN1891" s="4" t="str">
        <f>IFERROR(AVERAGE(BO1891:BP1891),"")</f>
        <v/>
      </c>
      <c r="BO1891" s="12"/>
      <c r="BP1891" s="13"/>
      <c r="BQ1891" s="4" t="str">
        <f>IFERROR(AVERAGE(BR1891:BS1891),"")</f>
        <v/>
      </c>
      <c r="BR1891" s="12"/>
      <c r="BS1891" s="13"/>
      <c r="BT1891" s="4" t="str">
        <f>IFERROR(AVERAGE(BU1891:BV1891),"")</f>
        <v/>
      </c>
      <c r="BU1891" s="12"/>
      <c r="BV1891" s="13"/>
    </row>
    <row r="1892" spans="1:77">
      <c r="B1892" t="s">
        <v>69</v>
      </c>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4"/>
      <c r="AU1892" s="4"/>
      <c r="AV1892" s="4"/>
      <c r="AW1892" s="4"/>
      <c r="AX1892" s="4"/>
      <c r="AY1892" s="4"/>
      <c r="AZ1892" s="4"/>
      <c r="BA1892" s="4"/>
      <c r="BB1892" s="4"/>
      <c r="BC1892" s="4"/>
      <c r="BD1892" s="4"/>
      <c r="BE1892" s="4"/>
      <c r="BF1892" s="4"/>
      <c r="BG1892" s="4"/>
      <c r="BH1892" s="4"/>
      <c r="BI1892" s="4"/>
      <c r="BJ1892" s="4"/>
      <c r="BK1892" s="4"/>
      <c r="BL1892" s="4"/>
      <c r="BM1892" s="4"/>
      <c r="BN1892" s="4"/>
      <c r="BO1892" s="4"/>
      <c r="BP1892" s="4"/>
      <c r="BQ1892" s="4"/>
      <c r="BR1892" s="4"/>
      <c r="BS1892" s="4"/>
      <c r="BT1892" s="4"/>
      <c r="BU1892" s="4"/>
      <c r="BV1892" s="4"/>
    </row>
    <row r="1893" spans="1:77">
      <c r="B1893" t="str">
        <f>B1891</f>
        <v>Anonymous2015-3</v>
      </c>
      <c r="C1893" t="s">
        <v>48</v>
      </c>
      <c r="D1893">
        <f>D1891</f>
        <v>2015</v>
      </c>
      <c r="E1893" t="s">
        <v>22</v>
      </c>
      <c r="F1893" s="22" t="str">
        <f>IFERROR(AVERAGE(G1893:H1893),"")</f>
        <v/>
      </c>
      <c r="G1893" s="23"/>
      <c r="H1893" s="24"/>
      <c r="I1893" s="22" t="str">
        <f>IFERROR(AVERAGE(J1893:K1893),"")</f>
        <v/>
      </c>
      <c r="J1893" s="23"/>
      <c r="K1893" s="24"/>
      <c r="L1893" s="22" t="str">
        <f>IFERROR(AVERAGE(M1893:N1893),"")</f>
        <v/>
      </c>
      <c r="M1893" s="23"/>
      <c r="N1893" s="24"/>
      <c r="O1893" s="22" t="str">
        <f>IFERROR(AVERAGE(P1893:Q1893),"")</f>
        <v/>
      </c>
      <c r="P1893" s="23"/>
      <c r="Q1893" s="24"/>
      <c r="R1893" s="22" t="str">
        <f>IFERROR(AVERAGE(S1893:T1893),"")</f>
        <v/>
      </c>
      <c r="S1893" s="23"/>
      <c r="T1893" s="24"/>
      <c r="U1893" s="22" t="str">
        <f>IFERROR(AVERAGE(V1893:W1893),"")</f>
        <v/>
      </c>
      <c r="V1893" s="23"/>
      <c r="W1893" s="24"/>
      <c r="X1893" s="22" t="str">
        <f>IFERROR(AVERAGE(Y1893:Z1893),"")</f>
        <v/>
      </c>
      <c r="Y1893" s="23"/>
      <c r="Z1893" s="24"/>
      <c r="AA1893" s="22" t="str">
        <f>IFERROR(AVERAGE(AB1893:AC1893),"")</f>
        <v/>
      </c>
      <c r="AB1893" s="23"/>
      <c r="AC1893" s="24"/>
      <c r="AD1893" s="22" t="str">
        <f>IFERROR(AVERAGE(AE1893:AF1893),"")</f>
        <v/>
      </c>
      <c r="AE1893" s="23"/>
      <c r="AF1893" s="24"/>
      <c r="AG1893" s="22" t="str">
        <f>IFERROR(AVERAGE(AH1893:AI1893),"")</f>
        <v/>
      </c>
      <c r="AH1893" s="23"/>
      <c r="AI1893" s="24"/>
      <c r="AJ1893" s="22" t="str">
        <f>IFERROR(AVERAGE(AK1893:AL1893),"")</f>
        <v/>
      </c>
      <c r="AK1893" s="23"/>
      <c r="AL1893" s="24"/>
      <c r="AM1893" s="22" t="str">
        <f>IFERROR(AVERAGE(AN1893:AO1893),"")</f>
        <v/>
      </c>
      <c r="AN1893" s="23"/>
      <c r="AO1893" s="24"/>
      <c r="AP1893" s="22" t="str">
        <f>IFERROR(AVERAGE(AQ1893:AR1893),"")</f>
        <v/>
      </c>
      <c r="AQ1893" s="23"/>
      <c r="AR1893" s="24"/>
      <c r="AS1893" s="22" t="str">
        <f>IFERROR(AVERAGE(AT1893:AU1893),"")</f>
        <v/>
      </c>
      <c r="AT1893" s="23"/>
      <c r="AU1893" s="24"/>
      <c r="AV1893" s="22" t="str">
        <f>IFERROR(AVERAGE(AW1893:AX1893),"")</f>
        <v/>
      </c>
      <c r="AW1893" s="23"/>
      <c r="AX1893" s="24"/>
      <c r="AY1893" s="22" t="str">
        <f>IFERROR(AVERAGE(AZ1893:BA1893),"")</f>
        <v/>
      </c>
      <c r="AZ1893" s="23"/>
      <c r="BA1893" s="24"/>
      <c r="BB1893" s="22" t="str">
        <f>IFERROR(AVERAGE(BC1893:BD1893),"")</f>
        <v/>
      </c>
      <c r="BC1893" s="23"/>
      <c r="BD1893" s="24"/>
      <c r="BE1893" s="22" t="str">
        <f>IFERROR(AVERAGE(BF1893:BG1893),"")</f>
        <v/>
      </c>
      <c r="BF1893" s="23"/>
      <c r="BG1893" s="24"/>
      <c r="BH1893" s="22" t="str">
        <f>IFERROR(AVERAGE(BI1893:BJ1893),"")</f>
        <v/>
      </c>
      <c r="BI1893" s="23"/>
      <c r="BJ1893" s="24"/>
      <c r="BK1893" s="22" t="str">
        <f>IFERROR(AVERAGE(BL1893:BM1893),"")</f>
        <v/>
      </c>
      <c r="BL1893" s="23"/>
      <c r="BM1893" s="24"/>
      <c r="BN1893" s="22" t="str">
        <f>IFERROR(AVERAGE(BO1893:BP1893),"")</f>
        <v/>
      </c>
      <c r="BO1893" s="23"/>
      <c r="BP1893" s="24"/>
      <c r="BQ1893" s="22" t="str">
        <f>IFERROR(AVERAGE(BR1893:BS1893),"")</f>
        <v/>
      </c>
      <c r="BR1893" s="23"/>
      <c r="BS1893" s="24"/>
      <c r="BT1893" s="22" t="str">
        <f>IFERROR(AVERAGE(BU1893:BV1893),"")</f>
        <v/>
      </c>
      <c r="BU1893" s="23"/>
      <c r="BV1893" s="24"/>
    </row>
    <row r="1894" spans="1:77">
      <c r="B1894" t="str">
        <f>B1893</f>
        <v>Anonymous2015-3</v>
      </c>
      <c r="C1894" t="s">
        <v>49</v>
      </c>
      <c r="D1894">
        <f>D1893</f>
        <v>2015</v>
      </c>
      <c r="E1894" t="s">
        <v>22</v>
      </c>
      <c r="F1894" s="22" t="str">
        <f>IFERROR(AVERAGE(G1894:H1894),"")</f>
        <v/>
      </c>
      <c r="G1894" s="23"/>
      <c r="H1894" s="24"/>
      <c r="I1894" s="22" t="str">
        <f>IFERROR(AVERAGE(J1894:K1894),"")</f>
        <v/>
      </c>
      <c r="J1894" s="23"/>
      <c r="K1894" s="24"/>
      <c r="L1894" s="22" t="str">
        <f>IFERROR(AVERAGE(M1894:N1894),"")</f>
        <v/>
      </c>
      <c r="M1894" s="23"/>
      <c r="N1894" s="24"/>
      <c r="O1894" s="22" t="str">
        <f>IFERROR(AVERAGE(P1894:Q1894),"")</f>
        <v/>
      </c>
      <c r="P1894" s="23"/>
      <c r="Q1894" s="24"/>
      <c r="R1894" s="22" t="str">
        <f>IFERROR(AVERAGE(S1894:T1894),"")</f>
        <v/>
      </c>
      <c r="S1894" s="23"/>
      <c r="T1894" s="24"/>
      <c r="U1894" s="22" t="str">
        <f>IFERROR(AVERAGE(V1894:W1894),"")</f>
        <v/>
      </c>
      <c r="V1894" s="23"/>
      <c r="W1894" s="24"/>
      <c r="X1894" s="22" t="str">
        <f>IFERROR(AVERAGE(Y1894:Z1894),"")</f>
        <v/>
      </c>
      <c r="Y1894" s="23"/>
      <c r="Z1894" s="24"/>
      <c r="AA1894" s="22" t="str">
        <f>IFERROR(AVERAGE(AB1894:AC1894),"")</f>
        <v/>
      </c>
      <c r="AB1894" s="23"/>
      <c r="AC1894" s="24"/>
      <c r="AD1894" s="22" t="str">
        <f>IFERROR(AVERAGE(AE1894:AF1894),"")</f>
        <v/>
      </c>
      <c r="AE1894" s="23"/>
      <c r="AF1894" s="24"/>
      <c r="AG1894" s="22" t="str">
        <f>IFERROR(AVERAGE(AH1894:AI1894),"")</f>
        <v/>
      </c>
      <c r="AH1894" s="23"/>
      <c r="AI1894" s="24"/>
      <c r="AJ1894" s="22" t="str">
        <f>IFERROR(AVERAGE(AK1894:AL1894),"")</f>
        <v/>
      </c>
      <c r="AK1894" s="23"/>
      <c r="AL1894" s="24"/>
      <c r="AM1894" s="22" t="str">
        <f>IFERROR(AVERAGE(AN1894:AO1894),"")</f>
        <v/>
      </c>
      <c r="AN1894" s="23"/>
      <c r="AO1894" s="24"/>
      <c r="AP1894" s="22" t="str">
        <f>IFERROR(AVERAGE(AQ1894:AR1894),"")</f>
        <v/>
      </c>
      <c r="AQ1894" s="23"/>
      <c r="AR1894" s="24"/>
      <c r="AS1894" s="22" t="str">
        <f>IFERROR(AVERAGE(AT1894:AU1894),"")</f>
        <v/>
      </c>
      <c r="AT1894" s="23"/>
      <c r="AU1894" s="24"/>
      <c r="AV1894" s="22" t="str">
        <f>IFERROR(AVERAGE(AW1894:AX1894),"")</f>
        <v/>
      </c>
      <c r="AW1894" s="23"/>
      <c r="AX1894" s="24"/>
      <c r="AY1894" s="22" t="str">
        <f>IFERROR(AVERAGE(AZ1894:BA1894),"")</f>
        <v/>
      </c>
      <c r="AZ1894" s="23"/>
      <c r="BA1894" s="24"/>
      <c r="BB1894" s="22" t="str">
        <f>IFERROR(AVERAGE(BC1894:BD1894),"")</f>
        <v/>
      </c>
      <c r="BC1894" s="23"/>
      <c r="BD1894" s="24"/>
      <c r="BE1894" s="22" t="str">
        <f>IFERROR(AVERAGE(BF1894:BG1894),"")</f>
        <v/>
      </c>
      <c r="BF1894" s="23"/>
      <c r="BG1894" s="24"/>
      <c r="BH1894" s="22" t="str">
        <f>IFERROR(AVERAGE(BI1894:BJ1894),"")</f>
        <v/>
      </c>
      <c r="BI1894" s="23"/>
      <c r="BJ1894" s="24"/>
      <c r="BK1894" s="22" t="str">
        <f>IFERROR(AVERAGE(BL1894:BM1894),"")</f>
        <v/>
      </c>
      <c r="BL1894" s="23"/>
      <c r="BM1894" s="24"/>
      <c r="BN1894" s="22" t="str">
        <f>IFERROR(AVERAGE(BO1894:BP1894),"")</f>
        <v/>
      </c>
      <c r="BO1894" s="23"/>
      <c r="BP1894" s="24"/>
      <c r="BQ1894" s="22" t="str">
        <f>IFERROR(AVERAGE(BR1894:BS1894),"")</f>
        <v/>
      </c>
      <c r="BR1894" s="23"/>
      <c r="BS1894" s="24"/>
      <c r="BT1894" s="22" t="str">
        <f>IFERROR(AVERAGE(BU1894:BV1894),"")</f>
        <v/>
      </c>
      <c r="BU1894" s="23"/>
      <c r="BV1894" s="24"/>
    </row>
    <row r="1895" spans="1:77">
      <c r="B1895" t="s">
        <v>69</v>
      </c>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4"/>
      <c r="AU1895" s="4"/>
      <c r="AV1895" s="4"/>
      <c r="AW1895" s="4"/>
      <c r="AX1895" s="4"/>
      <c r="AY1895" s="4"/>
      <c r="AZ1895" s="4"/>
      <c r="BA1895" s="4"/>
      <c r="BB1895" s="4"/>
      <c r="BC1895" s="4"/>
      <c r="BD1895" s="4"/>
      <c r="BE1895" s="4"/>
      <c r="BF1895" s="4"/>
      <c r="BG1895" s="4"/>
      <c r="BH1895" s="4"/>
      <c r="BI1895" s="4"/>
      <c r="BJ1895" s="4"/>
      <c r="BK1895" s="4"/>
      <c r="BL1895" s="4"/>
      <c r="BM1895" s="4"/>
      <c r="BN1895" s="4"/>
      <c r="BO1895" s="4"/>
      <c r="BP1895" s="4"/>
      <c r="BQ1895" s="4"/>
      <c r="BR1895" s="4"/>
      <c r="BS1895" s="4"/>
      <c r="BT1895" s="4"/>
      <c r="BU1895" s="4"/>
      <c r="BV1895" s="4"/>
    </row>
    <row r="1896" spans="1:77">
      <c r="B1896" t="str">
        <f>B1891</f>
        <v>Anonymous2015-3</v>
      </c>
      <c r="C1896" t="s">
        <v>23</v>
      </c>
      <c r="D1896">
        <f>D1891</f>
        <v>2015</v>
      </c>
      <c r="E1896" t="s">
        <v>20</v>
      </c>
      <c r="F1896" s="4" t="str">
        <f>IFERROR(AVERAGE(G1896:H1896),"")</f>
        <v/>
      </c>
      <c r="G1896" s="12"/>
      <c r="H1896" s="13"/>
      <c r="I1896" s="4" t="str">
        <f>IFERROR(AVERAGE(J1896:K1896),"")</f>
        <v/>
      </c>
      <c r="J1896" s="12"/>
      <c r="K1896" s="13"/>
      <c r="L1896" s="4" t="str">
        <f>IFERROR(AVERAGE(M1896:N1896),"")</f>
        <v/>
      </c>
      <c r="M1896" s="12"/>
      <c r="N1896" s="13"/>
      <c r="O1896" s="4" t="str">
        <f>IFERROR(AVERAGE(P1896:Q1896),"")</f>
        <v/>
      </c>
      <c r="P1896" s="12"/>
      <c r="Q1896" s="13"/>
      <c r="R1896" s="4" t="str">
        <f>IFERROR(AVERAGE(S1896:T1896),"")</f>
        <v/>
      </c>
      <c r="S1896" s="12"/>
      <c r="T1896" s="13"/>
      <c r="U1896" s="4" t="str">
        <f>IFERROR(AVERAGE(V1896:W1896),"")</f>
        <v/>
      </c>
      <c r="V1896" s="12"/>
      <c r="W1896" s="13"/>
      <c r="X1896" s="4" t="str">
        <f>IFERROR(AVERAGE(Y1896:Z1896),"")</f>
        <v/>
      </c>
      <c r="Y1896" s="12"/>
      <c r="Z1896" s="13"/>
      <c r="AA1896" s="4" t="str">
        <f>IFERROR(AVERAGE(AB1896:AC1896),"")</f>
        <v/>
      </c>
      <c r="AB1896" s="12"/>
      <c r="AC1896" s="13"/>
      <c r="AD1896" s="4" t="str">
        <f>IFERROR(AVERAGE(AE1896:AF1896),"")</f>
        <v/>
      </c>
      <c r="AE1896" s="12"/>
      <c r="AF1896" s="13"/>
      <c r="AG1896" s="4" t="str">
        <f>IFERROR(AVERAGE(AH1896:AI1896),"")</f>
        <v/>
      </c>
      <c r="AH1896" s="12"/>
      <c r="AI1896" s="13"/>
      <c r="AJ1896" s="4" t="str">
        <f>IFERROR(AVERAGE(AK1896:AL1896),"")</f>
        <v/>
      </c>
      <c r="AK1896" s="12"/>
      <c r="AL1896" s="13"/>
      <c r="AM1896" s="4" t="str">
        <f>IFERROR(AVERAGE(AN1896:AO1896),"")</f>
        <v/>
      </c>
      <c r="AN1896" s="12"/>
      <c r="AO1896" s="13"/>
      <c r="AP1896" s="4" t="str">
        <f>IFERROR(AVERAGE(AQ1896:AR1896),"")</f>
        <v/>
      </c>
      <c r="AQ1896" s="12"/>
      <c r="AR1896" s="13"/>
      <c r="AS1896" s="4" t="str">
        <f>IFERROR(AVERAGE(AT1896:AU1896),"")</f>
        <v/>
      </c>
      <c r="AT1896" s="12"/>
      <c r="AU1896" s="13"/>
      <c r="AV1896" s="4" t="str">
        <f>IFERROR(AVERAGE(AW1896:AX1896),"")</f>
        <v/>
      </c>
      <c r="AW1896" s="12"/>
      <c r="AX1896" s="13"/>
      <c r="AY1896" s="45">
        <f>IFERROR(AVERAGE(AZ1896:BA1896),"")</f>
        <v>1.7975999999999999E-2</v>
      </c>
      <c r="AZ1896" s="44">
        <f>0.08988*1/AZ1897</f>
        <v>1.7975999999999999E-2</v>
      </c>
      <c r="BA1896" s="44">
        <f>0.08988*1/BA1897</f>
        <v>1.7975999999999999E-2</v>
      </c>
      <c r="BB1896" s="4" t="str">
        <f>IFERROR(AVERAGE(BC1896:BD1896),"")</f>
        <v/>
      </c>
      <c r="BC1896" s="12"/>
      <c r="BD1896" s="13"/>
      <c r="BE1896" s="4" t="str">
        <f>IFERROR(AVERAGE(BF1896:BG1896),"")</f>
        <v/>
      </c>
      <c r="BF1896" s="12"/>
      <c r="BG1896" s="13"/>
      <c r="BH1896" s="4" t="str">
        <f>IFERROR(AVERAGE(BI1896:BJ1896),"")</f>
        <v/>
      </c>
      <c r="BI1896" s="12"/>
      <c r="BJ1896" s="13"/>
      <c r="BK1896" s="4" t="str">
        <f>IFERROR(AVERAGE(BL1896:BM1896),"")</f>
        <v/>
      </c>
      <c r="BL1896" s="12"/>
      <c r="BM1896" s="13"/>
      <c r="BN1896" s="4" t="str">
        <f>IFERROR(AVERAGE(BO1896:BP1896),"")</f>
        <v/>
      </c>
      <c r="BO1896" s="12"/>
      <c r="BP1896" s="13"/>
      <c r="BQ1896" s="4" t="str">
        <f>IFERROR(AVERAGE(BR1896:BS1896),"")</f>
        <v/>
      </c>
      <c r="BR1896" s="12"/>
      <c r="BS1896" s="13"/>
      <c r="BT1896" s="4" t="str">
        <f>IFERROR(AVERAGE(BU1896:BV1896),"")</f>
        <v/>
      </c>
      <c r="BU1896" s="12"/>
      <c r="BV1896" s="13"/>
    </row>
    <row r="1897" spans="1:77">
      <c r="B1897" t="str">
        <f>B1896</f>
        <v>Anonymous2015-3</v>
      </c>
      <c r="C1897" t="s">
        <v>42</v>
      </c>
      <c r="D1897">
        <f>D1896</f>
        <v>2015</v>
      </c>
      <c r="E1897" t="s">
        <v>43</v>
      </c>
      <c r="F1897" s="4" t="str">
        <f>IFERROR(AVERAGE(G1897:H1897),"")</f>
        <v/>
      </c>
      <c r="G1897" s="12"/>
      <c r="H1897" s="13"/>
      <c r="I1897" s="4" t="str">
        <f>IFERROR(AVERAGE(J1897:K1897),"")</f>
        <v/>
      </c>
      <c r="J1897" s="12"/>
      <c r="K1897" s="13"/>
      <c r="L1897" s="4" t="str">
        <f>IFERROR(AVERAGE(M1897:N1897),"")</f>
        <v/>
      </c>
      <c r="M1897" s="12"/>
      <c r="N1897" s="13"/>
      <c r="O1897" s="4" t="str">
        <f>IFERROR(AVERAGE(P1897:Q1897),"")</f>
        <v/>
      </c>
      <c r="P1897" s="12"/>
      <c r="Q1897" s="13"/>
      <c r="R1897" s="4" t="str">
        <f>IFERROR(AVERAGE(S1897:T1897),"")</f>
        <v/>
      </c>
      <c r="S1897" s="12"/>
      <c r="T1897" s="13"/>
      <c r="U1897" s="4" t="str">
        <f>IFERROR(AVERAGE(V1897:W1897),"")</f>
        <v/>
      </c>
      <c r="V1897" s="12"/>
      <c r="W1897" s="13"/>
      <c r="X1897" s="4" t="str">
        <f>IFERROR(AVERAGE(Y1897:Z1897),"")</f>
        <v/>
      </c>
      <c r="Y1897" s="12"/>
      <c r="Z1897" s="13"/>
      <c r="AA1897" s="4" t="str">
        <f>IFERROR(AVERAGE(AB1897:AC1897),"")</f>
        <v/>
      </c>
      <c r="AB1897" s="12"/>
      <c r="AC1897" s="13"/>
      <c r="AD1897" s="4" t="str">
        <f>IFERROR(AVERAGE(AE1897:AF1897),"")</f>
        <v/>
      </c>
      <c r="AE1897" s="12"/>
      <c r="AF1897" s="13"/>
      <c r="AG1897" s="4" t="str">
        <f>IFERROR(AVERAGE(AH1897:AI1897),"")</f>
        <v/>
      </c>
      <c r="AH1897" s="12"/>
      <c r="AI1897" s="13"/>
      <c r="AJ1897" s="4" t="str">
        <f>IFERROR(AVERAGE(AK1897:AL1897),"")</f>
        <v/>
      </c>
      <c r="AK1897" s="12"/>
      <c r="AL1897" s="13"/>
      <c r="AM1897" s="4" t="str">
        <f>IFERROR(AVERAGE(AN1897:AO1897),"")</f>
        <v/>
      </c>
      <c r="AN1897" s="12"/>
      <c r="AO1897" s="13"/>
      <c r="AP1897" s="4" t="str">
        <f>IFERROR(AVERAGE(AQ1897:AR1897),"")</f>
        <v/>
      </c>
      <c r="AQ1897" s="12"/>
      <c r="AR1897" s="13"/>
      <c r="AS1897" s="4" t="str">
        <f>IFERROR(AVERAGE(AT1897:AU1897),"")</f>
        <v/>
      </c>
      <c r="AT1897" s="12"/>
      <c r="AU1897" s="13"/>
      <c r="AV1897" s="4" t="str">
        <f>IFERROR(AVERAGE(AW1897:AX1897),"")</f>
        <v/>
      </c>
      <c r="AW1897" s="12"/>
      <c r="AX1897" s="13"/>
      <c r="AY1897" s="38">
        <f>IFERROR(AVERAGE(AZ1897:BA1897),"")</f>
        <v>5</v>
      </c>
      <c r="AZ1897" s="36">
        <v>5</v>
      </c>
      <c r="BA1897" s="36">
        <v>5</v>
      </c>
      <c r="BB1897" s="4" t="str">
        <f>IFERROR(AVERAGE(BC1897:BD1897),"")</f>
        <v/>
      </c>
      <c r="BC1897" s="12"/>
      <c r="BD1897" s="13"/>
      <c r="BE1897" s="4" t="str">
        <f>IFERROR(AVERAGE(BF1897:BG1897),"")</f>
        <v/>
      </c>
      <c r="BF1897" s="12"/>
      <c r="BG1897" s="13"/>
      <c r="BH1897" s="4" t="str">
        <f>IFERROR(AVERAGE(BI1897:BJ1897),"")</f>
        <v/>
      </c>
      <c r="BI1897" s="12"/>
      <c r="BJ1897" s="13"/>
      <c r="BK1897" s="4" t="str">
        <f>IFERROR(AVERAGE(BL1897:BM1897),"")</f>
        <v/>
      </c>
      <c r="BL1897" s="12"/>
      <c r="BM1897" s="13"/>
      <c r="BN1897" s="4" t="str">
        <f>IFERROR(AVERAGE(BO1897:BP1897),"")</f>
        <v/>
      </c>
      <c r="BO1897" s="12"/>
      <c r="BP1897" s="13"/>
      <c r="BQ1897" s="4" t="str">
        <f>IFERROR(AVERAGE(BR1897:BS1897),"")</f>
        <v/>
      </c>
      <c r="BR1897" s="12"/>
      <c r="BS1897" s="13"/>
      <c r="BT1897" s="4" t="str">
        <f>IFERROR(AVERAGE(BU1897:BV1897),"")</f>
        <v/>
      </c>
      <c r="BU1897" s="12"/>
      <c r="BV1897" s="13"/>
    </row>
    <row r="1898" spans="1:77">
      <c r="B1898" t="str">
        <f>B1897</f>
        <v>Anonymous2015-3</v>
      </c>
      <c r="C1898" t="s">
        <v>21</v>
      </c>
      <c r="D1898">
        <f>D1897</f>
        <v>2015</v>
      </c>
      <c r="E1898" t="s">
        <v>22</v>
      </c>
      <c r="F1898" s="22" t="str">
        <f>IFERROR(AVERAGE(G1898:H1898),"")</f>
        <v/>
      </c>
      <c r="G1898" s="23"/>
      <c r="H1898" s="24"/>
      <c r="I1898" s="22" t="str">
        <f>IFERROR(AVERAGE(J1898:K1898),"")</f>
        <v/>
      </c>
      <c r="J1898" s="23"/>
      <c r="K1898" s="24"/>
      <c r="L1898" s="22" t="str">
        <f>IFERROR(AVERAGE(M1898:N1898),"")</f>
        <v/>
      </c>
      <c r="M1898" s="23"/>
      <c r="N1898" s="24"/>
      <c r="O1898" s="22" t="str">
        <f>IFERROR(AVERAGE(P1898:Q1898),"")</f>
        <v/>
      </c>
      <c r="P1898" s="23"/>
      <c r="Q1898" s="24"/>
      <c r="R1898" s="22" t="str">
        <f>IFERROR(AVERAGE(S1898:T1898),"")</f>
        <v/>
      </c>
      <c r="S1898" s="23"/>
      <c r="T1898" s="24"/>
      <c r="U1898" s="22" t="str">
        <f>IFERROR(AVERAGE(V1898:W1898),"")</f>
        <v/>
      </c>
      <c r="V1898" s="23"/>
      <c r="W1898" s="24"/>
      <c r="X1898" s="22" t="str">
        <f>IFERROR(AVERAGE(Y1898:Z1898),"")</f>
        <v/>
      </c>
      <c r="Y1898" s="23"/>
      <c r="Z1898" s="24"/>
      <c r="AA1898" s="22" t="str">
        <f>IFERROR(AVERAGE(AB1898:AC1898),"")</f>
        <v/>
      </c>
      <c r="AB1898" s="23"/>
      <c r="AC1898" s="24"/>
      <c r="AD1898" s="22" t="str">
        <f>IFERROR(AVERAGE(AE1898:AF1898),"")</f>
        <v/>
      </c>
      <c r="AE1898" s="23"/>
      <c r="AF1898" s="24"/>
      <c r="AG1898" s="22" t="str">
        <f>IFERROR(AVERAGE(AH1898:AI1898),"")</f>
        <v/>
      </c>
      <c r="AH1898" s="23"/>
      <c r="AI1898" s="24"/>
      <c r="AJ1898" s="22" t="str">
        <f>IFERROR(AVERAGE(AK1898:AL1898),"")</f>
        <v/>
      </c>
      <c r="AK1898" s="23"/>
      <c r="AL1898" s="24"/>
      <c r="AM1898" s="22" t="str">
        <f>IFERROR(AVERAGE(AN1898:AO1898),"")</f>
        <v/>
      </c>
      <c r="AN1898" s="23"/>
      <c r="AO1898" s="24"/>
      <c r="AP1898" s="22" t="str">
        <f>IFERROR(AVERAGE(AQ1898:AR1898),"")</f>
        <v/>
      </c>
      <c r="AQ1898" s="23"/>
      <c r="AR1898" s="24"/>
      <c r="AS1898" s="22" t="str">
        <f>IFERROR(AVERAGE(AT1898:AU1898),"")</f>
        <v/>
      </c>
      <c r="AT1898" s="23"/>
      <c r="AU1898" s="24"/>
      <c r="AV1898" s="22" t="str">
        <f>IFERROR(AVERAGE(AW1898:AX1898),"")</f>
        <v/>
      </c>
      <c r="AW1898" s="23"/>
      <c r="AX1898" s="24"/>
      <c r="AY1898" s="22" t="str">
        <f>IFERROR(AVERAGE(AZ1898:BA1898),"")</f>
        <v/>
      </c>
      <c r="AZ1898" s="23"/>
      <c r="BA1898" s="24"/>
      <c r="BB1898" s="22" t="str">
        <f>IFERROR(AVERAGE(BC1898:BD1898),"")</f>
        <v/>
      </c>
      <c r="BC1898" s="23"/>
      <c r="BD1898" s="24"/>
      <c r="BE1898" s="22" t="str">
        <f>IFERROR(AVERAGE(BF1898:BG1898),"")</f>
        <v/>
      </c>
      <c r="BF1898" s="23"/>
      <c r="BG1898" s="24"/>
      <c r="BH1898" s="22" t="str">
        <f>IFERROR(AVERAGE(BI1898:BJ1898),"")</f>
        <v/>
      </c>
      <c r="BI1898" s="23"/>
      <c r="BJ1898" s="24"/>
      <c r="BK1898" s="22" t="str">
        <f>IFERROR(AVERAGE(BL1898:BM1898),"")</f>
        <v/>
      </c>
      <c r="BL1898" s="23"/>
      <c r="BM1898" s="24"/>
      <c r="BN1898" s="22" t="str">
        <f>IFERROR(AVERAGE(BO1898:BP1898),"")</f>
        <v/>
      </c>
      <c r="BO1898" s="23"/>
      <c r="BP1898" s="24"/>
      <c r="BQ1898" s="22" t="str">
        <f>IFERROR(AVERAGE(BR1898:BS1898),"")</f>
        <v/>
      </c>
      <c r="BR1898" s="23"/>
      <c r="BS1898" s="24"/>
      <c r="BT1898" s="22" t="str">
        <f>IFERROR(AVERAGE(BU1898:BV1898),"")</f>
        <v/>
      </c>
      <c r="BU1898" s="23"/>
      <c r="BV1898" s="24"/>
    </row>
    <row r="1899" spans="1:77">
      <c r="B1899" s="11"/>
      <c r="C1899" s="11"/>
      <c r="D1899" s="11"/>
      <c r="E1899" s="11"/>
      <c r="F1899" s="11"/>
      <c r="G1899" s="11"/>
      <c r="H1899" s="11"/>
      <c r="I1899" s="11"/>
      <c r="J1899" s="11"/>
      <c r="K1899" s="11"/>
      <c r="L1899" s="11"/>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c r="AV1899" s="11"/>
      <c r="AW1899" s="11"/>
      <c r="AX1899" s="11"/>
      <c r="AY1899" s="11"/>
      <c r="AZ1899" s="11"/>
      <c r="BA1899" s="11"/>
      <c r="BB1899" s="11"/>
      <c r="BC1899" s="11"/>
      <c r="BD1899" s="11"/>
      <c r="BE1899" s="11"/>
      <c r="BF1899" s="11"/>
      <c r="BG1899" s="11"/>
      <c r="BH1899" s="11"/>
      <c r="BI1899" s="11"/>
      <c r="BJ1899" s="11"/>
      <c r="BK1899" s="11"/>
      <c r="BL1899" s="11"/>
      <c r="BM1899" s="11"/>
      <c r="BN1899" s="11"/>
      <c r="BO1899" s="11"/>
      <c r="BP1899" s="11"/>
      <c r="BQ1899" s="11"/>
      <c r="BR1899" s="11"/>
      <c r="BS1899" s="11"/>
      <c r="BT1899" s="11"/>
      <c r="BU1899" s="11"/>
      <c r="BV1899" s="11"/>
      <c r="BW1899" s="11"/>
      <c r="BX1899" s="11"/>
      <c r="BY1899" s="11"/>
    </row>
    <row r="1901" spans="1:77">
      <c r="A1901" s="5">
        <f>MATCH(B1901,Sources[Citekey],0)</f>
        <v>82</v>
      </c>
      <c r="B1901" s="6" t="s">
        <v>500</v>
      </c>
      <c r="C1901" s="1" t="s">
        <v>510</v>
      </c>
      <c r="D1901" s="1">
        <f>VLOOKUP(B1901,Sources[],2,FALSE)</f>
        <v>2014</v>
      </c>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c r="AD1901" s="4"/>
      <c r="AE1901" s="4"/>
      <c r="AF1901" s="4"/>
      <c r="AG1901" s="4"/>
      <c r="AH1901" s="4"/>
      <c r="AI1901" s="4"/>
      <c r="AJ1901" s="4"/>
      <c r="AK1901" s="4"/>
      <c r="AL1901" s="4"/>
      <c r="AM1901" s="4"/>
      <c r="AN1901" s="4"/>
      <c r="AO1901" s="4"/>
      <c r="AP1901" s="4"/>
      <c r="AQ1901" s="4"/>
      <c r="AR1901" s="4"/>
      <c r="AS1901" s="4"/>
      <c r="AT1901" s="4"/>
      <c r="AU1901" s="4"/>
      <c r="AV1901" s="4"/>
      <c r="AW1901" s="4"/>
      <c r="AX1901" s="4"/>
      <c r="AY1901" s="4"/>
      <c r="AZ1901" s="4"/>
      <c r="BA1901" s="4"/>
      <c r="BB1901" s="4"/>
      <c r="BC1901" s="4"/>
      <c r="BD1901" s="4"/>
      <c r="BE1901" s="4"/>
      <c r="BF1901" s="4"/>
      <c r="BG1901" s="4"/>
      <c r="BH1901" s="4"/>
      <c r="BI1901" s="4"/>
      <c r="BJ1901" s="4"/>
      <c r="BK1901" s="4"/>
      <c r="BL1901" s="4"/>
      <c r="BM1901" s="4"/>
      <c r="BN1901" s="4"/>
      <c r="BO1901" s="4"/>
      <c r="BP1901" s="4"/>
      <c r="BQ1901" s="4"/>
      <c r="BR1901" s="4"/>
      <c r="BS1901" s="4"/>
      <c r="BT1901" s="4"/>
      <c r="BU1901" s="4"/>
      <c r="BV1901" s="4"/>
    </row>
    <row r="1902" spans="1:77">
      <c r="B1902" t="str">
        <f>B1901</f>
        <v>Anonymous2014-1</v>
      </c>
      <c r="C1902" t="s">
        <v>3</v>
      </c>
      <c r="D1902">
        <f>D1901</f>
        <v>2014</v>
      </c>
      <c r="E1902" s="25" t="s">
        <v>6</v>
      </c>
      <c r="F1902" s="4" t="str">
        <f>IFERROR(AVERAGE(G1902:H1902),"")</f>
        <v/>
      </c>
      <c r="G1902" s="12"/>
      <c r="H1902" s="13"/>
      <c r="I1902" s="4" t="str">
        <f>IFERROR(AVERAGE(J1902:K1902),"")</f>
        <v/>
      </c>
      <c r="J1902" s="12"/>
      <c r="K1902" s="13"/>
      <c r="L1902" s="4" t="str">
        <f>IFERROR(AVERAGE(M1902:N1902),"")</f>
        <v/>
      </c>
      <c r="M1902" s="12"/>
      <c r="N1902" s="13"/>
      <c r="O1902" s="4" t="str">
        <f>IFERROR(AVERAGE(P1902:Q1902),"")</f>
        <v/>
      </c>
      <c r="P1902" s="12"/>
      <c r="Q1902" s="13"/>
      <c r="R1902" s="4" t="str">
        <f>IFERROR(AVERAGE(S1902:T1902),"")</f>
        <v/>
      </c>
      <c r="S1902" s="12"/>
      <c r="T1902" s="13"/>
      <c r="U1902" s="4" t="str">
        <f>IFERROR(AVERAGE(V1902:W1902),"")</f>
        <v/>
      </c>
      <c r="V1902" s="12"/>
      <c r="W1902" s="13"/>
      <c r="X1902" s="4" t="str">
        <f>IFERROR(AVERAGE(Y1902:Z1902),"")</f>
        <v/>
      </c>
      <c r="Y1902" s="12"/>
      <c r="Z1902" s="13"/>
      <c r="AA1902" s="4" t="str">
        <f>IFERROR(AVERAGE(AB1902:AC1902),"")</f>
        <v/>
      </c>
      <c r="AB1902" s="12"/>
      <c r="AC1902" s="13"/>
      <c r="AD1902" s="4" t="str">
        <f>IFERROR(AVERAGE(AE1902:AF1902),"")</f>
        <v/>
      </c>
      <c r="AE1902" s="12"/>
      <c r="AF1902" s="13"/>
      <c r="AG1902" s="4" t="str">
        <f>IFERROR(AVERAGE(AH1902:AI1902),"")</f>
        <v/>
      </c>
      <c r="AH1902" s="12"/>
      <c r="AI1902" s="13"/>
      <c r="AJ1902" s="4" t="str">
        <f>IFERROR(AVERAGE(AK1902:AL1902),"")</f>
        <v/>
      </c>
      <c r="AK1902" s="12"/>
      <c r="AL1902" s="13"/>
      <c r="AM1902" s="4" t="str">
        <f>IFERROR(AVERAGE(AN1902:AO1902),"")</f>
        <v/>
      </c>
      <c r="AN1902" s="12"/>
      <c r="AO1902" s="13"/>
      <c r="AP1902" s="4" t="str">
        <f>IFERROR(AVERAGE(AQ1902:AR1902),"")</f>
        <v/>
      </c>
      <c r="AQ1902" s="12"/>
      <c r="AR1902" s="13"/>
      <c r="AS1902" s="4" t="str">
        <f>IFERROR(AVERAGE(AT1902:AU1902),"")</f>
        <v/>
      </c>
      <c r="AT1902" s="12"/>
      <c r="AU1902" s="13"/>
      <c r="AV1902" s="4" t="str">
        <f>IFERROR(AVERAGE(AW1902:AX1902),"")</f>
        <v/>
      </c>
      <c r="AW1902" s="12"/>
      <c r="AX1902" s="13"/>
      <c r="AY1902" s="4" t="str">
        <f>IFERROR(AVERAGE(AZ1902:BA1902),"")</f>
        <v/>
      </c>
      <c r="AZ1902" s="12"/>
      <c r="BA1902" s="13"/>
      <c r="BB1902" s="4" t="str">
        <f>IFERROR(AVERAGE(BC1902:BD1902),"")</f>
        <v/>
      </c>
      <c r="BC1902" s="12"/>
      <c r="BD1902" s="13"/>
      <c r="BE1902" s="4" t="str">
        <f>IFERROR(AVERAGE(BF1902:BG1902),"")</f>
        <v/>
      </c>
      <c r="BF1902" s="12"/>
      <c r="BG1902" s="13"/>
      <c r="BH1902" s="4" t="str">
        <f>IFERROR(AVERAGE(BI1902:BJ1902),"")</f>
        <v/>
      </c>
      <c r="BI1902" s="12"/>
      <c r="BJ1902" s="13"/>
      <c r="BK1902" s="4" t="str">
        <f>IFERROR(AVERAGE(BL1902:BM1902),"")</f>
        <v/>
      </c>
      <c r="BL1902" s="12"/>
      <c r="BM1902" s="13"/>
      <c r="BN1902" s="4" t="str">
        <f>IFERROR(AVERAGE(BO1902:BP1902),"")</f>
        <v/>
      </c>
      <c r="BO1902" s="12"/>
      <c r="BP1902" s="13"/>
      <c r="BQ1902" s="4" t="str">
        <f>IFERROR(AVERAGE(BR1902:BS1902),"")</f>
        <v/>
      </c>
      <c r="BR1902" s="12"/>
      <c r="BS1902" s="13"/>
      <c r="BT1902" s="4" t="str">
        <f>IFERROR(AVERAGE(BU1902:BV1902),"")</f>
        <v/>
      </c>
      <c r="BU1902" s="12"/>
      <c r="BV1902" s="13"/>
      <c r="BX1902" s="2"/>
      <c r="BY1902" s="2"/>
    </row>
    <row r="1903" spans="1:77">
      <c r="B1903" t="str">
        <f>B1902</f>
        <v>Anonymous2014-1</v>
      </c>
      <c r="C1903" t="s">
        <v>4</v>
      </c>
      <c r="D1903">
        <f>D1902</f>
        <v>2014</v>
      </c>
      <c r="E1903" t="str">
        <f>E1902</f>
        <v>EUR/kW</v>
      </c>
      <c r="F1903" s="4" t="str">
        <f>IFERROR(AVERAGE(G1903:H1903),"")</f>
        <v/>
      </c>
      <c r="G1903" s="14"/>
      <c r="H1903" s="15"/>
      <c r="I1903" s="4" t="str">
        <f>IFERROR(AVERAGE(J1903:K1903),"")</f>
        <v/>
      </c>
      <c r="J1903" s="14"/>
      <c r="K1903" s="15"/>
      <c r="L1903" s="4" t="str">
        <f>IFERROR(AVERAGE(M1903:N1903),"")</f>
        <v/>
      </c>
      <c r="M1903" s="14"/>
      <c r="N1903" s="15"/>
      <c r="O1903" s="4" t="str">
        <f>IFERROR(AVERAGE(P1903:Q1903),"")</f>
        <v/>
      </c>
      <c r="P1903" s="14"/>
      <c r="Q1903" s="15"/>
      <c r="R1903" s="4" t="str">
        <f>IFERROR(AVERAGE(S1903:T1903),"")</f>
        <v/>
      </c>
      <c r="S1903" s="14"/>
      <c r="T1903" s="15"/>
      <c r="U1903" s="4" t="str">
        <f>IFERROR(AVERAGE(V1903:W1903),"")</f>
        <v/>
      </c>
      <c r="V1903" s="14"/>
      <c r="W1903" s="15"/>
      <c r="X1903" s="4" t="str">
        <f>IFERROR(AVERAGE(Y1903:Z1903),"")</f>
        <v/>
      </c>
      <c r="Y1903" s="14"/>
      <c r="Z1903" s="15"/>
      <c r="AA1903" s="4" t="str">
        <f>IFERROR(AVERAGE(AB1903:AC1903),"")</f>
        <v/>
      </c>
      <c r="AB1903" s="14"/>
      <c r="AC1903" s="15"/>
      <c r="AD1903" s="4" t="str">
        <f>IFERROR(AVERAGE(AE1903:AF1903),"")</f>
        <v/>
      </c>
      <c r="AE1903" s="14"/>
      <c r="AF1903" s="15"/>
      <c r="AG1903" s="4" t="str">
        <f>IFERROR(AVERAGE(AH1903:AI1903),"")</f>
        <v/>
      </c>
      <c r="AH1903" s="14"/>
      <c r="AI1903" s="15"/>
      <c r="AJ1903" s="4" t="str">
        <f>IFERROR(AVERAGE(AK1903:AL1903),"")</f>
        <v/>
      </c>
      <c r="AK1903" s="14"/>
      <c r="AL1903" s="15"/>
      <c r="AM1903" s="4" t="str">
        <f>IFERROR(AVERAGE(AN1903:AO1903),"")</f>
        <v/>
      </c>
      <c r="AN1903" s="14"/>
      <c r="AO1903" s="15"/>
      <c r="AP1903" s="4" t="str">
        <f>IFERROR(AVERAGE(AQ1903:AR1903),"")</f>
        <v/>
      </c>
      <c r="AQ1903" s="14"/>
      <c r="AR1903" s="15"/>
      <c r="AS1903" s="4" t="str">
        <f>IFERROR(AVERAGE(AT1903:AU1903),"")</f>
        <v/>
      </c>
      <c r="AT1903" s="14"/>
      <c r="AU1903" s="15"/>
      <c r="AV1903" s="4">
        <f>IFERROR(AVERAGE(AW1903:AX1903),"")</f>
        <v>1655.5844155844156</v>
      </c>
      <c r="AW1903" s="14">
        <f>1255000*0.8/550</f>
        <v>1825.4545454545455</v>
      </c>
      <c r="AX1903" s="15">
        <f>1950000*0.8/1050</f>
        <v>1485.7142857142858</v>
      </c>
      <c r="AY1903" s="4" t="str">
        <f>IFERROR(AVERAGE(AZ1903:BA1903),"")</f>
        <v/>
      </c>
      <c r="AZ1903" s="14"/>
      <c r="BA1903" s="15"/>
      <c r="BB1903" s="4" t="str">
        <f>IFERROR(AVERAGE(BC1903:BD1903),"")</f>
        <v/>
      </c>
      <c r="BC1903" s="14"/>
      <c r="BD1903" s="15"/>
      <c r="BE1903" s="4" t="str">
        <f>IFERROR(AVERAGE(BF1903:BG1903),"")</f>
        <v/>
      </c>
      <c r="BF1903" s="14"/>
      <c r="BG1903" s="15"/>
      <c r="BH1903" s="4" t="str">
        <f>IFERROR(AVERAGE(BI1903:BJ1903),"")</f>
        <v/>
      </c>
      <c r="BI1903" s="14"/>
      <c r="BJ1903" s="15"/>
      <c r="BK1903" s="4" t="str">
        <f>IFERROR(AVERAGE(BL1903:BM1903),"")</f>
        <v/>
      </c>
      <c r="BL1903" s="14"/>
      <c r="BM1903" s="15"/>
      <c r="BN1903" s="4" t="str">
        <f>IFERROR(AVERAGE(BO1903:BP1903),"")</f>
        <v/>
      </c>
      <c r="BO1903" s="14"/>
      <c r="BP1903" s="15"/>
      <c r="BQ1903" s="4" t="str">
        <f>IFERROR(AVERAGE(BR1903:BS1903),"")</f>
        <v/>
      </c>
      <c r="BR1903" s="14"/>
      <c r="BS1903" s="15"/>
      <c r="BT1903" s="4" t="str">
        <f>IFERROR(AVERAGE(BU1903:BV1903),"")</f>
        <v/>
      </c>
      <c r="BU1903" s="14"/>
      <c r="BV1903" s="15"/>
      <c r="BX1903" s="2"/>
      <c r="BY1903" s="2"/>
    </row>
    <row r="1904" spans="1:77">
      <c r="B1904" t="str">
        <f>B1903</f>
        <v>Anonymous2014-1</v>
      </c>
      <c r="C1904" t="s">
        <v>5</v>
      </c>
      <c r="D1904">
        <f>D1903</f>
        <v>2014</v>
      </c>
      <c r="E1904" t="str">
        <f>E1903</f>
        <v>EUR/kW</v>
      </c>
      <c r="F1904" s="4" t="str">
        <f>IFERROR(AVERAGE(G1904:H1904),"")</f>
        <v/>
      </c>
      <c r="G1904" s="16"/>
      <c r="H1904" s="17"/>
      <c r="I1904" s="4" t="str">
        <f>IFERROR(AVERAGE(J1904:K1904),"")</f>
        <v/>
      </c>
      <c r="J1904" s="16"/>
      <c r="K1904" s="17"/>
      <c r="L1904" s="4" t="str">
        <f>IFERROR(AVERAGE(M1904:N1904),"")</f>
        <v/>
      </c>
      <c r="M1904" s="16"/>
      <c r="N1904" s="17"/>
      <c r="O1904" s="4" t="str">
        <f>IFERROR(AVERAGE(P1904:Q1904),"")</f>
        <v/>
      </c>
      <c r="P1904" s="16"/>
      <c r="Q1904" s="17"/>
      <c r="R1904" s="4" t="str">
        <f>IFERROR(AVERAGE(S1904:T1904),"")</f>
        <v/>
      </c>
      <c r="S1904" s="16"/>
      <c r="T1904" s="17"/>
      <c r="U1904" s="4" t="str">
        <f>IFERROR(AVERAGE(V1904:W1904),"")</f>
        <v/>
      </c>
      <c r="V1904" s="16"/>
      <c r="W1904" s="17"/>
      <c r="X1904" s="4" t="str">
        <f>IFERROR(AVERAGE(Y1904:Z1904),"")</f>
        <v/>
      </c>
      <c r="Y1904" s="16"/>
      <c r="Z1904" s="17"/>
      <c r="AA1904" s="4" t="str">
        <f>IFERROR(AVERAGE(AB1904:AC1904),"")</f>
        <v/>
      </c>
      <c r="AB1904" s="16"/>
      <c r="AC1904" s="17"/>
      <c r="AD1904" s="4" t="str">
        <f>IFERROR(AVERAGE(AE1904:AF1904),"")</f>
        <v/>
      </c>
      <c r="AE1904" s="16"/>
      <c r="AF1904" s="17"/>
      <c r="AG1904" s="4" t="str">
        <f>IFERROR(AVERAGE(AH1904:AI1904),"")</f>
        <v/>
      </c>
      <c r="AH1904" s="16"/>
      <c r="AI1904" s="17"/>
      <c r="AJ1904" s="4" t="str">
        <f>IFERROR(AVERAGE(AK1904:AL1904),"")</f>
        <v/>
      </c>
      <c r="AK1904" s="16"/>
      <c r="AL1904" s="17"/>
      <c r="AM1904" s="4" t="str">
        <f>IFERROR(AVERAGE(AN1904:AO1904),"")</f>
        <v/>
      </c>
      <c r="AN1904" s="16"/>
      <c r="AO1904" s="17"/>
      <c r="AP1904" s="4" t="str">
        <f>IFERROR(AVERAGE(AQ1904:AR1904),"")</f>
        <v/>
      </c>
      <c r="AQ1904" s="16"/>
      <c r="AR1904" s="17"/>
      <c r="AS1904" s="4" t="str">
        <f>IFERROR(AVERAGE(AT1904:AU1904),"")</f>
        <v/>
      </c>
      <c r="AT1904" s="16"/>
      <c r="AU1904" s="17"/>
      <c r="AV1904" s="4" t="str">
        <f>IFERROR(AVERAGE(AW1904:AX1904),"")</f>
        <v/>
      </c>
      <c r="AW1904" s="16"/>
      <c r="AX1904" s="17"/>
      <c r="AY1904" s="4" t="str">
        <f>IFERROR(AVERAGE(AZ1904:BA1904),"")</f>
        <v/>
      </c>
      <c r="AZ1904" s="16"/>
      <c r="BA1904" s="17"/>
      <c r="BB1904" s="4" t="str">
        <f>IFERROR(AVERAGE(BC1904:BD1904),"")</f>
        <v/>
      </c>
      <c r="BC1904" s="16"/>
      <c r="BD1904" s="17"/>
      <c r="BE1904" s="4" t="str">
        <f>IFERROR(AVERAGE(BF1904:BG1904),"")</f>
        <v/>
      </c>
      <c r="BF1904" s="16"/>
      <c r="BG1904" s="17"/>
      <c r="BH1904" s="4" t="str">
        <f>IFERROR(AVERAGE(BI1904:BJ1904),"")</f>
        <v/>
      </c>
      <c r="BI1904" s="16"/>
      <c r="BJ1904" s="17"/>
      <c r="BK1904" s="4" t="str">
        <f>IFERROR(AVERAGE(BL1904:BM1904),"")</f>
        <v/>
      </c>
      <c r="BL1904" s="16"/>
      <c r="BM1904" s="17"/>
      <c r="BN1904" s="4" t="str">
        <f>IFERROR(AVERAGE(BO1904:BP1904),"")</f>
        <v/>
      </c>
      <c r="BO1904" s="16"/>
      <c r="BP1904" s="17"/>
      <c r="BQ1904" s="4" t="str">
        <f>IFERROR(AVERAGE(BR1904:BS1904),"")</f>
        <v/>
      </c>
      <c r="BR1904" s="16"/>
      <c r="BS1904" s="17"/>
      <c r="BT1904" s="4" t="str">
        <f>IFERROR(AVERAGE(BU1904:BV1904),"")</f>
        <v/>
      </c>
      <c r="BU1904" s="16"/>
      <c r="BV1904" s="17"/>
    </row>
    <row r="1905" spans="1:74">
      <c r="B1905" t="s">
        <v>69</v>
      </c>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c r="BA1905" s="4"/>
      <c r="BB1905" s="4"/>
      <c r="BC1905" s="4"/>
      <c r="BD1905" s="4"/>
      <c r="BE1905" s="4"/>
      <c r="BF1905" s="4"/>
      <c r="BG1905" s="4"/>
      <c r="BH1905" s="4"/>
      <c r="BI1905" s="4"/>
      <c r="BJ1905" s="4"/>
      <c r="BK1905" s="4"/>
      <c r="BL1905" s="4"/>
      <c r="BM1905" s="4"/>
      <c r="BN1905" s="4"/>
      <c r="BO1905" s="4"/>
      <c r="BP1905" s="4"/>
      <c r="BQ1905" s="4"/>
      <c r="BR1905" s="4"/>
      <c r="BS1905" s="4"/>
      <c r="BT1905" s="4"/>
      <c r="BU1905" s="4"/>
      <c r="BV1905" s="4"/>
    </row>
    <row r="1906" spans="1:74" s="1" customFormat="1">
      <c r="A1906" s="55"/>
      <c r="B1906" s="1" t="str">
        <f>B1904</f>
        <v>Anonymous2014-1</v>
      </c>
      <c r="C1906" s="1" t="s">
        <v>10</v>
      </c>
      <c r="D1906" s="1">
        <f>D1901</f>
        <v>2014</v>
      </c>
      <c r="E1906" s="1" t="str">
        <f>E1902</f>
        <v>EUR/kW</v>
      </c>
      <c r="F1906" s="10">
        <f>IFERROR(SUM(F1908:F1913)/F1907,0)</f>
        <v>0</v>
      </c>
      <c r="G1906" s="10">
        <f>IFERROR(SUM(G1908:G1913)/G1907,0)</f>
        <v>0</v>
      </c>
      <c r="H1906" s="10">
        <f>IFERROR(SUM(H1908:H1913)/H1907,0)</f>
        <v>0</v>
      </c>
      <c r="I1906" s="10">
        <f t="shared" ref="I1906:BT1906" si="2104">IFERROR(SUM(I1908:I1913)/I1907,0)</f>
        <v>0</v>
      </c>
      <c r="J1906" s="10">
        <f t="shared" si="2104"/>
        <v>0</v>
      </c>
      <c r="K1906" s="10">
        <f t="shared" si="2104"/>
        <v>0</v>
      </c>
      <c r="L1906" s="10">
        <f t="shared" si="2104"/>
        <v>0</v>
      </c>
      <c r="M1906" s="10">
        <f t="shared" si="2104"/>
        <v>0</v>
      </c>
      <c r="N1906" s="10">
        <f t="shared" si="2104"/>
        <v>0</v>
      </c>
      <c r="O1906" s="10">
        <f t="shared" si="2104"/>
        <v>0</v>
      </c>
      <c r="P1906" s="10">
        <f t="shared" si="2104"/>
        <v>0</v>
      </c>
      <c r="Q1906" s="10">
        <f t="shared" si="2104"/>
        <v>0</v>
      </c>
      <c r="R1906" s="10">
        <f t="shared" si="2104"/>
        <v>0</v>
      </c>
      <c r="S1906" s="10">
        <f t="shared" si="2104"/>
        <v>0</v>
      </c>
      <c r="T1906" s="10">
        <f t="shared" si="2104"/>
        <v>0</v>
      </c>
      <c r="U1906" s="10">
        <f t="shared" si="2104"/>
        <v>0</v>
      </c>
      <c r="V1906" s="10">
        <f t="shared" si="2104"/>
        <v>0</v>
      </c>
      <c r="W1906" s="10">
        <f t="shared" si="2104"/>
        <v>0</v>
      </c>
      <c r="X1906" s="10">
        <f t="shared" si="2104"/>
        <v>0</v>
      </c>
      <c r="Y1906" s="10">
        <f t="shared" si="2104"/>
        <v>0</v>
      </c>
      <c r="Z1906" s="10">
        <f t="shared" si="2104"/>
        <v>0</v>
      </c>
      <c r="AA1906" s="10">
        <f t="shared" si="2104"/>
        <v>0</v>
      </c>
      <c r="AB1906" s="10">
        <f t="shared" si="2104"/>
        <v>0</v>
      </c>
      <c r="AC1906" s="10">
        <f t="shared" si="2104"/>
        <v>0</v>
      </c>
      <c r="AD1906" s="10">
        <f t="shared" si="2104"/>
        <v>0</v>
      </c>
      <c r="AE1906" s="10">
        <f t="shared" si="2104"/>
        <v>0</v>
      </c>
      <c r="AF1906" s="10">
        <f t="shared" si="2104"/>
        <v>0</v>
      </c>
      <c r="AG1906" s="10">
        <f t="shared" si="2104"/>
        <v>0</v>
      </c>
      <c r="AH1906" s="10">
        <f t="shared" si="2104"/>
        <v>0</v>
      </c>
      <c r="AI1906" s="10">
        <f t="shared" si="2104"/>
        <v>0</v>
      </c>
      <c r="AJ1906" s="10">
        <f t="shared" si="2104"/>
        <v>0</v>
      </c>
      <c r="AK1906" s="10">
        <f t="shared" si="2104"/>
        <v>0</v>
      </c>
      <c r="AL1906" s="10">
        <f t="shared" si="2104"/>
        <v>0</v>
      </c>
      <c r="AM1906" s="10">
        <f t="shared" si="2104"/>
        <v>0</v>
      </c>
      <c r="AN1906" s="10">
        <f t="shared" si="2104"/>
        <v>0</v>
      </c>
      <c r="AO1906" s="10">
        <f t="shared" si="2104"/>
        <v>0</v>
      </c>
      <c r="AP1906" s="10">
        <f t="shared" si="2104"/>
        <v>0</v>
      </c>
      <c r="AQ1906" s="10">
        <f t="shared" si="2104"/>
        <v>0</v>
      </c>
      <c r="AR1906" s="10">
        <f t="shared" si="2104"/>
        <v>0</v>
      </c>
      <c r="AS1906" s="10">
        <f t="shared" si="2104"/>
        <v>0</v>
      </c>
      <c r="AT1906" s="10">
        <f t="shared" si="2104"/>
        <v>0</v>
      </c>
      <c r="AU1906" s="10">
        <f t="shared" si="2104"/>
        <v>0</v>
      </c>
      <c r="AV1906" s="10">
        <f t="shared" si="2104"/>
        <v>0</v>
      </c>
      <c r="AW1906" s="10">
        <f t="shared" si="2104"/>
        <v>0</v>
      </c>
      <c r="AX1906" s="10">
        <f t="shared" si="2104"/>
        <v>0</v>
      </c>
      <c r="AY1906" s="10">
        <f t="shared" si="2104"/>
        <v>0</v>
      </c>
      <c r="AZ1906" s="10">
        <f t="shared" si="2104"/>
        <v>0</v>
      </c>
      <c r="BA1906" s="10">
        <f t="shared" si="2104"/>
        <v>0</v>
      </c>
      <c r="BB1906" s="10">
        <f t="shared" si="2104"/>
        <v>0</v>
      </c>
      <c r="BC1906" s="10">
        <f t="shared" si="2104"/>
        <v>0</v>
      </c>
      <c r="BD1906" s="10">
        <f t="shared" si="2104"/>
        <v>0</v>
      </c>
      <c r="BE1906" s="10">
        <f t="shared" si="2104"/>
        <v>0</v>
      </c>
      <c r="BF1906" s="10">
        <f t="shared" si="2104"/>
        <v>0</v>
      </c>
      <c r="BG1906" s="10">
        <f t="shared" si="2104"/>
        <v>0</v>
      </c>
      <c r="BH1906" s="10">
        <f t="shared" si="2104"/>
        <v>0</v>
      </c>
      <c r="BI1906" s="10">
        <f t="shared" si="2104"/>
        <v>0</v>
      </c>
      <c r="BJ1906" s="10">
        <f t="shared" si="2104"/>
        <v>0</v>
      </c>
      <c r="BK1906" s="10">
        <f t="shared" si="2104"/>
        <v>0</v>
      </c>
      <c r="BL1906" s="10">
        <f t="shared" si="2104"/>
        <v>0</v>
      </c>
      <c r="BM1906" s="10">
        <f t="shared" si="2104"/>
        <v>0</v>
      </c>
      <c r="BN1906" s="10">
        <f t="shared" si="2104"/>
        <v>0</v>
      </c>
      <c r="BO1906" s="10">
        <f t="shared" si="2104"/>
        <v>0</v>
      </c>
      <c r="BP1906" s="10">
        <f t="shared" si="2104"/>
        <v>0</v>
      </c>
      <c r="BQ1906" s="10">
        <f t="shared" si="2104"/>
        <v>0</v>
      </c>
      <c r="BR1906" s="10">
        <f t="shared" si="2104"/>
        <v>0</v>
      </c>
      <c r="BS1906" s="10">
        <f t="shared" si="2104"/>
        <v>0</v>
      </c>
      <c r="BT1906" s="10">
        <f t="shared" si="2104"/>
        <v>0</v>
      </c>
      <c r="BU1906" s="10">
        <f>IFERROR(SUM(BU1908:BU1913)/BU1907,0)</f>
        <v>0</v>
      </c>
      <c r="BV1906" s="10">
        <f>IFERROR(SUM(BV1908:BV1913)/BV1907,0)</f>
        <v>0</v>
      </c>
    </row>
    <row r="1907" spans="1:74" hidden="1" outlineLevel="1">
      <c r="B1907" t="str">
        <f>B1906</f>
        <v>Anonymous2014-1</v>
      </c>
      <c r="C1907" t="s">
        <v>17</v>
      </c>
      <c r="D1907">
        <f>D1906</f>
        <v>2014</v>
      </c>
      <c r="E1907" t="s">
        <v>18</v>
      </c>
      <c r="F1907" s="4" t="str">
        <f>IFERROR(AVERAGE(G1907:H1907),"")</f>
        <v/>
      </c>
      <c r="G1907" s="12"/>
      <c r="H1907" s="13"/>
      <c r="I1907" s="4" t="str">
        <f>IFERROR(AVERAGE(J1907:K1907),"")</f>
        <v/>
      </c>
      <c r="J1907" s="12"/>
      <c r="K1907" s="13"/>
      <c r="L1907" s="4" t="str">
        <f>IFERROR(AVERAGE(M1907:N1907),"")</f>
        <v/>
      </c>
      <c r="M1907" s="12"/>
      <c r="N1907" s="13"/>
      <c r="O1907" s="4" t="str">
        <f>IFERROR(AVERAGE(P1907:Q1907),"")</f>
        <v/>
      </c>
      <c r="P1907" s="12"/>
      <c r="Q1907" s="13"/>
      <c r="R1907" s="4" t="str">
        <f>IFERROR(AVERAGE(S1907:T1907),"")</f>
        <v/>
      </c>
      <c r="S1907" s="12"/>
      <c r="T1907" s="13"/>
      <c r="U1907" s="4" t="str">
        <f>IFERROR(AVERAGE(V1907:W1907),"")</f>
        <v/>
      </c>
      <c r="V1907" s="12"/>
      <c r="W1907" s="13"/>
      <c r="X1907" s="4" t="str">
        <f>IFERROR(AVERAGE(Y1907:Z1907),"")</f>
        <v/>
      </c>
      <c r="Y1907" s="12"/>
      <c r="Z1907" s="13"/>
      <c r="AA1907" s="4" t="str">
        <f>IFERROR(AVERAGE(AB1907:AC1907),"")</f>
        <v/>
      </c>
      <c r="AB1907" s="12"/>
      <c r="AC1907" s="13"/>
      <c r="AD1907" s="4" t="str">
        <f>IFERROR(AVERAGE(AE1907:AF1907),"")</f>
        <v/>
      </c>
      <c r="AE1907" s="12"/>
      <c r="AF1907" s="13"/>
      <c r="AG1907" s="4" t="str">
        <f>IFERROR(AVERAGE(AH1907:AI1907),"")</f>
        <v/>
      </c>
      <c r="AH1907" s="12"/>
      <c r="AI1907" s="13"/>
      <c r="AJ1907" s="4" t="str">
        <f>IFERROR(AVERAGE(AK1907:AL1907),"")</f>
        <v/>
      </c>
      <c r="AK1907" s="12"/>
      <c r="AL1907" s="13"/>
      <c r="AM1907" s="4" t="str">
        <f>IFERROR(AVERAGE(AN1907:AO1907),"")</f>
        <v/>
      </c>
      <c r="AN1907" s="12"/>
      <c r="AO1907" s="13"/>
      <c r="AP1907" s="4" t="str">
        <f>IFERROR(AVERAGE(AQ1907:AR1907),"")</f>
        <v/>
      </c>
      <c r="AQ1907" s="12"/>
      <c r="AR1907" s="13"/>
      <c r="AS1907" s="4" t="str">
        <f>IFERROR(AVERAGE(AT1907:AU1907),"")</f>
        <v/>
      </c>
      <c r="AT1907" s="12"/>
      <c r="AU1907" s="13"/>
      <c r="AV1907" s="4" t="str">
        <f>IFERROR(AVERAGE(AW1907:AX1907),"")</f>
        <v/>
      </c>
      <c r="AW1907" s="12"/>
      <c r="AX1907" s="13"/>
      <c r="AY1907" s="4" t="str">
        <f>IFERROR(AVERAGE(AZ1907:BA1907),"")</f>
        <v/>
      </c>
      <c r="AZ1907" s="12"/>
      <c r="BA1907" s="13"/>
      <c r="BB1907" s="4" t="str">
        <f>IFERROR(AVERAGE(BC1907:BD1907),"")</f>
        <v/>
      </c>
      <c r="BC1907" s="12"/>
      <c r="BD1907" s="13"/>
      <c r="BE1907" s="4" t="str">
        <f>IFERROR(AVERAGE(BF1907:BG1907),"")</f>
        <v/>
      </c>
      <c r="BF1907" s="12"/>
      <c r="BG1907" s="13"/>
      <c r="BH1907" s="4" t="str">
        <f>IFERROR(AVERAGE(BI1907:BJ1907),"")</f>
        <v/>
      </c>
      <c r="BI1907" s="12"/>
      <c r="BJ1907" s="13"/>
      <c r="BK1907" s="4" t="str">
        <f>IFERROR(AVERAGE(BL1907:BM1907),"")</f>
        <v/>
      </c>
      <c r="BL1907" s="12"/>
      <c r="BM1907" s="13"/>
      <c r="BN1907" s="4" t="str">
        <f>IFERROR(AVERAGE(BO1907:BP1907),"")</f>
        <v/>
      </c>
      <c r="BO1907" s="12"/>
      <c r="BP1907" s="13"/>
      <c r="BQ1907" s="4" t="str">
        <f>IFERROR(AVERAGE(BR1907:BS1907),"")</f>
        <v/>
      </c>
      <c r="BR1907" s="12"/>
      <c r="BS1907" s="13"/>
      <c r="BT1907" s="4" t="str">
        <f>IFERROR(AVERAGE(BU1907:BV1907),"")</f>
        <v/>
      </c>
      <c r="BU1907" s="12"/>
      <c r="BV1907" s="13"/>
    </row>
    <row r="1908" spans="1:74" hidden="1" outlineLevel="1">
      <c r="B1908" t="str">
        <f t="shared" ref="B1908:B1913" si="2105">B1907</f>
        <v>Anonymous2014-1</v>
      </c>
      <c r="C1908" t="s">
        <v>12</v>
      </c>
      <c r="D1908">
        <f>D1906</f>
        <v>2014</v>
      </c>
      <c r="E1908" t="str">
        <f>LEFT(E1906,3)</f>
        <v>EUR</v>
      </c>
      <c r="F1908" s="4" t="str">
        <f t="shared" ref="F1908:F1913" si="2106">IFERROR(AVERAGE(G1908:H1908),"")</f>
        <v/>
      </c>
      <c r="G1908" s="12"/>
      <c r="H1908" s="13"/>
      <c r="I1908" s="4" t="str">
        <f t="shared" ref="I1908:I1913" si="2107">IFERROR(AVERAGE(J1908:K1908),"")</f>
        <v/>
      </c>
      <c r="J1908" s="12"/>
      <c r="K1908" s="13"/>
      <c r="L1908" s="4" t="str">
        <f t="shared" ref="L1908:L1913" si="2108">IFERROR(AVERAGE(M1908:N1908),"")</f>
        <v/>
      </c>
      <c r="M1908" s="12"/>
      <c r="N1908" s="13"/>
      <c r="O1908" s="4" t="str">
        <f t="shared" ref="O1908:O1913" si="2109">IFERROR(AVERAGE(P1908:Q1908),"")</f>
        <v/>
      </c>
      <c r="P1908" s="12"/>
      <c r="Q1908" s="13"/>
      <c r="R1908" s="4" t="str">
        <f t="shared" ref="R1908:R1913" si="2110">IFERROR(AVERAGE(S1908:T1908),"")</f>
        <v/>
      </c>
      <c r="S1908" s="12"/>
      <c r="T1908" s="13"/>
      <c r="U1908" s="4" t="str">
        <f t="shared" ref="U1908:U1913" si="2111">IFERROR(AVERAGE(V1908:W1908),"")</f>
        <v/>
      </c>
      <c r="V1908" s="12"/>
      <c r="W1908" s="13"/>
      <c r="X1908" s="4" t="str">
        <f t="shared" ref="X1908:X1913" si="2112">IFERROR(AVERAGE(Y1908:Z1908),"")</f>
        <v/>
      </c>
      <c r="Y1908" s="12"/>
      <c r="Z1908" s="13"/>
      <c r="AA1908" s="4" t="str">
        <f t="shared" ref="AA1908:AA1913" si="2113">IFERROR(AVERAGE(AB1908:AC1908),"")</f>
        <v/>
      </c>
      <c r="AB1908" s="12"/>
      <c r="AC1908" s="13"/>
      <c r="AD1908" s="4" t="str">
        <f t="shared" ref="AD1908:AD1913" si="2114">IFERROR(AVERAGE(AE1908:AF1908),"")</f>
        <v/>
      </c>
      <c r="AE1908" s="12"/>
      <c r="AF1908" s="13"/>
      <c r="AG1908" s="4" t="str">
        <f t="shared" ref="AG1908:AG1913" si="2115">IFERROR(AVERAGE(AH1908:AI1908),"")</f>
        <v/>
      </c>
      <c r="AH1908" s="12"/>
      <c r="AI1908" s="13"/>
      <c r="AJ1908" s="4" t="str">
        <f t="shared" ref="AJ1908:AJ1913" si="2116">IFERROR(AVERAGE(AK1908:AL1908),"")</f>
        <v/>
      </c>
      <c r="AK1908" s="12"/>
      <c r="AL1908" s="13"/>
      <c r="AM1908" s="4" t="str">
        <f t="shared" ref="AM1908:AM1913" si="2117">IFERROR(AVERAGE(AN1908:AO1908),"")</f>
        <v/>
      </c>
      <c r="AN1908" s="12"/>
      <c r="AO1908" s="13"/>
      <c r="AP1908" s="4" t="str">
        <f t="shared" ref="AP1908:AP1913" si="2118">IFERROR(AVERAGE(AQ1908:AR1908),"")</f>
        <v/>
      </c>
      <c r="AQ1908" s="12"/>
      <c r="AR1908" s="13"/>
      <c r="AS1908" s="4" t="str">
        <f t="shared" ref="AS1908:AS1913" si="2119">IFERROR(AVERAGE(AT1908:AU1908),"")</f>
        <v/>
      </c>
      <c r="AT1908" s="12"/>
      <c r="AU1908" s="13"/>
      <c r="AV1908" s="4" t="str">
        <f t="shared" ref="AV1908:AV1913" si="2120">IFERROR(AVERAGE(AW1908:AX1908),"")</f>
        <v/>
      </c>
      <c r="AW1908" s="12"/>
      <c r="AX1908" s="13"/>
      <c r="AY1908" s="4" t="str">
        <f t="shared" ref="AY1908:AY1913" si="2121">IFERROR(AVERAGE(AZ1908:BA1908),"")</f>
        <v/>
      </c>
      <c r="AZ1908" s="12"/>
      <c r="BA1908" s="13"/>
      <c r="BB1908" s="4" t="str">
        <f t="shared" ref="BB1908:BB1913" si="2122">IFERROR(AVERAGE(BC1908:BD1908),"")</f>
        <v/>
      </c>
      <c r="BC1908" s="12"/>
      <c r="BD1908" s="13"/>
      <c r="BE1908" s="4" t="str">
        <f t="shared" ref="BE1908:BE1913" si="2123">IFERROR(AVERAGE(BF1908:BG1908),"")</f>
        <v/>
      </c>
      <c r="BF1908" s="12"/>
      <c r="BG1908" s="13"/>
      <c r="BH1908" s="4" t="str">
        <f t="shared" ref="BH1908:BH1913" si="2124">IFERROR(AVERAGE(BI1908:BJ1908),"")</f>
        <v/>
      </c>
      <c r="BI1908" s="12"/>
      <c r="BJ1908" s="13"/>
      <c r="BK1908" s="4" t="str">
        <f t="shared" ref="BK1908:BK1913" si="2125">IFERROR(AVERAGE(BL1908:BM1908),"")</f>
        <v/>
      </c>
      <c r="BL1908" s="12"/>
      <c r="BM1908" s="13"/>
      <c r="BN1908" s="4" t="str">
        <f t="shared" ref="BN1908:BN1913" si="2126">IFERROR(AVERAGE(BO1908:BP1908),"")</f>
        <v/>
      </c>
      <c r="BO1908" s="12"/>
      <c r="BP1908" s="13"/>
      <c r="BQ1908" s="4" t="str">
        <f t="shared" ref="BQ1908:BQ1913" si="2127">IFERROR(AVERAGE(BR1908:BS1908),"")</f>
        <v/>
      </c>
      <c r="BR1908" s="12"/>
      <c r="BS1908" s="13"/>
      <c r="BT1908" s="4" t="str">
        <f t="shared" ref="BT1908:BT1913" si="2128">IFERROR(AVERAGE(BU1908:BV1908),"")</f>
        <v/>
      </c>
      <c r="BU1908" s="12"/>
      <c r="BV1908" s="13"/>
    </row>
    <row r="1909" spans="1:74" hidden="1" outlineLevel="1">
      <c r="B1909" t="str">
        <f t="shared" si="2105"/>
        <v>Anonymous2014-1</v>
      </c>
      <c r="C1909" t="s">
        <v>13</v>
      </c>
      <c r="D1909">
        <f t="shared" ref="D1909:E1913" si="2129">D1908</f>
        <v>2014</v>
      </c>
      <c r="E1909" t="str">
        <f t="shared" si="2129"/>
        <v>EUR</v>
      </c>
      <c r="F1909" s="4" t="str">
        <f t="shared" si="2106"/>
        <v/>
      </c>
      <c r="G1909" s="12"/>
      <c r="H1909" s="13"/>
      <c r="I1909" s="4" t="str">
        <f t="shared" si="2107"/>
        <v/>
      </c>
      <c r="J1909" s="12"/>
      <c r="K1909" s="13"/>
      <c r="L1909" s="4" t="str">
        <f t="shared" si="2108"/>
        <v/>
      </c>
      <c r="M1909" s="12"/>
      <c r="N1909" s="13"/>
      <c r="O1909" s="4" t="str">
        <f t="shared" si="2109"/>
        <v/>
      </c>
      <c r="P1909" s="12"/>
      <c r="Q1909" s="13"/>
      <c r="R1909" s="4" t="str">
        <f t="shared" si="2110"/>
        <v/>
      </c>
      <c r="S1909" s="12"/>
      <c r="T1909" s="13"/>
      <c r="U1909" s="4" t="str">
        <f t="shared" si="2111"/>
        <v/>
      </c>
      <c r="V1909" s="12"/>
      <c r="W1909" s="13"/>
      <c r="X1909" s="4" t="str">
        <f t="shared" si="2112"/>
        <v/>
      </c>
      <c r="Y1909" s="12"/>
      <c r="Z1909" s="13"/>
      <c r="AA1909" s="4" t="str">
        <f t="shared" si="2113"/>
        <v/>
      </c>
      <c r="AB1909" s="12"/>
      <c r="AC1909" s="13"/>
      <c r="AD1909" s="4" t="str">
        <f t="shared" si="2114"/>
        <v/>
      </c>
      <c r="AE1909" s="12"/>
      <c r="AF1909" s="13"/>
      <c r="AG1909" s="4" t="str">
        <f t="shared" si="2115"/>
        <v/>
      </c>
      <c r="AH1909" s="12"/>
      <c r="AI1909" s="13"/>
      <c r="AJ1909" s="4" t="str">
        <f t="shared" si="2116"/>
        <v/>
      </c>
      <c r="AK1909" s="12"/>
      <c r="AL1909" s="13"/>
      <c r="AM1909" s="4" t="str">
        <f t="shared" si="2117"/>
        <v/>
      </c>
      <c r="AN1909" s="12"/>
      <c r="AO1909" s="13"/>
      <c r="AP1909" s="4" t="str">
        <f t="shared" si="2118"/>
        <v/>
      </c>
      <c r="AQ1909" s="12"/>
      <c r="AR1909" s="13"/>
      <c r="AS1909" s="4" t="str">
        <f t="shared" si="2119"/>
        <v/>
      </c>
      <c r="AT1909" s="12"/>
      <c r="AU1909" s="13"/>
      <c r="AV1909" s="4" t="str">
        <f t="shared" si="2120"/>
        <v/>
      </c>
      <c r="AW1909" s="12"/>
      <c r="AX1909" s="13"/>
      <c r="AY1909" s="4" t="str">
        <f t="shared" si="2121"/>
        <v/>
      </c>
      <c r="AZ1909" s="12"/>
      <c r="BA1909" s="13"/>
      <c r="BB1909" s="4" t="str">
        <f t="shared" si="2122"/>
        <v/>
      </c>
      <c r="BC1909" s="12"/>
      <c r="BD1909" s="13"/>
      <c r="BE1909" s="4" t="str">
        <f t="shared" si="2123"/>
        <v/>
      </c>
      <c r="BF1909" s="12"/>
      <c r="BG1909" s="13"/>
      <c r="BH1909" s="4" t="str">
        <f t="shared" si="2124"/>
        <v/>
      </c>
      <c r="BI1909" s="12"/>
      <c r="BJ1909" s="13"/>
      <c r="BK1909" s="4" t="str">
        <f t="shared" si="2125"/>
        <v/>
      </c>
      <c r="BL1909" s="12"/>
      <c r="BM1909" s="13"/>
      <c r="BN1909" s="4" t="str">
        <f t="shared" si="2126"/>
        <v/>
      </c>
      <c r="BO1909" s="12"/>
      <c r="BP1909" s="13"/>
      <c r="BQ1909" s="4" t="str">
        <f t="shared" si="2127"/>
        <v/>
      </c>
      <c r="BR1909" s="12"/>
      <c r="BS1909" s="13"/>
      <c r="BT1909" s="4" t="str">
        <f t="shared" si="2128"/>
        <v/>
      </c>
      <c r="BU1909" s="12"/>
      <c r="BV1909" s="13"/>
    </row>
    <row r="1910" spans="1:74" hidden="1" outlineLevel="1">
      <c r="B1910" t="str">
        <f t="shared" si="2105"/>
        <v>Anonymous2014-1</v>
      </c>
      <c r="C1910" t="s">
        <v>14</v>
      </c>
      <c r="D1910">
        <f t="shared" si="2129"/>
        <v>2014</v>
      </c>
      <c r="E1910" t="str">
        <f t="shared" si="2129"/>
        <v>EUR</v>
      </c>
      <c r="F1910" s="4" t="str">
        <f t="shared" si="2106"/>
        <v/>
      </c>
      <c r="G1910" s="12"/>
      <c r="H1910" s="13"/>
      <c r="I1910" s="4" t="str">
        <f t="shared" si="2107"/>
        <v/>
      </c>
      <c r="J1910" s="12"/>
      <c r="K1910" s="13"/>
      <c r="L1910" s="4" t="str">
        <f t="shared" si="2108"/>
        <v/>
      </c>
      <c r="M1910" s="12"/>
      <c r="N1910" s="13"/>
      <c r="O1910" s="4" t="str">
        <f t="shared" si="2109"/>
        <v/>
      </c>
      <c r="P1910" s="12"/>
      <c r="Q1910" s="13"/>
      <c r="R1910" s="4" t="str">
        <f t="shared" si="2110"/>
        <v/>
      </c>
      <c r="S1910" s="12"/>
      <c r="T1910" s="13"/>
      <c r="U1910" s="4" t="str">
        <f t="shared" si="2111"/>
        <v/>
      </c>
      <c r="V1910" s="12"/>
      <c r="W1910" s="13"/>
      <c r="X1910" s="4" t="str">
        <f t="shared" si="2112"/>
        <v/>
      </c>
      <c r="Y1910" s="12"/>
      <c r="Z1910" s="13"/>
      <c r="AA1910" s="4" t="str">
        <f t="shared" si="2113"/>
        <v/>
      </c>
      <c r="AB1910" s="12"/>
      <c r="AC1910" s="13"/>
      <c r="AD1910" s="4" t="str">
        <f t="shared" si="2114"/>
        <v/>
      </c>
      <c r="AE1910" s="12"/>
      <c r="AF1910" s="13"/>
      <c r="AG1910" s="4" t="str">
        <f t="shared" si="2115"/>
        <v/>
      </c>
      <c r="AH1910" s="12"/>
      <c r="AI1910" s="13"/>
      <c r="AJ1910" s="4" t="str">
        <f t="shared" si="2116"/>
        <v/>
      </c>
      <c r="AK1910" s="12"/>
      <c r="AL1910" s="13"/>
      <c r="AM1910" s="4" t="str">
        <f t="shared" si="2117"/>
        <v/>
      </c>
      <c r="AN1910" s="12"/>
      <c r="AO1910" s="13"/>
      <c r="AP1910" s="4" t="str">
        <f t="shared" si="2118"/>
        <v/>
      </c>
      <c r="AQ1910" s="12"/>
      <c r="AR1910" s="13"/>
      <c r="AS1910" s="4" t="str">
        <f t="shared" si="2119"/>
        <v/>
      </c>
      <c r="AT1910" s="12"/>
      <c r="AU1910" s="13"/>
      <c r="AV1910" s="4" t="str">
        <f t="shared" si="2120"/>
        <v/>
      </c>
      <c r="AW1910" s="12"/>
      <c r="AX1910" s="13"/>
      <c r="AY1910" s="4" t="str">
        <f t="shared" si="2121"/>
        <v/>
      </c>
      <c r="AZ1910" s="12"/>
      <c r="BA1910" s="13"/>
      <c r="BB1910" s="4" t="str">
        <f t="shared" si="2122"/>
        <v/>
      </c>
      <c r="BC1910" s="12"/>
      <c r="BD1910" s="13"/>
      <c r="BE1910" s="4" t="str">
        <f t="shared" si="2123"/>
        <v/>
      </c>
      <c r="BF1910" s="12"/>
      <c r="BG1910" s="13"/>
      <c r="BH1910" s="4" t="str">
        <f t="shared" si="2124"/>
        <v/>
      </c>
      <c r="BI1910" s="12"/>
      <c r="BJ1910" s="13"/>
      <c r="BK1910" s="4" t="str">
        <f t="shared" si="2125"/>
        <v/>
      </c>
      <c r="BL1910" s="12"/>
      <c r="BM1910" s="13"/>
      <c r="BN1910" s="4" t="str">
        <f t="shared" si="2126"/>
        <v/>
      </c>
      <c r="BO1910" s="12"/>
      <c r="BP1910" s="13"/>
      <c r="BQ1910" s="4" t="str">
        <f t="shared" si="2127"/>
        <v/>
      </c>
      <c r="BR1910" s="12"/>
      <c r="BS1910" s="13"/>
      <c r="BT1910" s="4" t="str">
        <f t="shared" si="2128"/>
        <v/>
      </c>
      <c r="BU1910" s="12"/>
      <c r="BV1910" s="13"/>
    </row>
    <row r="1911" spans="1:74" hidden="1" outlineLevel="1">
      <c r="B1911" t="str">
        <f t="shared" si="2105"/>
        <v>Anonymous2014-1</v>
      </c>
      <c r="C1911" t="s">
        <v>11</v>
      </c>
      <c r="D1911">
        <f t="shared" si="2129"/>
        <v>2014</v>
      </c>
      <c r="E1911" t="str">
        <f t="shared" si="2129"/>
        <v>EUR</v>
      </c>
      <c r="F1911" s="4" t="str">
        <f t="shared" si="2106"/>
        <v/>
      </c>
      <c r="G1911" s="12"/>
      <c r="H1911" s="13"/>
      <c r="I1911" s="4" t="str">
        <f t="shared" si="2107"/>
        <v/>
      </c>
      <c r="J1911" s="12"/>
      <c r="K1911" s="13"/>
      <c r="L1911" s="4" t="str">
        <f t="shared" si="2108"/>
        <v/>
      </c>
      <c r="M1911" s="12"/>
      <c r="N1911" s="13"/>
      <c r="O1911" s="4" t="str">
        <f t="shared" si="2109"/>
        <v/>
      </c>
      <c r="P1911" s="12"/>
      <c r="Q1911" s="13"/>
      <c r="R1911" s="4" t="str">
        <f t="shared" si="2110"/>
        <v/>
      </c>
      <c r="S1911" s="12"/>
      <c r="T1911" s="13"/>
      <c r="U1911" s="4" t="str">
        <f t="shared" si="2111"/>
        <v/>
      </c>
      <c r="V1911" s="12"/>
      <c r="W1911" s="13"/>
      <c r="X1911" s="4" t="str">
        <f t="shared" si="2112"/>
        <v/>
      </c>
      <c r="Y1911" s="12"/>
      <c r="Z1911" s="13"/>
      <c r="AA1911" s="4" t="str">
        <f t="shared" si="2113"/>
        <v/>
      </c>
      <c r="AB1911" s="12"/>
      <c r="AC1911" s="13"/>
      <c r="AD1911" s="4" t="str">
        <f t="shared" si="2114"/>
        <v/>
      </c>
      <c r="AE1911" s="12"/>
      <c r="AF1911" s="13"/>
      <c r="AG1911" s="4" t="str">
        <f t="shared" si="2115"/>
        <v/>
      </c>
      <c r="AH1911" s="12"/>
      <c r="AI1911" s="13"/>
      <c r="AJ1911" s="4" t="str">
        <f t="shared" si="2116"/>
        <v/>
      </c>
      <c r="AK1911" s="12"/>
      <c r="AL1911" s="13"/>
      <c r="AM1911" s="4" t="str">
        <f t="shared" si="2117"/>
        <v/>
      </c>
      <c r="AN1911" s="12"/>
      <c r="AO1911" s="13"/>
      <c r="AP1911" s="4" t="str">
        <f t="shared" si="2118"/>
        <v/>
      </c>
      <c r="AQ1911" s="12"/>
      <c r="AR1911" s="13"/>
      <c r="AS1911" s="4" t="str">
        <f t="shared" si="2119"/>
        <v/>
      </c>
      <c r="AT1911" s="12"/>
      <c r="AU1911" s="13"/>
      <c r="AV1911" s="4" t="str">
        <f t="shared" si="2120"/>
        <v/>
      </c>
      <c r="AW1911" s="12"/>
      <c r="AX1911" s="13"/>
      <c r="AY1911" s="4" t="str">
        <f t="shared" si="2121"/>
        <v/>
      </c>
      <c r="AZ1911" s="12"/>
      <c r="BA1911" s="13"/>
      <c r="BB1911" s="4" t="str">
        <f t="shared" si="2122"/>
        <v/>
      </c>
      <c r="BC1911" s="12"/>
      <c r="BD1911" s="13"/>
      <c r="BE1911" s="4" t="str">
        <f t="shared" si="2123"/>
        <v/>
      </c>
      <c r="BF1911" s="12"/>
      <c r="BG1911" s="13"/>
      <c r="BH1911" s="4" t="str">
        <f t="shared" si="2124"/>
        <v/>
      </c>
      <c r="BI1911" s="12"/>
      <c r="BJ1911" s="13"/>
      <c r="BK1911" s="4" t="str">
        <f t="shared" si="2125"/>
        <v/>
      </c>
      <c r="BL1911" s="12"/>
      <c r="BM1911" s="13"/>
      <c r="BN1911" s="4" t="str">
        <f t="shared" si="2126"/>
        <v/>
      </c>
      <c r="BO1911" s="12"/>
      <c r="BP1911" s="13"/>
      <c r="BQ1911" s="4" t="str">
        <f t="shared" si="2127"/>
        <v/>
      </c>
      <c r="BR1911" s="12"/>
      <c r="BS1911" s="13"/>
      <c r="BT1911" s="4" t="str">
        <f t="shared" si="2128"/>
        <v/>
      </c>
      <c r="BU1911" s="12"/>
      <c r="BV1911" s="13"/>
    </row>
    <row r="1912" spans="1:74" hidden="1" outlineLevel="1">
      <c r="B1912" t="str">
        <f t="shared" si="2105"/>
        <v>Anonymous2014-1</v>
      </c>
      <c r="C1912" t="s">
        <v>15</v>
      </c>
      <c r="D1912">
        <f t="shared" si="2129"/>
        <v>2014</v>
      </c>
      <c r="E1912" t="str">
        <f t="shared" si="2129"/>
        <v>EUR</v>
      </c>
      <c r="F1912" s="4" t="str">
        <f t="shared" si="2106"/>
        <v/>
      </c>
      <c r="G1912" s="12"/>
      <c r="H1912" s="13"/>
      <c r="I1912" s="4" t="str">
        <f t="shared" si="2107"/>
        <v/>
      </c>
      <c r="J1912" s="12"/>
      <c r="K1912" s="13"/>
      <c r="L1912" s="4" t="str">
        <f t="shared" si="2108"/>
        <v/>
      </c>
      <c r="M1912" s="12"/>
      <c r="N1912" s="13"/>
      <c r="O1912" s="4" t="str">
        <f t="shared" si="2109"/>
        <v/>
      </c>
      <c r="P1912" s="12"/>
      <c r="Q1912" s="13"/>
      <c r="R1912" s="4" t="str">
        <f t="shared" si="2110"/>
        <v/>
      </c>
      <c r="S1912" s="12"/>
      <c r="T1912" s="13"/>
      <c r="U1912" s="4" t="str">
        <f t="shared" si="2111"/>
        <v/>
      </c>
      <c r="V1912" s="12"/>
      <c r="W1912" s="13"/>
      <c r="X1912" s="4" t="str">
        <f t="shared" si="2112"/>
        <v/>
      </c>
      <c r="Y1912" s="12"/>
      <c r="Z1912" s="13"/>
      <c r="AA1912" s="4" t="str">
        <f t="shared" si="2113"/>
        <v/>
      </c>
      <c r="AB1912" s="12"/>
      <c r="AC1912" s="13"/>
      <c r="AD1912" s="4" t="str">
        <f t="shared" si="2114"/>
        <v/>
      </c>
      <c r="AE1912" s="12"/>
      <c r="AF1912" s="13"/>
      <c r="AG1912" s="4" t="str">
        <f t="shared" si="2115"/>
        <v/>
      </c>
      <c r="AH1912" s="12"/>
      <c r="AI1912" s="13"/>
      <c r="AJ1912" s="4" t="str">
        <f t="shared" si="2116"/>
        <v/>
      </c>
      <c r="AK1912" s="12"/>
      <c r="AL1912" s="13"/>
      <c r="AM1912" s="4" t="str">
        <f t="shared" si="2117"/>
        <v/>
      </c>
      <c r="AN1912" s="12"/>
      <c r="AO1912" s="13"/>
      <c r="AP1912" s="4" t="str">
        <f t="shared" si="2118"/>
        <v/>
      </c>
      <c r="AQ1912" s="12"/>
      <c r="AR1912" s="13"/>
      <c r="AS1912" s="4" t="str">
        <f t="shared" si="2119"/>
        <v/>
      </c>
      <c r="AT1912" s="12"/>
      <c r="AU1912" s="13"/>
      <c r="AV1912" s="4" t="str">
        <f t="shared" si="2120"/>
        <v/>
      </c>
      <c r="AW1912" s="12"/>
      <c r="AX1912" s="13"/>
      <c r="AY1912" s="4" t="str">
        <f t="shared" si="2121"/>
        <v/>
      </c>
      <c r="AZ1912" s="12"/>
      <c r="BA1912" s="13"/>
      <c r="BB1912" s="4" t="str">
        <f t="shared" si="2122"/>
        <v/>
      </c>
      <c r="BC1912" s="12"/>
      <c r="BD1912" s="13"/>
      <c r="BE1912" s="4" t="str">
        <f t="shared" si="2123"/>
        <v/>
      </c>
      <c r="BF1912" s="12"/>
      <c r="BG1912" s="13"/>
      <c r="BH1912" s="4" t="str">
        <f t="shared" si="2124"/>
        <v/>
      </c>
      <c r="BI1912" s="12"/>
      <c r="BJ1912" s="13"/>
      <c r="BK1912" s="4" t="str">
        <f t="shared" si="2125"/>
        <v/>
      </c>
      <c r="BL1912" s="12"/>
      <c r="BM1912" s="13"/>
      <c r="BN1912" s="4" t="str">
        <f t="shared" si="2126"/>
        <v/>
      </c>
      <c r="BO1912" s="12"/>
      <c r="BP1912" s="13"/>
      <c r="BQ1912" s="4" t="str">
        <f t="shared" si="2127"/>
        <v/>
      </c>
      <c r="BR1912" s="12"/>
      <c r="BS1912" s="13"/>
      <c r="BT1912" s="4" t="str">
        <f t="shared" si="2128"/>
        <v/>
      </c>
      <c r="BU1912" s="12"/>
      <c r="BV1912" s="13"/>
    </row>
    <row r="1913" spans="1:74" hidden="1" outlineLevel="1">
      <c r="B1913" t="str">
        <f t="shared" si="2105"/>
        <v>Anonymous2014-1</v>
      </c>
      <c r="C1913" t="s">
        <v>16</v>
      </c>
      <c r="D1913">
        <f t="shared" si="2129"/>
        <v>2014</v>
      </c>
      <c r="E1913" t="str">
        <f t="shared" si="2129"/>
        <v>EUR</v>
      </c>
      <c r="F1913" s="4" t="str">
        <f t="shared" si="2106"/>
        <v/>
      </c>
      <c r="G1913" s="12"/>
      <c r="H1913" s="13"/>
      <c r="I1913" s="4" t="str">
        <f t="shared" si="2107"/>
        <v/>
      </c>
      <c r="J1913" s="12"/>
      <c r="K1913" s="13"/>
      <c r="L1913" s="4" t="str">
        <f t="shared" si="2108"/>
        <v/>
      </c>
      <c r="M1913" s="12"/>
      <c r="N1913" s="13"/>
      <c r="O1913" s="4" t="str">
        <f t="shared" si="2109"/>
        <v/>
      </c>
      <c r="P1913" s="12"/>
      <c r="Q1913" s="13"/>
      <c r="R1913" s="4" t="str">
        <f t="shared" si="2110"/>
        <v/>
      </c>
      <c r="S1913" s="12"/>
      <c r="T1913" s="13"/>
      <c r="U1913" s="4" t="str">
        <f t="shared" si="2111"/>
        <v/>
      </c>
      <c r="V1913" s="12"/>
      <c r="W1913" s="13"/>
      <c r="X1913" s="4" t="str">
        <f t="shared" si="2112"/>
        <v/>
      </c>
      <c r="Y1913" s="12"/>
      <c r="Z1913" s="13"/>
      <c r="AA1913" s="4" t="str">
        <f t="shared" si="2113"/>
        <v/>
      </c>
      <c r="AB1913" s="12"/>
      <c r="AC1913" s="13"/>
      <c r="AD1913" s="4" t="str">
        <f t="shared" si="2114"/>
        <v/>
      </c>
      <c r="AE1913" s="12"/>
      <c r="AF1913" s="13"/>
      <c r="AG1913" s="4" t="str">
        <f t="shared" si="2115"/>
        <v/>
      </c>
      <c r="AH1913" s="12"/>
      <c r="AI1913" s="13"/>
      <c r="AJ1913" s="4" t="str">
        <f t="shared" si="2116"/>
        <v/>
      </c>
      <c r="AK1913" s="12"/>
      <c r="AL1913" s="13"/>
      <c r="AM1913" s="4" t="str">
        <f t="shared" si="2117"/>
        <v/>
      </c>
      <c r="AN1913" s="12"/>
      <c r="AO1913" s="13"/>
      <c r="AP1913" s="4" t="str">
        <f t="shared" si="2118"/>
        <v/>
      </c>
      <c r="AQ1913" s="12"/>
      <c r="AR1913" s="13"/>
      <c r="AS1913" s="4" t="str">
        <f t="shared" si="2119"/>
        <v/>
      </c>
      <c r="AT1913" s="12"/>
      <c r="AU1913" s="13"/>
      <c r="AV1913" s="4" t="str">
        <f t="shared" si="2120"/>
        <v/>
      </c>
      <c r="AW1913" s="12"/>
      <c r="AX1913" s="13"/>
      <c r="AY1913" s="4" t="str">
        <f t="shared" si="2121"/>
        <v/>
      </c>
      <c r="AZ1913" s="12"/>
      <c r="BA1913" s="13"/>
      <c r="BB1913" s="4" t="str">
        <f t="shared" si="2122"/>
        <v/>
      </c>
      <c r="BC1913" s="12"/>
      <c r="BD1913" s="13"/>
      <c r="BE1913" s="4" t="str">
        <f t="shared" si="2123"/>
        <v/>
      </c>
      <c r="BF1913" s="12"/>
      <c r="BG1913" s="13"/>
      <c r="BH1913" s="4" t="str">
        <f t="shared" si="2124"/>
        <v/>
      </c>
      <c r="BI1913" s="12"/>
      <c r="BJ1913" s="13"/>
      <c r="BK1913" s="4" t="str">
        <f t="shared" si="2125"/>
        <v/>
      </c>
      <c r="BL1913" s="12"/>
      <c r="BM1913" s="13"/>
      <c r="BN1913" s="4" t="str">
        <f t="shared" si="2126"/>
        <v/>
      </c>
      <c r="BO1913" s="12"/>
      <c r="BP1913" s="13"/>
      <c r="BQ1913" s="4" t="str">
        <f t="shared" si="2127"/>
        <v/>
      </c>
      <c r="BR1913" s="12"/>
      <c r="BS1913" s="13"/>
      <c r="BT1913" s="4" t="str">
        <f t="shared" si="2128"/>
        <v/>
      </c>
      <c r="BU1913" s="12"/>
      <c r="BV1913" s="13"/>
    </row>
    <row r="1914" spans="1:74" collapsed="1">
      <c r="B1914" t="s">
        <v>69</v>
      </c>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c r="AQ1914" s="4"/>
      <c r="AR1914" s="4"/>
      <c r="AS1914" s="4"/>
      <c r="AT1914" s="4"/>
      <c r="AU1914" s="4"/>
      <c r="AV1914" s="4"/>
      <c r="AW1914" s="4"/>
      <c r="AX1914" s="4"/>
      <c r="AY1914" s="4"/>
      <c r="AZ1914" s="4"/>
      <c r="BA1914" s="4"/>
      <c r="BB1914" s="4"/>
      <c r="BC1914" s="4"/>
      <c r="BD1914" s="4"/>
      <c r="BE1914" s="4"/>
      <c r="BF1914" s="4"/>
      <c r="BG1914" s="4"/>
      <c r="BH1914" s="4"/>
      <c r="BI1914" s="4"/>
      <c r="BJ1914" s="4"/>
      <c r="BK1914" s="4"/>
      <c r="BL1914" s="4"/>
      <c r="BM1914" s="4"/>
      <c r="BN1914" s="4"/>
      <c r="BO1914" s="4"/>
      <c r="BP1914" s="4"/>
      <c r="BQ1914" s="4"/>
      <c r="BR1914" s="4"/>
      <c r="BS1914" s="4"/>
      <c r="BT1914" s="4"/>
      <c r="BU1914" s="4"/>
      <c r="BV1914" s="4"/>
    </row>
    <row r="1915" spans="1:74">
      <c r="B1915" t="str">
        <f>B1913</f>
        <v>Anonymous2014-1</v>
      </c>
      <c r="C1915" t="s">
        <v>19</v>
      </c>
      <c r="D1915">
        <f>D1913</f>
        <v>2014</v>
      </c>
      <c r="E1915" t="str">
        <f>E1902</f>
        <v>EUR/kW</v>
      </c>
      <c r="F1915" s="4" t="str">
        <f>IFERROR(AVERAGE(G1915:H1915),"")</f>
        <v/>
      </c>
      <c r="G1915" s="12"/>
      <c r="H1915" s="13"/>
      <c r="I1915" s="4" t="str">
        <f>IFERROR(AVERAGE(J1915:K1915),"")</f>
        <v/>
      </c>
      <c r="J1915" s="12"/>
      <c r="K1915" s="13"/>
      <c r="L1915" s="4" t="str">
        <f>IFERROR(AVERAGE(M1915:N1915),"")</f>
        <v/>
      </c>
      <c r="M1915" s="12"/>
      <c r="N1915" s="13"/>
      <c r="O1915" s="4" t="str">
        <f>IFERROR(AVERAGE(P1915:Q1915),"")</f>
        <v/>
      </c>
      <c r="P1915" s="12"/>
      <c r="Q1915" s="13"/>
      <c r="R1915" s="4" t="str">
        <f>IFERROR(AVERAGE(S1915:T1915),"")</f>
        <v/>
      </c>
      <c r="S1915" s="12"/>
      <c r="T1915" s="13"/>
      <c r="U1915" s="4" t="str">
        <f>IFERROR(AVERAGE(V1915:W1915),"")</f>
        <v/>
      </c>
      <c r="V1915" s="12"/>
      <c r="W1915" s="13"/>
      <c r="X1915" s="4" t="str">
        <f>IFERROR(AVERAGE(Y1915:Z1915),"")</f>
        <v/>
      </c>
      <c r="Y1915" s="12"/>
      <c r="Z1915" s="13"/>
      <c r="AA1915" s="4" t="str">
        <f>IFERROR(AVERAGE(AB1915:AC1915),"")</f>
        <v/>
      </c>
      <c r="AB1915" s="12"/>
      <c r="AC1915" s="13"/>
      <c r="AD1915" s="4" t="str">
        <f>IFERROR(AVERAGE(AE1915:AF1915),"")</f>
        <v/>
      </c>
      <c r="AE1915" s="12"/>
      <c r="AF1915" s="13"/>
      <c r="AG1915" s="4" t="str">
        <f>IFERROR(AVERAGE(AH1915:AI1915),"")</f>
        <v/>
      </c>
      <c r="AH1915" s="12"/>
      <c r="AI1915" s="13"/>
      <c r="AJ1915" s="4" t="str">
        <f>IFERROR(AVERAGE(AK1915:AL1915),"")</f>
        <v/>
      </c>
      <c r="AK1915" s="12"/>
      <c r="AL1915" s="13"/>
      <c r="AM1915" s="4" t="str">
        <f>IFERROR(AVERAGE(AN1915:AO1915),"")</f>
        <v/>
      </c>
      <c r="AN1915" s="12"/>
      <c r="AO1915" s="13"/>
      <c r="AP1915" s="4" t="str">
        <f>IFERROR(AVERAGE(AQ1915:AR1915),"")</f>
        <v/>
      </c>
      <c r="AQ1915" s="12"/>
      <c r="AR1915" s="13"/>
      <c r="AS1915" s="4" t="str">
        <f>IFERROR(AVERAGE(AT1915:AU1915),"")</f>
        <v/>
      </c>
      <c r="AT1915" s="12"/>
      <c r="AU1915" s="13"/>
      <c r="AV1915" s="4">
        <f>IFERROR(AVERAGE(AW1915:AX1915),"")</f>
        <v>2069.4805194805194</v>
      </c>
      <c r="AW1915" s="14">
        <f>1255000/550</f>
        <v>2281.818181818182</v>
      </c>
      <c r="AX1915" s="15">
        <f>1950000/1050</f>
        <v>1857.1428571428571</v>
      </c>
      <c r="AY1915" s="4" t="str">
        <f>IFERROR(AVERAGE(AZ1915:BA1915),"")</f>
        <v/>
      </c>
      <c r="AZ1915" s="12"/>
      <c r="BA1915" s="13"/>
      <c r="BB1915" s="4" t="str">
        <f>IFERROR(AVERAGE(BC1915:BD1915),"")</f>
        <v/>
      </c>
      <c r="BC1915" s="12"/>
      <c r="BD1915" s="13"/>
      <c r="BE1915" s="4" t="str">
        <f>IFERROR(AVERAGE(BF1915:BG1915),"")</f>
        <v/>
      </c>
      <c r="BF1915" s="12"/>
      <c r="BG1915" s="13"/>
      <c r="BH1915" s="4" t="str">
        <f>IFERROR(AVERAGE(BI1915:BJ1915),"")</f>
        <v/>
      </c>
      <c r="BI1915" s="12"/>
      <c r="BJ1915" s="13"/>
      <c r="BK1915" s="4" t="str">
        <f>IFERROR(AVERAGE(BL1915:BM1915),"")</f>
        <v/>
      </c>
      <c r="BL1915" s="12"/>
      <c r="BM1915" s="13"/>
      <c r="BN1915" s="4" t="str">
        <f>IFERROR(AVERAGE(BO1915:BP1915),"")</f>
        <v/>
      </c>
      <c r="BO1915" s="12"/>
      <c r="BP1915" s="13"/>
      <c r="BQ1915" s="4" t="str">
        <f>IFERROR(AVERAGE(BR1915:BS1915),"")</f>
        <v/>
      </c>
      <c r="BR1915" s="12"/>
      <c r="BS1915" s="13"/>
      <c r="BT1915" s="4" t="str">
        <f>IFERROR(AVERAGE(BU1915:BV1915),"")</f>
        <v/>
      </c>
      <c r="BU1915" s="12"/>
      <c r="BV1915" s="13"/>
    </row>
    <row r="1916" spans="1:74">
      <c r="B1916" t="s">
        <v>69</v>
      </c>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4"/>
      <c r="AU1916" s="4"/>
      <c r="AV1916" s="4"/>
      <c r="AW1916" s="4"/>
      <c r="AX1916" s="4"/>
      <c r="AY1916" s="4"/>
      <c r="AZ1916" s="4"/>
      <c r="BA1916" s="4"/>
      <c r="BB1916" s="4"/>
      <c r="BC1916" s="4"/>
      <c r="BD1916" s="4"/>
      <c r="BE1916" s="4"/>
      <c r="BF1916" s="4"/>
      <c r="BG1916" s="4"/>
      <c r="BH1916" s="4"/>
      <c r="BI1916" s="4"/>
      <c r="BJ1916" s="4"/>
      <c r="BK1916" s="4"/>
      <c r="BL1916" s="4"/>
      <c r="BM1916" s="4"/>
      <c r="BN1916" s="4"/>
      <c r="BO1916" s="4"/>
      <c r="BP1916" s="4"/>
      <c r="BQ1916" s="4"/>
      <c r="BR1916" s="4"/>
      <c r="BS1916" s="4"/>
      <c r="BT1916" s="4"/>
      <c r="BU1916" s="4"/>
      <c r="BV1916" s="4"/>
    </row>
    <row r="1917" spans="1:74">
      <c r="B1917" t="str">
        <f>B1915</f>
        <v>Anonymous2014-1</v>
      </c>
      <c r="C1917" t="s">
        <v>48</v>
      </c>
      <c r="D1917">
        <f>D1915</f>
        <v>2014</v>
      </c>
      <c r="E1917" t="s">
        <v>22</v>
      </c>
      <c r="F1917" s="22" t="str">
        <f>IFERROR(AVERAGE(G1917:H1917),"")</f>
        <v/>
      </c>
      <c r="G1917" s="23"/>
      <c r="H1917" s="24"/>
      <c r="I1917" s="22" t="str">
        <f>IFERROR(AVERAGE(J1917:K1917),"")</f>
        <v/>
      </c>
      <c r="J1917" s="23"/>
      <c r="K1917" s="24"/>
      <c r="L1917" s="22" t="str">
        <f>IFERROR(AVERAGE(M1917:N1917),"")</f>
        <v/>
      </c>
      <c r="M1917" s="23"/>
      <c r="N1917" s="24"/>
      <c r="O1917" s="22" t="str">
        <f>IFERROR(AVERAGE(P1917:Q1917),"")</f>
        <v/>
      </c>
      <c r="P1917" s="23"/>
      <c r="Q1917" s="24"/>
      <c r="R1917" s="22" t="str">
        <f>IFERROR(AVERAGE(S1917:T1917),"")</f>
        <v/>
      </c>
      <c r="S1917" s="23"/>
      <c r="T1917" s="24"/>
      <c r="U1917" s="22" t="str">
        <f>IFERROR(AVERAGE(V1917:W1917),"")</f>
        <v/>
      </c>
      <c r="V1917" s="23"/>
      <c r="W1917" s="24"/>
      <c r="X1917" s="22" t="str">
        <f>IFERROR(AVERAGE(Y1917:Z1917),"")</f>
        <v/>
      </c>
      <c r="Y1917" s="23"/>
      <c r="Z1917" s="24"/>
      <c r="AA1917" s="22" t="str">
        <f>IFERROR(AVERAGE(AB1917:AC1917),"")</f>
        <v/>
      </c>
      <c r="AB1917" s="23"/>
      <c r="AC1917" s="24"/>
      <c r="AD1917" s="22" t="str">
        <f>IFERROR(AVERAGE(AE1917:AF1917),"")</f>
        <v/>
      </c>
      <c r="AE1917" s="23"/>
      <c r="AF1917" s="24"/>
      <c r="AG1917" s="22" t="str">
        <f>IFERROR(AVERAGE(AH1917:AI1917),"")</f>
        <v/>
      </c>
      <c r="AH1917" s="23"/>
      <c r="AI1917" s="24"/>
      <c r="AJ1917" s="22" t="str">
        <f>IFERROR(AVERAGE(AK1917:AL1917),"")</f>
        <v/>
      </c>
      <c r="AK1917" s="23"/>
      <c r="AL1917" s="24"/>
      <c r="AM1917" s="22" t="str">
        <f>IFERROR(AVERAGE(AN1917:AO1917),"")</f>
        <v/>
      </c>
      <c r="AN1917" s="23"/>
      <c r="AO1917" s="24"/>
      <c r="AP1917" s="22" t="str">
        <f>IFERROR(AVERAGE(AQ1917:AR1917),"")</f>
        <v/>
      </c>
      <c r="AQ1917" s="23"/>
      <c r="AR1917" s="24"/>
      <c r="AS1917" s="22" t="str">
        <f>IFERROR(AVERAGE(AT1917:AU1917),"")</f>
        <v/>
      </c>
      <c r="AT1917" s="23"/>
      <c r="AU1917" s="24"/>
      <c r="AV1917" s="22" t="str">
        <f>IFERROR(AVERAGE(AW1917:AX1917),"")</f>
        <v/>
      </c>
      <c r="AW1917" s="23"/>
      <c r="AX1917" s="24"/>
      <c r="AY1917" s="22" t="str">
        <f>IFERROR(AVERAGE(AZ1917:BA1917),"")</f>
        <v/>
      </c>
      <c r="AZ1917" s="23"/>
      <c r="BA1917" s="24"/>
      <c r="BB1917" s="22" t="str">
        <f>IFERROR(AVERAGE(BC1917:BD1917),"")</f>
        <v/>
      </c>
      <c r="BC1917" s="23"/>
      <c r="BD1917" s="24"/>
      <c r="BE1917" s="22" t="str">
        <f>IFERROR(AVERAGE(BF1917:BG1917),"")</f>
        <v/>
      </c>
      <c r="BF1917" s="23"/>
      <c r="BG1917" s="24"/>
      <c r="BH1917" s="22" t="str">
        <f>IFERROR(AVERAGE(BI1917:BJ1917),"")</f>
        <v/>
      </c>
      <c r="BI1917" s="23"/>
      <c r="BJ1917" s="24"/>
      <c r="BK1917" s="22" t="str">
        <f>IFERROR(AVERAGE(BL1917:BM1917),"")</f>
        <v/>
      </c>
      <c r="BL1917" s="23"/>
      <c r="BM1917" s="24"/>
      <c r="BN1917" s="22" t="str">
        <f>IFERROR(AVERAGE(BO1917:BP1917),"")</f>
        <v/>
      </c>
      <c r="BO1917" s="23"/>
      <c r="BP1917" s="24"/>
      <c r="BQ1917" s="22" t="str">
        <f>IFERROR(AVERAGE(BR1917:BS1917),"")</f>
        <v/>
      </c>
      <c r="BR1917" s="23"/>
      <c r="BS1917" s="24"/>
      <c r="BT1917" s="22" t="str">
        <f>IFERROR(AVERAGE(BU1917:BV1917),"")</f>
        <v/>
      </c>
      <c r="BU1917" s="23"/>
      <c r="BV1917" s="24"/>
    </row>
    <row r="1918" spans="1:74">
      <c r="B1918" t="str">
        <f>B1917</f>
        <v>Anonymous2014-1</v>
      </c>
      <c r="C1918" t="s">
        <v>49</v>
      </c>
      <c r="D1918">
        <f>D1917</f>
        <v>2014</v>
      </c>
      <c r="E1918" t="s">
        <v>22</v>
      </c>
      <c r="F1918" s="22" t="str">
        <f>IFERROR(AVERAGE(G1918:H1918),"")</f>
        <v/>
      </c>
      <c r="G1918" s="23"/>
      <c r="H1918" s="24"/>
      <c r="I1918" s="22" t="str">
        <f>IFERROR(AVERAGE(J1918:K1918),"")</f>
        <v/>
      </c>
      <c r="J1918" s="23"/>
      <c r="K1918" s="24"/>
      <c r="L1918" s="22" t="str">
        <f>IFERROR(AVERAGE(M1918:N1918),"")</f>
        <v/>
      </c>
      <c r="M1918" s="23"/>
      <c r="N1918" s="24"/>
      <c r="O1918" s="22" t="str">
        <f>IFERROR(AVERAGE(P1918:Q1918),"")</f>
        <v/>
      </c>
      <c r="P1918" s="23"/>
      <c r="Q1918" s="24"/>
      <c r="R1918" s="22" t="str">
        <f>IFERROR(AVERAGE(S1918:T1918),"")</f>
        <v/>
      </c>
      <c r="S1918" s="23"/>
      <c r="T1918" s="24"/>
      <c r="U1918" s="22" t="str">
        <f>IFERROR(AVERAGE(V1918:W1918),"")</f>
        <v/>
      </c>
      <c r="V1918" s="23"/>
      <c r="W1918" s="24"/>
      <c r="X1918" s="22" t="str">
        <f>IFERROR(AVERAGE(Y1918:Z1918),"")</f>
        <v/>
      </c>
      <c r="Y1918" s="23"/>
      <c r="Z1918" s="24"/>
      <c r="AA1918" s="22" t="str">
        <f>IFERROR(AVERAGE(AB1918:AC1918),"")</f>
        <v/>
      </c>
      <c r="AB1918" s="23"/>
      <c r="AC1918" s="24"/>
      <c r="AD1918" s="22" t="str">
        <f>IFERROR(AVERAGE(AE1918:AF1918),"")</f>
        <v/>
      </c>
      <c r="AE1918" s="23"/>
      <c r="AF1918" s="24"/>
      <c r="AG1918" s="22" t="str">
        <f>IFERROR(AVERAGE(AH1918:AI1918),"")</f>
        <v/>
      </c>
      <c r="AH1918" s="23"/>
      <c r="AI1918" s="24"/>
      <c r="AJ1918" s="22" t="str">
        <f>IFERROR(AVERAGE(AK1918:AL1918),"")</f>
        <v/>
      </c>
      <c r="AK1918" s="23"/>
      <c r="AL1918" s="24"/>
      <c r="AM1918" s="22" t="str">
        <f>IFERROR(AVERAGE(AN1918:AO1918),"")</f>
        <v/>
      </c>
      <c r="AN1918" s="23"/>
      <c r="AO1918" s="24"/>
      <c r="AP1918" s="22" t="str">
        <f>IFERROR(AVERAGE(AQ1918:AR1918),"")</f>
        <v/>
      </c>
      <c r="AQ1918" s="23"/>
      <c r="AR1918" s="24"/>
      <c r="AS1918" s="22" t="str">
        <f>IFERROR(AVERAGE(AT1918:AU1918),"")</f>
        <v/>
      </c>
      <c r="AT1918" s="23"/>
      <c r="AU1918" s="24"/>
      <c r="AV1918" s="22" t="str">
        <f>IFERROR(AVERAGE(AW1918:AX1918),"")</f>
        <v/>
      </c>
      <c r="AW1918" s="23"/>
      <c r="AX1918" s="24"/>
      <c r="AY1918" s="22" t="str">
        <f>IFERROR(AVERAGE(AZ1918:BA1918),"")</f>
        <v/>
      </c>
      <c r="AZ1918" s="23"/>
      <c r="BA1918" s="24"/>
      <c r="BB1918" s="22" t="str">
        <f>IFERROR(AVERAGE(BC1918:BD1918),"")</f>
        <v/>
      </c>
      <c r="BC1918" s="23"/>
      <c r="BD1918" s="24"/>
      <c r="BE1918" s="22" t="str">
        <f>IFERROR(AVERAGE(BF1918:BG1918),"")</f>
        <v/>
      </c>
      <c r="BF1918" s="23"/>
      <c r="BG1918" s="24"/>
      <c r="BH1918" s="22" t="str">
        <f>IFERROR(AVERAGE(BI1918:BJ1918),"")</f>
        <v/>
      </c>
      <c r="BI1918" s="23"/>
      <c r="BJ1918" s="24"/>
      <c r="BK1918" s="22" t="str">
        <f>IFERROR(AVERAGE(BL1918:BM1918),"")</f>
        <v/>
      </c>
      <c r="BL1918" s="23"/>
      <c r="BM1918" s="24"/>
      <c r="BN1918" s="22" t="str">
        <f>IFERROR(AVERAGE(BO1918:BP1918),"")</f>
        <v/>
      </c>
      <c r="BO1918" s="23"/>
      <c r="BP1918" s="24"/>
      <c r="BQ1918" s="22" t="str">
        <f>IFERROR(AVERAGE(BR1918:BS1918),"")</f>
        <v/>
      </c>
      <c r="BR1918" s="23"/>
      <c r="BS1918" s="24"/>
      <c r="BT1918" s="22" t="str">
        <f>IFERROR(AVERAGE(BU1918:BV1918),"")</f>
        <v/>
      </c>
      <c r="BU1918" s="23"/>
      <c r="BV1918" s="24"/>
    </row>
    <row r="1919" spans="1:74">
      <c r="B1919" t="s">
        <v>69</v>
      </c>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4"/>
      <c r="AU1919" s="4"/>
      <c r="AV1919" s="4"/>
      <c r="AW1919" s="4"/>
      <c r="AX1919" s="4"/>
      <c r="AY1919" s="4"/>
      <c r="AZ1919" s="4"/>
      <c r="BA1919" s="4"/>
      <c r="BB1919" s="4"/>
      <c r="BC1919" s="4"/>
      <c r="BD1919" s="4"/>
      <c r="BE1919" s="4"/>
      <c r="BF1919" s="4"/>
      <c r="BG1919" s="4"/>
      <c r="BH1919" s="4"/>
      <c r="BI1919" s="4"/>
      <c r="BJ1919" s="4"/>
      <c r="BK1919" s="4"/>
      <c r="BL1919" s="4"/>
      <c r="BM1919" s="4"/>
      <c r="BN1919" s="4"/>
      <c r="BO1919" s="4"/>
      <c r="BP1919" s="4"/>
      <c r="BQ1919" s="4"/>
      <c r="BR1919" s="4"/>
      <c r="BS1919" s="4"/>
      <c r="BT1919" s="4"/>
      <c r="BU1919" s="4"/>
      <c r="BV1919" s="4"/>
    </row>
    <row r="1920" spans="1:74">
      <c r="B1920" t="str">
        <f>B1915</f>
        <v>Anonymous2014-1</v>
      </c>
      <c r="C1920" t="s">
        <v>23</v>
      </c>
      <c r="D1920">
        <f>D1915</f>
        <v>2014</v>
      </c>
      <c r="E1920" t="s">
        <v>20</v>
      </c>
      <c r="F1920" s="4" t="str">
        <f>IFERROR(AVERAGE(G1920:H1920),"")</f>
        <v/>
      </c>
      <c r="G1920" s="12"/>
      <c r="H1920" s="13"/>
      <c r="I1920" s="4" t="str">
        <f>IFERROR(AVERAGE(J1920:K1920),"")</f>
        <v/>
      </c>
      <c r="J1920" s="12"/>
      <c r="K1920" s="13"/>
      <c r="L1920" s="4" t="str">
        <f>IFERROR(AVERAGE(M1920:N1920),"")</f>
        <v/>
      </c>
      <c r="M1920" s="12"/>
      <c r="N1920" s="13"/>
      <c r="O1920" s="4" t="str">
        <f>IFERROR(AVERAGE(P1920:Q1920),"")</f>
        <v/>
      </c>
      <c r="P1920" s="12"/>
      <c r="Q1920" s="13"/>
      <c r="R1920" s="4" t="str">
        <f>IFERROR(AVERAGE(S1920:T1920),"")</f>
        <v/>
      </c>
      <c r="S1920" s="12"/>
      <c r="T1920" s="13"/>
      <c r="U1920" s="4" t="str">
        <f>IFERROR(AVERAGE(V1920:W1920),"")</f>
        <v/>
      </c>
      <c r="V1920" s="12"/>
      <c r="W1920" s="13"/>
      <c r="X1920" s="4" t="str">
        <f>IFERROR(AVERAGE(Y1920:Z1920),"")</f>
        <v/>
      </c>
      <c r="Y1920" s="12"/>
      <c r="Z1920" s="13"/>
      <c r="AA1920" s="4" t="str">
        <f>IFERROR(AVERAGE(AB1920:AC1920),"")</f>
        <v/>
      </c>
      <c r="AB1920" s="12"/>
      <c r="AC1920" s="13"/>
      <c r="AD1920" s="4" t="str">
        <f>IFERROR(AVERAGE(AE1920:AF1920),"")</f>
        <v/>
      </c>
      <c r="AE1920" s="12"/>
      <c r="AF1920" s="13"/>
      <c r="AG1920" s="4" t="str">
        <f>IFERROR(AVERAGE(AH1920:AI1920),"")</f>
        <v/>
      </c>
      <c r="AH1920" s="12"/>
      <c r="AI1920" s="13"/>
      <c r="AJ1920" s="4" t="str">
        <f>IFERROR(AVERAGE(AK1920:AL1920),"")</f>
        <v/>
      </c>
      <c r="AK1920" s="12"/>
      <c r="AL1920" s="13"/>
      <c r="AM1920" s="4" t="str">
        <f>IFERROR(AVERAGE(AN1920:AO1920),"")</f>
        <v/>
      </c>
      <c r="AN1920" s="12"/>
      <c r="AO1920" s="13"/>
      <c r="AP1920" s="4" t="str">
        <f>IFERROR(AVERAGE(AQ1920:AR1920),"")</f>
        <v/>
      </c>
      <c r="AQ1920" s="12"/>
      <c r="AR1920" s="13"/>
      <c r="AS1920" s="4" t="str">
        <f>IFERROR(AVERAGE(AT1920:AU1920),"")</f>
        <v/>
      </c>
      <c r="AT1920" s="12"/>
      <c r="AU1920" s="13"/>
      <c r="AV1920" s="45">
        <f>IFERROR(AVERAGE(AW1920:AX1920),"")</f>
        <v>1.8342857142857143E-2</v>
      </c>
      <c r="AW1920" s="44">
        <f>0.08988*1/AW1921</f>
        <v>1.8342857142857143E-2</v>
      </c>
      <c r="AX1920" s="44">
        <f>0.08988*1/AX1921</f>
        <v>1.8342857142857143E-2</v>
      </c>
      <c r="AY1920" s="4" t="str">
        <f>IFERROR(AVERAGE(AZ1920:BA1920),"")</f>
        <v/>
      </c>
      <c r="AZ1920" s="12"/>
      <c r="BA1920" s="13"/>
      <c r="BB1920" s="4" t="str">
        <f>IFERROR(AVERAGE(BC1920:BD1920),"")</f>
        <v/>
      </c>
      <c r="BC1920" s="12"/>
      <c r="BD1920" s="13"/>
      <c r="BE1920" s="4" t="str">
        <f>IFERROR(AVERAGE(BF1920:BG1920),"")</f>
        <v/>
      </c>
      <c r="BF1920" s="12"/>
      <c r="BG1920" s="13"/>
      <c r="BH1920" s="4" t="str">
        <f>IFERROR(AVERAGE(BI1920:BJ1920),"")</f>
        <v/>
      </c>
      <c r="BI1920" s="12"/>
      <c r="BJ1920" s="13"/>
      <c r="BK1920" s="4" t="str">
        <f>IFERROR(AVERAGE(BL1920:BM1920),"")</f>
        <v/>
      </c>
      <c r="BL1920" s="12"/>
      <c r="BM1920" s="13"/>
      <c r="BN1920" s="4" t="str">
        <f>IFERROR(AVERAGE(BO1920:BP1920),"")</f>
        <v/>
      </c>
      <c r="BO1920" s="12"/>
      <c r="BP1920" s="13"/>
      <c r="BQ1920" s="4" t="str">
        <f>IFERROR(AVERAGE(BR1920:BS1920),"")</f>
        <v/>
      </c>
      <c r="BR1920" s="12"/>
      <c r="BS1920" s="13"/>
      <c r="BT1920" s="4" t="str">
        <f>IFERROR(AVERAGE(BU1920:BV1920),"")</f>
        <v/>
      </c>
      <c r="BU1920" s="12"/>
      <c r="BV1920" s="13"/>
    </row>
    <row r="1921" spans="1:77">
      <c r="B1921" t="str">
        <f>B1920</f>
        <v>Anonymous2014-1</v>
      </c>
      <c r="C1921" t="s">
        <v>42</v>
      </c>
      <c r="D1921">
        <f>D1920</f>
        <v>2014</v>
      </c>
      <c r="E1921" t="s">
        <v>43</v>
      </c>
      <c r="F1921" s="4" t="str">
        <f>IFERROR(AVERAGE(G1921:H1921),"")</f>
        <v/>
      </c>
      <c r="G1921" s="12"/>
      <c r="H1921" s="13"/>
      <c r="I1921" s="4" t="str">
        <f>IFERROR(AVERAGE(J1921:K1921),"")</f>
        <v/>
      </c>
      <c r="J1921" s="12"/>
      <c r="K1921" s="13"/>
      <c r="L1921" s="4" t="str">
        <f>IFERROR(AVERAGE(M1921:N1921),"")</f>
        <v/>
      </c>
      <c r="M1921" s="12"/>
      <c r="N1921" s="13"/>
      <c r="O1921" s="4" t="str">
        <f>IFERROR(AVERAGE(P1921:Q1921),"")</f>
        <v/>
      </c>
      <c r="P1921" s="12"/>
      <c r="Q1921" s="13"/>
      <c r="R1921" s="4" t="str">
        <f>IFERROR(AVERAGE(S1921:T1921),"")</f>
        <v/>
      </c>
      <c r="S1921" s="12"/>
      <c r="T1921" s="13"/>
      <c r="U1921" s="4" t="str">
        <f>IFERROR(AVERAGE(V1921:W1921),"")</f>
        <v/>
      </c>
      <c r="V1921" s="12"/>
      <c r="W1921" s="13"/>
      <c r="X1921" s="4" t="str">
        <f>IFERROR(AVERAGE(Y1921:Z1921),"")</f>
        <v/>
      </c>
      <c r="Y1921" s="12"/>
      <c r="Z1921" s="13"/>
      <c r="AA1921" s="4" t="str">
        <f>IFERROR(AVERAGE(AB1921:AC1921),"")</f>
        <v/>
      </c>
      <c r="AB1921" s="12"/>
      <c r="AC1921" s="13"/>
      <c r="AD1921" s="4" t="str">
        <f>IFERROR(AVERAGE(AE1921:AF1921),"")</f>
        <v/>
      </c>
      <c r="AE1921" s="12"/>
      <c r="AF1921" s="13"/>
      <c r="AG1921" s="4" t="str">
        <f>IFERROR(AVERAGE(AH1921:AI1921),"")</f>
        <v/>
      </c>
      <c r="AH1921" s="12"/>
      <c r="AI1921" s="13"/>
      <c r="AJ1921" s="4" t="str">
        <f>IFERROR(AVERAGE(AK1921:AL1921),"")</f>
        <v/>
      </c>
      <c r="AK1921" s="12"/>
      <c r="AL1921" s="13"/>
      <c r="AM1921" s="4" t="str">
        <f>IFERROR(AVERAGE(AN1921:AO1921),"")</f>
        <v/>
      </c>
      <c r="AN1921" s="12"/>
      <c r="AO1921" s="13"/>
      <c r="AP1921" s="4" t="str">
        <f>IFERROR(AVERAGE(AQ1921:AR1921),"")</f>
        <v/>
      </c>
      <c r="AQ1921" s="12"/>
      <c r="AR1921" s="13"/>
      <c r="AS1921" s="4" t="str">
        <f>IFERROR(AVERAGE(AT1921:AU1921),"")</f>
        <v/>
      </c>
      <c r="AT1921" s="12"/>
      <c r="AU1921" s="13"/>
      <c r="AV1921" s="28">
        <f>IFERROR(AVERAGE(AW1921:AX1921),"")</f>
        <v>4.9000000000000004</v>
      </c>
      <c r="AW1921" s="26">
        <v>4.9000000000000004</v>
      </c>
      <c r="AX1921" s="26">
        <f>AW1921</f>
        <v>4.9000000000000004</v>
      </c>
      <c r="AY1921" s="4" t="str">
        <f>IFERROR(AVERAGE(AZ1921:BA1921),"")</f>
        <v/>
      </c>
      <c r="AZ1921" s="12"/>
      <c r="BA1921" s="13"/>
      <c r="BB1921" s="4" t="str">
        <f>IFERROR(AVERAGE(BC1921:BD1921),"")</f>
        <v/>
      </c>
      <c r="BC1921" s="12"/>
      <c r="BD1921" s="13"/>
      <c r="BE1921" s="4" t="str">
        <f>IFERROR(AVERAGE(BF1921:BG1921),"")</f>
        <v/>
      </c>
      <c r="BF1921" s="12"/>
      <c r="BG1921" s="13"/>
      <c r="BH1921" s="4" t="str">
        <f>IFERROR(AVERAGE(BI1921:BJ1921),"")</f>
        <v/>
      </c>
      <c r="BI1921" s="12"/>
      <c r="BJ1921" s="13"/>
      <c r="BK1921" s="4" t="str">
        <f>IFERROR(AVERAGE(BL1921:BM1921),"")</f>
        <v/>
      </c>
      <c r="BL1921" s="12"/>
      <c r="BM1921" s="13"/>
      <c r="BN1921" s="4" t="str">
        <f>IFERROR(AVERAGE(BO1921:BP1921),"")</f>
        <v/>
      </c>
      <c r="BO1921" s="12"/>
      <c r="BP1921" s="13"/>
      <c r="BQ1921" s="4" t="str">
        <f>IFERROR(AVERAGE(BR1921:BS1921),"")</f>
        <v/>
      </c>
      <c r="BR1921" s="12"/>
      <c r="BS1921" s="13"/>
      <c r="BT1921" s="4" t="str">
        <f>IFERROR(AVERAGE(BU1921:BV1921),"")</f>
        <v/>
      </c>
      <c r="BU1921" s="12"/>
      <c r="BV1921" s="13"/>
    </row>
    <row r="1922" spans="1:77">
      <c r="B1922" t="str">
        <f>B1921</f>
        <v>Anonymous2014-1</v>
      </c>
      <c r="C1922" t="s">
        <v>21</v>
      </c>
      <c r="D1922">
        <f>D1921</f>
        <v>2014</v>
      </c>
      <c r="E1922" t="s">
        <v>22</v>
      </c>
      <c r="F1922" s="22" t="str">
        <f>IFERROR(AVERAGE(G1922:H1922),"")</f>
        <v/>
      </c>
      <c r="G1922" s="23"/>
      <c r="H1922" s="24"/>
      <c r="I1922" s="22" t="str">
        <f>IFERROR(AVERAGE(J1922:K1922),"")</f>
        <v/>
      </c>
      <c r="J1922" s="23"/>
      <c r="K1922" s="24"/>
      <c r="L1922" s="22" t="str">
        <f>IFERROR(AVERAGE(M1922:N1922),"")</f>
        <v/>
      </c>
      <c r="M1922" s="23"/>
      <c r="N1922" s="24"/>
      <c r="O1922" s="22" t="str">
        <f>IFERROR(AVERAGE(P1922:Q1922),"")</f>
        <v/>
      </c>
      <c r="P1922" s="23"/>
      <c r="Q1922" s="24"/>
      <c r="R1922" s="22" t="str">
        <f>IFERROR(AVERAGE(S1922:T1922),"")</f>
        <v/>
      </c>
      <c r="S1922" s="23"/>
      <c r="T1922" s="24"/>
      <c r="U1922" s="22" t="str">
        <f>IFERROR(AVERAGE(V1922:W1922),"")</f>
        <v/>
      </c>
      <c r="V1922" s="23"/>
      <c r="W1922" s="24"/>
      <c r="X1922" s="22" t="str">
        <f>IFERROR(AVERAGE(Y1922:Z1922),"")</f>
        <v/>
      </c>
      <c r="Y1922" s="23"/>
      <c r="Z1922" s="24"/>
      <c r="AA1922" s="22" t="str">
        <f>IFERROR(AVERAGE(AB1922:AC1922),"")</f>
        <v/>
      </c>
      <c r="AB1922" s="23"/>
      <c r="AC1922" s="24"/>
      <c r="AD1922" s="22" t="str">
        <f>IFERROR(AVERAGE(AE1922:AF1922),"")</f>
        <v/>
      </c>
      <c r="AE1922" s="23"/>
      <c r="AF1922" s="24"/>
      <c r="AG1922" s="22" t="str">
        <f>IFERROR(AVERAGE(AH1922:AI1922),"")</f>
        <v/>
      </c>
      <c r="AH1922" s="23"/>
      <c r="AI1922" s="24"/>
      <c r="AJ1922" s="22" t="str">
        <f>IFERROR(AVERAGE(AK1922:AL1922),"")</f>
        <v/>
      </c>
      <c r="AK1922" s="23"/>
      <c r="AL1922" s="24"/>
      <c r="AM1922" s="22" t="str">
        <f>IFERROR(AVERAGE(AN1922:AO1922),"")</f>
        <v/>
      </c>
      <c r="AN1922" s="23"/>
      <c r="AO1922" s="24"/>
      <c r="AP1922" s="22" t="str">
        <f>IFERROR(AVERAGE(AQ1922:AR1922),"")</f>
        <v/>
      </c>
      <c r="AQ1922" s="23"/>
      <c r="AR1922" s="24"/>
      <c r="AS1922" s="22" t="str">
        <f>IFERROR(AVERAGE(AT1922:AU1922),"")</f>
        <v/>
      </c>
      <c r="AT1922" s="23"/>
      <c r="AU1922" s="24"/>
      <c r="AV1922" s="22" t="str">
        <f>IFERROR(AVERAGE(AW1922:AX1922),"")</f>
        <v/>
      </c>
      <c r="AW1922" s="23"/>
      <c r="AX1922" s="24"/>
      <c r="AY1922" s="22" t="str">
        <f>IFERROR(AVERAGE(AZ1922:BA1922),"")</f>
        <v/>
      </c>
      <c r="AZ1922" s="23"/>
      <c r="BA1922" s="24"/>
      <c r="BB1922" s="22" t="str">
        <f>IFERROR(AVERAGE(BC1922:BD1922),"")</f>
        <v/>
      </c>
      <c r="BC1922" s="23"/>
      <c r="BD1922" s="24"/>
      <c r="BE1922" s="22" t="str">
        <f>IFERROR(AVERAGE(BF1922:BG1922),"")</f>
        <v/>
      </c>
      <c r="BF1922" s="23"/>
      <c r="BG1922" s="24"/>
      <c r="BH1922" s="22" t="str">
        <f>IFERROR(AVERAGE(BI1922:BJ1922),"")</f>
        <v/>
      </c>
      <c r="BI1922" s="23"/>
      <c r="BJ1922" s="24"/>
      <c r="BK1922" s="22" t="str">
        <f>IFERROR(AVERAGE(BL1922:BM1922),"")</f>
        <v/>
      </c>
      <c r="BL1922" s="23"/>
      <c r="BM1922" s="24"/>
      <c r="BN1922" s="22" t="str">
        <f>IFERROR(AVERAGE(BO1922:BP1922),"")</f>
        <v/>
      </c>
      <c r="BO1922" s="23"/>
      <c r="BP1922" s="24"/>
      <c r="BQ1922" s="22" t="str">
        <f>IFERROR(AVERAGE(BR1922:BS1922),"")</f>
        <v/>
      </c>
      <c r="BR1922" s="23"/>
      <c r="BS1922" s="24"/>
      <c r="BT1922" s="22" t="str">
        <f>IFERROR(AVERAGE(BU1922:BV1922),"")</f>
        <v/>
      </c>
      <c r="BU1922" s="23"/>
      <c r="BV1922" s="24"/>
    </row>
    <row r="1923" spans="1:77">
      <c r="B1923" s="11"/>
      <c r="C1923" s="11"/>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c r="AV1923" s="11"/>
      <c r="AW1923" s="11"/>
      <c r="AX1923" s="11"/>
      <c r="AY1923" s="11"/>
      <c r="AZ1923" s="11"/>
      <c r="BA1923" s="11"/>
      <c r="BB1923" s="11"/>
      <c r="BC1923" s="11"/>
      <c r="BD1923" s="11"/>
      <c r="BE1923" s="11"/>
      <c r="BF1923" s="11"/>
      <c r="BG1923" s="11"/>
      <c r="BH1923" s="11"/>
      <c r="BI1923" s="11"/>
      <c r="BJ1923" s="11"/>
      <c r="BK1923" s="11"/>
      <c r="BL1923" s="11"/>
      <c r="BM1923" s="11"/>
      <c r="BN1923" s="11"/>
      <c r="BO1923" s="11"/>
      <c r="BP1923" s="11"/>
      <c r="BQ1923" s="11"/>
      <c r="BR1923" s="11"/>
      <c r="BS1923" s="11"/>
      <c r="BT1923" s="11"/>
      <c r="BU1923" s="11"/>
      <c r="BV1923" s="11"/>
      <c r="BW1923" s="11"/>
      <c r="BX1923" s="11"/>
      <c r="BY1923" s="11"/>
    </row>
    <row r="1925" spans="1:77">
      <c r="A1925" s="5">
        <f>MATCH(B1925,Sources[Citekey],0)</f>
        <v>87</v>
      </c>
      <c r="B1925" s="6" t="s">
        <v>501</v>
      </c>
      <c r="C1925" s="1" t="s">
        <v>511</v>
      </c>
      <c r="D1925" s="1">
        <f>VLOOKUP(B1925,Sources[],2,FALSE)</f>
        <v>2015</v>
      </c>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4"/>
      <c r="AU1925" s="4"/>
      <c r="AV1925" s="4"/>
      <c r="AW1925" s="4"/>
      <c r="AX1925" s="4"/>
      <c r="AY1925" s="4"/>
      <c r="AZ1925" s="4"/>
      <c r="BA1925" s="4"/>
      <c r="BB1925" s="4"/>
      <c r="BC1925" s="4"/>
      <c r="BD1925" s="4"/>
      <c r="BE1925" s="4"/>
      <c r="BF1925" s="4"/>
      <c r="BG1925" s="4"/>
      <c r="BH1925" s="4"/>
      <c r="BI1925" s="4"/>
      <c r="BJ1925" s="4"/>
      <c r="BK1925" s="4"/>
      <c r="BL1925" s="4"/>
      <c r="BM1925" s="4"/>
      <c r="BN1925" s="4"/>
      <c r="BO1925" s="4"/>
      <c r="BP1925" s="4"/>
      <c r="BQ1925" s="4"/>
      <c r="BR1925" s="4"/>
      <c r="BS1925" s="4"/>
      <c r="BT1925" s="4"/>
      <c r="BU1925" s="4"/>
      <c r="BV1925" s="4"/>
    </row>
    <row r="1926" spans="1:77">
      <c r="B1926" t="str">
        <f>B1925</f>
        <v>Anonymous2015-4</v>
      </c>
      <c r="C1926" t="s">
        <v>3</v>
      </c>
      <c r="D1926">
        <f>D1925</f>
        <v>2015</v>
      </c>
      <c r="E1926" s="25" t="s">
        <v>6</v>
      </c>
      <c r="F1926" s="4" t="str">
        <f>IFERROR(AVERAGE(G1926:H1926),"")</f>
        <v/>
      </c>
      <c r="G1926" s="12"/>
      <c r="H1926" s="13"/>
      <c r="I1926" s="4" t="str">
        <f>IFERROR(AVERAGE(J1926:K1926),"")</f>
        <v/>
      </c>
      <c r="J1926" s="12"/>
      <c r="K1926" s="13"/>
      <c r="L1926" s="4" t="str">
        <f>IFERROR(AVERAGE(M1926:N1926),"")</f>
        <v/>
      </c>
      <c r="M1926" s="12"/>
      <c r="N1926" s="13"/>
      <c r="O1926" s="4" t="str">
        <f>IFERROR(AVERAGE(P1926:Q1926),"")</f>
        <v/>
      </c>
      <c r="P1926" s="12"/>
      <c r="Q1926" s="13"/>
      <c r="R1926" s="4" t="str">
        <f>IFERROR(AVERAGE(S1926:T1926),"")</f>
        <v/>
      </c>
      <c r="S1926" s="12"/>
      <c r="T1926" s="13"/>
      <c r="U1926" s="4" t="str">
        <f>IFERROR(AVERAGE(V1926:W1926),"")</f>
        <v/>
      </c>
      <c r="V1926" s="12"/>
      <c r="W1926" s="13"/>
      <c r="X1926" s="4" t="str">
        <f>IFERROR(AVERAGE(Y1926:Z1926),"")</f>
        <v/>
      </c>
      <c r="Y1926" s="12"/>
      <c r="Z1926" s="13"/>
      <c r="AA1926" s="4" t="str">
        <f>IFERROR(AVERAGE(AB1926:AC1926),"")</f>
        <v/>
      </c>
      <c r="AB1926" s="12"/>
      <c r="AC1926" s="13"/>
      <c r="AD1926" s="4" t="str">
        <f>IFERROR(AVERAGE(AE1926:AF1926),"")</f>
        <v/>
      </c>
      <c r="AE1926" s="12"/>
      <c r="AF1926" s="13"/>
      <c r="AG1926" s="4" t="str">
        <f>IFERROR(AVERAGE(AH1926:AI1926),"")</f>
        <v/>
      </c>
      <c r="AH1926" s="12"/>
      <c r="AI1926" s="13"/>
      <c r="AJ1926" s="4" t="str">
        <f>IFERROR(AVERAGE(AK1926:AL1926),"")</f>
        <v/>
      </c>
      <c r="AK1926" s="12"/>
      <c r="AL1926" s="13"/>
      <c r="AM1926" s="4" t="str">
        <f>IFERROR(AVERAGE(AN1926:AO1926),"")</f>
        <v/>
      </c>
      <c r="AN1926" s="12"/>
      <c r="AO1926" s="13"/>
      <c r="AP1926" s="4" t="str">
        <f>IFERROR(AVERAGE(AQ1926:AR1926),"")</f>
        <v/>
      </c>
      <c r="AQ1926" s="12"/>
      <c r="AR1926" s="13"/>
      <c r="AS1926" s="4" t="str">
        <f>IFERROR(AVERAGE(AT1926:AU1926),"")</f>
        <v/>
      </c>
      <c r="AT1926" s="12"/>
      <c r="AU1926" s="13"/>
      <c r="AV1926" s="4" t="str">
        <f>IFERROR(AVERAGE(AW1926:AX1926),"")</f>
        <v/>
      </c>
      <c r="AW1926" s="12"/>
      <c r="AX1926" s="13"/>
      <c r="AY1926" s="4">
        <f>IFERROR(AVERAGE(AZ1926:BA1926),"")</f>
        <v>1224.7520000000002</v>
      </c>
      <c r="AZ1926" s="14">
        <f>0.8*AZ1939</f>
        <v>1224.7520000000002</v>
      </c>
      <c r="BA1926" s="15">
        <f>AZ1926</f>
        <v>1224.7520000000002</v>
      </c>
      <c r="BB1926" s="4" t="str">
        <f>IFERROR(AVERAGE(BC1926:BD1926),"")</f>
        <v/>
      </c>
      <c r="BC1926" s="12"/>
      <c r="BD1926" s="13"/>
      <c r="BE1926" s="4" t="str">
        <f>IFERROR(AVERAGE(BF1926:BG1926),"")</f>
        <v/>
      </c>
      <c r="BF1926" s="12"/>
      <c r="BG1926" s="13"/>
      <c r="BH1926" s="4" t="str">
        <f>IFERROR(AVERAGE(BI1926:BJ1926),"")</f>
        <v/>
      </c>
      <c r="BI1926" s="12"/>
      <c r="BJ1926" s="13"/>
      <c r="BK1926" s="4" t="str">
        <f>IFERROR(AVERAGE(BL1926:BM1926),"")</f>
        <v/>
      </c>
      <c r="BL1926" s="12"/>
      <c r="BM1926" s="13"/>
      <c r="BN1926" s="4" t="str">
        <f>IFERROR(AVERAGE(BO1926:BP1926),"")</f>
        <v/>
      </c>
      <c r="BO1926" s="12"/>
      <c r="BP1926" s="13"/>
      <c r="BQ1926" s="4" t="str">
        <f>IFERROR(AVERAGE(BR1926:BS1926),"")</f>
        <v/>
      </c>
      <c r="BR1926" s="12"/>
      <c r="BS1926" s="13"/>
      <c r="BT1926" s="4" t="str">
        <f>IFERROR(AVERAGE(BU1926:BV1926),"")</f>
        <v/>
      </c>
      <c r="BU1926" s="12"/>
      <c r="BV1926" s="13"/>
      <c r="BX1926" s="2"/>
      <c r="BY1926" s="2"/>
    </row>
    <row r="1927" spans="1:77">
      <c r="B1927" t="str">
        <f>B1926</f>
        <v>Anonymous2015-4</v>
      </c>
      <c r="C1927" t="s">
        <v>4</v>
      </c>
      <c r="D1927">
        <f>D1926</f>
        <v>2015</v>
      </c>
      <c r="E1927" t="str">
        <f>E1926</f>
        <v>EUR/kW</v>
      </c>
      <c r="F1927" s="4" t="str">
        <f>IFERROR(AVERAGE(G1927:H1927),"")</f>
        <v/>
      </c>
      <c r="G1927" s="14"/>
      <c r="H1927" s="15"/>
      <c r="I1927" s="4" t="str">
        <f>IFERROR(AVERAGE(J1927:K1927),"")</f>
        <v/>
      </c>
      <c r="J1927" s="14"/>
      <c r="K1927" s="15"/>
      <c r="L1927" s="4" t="str">
        <f>IFERROR(AVERAGE(M1927:N1927),"")</f>
        <v/>
      </c>
      <c r="M1927" s="14"/>
      <c r="N1927" s="15"/>
      <c r="O1927" s="4" t="str">
        <f>IFERROR(AVERAGE(P1927:Q1927),"")</f>
        <v/>
      </c>
      <c r="P1927" s="14"/>
      <c r="Q1927" s="15"/>
      <c r="R1927" s="4" t="str">
        <f>IFERROR(AVERAGE(S1927:T1927),"")</f>
        <v/>
      </c>
      <c r="S1927" s="14"/>
      <c r="T1927" s="15"/>
      <c r="U1927" s="4" t="str">
        <f>IFERROR(AVERAGE(V1927:W1927),"")</f>
        <v/>
      </c>
      <c r="V1927" s="14"/>
      <c r="W1927" s="15"/>
      <c r="X1927" s="4" t="str">
        <f>IFERROR(AVERAGE(Y1927:Z1927),"")</f>
        <v/>
      </c>
      <c r="Y1927" s="14"/>
      <c r="Z1927" s="15"/>
      <c r="AA1927" s="4" t="str">
        <f>IFERROR(AVERAGE(AB1927:AC1927),"")</f>
        <v/>
      </c>
      <c r="AB1927" s="14"/>
      <c r="AC1927" s="15"/>
      <c r="AD1927" s="4" t="str">
        <f>IFERROR(AVERAGE(AE1927:AF1927),"")</f>
        <v/>
      </c>
      <c r="AE1927" s="14"/>
      <c r="AF1927" s="15"/>
      <c r="AG1927" s="4" t="str">
        <f>IFERROR(AVERAGE(AH1927:AI1927),"")</f>
        <v/>
      </c>
      <c r="AH1927" s="14"/>
      <c r="AI1927" s="15"/>
      <c r="AJ1927" s="4" t="str">
        <f>IFERROR(AVERAGE(AK1927:AL1927),"")</f>
        <v/>
      </c>
      <c r="AK1927" s="14"/>
      <c r="AL1927" s="15"/>
      <c r="AM1927" s="4" t="str">
        <f>IFERROR(AVERAGE(AN1927:AO1927),"")</f>
        <v/>
      </c>
      <c r="AN1927" s="14"/>
      <c r="AO1927" s="15"/>
      <c r="AP1927" s="4" t="str">
        <f>IFERROR(AVERAGE(AQ1927:AR1927),"")</f>
        <v/>
      </c>
      <c r="AQ1927" s="14"/>
      <c r="AR1927" s="15"/>
      <c r="AS1927" s="4" t="str">
        <f>IFERROR(AVERAGE(AT1927:AU1927),"")</f>
        <v/>
      </c>
      <c r="AT1927" s="14"/>
      <c r="AU1927" s="15"/>
      <c r="AV1927" s="4" t="str">
        <f>IFERROR(AVERAGE(AW1927:AX1927),"")</f>
        <v/>
      </c>
      <c r="AW1927" s="14"/>
      <c r="AX1927" s="15"/>
      <c r="AY1927" s="4" t="str">
        <f>IFERROR(AVERAGE(AZ1927:BA1927),"")</f>
        <v/>
      </c>
      <c r="AZ1927" s="14"/>
      <c r="BA1927" s="15"/>
      <c r="BB1927" s="4" t="str">
        <f>IFERROR(AVERAGE(BC1927:BD1927),"")</f>
        <v/>
      </c>
      <c r="BC1927" s="14"/>
      <c r="BD1927" s="15"/>
      <c r="BE1927" s="4" t="str">
        <f>IFERROR(AVERAGE(BF1927:BG1927),"")</f>
        <v/>
      </c>
      <c r="BF1927" s="14"/>
      <c r="BG1927" s="15"/>
      <c r="BH1927" s="4" t="str">
        <f>IFERROR(AVERAGE(BI1927:BJ1927),"")</f>
        <v/>
      </c>
      <c r="BI1927" s="14"/>
      <c r="BJ1927" s="15"/>
      <c r="BK1927" s="4" t="str">
        <f>IFERROR(AVERAGE(BL1927:BM1927),"")</f>
        <v/>
      </c>
      <c r="BL1927" s="14"/>
      <c r="BM1927" s="15"/>
      <c r="BN1927" s="4" t="str">
        <f>IFERROR(AVERAGE(BO1927:BP1927),"")</f>
        <v/>
      </c>
      <c r="BO1927" s="14"/>
      <c r="BP1927" s="15"/>
      <c r="BQ1927" s="4" t="str">
        <f>IFERROR(AVERAGE(BR1927:BS1927),"")</f>
        <v/>
      </c>
      <c r="BR1927" s="14"/>
      <c r="BS1927" s="15"/>
      <c r="BT1927" s="4" t="str">
        <f>IFERROR(AVERAGE(BU1927:BV1927),"")</f>
        <v/>
      </c>
      <c r="BU1927" s="14"/>
      <c r="BV1927" s="15"/>
      <c r="BX1927" s="2"/>
      <c r="BY1927" s="2"/>
    </row>
    <row r="1928" spans="1:77">
      <c r="B1928" t="str">
        <f>B1927</f>
        <v>Anonymous2015-4</v>
      </c>
      <c r="C1928" t="s">
        <v>5</v>
      </c>
      <c r="D1928">
        <f>D1927</f>
        <v>2015</v>
      </c>
      <c r="E1928" t="str">
        <f>E1927</f>
        <v>EUR/kW</v>
      </c>
      <c r="F1928" s="4" t="str">
        <f>IFERROR(AVERAGE(G1928:H1928),"")</f>
        <v/>
      </c>
      <c r="G1928" s="16"/>
      <c r="H1928" s="17"/>
      <c r="I1928" s="4" t="str">
        <f>IFERROR(AVERAGE(J1928:K1928),"")</f>
        <v/>
      </c>
      <c r="J1928" s="16"/>
      <c r="K1928" s="17"/>
      <c r="L1928" s="4" t="str">
        <f>IFERROR(AVERAGE(M1928:N1928),"")</f>
        <v/>
      </c>
      <c r="M1928" s="16"/>
      <c r="N1928" s="17"/>
      <c r="O1928" s="4" t="str">
        <f>IFERROR(AVERAGE(P1928:Q1928),"")</f>
        <v/>
      </c>
      <c r="P1928" s="16"/>
      <c r="Q1928" s="17"/>
      <c r="R1928" s="4" t="str">
        <f>IFERROR(AVERAGE(S1928:T1928),"")</f>
        <v/>
      </c>
      <c r="S1928" s="16"/>
      <c r="T1928" s="17"/>
      <c r="U1928" s="4" t="str">
        <f>IFERROR(AVERAGE(V1928:W1928),"")</f>
        <v/>
      </c>
      <c r="V1928" s="16"/>
      <c r="W1928" s="17"/>
      <c r="X1928" s="4" t="str">
        <f>IFERROR(AVERAGE(Y1928:Z1928),"")</f>
        <v/>
      </c>
      <c r="Y1928" s="16"/>
      <c r="Z1928" s="17"/>
      <c r="AA1928" s="4" t="str">
        <f>IFERROR(AVERAGE(AB1928:AC1928),"")</f>
        <v/>
      </c>
      <c r="AB1928" s="16"/>
      <c r="AC1928" s="17"/>
      <c r="AD1928" s="4" t="str">
        <f>IFERROR(AVERAGE(AE1928:AF1928),"")</f>
        <v/>
      </c>
      <c r="AE1928" s="16"/>
      <c r="AF1928" s="17"/>
      <c r="AG1928" s="4" t="str">
        <f>IFERROR(AVERAGE(AH1928:AI1928),"")</f>
        <v/>
      </c>
      <c r="AH1928" s="16"/>
      <c r="AI1928" s="17"/>
      <c r="AJ1928" s="4" t="str">
        <f>IFERROR(AVERAGE(AK1928:AL1928),"")</f>
        <v/>
      </c>
      <c r="AK1928" s="16"/>
      <c r="AL1928" s="17"/>
      <c r="AM1928" s="4" t="str">
        <f>IFERROR(AVERAGE(AN1928:AO1928),"")</f>
        <v/>
      </c>
      <c r="AN1928" s="16"/>
      <c r="AO1928" s="17"/>
      <c r="AP1928" s="4" t="str">
        <f>IFERROR(AVERAGE(AQ1928:AR1928),"")</f>
        <v/>
      </c>
      <c r="AQ1928" s="16"/>
      <c r="AR1928" s="17"/>
      <c r="AS1928" s="4" t="str">
        <f>IFERROR(AVERAGE(AT1928:AU1928),"")</f>
        <v/>
      </c>
      <c r="AT1928" s="16"/>
      <c r="AU1928" s="17"/>
      <c r="AV1928" s="4" t="str">
        <f>IFERROR(AVERAGE(AW1928:AX1928),"")</f>
        <v/>
      </c>
      <c r="AW1928" s="16"/>
      <c r="AX1928" s="17"/>
      <c r="AY1928" s="4" t="str">
        <f>IFERROR(AVERAGE(AZ1928:BA1928),"")</f>
        <v/>
      </c>
      <c r="AZ1928" s="16"/>
      <c r="BA1928" s="17"/>
      <c r="BB1928" s="4" t="str">
        <f>IFERROR(AVERAGE(BC1928:BD1928),"")</f>
        <v/>
      </c>
      <c r="BC1928" s="16"/>
      <c r="BD1928" s="17"/>
      <c r="BE1928" s="4" t="str">
        <f>IFERROR(AVERAGE(BF1928:BG1928),"")</f>
        <v/>
      </c>
      <c r="BF1928" s="16"/>
      <c r="BG1928" s="17"/>
      <c r="BH1928" s="4" t="str">
        <f>IFERROR(AVERAGE(BI1928:BJ1928),"")</f>
        <v/>
      </c>
      <c r="BI1928" s="16"/>
      <c r="BJ1928" s="17"/>
      <c r="BK1928" s="4" t="str">
        <f>IFERROR(AVERAGE(BL1928:BM1928),"")</f>
        <v/>
      </c>
      <c r="BL1928" s="16"/>
      <c r="BM1928" s="17"/>
      <c r="BN1928" s="4" t="str">
        <f>IFERROR(AVERAGE(BO1928:BP1928),"")</f>
        <v/>
      </c>
      <c r="BO1928" s="16"/>
      <c r="BP1928" s="17"/>
      <c r="BQ1928" s="4" t="str">
        <f>IFERROR(AVERAGE(BR1928:BS1928),"")</f>
        <v/>
      </c>
      <c r="BR1928" s="16"/>
      <c r="BS1928" s="17"/>
      <c r="BT1928" s="4" t="str">
        <f>IFERROR(AVERAGE(BU1928:BV1928),"")</f>
        <v/>
      </c>
      <c r="BU1928" s="16"/>
      <c r="BV1928" s="17"/>
    </row>
    <row r="1929" spans="1:77">
      <c r="B1929" t="s">
        <v>69</v>
      </c>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c r="AD1929" s="4"/>
      <c r="AE1929" s="4"/>
      <c r="AF1929" s="4"/>
      <c r="AG1929" s="4"/>
      <c r="AH1929" s="4"/>
      <c r="AI1929" s="4"/>
      <c r="AJ1929" s="4"/>
      <c r="AK1929" s="4"/>
      <c r="AL1929" s="4"/>
      <c r="AM1929" s="4"/>
      <c r="AN1929" s="4"/>
      <c r="AO1929" s="4"/>
      <c r="AP1929" s="4"/>
      <c r="AQ1929" s="4"/>
      <c r="AR1929" s="4"/>
      <c r="AS1929" s="4"/>
      <c r="AT1929" s="4"/>
      <c r="AU1929" s="4"/>
      <c r="AV1929" s="4"/>
      <c r="AW1929" s="4"/>
      <c r="AX1929" s="4"/>
      <c r="AY1929" s="4"/>
      <c r="AZ1929" s="4"/>
      <c r="BA1929" s="4"/>
      <c r="BB1929" s="4"/>
      <c r="BC1929" s="4"/>
      <c r="BD1929" s="4"/>
      <c r="BE1929" s="4"/>
      <c r="BF1929" s="4"/>
      <c r="BG1929" s="4"/>
      <c r="BH1929" s="4"/>
      <c r="BI1929" s="4"/>
      <c r="BJ1929" s="4"/>
      <c r="BK1929" s="4"/>
      <c r="BL1929" s="4"/>
      <c r="BM1929" s="4"/>
      <c r="BN1929" s="4"/>
      <c r="BO1929" s="4"/>
      <c r="BP1929" s="4"/>
      <c r="BQ1929" s="4"/>
      <c r="BR1929" s="4"/>
      <c r="BS1929" s="4"/>
      <c r="BT1929" s="4"/>
      <c r="BU1929" s="4"/>
      <c r="BV1929" s="4"/>
    </row>
    <row r="1930" spans="1:77" s="1" customFormat="1">
      <c r="A1930" s="55"/>
      <c r="B1930" s="1" t="str">
        <f>B1928</f>
        <v>Anonymous2015-4</v>
      </c>
      <c r="C1930" s="1" t="s">
        <v>10</v>
      </c>
      <c r="D1930" s="1">
        <f>D1925</f>
        <v>2015</v>
      </c>
      <c r="E1930" s="1" t="str">
        <f>E1926</f>
        <v>EUR/kW</v>
      </c>
      <c r="F1930" s="10">
        <f>IFERROR(SUM(F1932:F1937)/F1931,0)</f>
        <v>0</v>
      </c>
      <c r="G1930" s="10">
        <f>IFERROR(SUM(G1932:G1937)/G1931,0)</f>
        <v>0</v>
      </c>
      <c r="H1930" s="10">
        <f>IFERROR(SUM(H1932:H1937)/H1931,0)</f>
        <v>0</v>
      </c>
      <c r="I1930" s="10">
        <f t="shared" ref="I1930:BT1930" si="2130">IFERROR(SUM(I1932:I1937)/I1931,0)</f>
        <v>0</v>
      </c>
      <c r="J1930" s="10">
        <f t="shared" si="2130"/>
        <v>0</v>
      </c>
      <c r="K1930" s="10">
        <f t="shared" si="2130"/>
        <v>0</v>
      </c>
      <c r="L1930" s="10">
        <f t="shared" si="2130"/>
        <v>0</v>
      </c>
      <c r="M1930" s="10">
        <f t="shared" si="2130"/>
        <v>0</v>
      </c>
      <c r="N1930" s="10">
        <f t="shared" si="2130"/>
        <v>0</v>
      </c>
      <c r="O1930" s="10">
        <f t="shared" si="2130"/>
        <v>0</v>
      </c>
      <c r="P1930" s="10">
        <f t="shared" si="2130"/>
        <v>0</v>
      </c>
      <c r="Q1930" s="10">
        <f t="shared" si="2130"/>
        <v>0</v>
      </c>
      <c r="R1930" s="10">
        <f t="shared" si="2130"/>
        <v>0</v>
      </c>
      <c r="S1930" s="10">
        <f t="shared" si="2130"/>
        <v>0</v>
      </c>
      <c r="T1930" s="10">
        <f t="shared" si="2130"/>
        <v>0</v>
      </c>
      <c r="U1930" s="10">
        <f t="shared" si="2130"/>
        <v>0</v>
      </c>
      <c r="V1930" s="10">
        <f t="shared" si="2130"/>
        <v>0</v>
      </c>
      <c r="W1930" s="10">
        <f t="shared" si="2130"/>
        <v>0</v>
      </c>
      <c r="X1930" s="10">
        <f t="shared" si="2130"/>
        <v>0</v>
      </c>
      <c r="Y1930" s="10">
        <f t="shared" si="2130"/>
        <v>0</v>
      </c>
      <c r="Z1930" s="10">
        <f t="shared" si="2130"/>
        <v>0</v>
      </c>
      <c r="AA1930" s="10">
        <f t="shared" si="2130"/>
        <v>0</v>
      </c>
      <c r="AB1930" s="10">
        <f t="shared" si="2130"/>
        <v>0</v>
      </c>
      <c r="AC1930" s="10">
        <f t="shared" si="2130"/>
        <v>0</v>
      </c>
      <c r="AD1930" s="10">
        <f t="shared" si="2130"/>
        <v>0</v>
      </c>
      <c r="AE1930" s="10">
        <f t="shared" si="2130"/>
        <v>0</v>
      </c>
      <c r="AF1930" s="10">
        <f t="shared" si="2130"/>
        <v>0</v>
      </c>
      <c r="AG1930" s="10">
        <f t="shared" si="2130"/>
        <v>0</v>
      </c>
      <c r="AH1930" s="10">
        <f t="shared" si="2130"/>
        <v>0</v>
      </c>
      <c r="AI1930" s="10">
        <f t="shared" si="2130"/>
        <v>0</v>
      </c>
      <c r="AJ1930" s="10">
        <f t="shared" si="2130"/>
        <v>0</v>
      </c>
      <c r="AK1930" s="10">
        <f t="shared" si="2130"/>
        <v>0</v>
      </c>
      <c r="AL1930" s="10">
        <f t="shared" si="2130"/>
        <v>0</v>
      </c>
      <c r="AM1930" s="10">
        <f t="shared" si="2130"/>
        <v>0</v>
      </c>
      <c r="AN1930" s="10">
        <f t="shared" si="2130"/>
        <v>0</v>
      </c>
      <c r="AO1930" s="10">
        <f t="shared" si="2130"/>
        <v>0</v>
      </c>
      <c r="AP1930" s="10">
        <f t="shared" si="2130"/>
        <v>0</v>
      </c>
      <c r="AQ1930" s="10">
        <f t="shared" si="2130"/>
        <v>0</v>
      </c>
      <c r="AR1930" s="10">
        <f t="shared" si="2130"/>
        <v>0</v>
      </c>
      <c r="AS1930" s="10">
        <f t="shared" si="2130"/>
        <v>0</v>
      </c>
      <c r="AT1930" s="10">
        <f t="shared" si="2130"/>
        <v>0</v>
      </c>
      <c r="AU1930" s="10">
        <f t="shared" si="2130"/>
        <v>0</v>
      </c>
      <c r="AV1930" s="10">
        <f t="shared" si="2130"/>
        <v>0</v>
      </c>
      <c r="AW1930" s="10">
        <f t="shared" si="2130"/>
        <v>0</v>
      </c>
      <c r="AX1930" s="10">
        <f t="shared" si="2130"/>
        <v>0</v>
      </c>
      <c r="AY1930" s="10">
        <f t="shared" si="2130"/>
        <v>0</v>
      </c>
      <c r="AZ1930" s="10">
        <f t="shared" si="2130"/>
        <v>0</v>
      </c>
      <c r="BA1930" s="10">
        <f t="shared" si="2130"/>
        <v>0</v>
      </c>
      <c r="BB1930" s="10">
        <f t="shared" si="2130"/>
        <v>0</v>
      </c>
      <c r="BC1930" s="10">
        <f t="shared" si="2130"/>
        <v>0</v>
      </c>
      <c r="BD1930" s="10">
        <f t="shared" si="2130"/>
        <v>0</v>
      </c>
      <c r="BE1930" s="10">
        <f t="shared" si="2130"/>
        <v>0</v>
      </c>
      <c r="BF1930" s="10">
        <f t="shared" si="2130"/>
        <v>0</v>
      </c>
      <c r="BG1930" s="10">
        <f t="shared" si="2130"/>
        <v>0</v>
      </c>
      <c r="BH1930" s="10">
        <f t="shared" si="2130"/>
        <v>0</v>
      </c>
      <c r="BI1930" s="10">
        <f t="shared" si="2130"/>
        <v>0</v>
      </c>
      <c r="BJ1930" s="10">
        <f t="shared" si="2130"/>
        <v>0</v>
      </c>
      <c r="BK1930" s="10">
        <f t="shared" si="2130"/>
        <v>0</v>
      </c>
      <c r="BL1930" s="10">
        <f t="shared" si="2130"/>
        <v>0</v>
      </c>
      <c r="BM1930" s="10">
        <f t="shared" si="2130"/>
        <v>0</v>
      </c>
      <c r="BN1930" s="10">
        <f t="shared" si="2130"/>
        <v>0</v>
      </c>
      <c r="BO1930" s="10">
        <f t="shared" si="2130"/>
        <v>0</v>
      </c>
      <c r="BP1930" s="10">
        <f t="shared" si="2130"/>
        <v>0</v>
      </c>
      <c r="BQ1930" s="10">
        <f t="shared" si="2130"/>
        <v>0</v>
      </c>
      <c r="BR1930" s="10">
        <f t="shared" si="2130"/>
        <v>0</v>
      </c>
      <c r="BS1930" s="10">
        <f t="shared" si="2130"/>
        <v>0</v>
      </c>
      <c r="BT1930" s="10">
        <f t="shared" si="2130"/>
        <v>0</v>
      </c>
      <c r="BU1930" s="10">
        <f>IFERROR(SUM(BU1932:BU1937)/BU1931,0)</f>
        <v>0</v>
      </c>
      <c r="BV1930" s="10">
        <f>IFERROR(SUM(BV1932:BV1937)/BV1931,0)</f>
        <v>0</v>
      </c>
    </row>
    <row r="1931" spans="1:77" hidden="1" outlineLevel="1">
      <c r="B1931" t="str">
        <f>B1930</f>
        <v>Anonymous2015-4</v>
      </c>
      <c r="C1931" t="s">
        <v>17</v>
      </c>
      <c r="D1931">
        <f>D1930</f>
        <v>2015</v>
      </c>
      <c r="E1931" t="s">
        <v>18</v>
      </c>
      <c r="F1931" s="4" t="str">
        <f>IFERROR(AVERAGE(G1931:H1931),"")</f>
        <v/>
      </c>
      <c r="G1931" s="12"/>
      <c r="H1931" s="13"/>
      <c r="I1931" s="4" t="str">
        <f>IFERROR(AVERAGE(J1931:K1931),"")</f>
        <v/>
      </c>
      <c r="J1931" s="12"/>
      <c r="K1931" s="13"/>
      <c r="L1931" s="4" t="str">
        <f>IFERROR(AVERAGE(M1931:N1931),"")</f>
        <v/>
      </c>
      <c r="M1931" s="12"/>
      <c r="N1931" s="13"/>
      <c r="O1931" s="4" t="str">
        <f>IFERROR(AVERAGE(P1931:Q1931),"")</f>
        <v/>
      </c>
      <c r="P1931" s="12"/>
      <c r="Q1931" s="13"/>
      <c r="R1931" s="4" t="str">
        <f>IFERROR(AVERAGE(S1931:T1931),"")</f>
        <v/>
      </c>
      <c r="S1931" s="12"/>
      <c r="T1931" s="13"/>
      <c r="U1931" s="4" t="str">
        <f>IFERROR(AVERAGE(V1931:W1931),"")</f>
        <v/>
      </c>
      <c r="V1931" s="12"/>
      <c r="W1931" s="13"/>
      <c r="X1931" s="4" t="str">
        <f>IFERROR(AVERAGE(Y1931:Z1931),"")</f>
        <v/>
      </c>
      <c r="Y1931" s="12"/>
      <c r="Z1931" s="13"/>
      <c r="AA1931" s="4" t="str">
        <f>IFERROR(AVERAGE(AB1931:AC1931),"")</f>
        <v/>
      </c>
      <c r="AB1931" s="12"/>
      <c r="AC1931" s="13"/>
      <c r="AD1931" s="4" t="str">
        <f>IFERROR(AVERAGE(AE1931:AF1931),"")</f>
        <v/>
      </c>
      <c r="AE1931" s="12"/>
      <c r="AF1931" s="13"/>
      <c r="AG1931" s="4" t="str">
        <f>IFERROR(AVERAGE(AH1931:AI1931),"")</f>
        <v/>
      </c>
      <c r="AH1931" s="12"/>
      <c r="AI1931" s="13"/>
      <c r="AJ1931" s="4" t="str">
        <f>IFERROR(AVERAGE(AK1931:AL1931),"")</f>
        <v/>
      </c>
      <c r="AK1931" s="12"/>
      <c r="AL1931" s="13"/>
      <c r="AM1931" s="4" t="str">
        <f>IFERROR(AVERAGE(AN1931:AO1931),"")</f>
        <v/>
      </c>
      <c r="AN1931" s="12"/>
      <c r="AO1931" s="13"/>
      <c r="AP1931" s="4" t="str">
        <f>IFERROR(AVERAGE(AQ1931:AR1931),"")</f>
        <v/>
      </c>
      <c r="AQ1931" s="12"/>
      <c r="AR1931" s="13"/>
      <c r="AS1931" s="4" t="str">
        <f>IFERROR(AVERAGE(AT1931:AU1931),"")</f>
        <v/>
      </c>
      <c r="AT1931" s="12"/>
      <c r="AU1931" s="13"/>
      <c r="AV1931" s="4" t="str">
        <f>IFERROR(AVERAGE(AW1931:AX1931),"")</f>
        <v/>
      </c>
      <c r="AW1931" s="12"/>
      <c r="AX1931" s="13"/>
      <c r="AY1931" s="4" t="str">
        <f>IFERROR(AVERAGE(AZ1931:BA1931),"")</f>
        <v/>
      </c>
      <c r="AZ1931" s="12"/>
      <c r="BA1931" s="13"/>
      <c r="BB1931" s="4" t="str">
        <f>IFERROR(AVERAGE(BC1931:BD1931),"")</f>
        <v/>
      </c>
      <c r="BC1931" s="12"/>
      <c r="BD1931" s="13"/>
      <c r="BE1931" s="4" t="str">
        <f>IFERROR(AVERAGE(BF1931:BG1931),"")</f>
        <v/>
      </c>
      <c r="BF1931" s="12"/>
      <c r="BG1931" s="13"/>
      <c r="BH1931" s="4" t="str">
        <f>IFERROR(AVERAGE(BI1931:BJ1931),"")</f>
        <v/>
      </c>
      <c r="BI1931" s="12"/>
      <c r="BJ1931" s="13"/>
      <c r="BK1931" s="4" t="str">
        <f>IFERROR(AVERAGE(BL1931:BM1931),"")</f>
        <v/>
      </c>
      <c r="BL1931" s="12"/>
      <c r="BM1931" s="13"/>
      <c r="BN1931" s="4" t="str">
        <f>IFERROR(AVERAGE(BO1931:BP1931),"")</f>
        <v/>
      </c>
      <c r="BO1931" s="12"/>
      <c r="BP1931" s="13"/>
      <c r="BQ1931" s="4" t="str">
        <f>IFERROR(AVERAGE(BR1931:BS1931),"")</f>
        <v/>
      </c>
      <c r="BR1931" s="12"/>
      <c r="BS1931" s="13"/>
      <c r="BT1931" s="4" t="str">
        <f>IFERROR(AVERAGE(BU1931:BV1931),"")</f>
        <v/>
      </c>
      <c r="BU1931" s="12"/>
      <c r="BV1931" s="13"/>
    </row>
    <row r="1932" spans="1:77" hidden="1" outlineLevel="1">
      <c r="B1932" t="str">
        <f t="shared" ref="B1932:B1937" si="2131">B1931</f>
        <v>Anonymous2015-4</v>
      </c>
      <c r="C1932" t="s">
        <v>12</v>
      </c>
      <c r="D1932">
        <f>D1930</f>
        <v>2015</v>
      </c>
      <c r="E1932" t="str">
        <f>LEFT(E1930,3)</f>
        <v>EUR</v>
      </c>
      <c r="F1932" s="4" t="str">
        <f t="shared" ref="F1932:F1937" si="2132">IFERROR(AVERAGE(G1932:H1932),"")</f>
        <v/>
      </c>
      <c r="G1932" s="12"/>
      <c r="H1932" s="13"/>
      <c r="I1932" s="4" t="str">
        <f t="shared" ref="I1932:I1937" si="2133">IFERROR(AVERAGE(J1932:K1932),"")</f>
        <v/>
      </c>
      <c r="J1932" s="12"/>
      <c r="K1932" s="13"/>
      <c r="L1932" s="4" t="str">
        <f t="shared" ref="L1932:L1937" si="2134">IFERROR(AVERAGE(M1932:N1932),"")</f>
        <v/>
      </c>
      <c r="M1932" s="12"/>
      <c r="N1932" s="13"/>
      <c r="O1932" s="4" t="str">
        <f t="shared" ref="O1932:O1937" si="2135">IFERROR(AVERAGE(P1932:Q1932),"")</f>
        <v/>
      </c>
      <c r="P1932" s="12"/>
      <c r="Q1932" s="13"/>
      <c r="R1932" s="4" t="str">
        <f t="shared" ref="R1932:R1937" si="2136">IFERROR(AVERAGE(S1932:T1932),"")</f>
        <v/>
      </c>
      <c r="S1932" s="12"/>
      <c r="T1932" s="13"/>
      <c r="U1932" s="4" t="str">
        <f t="shared" ref="U1932:U1937" si="2137">IFERROR(AVERAGE(V1932:W1932),"")</f>
        <v/>
      </c>
      <c r="V1932" s="12"/>
      <c r="W1932" s="13"/>
      <c r="X1932" s="4" t="str">
        <f t="shared" ref="X1932:X1937" si="2138">IFERROR(AVERAGE(Y1932:Z1932),"")</f>
        <v/>
      </c>
      <c r="Y1932" s="12"/>
      <c r="Z1932" s="13"/>
      <c r="AA1932" s="4" t="str">
        <f t="shared" ref="AA1932:AA1937" si="2139">IFERROR(AVERAGE(AB1932:AC1932),"")</f>
        <v/>
      </c>
      <c r="AB1932" s="12"/>
      <c r="AC1932" s="13"/>
      <c r="AD1932" s="4" t="str">
        <f t="shared" ref="AD1932:AD1937" si="2140">IFERROR(AVERAGE(AE1932:AF1932),"")</f>
        <v/>
      </c>
      <c r="AE1932" s="12"/>
      <c r="AF1932" s="13"/>
      <c r="AG1932" s="4" t="str">
        <f t="shared" ref="AG1932:AG1937" si="2141">IFERROR(AVERAGE(AH1932:AI1932),"")</f>
        <v/>
      </c>
      <c r="AH1932" s="12"/>
      <c r="AI1932" s="13"/>
      <c r="AJ1932" s="4" t="str">
        <f t="shared" ref="AJ1932:AJ1937" si="2142">IFERROR(AVERAGE(AK1932:AL1932),"")</f>
        <v/>
      </c>
      <c r="AK1932" s="12"/>
      <c r="AL1932" s="13"/>
      <c r="AM1932" s="4" t="str">
        <f t="shared" ref="AM1932:AM1937" si="2143">IFERROR(AVERAGE(AN1932:AO1932),"")</f>
        <v/>
      </c>
      <c r="AN1932" s="12"/>
      <c r="AO1932" s="13"/>
      <c r="AP1932" s="4" t="str">
        <f t="shared" ref="AP1932:AP1937" si="2144">IFERROR(AVERAGE(AQ1932:AR1932),"")</f>
        <v/>
      </c>
      <c r="AQ1932" s="12"/>
      <c r="AR1932" s="13"/>
      <c r="AS1932" s="4" t="str">
        <f t="shared" ref="AS1932:AS1937" si="2145">IFERROR(AVERAGE(AT1932:AU1932),"")</f>
        <v/>
      </c>
      <c r="AT1932" s="12"/>
      <c r="AU1932" s="13"/>
      <c r="AV1932" s="4" t="str">
        <f t="shared" ref="AV1932:AV1937" si="2146">IFERROR(AVERAGE(AW1932:AX1932),"")</f>
        <v/>
      </c>
      <c r="AW1932" s="12"/>
      <c r="AX1932" s="13"/>
      <c r="AY1932" s="4" t="str">
        <f t="shared" ref="AY1932:AY1937" si="2147">IFERROR(AVERAGE(AZ1932:BA1932),"")</f>
        <v/>
      </c>
      <c r="AZ1932" s="12"/>
      <c r="BA1932" s="13"/>
      <c r="BB1932" s="4" t="str">
        <f t="shared" ref="BB1932:BB1937" si="2148">IFERROR(AVERAGE(BC1932:BD1932),"")</f>
        <v/>
      </c>
      <c r="BC1932" s="12"/>
      <c r="BD1932" s="13"/>
      <c r="BE1932" s="4" t="str">
        <f t="shared" ref="BE1932:BE1937" si="2149">IFERROR(AVERAGE(BF1932:BG1932),"")</f>
        <v/>
      </c>
      <c r="BF1932" s="12"/>
      <c r="BG1932" s="13"/>
      <c r="BH1932" s="4" t="str">
        <f t="shared" ref="BH1932:BH1937" si="2150">IFERROR(AVERAGE(BI1932:BJ1932),"")</f>
        <v/>
      </c>
      <c r="BI1932" s="12"/>
      <c r="BJ1932" s="13"/>
      <c r="BK1932" s="4" t="str">
        <f t="shared" ref="BK1932:BK1937" si="2151">IFERROR(AVERAGE(BL1932:BM1932),"")</f>
        <v/>
      </c>
      <c r="BL1932" s="12"/>
      <c r="BM1932" s="13"/>
      <c r="BN1932" s="4" t="str">
        <f t="shared" ref="BN1932:BN1937" si="2152">IFERROR(AVERAGE(BO1932:BP1932),"")</f>
        <v/>
      </c>
      <c r="BO1932" s="12"/>
      <c r="BP1932" s="13"/>
      <c r="BQ1932" s="4" t="str">
        <f t="shared" ref="BQ1932:BQ1937" si="2153">IFERROR(AVERAGE(BR1932:BS1932),"")</f>
        <v/>
      </c>
      <c r="BR1932" s="12"/>
      <c r="BS1932" s="13"/>
      <c r="BT1932" s="4" t="str">
        <f t="shared" ref="BT1932:BT1937" si="2154">IFERROR(AVERAGE(BU1932:BV1932),"")</f>
        <v/>
      </c>
      <c r="BU1932" s="12"/>
      <c r="BV1932" s="13"/>
    </row>
    <row r="1933" spans="1:77" hidden="1" outlineLevel="1">
      <c r="B1933" t="str">
        <f t="shared" si="2131"/>
        <v>Anonymous2015-4</v>
      </c>
      <c r="C1933" t="s">
        <v>13</v>
      </c>
      <c r="D1933">
        <f t="shared" ref="D1933:E1937" si="2155">D1932</f>
        <v>2015</v>
      </c>
      <c r="E1933" t="str">
        <f t="shared" si="2155"/>
        <v>EUR</v>
      </c>
      <c r="F1933" s="4" t="str">
        <f t="shared" si="2132"/>
        <v/>
      </c>
      <c r="G1933" s="12"/>
      <c r="H1933" s="13"/>
      <c r="I1933" s="4" t="str">
        <f t="shared" si="2133"/>
        <v/>
      </c>
      <c r="J1933" s="12"/>
      <c r="K1933" s="13"/>
      <c r="L1933" s="4" t="str">
        <f t="shared" si="2134"/>
        <v/>
      </c>
      <c r="M1933" s="12"/>
      <c r="N1933" s="13"/>
      <c r="O1933" s="4" t="str">
        <f t="shared" si="2135"/>
        <v/>
      </c>
      <c r="P1933" s="12"/>
      <c r="Q1933" s="13"/>
      <c r="R1933" s="4" t="str">
        <f t="shared" si="2136"/>
        <v/>
      </c>
      <c r="S1933" s="12"/>
      <c r="T1933" s="13"/>
      <c r="U1933" s="4" t="str">
        <f t="shared" si="2137"/>
        <v/>
      </c>
      <c r="V1933" s="12"/>
      <c r="W1933" s="13"/>
      <c r="X1933" s="4" t="str">
        <f t="shared" si="2138"/>
        <v/>
      </c>
      <c r="Y1933" s="12"/>
      <c r="Z1933" s="13"/>
      <c r="AA1933" s="4" t="str">
        <f t="shared" si="2139"/>
        <v/>
      </c>
      <c r="AB1933" s="12"/>
      <c r="AC1933" s="13"/>
      <c r="AD1933" s="4" t="str">
        <f t="shared" si="2140"/>
        <v/>
      </c>
      <c r="AE1933" s="12"/>
      <c r="AF1933" s="13"/>
      <c r="AG1933" s="4" t="str">
        <f t="shared" si="2141"/>
        <v/>
      </c>
      <c r="AH1933" s="12"/>
      <c r="AI1933" s="13"/>
      <c r="AJ1933" s="4" t="str">
        <f t="shared" si="2142"/>
        <v/>
      </c>
      <c r="AK1933" s="12"/>
      <c r="AL1933" s="13"/>
      <c r="AM1933" s="4" t="str">
        <f t="shared" si="2143"/>
        <v/>
      </c>
      <c r="AN1933" s="12"/>
      <c r="AO1933" s="13"/>
      <c r="AP1933" s="4" t="str">
        <f t="shared" si="2144"/>
        <v/>
      </c>
      <c r="AQ1933" s="12"/>
      <c r="AR1933" s="13"/>
      <c r="AS1933" s="4" t="str">
        <f t="shared" si="2145"/>
        <v/>
      </c>
      <c r="AT1933" s="12"/>
      <c r="AU1933" s="13"/>
      <c r="AV1933" s="4" t="str">
        <f t="shared" si="2146"/>
        <v/>
      </c>
      <c r="AW1933" s="12"/>
      <c r="AX1933" s="13"/>
      <c r="AY1933" s="4" t="str">
        <f t="shared" si="2147"/>
        <v/>
      </c>
      <c r="AZ1933" s="12"/>
      <c r="BA1933" s="13"/>
      <c r="BB1933" s="4" t="str">
        <f t="shared" si="2148"/>
        <v/>
      </c>
      <c r="BC1933" s="12"/>
      <c r="BD1933" s="13"/>
      <c r="BE1933" s="4" t="str">
        <f t="shared" si="2149"/>
        <v/>
      </c>
      <c r="BF1933" s="12"/>
      <c r="BG1933" s="13"/>
      <c r="BH1933" s="4" t="str">
        <f t="shared" si="2150"/>
        <v/>
      </c>
      <c r="BI1933" s="12"/>
      <c r="BJ1933" s="13"/>
      <c r="BK1933" s="4" t="str">
        <f t="shared" si="2151"/>
        <v/>
      </c>
      <c r="BL1933" s="12"/>
      <c r="BM1933" s="13"/>
      <c r="BN1933" s="4" t="str">
        <f t="shared" si="2152"/>
        <v/>
      </c>
      <c r="BO1933" s="12"/>
      <c r="BP1933" s="13"/>
      <c r="BQ1933" s="4" t="str">
        <f t="shared" si="2153"/>
        <v/>
      </c>
      <c r="BR1933" s="12"/>
      <c r="BS1933" s="13"/>
      <c r="BT1933" s="4" t="str">
        <f t="shared" si="2154"/>
        <v/>
      </c>
      <c r="BU1933" s="12"/>
      <c r="BV1933" s="13"/>
    </row>
    <row r="1934" spans="1:77" hidden="1" outlineLevel="1">
      <c r="B1934" t="str">
        <f t="shared" si="2131"/>
        <v>Anonymous2015-4</v>
      </c>
      <c r="C1934" t="s">
        <v>14</v>
      </c>
      <c r="D1934">
        <f t="shared" si="2155"/>
        <v>2015</v>
      </c>
      <c r="E1934" t="str">
        <f t="shared" si="2155"/>
        <v>EUR</v>
      </c>
      <c r="F1934" s="4" t="str">
        <f t="shared" si="2132"/>
        <v/>
      </c>
      <c r="G1934" s="12"/>
      <c r="H1934" s="13"/>
      <c r="I1934" s="4" t="str">
        <f t="shared" si="2133"/>
        <v/>
      </c>
      <c r="J1934" s="12"/>
      <c r="K1934" s="13"/>
      <c r="L1934" s="4" t="str">
        <f t="shared" si="2134"/>
        <v/>
      </c>
      <c r="M1934" s="12"/>
      <c r="N1934" s="13"/>
      <c r="O1934" s="4" t="str">
        <f t="shared" si="2135"/>
        <v/>
      </c>
      <c r="P1934" s="12"/>
      <c r="Q1934" s="13"/>
      <c r="R1934" s="4" t="str">
        <f t="shared" si="2136"/>
        <v/>
      </c>
      <c r="S1934" s="12"/>
      <c r="T1934" s="13"/>
      <c r="U1934" s="4" t="str">
        <f t="shared" si="2137"/>
        <v/>
      </c>
      <c r="V1934" s="12"/>
      <c r="W1934" s="13"/>
      <c r="X1934" s="4" t="str">
        <f t="shared" si="2138"/>
        <v/>
      </c>
      <c r="Y1934" s="12"/>
      <c r="Z1934" s="13"/>
      <c r="AA1934" s="4" t="str">
        <f t="shared" si="2139"/>
        <v/>
      </c>
      <c r="AB1934" s="12"/>
      <c r="AC1934" s="13"/>
      <c r="AD1934" s="4" t="str">
        <f t="shared" si="2140"/>
        <v/>
      </c>
      <c r="AE1934" s="12"/>
      <c r="AF1934" s="13"/>
      <c r="AG1934" s="4" t="str">
        <f t="shared" si="2141"/>
        <v/>
      </c>
      <c r="AH1934" s="12"/>
      <c r="AI1934" s="13"/>
      <c r="AJ1934" s="4" t="str">
        <f t="shared" si="2142"/>
        <v/>
      </c>
      <c r="AK1934" s="12"/>
      <c r="AL1934" s="13"/>
      <c r="AM1934" s="4" t="str">
        <f t="shared" si="2143"/>
        <v/>
      </c>
      <c r="AN1934" s="12"/>
      <c r="AO1934" s="13"/>
      <c r="AP1934" s="4" t="str">
        <f t="shared" si="2144"/>
        <v/>
      </c>
      <c r="AQ1934" s="12"/>
      <c r="AR1934" s="13"/>
      <c r="AS1934" s="4" t="str">
        <f t="shared" si="2145"/>
        <v/>
      </c>
      <c r="AT1934" s="12"/>
      <c r="AU1934" s="13"/>
      <c r="AV1934" s="4" t="str">
        <f t="shared" si="2146"/>
        <v/>
      </c>
      <c r="AW1934" s="12"/>
      <c r="AX1934" s="13"/>
      <c r="AY1934" s="4" t="str">
        <f t="shared" si="2147"/>
        <v/>
      </c>
      <c r="AZ1934" s="12"/>
      <c r="BA1934" s="13"/>
      <c r="BB1934" s="4" t="str">
        <f t="shared" si="2148"/>
        <v/>
      </c>
      <c r="BC1934" s="12"/>
      <c r="BD1934" s="13"/>
      <c r="BE1934" s="4" t="str">
        <f t="shared" si="2149"/>
        <v/>
      </c>
      <c r="BF1934" s="12"/>
      <c r="BG1934" s="13"/>
      <c r="BH1934" s="4" t="str">
        <f t="shared" si="2150"/>
        <v/>
      </c>
      <c r="BI1934" s="12"/>
      <c r="BJ1934" s="13"/>
      <c r="BK1934" s="4" t="str">
        <f t="shared" si="2151"/>
        <v/>
      </c>
      <c r="BL1934" s="12"/>
      <c r="BM1934" s="13"/>
      <c r="BN1934" s="4" t="str">
        <f t="shared" si="2152"/>
        <v/>
      </c>
      <c r="BO1934" s="12"/>
      <c r="BP1934" s="13"/>
      <c r="BQ1934" s="4" t="str">
        <f t="shared" si="2153"/>
        <v/>
      </c>
      <c r="BR1934" s="12"/>
      <c r="BS1934" s="13"/>
      <c r="BT1934" s="4" t="str">
        <f t="shared" si="2154"/>
        <v/>
      </c>
      <c r="BU1934" s="12"/>
      <c r="BV1934" s="13"/>
    </row>
    <row r="1935" spans="1:77" hidden="1" outlineLevel="1">
      <c r="B1935" t="str">
        <f t="shared" si="2131"/>
        <v>Anonymous2015-4</v>
      </c>
      <c r="C1935" t="s">
        <v>11</v>
      </c>
      <c r="D1935">
        <f t="shared" si="2155"/>
        <v>2015</v>
      </c>
      <c r="E1935" t="str">
        <f t="shared" si="2155"/>
        <v>EUR</v>
      </c>
      <c r="F1935" s="4" t="str">
        <f t="shared" si="2132"/>
        <v/>
      </c>
      <c r="G1935" s="12"/>
      <c r="H1935" s="13"/>
      <c r="I1935" s="4" t="str">
        <f t="shared" si="2133"/>
        <v/>
      </c>
      <c r="J1935" s="12"/>
      <c r="K1935" s="13"/>
      <c r="L1935" s="4" t="str">
        <f t="shared" si="2134"/>
        <v/>
      </c>
      <c r="M1935" s="12"/>
      <c r="N1935" s="13"/>
      <c r="O1935" s="4" t="str">
        <f t="shared" si="2135"/>
        <v/>
      </c>
      <c r="P1935" s="12"/>
      <c r="Q1935" s="13"/>
      <c r="R1935" s="4" t="str">
        <f t="shared" si="2136"/>
        <v/>
      </c>
      <c r="S1935" s="12"/>
      <c r="T1935" s="13"/>
      <c r="U1935" s="4" t="str">
        <f t="shared" si="2137"/>
        <v/>
      </c>
      <c r="V1935" s="12"/>
      <c r="W1935" s="13"/>
      <c r="X1935" s="4" t="str">
        <f t="shared" si="2138"/>
        <v/>
      </c>
      <c r="Y1935" s="12"/>
      <c r="Z1935" s="13"/>
      <c r="AA1935" s="4" t="str">
        <f t="shared" si="2139"/>
        <v/>
      </c>
      <c r="AB1935" s="12"/>
      <c r="AC1935" s="13"/>
      <c r="AD1935" s="4" t="str">
        <f t="shared" si="2140"/>
        <v/>
      </c>
      <c r="AE1935" s="12"/>
      <c r="AF1935" s="13"/>
      <c r="AG1935" s="4" t="str">
        <f t="shared" si="2141"/>
        <v/>
      </c>
      <c r="AH1935" s="12"/>
      <c r="AI1935" s="13"/>
      <c r="AJ1935" s="4" t="str">
        <f t="shared" si="2142"/>
        <v/>
      </c>
      <c r="AK1935" s="12"/>
      <c r="AL1935" s="13"/>
      <c r="AM1935" s="4" t="str">
        <f t="shared" si="2143"/>
        <v/>
      </c>
      <c r="AN1935" s="12"/>
      <c r="AO1935" s="13"/>
      <c r="AP1935" s="4" t="str">
        <f t="shared" si="2144"/>
        <v/>
      </c>
      <c r="AQ1935" s="12"/>
      <c r="AR1935" s="13"/>
      <c r="AS1935" s="4" t="str">
        <f t="shared" si="2145"/>
        <v/>
      </c>
      <c r="AT1935" s="12"/>
      <c r="AU1935" s="13"/>
      <c r="AV1935" s="4" t="str">
        <f t="shared" si="2146"/>
        <v/>
      </c>
      <c r="AW1935" s="12"/>
      <c r="AX1935" s="13"/>
      <c r="AY1935" s="4" t="str">
        <f t="shared" si="2147"/>
        <v/>
      </c>
      <c r="AZ1935" s="12"/>
      <c r="BA1935" s="13"/>
      <c r="BB1935" s="4" t="str">
        <f t="shared" si="2148"/>
        <v/>
      </c>
      <c r="BC1935" s="12"/>
      <c r="BD1935" s="13"/>
      <c r="BE1935" s="4" t="str">
        <f t="shared" si="2149"/>
        <v/>
      </c>
      <c r="BF1935" s="12"/>
      <c r="BG1935" s="13"/>
      <c r="BH1935" s="4" t="str">
        <f t="shared" si="2150"/>
        <v/>
      </c>
      <c r="BI1935" s="12"/>
      <c r="BJ1935" s="13"/>
      <c r="BK1935" s="4" t="str">
        <f t="shared" si="2151"/>
        <v/>
      </c>
      <c r="BL1935" s="12"/>
      <c r="BM1935" s="13"/>
      <c r="BN1935" s="4" t="str">
        <f t="shared" si="2152"/>
        <v/>
      </c>
      <c r="BO1935" s="12"/>
      <c r="BP1935" s="13"/>
      <c r="BQ1935" s="4" t="str">
        <f t="shared" si="2153"/>
        <v/>
      </c>
      <c r="BR1935" s="12"/>
      <c r="BS1935" s="13"/>
      <c r="BT1935" s="4" t="str">
        <f t="shared" si="2154"/>
        <v/>
      </c>
      <c r="BU1935" s="12"/>
      <c r="BV1935" s="13"/>
    </row>
    <row r="1936" spans="1:77" hidden="1" outlineLevel="1">
      <c r="B1936" t="str">
        <f t="shared" si="2131"/>
        <v>Anonymous2015-4</v>
      </c>
      <c r="C1936" t="s">
        <v>15</v>
      </c>
      <c r="D1936">
        <f t="shared" si="2155"/>
        <v>2015</v>
      </c>
      <c r="E1936" t="str">
        <f t="shared" si="2155"/>
        <v>EUR</v>
      </c>
      <c r="F1936" s="4" t="str">
        <f t="shared" si="2132"/>
        <v/>
      </c>
      <c r="G1936" s="12"/>
      <c r="H1936" s="13"/>
      <c r="I1936" s="4" t="str">
        <f t="shared" si="2133"/>
        <v/>
      </c>
      <c r="J1936" s="12"/>
      <c r="K1936" s="13"/>
      <c r="L1936" s="4" t="str">
        <f t="shared" si="2134"/>
        <v/>
      </c>
      <c r="M1936" s="12"/>
      <c r="N1936" s="13"/>
      <c r="O1936" s="4" t="str">
        <f t="shared" si="2135"/>
        <v/>
      </c>
      <c r="P1936" s="12"/>
      <c r="Q1936" s="13"/>
      <c r="R1936" s="4" t="str">
        <f t="shared" si="2136"/>
        <v/>
      </c>
      <c r="S1936" s="12"/>
      <c r="T1936" s="13"/>
      <c r="U1936" s="4" t="str">
        <f t="shared" si="2137"/>
        <v/>
      </c>
      <c r="V1936" s="12"/>
      <c r="W1936" s="13"/>
      <c r="X1936" s="4" t="str">
        <f t="shared" si="2138"/>
        <v/>
      </c>
      <c r="Y1936" s="12"/>
      <c r="Z1936" s="13"/>
      <c r="AA1936" s="4" t="str">
        <f t="shared" si="2139"/>
        <v/>
      </c>
      <c r="AB1936" s="12"/>
      <c r="AC1936" s="13"/>
      <c r="AD1936" s="4" t="str">
        <f t="shared" si="2140"/>
        <v/>
      </c>
      <c r="AE1936" s="12"/>
      <c r="AF1936" s="13"/>
      <c r="AG1936" s="4" t="str">
        <f t="shared" si="2141"/>
        <v/>
      </c>
      <c r="AH1936" s="12"/>
      <c r="AI1936" s="13"/>
      <c r="AJ1936" s="4" t="str">
        <f t="shared" si="2142"/>
        <v/>
      </c>
      <c r="AK1936" s="12"/>
      <c r="AL1936" s="13"/>
      <c r="AM1936" s="4" t="str">
        <f t="shared" si="2143"/>
        <v/>
      </c>
      <c r="AN1936" s="12"/>
      <c r="AO1936" s="13"/>
      <c r="AP1936" s="4" t="str">
        <f t="shared" si="2144"/>
        <v/>
      </c>
      <c r="AQ1936" s="12"/>
      <c r="AR1936" s="13"/>
      <c r="AS1936" s="4" t="str">
        <f t="shared" si="2145"/>
        <v/>
      </c>
      <c r="AT1936" s="12"/>
      <c r="AU1936" s="13"/>
      <c r="AV1936" s="4" t="str">
        <f t="shared" si="2146"/>
        <v/>
      </c>
      <c r="AW1936" s="12"/>
      <c r="AX1936" s="13"/>
      <c r="AY1936" s="4" t="str">
        <f t="shared" si="2147"/>
        <v/>
      </c>
      <c r="AZ1936" s="12"/>
      <c r="BA1936" s="13"/>
      <c r="BB1936" s="4" t="str">
        <f t="shared" si="2148"/>
        <v/>
      </c>
      <c r="BC1936" s="12"/>
      <c r="BD1936" s="13"/>
      <c r="BE1936" s="4" t="str">
        <f t="shared" si="2149"/>
        <v/>
      </c>
      <c r="BF1936" s="12"/>
      <c r="BG1936" s="13"/>
      <c r="BH1936" s="4" t="str">
        <f t="shared" si="2150"/>
        <v/>
      </c>
      <c r="BI1936" s="12"/>
      <c r="BJ1936" s="13"/>
      <c r="BK1936" s="4" t="str">
        <f t="shared" si="2151"/>
        <v/>
      </c>
      <c r="BL1936" s="12"/>
      <c r="BM1936" s="13"/>
      <c r="BN1936" s="4" t="str">
        <f t="shared" si="2152"/>
        <v/>
      </c>
      <c r="BO1936" s="12"/>
      <c r="BP1936" s="13"/>
      <c r="BQ1936" s="4" t="str">
        <f t="shared" si="2153"/>
        <v/>
      </c>
      <c r="BR1936" s="12"/>
      <c r="BS1936" s="13"/>
      <c r="BT1936" s="4" t="str">
        <f t="shared" si="2154"/>
        <v/>
      </c>
      <c r="BU1936" s="12"/>
      <c r="BV1936" s="13"/>
    </row>
    <row r="1937" spans="1:77" hidden="1" outlineLevel="1">
      <c r="B1937" t="str">
        <f t="shared" si="2131"/>
        <v>Anonymous2015-4</v>
      </c>
      <c r="C1937" t="s">
        <v>16</v>
      </c>
      <c r="D1937">
        <f t="shared" si="2155"/>
        <v>2015</v>
      </c>
      <c r="E1937" t="str">
        <f t="shared" si="2155"/>
        <v>EUR</v>
      </c>
      <c r="F1937" s="4" t="str">
        <f t="shared" si="2132"/>
        <v/>
      </c>
      <c r="G1937" s="12"/>
      <c r="H1937" s="13"/>
      <c r="I1937" s="4" t="str">
        <f t="shared" si="2133"/>
        <v/>
      </c>
      <c r="J1937" s="12"/>
      <c r="K1937" s="13"/>
      <c r="L1937" s="4" t="str">
        <f t="shared" si="2134"/>
        <v/>
      </c>
      <c r="M1937" s="12"/>
      <c r="N1937" s="13"/>
      <c r="O1937" s="4" t="str">
        <f t="shared" si="2135"/>
        <v/>
      </c>
      <c r="P1937" s="12"/>
      <c r="Q1937" s="13"/>
      <c r="R1937" s="4" t="str">
        <f t="shared" si="2136"/>
        <v/>
      </c>
      <c r="S1937" s="12"/>
      <c r="T1937" s="13"/>
      <c r="U1937" s="4" t="str">
        <f t="shared" si="2137"/>
        <v/>
      </c>
      <c r="V1937" s="12"/>
      <c r="W1937" s="13"/>
      <c r="X1937" s="4" t="str">
        <f t="shared" si="2138"/>
        <v/>
      </c>
      <c r="Y1937" s="12"/>
      <c r="Z1937" s="13"/>
      <c r="AA1937" s="4" t="str">
        <f t="shared" si="2139"/>
        <v/>
      </c>
      <c r="AB1937" s="12"/>
      <c r="AC1937" s="13"/>
      <c r="AD1937" s="4" t="str">
        <f t="shared" si="2140"/>
        <v/>
      </c>
      <c r="AE1937" s="12"/>
      <c r="AF1937" s="13"/>
      <c r="AG1937" s="4" t="str">
        <f t="shared" si="2141"/>
        <v/>
      </c>
      <c r="AH1937" s="12"/>
      <c r="AI1937" s="13"/>
      <c r="AJ1937" s="4" t="str">
        <f t="shared" si="2142"/>
        <v/>
      </c>
      <c r="AK1937" s="12"/>
      <c r="AL1937" s="13"/>
      <c r="AM1937" s="4" t="str">
        <f t="shared" si="2143"/>
        <v/>
      </c>
      <c r="AN1937" s="12"/>
      <c r="AO1937" s="13"/>
      <c r="AP1937" s="4" t="str">
        <f t="shared" si="2144"/>
        <v/>
      </c>
      <c r="AQ1937" s="12"/>
      <c r="AR1937" s="13"/>
      <c r="AS1937" s="4" t="str">
        <f t="shared" si="2145"/>
        <v/>
      </c>
      <c r="AT1937" s="12"/>
      <c r="AU1937" s="13"/>
      <c r="AV1937" s="4" t="str">
        <f t="shared" si="2146"/>
        <v/>
      </c>
      <c r="AW1937" s="12"/>
      <c r="AX1937" s="13"/>
      <c r="AY1937" s="4" t="str">
        <f t="shared" si="2147"/>
        <v/>
      </c>
      <c r="AZ1937" s="12"/>
      <c r="BA1937" s="13"/>
      <c r="BB1937" s="4" t="str">
        <f t="shared" si="2148"/>
        <v/>
      </c>
      <c r="BC1937" s="12"/>
      <c r="BD1937" s="13"/>
      <c r="BE1937" s="4" t="str">
        <f t="shared" si="2149"/>
        <v/>
      </c>
      <c r="BF1937" s="12"/>
      <c r="BG1937" s="13"/>
      <c r="BH1937" s="4" t="str">
        <f t="shared" si="2150"/>
        <v/>
      </c>
      <c r="BI1937" s="12"/>
      <c r="BJ1937" s="13"/>
      <c r="BK1937" s="4" t="str">
        <f t="shared" si="2151"/>
        <v/>
      </c>
      <c r="BL1937" s="12"/>
      <c r="BM1937" s="13"/>
      <c r="BN1937" s="4" t="str">
        <f t="shared" si="2152"/>
        <v/>
      </c>
      <c r="BO1937" s="12"/>
      <c r="BP1937" s="13"/>
      <c r="BQ1937" s="4" t="str">
        <f t="shared" si="2153"/>
        <v/>
      </c>
      <c r="BR1937" s="12"/>
      <c r="BS1937" s="13"/>
      <c r="BT1937" s="4" t="str">
        <f t="shared" si="2154"/>
        <v/>
      </c>
      <c r="BU1937" s="12"/>
      <c r="BV1937" s="13"/>
    </row>
    <row r="1938" spans="1:77" collapsed="1">
      <c r="B1938" t="s">
        <v>69</v>
      </c>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4"/>
      <c r="AU1938" s="4"/>
      <c r="AV1938" s="4"/>
      <c r="AW1938" s="4"/>
      <c r="AX1938" s="4"/>
      <c r="AY1938" s="4"/>
      <c r="AZ1938" s="4"/>
      <c r="BA1938" s="4"/>
      <c r="BB1938" s="4"/>
      <c r="BC1938" s="4"/>
      <c r="BD1938" s="4"/>
      <c r="BE1938" s="4"/>
      <c r="BF1938" s="4"/>
      <c r="BG1938" s="4"/>
      <c r="BH1938" s="4"/>
      <c r="BI1938" s="4"/>
      <c r="BJ1938" s="4"/>
      <c r="BK1938" s="4"/>
      <c r="BL1938" s="4"/>
      <c r="BM1938" s="4"/>
      <c r="BN1938" s="4"/>
      <c r="BO1938" s="4"/>
      <c r="BP1938" s="4"/>
      <c r="BQ1938" s="4"/>
      <c r="BR1938" s="4"/>
      <c r="BS1938" s="4"/>
      <c r="BT1938" s="4"/>
      <c r="BU1938" s="4"/>
      <c r="BV1938" s="4"/>
    </row>
    <row r="1939" spans="1:77">
      <c r="B1939" t="str">
        <f>B1937</f>
        <v>Anonymous2015-4</v>
      </c>
      <c r="C1939" t="s">
        <v>19</v>
      </c>
      <c r="D1939">
        <f>D1937</f>
        <v>2015</v>
      </c>
      <c r="E1939" t="str">
        <f>E1926</f>
        <v>EUR/kW</v>
      </c>
      <c r="F1939" s="4" t="str">
        <f>IFERROR(AVERAGE(G1939:H1939),"")</f>
        <v/>
      </c>
      <c r="G1939" s="12"/>
      <c r="H1939" s="13"/>
      <c r="I1939" s="4" t="str">
        <f>IFERROR(AVERAGE(J1939:K1939),"")</f>
        <v/>
      </c>
      <c r="J1939" s="12"/>
      <c r="K1939" s="13"/>
      <c r="L1939" s="4" t="str">
        <f>IFERROR(AVERAGE(M1939:N1939),"")</f>
        <v/>
      </c>
      <c r="M1939" s="12"/>
      <c r="N1939" s="13"/>
      <c r="O1939" s="4" t="str">
        <f>IFERROR(AVERAGE(P1939:Q1939),"")</f>
        <v/>
      </c>
      <c r="P1939" s="12"/>
      <c r="Q1939" s="13"/>
      <c r="R1939" s="4" t="str">
        <f>IFERROR(AVERAGE(S1939:T1939),"")</f>
        <v/>
      </c>
      <c r="S1939" s="12"/>
      <c r="T1939" s="13"/>
      <c r="U1939" s="4" t="str">
        <f>IFERROR(AVERAGE(V1939:W1939),"")</f>
        <v/>
      </c>
      <c r="V1939" s="12"/>
      <c r="W1939" s="13"/>
      <c r="X1939" s="4" t="str">
        <f>IFERROR(AVERAGE(Y1939:Z1939),"")</f>
        <v/>
      </c>
      <c r="Y1939" s="12"/>
      <c r="Z1939" s="13"/>
      <c r="AA1939" s="4" t="str">
        <f>IFERROR(AVERAGE(AB1939:AC1939),"")</f>
        <v/>
      </c>
      <c r="AB1939" s="12"/>
      <c r="AC1939" s="13"/>
      <c r="AD1939" s="4" t="str">
        <f>IFERROR(AVERAGE(AE1939:AF1939),"")</f>
        <v/>
      </c>
      <c r="AE1939" s="12"/>
      <c r="AF1939" s="13"/>
      <c r="AG1939" s="4" t="str">
        <f>IFERROR(AVERAGE(AH1939:AI1939),"")</f>
        <v/>
      </c>
      <c r="AH1939" s="12"/>
      <c r="AI1939" s="13"/>
      <c r="AJ1939" s="4" t="str">
        <f>IFERROR(AVERAGE(AK1939:AL1939),"")</f>
        <v/>
      </c>
      <c r="AK1939" s="12"/>
      <c r="AL1939" s="13"/>
      <c r="AM1939" s="4" t="str">
        <f>IFERROR(AVERAGE(AN1939:AO1939),"")</f>
        <v/>
      </c>
      <c r="AN1939" s="12"/>
      <c r="AO1939" s="13"/>
      <c r="AP1939" s="4" t="str">
        <f>IFERROR(AVERAGE(AQ1939:AR1939),"")</f>
        <v/>
      </c>
      <c r="AQ1939" s="12"/>
      <c r="AR1939" s="13"/>
      <c r="AS1939" s="4" t="str">
        <f>IFERROR(AVERAGE(AT1939:AU1939),"")</f>
        <v/>
      </c>
      <c r="AT1939" s="12"/>
      <c r="AU1939" s="13"/>
      <c r="AV1939" s="4" t="str">
        <f>IFERROR(AVERAGE(AW1939:AX1939),"")</f>
        <v/>
      </c>
      <c r="AW1939" s="12"/>
      <c r="AX1939" s="13"/>
      <c r="AY1939" s="4">
        <f>IFERROR(AVERAGE(AZ1939:BA1939),"")</f>
        <v>1530.94</v>
      </c>
      <c r="AZ1939" s="14">
        <f>1530940/1000</f>
        <v>1530.94</v>
      </c>
      <c r="BA1939" s="15">
        <f>AZ1939</f>
        <v>1530.94</v>
      </c>
      <c r="BB1939" s="4" t="str">
        <f>IFERROR(AVERAGE(BC1939:BD1939),"")</f>
        <v/>
      </c>
      <c r="BC1939" s="12"/>
      <c r="BD1939" s="13"/>
      <c r="BE1939" s="4" t="str">
        <f>IFERROR(AVERAGE(BF1939:BG1939),"")</f>
        <v/>
      </c>
      <c r="BF1939" s="12"/>
      <c r="BG1939" s="13"/>
      <c r="BH1939" s="4" t="str">
        <f>IFERROR(AVERAGE(BI1939:BJ1939),"")</f>
        <v/>
      </c>
      <c r="BI1939" s="12"/>
      <c r="BJ1939" s="13"/>
      <c r="BK1939" s="4" t="str">
        <f>IFERROR(AVERAGE(BL1939:BM1939),"")</f>
        <v/>
      </c>
      <c r="BL1939" s="12"/>
      <c r="BM1939" s="13"/>
      <c r="BN1939" s="4" t="str">
        <f>IFERROR(AVERAGE(BO1939:BP1939),"")</f>
        <v/>
      </c>
      <c r="BO1939" s="12"/>
      <c r="BP1939" s="13"/>
      <c r="BQ1939" s="4" t="str">
        <f>IFERROR(AVERAGE(BR1939:BS1939),"")</f>
        <v/>
      </c>
      <c r="BR1939" s="12"/>
      <c r="BS1939" s="13"/>
      <c r="BT1939" s="4" t="str">
        <f>IFERROR(AVERAGE(BU1939:BV1939),"")</f>
        <v/>
      </c>
      <c r="BU1939" s="12"/>
      <c r="BV1939" s="13"/>
    </row>
    <row r="1940" spans="1:77">
      <c r="B1940" t="s">
        <v>69</v>
      </c>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c r="AX1940" s="4"/>
      <c r="AY1940" s="4"/>
      <c r="AZ1940" s="4"/>
      <c r="BA1940" s="4"/>
      <c r="BB1940" s="4"/>
      <c r="BC1940" s="4"/>
      <c r="BD1940" s="4"/>
      <c r="BE1940" s="4"/>
      <c r="BF1940" s="4"/>
      <c r="BG1940" s="4"/>
      <c r="BH1940" s="4"/>
      <c r="BI1940" s="4"/>
      <c r="BJ1940" s="4"/>
      <c r="BK1940" s="4"/>
      <c r="BL1940" s="4"/>
      <c r="BM1940" s="4"/>
      <c r="BN1940" s="4"/>
      <c r="BO1940" s="4"/>
      <c r="BP1940" s="4"/>
      <c r="BQ1940" s="4"/>
      <c r="BR1940" s="4"/>
      <c r="BS1940" s="4"/>
      <c r="BT1940" s="4"/>
      <c r="BU1940" s="4"/>
      <c r="BV1940" s="4"/>
    </row>
    <row r="1941" spans="1:77">
      <c r="B1941" t="str">
        <f>B1939</f>
        <v>Anonymous2015-4</v>
      </c>
      <c r="C1941" t="s">
        <v>48</v>
      </c>
      <c r="D1941">
        <f>D1939</f>
        <v>2015</v>
      </c>
      <c r="E1941" t="s">
        <v>22</v>
      </c>
      <c r="F1941" s="22" t="str">
        <f>IFERROR(AVERAGE(G1941:H1941),"")</f>
        <v/>
      </c>
      <c r="G1941" s="23"/>
      <c r="H1941" s="24"/>
      <c r="I1941" s="22" t="str">
        <f>IFERROR(AVERAGE(J1941:K1941),"")</f>
        <v/>
      </c>
      <c r="J1941" s="23"/>
      <c r="K1941" s="24"/>
      <c r="L1941" s="22" t="str">
        <f>IFERROR(AVERAGE(M1941:N1941),"")</f>
        <v/>
      </c>
      <c r="M1941" s="23"/>
      <c r="N1941" s="24"/>
      <c r="O1941" s="22" t="str">
        <f>IFERROR(AVERAGE(P1941:Q1941),"")</f>
        <v/>
      </c>
      <c r="P1941" s="23"/>
      <c r="Q1941" s="24"/>
      <c r="R1941" s="22" t="str">
        <f>IFERROR(AVERAGE(S1941:T1941),"")</f>
        <v/>
      </c>
      <c r="S1941" s="23"/>
      <c r="T1941" s="24"/>
      <c r="U1941" s="22" t="str">
        <f>IFERROR(AVERAGE(V1941:W1941),"")</f>
        <v/>
      </c>
      <c r="V1941" s="23"/>
      <c r="W1941" s="24"/>
      <c r="X1941" s="22" t="str">
        <f>IFERROR(AVERAGE(Y1941:Z1941),"")</f>
        <v/>
      </c>
      <c r="Y1941" s="23"/>
      <c r="Z1941" s="24"/>
      <c r="AA1941" s="22" t="str">
        <f>IFERROR(AVERAGE(AB1941:AC1941),"")</f>
        <v/>
      </c>
      <c r="AB1941" s="23"/>
      <c r="AC1941" s="24"/>
      <c r="AD1941" s="22" t="str">
        <f>IFERROR(AVERAGE(AE1941:AF1941),"")</f>
        <v/>
      </c>
      <c r="AE1941" s="23"/>
      <c r="AF1941" s="24"/>
      <c r="AG1941" s="22" t="str">
        <f>IFERROR(AVERAGE(AH1941:AI1941),"")</f>
        <v/>
      </c>
      <c r="AH1941" s="23"/>
      <c r="AI1941" s="24"/>
      <c r="AJ1941" s="22" t="str">
        <f>IFERROR(AVERAGE(AK1941:AL1941),"")</f>
        <v/>
      </c>
      <c r="AK1941" s="23"/>
      <c r="AL1941" s="24"/>
      <c r="AM1941" s="22" t="str">
        <f>IFERROR(AVERAGE(AN1941:AO1941),"")</f>
        <v/>
      </c>
      <c r="AN1941" s="23"/>
      <c r="AO1941" s="24"/>
      <c r="AP1941" s="22" t="str">
        <f>IFERROR(AVERAGE(AQ1941:AR1941),"")</f>
        <v/>
      </c>
      <c r="AQ1941" s="23"/>
      <c r="AR1941" s="24"/>
      <c r="AS1941" s="22" t="str">
        <f>IFERROR(AVERAGE(AT1941:AU1941),"")</f>
        <v/>
      </c>
      <c r="AT1941" s="23"/>
      <c r="AU1941" s="24"/>
      <c r="AV1941" s="22" t="str">
        <f>IFERROR(AVERAGE(AW1941:AX1941),"")</f>
        <v/>
      </c>
      <c r="AW1941" s="23"/>
      <c r="AX1941" s="24"/>
      <c r="AY1941" s="22" t="str">
        <f>IFERROR(AVERAGE(AZ1941:BA1941),"")</f>
        <v/>
      </c>
      <c r="AZ1941" s="23"/>
      <c r="BA1941" s="24"/>
      <c r="BB1941" s="22" t="str">
        <f>IFERROR(AVERAGE(BC1941:BD1941),"")</f>
        <v/>
      </c>
      <c r="BC1941" s="23"/>
      <c r="BD1941" s="24"/>
      <c r="BE1941" s="22" t="str">
        <f>IFERROR(AVERAGE(BF1941:BG1941),"")</f>
        <v/>
      </c>
      <c r="BF1941" s="23"/>
      <c r="BG1941" s="24"/>
      <c r="BH1941" s="22" t="str">
        <f>IFERROR(AVERAGE(BI1941:BJ1941),"")</f>
        <v/>
      </c>
      <c r="BI1941" s="23"/>
      <c r="BJ1941" s="24"/>
      <c r="BK1941" s="22" t="str">
        <f>IFERROR(AVERAGE(BL1941:BM1941),"")</f>
        <v/>
      </c>
      <c r="BL1941" s="23"/>
      <c r="BM1941" s="24"/>
      <c r="BN1941" s="22" t="str">
        <f>IFERROR(AVERAGE(BO1941:BP1941),"")</f>
        <v/>
      </c>
      <c r="BO1941" s="23"/>
      <c r="BP1941" s="24"/>
      <c r="BQ1941" s="22" t="str">
        <f>IFERROR(AVERAGE(BR1941:BS1941),"")</f>
        <v/>
      </c>
      <c r="BR1941" s="23"/>
      <c r="BS1941" s="24"/>
      <c r="BT1941" s="22" t="str">
        <f>IFERROR(AVERAGE(BU1941:BV1941),"")</f>
        <v/>
      </c>
      <c r="BU1941" s="23"/>
      <c r="BV1941" s="24"/>
    </row>
    <row r="1942" spans="1:77">
      <c r="B1942" t="str">
        <f>B1941</f>
        <v>Anonymous2015-4</v>
      </c>
      <c r="C1942" t="s">
        <v>49</v>
      </c>
      <c r="D1942">
        <f>D1941</f>
        <v>2015</v>
      </c>
      <c r="E1942" t="s">
        <v>22</v>
      </c>
      <c r="F1942" s="22" t="str">
        <f>IFERROR(AVERAGE(G1942:H1942),"")</f>
        <v/>
      </c>
      <c r="G1942" s="23"/>
      <c r="H1942" s="24"/>
      <c r="I1942" s="22" t="str">
        <f>IFERROR(AVERAGE(J1942:K1942),"")</f>
        <v/>
      </c>
      <c r="J1942" s="23"/>
      <c r="K1942" s="24"/>
      <c r="L1942" s="22" t="str">
        <f>IFERROR(AVERAGE(M1942:N1942),"")</f>
        <v/>
      </c>
      <c r="M1942" s="23"/>
      <c r="N1942" s="24"/>
      <c r="O1942" s="22" t="str">
        <f>IFERROR(AVERAGE(P1942:Q1942),"")</f>
        <v/>
      </c>
      <c r="P1942" s="23"/>
      <c r="Q1942" s="24"/>
      <c r="R1942" s="22" t="str">
        <f>IFERROR(AVERAGE(S1942:T1942),"")</f>
        <v/>
      </c>
      <c r="S1942" s="23"/>
      <c r="T1942" s="24"/>
      <c r="U1942" s="22" t="str">
        <f>IFERROR(AVERAGE(V1942:W1942),"")</f>
        <v/>
      </c>
      <c r="V1942" s="23"/>
      <c r="W1942" s="24"/>
      <c r="X1942" s="22" t="str">
        <f>IFERROR(AVERAGE(Y1942:Z1942),"")</f>
        <v/>
      </c>
      <c r="Y1942" s="23"/>
      <c r="Z1942" s="24"/>
      <c r="AA1942" s="22" t="str">
        <f>IFERROR(AVERAGE(AB1942:AC1942),"")</f>
        <v/>
      </c>
      <c r="AB1942" s="23"/>
      <c r="AC1942" s="24"/>
      <c r="AD1942" s="22" t="str">
        <f>IFERROR(AVERAGE(AE1942:AF1942),"")</f>
        <v/>
      </c>
      <c r="AE1942" s="23"/>
      <c r="AF1942" s="24"/>
      <c r="AG1942" s="22" t="str">
        <f>IFERROR(AVERAGE(AH1942:AI1942),"")</f>
        <v/>
      </c>
      <c r="AH1942" s="23"/>
      <c r="AI1942" s="24"/>
      <c r="AJ1942" s="22" t="str">
        <f>IFERROR(AVERAGE(AK1942:AL1942),"")</f>
        <v/>
      </c>
      <c r="AK1942" s="23"/>
      <c r="AL1942" s="24"/>
      <c r="AM1942" s="22" t="str">
        <f>IFERROR(AVERAGE(AN1942:AO1942),"")</f>
        <v/>
      </c>
      <c r="AN1942" s="23"/>
      <c r="AO1942" s="24"/>
      <c r="AP1942" s="22" t="str">
        <f>IFERROR(AVERAGE(AQ1942:AR1942),"")</f>
        <v/>
      </c>
      <c r="AQ1942" s="23"/>
      <c r="AR1942" s="24"/>
      <c r="AS1942" s="22" t="str">
        <f>IFERROR(AVERAGE(AT1942:AU1942),"")</f>
        <v/>
      </c>
      <c r="AT1942" s="23"/>
      <c r="AU1942" s="24"/>
      <c r="AV1942" s="22" t="str">
        <f>IFERROR(AVERAGE(AW1942:AX1942),"")</f>
        <v/>
      </c>
      <c r="AW1942" s="23"/>
      <c r="AX1942" s="24"/>
      <c r="AY1942" s="22" t="str">
        <f>IFERROR(AVERAGE(AZ1942:BA1942),"")</f>
        <v/>
      </c>
      <c r="AZ1942" s="23"/>
      <c r="BA1942" s="24"/>
      <c r="BB1942" s="22" t="str">
        <f>IFERROR(AVERAGE(BC1942:BD1942),"")</f>
        <v/>
      </c>
      <c r="BC1942" s="23"/>
      <c r="BD1942" s="24"/>
      <c r="BE1942" s="22" t="str">
        <f>IFERROR(AVERAGE(BF1942:BG1942),"")</f>
        <v/>
      </c>
      <c r="BF1942" s="23"/>
      <c r="BG1942" s="24"/>
      <c r="BH1942" s="22" t="str">
        <f>IFERROR(AVERAGE(BI1942:BJ1942),"")</f>
        <v/>
      </c>
      <c r="BI1942" s="23"/>
      <c r="BJ1942" s="24"/>
      <c r="BK1942" s="22" t="str">
        <f>IFERROR(AVERAGE(BL1942:BM1942),"")</f>
        <v/>
      </c>
      <c r="BL1942" s="23"/>
      <c r="BM1942" s="24"/>
      <c r="BN1942" s="22" t="str">
        <f>IFERROR(AVERAGE(BO1942:BP1942),"")</f>
        <v/>
      </c>
      <c r="BO1942" s="23"/>
      <c r="BP1942" s="24"/>
      <c r="BQ1942" s="22" t="str">
        <f>IFERROR(AVERAGE(BR1942:BS1942),"")</f>
        <v/>
      </c>
      <c r="BR1942" s="23"/>
      <c r="BS1942" s="24"/>
      <c r="BT1942" s="22" t="str">
        <f>IFERROR(AVERAGE(BU1942:BV1942),"")</f>
        <v/>
      </c>
      <c r="BU1942" s="23"/>
      <c r="BV1942" s="24"/>
    </row>
    <row r="1943" spans="1:77">
      <c r="B1943" t="s">
        <v>69</v>
      </c>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4"/>
      <c r="AU1943" s="4"/>
      <c r="AV1943" s="4"/>
      <c r="AW1943" s="4"/>
      <c r="AX1943" s="4"/>
      <c r="AY1943" s="4"/>
      <c r="AZ1943" s="4"/>
      <c r="BA1943" s="4"/>
      <c r="BB1943" s="4"/>
      <c r="BC1943" s="4"/>
      <c r="BD1943" s="4"/>
      <c r="BE1943" s="4"/>
      <c r="BF1943" s="4"/>
      <c r="BG1943" s="4"/>
      <c r="BH1943" s="4"/>
      <c r="BI1943" s="4"/>
      <c r="BJ1943" s="4"/>
      <c r="BK1943" s="4"/>
      <c r="BL1943" s="4"/>
      <c r="BM1943" s="4"/>
      <c r="BN1943" s="4"/>
      <c r="BO1943" s="4"/>
      <c r="BP1943" s="4"/>
      <c r="BQ1943" s="4"/>
      <c r="BR1943" s="4"/>
      <c r="BS1943" s="4"/>
      <c r="BT1943" s="4"/>
      <c r="BU1943" s="4"/>
      <c r="BV1943" s="4"/>
    </row>
    <row r="1944" spans="1:77">
      <c r="B1944" t="str">
        <f>B1939</f>
        <v>Anonymous2015-4</v>
      </c>
      <c r="C1944" t="s">
        <v>23</v>
      </c>
      <c r="D1944">
        <f>D1939</f>
        <v>2015</v>
      </c>
      <c r="E1944" t="s">
        <v>20</v>
      </c>
      <c r="F1944" s="4" t="str">
        <f>IFERROR(AVERAGE(G1944:H1944),"")</f>
        <v/>
      </c>
      <c r="G1944" s="12"/>
      <c r="H1944" s="13"/>
      <c r="I1944" s="4" t="str">
        <f>IFERROR(AVERAGE(J1944:K1944),"")</f>
        <v/>
      </c>
      <c r="J1944" s="12"/>
      <c r="K1944" s="13"/>
      <c r="L1944" s="4" t="str">
        <f>IFERROR(AVERAGE(M1944:N1944),"")</f>
        <v/>
      </c>
      <c r="M1944" s="12"/>
      <c r="N1944" s="13"/>
      <c r="O1944" s="4" t="str">
        <f>IFERROR(AVERAGE(P1944:Q1944),"")</f>
        <v/>
      </c>
      <c r="P1944" s="12"/>
      <c r="Q1944" s="13"/>
      <c r="R1944" s="4" t="str">
        <f>IFERROR(AVERAGE(S1944:T1944),"")</f>
        <v/>
      </c>
      <c r="S1944" s="12"/>
      <c r="T1944" s="13"/>
      <c r="U1944" s="4" t="str">
        <f>IFERROR(AVERAGE(V1944:W1944),"")</f>
        <v/>
      </c>
      <c r="V1944" s="12"/>
      <c r="W1944" s="13"/>
      <c r="X1944" s="4" t="str">
        <f>IFERROR(AVERAGE(Y1944:Z1944),"")</f>
        <v/>
      </c>
      <c r="Y1944" s="12"/>
      <c r="Z1944" s="13"/>
      <c r="AA1944" s="4" t="str">
        <f>IFERROR(AVERAGE(AB1944:AC1944),"")</f>
        <v/>
      </c>
      <c r="AB1944" s="12"/>
      <c r="AC1944" s="13"/>
      <c r="AD1944" s="4" t="str">
        <f>IFERROR(AVERAGE(AE1944:AF1944),"")</f>
        <v/>
      </c>
      <c r="AE1944" s="12"/>
      <c r="AF1944" s="13"/>
      <c r="AG1944" s="4" t="str">
        <f>IFERROR(AVERAGE(AH1944:AI1944),"")</f>
        <v/>
      </c>
      <c r="AH1944" s="12"/>
      <c r="AI1944" s="13"/>
      <c r="AJ1944" s="4" t="str">
        <f>IFERROR(AVERAGE(AK1944:AL1944),"")</f>
        <v/>
      </c>
      <c r="AK1944" s="12"/>
      <c r="AL1944" s="13"/>
      <c r="AM1944" s="4" t="str">
        <f>IFERROR(AVERAGE(AN1944:AO1944),"")</f>
        <v/>
      </c>
      <c r="AN1944" s="12"/>
      <c r="AO1944" s="13"/>
      <c r="AP1944" s="4" t="str">
        <f>IFERROR(AVERAGE(AQ1944:AR1944),"")</f>
        <v/>
      </c>
      <c r="AQ1944" s="12"/>
      <c r="AR1944" s="13"/>
      <c r="AS1944" s="4" t="str">
        <f>IFERROR(AVERAGE(AT1944:AU1944),"")</f>
        <v/>
      </c>
      <c r="AT1944" s="12"/>
      <c r="AU1944" s="13"/>
      <c r="AV1944" s="4" t="str">
        <f>IFERROR(AVERAGE(AW1944:AX1944),"")</f>
        <v/>
      </c>
      <c r="AW1944" s="12"/>
      <c r="AX1944" s="13"/>
      <c r="AY1944" s="45">
        <f>IFERROR(AVERAGE(AZ1944:BA1944),"")</f>
        <v>1.9683442116111304E-2</v>
      </c>
      <c r="AZ1944" s="44">
        <f>0.08988*1/AZ1945</f>
        <v>2.1098591549295775E-2</v>
      </c>
      <c r="BA1944" s="44">
        <f>0.08988*1/BA1945</f>
        <v>1.8268292682926828E-2</v>
      </c>
      <c r="BB1944" s="4" t="str">
        <f>IFERROR(AVERAGE(BC1944:BD1944),"")</f>
        <v/>
      </c>
      <c r="BC1944" s="12"/>
      <c r="BD1944" s="13"/>
      <c r="BE1944" s="4" t="str">
        <f>IFERROR(AVERAGE(BF1944:BG1944),"")</f>
        <v/>
      </c>
      <c r="BF1944" s="12"/>
      <c r="BG1944" s="13"/>
      <c r="BH1944" s="4" t="str">
        <f>IFERROR(AVERAGE(BI1944:BJ1944),"")</f>
        <v/>
      </c>
      <c r="BI1944" s="12"/>
      <c r="BJ1944" s="13"/>
      <c r="BK1944" s="4" t="str">
        <f>IFERROR(AVERAGE(BL1944:BM1944),"")</f>
        <v/>
      </c>
      <c r="BL1944" s="12"/>
      <c r="BM1944" s="13"/>
      <c r="BN1944" s="4" t="str">
        <f>IFERROR(AVERAGE(BO1944:BP1944),"")</f>
        <v/>
      </c>
      <c r="BO1944" s="12"/>
      <c r="BP1944" s="13"/>
      <c r="BQ1944" s="4" t="str">
        <f>IFERROR(AVERAGE(BR1944:BS1944),"")</f>
        <v/>
      </c>
      <c r="BR1944" s="12"/>
      <c r="BS1944" s="13"/>
      <c r="BT1944" s="4" t="str">
        <f>IFERROR(AVERAGE(BU1944:BV1944),"")</f>
        <v/>
      </c>
      <c r="BU1944" s="12"/>
      <c r="BV1944" s="13"/>
    </row>
    <row r="1945" spans="1:77">
      <c r="B1945" t="str">
        <f>B1944</f>
        <v>Anonymous2015-4</v>
      </c>
      <c r="C1945" t="s">
        <v>42</v>
      </c>
      <c r="D1945">
        <f>D1944</f>
        <v>2015</v>
      </c>
      <c r="E1945" t="s">
        <v>43</v>
      </c>
      <c r="F1945" s="4" t="str">
        <f>IFERROR(AVERAGE(G1945:H1945),"")</f>
        <v/>
      </c>
      <c r="G1945" s="12"/>
      <c r="H1945" s="13"/>
      <c r="I1945" s="4" t="str">
        <f>IFERROR(AVERAGE(J1945:K1945),"")</f>
        <v/>
      </c>
      <c r="J1945" s="12"/>
      <c r="K1945" s="13"/>
      <c r="L1945" s="4" t="str">
        <f>IFERROR(AVERAGE(M1945:N1945),"")</f>
        <v/>
      </c>
      <c r="M1945" s="12"/>
      <c r="N1945" s="13"/>
      <c r="O1945" s="4" t="str">
        <f>IFERROR(AVERAGE(P1945:Q1945),"")</f>
        <v/>
      </c>
      <c r="P1945" s="12"/>
      <c r="Q1945" s="13"/>
      <c r="R1945" s="4" t="str">
        <f>IFERROR(AVERAGE(S1945:T1945),"")</f>
        <v/>
      </c>
      <c r="S1945" s="12"/>
      <c r="T1945" s="13"/>
      <c r="U1945" s="4" t="str">
        <f>IFERROR(AVERAGE(V1945:W1945),"")</f>
        <v/>
      </c>
      <c r="V1945" s="12"/>
      <c r="W1945" s="13"/>
      <c r="X1945" s="4" t="str">
        <f>IFERROR(AVERAGE(Y1945:Z1945),"")</f>
        <v/>
      </c>
      <c r="Y1945" s="12"/>
      <c r="Z1945" s="13"/>
      <c r="AA1945" s="4" t="str">
        <f>IFERROR(AVERAGE(AB1945:AC1945),"")</f>
        <v/>
      </c>
      <c r="AB1945" s="12"/>
      <c r="AC1945" s="13"/>
      <c r="AD1945" s="4" t="str">
        <f>IFERROR(AVERAGE(AE1945:AF1945),"")</f>
        <v/>
      </c>
      <c r="AE1945" s="12"/>
      <c r="AF1945" s="13"/>
      <c r="AG1945" s="4" t="str">
        <f>IFERROR(AVERAGE(AH1945:AI1945),"")</f>
        <v/>
      </c>
      <c r="AH1945" s="12"/>
      <c r="AI1945" s="13"/>
      <c r="AJ1945" s="4" t="str">
        <f>IFERROR(AVERAGE(AK1945:AL1945),"")</f>
        <v/>
      </c>
      <c r="AK1945" s="12"/>
      <c r="AL1945" s="13"/>
      <c r="AM1945" s="4" t="str">
        <f>IFERROR(AVERAGE(AN1945:AO1945),"")</f>
        <v/>
      </c>
      <c r="AN1945" s="12"/>
      <c r="AO1945" s="13"/>
      <c r="AP1945" s="4" t="str">
        <f>IFERROR(AVERAGE(AQ1945:AR1945),"")</f>
        <v/>
      </c>
      <c r="AQ1945" s="12"/>
      <c r="AR1945" s="13"/>
      <c r="AS1945" s="4" t="str">
        <f>IFERROR(AVERAGE(AT1945:AU1945),"")</f>
        <v/>
      </c>
      <c r="AT1945" s="12"/>
      <c r="AU1945" s="13"/>
      <c r="AV1945" s="4" t="str">
        <f>IFERROR(AVERAGE(AW1945:AX1945),"")</f>
        <v/>
      </c>
      <c r="AW1945" s="12"/>
      <c r="AX1945" s="13"/>
      <c r="AY1945" s="28">
        <f>IFERROR(AVERAGE(AZ1945:BA1945),"")</f>
        <v>4.59</v>
      </c>
      <c r="AZ1945" s="26">
        <v>4.26</v>
      </c>
      <c r="BA1945" s="27">
        <v>4.92</v>
      </c>
      <c r="BB1945" s="4" t="str">
        <f>IFERROR(AVERAGE(BC1945:BD1945),"")</f>
        <v/>
      </c>
      <c r="BC1945" s="12"/>
      <c r="BD1945" s="13"/>
      <c r="BE1945" s="4" t="str">
        <f>IFERROR(AVERAGE(BF1945:BG1945),"")</f>
        <v/>
      </c>
      <c r="BF1945" s="12"/>
      <c r="BG1945" s="13"/>
      <c r="BH1945" s="4" t="str">
        <f>IFERROR(AVERAGE(BI1945:BJ1945),"")</f>
        <v/>
      </c>
      <c r="BI1945" s="12"/>
      <c r="BJ1945" s="13"/>
      <c r="BK1945" s="4" t="str">
        <f>IFERROR(AVERAGE(BL1945:BM1945),"")</f>
        <v/>
      </c>
      <c r="BL1945" s="12"/>
      <c r="BM1945" s="13"/>
      <c r="BN1945" s="4" t="str">
        <f>IFERROR(AVERAGE(BO1945:BP1945),"")</f>
        <v/>
      </c>
      <c r="BO1945" s="12"/>
      <c r="BP1945" s="13"/>
      <c r="BQ1945" s="4" t="str">
        <f>IFERROR(AVERAGE(BR1945:BS1945),"")</f>
        <v/>
      </c>
      <c r="BR1945" s="12"/>
      <c r="BS1945" s="13"/>
      <c r="BT1945" s="4" t="str">
        <f>IFERROR(AVERAGE(BU1945:BV1945),"")</f>
        <v/>
      </c>
      <c r="BU1945" s="12"/>
      <c r="BV1945" s="13"/>
    </row>
    <row r="1946" spans="1:77">
      <c r="B1946" t="str">
        <f>B1945</f>
        <v>Anonymous2015-4</v>
      </c>
      <c r="C1946" t="s">
        <v>21</v>
      </c>
      <c r="D1946">
        <f>D1945</f>
        <v>2015</v>
      </c>
      <c r="E1946" t="s">
        <v>22</v>
      </c>
      <c r="F1946" s="22" t="str">
        <f>IFERROR(AVERAGE(G1946:H1946),"")</f>
        <v/>
      </c>
      <c r="G1946" s="23"/>
      <c r="H1946" s="24"/>
      <c r="I1946" s="22" t="str">
        <f>IFERROR(AVERAGE(J1946:K1946),"")</f>
        <v/>
      </c>
      <c r="J1946" s="23"/>
      <c r="K1946" s="24"/>
      <c r="L1946" s="22" t="str">
        <f>IFERROR(AVERAGE(M1946:N1946),"")</f>
        <v/>
      </c>
      <c r="M1946" s="23"/>
      <c r="N1946" s="24"/>
      <c r="O1946" s="22" t="str">
        <f>IFERROR(AVERAGE(P1946:Q1946),"")</f>
        <v/>
      </c>
      <c r="P1946" s="23"/>
      <c r="Q1946" s="24"/>
      <c r="R1946" s="22" t="str">
        <f>IFERROR(AVERAGE(S1946:T1946),"")</f>
        <v/>
      </c>
      <c r="S1946" s="23"/>
      <c r="T1946" s="24"/>
      <c r="U1946" s="22" t="str">
        <f>IFERROR(AVERAGE(V1946:W1946),"")</f>
        <v/>
      </c>
      <c r="V1946" s="23"/>
      <c r="W1946" s="24"/>
      <c r="X1946" s="22" t="str">
        <f>IFERROR(AVERAGE(Y1946:Z1946),"")</f>
        <v/>
      </c>
      <c r="Y1946" s="23"/>
      <c r="Z1946" s="24"/>
      <c r="AA1946" s="22" t="str">
        <f>IFERROR(AVERAGE(AB1946:AC1946),"")</f>
        <v/>
      </c>
      <c r="AB1946" s="23"/>
      <c r="AC1946" s="24"/>
      <c r="AD1946" s="22" t="str">
        <f>IFERROR(AVERAGE(AE1946:AF1946),"")</f>
        <v/>
      </c>
      <c r="AE1946" s="23"/>
      <c r="AF1946" s="24"/>
      <c r="AG1946" s="22" t="str">
        <f>IFERROR(AVERAGE(AH1946:AI1946),"")</f>
        <v/>
      </c>
      <c r="AH1946" s="23"/>
      <c r="AI1946" s="24"/>
      <c r="AJ1946" s="22" t="str">
        <f>IFERROR(AVERAGE(AK1946:AL1946),"")</f>
        <v/>
      </c>
      <c r="AK1946" s="23"/>
      <c r="AL1946" s="24"/>
      <c r="AM1946" s="22" t="str">
        <f>IFERROR(AVERAGE(AN1946:AO1946),"")</f>
        <v/>
      </c>
      <c r="AN1946" s="23"/>
      <c r="AO1946" s="24"/>
      <c r="AP1946" s="22" t="str">
        <f>IFERROR(AVERAGE(AQ1946:AR1946),"")</f>
        <v/>
      </c>
      <c r="AQ1946" s="23"/>
      <c r="AR1946" s="24"/>
      <c r="AS1946" s="22" t="str">
        <f>IFERROR(AVERAGE(AT1946:AU1946),"")</f>
        <v/>
      </c>
      <c r="AT1946" s="23"/>
      <c r="AU1946" s="24"/>
      <c r="AV1946" s="22" t="str">
        <f>IFERROR(AVERAGE(AW1946:AX1946),"")</f>
        <v/>
      </c>
      <c r="AW1946" s="23"/>
      <c r="AX1946" s="24"/>
      <c r="AY1946" s="22" t="str">
        <f>IFERROR(AVERAGE(AZ1946:BA1946),"")</f>
        <v/>
      </c>
      <c r="AZ1946" s="23"/>
      <c r="BA1946" s="24"/>
      <c r="BB1946" s="22" t="str">
        <f>IFERROR(AVERAGE(BC1946:BD1946),"")</f>
        <v/>
      </c>
      <c r="BC1946" s="23"/>
      <c r="BD1946" s="24"/>
      <c r="BE1946" s="22" t="str">
        <f>IFERROR(AVERAGE(BF1946:BG1946),"")</f>
        <v/>
      </c>
      <c r="BF1946" s="23"/>
      <c r="BG1946" s="24"/>
      <c r="BH1946" s="22" t="str">
        <f>IFERROR(AVERAGE(BI1946:BJ1946),"")</f>
        <v/>
      </c>
      <c r="BI1946" s="23"/>
      <c r="BJ1946" s="24"/>
      <c r="BK1946" s="22" t="str">
        <f>IFERROR(AVERAGE(BL1946:BM1946),"")</f>
        <v/>
      </c>
      <c r="BL1946" s="23"/>
      <c r="BM1946" s="24"/>
      <c r="BN1946" s="22" t="str">
        <f>IFERROR(AVERAGE(BO1946:BP1946),"")</f>
        <v/>
      </c>
      <c r="BO1946" s="23"/>
      <c r="BP1946" s="24"/>
      <c r="BQ1946" s="22" t="str">
        <f>IFERROR(AVERAGE(BR1946:BS1946),"")</f>
        <v/>
      </c>
      <c r="BR1946" s="23"/>
      <c r="BS1946" s="24"/>
      <c r="BT1946" s="22" t="str">
        <f>IFERROR(AVERAGE(BU1946:BV1946),"")</f>
        <v/>
      </c>
      <c r="BU1946" s="23"/>
      <c r="BV1946" s="24"/>
    </row>
    <row r="1947" spans="1:77">
      <c r="B1947" s="11"/>
      <c r="C1947" s="11"/>
      <c r="D1947" s="11"/>
      <c r="E1947" s="11"/>
      <c r="F1947" s="11"/>
      <c r="G1947" s="11"/>
      <c r="H1947" s="11"/>
      <c r="I1947" s="11"/>
      <c r="J1947" s="11"/>
      <c r="K1947" s="11"/>
      <c r="L1947" s="11"/>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c r="AV1947" s="11"/>
      <c r="AW1947" s="11"/>
      <c r="AX1947" s="11"/>
      <c r="AY1947" s="11"/>
      <c r="AZ1947" s="11"/>
      <c r="BA1947" s="11"/>
      <c r="BB1947" s="11"/>
      <c r="BC1947" s="11"/>
      <c r="BD1947" s="11"/>
      <c r="BE1947" s="11"/>
      <c r="BF1947" s="11"/>
      <c r="BG1947" s="11"/>
      <c r="BH1947" s="11"/>
      <c r="BI1947" s="11"/>
      <c r="BJ1947" s="11"/>
      <c r="BK1947" s="11"/>
      <c r="BL1947" s="11"/>
      <c r="BM1947" s="11"/>
      <c r="BN1947" s="11"/>
      <c r="BO1947" s="11"/>
      <c r="BP1947" s="11"/>
      <c r="BQ1947" s="11"/>
      <c r="BR1947" s="11"/>
      <c r="BS1947" s="11"/>
      <c r="BT1947" s="11"/>
      <c r="BU1947" s="11"/>
      <c r="BV1947" s="11"/>
      <c r="BW1947" s="11"/>
      <c r="BX1947" s="11"/>
      <c r="BY1947" s="11"/>
    </row>
    <row r="1949" spans="1:77">
      <c r="A1949" s="5">
        <f>MATCH(B1949,Sources[Citekey],0)</f>
        <v>88</v>
      </c>
      <c r="B1949" s="6" t="s">
        <v>502</v>
      </c>
      <c r="C1949" s="1" t="s">
        <v>512</v>
      </c>
      <c r="D1949" s="1">
        <f>VLOOKUP(B1949,Sources[],2,FALSE)</f>
        <v>2015</v>
      </c>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c r="AH1949" s="4"/>
      <c r="AI1949" s="4"/>
      <c r="AJ1949" s="4"/>
      <c r="AK1949" s="4"/>
      <c r="AL1949" s="4"/>
      <c r="AM1949" s="4"/>
      <c r="AN1949" s="4"/>
      <c r="AO1949" s="4"/>
      <c r="AP1949" s="4"/>
      <c r="AQ1949" s="4"/>
      <c r="AR1949" s="4"/>
      <c r="AS1949" s="4"/>
      <c r="AT1949" s="4"/>
      <c r="AU1949" s="4"/>
      <c r="AV1949" s="4"/>
      <c r="AW1949" s="4"/>
      <c r="AX1949" s="4"/>
      <c r="AY1949" s="4"/>
      <c r="AZ1949" s="4"/>
      <c r="BA1949" s="4"/>
      <c r="BB1949" s="4"/>
      <c r="BC1949" s="4"/>
      <c r="BD1949" s="4"/>
      <c r="BE1949" s="4"/>
      <c r="BF1949" s="4"/>
      <c r="BG1949" s="4"/>
      <c r="BH1949" s="4"/>
      <c r="BI1949" s="4"/>
      <c r="BJ1949" s="4"/>
      <c r="BK1949" s="4"/>
      <c r="BL1949" s="4"/>
      <c r="BM1949" s="4"/>
      <c r="BN1949" s="4"/>
      <c r="BO1949" s="4"/>
      <c r="BP1949" s="4"/>
      <c r="BQ1949" s="4"/>
      <c r="BR1949" s="4"/>
      <c r="BS1949" s="4"/>
      <c r="BT1949" s="4"/>
      <c r="BU1949" s="4"/>
      <c r="BV1949" s="4"/>
    </row>
    <row r="1950" spans="1:77">
      <c r="B1950" t="str">
        <f>B1949</f>
        <v>Anonymous2015-5</v>
      </c>
      <c r="C1950" t="s">
        <v>3</v>
      </c>
      <c r="D1950">
        <f>D1949</f>
        <v>2015</v>
      </c>
      <c r="E1950" s="25" t="s">
        <v>6</v>
      </c>
      <c r="F1950" s="4" t="str">
        <f>IFERROR(AVERAGE(G1950:H1950),"")</f>
        <v/>
      </c>
      <c r="G1950" s="12"/>
      <c r="H1950" s="13"/>
      <c r="I1950" s="4" t="str">
        <f>IFERROR(AVERAGE(J1950:K1950),"")</f>
        <v/>
      </c>
      <c r="J1950" s="12"/>
      <c r="K1950" s="13"/>
      <c r="L1950" s="4" t="str">
        <f>IFERROR(AVERAGE(M1950:N1950),"")</f>
        <v/>
      </c>
      <c r="M1950" s="12"/>
      <c r="N1950" s="13"/>
      <c r="O1950" s="4" t="str">
        <f>IFERROR(AVERAGE(P1950:Q1950),"")</f>
        <v/>
      </c>
      <c r="P1950" s="12"/>
      <c r="Q1950" s="13"/>
      <c r="R1950" s="4" t="str">
        <f>IFERROR(AVERAGE(S1950:T1950),"")</f>
        <v/>
      </c>
      <c r="S1950" s="12"/>
      <c r="T1950" s="13"/>
      <c r="U1950" s="4" t="str">
        <f>IFERROR(AVERAGE(V1950:W1950),"")</f>
        <v/>
      </c>
      <c r="V1950" s="12"/>
      <c r="W1950" s="13"/>
      <c r="X1950" s="4" t="str">
        <f>IFERROR(AVERAGE(Y1950:Z1950),"")</f>
        <v/>
      </c>
      <c r="Y1950" s="12"/>
      <c r="Z1950" s="13"/>
      <c r="AA1950" s="4" t="str">
        <f>IFERROR(AVERAGE(AB1950:AC1950),"")</f>
        <v/>
      </c>
      <c r="AB1950" s="12"/>
      <c r="AC1950" s="13"/>
      <c r="AD1950" s="4" t="str">
        <f>IFERROR(AVERAGE(AE1950:AF1950),"")</f>
        <v/>
      </c>
      <c r="AE1950" s="12"/>
      <c r="AF1950" s="13"/>
      <c r="AG1950" s="4" t="str">
        <f>IFERROR(AVERAGE(AH1950:AI1950),"")</f>
        <v/>
      </c>
      <c r="AH1950" s="12"/>
      <c r="AI1950" s="13"/>
      <c r="AJ1950" s="4" t="str">
        <f>IFERROR(AVERAGE(AK1950:AL1950),"")</f>
        <v/>
      </c>
      <c r="AK1950" s="12"/>
      <c r="AL1950" s="13"/>
      <c r="AM1950" s="4" t="str">
        <f>IFERROR(AVERAGE(AN1950:AO1950),"")</f>
        <v/>
      </c>
      <c r="AN1950" s="12"/>
      <c r="AO1950" s="13"/>
      <c r="AP1950" s="4" t="str">
        <f>IFERROR(AVERAGE(AQ1950:AR1950),"")</f>
        <v/>
      </c>
      <c r="AQ1950" s="12"/>
      <c r="AR1950" s="13"/>
      <c r="AS1950" s="4" t="str">
        <f>IFERROR(AVERAGE(AT1950:AU1950),"")</f>
        <v/>
      </c>
      <c r="AT1950" s="12"/>
      <c r="AU1950" s="13"/>
      <c r="AV1950" s="4" t="str">
        <f>IFERROR(AVERAGE(AW1950:AX1950),"")</f>
        <v/>
      </c>
      <c r="AW1950" s="12"/>
      <c r="AX1950" s="13"/>
      <c r="AY1950" s="4">
        <f>IFERROR(AVERAGE(AZ1950:BA1950),"")</f>
        <v>1575.2</v>
      </c>
      <c r="AZ1950" s="12">
        <f>0.8*AZ1963</f>
        <v>1575.2</v>
      </c>
      <c r="BA1950" s="15">
        <f>AZ1950</f>
        <v>1575.2</v>
      </c>
      <c r="BB1950" s="4" t="str">
        <f>IFERROR(AVERAGE(BC1950:BD1950),"")</f>
        <v/>
      </c>
      <c r="BC1950" s="12"/>
      <c r="BD1950" s="13"/>
      <c r="BE1950" s="4" t="str">
        <f>IFERROR(AVERAGE(BF1950:BG1950),"")</f>
        <v/>
      </c>
      <c r="BF1950" s="12"/>
      <c r="BG1950" s="13"/>
      <c r="BH1950" s="4" t="str">
        <f>IFERROR(AVERAGE(BI1950:BJ1950),"")</f>
        <v/>
      </c>
      <c r="BI1950" s="12"/>
      <c r="BJ1950" s="13"/>
      <c r="BK1950" s="4" t="str">
        <f>IFERROR(AVERAGE(BL1950:BM1950),"")</f>
        <v/>
      </c>
      <c r="BL1950" s="12"/>
      <c r="BM1950" s="13"/>
      <c r="BN1950" s="4" t="str">
        <f>IFERROR(AVERAGE(BO1950:BP1950),"")</f>
        <v/>
      </c>
      <c r="BO1950" s="12"/>
      <c r="BP1950" s="13"/>
      <c r="BQ1950" s="4" t="str">
        <f>IFERROR(AVERAGE(BR1950:BS1950),"")</f>
        <v/>
      </c>
      <c r="BR1950" s="12"/>
      <c r="BS1950" s="13"/>
      <c r="BT1950" s="4" t="str">
        <f>IFERROR(AVERAGE(BU1950:BV1950),"")</f>
        <v/>
      </c>
      <c r="BU1950" s="12"/>
      <c r="BV1950" s="13"/>
      <c r="BX1950" s="2"/>
      <c r="BY1950" s="2"/>
    </row>
    <row r="1951" spans="1:77">
      <c r="B1951" t="str">
        <f>B1950</f>
        <v>Anonymous2015-5</v>
      </c>
      <c r="C1951" t="s">
        <v>4</v>
      </c>
      <c r="D1951">
        <f>D1950</f>
        <v>2015</v>
      </c>
      <c r="E1951" t="str">
        <f>E1950</f>
        <v>EUR/kW</v>
      </c>
      <c r="F1951" s="4" t="str">
        <f>IFERROR(AVERAGE(G1951:H1951),"")</f>
        <v/>
      </c>
      <c r="G1951" s="14"/>
      <c r="H1951" s="15"/>
      <c r="I1951" s="4" t="str">
        <f>IFERROR(AVERAGE(J1951:K1951),"")</f>
        <v/>
      </c>
      <c r="J1951" s="14"/>
      <c r="K1951" s="15"/>
      <c r="L1951" s="4" t="str">
        <f>IFERROR(AVERAGE(M1951:N1951),"")</f>
        <v/>
      </c>
      <c r="M1951" s="14"/>
      <c r="N1951" s="15"/>
      <c r="O1951" s="4" t="str">
        <f>IFERROR(AVERAGE(P1951:Q1951),"")</f>
        <v/>
      </c>
      <c r="P1951" s="14"/>
      <c r="Q1951" s="15"/>
      <c r="R1951" s="4" t="str">
        <f>IFERROR(AVERAGE(S1951:T1951),"")</f>
        <v/>
      </c>
      <c r="S1951" s="14"/>
      <c r="T1951" s="15"/>
      <c r="U1951" s="4" t="str">
        <f>IFERROR(AVERAGE(V1951:W1951),"")</f>
        <v/>
      </c>
      <c r="V1951" s="14"/>
      <c r="W1951" s="15"/>
      <c r="X1951" s="4" t="str">
        <f>IFERROR(AVERAGE(Y1951:Z1951),"")</f>
        <v/>
      </c>
      <c r="Y1951" s="14"/>
      <c r="Z1951" s="15"/>
      <c r="AA1951" s="4" t="str">
        <f>IFERROR(AVERAGE(AB1951:AC1951),"")</f>
        <v/>
      </c>
      <c r="AB1951" s="14"/>
      <c r="AC1951" s="15"/>
      <c r="AD1951" s="4" t="str">
        <f>IFERROR(AVERAGE(AE1951:AF1951),"")</f>
        <v/>
      </c>
      <c r="AE1951" s="14"/>
      <c r="AF1951" s="15"/>
      <c r="AG1951" s="4" t="str">
        <f>IFERROR(AVERAGE(AH1951:AI1951),"")</f>
        <v/>
      </c>
      <c r="AH1951" s="14"/>
      <c r="AI1951" s="15"/>
      <c r="AJ1951" s="4" t="str">
        <f>IFERROR(AVERAGE(AK1951:AL1951),"")</f>
        <v/>
      </c>
      <c r="AK1951" s="14"/>
      <c r="AL1951" s="15"/>
      <c r="AM1951" s="4" t="str">
        <f>IFERROR(AVERAGE(AN1951:AO1951),"")</f>
        <v/>
      </c>
      <c r="AN1951" s="14"/>
      <c r="AO1951" s="15"/>
      <c r="AP1951" s="4" t="str">
        <f>IFERROR(AVERAGE(AQ1951:AR1951),"")</f>
        <v/>
      </c>
      <c r="AQ1951" s="14"/>
      <c r="AR1951" s="15"/>
      <c r="AS1951" s="4" t="str">
        <f>IFERROR(AVERAGE(AT1951:AU1951),"")</f>
        <v/>
      </c>
      <c r="AT1951" s="14"/>
      <c r="AU1951" s="15"/>
      <c r="AV1951" s="4" t="str">
        <f>IFERROR(AVERAGE(AW1951:AX1951),"")</f>
        <v/>
      </c>
      <c r="AW1951" s="14"/>
      <c r="AX1951" s="15"/>
      <c r="AY1951" s="4" t="str">
        <f>IFERROR(AVERAGE(AZ1951:BA1951),"")</f>
        <v/>
      </c>
      <c r="AZ1951" s="14"/>
      <c r="BA1951" s="15"/>
      <c r="BB1951" s="4" t="str">
        <f>IFERROR(AVERAGE(BC1951:BD1951),"")</f>
        <v/>
      </c>
      <c r="BC1951" s="14"/>
      <c r="BD1951" s="15"/>
      <c r="BE1951" s="4" t="str">
        <f>IFERROR(AVERAGE(BF1951:BG1951),"")</f>
        <v/>
      </c>
      <c r="BF1951" s="14"/>
      <c r="BG1951" s="15"/>
      <c r="BH1951" s="4" t="str">
        <f>IFERROR(AVERAGE(BI1951:BJ1951),"")</f>
        <v/>
      </c>
      <c r="BI1951" s="14"/>
      <c r="BJ1951" s="15"/>
      <c r="BK1951" s="4" t="str">
        <f>IFERROR(AVERAGE(BL1951:BM1951),"")</f>
        <v/>
      </c>
      <c r="BL1951" s="14"/>
      <c r="BM1951" s="15"/>
      <c r="BN1951" s="4" t="str">
        <f>IFERROR(AVERAGE(BO1951:BP1951),"")</f>
        <v/>
      </c>
      <c r="BO1951" s="14"/>
      <c r="BP1951" s="15"/>
      <c r="BQ1951" s="4" t="str">
        <f>IFERROR(AVERAGE(BR1951:BS1951),"")</f>
        <v/>
      </c>
      <c r="BR1951" s="14"/>
      <c r="BS1951" s="15"/>
      <c r="BT1951" s="4" t="str">
        <f>IFERROR(AVERAGE(BU1951:BV1951),"")</f>
        <v/>
      </c>
      <c r="BU1951" s="14"/>
      <c r="BV1951" s="15"/>
      <c r="BX1951" s="2"/>
      <c r="BY1951" s="2"/>
    </row>
    <row r="1952" spans="1:77">
      <c r="B1952" t="str">
        <f>B1951</f>
        <v>Anonymous2015-5</v>
      </c>
      <c r="C1952" t="s">
        <v>5</v>
      </c>
      <c r="D1952">
        <f>D1951</f>
        <v>2015</v>
      </c>
      <c r="E1952" t="str">
        <f>E1951</f>
        <v>EUR/kW</v>
      </c>
      <c r="F1952" s="4" t="str">
        <f>IFERROR(AVERAGE(G1952:H1952),"")</f>
        <v/>
      </c>
      <c r="G1952" s="16"/>
      <c r="H1952" s="17"/>
      <c r="I1952" s="4" t="str">
        <f>IFERROR(AVERAGE(J1952:K1952),"")</f>
        <v/>
      </c>
      <c r="J1952" s="16"/>
      <c r="K1952" s="17"/>
      <c r="L1952" s="4" t="str">
        <f>IFERROR(AVERAGE(M1952:N1952),"")</f>
        <v/>
      </c>
      <c r="M1952" s="16"/>
      <c r="N1952" s="17"/>
      <c r="O1952" s="4" t="str">
        <f>IFERROR(AVERAGE(P1952:Q1952),"")</f>
        <v/>
      </c>
      <c r="P1952" s="16"/>
      <c r="Q1952" s="17"/>
      <c r="R1952" s="4" t="str">
        <f>IFERROR(AVERAGE(S1952:T1952),"")</f>
        <v/>
      </c>
      <c r="S1952" s="16"/>
      <c r="T1952" s="17"/>
      <c r="U1952" s="4" t="str">
        <f>IFERROR(AVERAGE(V1952:W1952),"")</f>
        <v/>
      </c>
      <c r="V1952" s="16"/>
      <c r="W1952" s="17"/>
      <c r="X1952" s="4" t="str">
        <f>IFERROR(AVERAGE(Y1952:Z1952),"")</f>
        <v/>
      </c>
      <c r="Y1952" s="16"/>
      <c r="Z1952" s="17"/>
      <c r="AA1952" s="4" t="str">
        <f>IFERROR(AVERAGE(AB1952:AC1952),"")</f>
        <v/>
      </c>
      <c r="AB1952" s="16"/>
      <c r="AC1952" s="17"/>
      <c r="AD1952" s="4" t="str">
        <f>IFERROR(AVERAGE(AE1952:AF1952),"")</f>
        <v/>
      </c>
      <c r="AE1952" s="16"/>
      <c r="AF1952" s="17"/>
      <c r="AG1952" s="4" t="str">
        <f>IFERROR(AVERAGE(AH1952:AI1952),"")</f>
        <v/>
      </c>
      <c r="AH1952" s="16"/>
      <c r="AI1952" s="17"/>
      <c r="AJ1952" s="4" t="str">
        <f>IFERROR(AVERAGE(AK1952:AL1952),"")</f>
        <v/>
      </c>
      <c r="AK1952" s="16"/>
      <c r="AL1952" s="17"/>
      <c r="AM1952" s="4" t="str">
        <f>IFERROR(AVERAGE(AN1952:AO1952),"")</f>
        <v/>
      </c>
      <c r="AN1952" s="16"/>
      <c r="AO1952" s="17"/>
      <c r="AP1952" s="4" t="str">
        <f>IFERROR(AVERAGE(AQ1952:AR1952),"")</f>
        <v/>
      </c>
      <c r="AQ1952" s="16"/>
      <c r="AR1952" s="17"/>
      <c r="AS1952" s="4" t="str">
        <f>IFERROR(AVERAGE(AT1952:AU1952),"")</f>
        <v/>
      </c>
      <c r="AT1952" s="16"/>
      <c r="AU1952" s="17"/>
      <c r="AV1952" s="4" t="str">
        <f>IFERROR(AVERAGE(AW1952:AX1952),"")</f>
        <v/>
      </c>
      <c r="AW1952" s="16"/>
      <c r="AX1952" s="17"/>
      <c r="AY1952" s="4" t="str">
        <f>IFERROR(AVERAGE(AZ1952:BA1952),"")</f>
        <v/>
      </c>
      <c r="AZ1952" s="16"/>
      <c r="BA1952" s="17"/>
      <c r="BB1952" s="4" t="str">
        <f>IFERROR(AVERAGE(BC1952:BD1952),"")</f>
        <v/>
      </c>
      <c r="BC1952" s="16"/>
      <c r="BD1952" s="17"/>
      <c r="BE1952" s="4" t="str">
        <f>IFERROR(AVERAGE(BF1952:BG1952),"")</f>
        <v/>
      </c>
      <c r="BF1952" s="16"/>
      <c r="BG1952" s="17"/>
      <c r="BH1952" s="4" t="str">
        <f>IFERROR(AVERAGE(BI1952:BJ1952),"")</f>
        <v/>
      </c>
      <c r="BI1952" s="16"/>
      <c r="BJ1952" s="17"/>
      <c r="BK1952" s="4" t="str">
        <f>IFERROR(AVERAGE(BL1952:BM1952),"")</f>
        <v/>
      </c>
      <c r="BL1952" s="16"/>
      <c r="BM1952" s="17"/>
      <c r="BN1952" s="4" t="str">
        <f>IFERROR(AVERAGE(BO1952:BP1952),"")</f>
        <v/>
      </c>
      <c r="BO1952" s="16"/>
      <c r="BP1952" s="17"/>
      <c r="BQ1952" s="4" t="str">
        <f>IFERROR(AVERAGE(BR1952:BS1952),"")</f>
        <v/>
      </c>
      <c r="BR1952" s="16"/>
      <c r="BS1952" s="17"/>
      <c r="BT1952" s="4" t="str">
        <f>IFERROR(AVERAGE(BU1952:BV1952),"")</f>
        <v/>
      </c>
      <c r="BU1952" s="16"/>
      <c r="BV1952" s="17"/>
    </row>
    <row r="1953" spans="1:74">
      <c r="B1953" t="s">
        <v>69</v>
      </c>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4"/>
      <c r="AQ1953" s="4"/>
      <c r="AR1953" s="4"/>
      <c r="AS1953" s="4"/>
      <c r="AT1953" s="4"/>
      <c r="AU1953" s="4"/>
      <c r="AV1953" s="4"/>
      <c r="AW1953" s="4"/>
      <c r="AX1953" s="4"/>
      <c r="AY1953" s="4"/>
      <c r="AZ1953" s="4"/>
      <c r="BA1953" s="4"/>
      <c r="BB1953" s="4"/>
      <c r="BC1953" s="4"/>
      <c r="BD1953" s="4"/>
      <c r="BE1953" s="4"/>
      <c r="BF1953" s="4"/>
      <c r="BG1953" s="4"/>
      <c r="BH1953" s="4"/>
      <c r="BI1953" s="4"/>
      <c r="BJ1953" s="4"/>
      <c r="BK1953" s="4"/>
      <c r="BL1953" s="4"/>
      <c r="BM1953" s="4"/>
      <c r="BN1953" s="4"/>
      <c r="BO1953" s="4"/>
      <c r="BP1953" s="4"/>
      <c r="BQ1953" s="4"/>
      <c r="BR1953" s="4"/>
      <c r="BS1953" s="4"/>
      <c r="BT1953" s="4"/>
      <c r="BU1953" s="4"/>
      <c r="BV1953" s="4"/>
    </row>
    <row r="1954" spans="1:74" s="1" customFormat="1">
      <c r="A1954" s="55"/>
      <c r="B1954" s="1" t="str">
        <f>B1952</f>
        <v>Anonymous2015-5</v>
      </c>
      <c r="C1954" s="1" t="s">
        <v>10</v>
      </c>
      <c r="D1954" s="1">
        <f>D1949</f>
        <v>2015</v>
      </c>
      <c r="E1954" s="1" t="str">
        <f>E1950</f>
        <v>EUR/kW</v>
      </c>
      <c r="F1954" s="10">
        <f>IFERROR(SUM(F1956:F1961)/F1955,0)</f>
        <v>0</v>
      </c>
      <c r="G1954" s="10">
        <f>IFERROR(SUM(G1956:G1961)/G1955,0)</f>
        <v>0</v>
      </c>
      <c r="H1954" s="10">
        <f>IFERROR(SUM(H1956:H1961)/H1955,0)</f>
        <v>0</v>
      </c>
      <c r="I1954" s="10">
        <f t="shared" ref="I1954:BT1954" si="2156">IFERROR(SUM(I1956:I1961)/I1955,0)</f>
        <v>0</v>
      </c>
      <c r="J1954" s="10">
        <f t="shared" si="2156"/>
        <v>0</v>
      </c>
      <c r="K1954" s="10">
        <f t="shared" si="2156"/>
        <v>0</v>
      </c>
      <c r="L1954" s="10">
        <f t="shared" si="2156"/>
        <v>0</v>
      </c>
      <c r="M1954" s="10">
        <f t="shared" si="2156"/>
        <v>0</v>
      </c>
      <c r="N1954" s="10">
        <f t="shared" si="2156"/>
        <v>0</v>
      </c>
      <c r="O1954" s="10">
        <f t="shared" si="2156"/>
        <v>0</v>
      </c>
      <c r="P1954" s="10">
        <f t="shared" si="2156"/>
        <v>0</v>
      </c>
      <c r="Q1954" s="10">
        <f t="shared" si="2156"/>
        <v>0</v>
      </c>
      <c r="R1954" s="10">
        <f t="shared" si="2156"/>
        <v>0</v>
      </c>
      <c r="S1954" s="10">
        <f t="shared" si="2156"/>
        <v>0</v>
      </c>
      <c r="T1954" s="10">
        <f t="shared" si="2156"/>
        <v>0</v>
      </c>
      <c r="U1954" s="10">
        <f t="shared" si="2156"/>
        <v>0</v>
      </c>
      <c r="V1954" s="10">
        <f t="shared" si="2156"/>
        <v>0</v>
      </c>
      <c r="W1954" s="10">
        <f t="shared" si="2156"/>
        <v>0</v>
      </c>
      <c r="X1954" s="10">
        <f t="shared" si="2156"/>
        <v>0</v>
      </c>
      <c r="Y1954" s="10">
        <f t="shared" si="2156"/>
        <v>0</v>
      </c>
      <c r="Z1954" s="10">
        <f t="shared" si="2156"/>
        <v>0</v>
      </c>
      <c r="AA1954" s="10">
        <f t="shared" si="2156"/>
        <v>0</v>
      </c>
      <c r="AB1954" s="10">
        <f t="shared" si="2156"/>
        <v>0</v>
      </c>
      <c r="AC1954" s="10">
        <f t="shared" si="2156"/>
        <v>0</v>
      </c>
      <c r="AD1954" s="10">
        <f t="shared" si="2156"/>
        <v>0</v>
      </c>
      <c r="AE1954" s="10">
        <f t="shared" si="2156"/>
        <v>0</v>
      </c>
      <c r="AF1954" s="10">
        <f t="shared" si="2156"/>
        <v>0</v>
      </c>
      <c r="AG1954" s="10">
        <f t="shared" si="2156"/>
        <v>0</v>
      </c>
      <c r="AH1954" s="10">
        <f t="shared" si="2156"/>
        <v>0</v>
      </c>
      <c r="AI1954" s="10">
        <f t="shared" si="2156"/>
        <v>0</v>
      </c>
      <c r="AJ1954" s="10">
        <f t="shared" si="2156"/>
        <v>0</v>
      </c>
      <c r="AK1954" s="10">
        <f t="shared" si="2156"/>
        <v>0</v>
      </c>
      <c r="AL1954" s="10">
        <f t="shared" si="2156"/>
        <v>0</v>
      </c>
      <c r="AM1954" s="10">
        <f t="shared" si="2156"/>
        <v>0</v>
      </c>
      <c r="AN1954" s="10">
        <f t="shared" si="2156"/>
        <v>0</v>
      </c>
      <c r="AO1954" s="10">
        <f t="shared" si="2156"/>
        <v>0</v>
      </c>
      <c r="AP1954" s="10">
        <f t="shared" si="2156"/>
        <v>0</v>
      </c>
      <c r="AQ1954" s="10">
        <f t="shared" si="2156"/>
        <v>0</v>
      </c>
      <c r="AR1954" s="10">
        <f t="shared" si="2156"/>
        <v>0</v>
      </c>
      <c r="AS1954" s="10">
        <f t="shared" si="2156"/>
        <v>0</v>
      </c>
      <c r="AT1954" s="10">
        <f t="shared" si="2156"/>
        <v>0</v>
      </c>
      <c r="AU1954" s="10">
        <f t="shared" si="2156"/>
        <v>0</v>
      </c>
      <c r="AV1954" s="10">
        <f t="shared" si="2156"/>
        <v>0</v>
      </c>
      <c r="AW1954" s="10">
        <f t="shared" si="2156"/>
        <v>0</v>
      </c>
      <c r="AX1954" s="10">
        <f t="shared" si="2156"/>
        <v>0</v>
      </c>
      <c r="AY1954" s="10">
        <f t="shared" si="2156"/>
        <v>0</v>
      </c>
      <c r="AZ1954" s="10">
        <f t="shared" si="2156"/>
        <v>0</v>
      </c>
      <c r="BA1954" s="10">
        <f t="shared" si="2156"/>
        <v>0</v>
      </c>
      <c r="BB1954" s="10">
        <f t="shared" si="2156"/>
        <v>0</v>
      </c>
      <c r="BC1954" s="10">
        <f t="shared" si="2156"/>
        <v>0</v>
      </c>
      <c r="BD1954" s="10">
        <f t="shared" si="2156"/>
        <v>0</v>
      </c>
      <c r="BE1954" s="10">
        <f t="shared" si="2156"/>
        <v>0</v>
      </c>
      <c r="BF1954" s="10">
        <f t="shared" si="2156"/>
        <v>0</v>
      </c>
      <c r="BG1954" s="10">
        <f t="shared" si="2156"/>
        <v>0</v>
      </c>
      <c r="BH1954" s="10">
        <f t="shared" si="2156"/>
        <v>0</v>
      </c>
      <c r="BI1954" s="10">
        <f t="shared" si="2156"/>
        <v>0</v>
      </c>
      <c r="BJ1954" s="10">
        <f t="shared" si="2156"/>
        <v>0</v>
      </c>
      <c r="BK1954" s="10">
        <f t="shared" si="2156"/>
        <v>0</v>
      </c>
      <c r="BL1954" s="10">
        <f t="shared" si="2156"/>
        <v>0</v>
      </c>
      <c r="BM1954" s="10">
        <f t="shared" si="2156"/>
        <v>0</v>
      </c>
      <c r="BN1954" s="10">
        <f t="shared" si="2156"/>
        <v>0</v>
      </c>
      <c r="BO1954" s="10">
        <f t="shared" si="2156"/>
        <v>0</v>
      </c>
      <c r="BP1954" s="10">
        <f t="shared" si="2156"/>
        <v>0</v>
      </c>
      <c r="BQ1954" s="10">
        <f t="shared" si="2156"/>
        <v>0</v>
      </c>
      <c r="BR1954" s="10">
        <f t="shared" si="2156"/>
        <v>0</v>
      </c>
      <c r="BS1954" s="10">
        <f t="shared" si="2156"/>
        <v>0</v>
      </c>
      <c r="BT1954" s="10">
        <f t="shared" si="2156"/>
        <v>0</v>
      </c>
      <c r="BU1954" s="10">
        <f>IFERROR(SUM(BU1956:BU1961)/BU1955,0)</f>
        <v>0</v>
      </c>
      <c r="BV1954" s="10">
        <f>IFERROR(SUM(BV1956:BV1961)/BV1955,0)</f>
        <v>0</v>
      </c>
    </row>
    <row r="1955" spans="1:74" hidden="1" outlineLevel="1">
      <c r="B1955" t="str">
        <f>B1954</f>
        <v>Anonymous2015-5</v>
      </c>
      <c r="C1955" t="s">
        <v>17</v>
      </c>
      <c r="D1955">
        <f>D1954</f>
        <v>2015</v>
      </c>
      <c r="E1955" t="s">
        <v>18</v>
      </c>
      <c r="F1955" s="4" t="str">
        <f>IFERROR(AVERAGE(G1955:H1955),"")</f>
        <v/>
      </c>
      <c r="G1955" s="12"/>
      <c r="H1955" s="13"/>
      <c r="I1955" s="4" t="str">
        <f>IFERROR(AVERAGE(J1955:K1955),"")</f>
        <v/>
      </c>
      <c r="J1955" s="12"/>
      <c r="K1955" s="13"/>
      <c r="L1955" s="4" t="str">
        <f>IFERROR(AVERAGE(M1955:N1955),"")</f>
        <v/>
      </c>
      <c r="M1955" s="12"/>
      <c r="N1955" s="13"/>
      <c r="O1955" s="4" t="str">
        <f>IFERROR(AVERAGE(P1955:Q1955),"")</f>
        <v/>
      </c>
      <c r="P1955" s="12"/>
      <c r="Q1955" s="13"/>
      <c r="R1955" s="4" t="str">
        <f>IFERROR(AVERAGE(S1955:T1955),"")</f>
        <v/>
      </c>
      <c r="S1955" s="12"/>
      <c r="T1955" s="13"/>
      <c r="U1955" s="4" t="str">
        <f>IFERROR(AVERAGE(V1955:W1955),"")</f>
        <v/>
      </c>
      <c r="V1955" s="12"/>
      <c r="W1955" s="13"/>
      <c r="X1955" s="4" t="str">
        <f>IFERROR(AVERAGE(Y1955:Z1955),"")</f>
        <v/>
      </c>
      <c r="Y1955" s="12"/>
      <c r="Z1955" s="13"/>
      <c r="AA1955" s="4" t="str">
        <f>IFERROR(AVERAGE(AB1955:AC1955),"")</f>
        <v/>
      </c>
      <c r="AB1955" s="12"/>
      <c r="AC1955" s="13"/>
      <c r="AD1955" s="4" t="str">
        <f>IFERROR(AVERAGE(AE1955:AF1955),"")</f>
        <v/>
      </c>
      <c r="AE1955" s="12"/>
      <c r="AF1955" s="13"/>
      <c r="AG1955" s="4" t="str">
        <f>IFERROR(AVERAGE(AH1955:AI1955),"")</f>
        <v/>
      </c>
      <c r="AH1955" s="12"/>
      <c r="AI1955" s="13"/>
      <c r="AJ1955" s="4" t="str">
        <f>IFERROR(AVERAGE(AK1955:AL1955),"")</f>
        <v/>
      </c>
      <c r="AK1955" s="12"/>
      <c r="AL1955" s="13"/>
      <c r="AM1955" s="4" t="str">
        <f>IFERROR(AVERAGE(AN1955:AO1955),"")</f>
        <v/>
      </c>
      <c r="AN1955" s="12"/>
      <c r="AO1955" s="13"/>
      <c r="AP1955" s="4" t="str">
        <f>IFERROR(AVERAGE(AQ1955:AR1955),"")</f>
        <v/>
      </c>
      <c r="AQ1955" s="12"/>
      <c r="AR1955" s="13"/>
      <c r="AS1955" s="4" t="str">
        <f>IFERROR(AVERAGE(AT1955:AU1955),"")</f>
        <v/>
      </c>
      <c r="AT1955" s="12"/>
      <c r="AU1955" s="13"/>
      <c r="AV1955" s="4" t="str">
        <f>IFERROR(AVERAGE(AW1955:AX1955),"")</f>
        <v/>
      </c>
      <c r="AW1955" s="12"/>
      <c r="AX1955" s="13"/>
      <c r="AY1955" s="4" t="str">
        <f>IFERROR(AVERAGE(AZ1955:BA1955),"")</f>
        <v/>
      </c>
      <c r="AZ1955" s="12"/>
      <c r="BA1955" s="13"/>
      <c r="BB1955" s="4" t="str">
        <f>IFERROR(AVERAGE(BC1955:BD1955),"")</f>
        <v/>
      </c>
      <c r="BC1955" s="12"/>
      <c r="BD1955" s="13"/>
      <c r="BE1955" s="4" t="str">
        <f>IFERROR(AVERAGE(BF1955:BG1955),"")</f>
        <v/>
      </c>
      <c r="BF1955" s="12"/>
      <c r="BG1955" s="13"/>
      <c r="BH1955" s="4" t="str">
        <f>IFERROR(AVERAGE(BI1955:BJ1955),"")</f>
        <v/>
      </c>
      <c r="BI1955" s="12"/>
      <c r="BJ1955" s="13"/>
      <c r="BK1955" s="4" t="str">
        <f>IFERROR(AVERAGE(BL1955:BM1955),"")</f>
        <v/>
      </c>
      <c r="BL1955" s="12"/>
      <c r="BM1955" s="13"/>
      <c r="BN1955" s="4" t="str">
        <f>IFERROR(AVERAGE(BO1955:BP1955),"")</f>
        <v/>
      </c>
      <c r="BO1955" s="12"/>
      <c r="BP1955" s="13"/>
      <c r="BQ1955" s="4" t="str">
        <f>IFERROR(AVERAGE(BR1955:BS1955),"")</f>
        <v/>
      </c>
      <c r="BR1955" s="12"/>
      <c r="BS1955" s="13"/>
      <c r="BT1955" s="4" t="str">
        <f>IFERROR(AVERAGE(BU1955:BV1955),"")</f>
        <v/>
      </c>
      <c r="BU1955" s="12"/>
      <c r="BV1955" s="13"/>
    </row>
    <row r="1956" spans="1:74" hidden="1" outlineLevel="1">
      <c r="B1956" t="str">
        <f t="shared" ref="B1956:B1961" si="2157">B1955</f>
        <v>Anonymous2015-5</v>
      </c>
      <c r="C1956" t="s">
        <v>12</v>
      </c>
      <c r="D1956">
        <f>D1954</f>
        <v>2015</v>
      </c>
      <c r="E1956" t="str">
        <f>LEFT(E1954,3)</f>
        <v>EUR</v>
      </c>
      <c r="F1956" s="4" t="str">
        <f t="shared" ref="F1956:F1961" si="2158">IFERROR(AVERAGE(G1956:H1956),"")</f>
        <v/>
      </c>
      <c r="G1956" s="12"/>
      <c r="H1956" s="13"/>
      <c r="I1956" s="4" t="str">
        <f t="shared" ref="I1956:I1961" si="2159">IFERROR(AVERAGE(J1956:K1956),"")</f>
        <v/>
      </c>
      <c r="J1956" s="12"/>
      <c r="K1956" s="13"/>
      <c r="L1956" s="4" t="str">
        <f t="shared" ref="L1956:L1961" si="2160">IFERROR(AVERAGE(M1956:N1956),"")</f>
        <v/>
      </c>
      <c r="M1956" s="12"/>
      <c r="N1956" s="13"/>
      <c r="O1956" s="4" t="str">
        <f t="shared" ref="O1956:O1961" si="2161">IFERROR(AVERAGE(P1956:Q1956),"")</f>
        <v/>
      </c>
      <c r="P1956" s="12"/>
      <c r="Q1956" s="13"/>
      <c r="R1956" s="4" t="str">
        <f t="shared" ref="R1956:R1961" si="2162">IFERROR(AVERAGE(S1956:T1956),"")</f>
        <v/>
      </c>
      <c r="S1956" s="12"/>
      <c r="T1956" s="13"/>
      <c r="U1956" s="4" t="str">
        <f t="shared" ref="U1956:U1961" si="2163">IFERROR(AVERAGE(V1956:W1956),"")</f>
        <v/>
      </c>
      <c r="V1956" s="12"/>
      <c r="W1956" s="13"/>
      <c r="X1956" s="4" t="str">
        <f t="shared" ref="X1956:X1961" si="2164">IFERROR(AVERAGE(Y1956:Z1956),"")</f>
        <v/>
      </c>
      <c r="Y1956" s="12"/>
      <c r="Z1956" s="13"/>
      <c r="AA1956" s="4" t="str">
        <f t="shared" ref="AA1956:AA1961" si="2165">IFERROR(AVERAGE(AB1956:AC1956),"")</f>
        <v/>
      </c>
      <c r="AB1956" s="12"/>
      <c r="AC1956" s="13"/>
      <c r="AD1956" s="4" t="str">
        <f t="shared" ref="AD1956:AD1961" si="2166">IFERROR(AVERAGE(AE1956:AF1956),"")</f>
        <v/>
      </c>
      <c r="AE1956" s="12"/>
      <c r="AF1956" s="13"/>
      <c r="AG1956" s="4" t="str">
        <f t="shared" ref="AG1956:AG1961" si="2167">IFERROR(AVERAGE(AH1956:AI1956),"")</f>
        <v/>
      </c>
      <c r="AH1956" s="12"/>
      <c r="AI1956" s="13"/>
      <c r="AJ1956" s="4" t="str">
        <f t="shared" ref="AJ1956:AJ1961" si="2168">IFERROR(AVERAGE(AK1956:AL1956),"")</f>
        <v/>
      </c>
      <c r="AK1956" s="12"/>
      <c r="AL1956" s="13"/>
      <c r="AM1956" s="4" t="str">
        <f t="shared" ref="AM1956:AM1961" si="2169">IFERROR(AVERAGE(AN1956:AO1956),"")</f>
        <v/>
      </c>
      <c r="AN1956" s="12"/>
      <c r="AO1956" s="13"/>
      <c r="AP1956" s="4" t="str">
        <f t="shared" ref="AP1956:AP1961" si="2170">IFERROR(AVERAGE(AQ1956:AR1956),"")</f>
        <v/>
      </c>
      <c r="AQ1956" s="12"/>
      <c r="AR1956" s="13"/>
      <c r="AS1956" s="4" t="str">
        <f t="shared" ref="AS1956:AS1961" si="2171">IFERROR(AVERAGE(AT1956:AU1956),"")</f>
        <v/>
      </c>
      <c r="AT1956" s="12"/>
      <c r="AU1956" s="13"/>
      <c r="AV1956" s="4" t="str">
        <f t="shared" ref="AV1956:AV1961" si="2172">IFERROR(AVERAGE(AW1956:AX1956),"")</f>
        <v/>
      </c>
      <c r="AW1956" s="12"/>
      <c r="AX1956" s="13"/>
      <c r="AY1956" s="4" t="str">
        <f t="shared" ref="AY1956:AY1961" si="2173">IFERROR(AVERAGE(AZ1956:BA1956),"")</f>
        <v/>
      </c>
      <c r="AZ1956" s="12"/>
      <c r="BA1956" s="13"/>
      <c r="BB1956" s="4" t="str">
        <f t="shared" ref="BB1956:BB1961" si="2174">IFERROR(AVERAGE(BC1956:BD1956),"")</f>
        <v/>
      </c>
      <c r="BC1956" s="12"/>
      <c r="BD1956" s="13"/>
      <c r="BE1956" s="4" t="str">
        <f t="shared" ref="BE1956:BE1961" si="2175">IFERROR(AVERAGE(BF1956:BG1956),"")</f>
        <v/>
      </c>
      <c r="BF1956" s="12"/>
      <c r="BG1956" s="13"/>
      <c r="BH1956" s="4" t="str">
        <f t="shared" ref="BH1956:BH1961" si="2176">IFERROR(AVERAGE(BI1956:BJ1956),"")</f>
        <v/>
      </c>
      <c r="BI1956" s="12"/>
      <c r="BJ1956" s="13"/>
      <c r="BK1956" s="4" t="str">
        <f t="shared" ref="BK1956:BK1961" si="2177">IFERROR(AVERAGE(BL1956:BM1956),"")</f>
        <v/>
      </c>
      <c r="BL1956" s="12"/>
      <c r="BM1956" s="13"/>
      <c r="BN1956" s="4" t="str">
        <f t="shared" ref="BN1956:BN1961" si="2178">IFERROR(AVERAGE(BO1956:BP1956),"")</f>
        <v/>
      </c>
      <c r="BO1956" s="12"/>
      <c r="BP1956" s="13"/>
      <c r="BQ1956" s="4" t="str">
        <f t="shared" ref="BQ1956:BQ1961" si="2179">IFERROR(AVERAGE(BR1956:BS1956),"")</f>
        <v/>
      </c>
      <c r="BR1956" s="12"/>
      <c r="BS1956" s="13"/>
      <c r="BT1956" s="4" t="str">
        <f t="shared" ref="BT1956:BT1961" si="2180">IFERROR(AVERAGE(BU1956:BV1956),"")</f>
        <v/>
      </c>
      <c r="BU1956" s="12"/>
      <c r="BV1956" s="13"/>
    </row>
    <row r="1957" spans="1:74" hidden="1" outlineLevel="1">
      <c r="B1957" t="str">
        <f t="shared" si="2157"/>
        <v>Anonymous2015-5</v>
      </c>
      <c r="C1957" t="s">
        <v>13</v>
      </c>
      <c r="D1957">
        <f t="shared" ref="D1957:E1961" si="2181">D1956</f>
        <v>2015</v>
      </c>
      <c r="E1957" t="str">
        <f t="shared" si="2181"/>
        <v>EUR</v>
      </c>
      <c r="F1957" s="4" t="str">
        <f t="shared" si="2158"/>
        <v/>
      </c>
      <c r="G1957" s="12"/>
      <c r="H1957" s="13"/>
      <c r="I1957" s="4" t="str">
        <f t="shared" si="2159"/>
        <v/>
      </c>
      <c r="J1957" s="12"/>
      <c r="K1957" s="13"/>
      <c r="L1957" s="4" t="str">
        <f t="shared" si="2160"/>
        <v/>
      </c>
      <c r="M1957" s="12"/>
      <c r="N1957" s="13"/>
      <c r="O1957" s="4" t="str">
        <f t="shared" si="2161"/>
        <v/>
      </c>
      <c r="P1957" s="12"/>
      <c r="Q1957" s="13"/>
      <c r="R1957" s="4" t="str">
        <f t="shared" si="2162"/>
        <v/>
      </c>
      <c r="S1957" s="12"/>
      <c r="T1957" s="13"/>
      <c r="U1957" s="4" t="str">
        <f t="shared" si="2163"/>
        <v/>
      </c>
      <c r="V1957" s="12"/>
      <c r="W1957" s="13"/>
      <c r="X1957" s="4" t="str">
        <f t="shared" si="2164"/>
        <v/>
      </c>
      <c r="Y1957" s="12"/>
      <c r="Z1957" s="13"/>
      <c r="AA1957" s="4" t="str">
        <f t="shared" si="2165"/>
        <v/>
      </c>
      <c r="AB1957" s="12"/>
      <c r="AC1957" s="13"/>
      <c r="AD1957" s="4" t="str">
        <f t="shared" si="2166"/>
        <v/>
      </c>
      <c r="AE1957" s="12"/>
      <c r="AF1957" s="13"/>
      <c r="AG1957" s="4" t="str">
        <f t="shared" si="2167"/>
        <v/>
      </c>
      <c r="AH1957" s="12"/>
      <c r="AI1957" s="13"/>
      <c r="AJ1957" s="4" t="str">
        <f t="shared" si="2168"/>
        <v/>
      </c>
      <c r="AK1957" s="12"/>
      <c r="AL1957" s="13"/>
      <c r="AM1957" s="4" t="str">
        <f t="shared" si="2169"/>
        <v/>
      </c>
      <c r="AN1957" s="12"/>
      <c r="AO1957" s="13"/>
      <c r="AP1957" s="4" t="str">
        <f t="shared" si="2170"/>
        <v/>
      </c>
      <c r="AQ1957" s="12"/>
      <c r="AR1957" s="13"/>
      <c r="AS1957" s="4" t="str">
        <f t="shared" si="2171"/>
        <v/>
      </c>
      <c r="AT1957" s="12"/>
      <c r="AU1957" s="13"/>
      <c r="AV1957" s="4" t="str">
        <f t="shared" si="2172"/>
        <v/>
      </c>
      <c r="AW1957" s="12"/>
      <c r="AX1957" s="13"/>
      <c r="AY1957" s="4" t="str">
        <f t="shared" si="2173"/>
        <v/>
      </c>
      <c r="AZ1957" s="12"/>
      <c r="BA1957" s="13"/>
      <c r="BB1957" s="4" t="str">
        <f t="shared" si="2174"/>
        <v/>
      </c>
      <c r="BC1957" s="12"/>
      <c r="BD1957" s="13"/>
      <c r="BE1957" s="4" t="str">
        <f t="shared" si="2175"/>
        <v/>
      </c>
      <c r="BF1957" s="12"/>
      <c r="BG1957" s="13"/>
      <c r="BH1957" s="4" t="str">
        <f t="shared" si="2176"/>
        <v/>
      </c>
      <c r="BI1957" s="12"/>
      <c r="BJ1957" s="13"/>
      <c r="BK1957" s="4" t="str">
        <f t="shared" si="2177"/>
        <v/>
      </c>
      <c r="BL1957" s="12"/>
      <c r="BM1957" s="13"/>
      <c r="BN1957" s="4" t="str">
        <f t="shared" si="2178"/>
        <v/>
      </c>
      <c r="BO1957" s="12"/>
      <c r="BP1957" s="13"/>
      <c r="BQ1957" s="4" t="str">
        <f t="shared" si="2179"/>
        <v/>
      </c>
      <c r="BR1957" s="12"/>
      <c r="BS1957" s="13"/>
      <c r="BT1957" s="4" t="str">
        <f t="shared" si="2180"/>
        <v/>
      </c>
      <c r="BU1957" s="12"/>
      <c r="BV1957" s="13"/>
    </row>
    <row r="1958" spans="1:74" hidden="1" outlineLevel="1">
      <c r="B1958" t="str">
        <f t="shared" si="2157"/>
        <v>Anonymous2015-5</v>
      </c>
      <c r="C1958" t="s">
        <v>14</v>
      </c>
      <c r="D1958">
        <f t="shared" si="2181"/>
        <v>2015</v>
      </c>
      <c r="E1958" t="str">
        <f t="shared" si="2181"/>
        <v>EUR</v>
      </c>
      <c r="F1958" s="4" t="str">
        <f t="shared" si="2158"/>
        <v/>
      </c>
      <c r="G1958" s="12"/>
      <c r="H1958" s="13"/>
      <c r="I1958" s="4" t="str">
        <f t="shared" si="2159"/>
        <v/>
      </c>
      <c r="J1958" s="12"/>
      <c r="K1958" s="13"/>
      <c r="L1958" s="4" t="str">
        <f t="shared" si="2160"/>
        <v/>
      </c>
      <c r="M1958" s="12"/>
      <c r="N1958" s="13"/>
      <c r="O1958" s="4" t="str">
        <f t="shared" si="2161"/>
        <v/>
      </c>
      <c r="P1958" s="12"/>
      <c r="Q1958" s="13"/>
      <c r="R1958" s="4" t="str">
        <f t="shared" si="2162"/>
        <v/>
      </c>
      <c r="S1958" s="12"/>
      <c r="T1958" s="13"/>
      <c r="U1958" s="4" t="str">
        <f t="shared" si="2163"/>
        <v/>
      </c>
      <c r="V1958" s="12"/>
      <c r="W1958" s="13"/>
      <c r="X1958" s="4" t="str">
        <f t="shared" si="2164"/>
        <v/>
      </c>
      <c r="Y1958" s="12"/>
      <c r="Z1958" s="13"/>
      <c r="AA1958" s="4" t="str">
        <f t="shared" si="2165"/>
        <v/>
      </c>
      <c r="AB1958" s="12"/>
      <c r="AC1958" s="13"/>
      <c r="AD1958" s="4" t="str">
        <f t="shared" si="2166"/>
        <v/>
      </c>
      <c r="AE1958" s="12"/>
      <c r="AF1958" s="13"/>
      <c r="AG1958" s="4" t="str">
        <f t="shared" si="2167"/>
        <v/>
      </c>
      <c r="AH1958" s="12"/>
      <c r="AI1958" s="13"/>
      <c r="AJ1958" s="4" t="str">
        <f t="shared" si="2168"/>
        <v/>
      </c>
      <c r="AK1958" s="12"/>
      <c r="AL1958" s="13"/>
      <c r="AM1958" s="4" t="str">
        <f t="shared" si="2169"/>
        <v/>
      </c>
      <c r="AN1958" s="12"/>
      <c r="AO1958" s="13"/>
      <c r="AP1958" s="4" t="str">
        <f t="shared" si="2170"/>
        <v/>
      </c>
      <c r="AQ1958" s="12"/>
      <c r="AR1958" s="13"/>
      <c r="AS1958" s="4" t="str">
        <f t="shared" si="2171"/>
        <v/>
      </c>
      <c r="AT1958" s="12"/>
      <c r="AU1958" s="13"/>
      <c r="AV1958" s="4" t="str">
        <f t="shared" si="2172"/>
        <v/>
      </c>
      <c r="AW1958" s="12"/>
      <c r="AX1958" s="13"/>
      <c r="AY1958" s="4" t="str">
        <f t="shared" si="2173"/>
        <v/>
      </c>
      <c r="AZ1958" s="12"/>
      <c r="BA1958" s="13"/>
      <c r="BB1958" s="4" t="str">
        <f t="shared" si="2174"/>
        <v/>
      </c>
      <c r="BC1958" s="12"/>
      <c r="BD1958" s="13"/>
      <c r="BE1958" s="4" t="str">
        <f t="shared" si="2175"/>
        <v/>
      </c>
      <c r="BF1958" s="12"/>
      <c r="BG1958" s="13"/>
      <c r="BH1958" s="4" t="str">
        <f t="shared" si="2176"/>
        <v/>
      </c>
      <c r="BI1958" s="12"/>
      <c r="BJ1958" s="13"/>
      <c r="BK1958" s="4" t="str">
        <f t="shared" si="2177"/>
        <v/>
      </c>
      <c r="BL1958" s="12"/>
      <c r="BM1958" s="13"/>
      <c r="BN1958" s="4" t="str">
        <f t="shared" si="2178"/>
        <v/>
      </c>
      <c r="BO1958" s="12"/>
      <c r="BP1958" s="13"/>
      <c r="BQ1958" s="4" t="str">
        <f t="shared" si="2179"/>
        <v/>
      </c>
      <c r="BR1958" s="12"/>
      <c r="BS1958" s="13"/>
      <c r="BT1958" s="4" t="str">
        <f t="shared" si="2180"/>
        <v/>
      </c>
      <c r="BU1958" s="12"/>
      <c r="BV1958" s="13"/>
    </row>
    <row r="1959" spans="1:74" hidden="1" outlineLevel="1">
      <c r="B1959" t="str">
        <f t="shared" si="2157"/>
        <v>Anonymous2015-5</v>
      </c>
      <c r="C1959" t="s">
        <v>11</v>
      </c>
      <c r="D1959">
        <f t="shared" si="2181"/>
        <v>2015</v>
      </c>
      <c r="E1959" t="str">
        <f t="shared" si="2181"/>
        <v>EUR</v>
      </c>
      <c r="F1959" s="4" t="str">
        <f t="shared" si="2158"/>
        <v/>
      </c>
      <c r="G1959" s="12"/>
      <c r="H1959" s="13"/>
      <c r="I1959" s="4" t="str">
        <f t="shared" si="2159"/>
        <v/>
      </c>
      <c r="J1959" s="12"/>
      <c r="K1959" s="13"/>
      <c r="L1959" s="4" t="str">
        <f t="shared" si="2160"/>
        <v/>
      </c>
      <c r="M1959" s="12"/>
      <c r="N1959" s="13"/>
      <c r="O1959" s="4" t="str">
        <f t="shared" si="2161"/>
        <v/>
      </c>
      <c r="P1959" s="12"/>
      <c r="Q1959" s="13"/>
      <c r="R1959" s="4" t="str">
        <f t="shared" si="2162"/>
        <v/>
      </c>
      <c r="S1959" s="12"/>
      <c r="T1959" s="13"/>
      <c r="U1959" s="4" t="str">
        <f t="shared" si="2163"/>
        <v/>
      </c>
      <c r="V1959" s="12"/>
      <c r="W1959" s="13"/>
      <c r="X1959" s="4" t="str">
        <f t="shared" si="2164"/>
        <v/>
      </c>
      <c r="Y1959" s="12"/>
      <c r="Z1959" s="13"/>
      <c r="AA1959" s="4" t="str">
        <f t="shared" si="2165"/>
        <v/>
      </c>
      <c r="AB1959" s="12"/>
      <c r="AC1959" s="13"/>
      <c r="AD1959" s="4" t="str">
        <f t="shared" si="2166"/>
        <v/>
      </c>
      <c r="AE1959" s="12"/>
      <c r="AF1959" s="13"/>
      <c r="AG1959" s="4" t="str">
        <f t="shared" si="2167"/>
        <v/>
      </c>
      <c r="AH1959" s="12"/>
      <c r="AI1959" s="13"/>
      <c r="AJ1959" s="4" t="str">
        <f t="shared" si="2168"/>
        <v/>
      </c>
      <c r="AK1959" s="12"/>
      <c r="AL1959" s="13"/>
      <c r="AM1959" s="4" t="str">
        <f t="shared" si="2169"/>
        <v/>
      </c>
      <c r="AN1959" s="12"/>
      <c r="AO1959" s="13"/>
      <c r="AP1959" s="4" t="str">
        <f t="shared" si="2170"/>
        <v/>
      </c>
      <c r="AQ1959" s="12"/>
      <c r="AR1959" s="13"/>
      <c r="AS1959" s="4" t="str">
        <f t="shared" si="2171"/>
        <v/>
      </c>
      <c r="AT1959" s="12"/>
      <c r="AU1959" s="13"/>
      <c r="AV1959" s="4" t="str">
        <f t="shared" si="2172"/>
        <v/>
      </c>
      <c r="AW1959" s="12"/>
      <c r="AX1959" s="13"/>
      <c r="AY1959" s="4" t="str">
        <f t="shared" si="2173"/>
        <v/>
      </c>
      <c r="AZ1959" s="12"/>
      <c r="BA1959" s="13"/>
      <c r="BB1959" s="4" t="str">
        <f t="shared" si="2174"/>
        <v/>
      </c>
      <c r="BC1959" s="12"/>
      <c r="BD1959" s="13"/>
      <c r="BE1959" s="4" t="str">
        <f t="shared" si="2175"/>
        <v/>
      </c>
      <c r="BF1959" s="12"/>
      <c r="BG1959" s="13"/>
      <c r="BH1959" s="4" t="str">
        <f t="shared" si="2176"/>
        <v/>
      </c>
      <c r="BI1959" s="12"/>
      <c r="BJ1959" s="13"/>
      <c r="BK1959" s="4" t="str">
        <f t="shared" si="2177"/>
        <v/>
      </c>
      <c r="BL1959" s="12"/>
      <c r="BM1959" s="13"/>
      <c r="BN1959" s="4" t="str">
        <f t="shared" si="2178"/>
        <v/>
      </c>
      <c r="BO1959" s="12"/>
      <c r="BP1959" s="13"/>
      <c r="BQ1959" s="4" t="str">
        <f t="shared" si="2179"/>
        <v/>
      </c>
      <c r="BR1959" s="12"/>
      <c r="BS1959" s="13"/>
      <c r="BT1959" s="4" t="str">
        <f t="shared" si="2180"/>
        <v/>
      </c>
      <c r="BU1959" s="12"/>
      <c r="BV1959" s="13"/>
    </row>
    <row r="1960" spans="1:74" hidden="1" outlineLevel="1">
      <c r="B1960" t="str">
        <f t="shared" si="2157"/>
        <v>Anonymous2015-5</v>
      </c>
      <c r="C1960" t="s">
        <v>15</v>
      </c>
      <c r="D1960">
        <f t="shared" si="2181"/>
        <v>2015</v>
      </c>
      <c r="E1960" t="str">
        <f t="shared" si="2181"/>
        <v>EUR</v>
      </c>
      <c r="F1960" s="4" t="str">
        <f t="shared" si="2158"/>
        <v/>
      </c>
      <c r="G1960" s="12"/>
      <c r="H1960" s="13"/>
      <c r="I1960" s="4" t="str">
        <f t="shared" si="2159"/>
        <v/>
      </c>
      <c r="J1960" s="12"/>
      <c r="K1960" s="13"/>
      <c r="L1960" s="4" t="str">
        <f t="shared" si="2160"/>
        <v/>
      </c>
      <c r="M1960" s="12"/>
      <c r="N1960" s="13"/>
      <c r="O1960" s="4" t="str">
        <f t="shared" si="2161"/>
        <v/>
      </c>
      <c r="P1960" s="12"/>
      <c r="Q1960" s="13"/>
      <c r="R1960" s="4" t="str">
        <f t="shared" si="2162"/>
        <v/>
      </c>
      <c r="S1960" s="12"/>
      <c r="T1960" s="13"/>
      <c r="U1960" s="4" t="str">
        <f t="shared" si="2163"/>
        <v/>
      </c>
      <c r="V1960" s="12"/>
      <c r="W1960" s="13"/>
      <c r="X1960" s="4" t="str">
        <f t="shared" si="2164"/>
        <v/>
      </c>
      <c r="Y1960" s="12"/>
      <c r="Z1960" s="13"/>
      <c r="AA1960" s="4" t="str">
        <f t="shared" si="2165"/>
        <v/>
      </c>
      <c r="AB1960" s="12"/>
      <c r="AC1960" s="13"/>
      <c r="AD1960" s="4" t="str">
        <f t="shared" si="2166"/>
        <v/>
      </c>
      <c r="AE1960" s="12"/>
      <c r="AF1960" s="13"/>
      <c r="AG1960" s="4" t="str">
        <f t="shared" si="2167"/>
        <v/>
      </c>
      <c r="AH1960" s="12"/>
      <c r="AI1960" s="13"/>
      <c r="AJ1960" s="4" t="str">
        <f t="shared" si="2168"/>
        <v/>
      </c>
      <c r="AK1960" s="12"/>
      <c r="AL1960" s="13"/>
      <c r="AM1960" s="4" t="str">
        <f t="shared" si="2169"/>
        <v/>
      </c>
      <c r="AN1960" s="12"/>
      <c r="AO1960" s="13"/>
      <c r="AP1960" s="4" t="str">
        <f t="shared" si="2170"/>
        <v/>
      </c>
      <c r="AQ1960" s="12"/>
      <c r="AR1960" s="13"/>
      <c r="AS1960" s="4" t="str">
        <f t="shared" si="2171"/>
        <v/>
      </c>
      <c r="AT1960" s="12"/>
      <c r="AU1960" s="13"/>
      <c r="AV1960" s="4" t="str">
        <f t="shared" si="2172"/>
        <v/>
      </c>
      <c r="AW1960" s="12"/>
      <c r="AX1960" s="13"/>
      <c r="AY1960" s="4" t="str">
        <f t="shared" si="2173"/>
        <v/>
      </c>
      <c r="AZ1960" s="12"/>
      <c r="BA1960" s="13"/>
      <c r="BB1960" s="4" t="str">
        <f t="shared" si="2174"/>
        <v/>
      </c>
      <c r="BC1960" s="12"/>
      <c r="BD1960" s="13"/>
      <c r="BE1960" s="4" t="str">
        <f t="shared" si="2175"/>
        <v/>
      </c>
      <c r="BF1960" s="12"/>
      <c r="BG1960" s="13"/>
      <c r="BH1960" s="4" t="str">
        <f t="shared" si="2176"/>
        <v/>
      </c>
      <c r="BI1960" s="12"/>
      <c r="BJ1960" s="13"/>
      <c r="BK1960" s="4" t="str">
        <f t="shared" si="2177"/>
        <v/>
      </c>
      <c r="BL1960" s="12"/>
      <c r="BM1960" s="13"/>
      <c r="BN1960" s="4" t="str">
        <f t="shared" si="2178"/>
        <v/>
      </c>
      <c r="BO1960" s="12"/>
      <c r="BP1960" s="13"/>
      <c r="BQ1960" s="4" t="str">
        <f t="shared" si="2179"/>
        <v/>
      </c>
      <c r="BR1960" s="12"/>
      <c r="BS1960" s="13"/>
      <c r="BT1960" s="4" t="str">
        <f t="shared" si="2180"/>
        <v/>
      </c>
      <c r="BU1960" s="12"/>
      <c r="BV1960" s="13"/>
    </row>
    <row r="1961" spans="1:74" hidden="1" outlineLevel="1">
      <c r="B1961" t="str">
        <f t="shared" si="2157"/>
        <v>Anonymous2015-5</v>
      </c>
      <c r="C1961" t="s">
        <v>16</v>
      </c>
      <c r="D1961">
        <f t="shared" si="2181"/>
        <v>2015</v>
      </c>
      <c r="E1961" t="str">
        <f t="shared" si="2181"/>
        <v>EUR</v>
      </c>
      <c r="F1961" s="4" t="str">
        <f t="shared" si="2158"/>
        <v/>
      </c>
      <c r="G1961" s="12"/>
      <c r="H1961" s="13"/>
      <c r="I1961" s="4" t="str">
        <f t="shared" si="2159"/>
        <v/>
      </c>
      <c r="J1961" s="12"/>
      <c r="K1961" s="13"/>
      <c r="L1961" s="4" t="str">
        <f t="shared" si="2160"/>
        <v/>
      </c>
      <c r="M1961" s="12"/>
      <c r="N1961" s="13"/>
      <c r="O1961" s="4" t="str">
        <f t="shared" si="2161"/>
        <v/>
      </c>
      <c r="P1961" s="12"/>
      <c r="Q1961" s="13"/>
      <c r="R1961" s="4" t="str">
        <f t="shared" si="2162"/>
        <v/>
      </c>
      <c r="S1961" s="12"/>
      <c r="T1961" s="13"/>
      <c r="U1961" s="4" t="str">
        <f t="shared" si="2163"/>
        <v/>
      </c>
      <c r="V1961" s="12"/>
      <c r="W1961" s="13"/>
      <c r="X1961" s="4" t="str">
        <f t="shared" si="2164"/>
        <v/>
      </c>
      <c r="Y1961" s="12"/>
      <c r="Z1961" s="13"/>
      <c r="AA1961" s="4" t="str">
        <f t="shared" si="2165"/>
        <v/>
      </c>
      <c r="AB1961" s="12"/>
      <c r="AC1961" s="13"/>
      <c r="AD1961" s="4" t="str">
        <f t="shared" si="2166"/>
        <v/>
      </c>
      <c r="AE1961" s="12"/>
      <c r="AF1961" s="13"/>
      <c r="AG1961" s="4" t="str">
        <f t="shared" si="2167"/>
        <v/>
      </c>
      <c r="AH1961" s="12"/>
      <c r="AI1961" s="13"/>
      <c r="AJ1961" s="4" t="str">
        <f t="shared" si="2168"/>
        <v/>
      </c>
      <c r="AK1961" s="12"/>
      <c r="AL1961" s="13"/>
      <c r="AM1961" s="4" t="str">
        <f t="shared" si="2169"/>
        <v/>
      </c>
      <c r="AN1961" s="12"/>
      <c r="AO1961" s="13"/>
      <c r="AP1961" s="4" t="str">
        <f t="shared" si="2170"/>
        <v/>
      </c>
      <c r="AQ1961" s="12"/>
      <c r="AR1961" s="13"/>
      <c r="AS1961" s="4" t="str">
        <f t="shared" si="2171"/>
        <v/>
      </c>
      <c r="AT1961" s="12"/>
      <c r="AU1961" s="13"/>
      <c r="AV1961" s="4" t="str">
        <f t="shared" si="2172"/>
        <v/>
      </c>
      <c r="AW1961" s="12"/>
      <c r="AX1961" s="13"/>
      <c r="AY1961" s="4" t="str">
        <f t="shared" si="2173"/>
        <v/>
      </c>
      <c r="AZ1961" s="12"/>
      <c r="BA1961" s="13"/>
      <c r="BB1961" s="4" t="str">
        <f t="shared" si="2174"/>
        <v/>
      </c>
      <c r="BC1961" s="12"/>
      <c r="BD1961" s="13"/>
      <c r="BE1961" s="4" t="str">
        <f t="shared" si="2175"/>
        <v/>
      </c>
      <c r="BF1961" s="12"/>
      <c r="BG1961" s="13"/>
      <c r="BH1961" s="4" t="str">
        <f t="shared" si="2176"/>
        <v/>
      </c>
      <c r="BI1961" s="12"/>
      <c r="BJ1961" s="13"/>
      <c r="BK1961" s="4" t="str">
        <f t="shared" si="2177"/>
        <v/>
      </c>
      <c r="BL1961" s="12"/>
      <c r="BM1961" s="13"/>
      <c r="BN1961" s="4" t="str">
        <f t="shared" si="2178"/>
        <v/>
      </c>
      <c r="BO1961" s="12"/>
      <c r="BP1961" s="13"/>
      <c r="BQ1961" s="4" t="str">
        <f t="shared" si="2179"/>
        <v/>
      </c>
      <c r="BR1961" s="12"/>
      <c r="BS1961" s="13"/>
      <c r="BT1961" s="4" t="str">
        <f t="shared" si="2180"/>
        <v/>
      </c>
      <c r="BU1961" s="12"/>
      <c r="BV1961" s="13"/>
    </row>
    <row r="1962" spans="1:74" collapsed="1">
      <c r="B1962" t="s">
        <v>69</v>
      </c>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4"/>
      <c r="AU1962" s="4"/>
      <c r="AV1962" s="4"/>
      <c r="AW1962" s="4"/>
      <c r="AX1962" s="4"/>
      <c r="AY1962" s="4"/>
      <c r="AZ1962" s="4"/>
      <c r="BA1962" s="4"/>
      <c r="BB1962" s="4"/>
      <c r="BC1962" s="4"/>
      <c r="BD1962" s="4"/>
      <c r="BE1962" s="4"/>
      <c r="BF1962" s="4"/>
      <c r="BG1962" s="4"/>
      <c r="BH1962" s="4"/>
      <c r="BI1962" s="4"/>
      <c r="BJ1962" s="4"/>
      <c r="BK1962" s="4"/>
      <c r="BL1962" s="4"/>
      <c r="BM1962" s="4"/>
      <c r="BN1962" s="4"/>
      <c r="BO1962" s="4"/>
      <c r="BP1962" s="4"/>
      <c r="BQ1962" s="4"/>
      <c r="BR1962" s="4"/>
      <c r="BS1962" s="4"/>
      <c r="BT1962" s="4"/>
      <c r="BU1962" s="4"/>
      <c r="BV1962" s="4"/>
    </row>
    <row r="1963" spans="1:74">
      <c r="B1963" t="str">
        <f>B1961</f>
        <v>Anonymous2015-5</v>
      </c>
      <c r="C1963" t="s">
        <v>19</v>
      </c>
      <c r="D1963">
        <f>D1961</f>
        <v>2015</v>
      </c>
      <c r="E1963" t="str">
        <f>E1950</f>
        <v>EUR/kW</v>
      </c>
      <c r="F1963" s="4" t="str">
        <f>IFERROR(AVERAGE(G1963:H1963),"")</f>
        <v/>
      </c>
      <c r="G1963" s="12"/>
      <c r="H1963" s="13"/>
      <c r="I1963" s="4" t="str">
        <f>IFERROR(AVERAGE(J1963:K1963),"")</f>
        <v/>
      </c>
      <c r="J1963" s="12"/>
      <c r="K1963" s="13"/>
      <c r="L1963" s="4" t="str">
        <f>IFERROR(AVERAGE(M1963:N1963),"")</f>
        <v/>
      </c>
      <c r="M1963" s="12"/>
      <c r="N1963" s="13"/>
      <c r="O1963" s="4" t="str">
        <f>IFERROR(AVERAGE(P1963:Q1963),"")</f>
        <v/>
      </c>
      <c r="P1963" s="12"/>
      <c r="Q1963" s="13"/>
      <c r="R1963" s="4" t="str">
        <f>IFERROR(AVERAGE(S1963:T1963),"")</f>
        <v/>
      </c>
      <c r="S1963" s="12"/>
      <c r="T1963" s="13"/>
      <c r="U1963" s="4" t="str">
        <f>IFERROR(AVERAGE(V1963:W1963),"")</f>
        <v/>
      </c>
      <c r="V1963" s="12"/>
      <c r="W1963" s="13"/>
      <c r="X1963" s="4" t="str">
        <f>IFERROR(AVERAGE(Y1963:Z1963),"")</f>
        <v/>
      </c>
      <c r="Y1963" s="12"/>
      <c r="Z1963" s="13"/>
      <c r="AA1963" s="4" t="str">
        <f>IFERROR(AVERAGE(AB1963:AC1963),"")</f>
        <v/>
      </c>
      <c r="AB1963" s="12"/>
      <c r="AC1963" s="13"/>
      <c r="AD1963" s="4" t="str">
        <f>IFERROR(AVERAGE(AE1963:AF1963),"")</f>
        <v/>
      </c>
      <c r="AE1963" s="12"/>
      <c r="AF1963" s="13"/>
      <c r="AG1963" s="4" t="str">
        <f>IFERROR(AVERAGE(AH1963:AI1963),"")</f>
        <v/>
      </c>
      <c r="AH1963" s="12"/>
      <c r="AI1963" s="13"/>
      <c r="AJ1963" s="4" t="str">
        <f>IFERROR(AVERAGE(AK1963:AL1963),"")</f>
        <v/>
      </c>
      <c r="AK1963" s="12"/>
      <c r="AL1963" s="13"/>
      <c r="AM1963" s="4" t="str">
        <f>IFERROR(AVERAGE(AN1963:AO1963),"")</f>
        <v/>
      </c>
      <c r="AN1963" s="12"/>
      <c r="AO1963" s="13"/>
      <c r="AP1963" s="4" t="str">
        <f>IFERROR(AVERAGE(AQ1963:AR1963),"")</f>
        <v/>
      </c>
      <c r="AQ1963" s="12"/>
      <c r="AR1963" s="13"/>
      <c r="AS1963" s="4" t="str">
        <f>IFERROR(AVERAGE(AT1963:AU1963),"")</f>
        <v/>
      </c>
      <c r="AT1963" s="12"/>
      <c r="AU1963" s="13"/>
      <c r="AV1963" s="4" t="str">
        <f>IFERROR(AVERAGE(AW1963:AX1963),"")</f>
        <v/>
      </c>
      <c r="AW1963" s="12"/>
      <c r="AX1963" s="13"/>
      <c r="AY1963" s="4">
        <f>IFERROR(AVERAGE(AZ1963:BA1963),"")</f>
        <v>1969</v>
      </c>
      <c r="AZ1963" s="14">
        <f>1969000/1000</f>
        <v>1969</v>
      </c>
      <c r="BA1963" s="15">
        <f>AZ1963</f>
        <v>1969</v>
      </c>
      <c r="BB1963" s="4" t="str">
        <f>IFERROR(AVERAGE(BC1963:BD1963),"")</f>
        <v/>
      </c>
      <c r="BC1963" s="12"/>
      <c r="BD1963" s="13"/>
      <c r="BE1963" s="4" t="str">
        <f>IFERROR(AVERAGE(BF1963:BG1963),"")</f>
        <v/>
      </c>
      <c r="BF1963" s="12"/>
      <c r="BG1963" s="13"/>
      <c r="BH1963" s="4" t="str">
        <f>IFERROR(AVERAGE(BI1963:BJ1963),"")</f>
        <v/>
      </c>
      <c r="BI1963" s="12"/>
      <c r="BJ1963" s="13"/>
      <c r="BK1963" s="4" t="str">
        <f>IFERROR(AVERAGE(BL1963:BM1963),"")</f>
        <v/>
      </c>
      <c r="BL1963" s="12"/>
      <c r="BM1963" s="13"/>
      <c r="BN1963" s="4" t="str">
        <f>IFERROR(AVERAGE(BO1963:BP1963),"")</f>
        <v/>
      </c>
      <c r="BO1963" s="12"/>
      <c r="BP1963" s="13"/>
      <c r="BQ1963" s="4" t="str">
        <f>IFERROR(AVERAGE(BR1963:BS1963),"")</f>
        <v/>
      </c>
      <c r="BR1963" s="12"/>
      <c r="BS1963" s="13"/>
      <c r="BT1963" s="4" t="str">
        <f>IFERROR(AVERAGE(BU1963:BV1963),"")</f>
        <v/>
      </c>
      <c r="BU1963" s="12"/>
      <c r="BV1963" s="13"/>
    </row>
    <row r="1964" spans="1:74">
      <c r="B1964" t="s">
        <v>69</v>
      </c>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c r="AH1964" s="4"/>
      <c r="AI1964" s="4"/>
      <c r="AJ1964" s="4"/>
      <c r="AK1964" s="4"/>
      <c r="AL1964" s="4"/>
      <c r="AM1964" s="4"/>
      <c r="AN1964" s="4"/>
      <c r="AO1964" s="4"/>
      <c r="AP1964" s="4"/>
      <c r="AQ1964" s="4"/>
      <c r="AR1964" s="4"/>
      <c r="AS1964" s="4"/>
      <c r="AT1964" s="4"/>
      <c r="AU1964" s="4"/>
      <c r="AV1964" s="4"/>
      <c r="AW1964" s="4"/>
      <c r="AX1964" s="4"/>
      <c r="AY1964" s="4"/>
      <c r="AZ1964" s="4"/>
      <c r="BA1964" s="4"/>
      <c r="BB1964" s="4"/>
      <c r="BC1964" s="4"/>
      <c r="BD1964" s="4"/>
      <c r="BE1964" s="4"/>
      <c r="BF1964" s="4"/>
      <c r="BG1964" s="4"/>
      <c r="BH1964" s="4"/>
      <c r="BI1964" s="4"/>
      <c r="BJ1964" s="4"/>
      <c r="BK1964" s="4"/>
      <c r="BL1964" s="4"/>
      <c r="BM1964" s="4"/>
      <c r="BN1964" s="4"/>
      <c r="BO1964" s="4"/>
      <c r="BP1964" s="4"/>
      <c r="BQ1964" s="4"/>
      <c r="BR1964" s="4"/>
      <c r="BS1964" s="4"/>
      <c r="BT1964" s="4"/>
      <c r="BU1964" s="4"/>
      <c r="BV1964" s="4"/>
    </row>
    <row r="1965" spans="1:74">
      <c r="B1965" t="str">
        <f>B1963</f>
        <v>Anonymous2015-5</v>
      </c>
      <c r="C1965" t="s">
        <v>48</v>
      </c>
      <c r="D1965">
        <f>D1963</f>
        <v>2015</v>
      </c>
      <c r="E1965" t="s">
        <v>22</v>
      </c>
      <c r="F1965" s="22" t="str">
        <f>IFERROR(AVERAGE(G1965:H1965),"")</f>
        <v/>
      </c>
      <c r="G1965" s="23"/>
      <c r="H1965" s="24"/>
      <c r="I1965" s="22" t="str">
        <f>IFERROR(AVERAGE(J1965:K1965),"")</f>
        <v/>
      </c>
      <c r="J1965" s="23"/>
      <c r="K1965" s="24"/>
      <c r="L1965" s="22" t="str">
        <f>IFERROR(AVERAGE(M1965:N1965),"")</f>
        <v/>
      </c>
      <c r="M1965" s="23"/>
      <c r="N1965" s="24"/>
      <c r="O1965" s="22" t="str">
        <f>IFERROR(AVERAGE(P1965:Q1965),"")</f>
        <v/>
      </c>
      <c r="P1965" s="23"/>
      <c r="Q1965" s="24"/>
      <c r="R1965" s="22" t="str">
        <f>IFERROR(AVERAGE(S1965:T1965),"")</f>
        <v/>
      </c>
      <c r="S1965" s="23"/>
      <c r="T1965" s="24"/>
      <c r="U1965" s="22" t="str">
        <f>IFERROR(AVERAGE(V1965:W1965),"")</f>
        <v/>
      </c>
      <c r="V1965" s="23"/>
      <c r="W1965" s="24"/>
      <c r="X1965" s="22" t="str">
        <f>IFERROR(AVERAGE(Y1965:Z1965),"")</f>
        <v/>
      </c>
      <c r="Y1965" s="23"/>
      <c r="Z1965" s="24"/>
      <c r="AA1965" s="22" t="str">
        <f>IFERROR(AVERAGE(AB1965:AC1965),"")</f>
        <v/>
      </c>
      <c r="AB1965" s="23"/>
      <c r="AC1965" s="24"/>
      <c r="AD1965" s="22" t="str">
        <f>IFERROR(AVERAGE(AE1965:AF1965),"")</f>
        <v/>
      </c>
      <c r="AE1965" s="23"/>
      <c r="AF1965" s="24"/>
      <c r="AG1965" s="22" t="str">
        <f>IFERROR(AVERAGE(AH1965:AI1965),"")</f>
        <v/>
      </c>
      <c r="AH1965" s="23"/>
      <c r="AI1965" s="24"/>
      <c r="AJ1965" s="22" t="str">
        <f>IFERROR(AVERAGE(AK1965:AL1965),"")</f>
        <v/>
      </c>
      <c r="AK1965" s="23"/>
      <c r="AL1965" s="24"/>
      <c r="AM1965" s="22" t="str">
        <f>IFERROR(AVERAGE(AN1965:AO1965),"")</f>
        <v/>
      </c>
      <c r="AN1965" s="23"/>
      <c r="AO1965" s="24"/>
      <c r="AP1965" s="22" t="str">
        <f>IFERROR(AVERAGE(AQ1965:AR1965),"")</f>
        <v/>
      </c>
      <c r="AQ1965" s="23"/>
      <c r="AR1965" s="24"/>
      <c r="AS1965" s="22" t="str">
        <f>IFERROR(AVERAGE(AT1965:AU1965),"")</f>
        <v/>
      </c>
      <c r="AT1965" s="23"/>
      <c r="AU1965" s="24"/>
      <c r="AV1965" s="22" t="str">
        <f>IFERROR(AVERAGE(AW1965:AX1965),"")</f>
        <v/>
      </c>
      <c r="AW1965" s="23"/>
      <c r="AX1965" s="24"/>
      <c r="AY1965" s="22" t="str">
        <f>IFERROR(AVERAGE(AZ1965:BA1965),"")</f>
        <v/>
      </c>
      <c r="AZ1965" s="23"/>
      <c r="BA1965" s="24"/>
      <c r="BB1965" s="22" t="str">
        <f>IFERROR(AVERAGE(BC1965:BD1965),"")</f>
        <v/>
      </c>
      <c r="BC1965" s="23"/>
      <c r="BD1965" s="24"/>
      <c r="BE1965" s="22" t="str">
        <f>IFERROR(AVERAGE(BF1965:BG1965),"")</f>
        <v/>
      </c>
      <c r="BF1965" s="23"/>
      <c r="BG1965" s="24"/>
      <c r="BH1965" s="22" t="str">
        <f>IFERROR(AVERAGE(BI1965:BJ1965),"")</f>
        <v/>
      </c>
      <c r="BI1965" s="23"/>
      <c r="BJ1965" s="24"/>
      <c r="BK1965" s="22" t="str">
        <f>IFERROR(AVERAGE(BL1965:BM1965),"")</f>
        <v/>
      </c>
      <c r="BL1965" s="23"/>
      <c r="BM1965" s="24"/>
      <c r="BN1965" s="22" t="str">
        <f>IFERROR(AVERAGE(BO1965:BP1965),"")</f>
        <v/>
      </c>
      <c r="BO1965" s="23"/>
      <c r="BP1965" s="24"/>
      <c r="BQ1965" s="22" t="str">
        <f>IFERROR(AVERAGE(BR1965:BS1965),"")</f>
        <v/>
      </c>
      <c r="BR1965" s="23"/>
      <c r="BS1965" s="24"/>
      <c r="BT1965" s="22" t="str">
        <f>IFERROR(AVERAGE(BU1965:BV1965),"")</f>
        <v/>
      </c>
      <c r="BU1965" s="23"/>
      <c r="BV1965" s="24"/>
    </row>
    <row r="1966" spans="1:74">
      <c r="B1966" t="str">
        <f>B1965</f>
        <v>Anonymous2015-5</v>
      </c>
      <c r="C1966" t="s">
        <v>49</v>
      </c>
      <c r="D1966">
        <f>D1965</f>
        <v>2015</v>
      </c>
      <c r="E1966" t="s">
        <v>22</v>
      </c>
      <c r="F1966" s="22" t="str">
        <f>IFERROR(AVERAGE(G1966:H1966),"")</f>
        <v/>
      </c>
      <c r="G1966" s="23"/>
      <c r="H1966" s="24"/>
      <c r="I1966" s="22" t="str">
        <f>IFERROR(AVERAGE(J1966:K1966),"")</f>
        <v/>
      </c>
      <c r="J1966" s="23"/>
      <c r="K1966" s="24"/>
      <c r="L1966" s="22" t="str">
        <f>IFERROR(AVERAGE(M1966:N1966),"")</f>
        <v/>
      </c>
      <c r="M1966" s="23"/>
      <c r="N1966" s="24"/>
      <c r="O1966" s="22" t="str">
        <f>IFERROR(AVERAGE(P1966:Q1966),"")</f>
        <v/>
      </c>
      <c r="P1966" s="23"/>
      <c r="Q1966" s="24"/>
      <c r="R1966" s="22" t="str">
        <f>IFERROR(AVERAGE(S1966:T1966),"")</f>
        <v/>
      </c>
      <c r="S1966" s="23"/>
      <c r="T1966" s="24"/>
      <c r="U1966" s="22" t="str">
        <f>IFERROR(AVERAGE(V1966:W1966),"")</f>
        <v/>
      </c>
      <c r="V1966" s="23"/>
      <c r="W1966" s="24"/>
      <c r="X1966" s="22" t="str">
        <f>IFERROR(AVERAGE(Y1966:Z1966),"")</f>
        <v/>
      </c>
      <c r="Y1966" s="23"/>
      <c r="Z1966" s="24"/>
      <c r="AA1966" s="22" t="str">
        <f>IFERROR(AVERAGE(AB1966:AC1966),"")</f>
        <v/>
      </c>
      <c r="AB1966" s="23"/>
      <c r="AC1966" s="24"/>
      <c r="AD1966" s="22" t="str">
        <f>IFERROR(AVERAGE(AE1966:AF1966),"")</f>
        <v/>
      </c>
      <c r="AE1966" s="23"/>
      <c r="AF1966" s="24"/>
      <c r="AG1966" s="22" t="str">
        <f>IFERROR(AVERAGE(AH1966:AI1966),"")</f>
        <v/>
      </c>
      <c r="AH1966" s="23"/>
      <c r="AI1966" s="24"/>
      <c r="AJ1966" s="22" t="str">
        <f>IFERROR(AVERAGE(AK1966:AL1966),"")</f>
        <v/>
      </c>
      <c r="AK1966" s="23"/>
      <c r="AL1966" s="24"/>
      <c r="AM1966" s="22" t="str">
        <f>IFERROR(AVERAGE(AN1966:AO1966),"")</f>
        <v/>
      </c>
      <c r="AN1966" s="23"/>
      <c r="AO1966" s="24"/>
      <c r="AP1966" s="22" t="str">
        <f>IFERROR(AVERAGE(AQ1966:AR1966),"")</f>
        <v/>
      </c>
      <c r="AQ1966" s="23"/>
      <c r="AR1966" s="24"/>
      <c r="AS1966" s="22" t="str">
        <f>IFERROR(AVERAGE(AT1966:AU1966),"")</f>
        <v/>
      </c>
      <c r="AT1966" s="23"/>
      <c r="AU1966" s="24"/>
      <c r="AV1966" s="22" t="str">
        <f>IFERROR(AVERAGE(AW1966:AX1966),"")</f>
        <v/>
      </c>
      <c r="AW1966" s="23"/>
      <c r="AX1966" s="24"/>
      <c r="AY1966" s="22" t="str">
        <f>IFERROR(AVERAGE(AZ1966:BA1966),"")</f>
        <v/>
      </c>
      <c r="AZ1966" s="23"/>
      <c r="BA1966" s="24"/>
      <c r="BB1966" s="22" t="str">
        <f>IFERROR(AVERAGE(BC1966:BD1966),"")</f>
        <v/>
      </c>
      <c r="BC1966" s="23"/>
      <c r="BD1966" s="24"/>
      <c r="BE1966" s="22" t="str">
        <f>IFERROR(AVERAGE(BF1966:BG1966),"")</f>
        <v/>
      </c>
      <c r="BF1966" s="23"/>
      <c r="BG1966" s="24"/>
      <c r="BH1966" s="22" t="str">
        <f>IFERROR(AVERAGE(BI1966:BJ1966),"")</f>
        <v/>
      </c>
      <c r="BI1966" s="23"/>
      <c r="BJ1966" s="24"/>
      <c r="BK1966" s="22" t="str">
        <f>IFERROR(AVERAGE(BL1966:BM1966),"")</f>
        <v/>
      </c>
      <c r="BL1966" s="23"/>
      <c r="BM1966" s="24"/>
      <c r="BN1966" s="22" t="str">
        <f>IFERROR(AVERAGE(BO1966:BP1966),"")</f>
        <v/>
      </c>
      <c r="BO1966" s="23"/>
      <c r="BP1966" s="24"/>
      <c r="BQ1966" s="22" t="str">
        <f>IFERROR(AVERAGE(BR1966:BS1966),"")</f>
        <v/>
      </c>
      <c r="BR1966" s="23"/>
      <c r="BS1966" s="24"/>
      <c r="BT1966" s="22" t="str">
        <f>IFERROR(AVERAGE(BU1966:BV1966),"")</f>
        <v/>
      </c>
      <c r="BU1966" s="23"/>
      <c r="BV1966" s="24"/>
    </row>
    <row r="1967" spans="1:74">
      <c r="B1967" t="s">
        <v>69</v>
      </c>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4"/>
      <c r="AU1967" s="4"/>
      <c r="AV1967" s="4"/>
      <c r="AW1967" s="4"/>
      <c r="AX1967" s="4"/>
      <c r="AY1967" s="4"/>
      <c r="AZ1967" s="4"/>
      <c r="BA1967" s="4"/>
      <c r="BB1967" s="4"/>
      <c r="BC1967" s="4"/>
      <c r="BD1967" s="4"/>
      <c r="BE1967" s="4"/>
      <c r="BF1967" s="4"/>
      <c r="BG1967" s="4"/>
      <c r="BH1967" s="4"/>
      <c r="BI1967" s="4"/>
      <c r="BJ1967" s="4"/>
      <c r="BK1967" s="4"/>
      <c r="BL1967" s="4"/>
      <c r="BM1967" s="4"/>
      <c r="BN1967" s="4"/>
      <c r="BO1967" s="4"/>
      <c r="BP1967" s="4"/>
      <c r="BQ1967" s="4"/>
      <c r="BR1967" s="4"/>
      <c r="BS1967" s="4"/>
      <c r="BT1967" s="4"/>
      <c r="BU1967" s="4"/>
      <c r="BV1967" s="4"/>
    </row>
    <row r="1968" spans="1:74">
      <c r="B1968" t="str">
        <f>B1963</f>
        <v>Anonymous2015-5</v>
      </c>
      <c r="C1968" t="s">
        <v>23</v>
      </c>
      <c r="D1968">
        <f>D1963</f>
        <v>2015</v>
      </c>
      <c r="E1968" t="s">
        <v>20</v>
      </c>
      <c r="F1968" s="4" t="str">
        <f>IFERROR(AVERAGE(G1968:H1968),"")</f>
        <v/>
      </c>
      <c r="G1968" s="12"/>
      <c r="H1968" s="13"/>
      <c r="I1968" s="4" t="str">
        <f>IFERROR(AVERAGE(J1968:K1968),"")</f>
        <v/>
      </c>
      <c r="J1968" s="12"/>
      <c r="K1968" s="13"/>
      <c r="L1968" s="4" t="str">
        <f>IFERROR(AVERAGE(M1968:N1968),"")</f>
        <v/>
      </c>
      <c r="M1968" s="12"/>
      <c r="N1968" s="13"/>
      <c r="O1968" s="4" t="str">
        <f>IFERROR(AVERAGE(P1968:Q1968),"")</f>
        <v/>
      </c>
      <c r="P1968" s="12"/>
      <c r="Q1968" s="13"/>
      <c r="R1968" s="4" t="str">
        <f>IFERROR(AVERAGE(S1968:T1968),"")</f>
        <v/>
      </c>
      <c r="S1968" s="12"/>
      <c r="T1968" s="13"/>
      <c r="U1968" s="4" t="str">
        <f>IFERROR(AVERAGE(V1968:W1968),"")</f>
        <v/>
      </c>
      <c r="V1968" s="12"/>
      <c r="W1968" s="13"/>
      <c r="X1968" s="4" t="str">
        <f>IFERROR(AVERAGE(Y1968:Z1968),"")</f>
        <v/>
      </c>
      <c r="Y1968" s="12"/>
      <c r="Z1968" s="13"/>
      <c r="AA1968" s="4" t="str">
        <f>IFERROR(AVERAGE(AB1968:AC1968),"")</f>
        <v/>
      </c>
      <c r="AB1968" s="12"/>
      <c r="AC1968" s="13"/>
      <c r="AD1968" s="4" t="str">
        <f>IFERROR(AVERAGE(AE1968:AF1968),"")</f>
        <v/>
      </c>
      <c r="AE1968" s="12"/>
      <c r="AF1968" s="13"/>
      <c r="AG1968" s="4" t="str">
        <f>IFERROR(AVERAGE(AH1968:AI1968),"")</f>
        <v/>
      </c>
      <c r="AH1968" s="12"/>
      <c r="AI1968" s="13"/>
      <c r="AJ1968" s="4" t="str">
        <f>IFERROR(AVERAGE(AK1968:AL1968),"")</f>
        <v/>
      </c>
      <c r="AK1968" s="12"/>
      <c r="AL1968" s="13"/>
      <c r="AM1968" s="4" t="str">
        <f>IFERROR(AVERAGE(AN1968:AO1968),"")</f>
        <v/>
      </c>
      <c r="AN1968" s="12"/>
      <c r="AO1968" s="13"/>
      <c r="AP1968" s="4" t="str">
        <f>IFERROR(AVERAGE(AQ1968:AR1968),"")</f>
        <v/>
      </c>
      <c r="AQ1968" s="12"/>
      <c r="AR1968" s="13"/>
      <c r="AS1968" s="4" t="str">
        <f>IFERROR(AVERAGE(AT1968:AU1968),"")</f>
        <v/>
      </c>
      <c r="AT1968" s="12"/>
      <c r="AU1968" s="13"/>
      <c r="AV1968" s="4" t="str">
        <f>IFERROR(AVERAGE(AW1968:AX1968),"")</f>
        <v/>
      </c>
      <c r="AW1968" s="12"/>
      <c r="AX1968" s="13"/>
      <c r="AY1968" s="45">
        <f>IFERROR(AVERAGE(AZ1968:BA1968),"")</f>
        <v>1.9878286483675123E-2</v>
      </c>
      <c r="AZ1968" s="44">
        <f>0.08988*1/AZ1969</f>
        <v>2.1451073985680188E-2</v>
      </c>
      <c r="BA1968" s="44">
        <f>0.08988*1/BA1969</f>
        <v>1.8305498981670061E-2</v>
      </c>
      <c r="BB1968" s="4" t="str">
        <f>IFERROR(AVERAGE(BC1968:BD1968),"")</f>
        <v/>
      </c>
      <c r="BC1968" s="12"/>
      <c r="BD1968" s="13"/>
      <c r="BE1968" s="4" t="str">
        <f>IFERROR(AVERAGE(BF1968:BG1968),"")</f>
        <v/>
      </c>
      <c r="BF1968" s="12"/>
      <c r="BG1968" s="13"/>
      <c r="BH1968" s="4" t="str">
        <f>IFERROR(AVERAGE(BI1968:BJ1968),"")</f>
        <v/>
      </c>
      <c r="BI1968" s="12"/>
      <c r="BJ1968" s="13"/>
      <c r="BK1968" s="4" t="str">
        <f>IFERROR(AVERAGE(BL1968:BM1968),"")</f>
        <v/>
      </c>
      <c r="BL1968" s="12"/>
      <c r="BM1968" s="13"/>
      <c r="BN1968" s="4" t="str">
        <f>IFERROR(AVERAGE(BO1968:BP1968),"")</f>
        <v/>
      </c>
      <c r="BO1968" s="12"/>
      <c r="BP1968" s="13"/>
      <c r="BQ1968" s="4" t="str">
        <f>IFERROR(AVERAGE(BR1968:BS1968),"")</f>
        <v/>
      </c>
      <c r="BR1968" s="12"/>
      <c r="BS1968" s="13"/>
      <c r="BT1968" s="4" t="str">
        <f>IFERROR(AVERAGE(BU1968:BV1968),"")</f>
        <v/>
      </c>
      <c r="BU1968" s="12"/>
      <c r="BV1968" s="13"/>
    </row>
    <row r="1969" spans="1:77">
      <c r="B1969" t="str">
        <f>B1968</f>
        <v>Anonymous2015-5</v>
      </c>
      <c r="C1969" t="s">
        <v>42</v>
      </c>
      <c r="D1969">
        <f>D1968</f>
        <v>2015</v>
      </c>
      <c r="E1969" t="s">
        <v>43</v>
      </c>
      <c r="F1969" s="4" t="str">
        <f>IFERROR(AVERAGE(G1969:H1969),"")</f>
        <v/>
      </c>
      <c r="G1969" s="12"/>
      <c r="H1969" s="13"/>
      <c r="I1969" s="4" t="str">
        <f>IFERROR(AVERAGE(J1969:K1969),"")</f>
        <v/>
      </c>
      <c r="J1969" s="12"/>
      <c r="K1969" s="13"/>
      <c r="L1969" s="4" t="str">
        <f>IFERROR(AVERAGE(M1969:N1969),"")</f>
        <v/>
      </c>
      <c r="M1969" s="12"/>
      <c r="N1969" s="13"/>
      <c r="O1969" s="4" t="str">
        <f>IFERROR(AVERAGE(P1969:Q1969),"")</f>
        <v/>
      </c>
      <c r="P1969" s="12"/>
      <c r="Q1969" s="13"/>
      <c r="R1969" s="4" t="str">
        <f>IFERROR(AVERAGE(S1969:T1969),"")</f>
        <v/>
      </c>
      <c r="S1969" s="12"/>
      <c r="T1969" s="13"/>
      <c r="U1969" s="4" t="str">
        <f>IFERROR(AVERAGE(V1969:W1969),"")</f>
        <v/>
      </c>
      <c r="V1969" s="12"/>
      <c r="W1969" s="13"/>
      <c r="X1969" s="4" t="str">
        <f>IFERROR(AVERAGE(Y1969:Z1969),"")</f>
        <v/>
      </c>
      <c r="Y1969" s="12"/>
      <c r="Z1969" s="13"/>
      <c r="AA1969" s="4" t="str">
        <f>IFERROR(AVERAGE(AB1969:AC1969),"")</f>
        <v/>
      </c>
      <c r="AB1969" s="12"/>
      <c r="AC1969" s="13"/>
      <c r="AD1969" s="4" t="str">
        <f>IFERROR(AVERAGE(AE1969:AF1969),"")</f>
        <v/>
      </c>
      <c r="AE1969" s="12"/>
      <c r="AF1969" s="13"/>
      <c r="AG1969" s="4" t="str">
        <f>IFERROR(AVERAGE(AH1969:AI1969),"")</f>
        <v/>
      </c>
      <c r="AH1969" s="12"/>
      <c r="AI1969" s="13"/>
      <c r="AJ1969" s="4" t="str">
        <f>IFERROR(AVERAGE(AK1969:AL1969),"")</f>
        <v/>
      </c>
      <c r="AK1969" s="12"/>
      <c r="AL1969" s="13"/>
      <c r="AM1969" s="4" t="str">
        <f>IFERROR(AVERAGE(AN1969:AO1969),"")</f>
        <v/>
      </c>
      <c r="AN1969" s="12"/>
      <c r="AO1969" s="13"/>
      <c r="AP1969" s="4" t="str">
        <f>IFERROR(AVERAGE(AQ1969:AR1969),"")</f>
        <v/>
      </c>
      <c r="AQ1969" s="12"/>
      <c r="AR1969" s="13"/>
      <c r="AS1969" s="4" t="str">
        <f>IFERROR(AVERAGE(AT1969:AU1969),"")</f>
        <v/>
      </c>
      <c r="AT1969" s="12"/>
      <c r="AU1969" s="13"/>
      <c r="AV1969" s="4" t="str">
        <f>IFERROR(AVERAGE(AW1969:AX1969),"")</f>
        <v/>
      </c>
      <c r="AW1969" s="12"/>
      <c r="AX1969" s="13"/>
      <c r="AY1969" s="28">
        <f>IFERROR(AVERAGE(AZ1969:BA1969),"")</f>
        <v>4.5500000000000007</v>
      </c>
      <c r="AZ1969" s="26">
        <v>4.1900000000000004</v>
      </c>
      <c r="BA1969" s="27">
        <v>4.91</v>
      </c>
      <c r="BB1969" s="4" t="str">
        <f>IFERROR(AVERAGE(BC1969:BD1969),"")</f>
        <v/>
      </c>
      <c r="BC1969" s="12"/>
      <c r="BD1969" s="13"/>
      <c r="BE1969" s="4" t="str">
        <f>IFERROR(AVERAGE(BF1969:BG1969),"")</f>
        <v/>
      </c>
      <c r="BF1969" s="12"/>
      <c r="BG1969" s="13"/>
      <c r="BH1969" s="4" t="str">
        <f>IFERROR(AVERAGE(BI1969:BJ1969),"")</f>
        <v/>
      </c>
      <c r="BI1969" s="12"/>
      <c r="BJ1969" s="13"/>
      <c r="BK1969" s="4" t="str">
        <f>IFERROR(AVERAGE(BL1969:BM1969),"")</f>
        <v/>
      </c>
      <c r="BL1969" s="12"/>
      <c r="BM1969" s="13"/>
      <c r="BN1969" s="4" t="str">
        <f>IFERROR(AVERAGE(BO1969:BP1969),"")</f>
        <v/>
      </c>
      <c r="BO1969" s="12"/>
      <c r="BP1969" s="13"/>
      <c r="BQ1969" s="4" t="str">
        <f>IFERROR(AVERAGE(BR1969:BS1969),"")</f>
        <v/>
      </c>
      <c r="BR1969" s="12"/>
      <c r="BS1969" s="13"/>
      <c r="BT1969" s="4" t="str">
        <f>IFERROR(AVERAGE(BU1969:BV1969),"")</f>
        <v/>
      </c>
      <c r="BU1969" s="12"/>
      <c r="BV1969" s="13"/>
    </row>
    <row r="1970" spans="1:77">
      <c r="B1970" t="str">
        <f>B1969</f>
        <v>Anonymous2015-5</v>
      </c>
      <c r="C1970" t="s">
        <v>21</v>
      </c>
      <c r="D1970">
        <f>D1969</f>
        <v>2015</v>
      </c>
      <c r="E1970" t="s">
        <v>22</v>
      </c>
      <c r="F1970" s="22" t="str">
        <f>IFERROR(AVERAGE(G1970:H1970),"")</f>
        <v/>
      </c>
      <c r="G1970" s="23"/>
      <c r="H1970" s="24"/>
      <c r="I1970" s="22" t="str">
        <f>IFERROR(AVERAGE(J1970:K1970),"")</f>
        <v/>
      </c>
      <c r="J1970" s="23"/>
      <c r="K1970" s="24"/>
      <c r="L1970" s="22" t="str">
        <f>IFERROR(AVERAGE(M1970:N1970),"")</f>
        <v/>
      </c>
      <c r="M1970" s="23"/>
      <c r="N1970" s="24"/>
      <c r="O1970" s="22" t="str">
        <f>IFERROR(AVERAGE(P1970:Q1970),"")</f>
        <v/>
      </c>
      <c r="P1970" s="23"/>
      <c r="Q1970" s="24"/>
      <c r="R1970" s="22" t="str">
        <f>IFERROR(AVERAGE(S1970:T1970),"")</f>
        <v/>
      </c>
      <c r="S1970" s="23"/>
      <c r="T1970" s="24"/>
      <c r="U1970" s="22" t="str">
        <f>IFERROR(AVERAGE(V1970:W1970),"")</f>
        <v/>
      </c>
      <c r="V1970" s="23"/>
      <c r="W1970" s="24"/>
      <c r="X1970" s="22" t="str">
        <f>IFERROR(AVERAGE(Y1970:Z1970),"")</f>
        <v/>
      </c>
      <c r="Y1970" s="23"/>
      <c r="Z1970" s="24"/>
      <c r="AA1970" s="22" t="str">
        <f>IFERROR(AVERAGE(AB1970:AC1970),"")</f>
        <v/>
      </c>
      <c r="AB1970" s="23"/>
      <c r="AC1970" s="24"/>
      <c r="AD1970" s="22" t="str">
        <f>IFERROR(AVERAGE(AE1970:AF1970),"")</f>
        <v/>
      </c>
      <c r="AE1970" s="23"/>
      <c r="AF1970" s="24"/>
      <c r="AG1970" s="22" t="str">
        <f>IFERROR(AVERAGE(AH1970:AI1970),"")</f>
        <v/>
      </c>
      <c r="AH1970" s="23"/>
      <c r="AI1970" s="24"/>
      <c r="AJ1970" s="22" t="str">
        <f>IFERROR(AVERAGE(AK1970:AL1970),"")</f>
        <v/>
      </c>
      <c r="AK1970" s="23"/>
      <c r="AL1970" s="24"/>
      <c r="AM1970" s="22" t="str">
        <f>IFERROR(AVERAGE(AN1970:AO1970),"")</f>
        <v/>
      </c>
      <c r="AN1970" s="23"/>
      <c r="AO1970" s="24"/>
      <c r="AP1970" s="22" t="str">
        <f>IFERROR(AVERAGE(AQ1970:AR1970),"")</f>
        <v/>
      </c>
      <c r="AQ1970" s="23"/>
      <c r="AR1970" s="24"/>
      <c r="AS1970" s="22" t="str">
        <f>IFERROR(AVERAGE(AT1970:AU1970),"")</f>
        <v/>
      </c>
      <c r="AT1970" s="23"/>
      <c r="AU1970" s="24"/>
      <c r="AV1970" s="22" t="str">
        <f>IFERROR(AVERAGE(AW1970:AX1970),"")</f>
        <v/>
      </c>
      <c r="AW1970" s="23"/>
      <c r="AX1970" s="24"/>
      <c r="AY1970" s="22" t="str">
        <f>IFERROR(AVERAGE(AZ1970:BA1970),"")</f>
        <v/>
      </c>
      <c r="AZ1970" s="23"/>
      <c r="BA1970" s="24"/>
      <c r="BB1970" s="22" t="str">
        <f>IFERROR(AVERAGE(BC1970:BD1970),"")</f>
        <v/>
      </c>
      <c r="BC1970" s="23"/>
      <c r="BD1970" s="24"/>
      <c r="BE1970" s="22" t="str">
        <f>IFERROR(AVERAGE(BF1970:BG1970),"")</f>
        <v/>
      </c>
      <c r="BF1970" s="23"/>
      <c r="BG1970" s="24"/>
      <c r="BH1970" s="22" t="str">
        <f>IFERROR(AVERAGE(BI1970:BJ1970),"")</f>
        <v/>
      </c>
      <c r="BI1970" s="23"/>
      <c r="BJ1970" s="24"/>
      <c r="BK1970" s="22" t="str">
        <f>IFERROR(AVERAGE(BL1970:BM1970),"")</f>
        <v/>
      </c>
      <c r="BL1970" s="23"/>
      <c r="BM1970" s="24"/>
      <c r="BN1970" s="22" t="str">
        <f>IFERROR(AVERAGE(BO1970:BP1970),"")</f>
        <v/>
      </c>
      <c r="BO1970" s="23"/>
      <c r="BP1970" s="24"/>
      <c r="BQ1970" s="22" t="str">
        <f>IFERROR(AVERAGE(BR1970:BS1970),"")</f>
        <v/>
      </c>
      <c r="BR1970" s="23"/>
      <c r="BS1970" s="24"/>
      <c r="BT1970" s="22" t="str">
        <f>IFERROR(AVERAGE(BU1970:BV1970),"")</f>
        <v/>
      </c>
      <c r="BU1970" s="23"/>
      <c r="BV1970" s="24"/>
    </row>
    <row r="1971" spans="1:77">
      <c r="B1971" s="11"/>
      <c r="C1971" s="11"/>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c r="AU1971" s="11"/>
      <c r="AV1971" s="11"/>
      <c r="AW1971" s="11"/>
      <c r="AX1971" s="11"/>
      <c r="AY1971" s="11"/>
      <c r="AZ1971" s="11"/>
      <c r="BA1971" s="11"/>
      <c r="BB1971" s="11"/>
      <c r="BC1971" s="11"/>
      <c r="BD1971" s="11"/>
      <c r="BE1971" s="11"/>
      <c r="BF1971" s="11"/>
      <c r="BG1971" s="11"/>
      <c r="BH1971" s="11"/>
      <c r="BI1971" s="11"/>
      <c r="BJ1971" s="11"/>
      <c r="BK1971" s="11"/>
      <c r="BL1971" s="11"/>
      <c r="BM1971" s="11"/>
      <c r="BN1971" s="11"/>
      <c r="BO1971" s="11"/>
      <c r="BP1971" s="11"/>
      <c r="BQ1971" s="11"/>
      <c r="BR1971" s="11"/>
      <c r="BS1971" s="11"/>
      <c r="BT1971" s="11"/>
      <c r="BU1971" s="11"/>
      <c r="BV1971" s="11"/>
      <c r="BW1971" s="11"/>
      <c r="BX1971" s="11"/>
      <c r="BY1971" s="11"/>
    </row>
    <row r="1973" spans="1:77">
      <c r="A1973" s="5">
        <f>MATCH(B1973,Sources[Citekey],0)</f>
        <v>89</v>
      </c>
      <c r="B1973" s="6" t="s">
        <v>503</v>
      </c>
      <c r="C1973" s="1" t="s">
        <v>513</v>
      </c>
      <c r="D1973" s="1">
        <f>VLOOKUP(B1973,Sources[],2,FALSE)</f>
        <v>2015</v>
      </c>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4"/>
      <c r="AU1973" s="4"/>
      <c r="AV1973" s="4"/>
      <c r="AW1973" s="4"/>
      <c r="AX1973" s="4"/>
      <c r="AY1973" s="4"/>
      <c r="AZ1973" s="4"/>
      <c r="BA1973" s="4"/>
      <c r="BB1973" s="4"/>
      <c r="BC1973" s="4"/>
      <c r="BD1973" s="4"/>
      <c r="BE1973" s="4"/>
      <c r="BF1973" s="4"/>
      <c r="BG1973" s="4"/>
      <c r="BH1973" s="4"/>
      <c r="BI1973" s="4"/>
      <c r="BJ1973" s="4"/>
      <c r="BK1973" s="4"/>
      <c r="BL1973" s="4"/>
      <c r="BM1973" s="4"/>
      <c r="BN1973" s="4"/>
      <c r="BO1973" s="4"/>
      <c r="BP1973" s="4"/>
      <c r="BQ1973" s="4"/>
      <c r="BR1973" s="4"/>
      <c r="BS1973" s="4"/>
      <c r="BT1973" s="4"/>
      <c r="BU1973" s="4"/>
      <c r="BV1973" s="4"/>
    </row>
    <row r="1974" spans="1:77">
      <c r="B1974" t="str">
        <f>B1973</f>
        <v>Anonymous2015-6</v>
      </c>
      <c r="C1974" t="s">
        <v>3</v>
      </c>
      <c r="D1974">
        <f>D1973</f>
        <v>2015</v>
      </c>
      <c r="E1974" s="25" t="s">
        <v>6</v>
      </c>
      <c r="F1974" s="4" t="str">
        <f>IFERROR(AVERAGE(G1974:H1974),"")</f>
        <v/>
      </c>
      <c r="G1974" s="12"/>
      <c r="H1974" s="13"/>
      <c r="I1974" s="4" t="str">
        <f>IFERROR(AVERAGE(J1974:K1974),"")</f>
        <v/>
      </c>
      <c r="J1974" s="12"/>
      <c r="K1974" s="13"/>
      <c r="L1974" s="4" t="str">
        <f>IFERROR(AVERAGE(M1974:N1974),"")</f>
        <v/>
      </c>
      <c r="M1974" s="12"/>
      <c r="N1974" s="13"/>
      <c r="O1974" s="4" t="str">
        <f>IFERROR(AVERAGE(P1974:Q1974),"")</f>
        <v/>
      </c>
      <c r="P1974" s="12"/>
      <c r="Q1974" s="13"/>
      <c r="R1974" s="4" t="str">
        <f>IFERROR(AVERAGE(S1974:T1974),"")</f>
        <v/>
      </c>
      <c r="S1974" s="12"/>
      <c r="T1974" s="13"/>
      <c r="U1974" s="4" t="str">
        <f>IFERROR(AVERAGE(V1974:W1974),"")</f>
        <v/>
      </c>
      <c r="V1974" s="12"/>
      <c r="W1974" s="13"/>
      <c r="X1974" s="4" t="str">
        <f>IFERROR(AVERAGE(Y1974:Z1974),"")</f>
        <v/>
      </c>
      <c r="Y1974" s="12"/>
      <c r="Z1974" s="13"/>
      <c r="AA1974" s="4" t="str">
        <f>IFERROR(AVERAGE(AB1974:AC1974),"")</f>
        <v/>
      </c>
      <c r="AB1974" s="12"/>
      <c r="AC1974" s="13"/>
      <c r="AD1974" s="4" t="str">
        <f>IFERROR(AVERAGE(AE1974:AF1974),"")</f>
        <v/>
      </c>
      <c r="AE1974" s="12"/>
      <c r="AF1974" s="13"/>
      <c r="AG1974" s="4" t="str">
        <f>IFERROR(AVERAGE(AH1974:AI1974),"")</f>
        <v/>
      </c>
      <c r="AH1974" s="12"/>
      <c r="AI1974" s="13"/>
      <c r="AJ1974" s="4" t="str">
        <f>IFERROR(AVERAGE(AK1974:AL1974),"")</f>
        <v/>
      </c>
      <c r="AK1974" s="12"/>
      <c r="AL1974" s="13"/>
      <c r="AM1974" s="4" t="str">
        <f>IFERROR(AVERAGE(AN1974:AO1974),"")</f>
        <v/>
      </c>
      <c r="AN1974" s="12"/>
      <c r="AO1974" s="13"/>
      <c r="AP1974" s="4" t="str">
        <f>IFERROR(AVERAGE(AQ1974:AR1974),"")</f>
        <v/>
      </c>
      <c r="AQ1974" s="12"/>
      <c r="AR1974" s="13"/>
      <c r="AS1974" s="4" t="str">
        <f>IFERROR(AVERAGE(AT1974:AU1974),"")</f>
        <v/>
      </c>
      <c r="AT1974" s="12"/>
      <c r="AU1974" s="13"/>
      <c r="AV1974" s="4" t="str">
        <f>IFERROR(AVERAGE(AW1974:AX1974),"")</f>
        <v/>
      </c>
      <c r="AW1974" s="12"/>
      <c r="AX1974" s="13"/>
      <c r="AY1974" s="4">
        <f>IFERROR(AVERAGE(AZ1974:BA1974),"")</f>
        <v>1304.8399999999999</v>
      </c>
      <c r="AZ1974" s="12">
        <f>1304840/1000</f>
        <v>1304.8399999999999</v>
      </c>
      <c r="BA1974" s="12">
        <f>1304840/1000</f>
        <v>1304.8399999999999</v>
      </c>
      <c r="BB1974" s="4" t="str">
        <f>IFERROR(AVERAGE(BC1974:BD1974),"")</f>
        <v/>
      </c>
      <c r="BC1974" s="12"/>
      <c r="BD1974" s="13"/>
      <c r="BE1974" s="4" t="str">
        <f>IFERROR(AVERAGE(BF1974:BG1974),"")</f>
        <v/>
      </c>
      <c r="BF1974" s="12"/>
      <c r="BG1974" s="13"/>
      <c r="BH1974" s="4" t="str">
        <f>IFERROR(AVERAGE(BI1974:BJ1974),"")</f>
        <v/>
      </c>
      <c r="BI1974" s="12"/>
      <c r="BJ1974" s="13"/>
      <c r="BK1974" s="4" t="str">
        <f>IFERROR(AVERAGE(BL1974:BM1974),"")</f>
        <v/>
      </c>
      <c r="BL1974" s="12"/>
      <c r="BM1974" s="13"/>
      <c r="BN1974" s="4" t="str">
        <f>IFERROR(AVERAGE(BO1974:BP1974),"")</f>
        <v/>
      </c>
      <c r="BO1974" s="12"/>
      <c r="BP1974" s="13"/>
      <c r="BQ1974" s="4" t="str">
        <f>IFERROR(AVERAGE(BR1974:BS1974),"")</f>
        <v/>
      </c>
      <c r="BR1974" s="12"/>
      <c r="BS1974" s="13"/>
      <c r="BT1974" s="4" t="str">
        <f>IFERROR(AVERAGE(BU1974:BV1974),"")</f>
        <v/>
      </c>
      <c r="BU1974" s="12"/>
      <c r="BV1974" s="13"/>
      <c r="BX1974" s="2"/>
      <c r="BY1974" s="2"/>
    </row>
    <row r="1975" spans="1:77">
      <c r="B1975" t="str">
        <f>B1974</f>
        <v>Anonymous2015-6</v>
      </c>
      <c r="C1975" t="s">
        <v>4</v>
      </c>
      <c r="D1975">
        <f>D1974</f>
        <v>2015</v>
      </c>
      <c r="E1975" t="str">
        <f>E1974</f>
        <v>EUR/kW</v>
      </c>
      <c r="F1975" s="4" t="str">
        <f>IFERROR(AVERAGE(G1975:H1975),"")</f>
        <v/>
      </c>
      <c r="G1975" s="14"/>
      <c r="H1975" s="15"/>
      <c r="I1975" s="4" t="str">
        <f>IFERROR(AVERAGE(J1975:K1975),"")</f>
        <v/>
      </c>
      <c r="J1975" s="14"/>
      <c r="K1975" s="15"/>
      <c r="L1975" s="4" t="str">
        <f>IFERROR(AVERAGE(M1975:N1975),"")</f>
        <v/>
      </c>
      <c r="M1975" s="14"/>
      <c r="N1975" s="15"/>
      <c r="O1975" s="4" t="str">
        <f>IFERROR(AVERAGE(P1975:Q1975),"")</f>
        <v/>
      </c>
      <c r="P1975" s="14"/>
      <c r="Q1975" s="15"/>
      <c r="R1975" s="4" t="str">
        <f>IFERROR(AVERAGE(S1975:T1975),"")</f>
        <v/>
      </c>
      <c r="S1975" s="14"/>
      <c r="T1975" s="15"/>
      <c r="U1975" s="4" t="str">
        <f>IFERROR(AVERAGE(V1975:W1975),"")</f>
        <v/>
      </c>
      <c r="V1975" s="14"/>
      <c r="W1975" s="15"/>
      <c r="X1975" s="4" t="str">
        <f>IFERROR(AVERAGE(Y1975:Z1975),"")</f>
        <v/>
      </c>
      <c r="Y1975" s="14"/>
      <c r="Z1975" s="15"/>
      <c r="AA1975" s="4" t="str">
        <f>IFERROR(AVERAGE(AB1975:AC1975),"")</f>
        <v/>
      </c>
      <c r="AB1975" s="14"/>
      <c r="AC1975" s="15"/>
      <c r="AD1975" s="4" t="str">
        <f>IFERROR(AVERAGE(AE1975:AF1975),"")</f>
        <v/>
      </c>
      <c r="AE1975" s="14"/>
      <c r="AF1975" s="15"/>
      <c r="AG1975" s="4" t="str">
        <f>IFERROR(AVERAGE(AH1975:AI1975),"")</f>
        <v/>
      </c>
      <c r="AH1975" s="14"/>
      <c r="AI1975" s="15"/>
      <c r="AJ1975" s="4" t="str">
        <f>IFERROR(AVERAGE(AK1975:AL1975),"")</f>
        <v/>
      </c>
      <c r="AK1975" s="14"/>
      <c r="AL1975" s="15"/>
      <c r="AM1975" s="4" t="str">
        <f>IFERROR(AVERAGE(AN1975:AO1975),"")</f>
        <v/>
      </c>
      <c r="AN1975" s="14"/>
      <c r="AO1975" s="15"/>
      <c r="AP1975" s="4" t="str">
        <f>IFERROR(AVERAGE(AQ1975:AR1975),"")</f>
        <v/>
      </c>
      <c r="AQ1975" s="14"/>
      <c r="AR1975" s="15"/>
      <c r="AS1975" s="4" t="str">
        <f>IFERROR(AVERAGE(AT1975:AU1975),"")</f>
        <v/>
      </c>
      <c r="AT1975" s="14"/>
      <c r="AU1975" s="15"/>
      <c r="AV1975" s="4" t="str">
        <f>IFERROR(AVERAGE(AW1975:AX1975),"")</f>
        <v/>
      </c>
      <c r="AW1975" s="14"/>
      <c r="AX1975" s="15"/>
      <c r="AY1975" s="4" t="str">
        <f>IFERROR(AVERAGE(AZ1975:BA1975),"")</f>
        <v/>
      </c>
      <c r="AZ1975" s="14"/>
      <c r="BA1975" s="15"/>
      <c r="BB1975" s="4" t="str">
        <f>IFERROR(AVERAGE(BC1975:BD1975),"")</f>
        <v/>
      </c>
      <c r="BC1975" s="14"/>
      <c r="BD1975" s="15"/>
      <c r="BE1975" s="4" t="str">
        <f>IFERROR(AVERAGE(BF1975:BG1975),"")</f>
        <v/>
      </c>
      <c r="BF1975" s="14"/>
      <c r="BG1975" s="15"/>
      <c r="BH1975" s="4" t="str">
        <f>IFERROR(AVERAGE(BI1975:BJ1975),"")</f>
        <v/>
      </c>
      <c r="BI1975" s="14"/>
      <c r="BJ1975" s="15"/>
      <c r="BK1975" s="4" t="str">
        <f>IFERROR(AVERAGE(BL1975:BM1975),"")</f>
        <v/>
      </c>
      <c r="BL1975" s="14"/>
      <c r="BM1975" s="15"/>
      <c r="BN1975" s="4" t="str">
        <f>IFERROR(AVERAGE(BO1975:BP1975),"")</f>
        <v/>
      </c>
      <c r="BO1975" s="14"/>
      <c r="BP1975" s="15"/>
      <c r="BQ1975" s="4" t="str">
        <f>IFERROR(AVERAGE(BR1975:BS1975),"")</f>
        <v/>
      </c>
      <c r="BR1975" s="14"/>
      <c r="BS1975" s="15"/>
      <c r="BT1975" s="4" t="str">
        <f>IFERROR(AVERAGE(BU1975:BV1975),"")</f>
        <v/>
      </c>
      <c r="BU1975" s="14"/>
      <c r="BV1975" s="15"/>
      <c r="BX1975" s="2"/>
      <c r="BY1975" s="2"/>
    </row>
    <row r="1976" spans="1:77">
      <c r="B1976" t="str">
        <f>B1975</f>
        <v>Anonymous2015-6</v>
      </c>
      <c r="C1976" t="s">
        <v>5</v>
      </c>
      <c r="D1976">
        <f>D1975</f>
        <v>2015</v>
      </c>
      <c r="E1976" t="str">
        <f>E1975</f>
        <v>EUR/kW</v>
      </c>
      <c r="F1976" s="4" t="str">
        <f>IFERROR(AVERAGE(G1976:H1976),"")</f>
        <v/>
      </c>
      <c r="G1976" s="16"/>
      <c r="H1976" s="17"/>
      <c r="I1976" s="4" t="str">
        <f>IFERROR(AVERAGE(J1976:K1976),"")</f>
        <v/>
      </c>
      <c r="J1976" s="16"/>
      <c r="K1976" s="17"/>
      <c r="L1976" s="4" t="str">
        <f>IFERROR(AVERAGE(M1976:N1976),"")</f>
        <v/>
      </c>
      <c r="M1976" s="16"/>
      <c r="N1976" s="17"/>
      <c r="O1976" s="4" t="str">
        <f>IFERROR(AVERAGE(P1976:Q1976),"")</f>
        <v/>
      </c>
      <c r="P1976" s="16"/>
      <c r="Q1976" s="17"/>
      <c r="R1976" s="4" t="str">
        <f>IFERROR(AVERAGE(S1976:T1976),"")</f>
        <v/>
      </c>
      <c r="S1976" s="16"/>
      <c r="T1976" s="17"/>
      <c r="U1976" s="4" t="str">
        <f>IFERROR(AVERAGE(V1976:W1976),"")</f>
        <v/>
      </c>
      <c r="V1976" s="16"/>
      <c r="W1976" s="17"/>
      <c r="X1976" s="4" t="str">
        <f>IFERROR(AVERAGE(Y1976:Z1976),"")</f>
        <v/>
      </c>
      <c r="Y1976" s="16"/>
      <c r="Z1976" s="17"/>
      <c r="AA1976" s="4" t="str">
        <f>IFERROR(AVERAGE(AB1976:AC1976),"")</f>
        <v/>
      </c>
      <c r="AB1976" s="16"/>
      <c r="AC1976" s="17"/>
      <c r="AD1976" s="4" t="str">
        <f>IFERROR(AVERAGE(AE1976:AF1976),"")</f>
        <v/>
      </c>
      <c r="AE1976" s="16"/>
      <c r="AF1976" s="17"/>
      <c r="AG1976" s="4" t="str">
        <f>IFERROR(AVERAGE(AH1976:AI1976),"")</f>
        <v/>
      </c>
      <c r="AH1976" s="16"/>
      <c r="AI1976" s="17"/>
      <c r="AJ1976" s="4" t="str">
        <f>IFERROR(AVERAGE(AK1976:AL1976),"")</f>
        <v/>
      </c>
      <c r="AK1976" s="16"/>
      <c r="AL1976" s="17"/>
      <c r="AM1976" s="4" t="str">
        <f>IFERROR(AVERAGE(AN1976:AO1976),"")</f>
        <v/>
      </c>
      <c r="AN1976" s="16"/>
      <c r="AO1976" s="17"/>
      <c r="AP1976" s="4" t="str">
        <f>IFERROR(AVERAGE(AQ1976:AR1976),"")</f>
        <v/>
      </c>
      <c r="AQ1976" s="16"/>
      <c r="AR1976" s="17"/>
      <c r="AS1976" s="4" t="str">
        <f>IFERROR(AVERAGE(AT1976:AU1976),"")</f>
        <v/>
      </c>
      <c r="AT1976" s="16"/>
      <c r="AU1976" s="17"/>
      <c r="AV1976" s="4" t="str">
        <f>IFERROR(AVERAGE(AW1976:AX1976),"")</f>
        <v/>
      </c>
      <c r="AW1976" s="16"/>
      <c r="AX1976" s="17"/>
      <c r="AY1976" s="4" t="str">
        <f>IFERROR(AVERAGE(AZ1976:BA1976),"")</f>
        <v/>
      </c>
      <c r="AZ1976" s="16"/>
      <c r="BA1976" s="17"/>
      <c r="BB1976" s="4" t="str">
        <f>IFERROR(AVERAGE(BC1976:BD1976),"")</f>
        <v/>
      </c>
      <c r="BC1976" s="16"/>
      <c r="BD1976" s="17"/>
      <c r="BE1976" s="4" t="str">
        <f>IFERROR(AVERAGE(BF1976:BG1976),"")</f>
        <v/>
      </c>
      <c r="BF1976" s="16"/>
      <c r="BG1976" s="17"/>
      <c r="BH1976" s="4" t="str">
        <f>IFERROR(AVERAGE(BI1976:BJ1976),"")</f>
        <v/>
      </c>
      <c r="BI1976" s="16"/>
      <c r="BJ1976" s="17"/>
      <c r="BK1976" s="4" t="str">
        <f>IFERROR(AVERAGE(BL1976:BM1976),"")</f>
        <v/>
      </c>
      <c r="BL1976" s="16"/>
      <c r="BM1976" s="17"/>
      <c r="BN1976" s="4" t="str">
        <f>IFERROR(AVERAGE(BO1976:BP1976),"")</f>
        <v/>
      </c>
      <c r="BO1976" s="16"/>
      <c r="BP1976" s="17"/>
      <c r="BQ1976" s="4" t="str">
        <f>IFERROR(AVERAGE(BR1976:BS1976),"")</f>
        <v/>
      </c>
      <c r="BR1976" s="16"/>
      <c r="BS1976" s="17"/>
      <c r="BT1976" s="4" t="str">
        <f>IFERROR(AVERAGE(BU1976:BV1976),"")</f>
        <v/>
      </c>
      <c r="BU1976" s="16"/>
      <c r="BV1976" s="17"/>
    </row>
    <row r="1977" spans="1:77">
      <c r="B1977" t="s">
        <v>69</v>
      </c>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4"/>
      <c r="AU1977" s="4"/>
      <c r="AV1977" s="4"/>
      <c r="AW1977" s="4"/>
      <c r="AX1977" s="4"/>
      <c r="AY1977" s="28"/>
      <c r="AZ1977" s="28">
        <f>AZ1978/AZ1987</f>
        <v>7.6584849822174922E-2</v>
      </c>
      <c r="BA1977" s="28">
        <f>BA1978/BA1987</f>
        <v>7.6584849822174922E-2</v>
      </c>
      <c r="BB1977" s="4"/>
      <c r="BC1977" s="4"/>
      <c r="BD1977" s="4"/>
      <c r="BE1977" s="4"/>
      <c r="BF1977" s="4"/>
      <c r="BG1977" s="4"/>
      <c r="BH1977" s="4"/>
      <c r="BI1977" s="4"/>
      <c r="BJ1977" s="4"/>
      <c r="BK1977" s="4"/>
      <c r="BL1977" s="4"/>
      <c r="BM1977" s="4"/>
      <c r="BN1977" s="4"/>
      <c r="BO1977" s="4"/>
      <c r="BP1977" s="4"/>
      <c r="BQ1977" s="4"/>
      <c r="BR1977" s="4"/>
      <c r="BS1977" s="4"/>
      <c r="BT1977" s="4"/>
      <c r="BU1977" s="4"/>
      <c r="BV1977" s="4"/>
    </row>
    <row r="1978" spans="1:77" s="1" customFormat="1">
      <c r="A1978" s="55"/>
      <c r="B1978" s="1" t="str">
        <f>B1976</f>
        <v>Anonymous2015-6</v>
      </c>
      <c r="C1978" s="1" t="s">
        <v>10</v>
      </c>
      <c r="D1978" s="1">
        <f>D1973</f>
        <v>2015</v>
      </c>
      <c r="E1978" s="1" t="str">
        <f>E1974</f>
        <v>EUR/kW</v>
      </c>
      <c r="F1978" s="10">
        <f>IFERROR(SUM(F1980:F1985)/F1979,0)</f>
        <v>0</v>
      </c>
      <c r="G1978" s="10">
        <f>IFERROR(SUM(G1980:G1985)/G1979,0)</f>
        <v>0</v>
      </c>
      <c r="H1978" s="10">
        <f>IFERROR(SUM(H1980:H1985)/H1979,0)</f>
        <v>0</v>
      </c>
      <c r="I1978" s="10">
        <f t="shared" ref="I1978:BT1978" si="2182">IFERROR(SUM(I1980:I1985)/I1979,0)</f>
        <v>0</v>
      </c>
      <c r="J1978" s="10">
        <f t="shared" si="2182"/>
        <v>0</v>
      </c>
      <c r="K1978" s="10">
        <f t="shared" si="2182"/>
        <v>0</v>
      </c>
      <c r="L1978" s="10">
        <f t="shared" si="2182"/>
        <v>0</v>
      </c>
      <c r="M1978" s="10">
        <f t="shared" si="2182"/>
        <v>0</v>
      </c>
      <c r="N1978" s="10">
        <f t="shared" si="2182"/>
        <v>0</v>
      </c>
      <c r="O1978" s="10">
        <f t="shared" si="2182"/>
        <v>0</v>
      </c>
      <c r="P1978" s="10">
        <f t="shared" si="2182"/>
        <v>0</v>
      </c>
      <c r="Q1978" s="10">
        <f t="shared" si="2182"/>
        <v>0</v>
      </c>
      <c r="R1978" s="10">
        <f t="shared" si="2182"/>
        <v>0</v>
      </c>
      <c r="S1978" s="10">
        <f t="shared" si="2182"/>
        <v>0</v>
      </c>
      <c r="T1978" s="10">
        <f t="shared" si="2182"/>
        <v>0</v>
      </c>
      <c r="U1978" s="10">
        <f t="shared" si="2182"/>
        <v>0</v>
      </c>
      <c r="V1978" s="10">
        <f t="shared" si="2182"/>
        <v>0</v>
      </c>
      <c r="W1978" s="10">
        <f t="shared" si="2182"/>
        <v>0</v>
      </c>
      <c r="X1978" s="10">
        <f t="shared" si="2182"/>
        <v>0</v>
      </c>
      <c r="Y1978" s="10">
        <f t="shared" si="2182"/>
        <v>0</v>
      </c>
      <c r="Z1978" s="10">
        <f t="shared" si="2182"/>
        <v>0</v>
      </c>
      <c r="AA1978" s="10">
        <f t="shared" si="2182"/>
        <v>0</v>
      </c>
      <c r="AB1978" s="10">
        <f t="shared" si="2182"/>
        <v>0</v>
      </c>
      <c r="AC1978" s="10">
        <f t="shared" si="2182"/>
        <v>0</v>
      </c>
      <c r="AD1978" s="10">
        <f t="shared" si="2182"/>
        <v>0</v>
      </c>
      <c r="AE1978" s="10">
        <f t="shared" si="2182"/>
        <v>0</v>
      </c>
      <c r="AF1978" s="10">
        <f t="shared" si="2182"/>
        <v>0</v>
      </c>
      <c r="AG1978" s="10">
        <f t="shared" si="2182"/>
        <v>0</v>
      </c>
      <c r="AH1978" s="10">
        <f t="shared" si="2182"/>
        <v>0</v>
      </c>
      <c r="AI1978" s="10">
        <f t="shared" si="2182"/>
        <v>0</v>
      </c>
      <c r="AJ1978" s="10">
        <f t="shared" si="2182"/>
        <v>0</v>
      </c>
      <c r="AK1978" s="10">
        <f t="shared" si="2182"/>
        <v>0</v>
      </c>
      <c r="AL1978" s="10">
        <f t="shared" si="2182"/>
        <v>0</v>
      </c>
      <c r="AM1978" s="10">
        <f t="shared" si="2182"/>
        <v>0</v>
      </c>
      <c r="AN1978" s="10">
        <f t="shared" si="2182"/>
        <v>0</v>
      </c>
      <c r="AO1978" s="10">
        <f t="shared" si="2182"/>
        <v>0</v>
      </c>
      <c r="AP1978" s="10">
        <f t="shared" si="2182"/>
        <v>0</v>
      </c>
      <c r="AQ1978" s="10">
        <f t="shared" si="2182"/>
        <v>0</v>
      </c>
      <c r="AR1978" s="10">
        <f t="shared" si="2182"/>
        <v>0</v>
      </c>
      <c r="AS1978" s="10">
        <f t="shared" si="2182"/>
        <v>0</v>
      </c>
      <c r="AT1978" s="10">
        <f t="shared" si="2182"/>
        <v>0</v>
      </c>
      <c r="AU1978" s="10">
        <f t="shared" si="2182"/>
        <v>0</v>
      </c>
      <c r="AV1978" s="10">
        <f t="shared" si="2182"/>
        <v>0</v>
      </c>
      <c r="AW1978" s="10">
        <f t="shared" si="2182"/>
        <v>0</v>
      </c>
      <c r="AX1978" s="10">
        <f t="shared" si="2182"/>
        <v>0</v>
      </c>
      <c r="AY1978" s="4">
        <f>IFERROR(AVERAGE(AZ1978:BA1978),"")</f>
        <v>118.005</v>
      </c>
      <c r="AZ1978" s="10">
        <f>(1540840-1304830)/2000</f>
        <v>118.005</v>
      </c>
      <c r="BA1978" s="10">
        <f>(1540840-1304830)/2000</f>
        <v>118.005</v>
      </c>
      <c r="BB1978" s="10">
        <f t="shared" si="2182"/>
        <v>0</v>
      </c>
      <c r="BC1978" s="10">
        <f t="shared" si="2182"/>
        <v>0</v>
      </c>
      <c r="BD1978" s="10">
        <f t="shared" si="2182"/>
        <v>0</v>
      </c>
      <c r="BE1978" s="10">
        <f t="shared" si="2182"/>
        <v>0</v>
      </c>
      <c r="BF1978" s="10">
        <f t="shared" si="2182"/>
        <v>0</v>
      </c>
      <c r="BG1978" s="10">
        <f t="shared" si="2182"/>
        <v>0</v>
      </c>
      <c r="BH1978" s="10">
        <f t="shared" si="2182"/>
        <v>0</v>
      </c>
      <c r="BI1978" s="10">
        <f t="shared" si="2182"/>
        <v>0</v>
      </c>
      <c r="BJ1978" s="10">
        <f t="shared" si="2182"/>
        <v>0</v>
      </c>
      <c r="BK1978" s="10">
        <f t="shared" si="2182"/>
        <v>0</v>
      </c>
      <c r="BL1978" s="10">
        <f t="shared" si="2182"/>
        <v>0</v>
      </c>
      <c r="BM1978" s="10">
        <f t="shared" si="2182"/>
        <v>0</v>
      </c>
      <c r="BN1978" s="10">
        <f t="shared" si="2182"/>
        <v>0</v>
      </c>
      <c r="BO1978" s="10">
        <f t="shared" si="2182"/>
        <v>0</v>
      </c>
      <c r="BP1978" s="10">
        <f t="shared" si="2182"/>
        <v>0</v>
      </c>
      <c r="BQ1978" s="10">
        <f t="shared" si="2182"/>
        <v>0</v>
      </c>
      <c r="BR1978" s="10">
        <f t="shared" si="2182"/>
        <v>0</v>
      </c>
      <c r="BS1978" s="10">
        <f t="shared" si="2182"/>
        <v>0</v>
      </c>
      <c r="BT1978" s="10">
        <f t="shared" si="2182"/>
        <v>0</v>
      </c>
      <c r="BU1978" s="10">
        <f>IFERROR(SUM(BU1980:BU1985)/BU1979,0)</f>
        <v>0</v>
      </c>
      <c r="BV1978" s="10">
        <f>IFERROR(SUM(BV1980:BV1985)/BV1979,0)</f>
        <v>0</v>
      </c>
    </row>
    <row r="1979" spans="1:77" hidden="1" outlineLevel="1">
      <c r="B1979" t="str">
        <f>B1978</f>
        <v>Anonymous2015-6</v>
      </c>
      <c r="C1979" t="s">
        <v>17</v>
      </c>
      <c r="D1979">
        <f>D1978</f>
        <v>2015</v>
      </c>
      <c r="E1979" t="s">
        <v>18</v>
      </c>
      <c r="F1979" s="4" t="str">
        <f>IFERROR(AVERAGE(G1979:H1979),"")</f>
        <v/>
      </c>
      <c r="G1979" s="12"/>
      <c r="H1979" s="13"/>
      <c r="I1979" s="4" t="str">
        <f>IFERROR(AVERAGE(J1979:K1979),"")</f>
        <v/>
      </c>
      <c r="J1979" s="12"/>
      <c r="K1979" s="13"/>
      <c r="L1979" s="4" t="str">
        <f>IFERROR(AVERAGE(M1979:N1979),"")</f>
        <v/>
      </c>
      <c r="M1979" s="12"/>
      <c r="N1979" s="13"/>
      <c r="O1979" s="4" t="str">
        <f>IFERROR(AVERAGE(P1979:Q1979),"")</f>
        <v/>
      </c>
      <c r="P1979" s="12"/>
      <c r="Q1979" s="13"/>
      <c r="R1979" s="4" t="str">
        <f>IFERROR(AVERAGE(S1979:T1979),"")</f>
        <v/>
      </c>
      <c r="S1979" s="12"/>
      <c r="T1979" s="13"/>
      <c r="U1979" s="4" t="str">
        <f>IFERROR(AVERAGE(V1979:W1979),"")</f>
        <v/>
      </c>
      <c r="V1979" s="12"/>
      <c r="W1979" s="13"/>
      <c r="X1979" s="4" t="str">
        <f>IFERROR(AVERAGE(Y1979:Z1979),"")</f>
        <v/>
      </c>
      <c r="Y1979" s="12"/>
      <c r="Z1979" s="13"/>
      <c r="AA1979" s="4" t="str">
        <f>IFERROR(AVERAGE(AB1979:AC1979),"")</f>
        <v/>
      </c>
      <c r="AB1979" s="12"/>
      <c r="AC1979" s="13"/>
      <c r="AD1979" s="4" t="str">
        <f>IFERROR(AVERAGE(AE1979:AF1979),"")</f>
        <v/>
      </c>
      <c r="AE1979" s="12"/>
      <c r="AF1979" s="13"/>
      <c r="AG1979" s="4" t="str">
        <f>IFERROR(AVERAGE(AH1979:AI1979),"")</f>
        <v/>
      </c>
      <c r="AH1979" s="12"/>
      <c r="AI1979" s="13"/>
      <c r="AJ1979" s="4" t="str">
        <f>IFERROR(AVERAGE(AK1979:AL1979),"")</f>
        <v/>
      </c>
      <c r="AK1979" s="12"/>
      <c r="AL1979" s="13"/>
      <c r="AM1979" s="4" t="str">
        <f>IFERROR(AVERAGE(AN1979:AO1979),"")</f>
        <v/>
      </c>
      <c r="AN1979" s="12"/>
      <c r="AO1979" s="13"/>
      <c r="AP1979" s="4" t="str">
        <f>IFERROR(AVERAGE(AQ1979:AR1979),"")</f>
        <v/>
      </c>
      <c r="AQ1979" s="12"/>
      <c r="AR1979" s="13"/>
      <c r="AS1979" s="4" t="str">
        <f>IFERROR(AVERAGE(AT1979:AU1979),"")</f>
        <v/>
      </c>
      <c r="AT1979" s="12"/>
      <c r="AU1979" s="13"/>
      <c r="AV1979" s="4" t="str">
        <f>IFERROR(AVERAGE(AW1979:AX1979),"")</f>
        <v/>
      </c>
      <c r="AW1979" s="12"/>
      <c r="AX1979" s="13"/>
      <c r="AY1979" s="4">
        <f>IFERROR(AVERAGE(AZ1979:BA1979),"")</f>
        <v>1</v>
      </c>
      <c r="AZ1979" s="12">
        <v>1</v>
      </c>
      <c r="BA1979" s="13">
        <v>1</v>
      </c>
      <c r="BB1979" s="4" t="str">
        <f>IFERROR(AVERAGE(BC1979:BD1979),"")</f>
        <v/>
      </c>
      <c r="BC1979" s="12"/>
      <c r="BD1979" s="13"/>
      <c r="BE1979" s="4" t="str">
        <f>IFERROR(AVERAGE(BF1979:BG1979),"")</f>
        <v/>
      </c>
      <c r="BF1979" s="12"/>
      <c r="BG1979" s="13"/>
      <c r="BH1979" s="4" t="str">
        <f>IFERROR(AVERAGE(BI1979:BJ1979),"")</f>
        <v/>
      </c>
      <c r="BI1979" s="12"/>
      <c r="BJ1979" s="13"/>
      <c r="BK1979" s="4" t="str">
        <f>IFERROR(AVERAGE(BL1979:BM1979),"")</f>
        <v/>
      </c>
      <c r="BL1979" s="12"/>
      <c r="BM1979" s="13"/>
      <c r="BN1979" s="4" t="str">
        <f>IFERROR(AVERAGE(BO1979:BP1979),"")</f>
        <v/>
      </c>
      <c r="BO1979" s="12"/>
      <c r="BP1979" s="13"/>
      <c r="BQ1979" s="4" t="str">
        <f>IFERROR(AVERAGE(BR1979:BS1979),"")</f>
        <v/>
      </c>
      <c r="BR1979" s="12"/>
      <c r="BS1979" s="13"/>
      <c r="BT1979" s="4" t="str">
        <f>IFERROR(AVERAGE(BU1979:BV1979),"")</f>
        <v/>
      </c>
      <c r="BU1979" s="12"/>
      <c r="BV1979" s="13"/>
    </row>
    <row r="1980" spans="1:77" hidden="1" outlineLevel="1">
      <c r="B1980" t="str">
        <f t="shared" ref="B1980:B1985" si="2183">B1979</f>
        <v>Anonymous2015-6</v>
      </c>
      <c r="C1980" t="s">
        <v>12</v>
      </c>
      <c r="D1980">
        <f>D1978</f>
        <v>2015</v>
      </c>
      <c r="E1980" t="str">
        <f>LEFT(E1978,3)</f>
        <v>EUR</v>
      </c>
      <c r="F1980" s="4" t="str">
        <f t="shared" ref="F1980:F1985" si="2184">IFERROR(AVERAGE(G1980:H1980),"")</f>
        <v/>
      </c>
      <c r="G1980" s="12"/>
      <c r="H1980" s="13"/>
      <c r="I1980" s="4" t="str">
        <f t="shared" ref="I1980:I1985" si="2185">IFERROR(AVERAGE(J1980:K1980),"")</f>
        <v/>
      </c>
      <c r="J1980" s="12"/>
      <c r="K1980" s="13"/>
      <c r="L1980" s="4" t="str">
        <f t="shared" ref="L1980:L1985" si="2186">IFERROR(AVERAGE(M1980:N1980),"")</f>
        <v/>
      </c>
      <c r="M1980" s="12"/>
      <c r="N1980" s="13"/>
      <c r="O1980" s="4" t="str">
        <f t="shared" ref="O1980:O1985" si="2187">IFERROR(AVERAGE(P1980:Q1980),"")</f>
        <v/>
      </c>
      <c r="P1980" s="12"/>
      <c r="Q1980" s="13"/>
      <c r="R1980" s="4" t="str">
        <f t="shared" ref="R1980:R1985" si="2188">IFERROR(AVERAGE(S1980:T1980),"")</f>
        <v/>
      </c>
      <c r="S1980" s="12"/>
      <c r="T1980" s="13"/>
      <c r="U1980" s="4" t="str">
        <f t="shared" ref="U1980:U1985" si="2189">IFERROR(AVERAGE(V1980:W1980),"")</f>
        <v/>
      </c>
      <c r="V1980" s="12"/>
      <c r="W1980" s="13"/>
      <c r="X1980" s="4" t="str">
        <f t="shared" ref="X1980:X1985" si="2190">IFERROR(AVERAGE(Y1980:Z1980),"")</f>
        <v/>
      </c>
      <c r="Y1980" s="12"/>
      <c r="Z1980" s="13"/>
      <c r="AA1980" s="4" t="str">
        <f t="shared" ref="AA1980:AA1985" si="2191">IFERROR(AVERAGE(AB1980:AC1980),"")</f>
        <v/>
      </c>
      <c r="AB1980" s="12"/>
      <c r="AC1980" s="13"/>
      <c r="AD1980" s="4" t="str">
        <f t="shared" ref="AD1980:AD1985" si="2192">IFERROR(AVERAGE(AE1980:AF1980),"")</f>
        <v/>
      </c>
      <c r="AE1980" s="12"/>
      <c r="AF1980" s="13"/>
      <c r="AG1980" s="4" t="str">
        <f t="shared" ref="AG1980:AG1985" si="2193">IFERROR(AVERAGE(AH1980:AI1980),"")</f>
        <v/>
      </c>
      <c r="AH1980" s="12"/>
      <c r="AI1980" s="13"/>
      <c r="AJ1980" s="4" t="str">
        <f t="shared" ref="AJ1980:AJ1985" si="2194">IFERROR(AVERAGE(AK1980:AL1980),"")</f>
        <v/>
      </c>
      <c r="AK1980" s="12"/>
      <c r="AL1980" s="13"/>
      <c r="AM1980" s="4" t="str">
        <f t="shared" ref="AM1980:AM1985" si="2195">IFERROR(AVERAGE(AN1980:AO1980),"")</f>
        <v/>
      </c>
      <c r="AN1980" s="12"/>
      <c r="AO1980" s="13"/>
      <c r="AP1980" s="4" t="str">
        <f t="shared" ref="AP1980:AP1985" si="2196">IFERROR(AVERAGE(AQ1980:AR1980),"")</f>
        <v/>
      </c>
      <c r="AQ1980" s="12"/>
      <c r="AR1980" s="13"/>
      <c r="AS1980" s="4" t="str">
        <f t="shared" ref="AS1980:AS1985" si="2197">IFERROR(AVERAGE(AT1980:AU1980),"")</f>
        <v/>
      </c>
      <c r="AT1980" s="12"/>
      <c r="AU1980" s="13"/>
      <c r="AV1980" s="4" t="str">
        <f t="shared" ref="AV1980:AV1985" si="2198">IFERROR(AVERAGE(AW1980:AX1980),"")</f>
        <v/>
      </c>
      <c r="AW1980" s="12"/>
      <c r="AX1980" s="13"/>
      <c r="AY1980" s="4" t="str">
        <f t="shared" ref="AY1980:AY1985" si="2199">IFERROR(AVERAGE(AZ1980:BA1980),"")</f>
        <v/>
      </c>
      <c r="AZ1980" s="12"/>
      <c r="BA1980" s="13"/>
      <c r="BB1980" s="4" t="str">
        <f t="shared" ref="BB1980:BB1985" si="2200">IFERROR(AVERAGE(BC1980:BD1980),"")</f>
        <v/>
      </c>
      <c r="BC1980" s="12"/>
      <c r="BD1980" s="13"/>
      <c r="BE1980" s="4" t="str">
        <f t="shared" ref="BE1980:BE1985" si="2201">IFERROR(AVERAGE(BF1980:BG1980),"")</f>
        <v/>
      </c>
      <c r="BF1980" s="12"/>
      <c r="BG1980" s="13"/>
      <c r="BH1980" s="4" t="str">
        <f t="shared" ref="BH1980:BH1985" si="2202">IFERROR(AVERAGE(BI1980:BJ1980),"")</f>
        <v/>
      </c>
      <c r="BI1980" s="12"/>
      <c r="BJ1980" s="13"/>
      <c r="BK1980" s="4" t="str">
        <f t="shared" ref="BK1980:BK1985" si="2203">IFERROR(AVERAGE(BL1980:BM1980),"")</f>
        <v/>
      </c>
      <c r="BL1980" s="12"/>
      <c r="BM1980" s="13"/>
      <c r="BN1980" s="4" t="str">
        <f t="shared" ref="BN1980:BN1985" si="2204">IFERROR(AVERAGE(BO1980:BP1980),"")</f>
        <v/>
      </c>
      <c r="BO1980" s="12"/>
      <c r="BP1980" s="13"/>
      <c r="BQ1980" s="4" t="str">
        <f t="shared" ref="BQ1980:BQ1985" si="2205">IFERROR(AVERAGE(BR1980:BS1980),"")</f>
        <v/>
      </c>
      <c r="BR1980" s="12"/>
      <c r="BS1980" s="13"/>
      <c r="BT1980" s="4" t="str">
        <f t="shared" ref="BT1980:BT1985" si="2206">IFERROR(AVERAGE(BU1980:BV1980),"")</f>
        <v/>
      </c>
      <c r="BU1980" s="12"/>
      <c r="BV1980" s="13"/>
    </row>
    <row r="1981" spans="1:77" hidden="1" outlineLevel="1">
      <c r="B1981" t="str">
        <f t="shared" si="2183"/>
        <v>Anonymous2015-6</v>
      </c>
      <c r="C1981" t="s">
        <v>13</v>
      </c>
      <c r="D1981">
        <f t="shared" ref="D1981:E1985" si="2207">D1980</f>
        <v>2015</v>
      </c>
      <c r="E1981" t="str">
        <f t="shared" si="2207"/>
        <v>EUR</v>
      </c>
      <c r="F1981" s="4" t="str">
        <f t="shared" si="2184"/>
        <v/>
      </c>
      <c r="G1981" s="12"/>
      <c r="H1981" s="13"/>
      <c r="I1981" s="4" t="str">
        <f t="shared" si="2185"/>
        <v/>
      </c>
      <c r="J1981" s="12"/>
      <c r="K1981" s="13"/>
      <c r="L1981" s="4" t="str">
        <f t="shared" si="2186"/>
        <v/>
      </c>
      <c r="M1981" s="12"/>
      <c r="N1981" s="13"/>
      <c r="O1981" s="4" t="str">
        <f t="shared" si="2187"/>
        <v/>
      </c>
      <c r="P1981" s="12"/>
      <c r="Q1981" s="13"/>
      <c r="R1981" s="4" t="str">
        <f t="shared" si="2188"/>
        <v/>
      </c>
      <c r="S1981" s="12"/>
      <c r="T1981" s="13"/>
      <c r="U1981" s="4" t="str">
        <f t="shared" si="2189"/>
        <v/>
      </c>
      <c r="V1981" s="12"/>
      <c r="W1981" s="13"/>
      <c r="X1981" s="4" t="str">
        <f t="shared" si="2190"/>
        <v/>
      </c>
      <c r="Y1981" s="12"/>
      <c r="Z1981" s="13"/>
      <c r="AA1981" s="4" t="str">
        <f t="shared" si="2191"/>
        <v/>
      </c>
      <c r="AB1981" s="12"/>
      <c r="AC1981" s="13"/>
      <c r="AD1981" s="4" t="str">
        <f t="shared" si="2192"/>
        <v/>
      </c>
      <c r="AE1981" s="12"/>
      <c r="AF1981" s="13"/>
      <c r="AG1981" s="4" t="str">
        <f t="shared" si="2193"/>
        <v/>
      </c>
      <c r="AH1981" s="12"/>
      <c r="AI1981" s="13"/>
      <c r="AJ1981" s="4" t="str">
        <f t="shared" si="2194"/>
        <v/>
      </c>
      <c r="AK1981" s="12"/>
      <c r="AL1981" s="13"/>
      <c r="AM1981" s="4" t="str">
        <f t="shared" si="2195"/>
        <v/>
      </c>
      <c r="AN1981" s="12"/>
      <c r="AO1981" s="13"/>
      <c r="AP1981" s="4" t="str">
        <f t="shared" si="2196"/>
        <v/>
      </c>
      <c r="AQ1981" s="12"/>
      <c r="AR1981" s="13"/>
      <c r="AS1981" s="4" t="str">
        <f t="shared" si="2197"/>
        <v/>
      </c>
      <c r="AT1981" s="12"/>
      <c r="AU1981" s="13"/>
      <c r="AV1981" s="4" t="str">
        <f t="shared" si="2198"/>
        <v/>
      </c>
      <c r="AW1981" s="12"/>
      <c r="AX1981" s="13"/>
      <c r="AY1981" s="4" t="str">
        <f t="shared" si="2199"/>
        <v/>
      </c>
      <c r="AZ1981" s="12"/>
      <c r="BA1981" s="13"/>
      <c r="BB1981" s="4" t="str">
        <f t="shared" si="2200"/>
        <v/>
      </c>
      <c r="BC1981" s="12"/>
      <c r="BD1981" s="13"/>
      <c r="BE1981" s="4" t="str">
        <f t="shared" si="2201"/>
        <v/>
      </c>
      <c r="BF1981" s="12"/>
      <c r="BG1981" s="13"/>
      <c r="BH1981" s="4" t="str">
        <f t="shared" si="2202"/>
        <v/>
      </c>
      <c r="BI1981" s="12"/>
      <c r="BJ1981" s="13"/>
      <c r="BK1981" s="4" t="str">
        <f t="shared" si="2203"/>
        <v/>
      </c>
      <c r="BL1981" s="12"/>
      <c r="BM1981" s="13"/>
      <c r="BN1981" s="4" t="str">
        <f t="shared" si="2204"/>
        <v/>
      </c>
      <c r="BO1981" s="12"/>
      <c r="BP1981" s="13"/>
      <c r="BQ1981" s="4" t="str">
        <f t="shared" si="2205"/>
        <v/>
      </c>
      <c r="BR1981" s="12"/>
      <c r="BS1981" s="13"/>
      <c r="BT1981" s="4" t="str">
        <f t="shared" si="2206"/>
        <v/>
      </c>
      <c r="BU1981" s="12"/>
      <c r="BV1981" s="13"/>
    </row>
    <row r="1982" spans="1:77" hidden="1" outlineLevel="1">
      <c r="B1982" t="str">
        <f t="shared" si="2183"/>
        <v>Anonymous2015-6</v>
      </c>
      <c r="C1982" t="s">
        <v>14</v>
      </c>
      <c r="D1982">
        <f t="shared" si="2207"/>
        <v>2015</v>
      </c>
      <c r="E1982" t="str">
        <f t="shared" si="2207"/>
        <v>EUR</v>
      </c>
      <c r="F1982" s="4" t="str">
        <f t="shared" si="2184"/>
        <v/>
      </c>
      <c r="G1982" s="12"/>
      <c r="H1982" s="13"/>
      <c r="I1982" s="4" t="str">
        <f t="shared" si="2185"/>
        <v/>
      </c>
      <c r="J1982" s="12"/>
      <c r="K1982" s="13"/>
      <c r="L1982" s="4" t="str">
        <f t="shared" si="2186"/>
        <v/>
      </c>
      <c r="M1982" s="12"/>
      <c r="N1982" s="13"/>
      <c r="O1982" s="4" t="str">
        <f t="shared" si="2187"/>
        <v/>
      </c>
      <c r="P1982" s="12"/>
      <c r="Q1982" s="13"/>
      <c r="R1982" s="4" t="str">
        <f t="shared" si="2188"/>
        <v/>
      </c>
      <c r="S1982" s="12"/>
      <c r="T1982" s="13"/>
      <c r="U1982" s="4" t="str">
        <f t="shared" si="2189"/>
        <v/>
      </c>
      <c r="V1982" s="12"/>
      <c r="W1982" s="13"/>
      <c r="X1982" s="4" t="str">
        <f t="shared" si="2190"/>
        <v/>
      </c>
      <c r="Y1982" s="12"/>
      <c r="Z1982" s="13"/>
      <c r="AA1982" s="4" t="str">
        <f t="shared" si="2191"/>
        <v/>
      </c>
      <c r="AB1982" s="12"/>
      <c r="AC1982" s="13"/>
      <c r="AD1982" s="4" t="str">
        <f t="shared" si="2192"/>
        <v/>
      </c>
      <c r="AE1982" s="12"/>
      <c r="AF1982" s="13"/>
      <c r="AG1982" s="4" t="str">
        <f t="shared" si="2193"/>
        <v/>
      </c>
      <c r="AH1982" s="12"/>
      <c r="AI1982" s="13"/>
      <c r="AJ1982" s="4" t="str">
        <f t="shared" si="2194"/>
        <v/>
      </c>
      <c r="AK1982" s="12"/>
      <c r="AL1982" s="13"/>
      <c r="AM1982" s="4" t="str">
        <f t="shared" si="2195"/>
        <v/>
      </c>
      <c r="AN1982" s="12"/>
      <c r="AO1982" s="13"/>
      <c r="AP1982" s="4" t="str">
        <f t="shared" si="2196"/>
        <v/>
      </c>
      <c r="AQ1982" s="12"/>
      <c r="AR1982" s="13"/>
      <c r="AS1982" s="4" t="str">
        <f t="shared" si="2197"/>
        <v/>
      </c>
      <c r="AT1982" s="12"/>
      <c r="AU1982" s="13"/>
      <c r="AV1982" s="4" t="str">
        <f t="shared" si="2198"/>
        <v/>
      </c>
      <c r="AW1982" s="12"/>
      <c r="AX1982" s="13"/>
      <c r="AY1982" s="4" t="str">
        <f t="shared" si="2199"/>
        <v/>
      </c>
      <c r="AZ1982" s="12"/>
      <c r="BA1982" s="13"/>
      <c r="BB1982" s="4" t="str">
        <f t="shared" si="2200"/>
        <v/>
      </c>
      <c r="BC1982" s="12"/>
      <c r="BD1982" s="13"/>
      <c r="BE1982" s="4" t="str">
        <f t="shared" si="2201"/>
        <v/>
      </c>
      <c r="BF1982" s="12"/>
      <c r="BG1982" s="13"/>
      <c r="BH1982" s="4" t="str">
        <f t="shared" si="2202"/>
        <v/>
      </c>
      <c r="BI1982" s="12"/>
      <c r="BJ1982" s="13"/>
      <c r="BK1982" s="4" t="str">
        <f t="shared" si="2203"/>
        <v/>
      </c>
      <c r="BL1982" s="12"/>
      <c r="BM1982" s="13"/>
      <c r="BN1982" s="4" t="str">
        <f t="shared" si="2204"/>
        <v/>
      </c>
      <c r="BO1982" s="12"/>
      <c r="BP1982" s="13"/>
      <c r="BQ1982" s="4" t="str">
        <f t="shared" si="2205"/>
        <v/>
      </c>
      <c r="BR1982" s="12"/>
      <c r="BS1982" s="13"/>
      <c r="BT1982" s="4" t="str">
        <f t="shared" si="2206"/>
        <v/>
      </c>
      <c r="BU1982" s="12"/>
      <c r="BV1982" s="13"/>
    </row>
    <row r="1983" spans="1:77" hidden="1" outlineLevel="1">
      <c r="B1983" t="str">
        <f t="shared" si="2183"/>
        <v>Anonymous2015-6</v>
      </c>
      <c r="C1983" t="s">
        <v>11</v>
      </c>
      <c r="D1983">
        <f t="shared" si="2207"/>
        <v>2015</v>
      </c>
      <c r="E1983" t="str">
        <f t="shared" si="2207"/>
        <v>EUR</v>
      </c>
      <c r="F1983" s="4" t="str">
        <f t="shared" si="2184"/>
        <v/>
      </c>
      <c r="G1983" s="12"/>
      <c r="H1983" s="13"/>
      <c r="I1983" s="4" t="str">
        <f t="shared" si="2185"/>
        <v/>
      </c>
      <c r="J1983" s="12"/>
      <c r="K1983" s="13"/>
      <c r="L1983" s="4" t="str">
        <f t="shared" si="2186"/>
        <v/>
      </c>
      <c r="M1983" s="12"/>
      <c r="N1983" s="13"/>
      <c r="O1983" s="4" t="str">
        <f t="shared" si="2187"/>
        <v/>
      </c>
      <c r="P1983" s="12"/>
      <c r="Q1983" s="13"/>
      <c r="R1983" s="4" t="str">
        <f t="shared" si="2188"/>
        <v/>
      </c>
      <c r="S1983" s="12"/>
      <c r="T1983" s="13"/>
      <c r="U1983" s="4" t="str">
        <f t="shared" si="2189"/>
        <v/>
      </c>
      <c r="V1983" s="12"/>
      <c r="W1983" s="13"/>
      <c r="X1983" s="4" t="str">
        <f t="shared" si="2190"/>
        <v/>
      </c>
      <c r="Y1983" s="12"/>
      <c r="Z1983" s="13"/>
      <c r="AA1983" s="4" t="str">
        <f t="shared" si="2191"/>
        <v/>
      </c>
      <c r="AB1983" s="12"/>
      <c r="AC1983" s="13"/>
      <c r="AD1983" s="4" t="str">
        <f t="shared" si="2192"/>
        <v/>
      </c>
      <c r="AE1983" s="12"/>
      <c r="AF1983" s="13"/>
      <c r="AG1983" s="4" t="str">
        <f t="shared" si="2193"/>
        <v/>
      </c>
      <c r="AH1983" s="12"/>
      <c r="AI1983" s="13"/>
      <c r="AJ1983" s="4" t="str">
        <f t="shared" si="2194"/>
        <v/>
      </c>
      <c r="AK1983" s="12"/>
      <c r="AL1983" s="13"/>
      <c r="AM1983" s="4" t="str">
        <f t="shared" si="2195"/>
        <v/>
      </c>
      <c r="AN1983" s="12"/>
      <c r="AO1983" s="13"/>
      <c r="AP1983" s="4" t="str">
        <f t="shared" si="2196"/>
        <v/>
      </c>
      <c r="AQ1983" s="12"/>
      <c r="AR1983" s="13"/>
      <c r="AS1983" s="4" t="str">
        <f t="shared" si="2197"/>
        <v/>
      </c>
      <c r="AT1983" s="12"/>
      <c r="AU1983" s="13"/>
      <c r="AV1983" s="4" t="str">
        <f t="shared" si="2198"/>
        <v/>
      </c>
      <c r="AW1983" s="12"/>
      <c r="AX1983" s="13"/>
      <c r="AY1983" s="4" t="str">
        <f t="shared" si="2199"/>
        <v/>
      </c>
      <c r="AZ1983" s="12"/>
      <c r="BA1983" s="13"/>
      <c r="BB1983" s="4" t="str">
        <f t="shared" si="2200"/>
        <v/>
      </c>
      <c r="BC1983" s="12"/>
      <c r="BD1983" s="13"/>
      <c r="BE1983" s="4" t="str">
        <f t="shared" si="2201"/>
        <v/>
      </c>
      <c r="BF1983" s="12"/>
      <c r="BG1983" s="13"/>
      <c r="BH1983" s="4" t="str">
        <f t="shared" si="2202"/>
        <v/>
      </c>
      <c r="BI1983" s="12"/>
      <c r="BJ1983" s="13"/>
      <c r="BK1983" s="4" t="str">
        <f t="shared" si="2203"/>
        <v/>
      </c>
      <c r="BL1983" s="12"/>
      <c r="BM1983" s="13"/>
      <c r="BN1983" s="4" t="str">
        <f t="shared" si="2204"/>
        <v/>
      </c>
      <c r="BO1983" s="12"/>
      <c r="BP1983" s="13"/>
      <c r="BQ1983" s="4" t="str">
        <f t="shared" si="2205"/>
        <v/>
      </c>
      <c r="BR1983" s="12"/>
      <c r="BS1983" s="13"/>
      <c r="BT1983" s="4" t="str">
        <f t="shared" si="2206"/>
        <v/>
      </c>
      <c r="BU1983" s="12"/>
      <c r="BV1983" s="13"/>
    </row>
    <row r="1984" spans="1:77" hidden="1" outlineLevel="1">
      <c r="B1984" t="str">
        <f t="shared" si="2183"/>
        <v>Anonymous2015-6</v>
      </c>
      <c r="C1984" t="s">
        <v>15</v>
      </c>
      <c r="D1984">
        <f t="shared" si="2207"/>
        <v>2015</v>
      </c>
      <c r="E1984" t="str">
        <f t="shared" si="2207"/>
        <v>EUR</v>
      </c>
      <c r="F1984" s="4" t="str">
        <f t="shared" si="2184"/>
        <v/>
      </c>
      <c r="G1984" s="12"/>
      <c r="H1984" s="13"/>
      <c r="I1984" s="4" t="str">
        <f t="shared" si="2185"/>
        <v/>
      </c>
      <c r="J1984" s="12"/>
      <c r="K1984" s="13"/>
      <c r="L1984" s="4" t="str">
        <f t="shared" si="2186"/>
        <v/>
      </c>
      <c r="M1984" s="12"/>
      <c r="N1984" s="13"/>
      <c r="O1984" s="4" t="str">
        <f t="shared" si="2187"/>
        <v/>
      </c>
      <c r="P1984" s="12"/>
      <c r="Q1984" s="13"/>
      <c r="R1984" s="4" t="str">
        <f t="shared" si="2188"/>
        <v/>
      </c>
      <c r="S1984" s="12"/>
      <c r="T1984" s="13"/>
      <c r="U1984" s="4" t="str">
        <f t="shared" si="2189"/>
        <v/>
      </c>
      <c r="V1984" s="12"/>
      <c r="W1984" s="13"/>
      <c r="X1984" s="4" t="str">
        <f t="shared" si="2190"/>
        <v/>
      </c>
      <c r="Y1984" s="12"/>
      <c r="Z1984" s="13"/>
      <c r="AA1984" s="4" t="str">
        <f t="shared" si="2191"/>
        <v/>
      </c>
      <c r="AB1984" s="12"/>
      <c r="AC1984" s="13"/>
      <c r="AD1984" s="4" t="str">
        <f t="shared" si="2192"/>
        <v/>
      </c>
      <c r="AE1984" s="12"/>
      <c r="AF1984" s="13"/>
      <c r="AG1984" s="4" t="str">
        <f t="shared" si="2193"/>
        <v/>
      </c>
      <c r="AH1984" s="12"/>
      <c r="AI1984" s="13"/>
      <c r="AJ1984" s="4" t="str">
        <f t="shared" si="2194"/>
        <v/>
      </c>
      <c r="AK1984" s="12"/>
      <c r="AL1984" s="13"/>
      <c r="AM1984" s="4" t="str">
        <f t="shared" si="2195"/>
        <v/>
      </c>
      <c r="AN1984" s="12"/>
      <c r="AO1984" s="13"/>
      <c r="AP1984" s="4" t="str">
        <f t="shared" si="2196"/>
        <v/>
      </c>
      <c r="AQ1984" s="12"/>
      <c r="AR1984" s="13"/>
      <c r="AS1984" s="4" t="str">
        <f t="shared" si="2197"/>
        <v/>
      </c>
      <c r="AT1984" s="12"/>
      <c r="AU1984" s="13"/>
      <c r="AV1984" s="4" t="str">
        <f t="shared" si="2198"/>
        <v/>
      </c>
      <c r="AW1984" s="12"/>
      <c r="AX1984" s="13"/>
      <c r="AY1984" s="4" t="str">
        <f t="shared" si="2199"/>
        <v/>
      </c>
      <c r="AZ1984" s="12"/>
      <c r="BA1984" s="13"/>
      <c r="BB1984" s="4" t="str">
        <f t="shared" si="2200"/>
        <v/>
      </c>
      <c r="BC1984" s="12"/>
      <c r="BD1984" s="13"/>
      <c r="BE1984" s="4" t="str">
        <f t="shared" si="2201"/>
        <v/>
      </c>
      <c r="BF1984" s="12"/>
      <c r="BG1984" s="13"/>
      <c r="BH1984" s="4" t="str">
        <f t="shared" si="2202"/>
        <v/>
      </c>
      <c r="BI1984" s="12"/>
      <c r="BJ1984" s="13"/>
      <c r="BK1984" s="4" t="str">
        <f t="shared" si="2203"/>
        <v/>
      </c>
      <c r="BL1984" s="12"/>
      <c r="BM1984" s="13"/>
      <c r="BN1984" s="4" t="str">
        <f t="shared" si="2204"/>
        <v/>
      </c>
      <c r="BO1984" s="12"/>
      <c r="BP1984" s="13"/>
      <c r="BQ1984" s="4" t="str">
        <f t="shared" si="2205"/>
        <v/>
      </c>
      <c r="BR1984" s="12"/>
      <c r="BS1984" s="13"/>
      <c r="BT1984" s="4" t="str">
        <f t="shared" si="2206"/>
        <v/>
      </c>
      <c r="BU1984" s="12"/>
      <c r="BV1984" s="13"/>
    </row>
    <row r="1985" spans="1:77" hidden="1" outlineLevel="1">
      <c r="B1985" t="str">
        <f t="shared" si="2183"/>
        <v>Anonymous2015-6</v>
      </c>
      <c r="C1985" t="s">
        <v>16</v>
      </c>
      <c r="D1985">
        <f t="shared" si="2207"/>
        <v>2015</v>
      </c>
      <c r="E1985" t="str">
        <f t="shared" si="2207"/>
        <v>EUR</v>
      </c>
      <c r="F1985" s="4" t="str">
        <f t="shared" si="2184"/>
        <v/>
      </c>
      <c r="G1985" s="12"/>
      <c r="H1985" s="13"/>
      <c r="I1985" s="4" t="str">
        <f t="shared" si="2185"/>
        <v/>
      </c>
      <c r="J1985" s="12"/>
      <c r="K1985" s="13"/>
      <c r="L1985" s="4" t="str">
        <f t="shared" si="2186"/>
        <v/>
      </c>
      <c r="M1985" s="12"/>
      <c r="N1985" s="13"/>
      <c r="O1985" s="4" t="str">
        <f t="shared" si="2187"/>
        <v/>
      </c>
      <c r="P1985" s="12"/>
      <c r="Q1985" s="13"/>
      <c r="R1985" s="4" t="str">
        <f t="shared" si="2188"/>
        <v/>
      </c>
      <c r="S1985" s="12"/>
      <c r="T1985" s="13"/>
      <c r="U1985" s="4" t="str">
        <f t="shared" si="2189"/>
        <v/>
      </c>
      <c r="V1985" s="12"/>
      <c r="W1985" s="13"/>
      <c r="X1985" s="4" t="str">
        <f t="shared" si="2190"/>
        <v/>
      </c>
      <c r="Y1985" s="12"/>
      <c r="Z1985" s="13"/>
      <c r="AA1985" s="4" t="str">
        <f t="shared" si="2191"/>
        <v/>
      </c>
      <c r="AB1985" s="12"/>
      <c r="AC1985" s="13"/>
      <c r="AD1985" s="4" t="str">
        <f t="shared" si="2192"/>
        <v/>
      </c>
      <c r="AE1985" s="12"/>
      <c r="AF1985" s="13"/>
      <c r="AG1985" s="4" t="str">
        <f t="shared" si="2193"/>
        <v/>
      </c>
      <c r="AH1985" s="12"/>
      <c r="AI1985" s="13"/>
      <c r="AJ1985" s="4" t="str">
        <f t="shared" si="2194"/>
        <v/>
      </c>
      <c r="AK1985" s="12"/>
      <c r="AL1985" s="13"/>
      <c r="AM1985" s="4" t="str">
        <f t="shared" si="2195"/>
        <v/>
      </c>
      <c r="AN1985" s="12"/>
      <c r="AO1985" s="13"/>
      <c r="AP1985" s="4" t="str">
        <f t="shared" si="2196"/>
        <v/>
      </c>
      <c r="AQ1985" s="12"/>
      <c r="AR1985" s="13"/>
      <c r="AS1985" s="4" t="str">
        <f t="shared" si="2197"/>
        <v/>
      </c>
      <c r="AT1985" s="12"/>
      <c r="AU1985" s="13"/>
      <c r="AV1985" s="4" t="str">
        <f t="shared" si="2198"/>
        <v/>
      </c>
      <c r="AW1985" s="12"/>
      <c r="AX1985" s="13"/>
      <c r="AY1985" s="4" t="str">
        <f t="shared" si="2199"/>
        <v/>
      </c>
      <c r="AZ1985" s="12"/>
      <c r="BA1985" s="13"/>
      <c r="BB1985" s="4" t="str">
        <f t="shared" si="2200"/>
        <v/>
      </c>
      <c r="BC1985" s="12"/>
      <c r="BD1985" s="13"/>
      <c r="BE1985" s="4" t="str">
        <f t="shared" si="2201"/>
        <v/>
      </c>
      <c r="BF1985" s="12"/>
      <c r="BG1985" s="13"/>
      <c r="BH1985" s="4" t="str">
        <f t="shared" si="2202"/>
        <v/>
      </c>
      <c r="BI1985" s="12"/>
      <c r="BJ1985" s="13"/>
      <c r="BK1985" s="4" t="str">
        <f t="shared" si="2203"/>
        <v/>
      </c>
      <c r="BL1985" s="12"/>
      <c r="BM1985" s="13"/>
      <c r="BN1985" s="4" t="str">
        <f t="shared" si="2204"/>
        <v/>
      </c>
      <c r="BO1985" s="12"/>
      <c r="BP1985" s="13"/>
      <c r="BQ1985" s="4" t="str">
        <f t="shared" si="2205"/>
        <v/>
      </c>
      <c r="BR1985" s="12"/>
      <c r="BS1985" s="13"/>
      <c r="BT1985" s="4" t="str">
        <f t="shared" si="2206"/>
        <v/>
      </c>
      <c r="BU1985" s="12"/>
      <c r="BV1985" s="13"/>
    </row>
    <row r="1986" spans="1:77" collapsed="1">
      <c r="B1986" t="s">
        <v>69</v>
      </c>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4"/>
      <c r="AU1986" s="4"/>
      <c r="AV1986" s="4"/>
      <c r="AW1986" s="4"/>
      <c r="AX1986" s="4"/>
      <c r="AY1986" s="4"/>
      <c r="AZ1986" s="4"/>
      <c r="BA1986" s="4"/>
      <c r="BB1986" s="4"/>
      <c r="BC1986" s="4"/>
      <c r="BD1986" s="4"/>
      <c r="BE1986" s="4"/>
      <c r="BF1986" s="4"/>
      <c r="BG1986" s="4"/>
      <c r="BH1986" s="4"/>
      <c r="BI1986" s="4"/>
      <c r="BJ1986" s="4"/>
      <c r="BK1986" s="4"/>
      <c r="BL1986" s="4"/>
      <c r="BM1986" s="4"/>
      <c r="BN1986" s="4"/>
      <c r="BO1986" s="4"/>
      <c r="BP1986" s="4"/>
      <c r="BQ1986" s="4"/>
      <c r="BR1986" s="4"/>
      <c r="BS1986" s="4"/>
      <c r="BT1986" s="4"/>
      <c r="BU1986" s="4"/>
      <c r="BV1986" s="4"/>
    </row>
    <row r="1987" spans="1:77">
      <c r="B1987" t="str">
        <f>B1985</f>
        <v>Anonymous2015-6</v>
      </c>
      <c r="C1987" t="s">
        <v>19</v>
      </c>
      <c r="D1987">
        <f>D1985</f>
        <v>2015</v>
      </c>
      <c r="E1987" t="str">
        <f>E1974</f>
        <v>EUR/kW</v>
      </c>
      <c r="F1987" s="4" t="str">
        <f>IFERROR(AVERAGE(G1987:H1987),"")</f>
        <v/>
      </c>
      <c r="G1987" s="12"/>
      <c r="H1987" s="13"/>
      <c r="I1987" s="4" t="str">
        <f>IFERROR(AVERAGE(J1987:K1987),"")</f>
        <v/>
      </c>
      <c r="J1987" s="12"/>
      <c r="K1987" s="13"/>
      <c r="L1987" s="4" t="str">
        <f>IFERROR(AVERAGE(M1987:N1987),"")</f>
        <v/>
      </c>
      <c r="M1987" s="12"/>
      <c r="N1987" s="13"/>
      <c r="O1987" s="4" t="str">
        <f>IFERROR(AVERAGE(P1987:Q1987),"")</f>
        <v/>
      </c>
      <c r="P1987" s="12"/>
      <c r="Q1987" s="13"/>
      <c r="R1987" s="4" t="str">
        <f>IFERROR(AVERAGE(S1987:T1987),"")</f>
        <v/>
      </c>
      <c r="S1987" s="12"/>
      <c r="T1987" s="13"/>
      <c r="U1987" s="4" t="str">
        <f>IFERROR(AVERAGE(V1987:W1987),"")</f>
        <v/>
      </c>
      <c r="V1987" s="12"/>
      <c r="W1987" s="13"/>
      <c r="X1987" s="4" t="str">
        <f>IFERROR(AVERAGE(Y1987:Z1987),"")</f>
        <v/>
      </c>
      <c r="Y1987" s="12"/>
      <c r="Z1987" s="13"/>
      <c r="AA1987" s="4" t="str">
        <f>IFERROR(AVERAGE(AB1987:AC1987),"")</f>
        <v/>
      </c>
      <c r="AB1987" s="12"/>
      <c r="AC1987" s="13"/>
      <c r="AD1987" s="4" t="str">
        <f>IFERROR(AVERAGE(AE1987:AF1987),"")</f>
        <v/>
      </c>
      <c r="AE1987" s="12"/>
      <c r="AF1987" s="13"/>
      <c r="AG1987" s="4" t="str">
        <f>IFERROR(AVERAGE(AH1987:AI1987),"")</f>
        <v/>
      </c>
      <c r="AH1987" s="12"/>
      <c r="AI1987" s="13"/>
      <c r="AJ1987" s="4" t="str">
        <f>IFERROR(AVERAGE(AK1987:AL1987),"")</f>
        <v/>
      </c>
      <c r="AK1987" s="12"/>
      <c r="AL1987" s="13"/>
      <c r="AM1987" s="4" t="str">
        <f>IFERROR(AVERAGE(AN1987:AO1987),"")</f>
        <v/>
      </c>
      <c r="AN1987" s="12"/>
      <c r="AO1987" s="13"/>
      <c r="AP1987" s="4" t="str">
        <f>IFERROR(AVERAGE(AQ1987:AR1987),"")</f>
        <v/>
      </c>
      <c r="AQ1987" s="12"/>
      <c r="AR1987" s="13"/>
      <c r="AS1987" s="4" t="str">
        <f>IFERROR(AVERAGE(AT1987:AU1987),"")</f>
        <v/>
      </c>
      <c r="AT1987" s="12"/>
      <c r="AU1987" s="13"/>
      <c r="AV1987" s="4" t="str">
        <f>IFERROR(AVERAGE(AW1987:AX1987),"")</f>
        <v/>
      </c>
      <c r="AW1987" s="12"/>
      <c r="AX1987" s="13"/>
      <c r="AY1987" s="4">
        <f>IFERROR(AVERAGE(AZ1987:BA1987),"")</f>
        <v>1540.84</v>
      </c>
      <c r="AZ1987" s="12">
        <f>1540840/1000</f>
        <v>1540.84</v>
      </c>
      <c r="BA1987" s="12">
        <f>1540840/1000</f>
        <v>1540.84</v>
      </c>
      <c r="BB1987" s="4" t="str">
        <f>IFERROR(AVERAGE(BC1987:BD1987),"")</f>
        <v/>
      </c>
      <c r="BC1987" s="12"/>
      <c r="BD1987" s="13"/>
      <c r="BE1987" s="4" t="str">
        <f>IFERROR(AVERAGE(BF1987:BG1987),"")</f>
        <v/>
      </c>
      <c r="BF1987" s="12"/>
      <c r="BG1987" s="13"/>
      <c r="BH1987" s="4" t="str">
        <f>IFERROR(AVERAGE(BI1987:BJ1987),"")</f>
        <v/>
      </c>
      <c r="BI1987" s="12"/>
      <c r="BJ1987" s="13"/>
      <c r="BK1987" s="4" t="str">
        <f>IFERROR(AVERAGE(BL1987:BM1987),"")</f>
        <v/>
      </c>
      <c r="BL1987" s="12"/>
      <c r="BM1987" s="13"/>
      <c r="BN1987" s="4" t="str">
        <f>IFERROR(AVERAGE(BO1987:BP1987),"")</f>
        <v/>
      </c>
      <c r="BO1987" s="12"/>
      <c r="BP1987" s="13"/>
      <c r="BQ1987" s="4" t="str">
        <f>IFERROR(AVERAGE(BR1987:BS1987),"")</f>
        <v/>
      </c>
      <c r="BR1987" s="12"/>
      <c r="BS1987" s="13"/>
      <c r="BT1987" s="4" t="str">
        <f>IFERROR(AVERAGE(BU1987:BV1987),"")</f>
        <v/>
      </c>
      <c r="BU1987" s="12"/>
      <c r="BV1987" s="13"/>
    </row>
    <row r="1988" spans="1:77">
      <c r="B1988" t="s">
        <v>69</v>
      </c>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4"/>
      <c r="AU1988" s="4"/>
      <c r="AV1988" s="4"/>
      <c r="AW1988" s="4"/>
      <c r="AX1988" s="4"/>
      <c r="AY1988" s="4"/>
      <c r="AZ1988" s="4"/>
      <c r="BA1988" s="4"/>
      <c r="BB1988" s="4"/>
      <c r="BC1988" s="4"/>
      <c r="BD1988" s="4"/>
      <c r="BE1988" s="4"/>
      <c r="BF1988" s="4"/>
      <c r="BG1988" s="4"/>
      <c r="BH1988" s="4"/>
      <c r="BI1988" s="4"/>
      <c r="BJ1988" s="4"/>
      <c r="BK1988" s="4"/>
      <c r="BL1988" s="4"/>
      <c r="BM1988" s="4"/>
      <c r="BN1988" s="4"/>
      <c r="BO1988" s="4"/>
      <c r="BP1988" s="4"/>
      <c r="BQ1988" s="4"/>
      <c r="BR1988" s="4"/>
      <c r="BS1988" s="4"/>
      <c r="BT1988" s="4"/>
      <c r="BU1988" s="4"/>
      <c r="BV1988" s="4"/>
    </row>
    <row r="1989" spans="1:77">
      <c r="B1989" t="str">
        <f>B1987</f>
        <v>Anonymous2015-6</v>
      </c>
      <c r="C1989" t="s">
        <v>48</v>
      </c>
      <c r="D1989">
        <f>D1987</f>
        <v>2015</v>
      </c>
      <c r="E1989" t="s">
        <v>22</v>
      </c>
      <c r="F1989" s="22" t="str">
        <f>IFERROR(AVERAGE(G1989:H1989),"")</f>
        <v/>
      </c>
      <c r="G1989" s="23"/>
      <c r="H1989" s="24"/>
      <c r="I1989" s="22" t="str">
        <f>IFERROR(AVERAGE(J1989:K1989),"")</f>
        <v/>
      </c>
      <c r="J1989" s="23"/>
      <c r="K1989" s="24"/>
      <c r="L1989" s="22" t="str">
        <f>IFERROR(AVERAGE(M1989:N1989),"")</f>
        <v/>
      </c>
      <c r="M1989" s="23"/>
      <c r="N1989" s="24"/>
      <c r="O1989" s="22" t="str">
        <f>IFERROR(AVERAGE(P1989:Q1989),"")</f>
        <v/>
      </c>
      <c r="P1989" s="23"/>
      <c r="Q1989" s="24"/>
      <c r="R1989" s="22" t="str">
        <f>IFERROR(AVERAGE(S1989:T1989),"")</f>
        <v/>
      </c>
      <c r="S1989" s="23"/>
      <c r="T1989" s="24"/>
      <c r="U1989" s="22" t="str">
        <f>IFERROR(AVERAGE(V1989:W1989),"")</f>
        <v/>
      </c>
      <c r="V1989" s="23"/>
      <c r="W1989" s="24"/>
      <c r="X1989" s="22" t="str">
        <f>IFERROR(AVERAGE(Y1989:Z1989),"")</f>
        <v/>
      </c>
      <c r="Y1989" s="23"/>
      <c r="Z1989" s="24"/>
      <c r="AA1989" s="22" t="str">
        <f>IFERROR(AVERAGE(AB1989:AC1989),"")</f>
        <v/>
      </c>
      <c r="AB1989" s="23"/>
      <c r="AC1989" s="24"/>
      <c r="AD1989" s="22" t="str">
        <f>IFERROR(AVERAGE(AE1989:AF1989),"")</f>
        <v/>
      </c>
      <c r="AE1989" s="23"/>
      <c r="AF1989" s="24"/>
      <c r="AG1989" s="22" t="str">
        <f>IFERROR(AVERAGE(AH1989:AI1989),"")</f>
        <v/>
      </c>
      <c r="AH1989" s="23"/>
      <c r="AI1989" s="24"/>
      <c r="AJ1989" s="22" t="str">
        <f>IFERROR(AVERAGE(AK1989:AL1989),"")</f>
        <v/>
      </c>
      <c r="AK1989" s="23"/>
      <c r="AL1989" s="24"/>
      <c r="AM1989" s="22" t="str">
        <f>IFERROR(AVERAGE(AN1989:AO1989),"")</f>
        <v/>
      </c>
      <c r="AN1989" s="23"/>
      <c r="AO1989" s="24"/>
      <c r="AP1989" s="22" t="str">
        <f>IFERROR(AVERAGE(AQ1989:AR1989),"")</f>
        <v/>
      </c>
      <c r="AQ1989" s="23"/>
      <c r="AR1989" s="24"/>
      <c r="AS1989" s="22" t="str">
        <f>IFERROR(AVERAGE(AT1989:AU1989),"")</f>
        <v/>
      </c>
      <c r="AT1989" s="23"/>
      <c r="AU1989" s="24"/>
      <c r="AV1989" s="22" t="str">
        <f>IFERROR(AVERAGE(AW1989:AX1989),"")</f>
        <v/>
      </c>
      <c r="AW1989" s="23"/>
      <c r="AX1989" s="24"/>
      <c r="AY1989" s="22" t="str">
        <f>IFERROR(AVERAGE(AZ1989:BA1989),"")</f>
        <v/>
      </c>
      <c r="AZ1989" s="23"/>
      <c r="BA1989" s="24"/>
      <c r="BB1989" s="22" t="str">
        <f>IFERROR(AVERAGE(BC1989:BD1989),"")</f>
        <v/>
      </c>
      <c r="BC1989" s="23"/>
      <c r="BD1989" s="24"/>
      <c r="BE1989" s="22" t="str">
        <f>IFERROR(AVERAGE(BF1989:BG1989),"")</f>
        <v/>
      </c>
      <c r="BF1989" s="23"/>
      <c r="BG1989" s="24"/>
      <c r="BH1989" s="22" t="str">
        <f>IFERROR(AVERAGE(BI1989:BJ1989),"")</f>
        <v/>
      </c>
      <c r="BI1989" s="23"/>
      <c r="BJ1989" s="24"/>
      <c r="BK1989" s="22" t="str">
        <f>IFERROR(AVERAGE(BL1989:BM1989),"")</f>
        <v/>
      </c>
      <c r="BL1989" s="23"/>
      <c r="BM1989" s="24"/>
      <c r="BN1989" s="22" t="str">
        <f>IFERROR(AVERAGE(BO1989:BP1989),"")</f>
        <v/>
      </c>
      <c r="BO1989" s="23"/>
      <c r="BP1989" s="24"/>
      <c r="BQ1989" s="22" t="str">
        <f>IFERROR(AVERAGE(BR1989:BS1989),"")</f>
        <v/>
      </c>
      <c r="BR1989" s="23"/>
      <c r="BS1989" s="24"/>
      <c r="BT1989" s="22" t="str">
        <f>IFERROR(AVERAGE(BU1989:BV1989),"")</f>
        <v/>
      </c>
      <c r="BU1989" s="23"/>
      <c r="BV1989" s="24"/>
    </row>
    <row r="1990" spans="1:77">
      <c r="B1990" t="str">
        <f>B1989</f>
        <v>Anonymous2015-6</v>
      </c>
      <c r="C1990" t="s">
        <v>49</v>
      </c>
      <c r="D1990">
        <f>D1989</f>
        <v>2015</v>
      </c>
      <c r="E1990" t="s">
        <v>22</v>
      </c>
      <c r="F1990" s="22" t="str">
        <f>IFERROR(AVERAGE(G1990:H1990),"")</f>
        <v/>
      </c>
      <c r="G1990" s="23"/>
      <c r="H1990" s="24"/>
      <c r="I1990" s="22" t="str">
        <f>IFERROR(AVERAGE(J1990:K1990),"")</f>
        <v/>
      </c>
      <c r="J1990" s="23"/>
      <c r="K1990" s="24"/>
      <c r="L1990" s="22" t="str">
        <f>IFERROR(AVERAGE(M1990:N1990),"")</f>
        <v/>
      </c>
      <c r="M1990" s="23"/>
      <c r="N1990" s="24"/>
      <c r="O1990" s="22" t="str">
        <f>IFERROR(AVERAGE(P1990:Q1990),"")</f>
        <v/>
      </c>
      <c r="P1990" s="23"/>
      <c r="Q1990" s="24"/>
      <c r="R1990" s="22" t="str">
        <f>IFERROR(AVERAGE(S1990:T1990),"")</f>
        <v/>
      </c>
      <c r="S1990" s="23"/>
      <c r="T1990" s="24"/>
      <c r="U1990" s="22" t="str">
        <f>IFERROR(AVERAGE(V1990:W1990),"")</f>
        <v/>
      </c>
      <c r="V1990" s="23"/>
      <c r="W1990" s="24"/>
      <c r="X1990" s="22" t="str">
        <f>IFERROR(AVERAGE(Y1990:Z1990),"")</f>
        <v/>
      </c>
      <c r="Y1990" s="23"/>
      <c r="Z1990" s="24"/>
      <c r="AA1990" s="22" t="str">
        <f>IFERROR(AVERAGE(AB1990:AC1990),"")</f>
        <v/>
      </c>
      <c r="AB1990" s="23"/>
      <c r="AC1990" s="24"/>
      <c r="AD1990" s="22" t="str">
        <f>IFERROR(AVERAGE(AE1990:AF1990),"")</f>
        <v/>
      </c>
      <c r="AE1990" s="23"/>
      <c r="AF1990" s="24"/>
      <c r="AG1990" s="22" t="str">
        <f>IFERROR(AVERAGE(AH1990:AI1990),"")</f>
        <v/>
      </c>
      <c r="AH1990" s="23"/>
      <c r="AI1990" s="24"/>
      <c r="AJ1990" s="22" t="str">
        <f>IFERROR(AVERAGE(AK1990:AL1990),"")</f>
        <v/>
      </c>
      <c r="AK1990" s="23"/>
      <c r="AL1990" s="24"/>
      <c r="AM1990" s="22" t="str">
        <f>IFERROR(AVERAGE(AN1990:AO1990),"")</f>
        <v/>
      </c>
      <c r="AN1990" s="23"/>
      <c r="AO1990" s="24"/>
      <c r="AP1990" s="22" t="str">
        <f>IFERROR(AVERAGE(AQ1990:AR1990),"")</f>
        <v/>
      </c>
      <c r="AQ1990" s="23"/>
      <c r="AR1990" s="24"/>
      <c r="AS1990" s="22" t="str">
        <f>IFERROR(AVERAGE(AT1990:AU1990),"")</f>
        <v/>
      </c>
      <c r="AT1990" s="23"/>
      <c r="AU1990" s="24"/>
      <c r="AV1990" s="22" t="str">
        <f>IFERROR(AVERAGE(AW1990:AX1990),"")</f>
        <v/>
      </c>
      <c r="AW1990" s="23"/>
      <c r="AX1990" s="24"/>
      <c r="AY1990" s="22" t="str">
        <f>IFERROR(AVERAGE(AZ1990:BA1990),"")</f>
        <v/>
      </c>
      <c r="AZ1990" s="23"/>
      <c r="BA1990" s="24"/>
      <c r="BB1990" s="22" t="str">
        <f>IFERROR(AVERAGE(BC1990:BD1990),"")</f>
        <v/>
      </c>
      <c r="BC1990" s="23"/>
      <c r="BD1990" s="24"/>
      <c r="BE1990" s="22" t="str">
        <f>IFERROR(AVERAGE(BF1990:BG1990),"")</f>
        <v/>
      </c>
      <c r="BF1990" s="23"/>
      <c r="BG1990" s="24"/>
      <c r="BH1990" s="22" t="str">
        <f>IFERROR(AVERAGE(BI1990:BJ1990),"")</f>
        <v/>
      </c>
      <c r="BI1990" s="23"/>
      <c r="BJ1990" s="24"/>
      <c r="BK1990" s="22" t="str">
        <f>IFERROR(AVERAGE(BL1990:BM1990),"")</f>
        <v/>
      </c>
      <c r="BL1990" s="23"/>
      <c r="BM1990" s="24"/>
      <c r="BN1990" s="22" t="str">
        <f>IFERROR(AVERAGE(BO1990:BP1990),"")</f>
        <v/>
      </c>
      <c r="BO1990" s="23"/>
      <c r="BP1990" s="24"/>
      <c r="BQ1990" s="22" t="str">
        <f>IFERROR(AVERAGE(BR1990:BS1990),"")</f>
        <v/>
      </c>
      <c r="BR1990" s="23"/>
      <c r="BS1990" s="24"/>
      <c r="BT1990" s="22" t="str">
        <f>IFERROR(AVERAGE(BU1990:BV1990),"")</f>
        <v/>
      </c>
      <c r="BU1990" s="23"/>
      <c r="BV1990" s="24"/>
    </row>
    <row r="1991" spans="1:77">
      <c r="B1991" t="s">
        <v>69</v>
      </c>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4"/>
      <c r="AU1991" s="4"/>
      <c r="AV1991" s="4"/>
      <c r="AW1991" s="4"/>
      <c r="AX1991" s="4"/>
      <c r="AY1991" s="4"/>
      <c r="AZ1991" s="4"/>
      <c r="BA1991" s="4"/>
      <c r="BB1991" s="4"/>
      <c r="BC1991" s="4"/>
      <c r="BD1991" s="4"/>
      <c r="BE1991" s="4"/>
      <c r="BF1991" s="4"/>
      <c r="BG1991" s="4"/>
      <c r="BH1991" s="4"/>
      <c r="BI1991" s="4"/>
      <c r="BJ1991" s="4"/>
      <c r="BK1991" s="4"/>
      <c r="BL1991" s="4"/>
      <c r="BM1991" s="4"/>
      <c r="BN1991" s="4"/>
      <c r="BO1991" s="4"/>
      <c r="BP1991" s="4"/>
      <c r="BQ1991" s="4"/>
      <c r="BR1991" s="4"/>
      <c r="BS1991" s="4"/>
      <c r="BT1991" s="4"/>
      <c r="BU1991" s="4"/>
      <c r="BV1991" s="4"/>
    </row>
    <row r="1992" spans="1:77">
      <c r="B1992" t="str">
        <f>B1987</f>
        <v>Anonymous2015-6</v>
      </c>
      <c r="C1992" t="s">
        <v>23</v>
      </c>
      <c r="D1992">
        <f>D1987</f>
        <v>2015</v>
      </c>
      <c r="E1992" t="s">
        <v>20</v>
      </c>
      <c r="F1992" s="4" t="str">
        <f>IFERROR(AVERAGE(G1992:H1992),"")</f>
        <v/>
      </c>
      <c r="G1992" s="12"/>
      <c r="H1992" s="13"/>
      <c r="I1992" s="4" t="str">
        <f>IFERROR(AVERAGE(J1992:K1992),"")</f>
        <v/>
      </c>
      <c r="J1992" s="12"/>
      <c r="K1992" s="13"/>
      <c r="L1992" s="4" t="str">
        <f>IFERROR(AVERAGE(M1992:N1992),"")</f>
        <v/>
      </c>
      <c r="M1992" s="12"/>
      <c r="N1992" s="13"/>
      <c r="O1992" s="4" t="str">
        <f>IFERROR(AVERAGE(P1992:Q1992),"")</f>
        <v/>
      </c>
      <c r="P1992" s="12"/>
      <c r="Q1992" s="13"/>
      <c r="R1992" s="4" t="str">
        <f>IFERROR(AVERAGE(S1992:T1992),"")</f>
        <v/>
      </c>
      <c r="S1992" s="12"/>
      <c r="T1992" s="13"/>
      <c r="U1992" s="4" t="str">
        <f>IFERROR(AVERAGE(V1992:W1992),"")</f>
        <v/>
      </c>
      <c r="V1992" s="12"/>
      <c r="W1992" s="13"/>
      <c r="X1992" s="4" t="str">
        <f>IFERROR(AVERAGE(Y1992:Z1992),"")</f>
        <v/>
      </c>
      <c r="Y1992" s="12"/>
      <c r="Z1992" s="13"/>
      <c r="AA1992" s="4" t="str">
        <f>IFERROR(AVERAGE(AB1992:AC1992),"")</f>
        <v/>
      </c>
      <c r="AB1992" s="12"/>
      <c r="AC1992" s="13"/>
      <c r="AD1992" s="4" t="str">
        <f>IFERROR(AVERAGE(AE1992:AF1992),"")</f>
        <v/>
      </c>
      <c r="AE1992" s="12"/>
      <c r="AF1992" s="13"/>
      <c r="AG1992" s="4" t="str">
        <f>IFERROR(AVERAGE(AH1992:AI1992),"")</f>
        <v/>
      </c>
      <c r="AH1992" s="12"/>
      <c r="AI1992" s="13"/>
      <c r="AJ1992" s="4" t="str">
        <f>IFERROR(AVERAGE(AK1992:AL1992),"")</f>
        <v/>
      </c>
      <c r="AK1992" s="12"/>
      <c r="AL1992" s="13"/>
      <c r="AM1992" s="4" t="str">
        <f>IFERROR(AVERAGE(AN1992:AO1992),"")</f>
        <v/>
      </c>
      <c r="AN1992" s="12"/>
      <c r="AO1992" s="13"/>
      <c r="AP1992" s="4" t="str">
        <f>IFERROR(AVERAGE(AQ1992:AR1992),"")</f>
        <v/>
      </c>
      <c r="AQ1992" s="12"/>
      <c r="AR1992" s="13"/>
      <c r="AS1992" s="4" t="str">
        <f>IFERROR(AVERAGE(AT1992:AU1992),"")</f>
        <v/>
      </c>
      <c r="AT1992" s="12"/>
      <c r="AU1992" s="13"/>
      <c r="AV1992" s="4" t="str">
        <f>IFERROR(AVERAGE(AW1992:AX1992),"")</f>
        <v/>
      </c>
      <c r="AW1992" s="12"/>
      <c r="AX1992" s="13"/>
      <c r="AY1992" s="45">
        <f>IFERROR(AVERAGE(AZ1992:BA1992),"")</f>
        <v>1.9683442116111304E-2</v>
      </c>
      <c r="AZ1992" s="44">
        <f>0.08988*1/AZ1993</f>
        <v>2.1098591549295775E-2</v>
      </c>
      <c r="BA1992" s="44">
        <f>0.08988*1/BA1993</f>
        <v>1.8268292682926828E-2</v>
      </c>
      <c r="BB1992" s="4" t="str">
        <f>IFERROR(AVERAGE(BC1992:BD1992),"")</f>
        <v/>
      </c>
      <c r="BC1992" s="12"/>
      <c r="BD1992" s="13"/>
      <c r="BE1992" s="4" t="str">
        <f>IFERROR(AVERAGE(BF1992:BG1992),"")</f>
        <v/>
      </c>
      <c r="BF1992" s="12"/>
      <c r="BG1992" s="13"/>
      <c r="BH1992" s="4" t="str">
        <f>IFERROR(AVERAGE(BI1992:BJ1992),"")</f>
        <v/>
      </c>
      <c r="BI1992" s="12"/>
      <c r="BJ1992" s="13"/>
      <c r="BK1992" s="4" t="str">
        <f>IFERROR(AVERAGE(BL1992:BM1992),"")</f>
        <v/>
      </c>
      <c r="BL1992" s="12"/>
      <c r="BM1992" s="13"/>
      <c r="BN1992" s="4" t="str">
        <f>IFERROR(AVERAGE(BO1992:BP1992),"")</f>
        <v/>
      </c>
      <c r="BO1992" s="12"/>
      <c r="BP1992" s="13"/>
      <c r="BQ1992" s="4" t="str">
        <f>IFERROR(AVERAGE(BR1992:BS1992),"")</f>
        <v/>
      </c>
      <c r="BR1992" s="12"/>
      <c r="BS1992" s="13"/>
      <c r="BT1992" s="4" t="str">
        <f>IFERROR(AVERAGE(BU1992:BV1992),"")</f>
        <v/>
      </c>
      <c r="BU1992" s="12"/>
      <c r="BV1992" s="13"/>
    </row>
    <row r="1993" spans="1:77">
      <c r="B1993" t="str">
        <f>B1992</f>
        <v>Anonymous2015-6</v>
      </c>
      <c r="C1993" t="s">
        <v>42</v>
      </c>
      <c r="D1993">
        <f>D1992</f>
        <v>2015</v>
      </c>
      <c r="E1993" t="s">
        <v>43</v>
      </c>
      <c r="F1993" s="4" t="str">
        <f>IFERROR(AVERAGE(G1993:H1993),"")</f>
        <v/>
      </c>
      <c r="G1993" s="12"/>
      <c r="H1993" s="13"/>
      <c r="I1993" s="4" t="str">
        <f>IFERROR(AVERAGE(J1993:K1993),"")</f>
        <v/>
      </c>
      <c r="J1993" s="12"/>
      <c r="K1993" s="13"/>
      <c r="L1993" s="4" t="str">
        <f>IFERROR(AVERAGE(M1993:N1993),"")</f>
        <v/>
      </c>
      <c r="M1993" s="12"/>
      <c r="N1993" s="13"/>
      <c r="O1993" s="4" t="str">
        <f>IFERROR(AVERAGE(P1993:Q1993),"")</f>
        <v/>
      </c>
      <c r="P1993" s="12"/>
      <c r="Q1993" s="13"/>
      <c r="R1993" s="4" t="str">
        <f>IFERROR(AVERAGE(S1993:T1993),"")</f>
        <v/>
      </c>
      <c r="S1993" s="12"/>
      <c r="T1993" s="13"/>
      <c r="U1993" s="4" t="str">
        <f>IFERROR(AVERAGE(V1993:W1993),"")</f>
        <v/>
      </c>
      <c r="V1993" s="12"/>
      <c r="W1993" s="13"/>
      <c r="X1993" s="4" t="str">
        <f>IFERROR(AVERAGE(Y1993:Z1993),"")</f>
        <v/>
      </c>
      <c r="Y1993" s="12"/>
      <c r="Z1993" s="13"/>
      <c r="AA1993" s="4" t="str">
        <f>IFERROR(AVERAGE(AB1993:AC1993),"")</f>
        <v/>
      </c>
      <c r="AB1993" s="12"/>
      <c r="AC1993" s="13"/>
      <c r="AD1993" s="4" t="str">
        <f>IFERROR(AVERAGE(AE1993:AF1993),"")</f>
        <v/>
      </c>
      <c r="AE1993" s="12"/>
      <c r="AF1993" s="13"/>
      <c r="AG1993" s="4" t="str">
        <f>IFERROR(AVERAGE(AH1993:AI1993),"")</f>
        <v/>
      </c>
      <c r="AH1993" s="12"/>
      <c r="AI1993" s="13"/>
      <c r="AJ1993" s="4" t="str">
        <f>IFERROR(AVERAGE(AK1993:AL1993),"")</f>
        <v/>
      </c>
      <c r="AK1993" s="12"/>
      <c r="AL1993" s="13"/>
      <c r="AM1993" s="4" t="str">
        <f>IFERROR(AVERAGE(AN1993:AO1993),"")</f>
        <v/>
      </c>
      <c r="AN1993" s="12"/>
      <c r="AO1993" s="13"/>
      <c r="AP1993" s="4" t="str">
        <f>IFERROR(AVERAGE(AQ1993:AR1993),"")</f>
        <v/>
      </c>
      <c r="AQ1993" s="12"/>
      <c r="AR1993" s="13"/>
      <c r="AS1993" s="4" t="str">
        <f>IFERROR(AVERAGE(AT1993:AU1993),"")</f>
        <v/>
      </c>
      <c r="AT1993" s="12"/>
      <c r="AU1993" s="13"/>
      <c r="AV1993" s="4" t="str">
        <f>IFERROR(AVERAGE(AW1993:AX1993),"")</f>
        <v/>
      </c>
      <c r="AW1993" s="12"/>
      <c r="AX1993" s="13"/>
      <c r="AY1993" s="28">
        <f>IFERROR(AVERAGE(AZ1993:BA1993),"")</f>
        <v>4.59</v>
      </c>
      <c r="AZ1993" s="26">
        <v>4.26</v>
      </c>
      <c r="BA1993" s="27">
        <v>4.92</v>
      </c>
      <c r="BB1993" s="4" t="str">
        <f>IFERROR(AVERAGE(BC1993:BD1993),"")</f>
        <v/>
      </c>
      <c r="BC1993" s="12"/>
      <c r="BD1993" s="13"/>
      <c r="BE1993" s="4" t="str">
        <f>IFERROR(AVERAGE(BF1993:BG1993),"")</f>
        <v/>
      </c>
      <c r="BF1993" s="12"/>
      <c r="BG1993" s="13"/>
      <c r="BH1993" s="4" t="str">
        <f>IFERROR(AVERAGE(BI1993:BJ1993),"")</f>
        <v/>
      </c>
      <c r="BI1993" s="12"/>
      <c r="BJ1993" s="13"/>
      <c r="BK1993" s="4" t="str">
        <f>IFERROR(AVERAGE(BL1993:BM1993),"")</f>
        <v/>
      </c>
      <c r="BL1993" s="12"/>
      <c r="BM1993" s="13"/>
      <c r="BN1993" s="4" t="str">
        <f>IFERROR(AVERAGE(BO1993:BP1993),"")</f>
        <v/>
      </c>
      <c r="BO1993" s="12"/>
      <c r="BP1993" s="13"/>
      <c r="BQ1993" s="4" t="str">
        <f>IFERROR(AVERAGE(BR1993:BS1993),"")</f>
        <v/>
      </c>
      <c r="BR1993" s="12"/>
      <c r="BS1993" s="13"/>
      <c r="BT1993" s="4" t="str">
        <f>IFERROR(AVERAGE(BU1993:BV1993),"")</f>
        <v/>
      </c>
      <c r="BU1993" s="12"/>
      <c r="BV1993" s="13"/>
    </row>
    <row r="1994" spans="1:77">
      <c r="B1994" t="str">
        <f>B1993</f>
        <v>Anonymous2015-6</v>
      </c>
      <c r="C1994" t="s">
        <v>21</v>
      </c>
      <c r="D1994">
        <f>D1993</f>
        <v>2015</v>
      </c>
      <c r="E1994" t="s">
        <v>22</v>
      </c>
      <c r="F1994" s="22" t="str">
        <f>IFERROR(AVERAGE(G1994:H1994),"")</f>
        <v/>
      </c>
      <c r="G1994" s="23"/>
      <c r="H1994" s="24"/>
      <c r="I1994" s="22" t="str">
        <f>IFERROR(AVERAGE(J1994:K1994),"")</f>
        <v/>
      </c>
      <c r="J1994" s="23"/>
      <c r="K1994" s="24"/>
      <c r="L1994" s="22" t="str">
        <f>IFERROR(AVERAGE(M1994:N1994),"")</f>
        <v/>
      </c>
      <c r="M1994" s="23"/>
      <c r="N1994" s="24"/>
      <c r="O1994" s="22" t="str">
        <f>IFERROR(AVERAGE(P1994:Q1994),"")</f>
        <v/>
      </c>
      <c r="P1994" s="23"/>
      <c r="Q1994" s="24"/>
      <c r="R1994" s="22" t="str">
        <f>IFERROR(AVERAGE(S1994:T1994),"")</f>
        <v/>
      </c>
      <c r="S1994" s="23"/>
      <c r="T1994" s="24"/>
      <c r="U1994" s="22" t="str">
        <f>IFERROR(AVERAGE(V1994:W1994),"")</f>
        <v/>
      </c>
      <c r="V1994" s="23"/>
      <c r="W1994" s="24"/>
      <c r="X1994" s="22" t="str">
        <f>IFERROR(AVERAGE(Y1994:Z1994),"")</f>
        <v/>
      </c>
      <c r="Y1994" s="23"/>
      <c r="Z1994" s="24"/>
      <c r="AA1994" s="22" t="str">
        <f>IFERROR(AVERAGE(AB1994:AC1994),"")</f>
        <v/>
      </c>
      <c r="AB1994" s="23"/>
      <c r="AC1994" s="24"/>
      <c r="AD1994" s="22" t="str">
        <f>IFERROR(AVERAGE(AE1994:AF1994),"")</f>
        <v/>
      </c>
      <c r="AE1994" s="23"/>
      <c r="AF1994" s="24"/>
      <c r="AG1994" s="22" t="str">
        <f>IFERROR(AVERAGE(AH1994:AI1994),"")</f>
        <v/>
      </c>
      <c r="AH1994" s="23"/>
      <c r="AI1994" s="24"/>
      <c r="AJ1994" s="22" t="str">
        <f>IFERROR(AVERAGE(AK1994:AL1994),"")</f>
        <v/>
      </c>
      <c r="AK1994" s="23"/>
      <c r="AL1994" s="24"/>
      <c r="AM1994" s="22" t="str">
        <f>IFERROR(AVERAGE(AN1994:AO1994),"")</f>
        <v/>
      </c>
      <c r="AN1994" s="23"/>
      <c r="AO1994" s="24"/>
      <c r="AP1994" s="22" t="str">
        <f>IFERROR(AVERAGE(AQ1994:AR1994),"")</f>
        <v/>
      </c>
      <c r="AQ1994" s="23"/>
      <c r="AR1994" s="24"/>
      <c r="AS1994" s="22" t="str">
        <f>IFERROR(AVERAGE(AT1994:AU1994),"")</f>
        <v/>
      </c>
      <c r="AT1994" s="23"/>
      <c r="AU1994" s="24"/>
      <c r="AV1994" s="22" t="str">
        <f>IFERROR(AVERAGE(AW1994:AX1994),"")</f>
        <v/>
      </c>
      <c r="AW1994" s="23"/>
      <c r="AX1994" s="24"/>
      <c r="AY1994" s="22" t="str">
        <f>IFERROR(AVERAGE(AZ1994:BA1994),"")</f>
        <v/>
      </c>
      <c r="AZ1994" s="23"/>
      <c r="BA1994" s="24"/>
      <c r="BB1994" s="22" t="str">
        <f>IFERROR(AVERAGE(BC1994:BD1994),"")</f>
        <v/>
      </c>
      <c r="BC1994" s="23"/>
      <c r="BD1994" s="24"/>
      <c r="BE1994" s="22" t="str">
        <f>IFERROR(AVERAGE(BF1994:BG1994),"")</f>
        <v/>
      </c>
      <c r="BF1994" s="23"/>
      <c r="BG1994" s="24"/>
      <c r="BH1994" s="22" t="str">
        <f>IFERROR(AVERAGE(BI1994:BJ1994),"")</f>
        <v/>
      </c>
      <c r="BI1994" s="23"/>
      <c r="BJ1994" s="24"/>
      <c r="BK1994" s="22" t="str">
        <f>IFERROR(AVERAGE(BL1994:BM1994),"")</f>
        <v/>
      </c>
      <c r="BL1994" s="23"/>
      <c r="BM1994" s="24"/>
      <c r="BN1994" s="22" t="str">
        <f>IFERROR(AVERAGE(BO1994:BP1994),"")</f>
        <v/>
      </c>
      <c r="BO1994" s="23"/>
      <c r="BP1994" s="24"/>
      <c r="BQ1994" s="22" t="str">
        <f>IFERROR(AVERAGE(BR1994:BS1994),"")</f>
        <v/>
      </c>
      <c r="BR1994" s="23"/>
      <c r="BS1994" s="24"/>
      <c r="BT1994" s="22" t="str">
        <f>IFERROR(AVERAGE(BU1994:BV1994),"")</f>
        <v/>
      </c>
      <c r="BU1994" s="23"/>
      <c r="BV1994" s="24"/>
    </row>
    <row r="1995" spans="1:77">
      <c r="B1995" s="11"/>
      <c r="C1995" s="11"/>
      <c r="D1995" s="11"/>
      <c r="E1995" s="11"/>
      <c r="F1995" s="11"/>
      <c r="G1995" s="11"/>
      <c r="H1995" s="11"/>
      <c r="I1995" s="11"/>
      <c r="J1995" s="11"/>
      <c r="K1995" s="11"/>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c r="AV1995" s="11"/>
      <c r="AW1995" s="11"/>
      <c r="AX1995" s="11"/>
      <c r="AY1995" s="11"/>
      <c r="AZ1995" s="11"/>
      <c r="BA1995" s="11"/>
      <c r="BB1995" s="11"/>
      <c r="BC1995" s="11"/>
      <c r="BD1995" s="11"/>
      <c r="BE1995" s="11"/>
      <c r="BF1995" s="11"/>
      <c r="BG1995" s="11"/>
      <c r="BH1995" s="11"/>
      <c r="BI1995" s="11"/>
      <c r="BJ1995" s="11"/>
      <c r="BK1995" s="11"/>
      <c r="BL1995" s="11"/>
      <c r="BM1995" s="11"/>
      <c r="BN1995" s="11"/>
      <c r="BO1995" s="11"/>
      <c r="BP1995" s="11"/>
      <c r="BQ1995" s="11"/>
      <c r="BR1995" s="11"/>
      <c r="BS1995" s="11"/>
      <c r="BT1995" s="11"/>
      <c r="BU1995" s="11"/>
      <c r="BV1995" s="11"/>
      <c r="BW1995" s="11"/>
      <c r="BX1995" s="11"/>
      <c r="BY1995" s="11"/>
    </row>
    <row r="1997" spans="1:77">
      <c r="A1997" s="5">
        <f>MATCH(B1997,Sources[Citekey],0)</f>
        <v>90</v>
      </c>
      <c r="B1997" s="6" t="s">
        <v>504</v>
      </c>
      <c r="C1997" s="1" t="s">
        <v>514</v>
      </c>
      <c r="D1997" s="1">
        <f>VLOOKUP(B1997,Sources[],2,FALSE)</f>
        <v>2015</v>
      </c>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4"/>
      <c r="AU1997" s="4"/>
      <c r="AV1997" s="4"/>
      <c r="AW1997" s="4"/>
      <c r="AX1997" s="4"/>
      <c r="AY1997" s="4"/>
      <c r="AZ1997" s="4"/>
      <c r="BA1997" s="4"/>
      <c r="BB1997" s="4"/>
      <c r="BC1997" s="4"/>
      <c r="BD1997" s="4"/>
      <c r="BE1997" s="4"/>
      <c r="BF1997" s="4"/>
      <c r="BG1997" s="4"/>
      <c r="BH1997" s="4"/>
      <c r="BI1997" s="4"/>
      <c r="BJ1997" s="4"/>
      <c r="BK1997" s="4"/>
      <c r="BL1997" s="4"/>
      <c r="BM1997" s="4"/>
      <c r="BN1997" s="4"/>
      <c r="BO1997" s="4"/>
      <c r="BP1997" s="4"/>
      <c r="BQ1997" s="4"/>
      <c r="BR1997" s="4"/>
      <c r="BS1997" s="4"/>
      <c r="BT1997" s="4"/>
      <c r="BU1997" s="4"/>
      <c r="BV1997" s="4"/>
    </row>
    <row r="1998" spans="1:77">
      <c r="B1998" t="str">
        <f>B1997</f>
        <v>Anonymous2015-7</v>
      </c>
      <c r="C1998" t="s">
        <v>3</v>
      </c>
      <c r="D1998">
        <f>D1997</f>
        <v>2015</v>
      </c>
      <c r="E1998" s="25" t="s">
        <v>6</v>
      </c>
      <c r="F1998" s="4" t="str">
        <f>IFERROR(AVERAGE(G1998:H1998),"")</f>
        <v/>
      </c>
      <c r="G1998" s="12"/>
      <c r="H1998" s="13"/>
      <c r="I1998" s="4" t="str">
        <f>IFERROR(AVERAGE(J1998:K1998),"")</f>
        <v/>
      </c>
      <c r="J1998" s="12"/>
      <c r="K1998" s="13"/>
      <c r="L1998" s="4" t="str">
        <f>IFERROR(AVERAGE(M1998:N1998),"")</f>
        <v/>
      </c>
      <c r="M1998" s="12"/>
      <c r="N1998" s="13"/>
      <c r="O1998" s="4" t="str">
        <f>IFERROR(AVERAGE(P1998:Q1998),"")</f>
        <v/>
      </c>
      <c r="P1998" s="12"/>
      <c r="Q1998" s="13"/>
      <c r="R1998" s="4" t="str">
        <f>IFERROR(AVERAGE(S1998:T1998),"")</f>
        <v/>
      </c>
      <c r="S1998" s="12"/>
      <c r="T1998" s="13"/>
      <c r="U1998" s="4" t="str">
        <f>IFERROR(AVERAGE(V1998:W1998),"")</f>
        <v/>
      </c>
      <c r="V1998" s="12"/>
      <c r="W1998" s="13"/>
      <c r="X1998" s="4" t="str">
        <f>IFERROR(AVERAGE(Y1998:Z1998),"")</f>
        <v/>
      </c>
      <c r="Y1998" s="12"/>
      <c r="Z1998" s="13"/>
      <c r="AA1998" s="4" t="str">
        <f>IFERROR(AVERAGE(AB1998:AC1998),"")</f>
        <v/>
      </c>
      <c r="AB1998" s="12"/>
      <c r="AC1998" s="13"/>
      <c r="AD1998" s="4" t="str">
        <f>IFERROR(AVERAGE(AE1998:AF1998),"")</f>
        <v/>
      </c>
      <c r="AE1998" s="12"/>
      <c r="AF1998" s="13"/>
      <c r="AG1998" s="4" t="str">
        <f>IFERROR(AVERAGE(AH1998:AI1998),"")</f>
        <v/>
      </c>
      <c r="AH1998" s="12"/>
      <c r="AI1998" s="13"/>
      <c r="AJ1998" s="4" t="str">
        <f>IFERROR(AVERAGE(AK1998:AL1998),"")</f>
        <v/>
      </c>
      <c r="AK1998" s="12"/>
      <c r="AL1998" s="13"/>
      <c r="AM1998" s="4" t="str">
        <f>IFERROR(AVERAGE(AN1998:AO1998),"")</f>
        <v/>
      </c>
      <c r="AN1998" s="12"/>
      <c r="AO1998" s="13"/>
      <c r="AP1998" s="4" t="str">
        <f>IFERROR(AVERAGE(AQ1998:AR1998),"")</f>
        <v/>
      </c>
      <c r="AQ1998" s="12"/>
      <c r="AR1998" s="13"/>
      <c r="AS1998" s="4" t="str">
        <f>IFERROR(AVERAGE(AT1998:AU1998),"")</f>
        <v/>
      </c>
      <c r="AT1998" s="12"/>
      <c r="AU1998" s="13"/>
      <c r="AV1998" s="4" t="str">
        <f>IFERROR(AVERAGE(AW1998:AX1998),"")</f>
        <v/>
      </c>
      <c r="AW1998" s="12"/>
      <c r="AX1998" s="13"/>
      <c r="AY1998" s="4">
        <f>IFERROR(AVERAGE(AZ1998:BA1998),"")</f>
        <v>1222.2222222222222</v>
      </c>
      <c r="AZ1998" s="12">
        <f>1210000/(60*5.5*3)</f>
        <v>1222.2222222222222</v>
      </c>
      <c r="BA1998" s="12">
        <f>AZ1998</f>
        <v>1222.2222222222222</v>
      </c>
      <c r="BB1998" s="4" t="str">
        <f>IFERROR(AVERAGE(BC1998:BD1998),"")</f>
        <v/>
      </c>
      <c r="BC1998" s="12"/>
      <c r="BD1998" s="13"/>
      <c r="BE1998" s="4" t="str">
        <f>IFERROR(AVERAGE(BF1998:BG1998),"")</f>
        <v/>
      </c>
      <c r="BF1998" s="12"/>
      <c r="BG1998" s="13"/>
      <c r="BH1998" s="4" t="str">
        <f>IFERROR(AVERAGE(BI1998:BJ1998),"")</f>
        <v/>
      </c>
      <c r="BI1998" s="12"/>
      <c r="BJ1998" s="13"/>
      <c r="BK1998" s="4" t="str">
        <f>IFERROR(AVERAGE(BL1998:BM1998),"")</f>
        <v/>
      </c>
      <c r="BL1998" s="12"/>
      <c r="BM1998" s="13"/>
      <c r="BN1998" s="4" t="str">
        <f>IFERROR(AVERAGE(BO1998:BP1998),"")</f>
        <v/>
      </c>
      <c r="BO1998" s="12"/>
      <c r="BP1998" s="13"/>
      <c r="BQ1998" s="4" t="str">
        <f>IFERROR(AVERAGE(BR1998:BS1998),"")</f>
        <v/>
      </c>
      <c r="BR1998" s="12"/>
      <c r="BS1998" s="13"/>
      <c r="BT1998" s="4" t="str">
        <f>IFERROR(AVERAGE(BU1998:BV1998),"")</f>
        <v/>
      </c>
      <c r="BU1998" s="12"/>
      <c r="BV1998" s="13"/>
      <c r="BX1998" s="2"/>
      <c r="BY1998" s="2"/>
    </row>
    <row r="1999" spans="1:77">
      <c r="B1999" t="str">
        <f>B1998</f>
        <v>Anonymous2015-7</v>
      </c>
      <c r="C1999" t="s">
        <v>4</v>
      </c>
      <c r="D1999">
        <f>D1998</f>
        <v>2015</v>
      </c>
      <c r="E1999" t="str">
        <f>E1998</f>
        <v>EUR/kW</v>
      </c>
      <c r="F1999" s="4" t="str">
        <f>IFERROR(AVERAGE(G1999:H1999),"")</f>
        <v/>
      </c>
      <c r="G1999" s="14"/>
      <c r="H1999" s="15"/>
      <c r="I1999" s="4" t="str">
        <f>IFERROR(AVERAGE(J1999:K1999),"")</f>
        <v/>
      </c>
      <c r="J1999" s="14"/>
      <c r="K1999" s="15"/>
      <c r="L1999" s="4" t="str">
        <f>IFERROR(AVERAGE(M1999:N1999),"")</f>
        <v/>
      </c>
      <c r="M1999" s="14"/>
      <c r="N1999" s="15"/>
      <c r="O1999" s="4" t="str">
        <f>IFERROR(AVERAGE(P1999:Q1999),"")</f>
        <v/>
      </c>
      <c r="P1999" s="14"/>
      <c r="Q1999" s="15"/>
      <c r="R1999" s="4" t="str">
        <f>IFERROR(AVERAGE(S1999:T1999),"")</f>
        <v/>
      </c>
      <c r="S1999" s="14"/>
      <c r="T1999" s="15"/>
      <c r="U1999" s="4" t="str">
        <f>IFERROR(AVERAGE(V1999:W1999),"")</f>
        <v/>
      </c>
      <c r="V1999" s="14"/>
      <c r="W1999" s="15"/>
      <c r="X1999" s="4" t="str">
        <f>IFERROR(AVERAGE(Y1999:Z1999),"")</f>
        <v/>
      </c>
      <c r="Y1999" s="14"/>
      <c r="Z1999" s="15"/>
      <c r="AA1999" s="4" t="str">
        <f>IFERROR(AVERAGE(AB1999:AC1999),"")</f>
        <v/>
      </c>
      <c r="AB1999" s="14"/>
      <c r="AC1999" s="15"/>
      <c r="AD1999" s="4" t="str">
        <f>IFERROR(AVERAGE(AE1999:AF1999),"")</f>
        <v/>
      </c>
      <c r="AE1999" s="14"/>
      <c r="AF1999" s="15"/>
      <c r="AG1999" s="4" t="str">
        <f>IFERROR(AVERAGE(AH1999:AI1999),"")</f>
        <v/>
      </c>
      <c r="AH1999" s="14"/>
      <c r="AI1999" s="15"/>
      <c r="AJ1999" s="4" t="str">
        <f>IFERROR(AVERAGE(AK1999:AL1999),"")</f>
        <v/>
      </c>
      <c r="AK1999" s="14"/>
      <c r="AL1999" s="15"/>
      <c r="AM1999" s="4" t="str">
        <f>IFERROR(AVERAGE(AN1999:AO1999),"")</f>
        <v/>
      </c>
      <c r="AN1999" s="14"/>
      <c r="AO1999" s="15"/>
      <c r="AP1999" s="4" t="str">
        <f>IFERROR(AVERAGE(AQ1999:AR1999),"")</f>
        <v/>
      </c>
      <c r="AQ1999" s="14"/>
      <c r="AR1999" s="15"/>
      <c r="AS1999" s="4" t="str">
        <f>IFERROR(AVERAGE(AT1999:AU1999),"")</f>
        <v/>
      </c>
      <c r="AT1999" s="14"/>
      <c r="AU1999" s="15"/>
      <c r="AV1999" s="4" t="str">
        <f>IFERROR(AVERAGE(AW1999:AX1999),"")</f>
        <v/>
      </c>
      <c r="AW1999" s="14"/>
      <c r="AX1999" s="15"/>
      <c r="AY1999" s="4" t="str">
        <f>IFERROR(AVERAGE(AZ1999:BA1999),"")</f>
        <v/>
      </c>
      <c r="AZ1999" s="14"/>
      <c r="BA1999" s="15"/>
      <c r="BB1999" s="4" t="str">
        <f>IFERROR(AVERAGE(BC1999:BD1999),"")</f>
        <v/>
      </c>
      <c r="BC1999" s="14"/>
      <c r="BD1999" s="15"/>
      <c r="BE1999" s="4" t="str">
        <f>IFERROR(AVERAGE(BF1999:BG1999),"")</f>
        <v/>
      </c>
      <c r="BF1999" s="14"/>
      <c r="BG1999" s="15"/>
      <c r="BH1999" s="4" t="str">
        <f>IFERROR(AVERAGE(BI1999:BJ1999),"")</f>
        <v/>
      </c>
      <c r="BI1999" s="14"/>
      <c r="BJ1999" s="15"/>
      <c r="BK1999" s="4" t="str">
        <f>IFERROR(AVERAGE(BL1999:BM1999),"")</f>
        <v/>
      </c>
      <c r="BL1999" s="14"/>
      <c r="BM1999" s="15"/>
      <c r="BN1999" s="4" t="str">
        <f>IFERROR(AVERAGE(BO1999:BP1999),"")</f>
        <v/>
      </c>
      <c r="BO1999" s="14"/>
      <c r="BP1999" s="15"/>
      <c r="BQ1999" s="4" t="str">
        <f>IFERROR(AVERAGE(BR1999:BS1999),"")</f>
        <v/>
      </c>
      <c r="BR1999" s="14"/>
      <c r="BS1999" s="15"/>
      <c r="BT1999" s="4" t="str">
        <f>IFERROR(AVERAGE(BU1999:BV1999),"")</f>
        <v/>
      </c>
      <c r="BU1999" s="14"/>
      <c r="BV1999" s="15"/>
      <c r="BX1999" s="2"/>
      <c r="BY1999" s="2"/>
    </row>
    <row r="2000" spans="1:77">
      <c r="B2000" t="str">
        <f>B1999</f>
        <v>Anonymous2015-7</v>
      </c>
      <c r="C2000" t="s">
        <v>5</v>
      </c>
      <c r="D2000">
        <f>D1999</f>
        <v>2015</v>
      </c>
      <c r="E2000" t="str">
        <f>E1999</f>
        <v>EUR/kW</v>
      </c>
      <c r="F2000" s="4" t="str">
        <f>IFERROR(AVERAGE(G2000:H2000),"")</f>
        <v/>
      </c>
      <c r="G2000" s="16"/>
      <c r="H2000" s="17"/>
      <c r="I2000" s="4" t="str">
        <f>IFERROR(AVERAGE(J2000:K2000),"")</f>
        <v/>
      </c>
      <c r="J2000" s="16"/>
      <c r="K2000" s="17"/>
      <c r="L2000" s="4" t="str">
        <f>IFERROR(AVERAGE(M2000:N2000),"")</f>
        <v/>
      </c>
      <c r="M2000" s="16"/>
      <c r="N2000" s="17"/>
      <c r="O2000" s="4" t="str">
        <f>IFERROR(AVERAGE(P2000:Q2000),"")</f>
        <v/>
      </c>
      <c r="P2000" s="16"/>
      <c r="Q2000" s="17"/>
      <c r="R2000" s="4" t="str">
        <f>IFERROR(AVERAGE(S2000:T2000),"")</f>
        <v/>
      </c>
      <c r="S2000" s="16"/>
      <c r="T2000" s="17"/>
      <c r="U2000" s="4" t="str">
        <f>IFERROR(AVERAGE(V2000:W2000),"")</f>
        <v/>
      </c>
      <c r="V2000" s="16"/>
      <c r="W2000" s="17"/>
      <c r="X2000" s="4" t="str">
        <f>IFERROR(AVERAGE(Y2000:Z2000),"")</f>
        <v/>
      </c>
      <c r="Y2000" s="16"/>
      <c r="Z2000" s="17"/>
      <c r="AA2000" s="4" t="str">
        <f>IFERROR(AVERAGE(AB2000:AC2000),"")</f>
        <v/>
      </c>
      <c r="AB2000" s="16"/>
      <c r="AC2000" s="17"/>
      <c r="AD2000" s="4" t="str">
        <f>IFERROR(AVERAGE(AE2000:AF2000),"")</f>
        <v/>
      </c>
      <c r="AE2000" s="16"/>
      <c r="AF2000" s="17"/>
      <c r="AG2000" s="4" t="str">
        <f>IFERROR(AVERAGE(AH2000:AI2000),"")</f>
        <v/>
      </c>
      <c r="AH2000" s="16"/>
      <c r="AI2000" s="17"/>
      <c r="AJ2000" s="4" t="str">
        <f>IFERROR(AVERAGE(AK2000:AL2000),"")</f>
        <v/>
      </c>
      <c r="AK2000" s="16"/>
      <c r="AL2000" s="17"/>
      <c r="AM2000" s="4" t="str">
        <f>IFERROR(AVERAGE(AN2000:AO2000),"")</f>
        <v/>
      </c>
      <c r="AN2000" s="16"/>
      <c r="AO2000" s="17"/>
      <c r="AP2000" s="4" t="str">
        <f>IFERROR(AVERAGE(AQ2000:AR2000),"")</f>
        <v/>
      </c>
      <c r="AQ2000" s="16"/>
      <c r="AR2000" s="17"/>
      <c r="AS2000" s="4" t="str">
        <f>IFERROR(AVERAGE(AT2000:AU2000),"")</f>
        <v/>
      </c>
      <c r="AT2000" s="16"/>
      <c r="AU2000" s="17"/>
      <c r="AV2000" s="4" t="str">
        <f>IFERROR(AVERAGE(AW2000:AX2000),"")</f>
        <v/>
      </c>
      <c r="AW2000" s="16"/>
      <c r="AX2000" s="17"/>
      <c r="AY2000" s="4" t="str">
        <f>IFERROR(AVERAGE(AZ2000:BA2000),"")</f>
        <v/>
      </c>
      <c r="AZ2000" s="16"/>
      <c r="BA2000" s="17"/>
      <c r="BB2000" s="4" t="str">
        <f>IFERROR(AVERAGE(BC2000:BD2000),"")</f>
        <v/>
      </c>
      <c r="BC2000" s="16"/>
      <c r="BD2000" s="17"/>
      <c r="BE2000" s="4" t="str">
        <f>IFERROR(AVERAGE(BF2000:BG2000),"")</f>
        <v/>
      </c>
      <c r="BF2000" s="16"/>
      <c r="BG2000" s="17"/>
      <c r="BH2000" s="4" t="str">
        <f>IFERROR(AVERAGE(BI2000:BJ2000),"")</f>
        <v/>
      </c>
      <c r="BI2000" s="16"/>
      <c r="BJ2000" s="17"/>
      <c r="BK2000" s="4" t="str">
        <f>IFERROR(AVERAGE(BL2000:BM2000),"")</f>
        <v/>
      </c>
      <c r="BL2000" s="16"/>
      <c r="BM2000" s="17"/>
      <c r="BN2000" s="4" t="str">
        <f>IFERROR(AVERAGE(BO2000:BP2000),"")</f>
        <v/>
      </c>
      <c r="BO2000" s="16"/>
      <c r="BP2000" s="17"/>
      <c r="BQ2000" s="4" t="str">
        <f>IFERROR(AVERAGE(BR2000:BS2000),"")</f>
        <v/>
      </c>
      <c r="BR2000" s="16"/>
      <c r="BS2000" s="17"/>
      <c r="BT2000" s="4" t="str">
        <f>IFERROR(AVERAGE(BU2000:BV2000),"")</f>
        <v/>
      </c>
      <c r="BU2000" s="16"/>
      <c r="BV2000" s="17"/>
    </row>
    <row r="2001" spans="1:74">
      <c r="B2001" t="s">
        <v>69</v>
      </c>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4"/>
      <c r="AU2001" s="4"/>
      <c r="AV2001" s="4"/>
      <c r="AW2001" s="4"/>
      <c r="AX2001" s="4"/>
      <c r="AY2001" s="28"/>
      <c r="AZ2001" s="28">
        <f>AZ2002/AZ2011</f>
        <v>4.9586776859504134E-2</v>
      </c>
      <c r="BA2001" s="28">
        <f>BA2002/BA2011</f>
        <v>4.9586776859504134E-2</v>
      </c>
      <c r="BB2001" s="4"/>
      <c r="BC2001" s="4"/>
      <c r="BD2001" s="4"/>
      <c r="BE2001" s="4"/>
      <c r="BF2001" s="4"/>
      <c r="BG2001" s="4"/>
      <c r="BH2001" s="4"/>
      <c r="BI2001" s="4"/>
      <c r="BJ2001" s="4"/>
      <c r="BK2001" s="4"/>
      <c r="BL2001" s="4"/>
      <c r="BM2001" s="4"/>
      <c r="BN2001" s="4"/>
      <c r="BO2001" s="4"/>
      <c r="BP2001" s="4"/>
      <c r="BQ2001" s="4"/>
      <c r="BR2001" s="4"/>
      <c r="BS2001" s="4"/>
      <c r="BT2001" s="4"/>
      <c r="BU2001" s="4"/>
      <c r="BV2001" s="4"/>
    </row>
    <row r="2002" spans="1:74" s="1" customFormat="1">
      <c r="A2002" s="55"/>
      <c r="B2002" s="1" t="str">
        <f>B2000</f>
        <v>Anonymous2015-7</v>
      </c>
      <c r="C2002" s="1" t="s">
        <v>10</v>
      </c>
      <c r="D2002" s="1">
        <f>D1997</f>
        <v>2015</v>
      </c>
      <c r="E2002" s="1" t="str">
        <f>E1998</f>
        <v>EUR/kW</v>
      </c>
      <c r="F2002" s="10">
        <f>IFERROR(SUM(F2004:F2009)/F2003,0)</f>
        <v>0</v>
      </c>
      <c r="G2002" s="10">
        <f>IFERROR(SUM(G2004:G2009)/G2003,0)</f>
        <v>0</v>
      </c>
      <c r="H2002" s="10">
        <f>IFERROR(SUM(H2004:H2009)/H2003,0)</f>
        <v>0</v>
      </c>
      <c r="I2002" s="10">
        <f t="shared" ref="I2002:BT2002" si="2208">IFERROR(SUM(I2004:I2009)/I2003,0)</f>
        <v>0</v>
      </c>
      <c r="J2002" s="10">
        <f t="shared" si="2208"/>
        <v>0</v>
      </c>
      <c r="K2002" s="10">
        <f t="shared" si="2208"/>
        <v>0</v>
      </c>
      <c r="L2002" s="10">
        <f t="shared" si="2208"/>
        <v>0</v>
      </c>
      <c r="M2002" s="10">
        <f t="shared" si="2208"/>
        <v>0</v>
      </c>
      <c r="N2002" s="10">
        <f t="shared" si="2208"/>
        <v>0</v>
      </c>
      <c r="O2002" s="10">
        <f t="shared" si="2208"/>
        <v>0</v>
      </c>
      <c r="P2002" s="10">
        <f t="shared" si="2208"/>
        <v>0</v>
      </c>
      <c r="Q2002" s="10">
        <f t="shared" si="2208"/>
        <v>0</v>
      </c>
      <c r="R2002" s="10">
        <f t="shared" si="2208"/>
        <v>0</v>
      </c>
      <c r="S2002" s="10">
        <f t="shared" si="2208"/>
        <v>0</v>
      </c>
      <c r="T2002" s="10">
        <f t="shared" si="2208"/>
        <v>0</v>
      </c>
      <c r="U2002" s="10">
        <f t="shared" si="2208"/>
        <v>0</v>
      </c>
      <c r="V2002" s="10">
        <f t="shared" si="2208"/>
        <v>0</v>
      </c>
      <c r="W2002" s="10">
        <f t="shared" si="2208"/>
        <v>0</v>
      </c>
      <c r="X2002" s="10">
        <f t="shared" si="2208"/>
        <v>0</v>
      </c>
      <c r="Y2002" s="10">
        <f t="shared" si="2208"/>
        <v>0</v>
      </c>
      <c r="Z2002" s="10">
        <f t="shared" si="2208"/>
        <v>0</v>
      </c>
      <c r="AA2002" s="10">
        <f t="shared" si="2208"/>
        <v>0</v>
      </c>
      <c r="AB2002" s="10">
        <f t="shared" si="2208"/>
        <v>0</v>
      </c>
      <c r="AC2002" s="10">
        <f t="shared" si="2208"/>
        <v>0</v>
      </c>
      <c r="AD2002" s="10">
        <f t="shared" si="2208"/>
        <v>0</v>
      </c>
      <c r="AE2002" s="10">
        <f t="shared" si="2208"/>
        <v>0</v>
      </c>
      <c r="AF2002" s="10">
        <f t="shared" si="2208"/>
        <v>0</v>
      </c>
      <c r="AG2002" s="10">
        <f t="shared" si="2208"/>
        <v>0</v>
      </c>
      <c r="AH2002" s="10">
        <f t="shared" si="2208"/>
        <v>0</v>
      </c>
      <c r="AI2002" s="10">
        <f t="shared" si="2208"/>
        <v>0</v>
      </c>
      <c r="AJ2002" s="10">
        <f t="shared" si="2208"/>
        <v>0</v>
      </c>
      <c r="AK2002" s="10">
        <f t="shared" si="2208"/>
        <v>0</v>
      </c>
      <c r="AL2002" s="10">
        <f t="shared" si="2208"/>
        <v>0</v>
      </c>
      <c r="AM2002" s="10">
        <f t="shared" si="2208"/>
        <v>0</v>
      </c>
      <c r="AN2002" s="10">
        <f t="shared" si="2208"/>
        <v>0</v>
      </c>
      <c r="AO2002" s="10">
        <f t="shared" si="2208"/>
        <v>0</v>
      </c>
      <c r="AP2002" s="10">
        <f t="shared" si="2208"/>
        <v>0</v>
      </c>
      <c r="AQ2002" s="10">
        <f t="shared" si="2208"/>
        <v>0</v>
      </c>
      <c r="AR2002" s="10">
        <f t="shared" si="2208"/>
        <v>0</v>
      </c>
      <c r="AS2002" s="10">
        <f t="shared" si="2208"/>
        <v>0</v>
      </c>
      <c r="AT2002" s="10">
        <f t="shared" si="2208"/>
        <v>0</v>
      </c>
      <c r="AU2002" s="10">
        <f t="shared" si="2208"/>
        <v>0</v>
      </c>
      <c r="AV2002" s="10">
        <f t="shared" si="2208"/>
        <v>0</v>
      </c>
      <c r="AW2002" s="10">
        <f t="shared" si="2208"/>
        <v>0</v>
      </c>
      <c r="AX2002" s="10">
        <f t="shared" si="2208"/>
        <v>0</v>
      </c>
      <c r="AY2002" s="4">
        <f>IFERROR(AVERAGE(AZ2002:BA2002),"")</f>
        <v>60.606060606060609</v>
      </c>
      <c r="AZ2002" s="10">
        <f>(1210000-1150000)/(60*5.5*3)</f>
        <v>60.606060606060609</v>
      </c>
      <c r="BA2002" s="10">
        <f>(1210000-1150000)/(60*5.5*3)</f>
        <v>60.606060606060609</v>
      </c>
      <c r="BB2002" s="10">
        <f t="shared" si="2208"/>
        <v>0</v>
      </c>
      <c r="BC2002" s="10">
        <f t="shared" si="2208"/>
        <v>0</v>
      </c>
      <c r="BD2002" s="10">
        <f t="shared" si="2208"/>
        <v>0</v>
      </c>
      <c r="BE2002" s="10">
        <f t="shared" si="2208"/>
        <v>0</v>
      </c>
      <c r="BF2002" s="10">
        <f t="shared" si="2208"/>
        <v>0</v>
      </c>
      <c r="BG2002" s="10">
        <f t="shared" si="2208"/>
        <v>0</v>
      </c>
      <c r="BH2002" s="10">
        <f t="shared" si="2208"/>
        <v>0</v>
      </c>
      <c r="BI2002" s="10">
        <f t="shared" si="2208"/>
        <v>0</v>
      </c>
      <c r="BJ2002" s="10">
        <f t="shared" si="2208"/>
        <v>0</v>
      </c>
      <c r="BK2002" s="10">
        <f t="shared" si="2208"/>
        <v>0</v>
      </c>
      <c r="BL2002" s="10">
        <f t="shared" si="2208"/>
        <v>0</v>
      </c>
      <c r="BM2002" s="10">
        <f t="shared" si="2208"/>
        <v>0</v>
      </c>
      <c r="BN2002" s="10">
        <f t="shared" si="2208"/>
        <v>0</v>
      </c>
      <c r="BO2002" s="10">
        <f t="shared" si="2208"/>
        <v>0</v>
      </c>
      <c r="BP2002" s="10">
        <f t="shared" si="2208"/>
        <v>0</v>
      </c>
      <c r="BQ2002" s="10">
        <f t="shared" si="2208"/>
        <v>0</v>
      </c>
      <c r="BR2002" s="10">
        <f t="shared" si="2208"/>
        <v>0</v>
      </c>
      <c r="BS2002" s="10">
        <f t="shared" si="2208"/>
        <v>0</v>
      </c>
      <c r="BT2002" s="10">
        <f t="shared" si="2208"/>
        <v>0</v>
      </c>
      <c r="BU2002" s="10">
        <f>IFERROR(SUM(BU2004:BU2009)/BU2003,0)</f>
        <v>0</v>
      </c>
      <c r="BV2002" s="10">
        <f>IFERROR(SUM(BV2004:BV2009)/BV2003,0)</f>
        <v>0</v>
      </c>
    </row>
    <row r="2003" spans="1:74" hidden="1" outlineLevel="1">
      <c r="B2003" t="str">
        <f>B2002</f>
        <v>Anonymous2015-7</v>
      </c>
      <c r="C2003" t="s">
        <v>17</v>
      </c>
      <c r="D2003">
        <f>D2002</f>
        <v>2015</v>
      </c>
      <c r="E2003" t="s">
        <v>18</v>
      </c>
      <c r="F2003" s="4" t="str">
        <f>IFERROR(AVERAGE(G2003:H2003),"")</f>
        <v/>
      </c>
      <c r="G2003" s="12"/>
      <c r="H2003" s="13"/>
      <c r="I2003" s="4" t="str">
        <f>IFERROR(AVERAGE(J2003:K2003),"")</f>
        <v/>
      </c>
      <c r="J2003" s="12"/>
      <c r="K2003" s="13"/>
      <c r="L2003" s="4" t="str">
        <f>IFERROR(AVERAGE(M2003:N2003),"")</f>
        <v/>
      </c>
      <c r="M2003" s="12"/>
      <c r="N2003" s="13"/>
      <c r="O2003" s="4" t="str">
        <f>IFERROR(AVERAGE(P2003:Q2003),"")</f>
        <v/>
      </c>
      <c r="P2003" s="12"/>
      <c r="Q2003" s="13"/>
      <c r="R2003" s="4" t="str">
        <f>IFERROR(AVERAGE(S2003:T2003),"")</f>
        <v/>
      </c>
      <c r="S2003" s="12"/>
      <c r="T2003" s="13"/>
      <c r="U2003" s="4" t="str">
        <f>IFERROR(AVERAGE(V2003:W2003),"")</f>
        <v/>
      </c>
      <c r="V2003" s="12"/>
      <c r="W2003" s="13"/>
      <c r="X2003" s="4" t="str">
        <f>IFERROR(AVERAGE(Y2003:Z2003),"")</f>
        <v/>
      </c>
      <c r="Y2003" s="12"/>
      <c r="Z2003" s="13"/>
      <c r="AA2003" s="4" t="str">
        <f>IFERROR(AVERAGE(AB2003:AC2003),"")</f>
        <v/>
      </c>
      <c r="AB2003" s="12"/>
      <c r="AC2003" s="13"/>
      <c r="AD2003" s="4" t="str">
        <f>IFERROR(AVERAGE(AE2003:AF2003),"")</f>
        <v/>
      </c>
      <c r="AE2003" s="12"/>
      <c r="AF2003" s="13"/>
      <c r="AG2003" s="4" t="str">
        <f>IFERROR(AVERAGE(AH2003:AI2003),"")</f>
        <v/>
      </c>
      <c r="AH2003" s="12"/>
      <c r="AI2003" s="13"/>
      <c r="AJ2003" s="4" t="str">
        <f>IFERROR(AVERAGE(AK2003:AL2003),"")</f>
        <v/>
      </c>
      <c r="AK2003" s="12"/>
      <c r="AL2003" s="13"/>
      <c r="AM2003" s="4" t="str">
        <f>IFERROR(AVERAGE(AN2003:AO2003),"")</f>
        <v/>
      </c>
      <c r="AN2003" s="12"/>
      <c r="AO2003" s="13"/>
      <c r="AP2003" s="4" t="str">
        <f>IFERROR(AVERAGE(AQ2003:AR2003),"")</f>
        <v/>
      </c>
      <c r="AQ2003" s="12"/>
      <c r="AR2003" s="13"/>
      <c r="AS2003" s="4" t="str">
        <f>IFERROR(AVERAGE(AT2003:AU2003),"")</f>
        <v/>
      </c>
      <c r="AT2003" s="12"/>
      <c r="AU2003" s="13"/>
      <c r="AV2003" s="4" t="str">
        <f>IFERROR(AVERAGE(AW2003:AX2003),"")</f>
        <v/>
      </c>
      <c r="AW2003" s="12"/>
      <c r="AX2003" s="13"/>
      <c r="AY2003" s="4">
        <f>IFERROR(AVERAGE(AZ2003:BA2003),"")</f>
        <v>1</v>
      </c>
      <c r="AZ2003" s="12">
        <v>1</v>
      </c>
      <c r="BA2003" s="13">
        <v>1</v>
      </c>
      <c r="BB2003" s="4" t="str">
        <f>IFERROR(AVERAGE(BC2003:BD2003),"")</f>
        <v/>
      </c>
      <c r="BC2003" s="12"/>
      <c r="BD2003" s="13"/>
      <c r="BE2003" s="4" t="str">
        <f>IFERROR(AVERAGE(BF2003:BG2003),"")</f>
        <v/>
      </c>
      <c r="BF2003" s="12"/>
      <c r="BG2003" s="13"/>
      <c r="BH2003" s="4" t="str">
        <f>IFERROR(AVERAGE(BI2003:BJ2003),"")</f>
        <v/>
      </c>
      <c r="BI2003" s="12"/>
      <c r="BJ2003" s="13"/>
      <c r="BK2003" s="4" t="str">
        <f>IFERROR(AVERAGE(BL2003:BM2003),"")</f>
        <v/>
      </c>
      <c r="BL2003" s="12"/>
      <c r="BM2003" s="13"/>
      <c r="BN2003" s="4" t="str">
        <f>IFERROR(AVERAGE(BO2003:BP2003),"")</f>
        <v/>
      </c>
      <c r="BO2003" s="12"/>
      <c r="BP2003" s="13"/>
      <c r="BQ2003" s="4" t="str">
        <f>IFERROR(AVERAGE(BR2003:BS2003),"")</f>
        <v/>
      </c>
      <c r="BR2003" s="12"/>
      <c r="BS2003" s="13"/>
      <c r="BT2003" s="4" t="str">
        <f>IFERROR(AVERAGE(BU2003:BV2003),"")</f>
        <v/>
      </c>
      <c r="BU2003" s="12"/>
      <c r="BV2003" s="13"/>
    </row>
    <row r="2004" spans="1:74" hidden="1" outlineLevel="1">
      <c r="B2004" t="str">
        <f t="shared" ref="B2004:B2009" si="2209">B2003</f>
        <v>Anonymous2015-7</v>
      </c>
      <c r="C2004" t="s">
        <v>12</v>
      </c>
      <c r="D2004">
        <f>D2002</f>
        <v>2015</v>
      </c>
      <c r="E2004" t="str">
        <f>LEFT(E2002,3)</f>
        <v>EUR</v>
      </c>
      <c r="F2004" s="4" t="str">
        <f t="shared" ref="F2004:F2009" si="2210">IFERROR(AVERAGE(G2004:H2004),"")</f>
        <v/>
      </c>
      <c r="G2004" s="12"/>
      <c r="H2004" s="13"/>
      <c r="I2004" s="4" t="str">
        <f t="shared" ref="I2004:I2009" si="2211">IFERROR(AVERAGE(J2004:K2004),"")</f>
        <v/>
      </c>
      <c r="J2004" s="12"/>
      <c r="K2004" s="13"/>
      <c r="L2004" s="4" t="str">
        <f t="shared" ref="L2004:L2009" si="2212">IFERROR(AVERAGE(M2004:N2004),"")</f>
        <v/>
      </c>
      <c r="M2004" s="12"/>
      <c r="N2004" s="13"/>
      <c r="O2004" s="4" t="str">
        <f t="shared" ref="O2004:O2009" si="2213">IFERROR(AVERAGE(P2004:Q2004),"")</f>
        <v/>
      </c>
      <c r="P2004" s="12"/>
      <c r="Q2004" s="13"/>
      <c r="R2004" s="4" t="str">
        <f t="shared" ref="R2004:R2009" si="2214">IFERROR(AVERAGE(S2004:T2004),"")</f>
        <v/>
      </c>
      <c r="S2004" s="12"/>
      <c r="T2004" s="13"/>
      <c r="U2004" s="4" t="str">
        <f t="shared" ref="U2004:U2009" si="2215">IFERROR(AVERAGE(V2004:W2004),"")</f>
        <v/>
      </c>
      <c r="V2004" s="12"/>
      <c r="W2004" s="13"/>
      <c r="X2004" s="4" t="str">
        <f t="shared" ref="X2004:X2009" si="2216">IFERROR(AVERAGE(Y2004:Z2004),"")</f>
        <v/>
      </c>
      <c r="Y2004" s="12"/>
      <c r="Z2004" s="13"/>
      <c r="AA2004" s="4" t="str">
        <f t="shared" ref="AA2004:AA2009" si="2217">IFERROR(AVERAGE(AB2004:AC2004),"")</f>
        <v/>
      </c>
      <c r="AB2004" s="12"/>
      <c r="AC2004" s="13"/>
      <c r="AD2004" s="4" t="str">
        <f t="shared" ref="AD2004:AD2009" si="2218">IFERROR(AVERAGE(AE2004:AF2004),"")</f>
        <v/>
      </c>
      <c r="AE2004" s="12"/>
      <c r="AF2004" s="13"/>
      <c r="AG2004" s="4" t="str">
        <f t="shared" ref="AG2004:AG2009" si="2219">IFERROR(AVERAGE(AH2004:AI2004),"")</f>
        <v/>
      </c>
      <c r="AH2004" s="12"/>
      <c r="AI2004" s="13"/>
      <c r="AJ2004" s="4" t="str">
        <f t="shared" ref="AJ2004:AJ2009" si="2220">IFERROR(AVERAGE(AK2004:AL2004),"")</f>
        <v/>
      </c>
      <c r="AK2004" s="12"/>
      <c r="AL2004" s="13"/>
      <c r="AM2004" s="4" t="str">
        <f t="shared" ref="AM2004:AM2009" si="2221">IFERROR(AVERAGE(AN2004:AO2004),"")</f>
        <v/>
      </c>
      <c r="AN2004" s="12"/>
      <c r="AO2004" s="13"/>
      <c r="AP2004" s="4" t="str">
        <f t="shared" ref="AP2004:AP2009" si="2222">IFERROR(AVERAGE(AQ2004:AR2004),"")</f>
        <v/>
      </c>
      <c r="AQ2004" s="12"/>
      <c r="AR2004" s="13"/>
      <c r="AS2004" s="4" t="str">
        <f t="shared" ref="AS2004:AS2009" si="2223">IFERROR(AVERAGE(AT2004:AU2004),"")</f>
        <v/>
      </c>
      <c r="AT2004" s="12"/>
      <c r="AU2004" s="13"/>
      <c r="AV2004" s="4" t="str">
        <f t="shared" ref="AV2004:AV2009" si="2224">IFERROR(AVERAGE(AW2004:AX2004),"")</f>
        <v/>
      </c>
      <c r="AW2004" s="12"/>
      <c r="AX2004" s="13"/>
      <c r="AY2004" s="4" t="str">
        <f t="shared" ref="AY2004:AY2009" si="2225">IFERROR(AVERAGE(AZ2004:BA2004),"")</f>
        <v/>
      </c>
      <c r="AZ2004" s="12"/>
      <c r="BA2004" s="13"/>
      <c r="BB2004" s="4" t="str">
        <f t="shared" ref="BB2004:BB2009" si="2226">IFERROR(AVERAGE(BC2004:BD2004),"")</f>
        <v/>
      </c>
      <c r="BC2004" s="12"/>
      <c r="BD2004" s="13"/>
      <c r="BE2004" s="4" t="str">
        <f t="shared" ref="BE2004:BE2009" si="2227">IFERROR(AVERAGE(BF2004:BG2004),"")</f>
        <v/>
      </c>
      <c r="BF2004" s="12"/>
      <c r="BG2004" s="13"/>
      <c r="BH2004" s="4" t="str">
        <f t="shared" ref="BH2004:BH2009" si="2228">IFERROR(AVERAGE(BI2004:BJ2004),"")</f>
        <v/>
      </c>
      <c r="BI2004" s="12"/>
      <c r="BJ2004" s="13"/>
      <c r="BK2004" s="4" t="str">
        <f t="shared" ref="BK2004:BK2009" si="2229">IFERROR(AVERAGE(BL2004:BM2004),"")</f>
        <v/>
      </c>
      <c r="BL2004" s="12"/>
      <c r="BM2004" s="13"/>
      <c r="BN2004" s="4" t="str">
        <f t="shared" ref="BN2004:BN2009" si="2230">IFERROR(AVERAGE(BO2004:BP2004),"")</f>
        <v/>
      </c>
      <c r="BO2004" s="12"/>
      <c r="BP2004" s="13"/>
      <c r="BQ2004" s="4" t="str">
        <f t="shared" ref="BQ2004:BQ2009" si="2231">IFERROR(AVERAGE(BR2004:BS2004),"")</f>
        <v/>
      </c>
      <c r="BR2004" s="12"/>
      <c r="BS2004" s="13"/>
      <c r="BT2004" s="4" t="str">
        <f t="shared" ref="BT2004:BT2009" si="2232">IFERROR(AVERAGE(BU2004:BV2004),"")</f>
        <v/>
      </c>
      <c r="BU2004" s="12"/>
      <c r="BV2004" s="13"/>
    </row>
    <row r="2005" spans="1:74" hidden="1" outlineLevel="1">
      <c r="B2005" t="str">
        <f t="shared" si="2209"/>
        <v>Anonymous2015-7</v>
      </c>
      <c r="C2005" t="s">
        <v>13</v>
      </c>
      <c r="D2005">
        <f t="shared" ref="D2005:E2009" si="2233">D2004</f>
        <v>2015</v>
      </c>
      <c r="E2005" t="str">
        <f t="shared" si="2233"/>
        <v>EUR</v>
      </c>
      <c r="F2005" s="4" t="str">
        <f t="shared" si="2210"/>
        <v/>
      </c>
      <c r="G2005" s="12"/>
      <c r="H2005" s="13"/>
      <c r="I2005" s="4" t="str">
        <f t="shared" si="2211"/>
        <v/>
      </c>
      <c r="J2005" s="12"/>
      <c r="K2005" s="13"/>
      <c r="L2005" s="4" t="str">
        <f t="shared" si="2212"/>
        <v/>
      </c>
      <c r="M2005" s="12"/>
      <c r="N2005" s="13"/>
      <c r="O2005" s="4" t="str">
        <f t="shared" si="2213"/>
        <v/>
      </c>
      <c r="P2005" s="12"/>
      <c r="Q2005" s="13"/>
      <c r="R2005" s="4" t="str">
        <f t="shared" si="2214"/>
        <v/>
      </c>
      <c r="S2005" s="12"/>
      <c r="T2005" s="13"/>
      <c r="U2005" s="4" t="str">
        <f t="shared" si="2215"/>
        <v/>
      </c>
      <c r="V2005" s="12"/>
      <c r="W2005" s="13"/>
      <c r="X2005" s="4" t="str">
        <f t="shared" si="2216"/>
        <v/>
      </c>
      <c r="Y2005" s="12"/>
      <c r="Z2005" s="13"/>
      <c r="AA2005" s="4" t="str">
        <f t="shared" si="2217"/>
        <v/>
      </c>
      <c r="AB2005" s="12"/>
      <c r="AC2005" s="13"/>
      <c r="AD2005" s="4" t="str">
        <f t="shared" si="2218"/>
        <v/>
      </c>
      <c r="AE2005" s="12"/>
      <c r="AF2005" s="13"/>
      <c r="AG2005" s="4" t="str">
        <f t="shared" si="2219"/>
        <v/>
      </c>
      <c r="AH2005" s="12"/>
      <c r="AI2005" s="13"/>
      <c r="AJ2005" s="4" t="str">
        <f t="shared" si="2220"/>
        <v/>
      </c>
      <c r="AK2005" s="12"/>
      <c r="AL2005" s="13"/>
      <c r="AM2005" s="4" t="str">
        <f t="shared" si="2221"/>
        <v/>
      </c>
      <c r="AN2005" s="12"/>
      <c r="AO2005" s="13"/>
      <c r="AP2005" s="4" t="str">
        <f t="shared" si="2222"/>
        <v/>
      </c>
      <c r="AQ2005" s="12"/>
      <c r="AR2005" s="13"/>
      <c r="AS2005" s="4" t="str">
        <f t="shared" si="2223"/>
        <v/>
      </c>
      <c r="AT2005" s="12"/>
      <c r="AU2005" s="13"/>
      <c r="AV2005" s="4" t="str">
        <f t="shared" si="2224"/>
        <v/>
      </c>
      <c r="AW2005" s="12"/>
      <c r="AX2005" s="13"/>
      <c r="AY2005" s="4" t="str">
        <f t="shared" si="2225"/>
        <v/>
      </c>
      <c r="AZ2005" s="12"/>
      <c r="BA2005" s="13"/>
      <c r="BB2005" s="4" t="str">
        <f t="shared" si="2226"/>
        <v/>
      </c>
      <c r="BC2005" s="12"/>
      <c r="BD2005" s="13"/>
      <c r="BE2005" s="4" t="str">
        <f t="shared" si="2227"/>
        <v/>
      </c>
      <c r="BF2005" s="12"/>
      <c r="BG2005" s="13"/>
      <c r="BH2005" s="4" t="str">
        <f t="shared" si="2228"/>
        <v/>
      </c>
      <c r="BI2005" s="12"/>
      <c r="BJ2005" s="13"/>
      <c r="BK2005" s="4" t="str">
        <f t="shared" si="2229"/>
        <v/>
      </c>
      <c r="BL2005" s="12"/>
      <c r="BM2005" s="13"/>
      <c r="BN2005" s="4" t="str">
        <f t="shared" si="2230"/>
        <v/>
      </c>
      <c r="BO2005" s="12"/>
      <c r="BP2005" s="13"/>
      <c r="BQ2005" s="4" t="str">
        <f t="shared" si="2231"/>
        <v/>
      </c>
      <c r="BR2005" s="12"/>
      <c r="BS2005" s="13"/>
      <c r="BT2005" s="4" t="str">
        <f t="shared" si="2232"/>
        <v/>
      </c>
      <c r="BU2005" s="12"/>
      <c r="BV2005" s="13"/>
    </row>
    <row r="2006" spans="1:74" hidden="1" outlineLevel="1">
      <c r="B2006" t="str">
        <f t="shared" si="2209"/>
        <v>Anonymous2015-7</v>
      </c>
      <c r="C2006" t="s">
        <v>14</v>
      </c>
      <c r="D2006">
        <f t="shared" si="2233"/>
        <v>2015</v>
      </c>
      <c r="E2006" t="str">
        <f t="shared" si="2233"/>
        <v>EUR</v>
      </c>
      <c r="F2006" s="4" t="str">
        <f t="shared" si="2210"/>
        <v/>
      </c>
      <c r="G2006" s="12"/>
      <c r="H2006" s="13"/>
      <c r="I2006" s="4" t="str">
        <f t="shared" si="2211"/>
        <v/>
      </c>
      <c r="J2006" s="12"/>
      <c r="K2006" s="13"/>
      <c r="L2006" s="4" t="str">
        <f t="shared" si="2212"/>
        <v/>
      </c>
      <c r="M2006" s="12"/>
      <c r="N2006" s="13"/>
      <c r="O2006" s="4" t="str">
        <f t="shared" si="2213"/>
        <v/>
      </c>
      <c r="P2006" s="12"/>
      <c r="Q2006" s="13"/>
      <c r="R2006" s="4" t="str">
        <f t="shared" si="2214"/>
        <v/>
      </c>
      <c r="S2006" s="12"/>
      <c r="T2006" s="13"/>
      <c r="U2006" s="4" t="str">
        <f t="shared" si="2215"/>
        <v/>
      </c>
      <c r="V2006" s="12"/>
      <c r="W2006" s="13"/>
      <c r="X2006" s="4" t="str">
        <f t="shared" si="2216"/>
        <v/>
      </c>
      <c r="Y2006" s="12"/>
      <c r="Z2006" s="13"/>
      <c r="AA2006" s="4" t="str">
        <f t="shared" si="2217"/>
        <v/>
      </c>
      <c r="AB2006" s="12"/>
      <c r="AC2006" s="13"/>
      <c r="AD2006" s="4" t="str">
        <f t="shared" si="2218"/>
        <v/>
      </c>
      <c r="AE2006" s="12"/>
      <c r="AF2006" s="13"/>
      <c r="AG2006" s="4" t="str">
        <f t="shared" si="2219"/>
        <v/>
      </c>
      <c r="AH2006" s="12"/>
      <c r="AI2006" s="13"/>
      <c r="AJ2006" s="4" t="str">
        <f t="shared" si="2220"/>
        <v/>
      </c>
      <c r="AK2006" s="12"/>
      <c r="AL2006" s="13"/>
      <c r="AM2006" s="4" t="str">
        <f t="shared" si="2221"/>
        <v/>
      </c>
      <c r="AN2006" s="12"/>
      <c r="AO2006" s="13"/>
      <c r="AP2006" s="4" t="str">
        <f t="shared" si="2222"/>
        <v/>
      </c>
      <c r="AQ2006" s="12"/>
      <c r="AR2006" s="13"/>
      <c r="AS2006" s="4" t="str">
        <f t="shared" si="2223"/>
        <v/>
      </c>
      <c r="AT2006" s="12"/>
      <c r="AU2006" s="13"/>
      <c r="AV2006" s="4" t="str">
        <f t="shared" si="2224"/>
        <v/>
      </c>
      <c r="AW2006" s="12"/>
      <c r="AX2006" s="13"/>
      <c r="AY2006" s="4" t="str">
        <f t="shared" si="2225"/>
        <v/>
      </c>
      <c r="AZ2006" s="12"/>
      <c r="BA2006" s="13"/>
      <c r="BB2006" s="4" t="str">
        <f t="shared" si="2226"/>
        <v/>
      </c>
      <c r="BC2006" s="12"/>
      <c r="BD2006" s="13"/>
      <c r="BE2006" s="4" t="str">
        <f t="shared" si="2227"/>
        <v/>
      </c>
      <c r="BF2006" s="12"/>
      <c r="BG2006" s="13"/>
      <c r="BH2006" s="4" t="str">
        <f t="shared" si="2228"/>
        <v/>
      </c>
      <c r="BI2006" s="12"/>
      <c r="BJ2006" s="13"/>
      <c r="BK2006" s="4" t="str">
        <f t="shared" si="2229"/>
        <v/>
      </c>
      <c r="BL2006" s="12"/>
      <c r="BM2006" s="13"/>
      <c r="BN2006" s="4" t="str">
        <f t="shared" si="2230"/>
        <v/>
      </c>
      <c r="BO2006" s="12"/>
      <c r="BP2006" s="13"/>
      <c r="BQ2006" s="4" t="str">
        <f t="shared" si="2231"/>
        <v/>
      </c>
      <c r="BR2006" s="12"/>
      <c r="BS2006" s="13"/>
      <c r="BT2006" s="4" t="str">
        <f t="shared" si="2232"/>
        <v/>
      </c>
      <c r="BU2006" s="12"/>
      <c r="BV2006" s="13"/>
    </row>
    <row r="2007" spans="1:74" hidden="1" outlineLevel="1">
      <c r="B2007" t="str">
        <f t="shared" si="2209"/>
        <v>Anonymous2015-7</v>
      </c>
      <c r="C2007" t="s">
        <v>11</v>
      </c>
      <c r="D2007">
        <f t="shared" si="2233"/>
        <v>2015</v>
      </c>
      <c r="E2007" t="str">
        <f t="shared" si="2233"/>
        <v>EUR</v>
      </c>
      <c r="F2007" s="4" t="str">
        <f t="shared" si="2210"/>
        <v/>
      </c>
      <c r="G2007" s="12"/>
      <c r="H2007" s="13"/>
      <c r="I2007" s="4" t="str">
        <f t="shared" si="2211"/>
        <v/>
      </c>
      <c r="J2007" s="12"/>
      <c r="K2007" s="13"/>
      <c r="L2007" s="4" t="str">
        <f t="shared" si="2212"/>
        <v/>
      </c>
      <c r="M2007" s="12"/>
      <c r="N2007" s="13"/>
      <c r="O2007" s="4" t="str">
        <f t="shared" si="2213"/>
        <v/>
      </c>
      <c r="P2007" s="12"/>
      <c r="Q2007" s="13"/>
      <c r="R2007" s="4" t="str">
        <f t="shared" si="2214"/>
        <v/>
      </c>
      <c r="S2007" s="12"/>
      <c r="T2007" s="13"/>
      <c r="U2007" s="4" t="str">
        <f t="shared" si="2215"/>
        <v/>
      </c>
      <c r="V2007" s="12"/>
      <c r="W2007" s="13"/>
      <c r="X2007" s="4" t="str">
        <f t="shared" si="2216"/>
        <v/>
      </c>
      <c r="Y2007" s="12"/>
      <c r="Z2007" s="13"/>
      <c r="AA2007" s="4" t="str">
        <f t="shared" si="2217"/>
        <v/>
      </c>
      <c r="AB2007" s="12"/>
      <c r="AC2007" s="13"/>
      <c r="AD2007" s="4" t="str">
        <f t="shared" si="2218"/>
        <v/>
      </c>
      <c r="AE2007" s="12"/>
      <c r="AF2007" s="13"/>
      <c r="AG2007" s="4" t="str">
        <f t="shared" si="2219"/>
        <v/>
      </c>
      <c r="AH2007" s="12"/>
      <c r="AI2007" s="13"/>
      <c r="AJ2007" s="4" t="str">
        <f t="shared" si="2220"/>
        <v/>
      </c>
      <c r="AK2007" s="12"/>
      <c r="AL2007" s="13"/>
      <c r="AM2007" s="4" t="str">
        <f t="shared" si="2221"/>
        <v/>
      </c>
      <c r="AN2007" s="12"/>
      <c r="AO2007" s="13"/>
      <c r="AP2007" s="4" t="str">
        <f t="shared" si="2222"/>
        <v/>
      </c>
      <c r="AQ2007" s="12"/>
      <c r="AR2007" s="13"/>
      <c r="AS2007" s="4" t="str">
        <f t="shared" si="2223"/>
        <v/>
      </c>
      <c r="AT2007" s="12"/>
      <c r="AU2007" s="13"/>
      <c r="AV2007" s="4" t="str">
        <f t="shared" si="2224"/>
        <v/>
      </c>
      <c r="AW2007" s="12"/>
      <c r="AX2007" s="13"/>
      <c r="AY2007" s="4" t="str">
        <f t="shared" si="2225"/>
        <v/>
      </c>
      <c r="AZ2007" s="12"/>
      <c r="BA2007" s="13"/>
      <c r="BB2007" s="4" t="str">
        <f t="shared" si="2226"/>
        <v/>
      </c>
      <c r="BC2007" s="12"/>
      <c r="BD2007" s="13"/>
      <c r="BE2007" s="4" t="str">
        <f t="shared" si="2227"/>
        <v/>
      </c>
      <c r="BF2007" s="12"/>
      <c r="BG2007" s="13"/>
      <c r="BH2007" s="4" t="str">
        <f t="shared" si="2228"/>
        <v/>
      </c>
      <c r="BI2007" s="12"/>
      <c r="BJ2007" s="13"/>
      <c r="BK2007" s="4" t="str">
        <f t="shared" si="2229"/>
        <v/>
      </c>
      <c r="BL2007" s="12"/>
      <c r="BM2007" s="13"/>
      <c r="BN2007" s="4" t="str">
        <f t="shared" si="2230"/>
        <v/>
      </c>
      <c r="BO2007" s="12"/>
      <c r="BP2007" s="13"/>
      <c r="BQ2007" s="4" t="str">
        <f t="shared" si="2231"/>
        <v/>
      </c>
      <c r="BR2007" s="12"/>
      <c r="BS2007" s="13"/>
      <c r="BT2007" s="4" t="str">
        <f t="shared" si="2232"/>
        <v/>
      </c>
      <c r="BU2007" s="12"/>
      <c r="BV2007" s="13"/>
    </row>
    <row r="2008" spans="1:74" hidden="1" outlineLevel="1">
      <c r="B2008" t="str">
        <f t="shared" si="2209"/>
        <v>Anonymous2015-7</v>
      </c>
      <c r="C2008" t="s">
        <v>15</v>
      </c>
      <c r="D2008">
        <f t="shared" si="2233"/>
        <v>2015</v>
      </c>
      <c r="E2008" t="str">
        <f t="shared" si="2233"/>
        <v>EUR</v>
      </c>
      <c r="F2008" s="4" t="str">
        <f t="shared" si="2210"/>
        <v/>
      </c>
      <c r="G2008" s="12"/>
      <c r="H2008" s="13"/>
      <c r="I2008" s="4" t="str">
        <f t="shared" si="2211"/>
        <v/>
      </c>
      <c r="J2008" s="12"/>
      <c r="K2008" s="13"/>
      <c r="L2008" s="4" t="str">
        <f t="shared" si="2212"/>
        <v/>
      </c>
      <c r="M2008" s="12"/>
      <c r="N2008" s="13"/>
      <c r="O2008" s="4" t="str">
        <f t="shared" si="2213"/>
        <v/>
      </c>
      <c r="P2008" s="12"/>
      <c r="Q2008" s="13"/>
      <c r="R2008" s="4" t="str">
        <f t="shared" si="2214"/>
        <v/>
      </c>
      <c r="S2008" s="12"/>
      <c r="T2008" s="13"/>
      <c r="U2008" s="4" t="str">
        <f t="shared" si="2215"/>
        <v/>
      </c>
      <c r="V2008" s="12"/>
      <c r="W2008" s="13"/>
      <c r="X2008" s="4" t="str">
        <f t="shared" si="2216"/>
        <v/>
      </c>
      <c r="Y2008" s="12"/>
      <c r="Z2008" s="13"/>
      <c r="AA2008" s="4" t="str">
        <f t="shared" si="2217"/>
        <v/>
      </c>
      <c r="AB2008" s="12"/>
      <c r="AC2008" s="13"/>
      <c r="AD2008" s="4" t="str">
        <f t="shared" si="2218"/>
        <v/>
      </c>
      <c r="AE2008" s="12"/>
      <c r="AF2008" s="13"/>
      <c r="AG2008" s="4" t="str">
        <f t="shared" si="2219"/>
        <v/>
      </c>
      <c r="AH2008" s="12"/>
      <c r="AI2008" s="13"/>
      <c r="AJ2008" s="4" t="str">
        <f t="shared" si="2220"/>
        <v/>
      </c>
      <c r="AK2008" s="12"/>
      <c r="AL2008" s="13"/>
      <c r="AM2008" s="4" t="str">
        <f t="shared" si="2221"/>
        <v/>
      </c>
      <c r="AN2008" s="12"/>
      <c r="AO2008" s="13"/>
      <c r="AP2008" s="4" t="str">
        <f t="shared" si="2222"/>
        <v/>
      </c>
      <c r="AQ2008" s="12"/>
      <c r="AR2008" s="13"/>
      <c r="AS2008" s="4" t="str">
        <f t="shared" si="2223"/>
        <v/>
      </c>
      <c r="AT2008" s="12"/>
      <c r="AU2008" s="13"/>
      <c r="AV2008" s="4" t="str">
        <f t="shared" si="2224"/>
        <v/>
      </c>
      <c r="AW2008" s="12"/>
      <c r="AX2008" s="13"/>
      <c r="AY2008" s="4" t="str">
        <f t="shared" si="2225"/>
        <v/>
      </c>
      <c r="AZ2008" s="12"/>
      <c r="BA2008" s="13"/>
      <c r="BB2008" s="4" t="str">
        <f t="shared" si="2226"/>
        <v/>
      </c>
      <c r="BC2008" s="12"/>
      <c r="BD2008" s="13"/>
      <c r="BE2008" s="4" t="str">
        <f t="shared" si="2227"/>
        <v/>
      </c>
      <c r="BF2008" s="12"/>
      <c r="BG2008" s="13"/>
      <c r="BH2008" s="4" t="str">
        <f t="shared" si="2228"/>
        <v/>
      </c>
      <c r="BI2008" s="12"/>
      <c r="BJ2008" s="13"/>
      <c r="BK2008" s="4" t="str">
        <f t="shared" si="2229"/>
        <v/>
      </c>
      <c r="BL2008" s="12"/>
      <c r="BM2008" s="13"/>
      <c r="BN2008" s="4" t="str">
        <f t="shared" si="2230"/>
        <v/>
      </c>
      <c r="BO2008" s="12"/>
      <c r="BP2008" s="13"/>
      <c r="BQ2008" s="4" t="str">
        <f t="shared" si="2231"/>
        <v/>
      </c>
      <c r="BR2008" s="12"/>
      <c r="BS2008" s="13"/>
      <c r="BT2008" s="4" t="str">
        <f t="shared" si="2232"/>
        <v/>
      </c>
      <c r="BU2008" s="12"/>
      <c r="BV2008" s="13"/>
    </row>
    <row r="2009" spans="1:74" hidden="1" outlineLevel="1">
      <c r="B2009" t="str">
        <f t="shared" si="2209"/>
        <v>Anonymous2015-7</v>
      </c>
      <c r="C2009" t="s">
        <v>16</v>
      </c>
      <c r="D2009">
        <f t="shared" si="2233"/>
        <v>2015</v>
      </c>
      <c r="E2009" t="str">
        <f t="shared" si="2233"/>
        <v>EUR</v>
      </c>
      <c r="F2009" s="4" t="str">
        <f t="shared" si="2210"/>
        <v/>
      </c>
      <c r="G2009" s="12"/>
      <c r="H2009" s="13"/>
      <c r="I2009" s="4" t="str">
        <f t="shared" si="2211"/>
        <v/>
      </c>
      <c r="J2009" s="12"/>
      <c r="K2009" s="13"/>
      <c r="L2009" s="4" t="str">
        <f t="shared" si="2212"/>
        <v/>
      </c>
      <c r="M2009" s="12"/>
      <c r="N2009" s="13"/>
      <c r="O2009" s="4" t="str">
        <f t="shared" si="2213"/>
        <v/>
      </c>
      <c r="P2009" s="12"/>
      <c r="Q2009" s="13"/>
      <c r="R2009" s="4" t="str">
        <f t="shared" si="2214"/>
        <v/>
      </c>
      <c r="S2009" s="12"/>
      <c r="T2009" s="13"/>
      <c r="U2009" s="4" t="str">
        <f t="shared" si="2215"/>
        <v/>
      </c>
      <c r="V2009" s="12"/>
      <c r="W2009" s="13"/>
      <c r="X2009" s="4" t="str">
        <f t="shared" si="2216"/>
        <v/>
      </c>
      <c r="Y2009" s="12"/>
      <c r="Z2009" s="13"/>
      <c r="AA2009" s="4" t="str">
        <f t="shared" si="2217"/>
        <v/>
      </c>
      <c r="AB2009" s="12"/>
      <c r="AC2009" s="13"/>
      <c r="AD2009" s="4" t="str">
        <f t="shared" si="2218"/>
        <v/>
      </c>
      <c r="AE2009" s="12"/>
      <c r="AF2009" s="13"/>
      <c r="AG2009" s="4" t="str">
        <f t="shared" si="2219"/>
        <v/>
      </c>
      <c r="AH2009" s="12"/>
      <c r="AI2009" s="13"/>
      <c r="AJ2009" s="4" t="str">
        <f t="shared" si="2220"/>
        <v/>
      </c>
      <c r="AK2009" s="12"/>
      <c r="AL2009" s="13"/>
      <c r="AM2009" s="4" t="str">
        <f t="shared" si="2221"/>
        <v/>
      </c>
      <c r="AN2009" s="12"/>
      <c r="AO2009" s="13"/>
      <c r="AP2009" s="4" t="str">
        <f t="shared" si="2222"/>
        <v/>
      </c>
      <c r="AQ2009" s="12"/>
      <c r="AR2009" s="13"/>
      <c r="AS2009" s="4" t="str">
        <f t="shared" si="2223"/>
        <v/>
      </c>
      <c r="AT2009" s="12"/>
      <c r="AU2009" s="13"/>
      <c r="AV2009" s="4" t="str">
        <f t="shared" si="2224"/>
        <v/>
      </c>
      <c r="AW2009" s="12"/>
      <c r="AX2009" s="13"/>
      <c r="AY2009" s="4" t="str">
        <f t="shared" si="2225"/>
        <v/>
      </c>
      <c r="AZ2009" s="12"/>
      <c r="BA2009" s="13"/>
      <c r="BB2009" s="4" t="str">
        <f t="shared" si="2226"/>
        <v/>
      </c>
      <c r="BC2009" s="12"/>
      <c r="BD2009" s="13"/>
      <c r="BE2009" s="4" t="str">
        <f t="shared" si="2227"/>
        <v/>
      </c>
      <c r="BF2009" s="12"/>
      <c r="BG2009" s="13"/>
      <c r="BH2009" s="4" t="str">
        <f t="shared" si="2228"/>
        <v/>
      </c>
      <c r="BI2009" s="12"/>
      <c r="BJ2009" s="13"/>
      <c r="BK2009" s="4" t="str">
        <f t="shared" si="2229"/>
        <v/>
      </c>
      <c r="BL2009" s="12"/>
      <c r="BM2009" s="13"/>
      <c r="BN2009" s="4" t="str">
        <f t="shared" si="2230"/>
        <v/>
      </c>
      <c r="BO2009" s="12"/>
      <c r="BP2009" s="13"/>
      <c r="BQ2009" s="4" t="str">
        <f t="shared" si="2231"/>
        <v/>
      </c>
      <c r="BR2009" s="12"/>
      <c r="BS2009" s="13"/>
      <c r="BT2009" s="4" t="str">
        <f t="shared" si="2232"/>
        <v/>
      </c>
      <c r="BU2009" s="12"/>
      <c r="BV2009" s="13"/>
    </row>
    <row r="2010" spans="1:74" collapsed="1">
      <c r="B2010" t="s">
        <v>69</v>
      </c>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4"/>
      <c r="AU2010" s="4"/>
      <c r="AV2010" s="4"/>
      <c r="AW2010" s="4"/>
      <c r="AX2010" s="4"/>
      <c r="AY2010" s="4"/>
      <c r="AZ2010" s="4"/>
      <c r="BA2010" s="4"/>
      <c r="BB2010" s="4"/>
      <c r="BC2010" s="4"/>
      <c r="BD2010" s="4"/>
      <c r="BE2010" s="4"/>
      <c r="BF2010" s="4"/>
      <c r="BG2010" s="4"/>
      <c r="BH2010" s="4"/>
      <c r="BI2010" s="4"/>
      <c r="BJ2010" s="4"/>
      <c r="BK2010" s="4"/>
      <c r="BL2010" s="4"/>
      <c r="BM2010" s="4"/>
      <c r="BN2010" s="4"/>
      <c r="BO2010" s="4"/>
      <c r="BP2010" s="4"/>
      <c r="BQ2010" s="4"/>
      <c r="BR2010" s="4"/>
      <c r="BS2010" s="4"/>
      <c r="BT2010" s="4"/>
      <c r="BU2010" s="4"/>
      <c r="BV2010" s="4"/>
    </row>
    <row r="2011" spans="1:74">
      <c r="B2011" t="str">
        <f>B2009</f>
        <v>Anonymous2015-7</v>
      </c>
      <c r="C2011" t="s">
        <v>19</v>
      </c>
      <c r="D2011">
        <f>D2009</f>
        <v>2015</v>
      </c>
      <c r="E2011" t="str">
        <f>E1998</f>
        <v>EUR/kW</v>
      </c>
      <c r="F2011" s="4" t="str">
        <f>IFERROR(AVERAGE(G2011:H2011),"")</f>
        <v/>
      </c>
      <c r="G2011" s="12"/>
      <c r="H2011" s="13"/>
      <c r="I2011" s="4" t="str">
        <f>IFERROR(AVERAGE(J2011:K2011),"")</f>
        <v/>
      </c>
      <c r="J2011" s="12"/>
      <c r="K2011" s="13"/>
      <c r="L2011" s="4" t="str">
        <f>IFERROR(AVERAGE(M2011:N2011),"")</f>
        <v/>
      </c>
      <c r="M2011" s="12"/>
      <c r="N2011" s="13"/>
      <c r="O2011" s="4" t="str">
        <f>IFERROR(AVERAGE(P2011:Q2011),"")</f>
        <v/>
      </c>
      <c r="P2011" s="12"/>
      <c r="Q2011" s="13"/>
      <c r="R2011" s="4" t="str">
        <f>IFERROR(AVERAGE(S2011:T2011),"")</f>
        <v/>
      </c>
      <c r="S2011" s="12"/>
      <c r="T2011" s="13"/>
      <c r="U2011" s="4" t="str">
        <f>IFERROR(AVERAGE(V2011:W2011),"")</f>
        <v/>
      </c>
      <c r="V2011" s="12"/>
      <c r="W2011" s="13"/>
      <c r="X2011" s="4" t="str">
        <f>IFERROR(AVERAGE(Y2011:Z2011),"")</f>
        <v/>
      </c>
      <c r="Y2011" s="12"/>
      <c r="Z2011" s="13"/>
      <c r="AA2011" s="4" t="str">
        <f>IFERROR(AVERAGE(AB2011:AC2011),"")</f>
        <v/>
      </c>
      <c r="AB2011" s="12"/>
      <c r="AC2011" s="13"/>
      <c r="AD2011" s="4" t="str">
        <f>IFERROR(AVERAGE(AE2011:AF2011),"")</f>
        <v/>
      </c>
      <c r="AE2011" s="12"/>
      <c r="AF2011" s="13"/>
      <c r="AG2011" s="4" t="str">
        <f>IFERROR(AVERAGE(AH2011:AI2011),"")</f>
        <v/>
      </c>
      <c r="AH2011" s="12"/>
      <c r="AI2011" s="13"/>
      <c r="AJ2011" s="4" t="str">
        <f>IFERROR(AVERAGE(AK2011:AL2011),"")</f>
        <v/>
      </c>
      <c r="AK2011" s="12"/>
      <c r="AL2011" s="13"/>
      <c r="AM2011" s="4" t="str">
        <f>IFERROR(AVERAGE(AN2011:AO2011),"")</f>
        <v/>
      </c>
      <c r="AN2011" s="12"/>
      <c r="AO2011" s="13"/>
      <c r="AP2011" s="4" t="str">
        <f>IFERROR(AVERAGE(AQ2011:AR2011),"")</f>
        <v/>
      </c>
      <c r="AQ2011" s="12"/>
      <c r="AR2011" s="13"/>
      <c r="AS2011" s="4" t="str">
        <f>IFERROR(AVERAGE(AT2011:AU2011),"")</f>
        <v/>
      </c>
      <c r="AT2011" s="12"/>
      <c r="AU2011" s="13"/>
      <c r="AV2011" s="4" t="str">
        <f>IFERROR(AVERAGE(AW2011:AX2011),"")</f>
        <v/>
      </c>
      <c r="AW2011" s="12"/>
      <c r="AX2011" s="13"/>
      <c r="AY2011" s="4">
        <f>IFERROR(AVERAGE(AZ2011:BA2011),"")</f>
        <v>1222.2222222222222</v>
      </c>
      <c r="AZ2011" s="12">
        <f>1210000/(60*5.5*3)</f>
        <v>1222.2222222222222</v>
      </c>
      <c r="BA2011" s="12">
        <f>1210000/(60*5.5*3)</f>
        <v>1222.2222222222222</v>
      </c>
      <c r="BB2011" s="4" t="str">
        <f>IFERROR(AVERAGE(BC2011:BD2011),"")</f>
        <v/>
      </c>
      <c r="BC2011" s="12"/>
      <c r="BD2011" s="13"/>
      <c r="BE2011" s="4" t="str">
        <f>IFERROR(AVERAGE(BF2011:BG2011),"")</f>
        <v/>
      </c>
      <c r="BF2011" s="12"/>
      <c r="BG2011" s="13"/>
      <c r="BH2011" s="4" t="str">
        <f>IFERROR(AVERAGE(BI2011:BJ2011),"")</f>
        <v/>
      </c>
      <c r="BI2011" s="12"/>
      <c r="BJ2011" s="13"/>
      <c r="BK2011" s="4" t="str">
        <f>IFERROR(AVERAGE(BL2011:BM2011),"")</f>
        <v/>
      </c>
      <c r="BL2011" s="12"/>
      <c r="BM2011" s="13"/>
      <c r="BN2011" s="4" t="str">
        <f>IFERROR(AVERAGE(BO2011:BP2011),"")</f>
        <v/>
      </c>
      <c r="BO2011" s="12"/>
      <c r="BP2011" s="13"/>
      <c r="BQ2011" s="4" t="str">
        <f>IFERROR(AVERAGE(BR2011:BS2011),"")</f>
        <v/>
      </c>
      <c r="BR2011" s="12"/>
      <c r="BS2011" s="13"/>
      <c r="BT2011" s="4" t="str">
        <f>IFERROR(AVERAGE(BU2011:BV2011),"")</f>
        <v/>
      </c>
      <c r="BU2011" s="12"/>
      <c r="BV2011" s="13"/>
    </row>
    <row r="2012" spans="1:74">
      <c r="B2012" t="s">
        <v>69</v>
      </c>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4"/>
      <c r="AU2012" s="4"/>
      <c r="AV2012" s="4"/>
      <c r="AW2012" s="4"/>
      <c r="AX2012" s="4"/>
      <c r="AY2012" s="4"/>
      <c r="AZ2012" s="4"/>
      <c r="BA2012" s="4"/>
      <c r="BB2012" s="4"/>
      <c r="BC2012" s="4"/>
      <c r="BD2012" s="4"/>
      <c r="BE2012" s="4"/>
      <c r="BF2012" s="4"/>
      <c r="BG2012" s="4"/>
      <c r="BH2012" s="4"/>
      <c r="BI2012" s="4"/>
      <c r="BJ2012" s="4"/>
      <c r="BK2012" s="4"/>
      <c r="BL2012" s="4"/>
      <c r="BM2012" s="4"/>
      <c r="BN2012" s="4"/>
      <c r="BO2012" s="4"/>
      <c r="BP2012" s="4"/>
      <c r="BQ2012" s="4"/>
      <c r="BR2012" s="4"/>
      <c r="BS2012" s="4"/>
      <c r="BT2012" s="4"/>
      <c r="BU2012" s="4"/>
      <c r="BV2012" s="4"/>
    </row>
    <row r="2013" spans="1:74">
      <c r="B2013" t="str">
        <f>B2011</f>
        <v>Anonymous2015-7</v>
      </c>
      <c r="C2013" t="s">
        <v>48</v>
      </c>
      <c r="D2013">
        <f>D2011</f>
        <v>2015</v>
      </c>
      <c r="E2013" t="s">
        <v>22</v>
      </c>
      <c r="F2013" s="22" t="str">
        <f>IFERROR(AVERAGE(G2013:H2013),"")</f>
        <v/>
      </c>
      <c r="G2013" s="23"/>
      <c r="H2013" s="24"/>
      <c r="I2013" s="22" t="str">
        <f>IFERROR(AVERAGE(J2013:K2013),"")</f>
        <v/>
      </c>
      <c r="J2013" s="23"/>
      <c r="K2013" s="24"/>
      <c r="L2013" s="22" t="str">
        <f>IFERROR(AVERAGE(M2013:N2013),"")</f>
        <v/>
      </c>
      <c r="M2013" s="23"/>
      <c r="N2013" s="24"/>
      <c r="O2013" s="22" t="str">
        <f>IFERROR(AVERAGE(P2013:Q2013),"")</f>
        <v/>
      </c>
      <c r="P2013" s="23"/>
      <c r="Q2013" s="24"/>
      <c r="R2013" s="22" t="str">
        <f>IFERROR(AVERAGE(S2013:T2013),"")</f>
        <v/>
      </c>
      <c r="S2013" s="23"/>
      <c r="T2013" s="24"/>
      <c r="U2013" s="22" t="str">
        <f>IFERROR(AVERAGE(V2013:W2013),"")</f>
        <v/>
      </c>
      <c r="V2013" s="23"/>
      <c r="W2013" s="24"/>
      <c r="X2013" s="22" t="str">
        <f>IFERROR(AVERAGE(Y2013:Z2013),"")</f>
        <v/>
      </c>
      <c r="Y2013" s="23"/>
      <c r="Z2013" s="24"/>
      <c r="AA2013" s="22" t="str">
        <f>IFERROR(AVERAGE(AB2013:AC2013),"")</f>
        <v/>
      </c>
      <c r="AB2013" s="23"/>
      <c r="AC2013" s="24"/>
      <c r="AD2013" s="22" t="str">
        <f>IFERROR(AVERAGE(AE2013:AF2013),"")</f>
        <v/>
      </c>
      <c r="AE2013" s="23"/>
      <c r="AF2013" s="24"/>
      <c r="AG2013" s="22" t="str">
        <f>IFERROR(AVERAGE(AH2013:AI2013),"")</f>
        <v/>
      </c>
      <c r="AH2013" s="23"/>
      <c r="AI2013" s="24"/>
      <c r="AJ2013" s="22" t="str">
        <f>IFERROR(AVERAGE(AK2013:AL2013),"")</f>
        <v/>
      </c>
      <c r="AK2013" s="23"/>
      <c r="AL2013" s="24"/>
      <c r="AM2013" s="22" t="str">
        <f>IFERROR(AVERAGE(AN2013:AO2013),"")</f>
        <v/>
      </c>
      <c r="AN2013" s="23"/>
      <c r="AO2013" s="24"/>
      <c r="AP2013" s="22" t="str">
        <f>IFERROR(AVERAGE(AQ2013:AR2013),"")</f>
        <v/>
      </c>
      <c r="AQ2013" s="23"/>
      <c r="AR2013" s="24"/>
      <c r="AS2013" s="22" t="str">
        <f>IFERROR(AVERAGE(AT2013:AU2013),"")</f>
        <v/>
      </c>
      <c r="AT2013" s="23"/>
      <c r="AU2013" s="24"/>
      <c r="AV2013" s="22" t="str">
        <f>IFERROR(AVERAGE(AW2013:AX2013),"")</f>
        <v/>
      </c>
      <c r="AW2013" s="23"/>
      <c r="AX2013" s="24"/>
      <c r="AY2013" s="22" t="str">
        <f>IFERROR(AVERAGE(AZ2013:BA2013),"")</f>
        <v/>
      </c>
      <c r="AZ2013" s="23"/>
      <c r="BA2013" s="24"/>
      <c r="BB2013" s="22" t="str">
        <f>IFERROR(AVERAGE(BC2013:BD2013),"")</f>
        <v/>
      </c>
      <c r="BC2013" s="23"/>
      <c r="BD2013" s="24"/>
      <c r="BE2013" s="22" t="str">
        <f>IFERROR(AVERAGE(BF2013:BG2013),"")</f>
        <v/>
      </c>
      <c r="BF2013" s="23"/>
      <c r="BG2013" s="24"/>
      <c r="BH2013" s="22" t="str">
        <f>IFERROR(AVERAGE(BI2013:BJ2013),"")</f>
        <v/>
      </c>
      <c r="BI2013" s="23"/>
      <c r="BJ2013" s="24"/>
      <c r="BK2013" s="22" t="str">
        <f>IFERROR(AVERAGE(BL2013:BM2013),"")</f>
        <v/>
      </c>
      <c r="BL2013" s="23"/>
      <c r="BM2013" s="24"/>
      <c r="BN2013" s="22" t="str">
        <f>IFERROR(AVERAGE(BO2013:BP2013),"")</f>
        <v/>
      </c>
      <c r="BO2013" s="23"/>
      <c r="BP2013" s="24"/>
      <c r="BQ2013" s="22" t="str">
        <f>IFERROR(AVERAGE(BR2013:BS2013),"")</f>
        <v/>
      </c>
      <c r="BR2013" s="23"/>
      <c r="BS2013" s="24"/>
      <c r="BT2013" s="22" t="str">
        <f>IFERROR(AVERAGE(BU2013:BV2013),"")</f>
        <v/>
      </c>
      <c r="BU2013" s="23"/>
      <c r="BV2013" s="24"/>
    </row>
    <row r="2014" spans="1:74">
      <c r="B2014" t="str">
        <f>B2013</f>
        <v>Anonymous2015-7</v>
      </c>
      <c r="C2014" t="s">
        <v>49</v>
      </c>
      <c r="D2014">
        <f>D2013</f>
        <v>2015</v>
      </c>
      <c r="E2014" t="s">
        <v>22</v>
      </c>
      <c r="F2014" s="22" t="str">
        <f>IFERROR(AVERAGE(G2014:H2014),"")</f>
        <v/>
      </c>
      <c r="G2014" s="23"/>
      <c r="H2014" s="24"/>
      <c r="I2014" s="22" t="str">
        <f>IFERROR(AVERAGE(J2014:K2014),"")</f>
        <v/>
      </c>
      <c r="J2014" s="23"/>
      <c r="K2014" s="24"/>
      <c r="L2014" s="22" t="str">
        <f>IFERROR(AVERAGE(M2014:N2014),"")</f>
        <v/>
      </c>
      <c r="M2014" s="23"/>
      <c r="N2014" s="24"/>
      <c r="O2014" s="22" t="str">
        <f>IFERROR(AVERAGE(P2014:Q2014),"")</f>
        <v/>
      </c>
      <c r="P2014" s="23"/>
      <c r="Q2014" s="24"/>
      <c r="R2014" s="22" t="str">
        <f>IFERROR(AVERAGE(S2014:T2014),"")</f>
        <v/>
      </c>
      <c r="S2014" s="23"/>
      <c r="T2014" s="24"/>
      <c r="U2014" s="22" t="str">
        <f>IFERROR(AVERAGE(V2014:W2014),"")</f>
        <v/>
      </c>
      <c r="V2014" s="23"/>
      <c r="W2014" s="24"/>
      <c r="X2014" s="22" t="str">
        <f>IFERROR(AVERAGE(Y2014:Z2014),"")</f>
        <v/>
      </c>
      <c r="Y2014" s="23"/>
      <c r="Z2014" s="24"/>
      <c r="AA2014" s="22" t="str">
        <f>IFERROR(AVERAGE(AB2014:AC2014),"")</f>
        <v/>
      </c>
      <c r="AB2014" s="23"/>
      <c r="AC2014" s="24"/>
      <c r="AD2014" s="22" t="str">
        <f>IFERROR(AVERAGE(AE2014:AF2014),"")</f>
        <v/>
      </c>
      <c r="AE2014" s="23"/>
      <c r="AF2014" s="24"/>
      <c r="AG2014" s="22" t="str">
        <f>IFERROR(AVERAGE(AH2014:AI2014),"")</f>
        <v/>
      </c>
      <c r="AH2014" s="23"/>
      <c r="AI2014" s="24"/>
      <c r="AJ2014" s="22" t="str">
        <f>IFERROR(AVERAGE(AK2014:AL2014),"")</f>
        <v/>
      </c>
      <c r="AK2014" s="23"/>
      <c r="AL2014" s="24"/>
      <c r="AM2014" s="22" t="str">
        <f>IFERROR(AVERAGE(AN2014:AO2014),"")</f>
        <v/>
      </c>
      <c r="AN2014" s="23"/>
      <c r="AO2014" s="24"/>
      <c r="AP2014" s="22" t="str">
        <f>IFERROR(AVERAGE(AQ2014:AR2014),"")</f>
        <v/>
      </c>
      <c r="AQ2014" s="23"/>
      <c r="AR2014" s="24"/>
      <c r="AS2014" s="22" t="str">
        <f>IFERROR(AVERAGE(AT2014:AU2014),"")</f>
        <v/>
      </c>
      <c r="AT2014" s="23"/>
      <c r="AU2014" s="24"/>
      <c r="AV2014" s="22" t="str">
        <f>IFERROR(AVERAGE(AW2014:AX2014),"")</f>
        <v/>
      </c>
      <c r="AW2014" s="23"/>
      <c r="AX2014" s="24"/>
      <c r="AY2014" s="22" t="str">
        <f>IFERROR(AVERAGE(AZ2014:BA2014),"")</f>
        <v/>
      </c>
      <c r="AZ2014" s="23"/>
      <c r="BA2014" s="24"/>
      <c r="BB2014" s="22" t="str">
        <f>IFERROR(AVERAGE(BC2014:BD2014),"")</f>
        <v/>
      </c>
      <c r="BC2014" s="23"/>
      <c r="BD2014" s="24"/>
      <c r="BE2014" s="22" t="str">
        <f>IFERROR(AVERAGE(BF2014:BG2014),"")</f>
        <v/>
      </c>
      <c r="BF2014" s="23"/>
      <c r="BG2014" s="24"/>
      <c r="BH2014" s="22" t="str">
        <f>IFERROR(AVERAGE(BI2014:BJ2014),"")</f>
        <v/>
      </c>
      <c r="BI2014" s="23"/>
      <c r="BJ2014" s="24"/>
      <c r="BK2014" s="22" t="str">
        <f>IFERROR(AVERAGE(BL2014:BM2014),"")</f>
        <v/>
      </c>
      <c r="BL2014" s="23"/>
      <c r="BM2014" s="24"/>
      <c r="BN2014" s="22" t="str">
        <f>IFERROR(AVERAGE(BO2014:BP2014),"")</f>
        <v/>
      </c>
      <c r="BO2014" s="23"/>
      <c r="BP2014" s="24"/>
      <c r="BQ2014" s="22" t="str">
        <f>IFERROR(AVERAGE(BR2014:BS2014),"")</f>
        <v/>
      </c>
      <c r="BR2014" s="23"/>
      <c r="BS2014" s="24"/>
      <c r="BT2014" s="22" t="str">
        <f>IFERROR(AVERAGE(BU2014:BV2014),"")</f>
        <v/>
      </c>
      <c r="BU2014" s="23"/>
      <c r="BV2014" s="24"/>
    </row>
    <row r="2015" spans="1:74">
      <c r="B2015" t="s">
        <v>69</v>
      </c>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c r="AX2015" s="4"/>
      <c r="AY2015" s="4"/>
      <c r="AZ2015" s="4"/>
      <c r="BA2015" s="4"/>
      <c r="BB2015" s="4"/>
      <c r="BC2015" s="4"/>
      <c r="BD2015" s="4"/>
      <c r="BE2015" s="4"/>
      <c r="BF2015" s="4"/>
      <c r="BG2015" s="4"/>
      <c r="BH2015" s="4"/>
      <c r="BI2015" s="4"/>
      <c r="BJ2015" s="4"/>
      <c r="BK2015" s="4"/>
      <c r="BL2015" s="4"/>
      <c r="BM2015" s="4"/>
      <c r="BN2015" s="4"/>
      <c r="BO2015" s="4"/>
      <c r="BP2015" s="4"/>
      <c r="BQ2015" s="4"/>
      <c r="BR2015" s="4"/>
      <c r="BS2015" s="4"/>
      <c r="BT2015" s="4"/>
      <c r="BU2015" s="4"/>
      <c r="BV2015" s="4"/>
    </row>
    <row r="2016" spans="1:74">
      <c r="B2016" t="str">
        <f>B2011</f>
        <v>Anonymous2015-7</v>
      </c>
      <c r="C2016" t="s">
        <v>23</v>
      </c>
      <c r="D2016">
        <f>D2011</f>
        <v>2015</v>
      </c>
      <c r="E2016" t="s">
        <v>20</v>
      </c>
      <c r="F2016" s="4" t="str">
        <f>IFERROR(AVERAGE(G2016:H2016),"")</f>
        <v/>
      </c>
      <c r="G2016" s="12"/>
      <c r="H2016" s="13"/>
      <c r="I2016" s="4" t="str">
        <f>IFERROR(AVERAGE(J2016:K2016),"")</f>
        <v/>
      </c>
      <c r="J2016" s="12"/>
      <c r="K2016" s="13"/>
      <c r="L2016" s="4" t="str">
        <f>IFERROR(AVERAGE(M2016:N2016),"")</f>
        <v/>
      </c>
      <c r="M2016" s="12"/>
      <c r="N2016" s="13"/>
      <c r="O2016" s="4" t="str">
        <f>IFERROR(AVERAGE(P2016:Q2016),"")</f>
        <v/>
      </c>
      <c r="P2016" s="12"/>
      <c r="Q2016" s="13"/>
      <c r="R2016" s="4" t="str">
        <f>IFERROR(AVERAGE(S2016:T2016),"")</f>
        <v/>
      </c>
      <c r="S2016" s="12"/>
      <c r="T2016" s="13"/>
      <c r="U2016" s="4" t="str">
        <f>IFERROR(AVERAGE(V2016:W2016),"")</f>
        <v/>
      </c>
      <c r="V2016" s="12"/>
      <c r="W2016" s="13"/>
      <c r="X2016" s="4" t="str">
        <f>IFERROR(AVERAGE(Y2016:Z2016),"")</f>
        <v/>
      </c>
      <c r="Y2016" s="12"/>
      <c r="Z2016" s="13"/>
      <c r="AA2016" s="4" t="str">
        <f>IFERROR(AVERAGE(AB2016:AC2016),"")</f>
        <v/>
      </c>
      <c r="AB2016" s="12"/>
      <c r="AC2016" s="13"/>
      <c r="AD2016" s="4" t="str">
        <f>IFERROR(AVERAGE(AE2016:AF2016),"")</f>
        <v/>
      </c>
      <c r="AE2016" s="12"/>
      <c r="AF2016" s="13"/>
      <c r="AG2016" s="4" t="str">
        <f>IFERROR(AVERAGE(AH2016:AI2016),"")</f>
        <v/>
      </c>
      <c r="AH2016" s="12"/>
      <c r="AI2016" s="13"/>
      <c r="AJ2016" s="4" t="str">
        <f>IFERROR(AVERAGE(AK2016:AL2016),"")</f>
        <v/>
      </c>
      <c r="AK2016" s="12"/>
      <c r="AL2016" s="13"/>
      <c r="AM2016" s="4" t="str">
        <f>IFERROR(AVERAGE(AN2016:AO2016),"")</f>
        <v/>
      </c>
      <c r="AN2016" s="12"/>
      <c r="AO2016" s="13"/>
      <c r="AP2016" s="4" t="str">
        <f>IFERROR(AVERAGE(AQ2016:AR2016),"")</f>
        <v/>
      </c>
      <c r="AQ2016" s="12"/>
      <c r="AR2016" s="13"/>
      <c r="AS2016" s="4" t="str">
        <f>IFERROR(AVERAGE(AT2016:AU2016),"")</f>
        <v/>
      </c>
      <c r="AT2016" s="12"/>
      <c r="AU2016" s="13"/>
      <c r="AV2016" s="4" t="str">
        <f>IFERROR(AVERAGE(AW2016:AX2016),"")</f>
        <v/>
      </c>
      <c r="AW2016" s="12"/>
      <c r="AX2016" s="13"/>
      <c r="AY2016" s="45">
        <f>IFERROR(AVERAGE(AZ2016:BA2016),"")</f>
        <v>1.6341818181818183E-2</v>
      </c>
      <c r="AZ2016" s="44">
        <f>0.08988*1/AZ2017</f>
        <v>1.6341818181818183E-2</v>
      </c>
      <c r="BA2016" s="44">
        <f>0.08988*1/BA2017</f>
        <v>1.6341818181818183E-2</v>
      </c>
      <c r="BB2016" s="4" t="str">
        <f>IFERROR(AVERAGE(BC2016:BD2016),"")</f>
        <v/>
      </c>
      <c r="BC2016" s="12"/>
      <c r="BD2016" s="13"/>
      <c r="BE2016" s="4" t="str">
        <f>IFERROR(AVERAGE(BF2016:BG2016),"")</f>
        <v/>
      </c>
      <c r="BF2016" s="12"/>
      <c r="BG2016" s="13"/>
      <c r="BH2016" s="4" t="str">
        <f>IFERROR(AVERAGE(BI2016:BJ2016),"")</f>
        <v/>
      </c>
      <c r="BI2016" s="12"/>
      <c r="BJ2016" s="13"/>
      <c r="BK2016" s="4" t="str">
        <f>IFERROR(AVERAGE(BL2016:BM2016),"")</f>
        <v/>
      </c>
      <c r="BL2016" s="12"/>
      <c r="BM2016" s="13"/>
      <c r="BN2016" s="4" t="str">
        <f>IFERROR(AVERAGE(BO2016:BP2016),"")</f>
        <v/>
      </c>
      <c r="BO2016" s="12"/>
      <c r="BP2016" s="13"/>
      <c r="BQ2016" s="4" t="str">
        <f>IFERROR(AVERAGE(BR2016:BS2016),"")</f>
        <v/>
      </c>
      <c r="BR2016" s="12"/>
      <c r="BS2016" s="13"/>
      <c r="BT2016" s="4" t="str">
        <f>IFERROR(AVERAGE(BU2016:BV2016),"")</f>
        <v/>
      </c>
      <c r="BU2016" s="12"/>
      <c r="BV2016" s="13"/>
    </row>
    <row r="2017" spans="1:77">
      <c r="B2017" t="str">
        <f>B2016</f>
        <v>Anonymous2015-7</v>
      </c>
      <c r="C2017" t="s">
        <v>42</v>
      </c>
      <c r="D2017">
        <f>D2016</f>
        <v>2015</v>
      </c>
      <c r="E2017" t="s">
        <v>43</v>
      </c>
      <c r="F2017" s="4" t="str">
        <f>IFERROR(AVERAGE(G2017:H2017),"")</f>
        <v/>
      </c>
      <c r="G2017" s="12"/>
      <c r="H2017" s="13"/>
      <c r="I2017" s="4" t="str">
        <f>IFERROR(AVERAGE(J2017:K2017),"")</f>
        <v/>
      </c>
      <c r="J2017" s="12"/>
      <c r="K2017" s="13"/>
      <c r="L2017" s="4" t="str">
        <f>IFERROR(AVERAGE(M2017:N2017),"")</f>
        <v/>
      </c>
      <c r="M2017" s="12"/>
      <c r="N2017" s="13"/>
      <c r="O2017" s="4" t="str">
        <f>IFERROR(AVERAGE(P2017:Q2017),"")</f>
        <v/>
      </c>
      <c r="P2017" s="12"/>
      <c r="Q2017" s="13"/>
      <c r="R2017" s="4" t="str">
        <f>IFERROR(AVERAGE(S2017:T2017),"")</f>
        <v/>
      </c>
      <c r="S2017" s="12"/>
      <c r="T2017" s="13"/>
      <c r="U2017" s="4" t="str">
        <f>IFERROR(AVERAGE(V2017:W2017),"")</f>
        <v/>
      </c>
      <c r="V2017" s="12"/>
      <c r="W2017" s="13"/>
      <c r="X2017" s="4" t="str">
        <f>IFERROR(AVERAGE(Y2017:Z2017),"")</f>
        <v/>
      </c>
      <c r="Y2017" s="12"/>
      <c r="Z2017" s="13"/>
      <c r="AA2017" s="4" t="str">
        <f>IFERROR(AVERAGE(AB2017:AC2017),"")</f>
        <v/>
      </c>
      <c r="AB2017" s="12"/>
      <c r="AC2017" s="13"/>
      <c r="AD2017" s="4" t="str">
        <f>IFERROR(AVERAGE(AE2017:AF2017),"")</f>
        <v/>
      </c>
      <c r="AE2017" s="12"/>
      <c r="AF2017" s="13"/>
      <c r="AG2017" s="4" t="str">
        <f>IFERROR(AVERAGE(AH2017:AI2017),"")</f>
        <v/>
      </c>
      <c r="AH2017" s="12"/>
      <c r="AI2017" s="13"/>
      <c r="AJ2017" s="4" t="str">
        <f>IFERROR(AVERAGE(AK2017:AL2017),"")</f>
        <v/>
      </c>
      <c r="AK2017" s="12"/>
      <c r="AL2017" s="13"/>
      <c r="AM2017" s="4" t="str">
        <f>IFERROR(AVERAGE(AN2017:AO2017),"")</f>
        <v/>
      </c>
      <c r="AN2017" s="12"/>
      <c r="AO2017" s="13"/>
      <c r="AP2017" s="4" t="str">
        <f>IFERROR(AVERAGE(AQ2017:AR2017),"")</f>
        <v/>
      </c>
      <c r="AQ2017" s="12"/>
      <c r="AR2017" s="13"/>
      <c r="AS2017" s="4" t="str">
        <f>IFERROR(AVERAGE(AT2017:AU2017),"")</f>
        <v/>
      </c>
      <c r="AT2017" s="12"/>
      <c r="AU2017" s="13"/>
      <c r="AV2017" s="4" t="str">
        <f>IFERROR(AVERAGE(AW2017:AX2017),"")</f>
        <v/>
      </c>
      <c r="AW2017" s="12"/>
      <c r="AX2017" s="13"/>
      <c r="AY2017" s="28">
        <f>IFERROR(AVERAGE(AZ2017:BA2017),"")</f>
        <v>5.5</v>
      </c>
      <c r="AZ2017" s="26">
        <v>5.5</v>
      </c>
      <c r="BA2017" s="27">
        <f>AZ2017</f>
        <v>5.5</v>
      </c>
      <c r="BB2017" s="4" t="str">
        <f>IFERROR(AVERAGE(BC2017:BD2017),"")</f>
        <v/>
      </c>
      <c r="BC2017" s="12"/>
      <c r="BD2017" s="13"/>
      <c r="BE2017" s="4" t="str">
        <f>IFERROR(AVERAGE(BF2017:BG2017),"")</f>
        <v/>
      </c>
      <c r="BF2017" s="12"/>
      <c r="BG2017" s="13"/>
      <c r="BH2017" s="4" t="str">
        <f>IFERROR(AVERAGE(BI2017:BJ2017),"")</f>
        <v/>
      </c>
      <c r="BI2017" s="12"/>
      <c r="BJ2017" s="13"/>
      <c r="BK2017" s="4" t="str">
        <f>IFERROR(AVERAGE(BL2017:BM2017),"")</f>
        <v/>
      </c>
      <c r="BL2017" s="12"/>
      <c r="BM2017" s="13"/>
      <c r="BN2017" s="4" t="str">
        <f>IFERROR(AVERAGE(BO2017:BP2017),"")</f>
        <v/>
      </c>
      <c r="BO2017" s="12"/>
      <c r="BP2017" s="13"/>
      <c r="BQ2017" s="4" t="str">
        <f>IFERROR(AVERAGE(BR2017:BS2017),"")</f>
        <v/>
      </c>
      <c r="BR2017" s="12"/>
      <c r="BS2017" s="13"/>
      <c r="BT2017" s="4" t="str">
        <f>IFERROR(AVERAGE(BU2017:BV2017),"")</f>
        <v/>
      </c>
      <c r="BU2017" s="12"/>
      <c r="BV2017" s="13"/>
    </row>
    <row r="2018" spans="1:77">
      <c r="B2018" t="str">
        <f>B2017</f>
        <v>Anonymous2015-7</v>
      </c>
      <c r="C2018" t="s">
        <v>21</v>
      </c>
      <c r="D2018">
        <f>D2017</f>
        <v>2015</v>
      </c>
      <c r="E2018" t="s">
        <v>22</v>
      </c>
      <c r="F2018" s="22" t="str">
        <f>IFERROR(AVERAGE(G2018:H2018),"")</f>
        <v/>
      </c>
      <c r="G2018" s="23"/>
      <c r="H2018" s="24"/>
      <c r="I2018" s="22" t="str">
        <f>IFERROR(AVERAGE(J2018:K2018),"")</f>
        <v/>
      </c>
      <c r="J2018" s="23"/>
      <c r="K2018" s="24"/>
      <c r="L2018" s="22" t="str">
        <f>IFERROR(AVERAGE(M2018:N2018),"")</f>
        <v/>
      </c>
      <c r="M2018" s="23"/>
      <c r="N2018" s="24"/>
      <c r="O2018" s="22" t="str">
        <f>IFERROR(AVERAGE(P2018:Q2018),"")</f>
        <v/>
      </c>
      <c r="P2018" s="23"/>
      <c r="Q2018" s="24"/>
      <c r="R2018" s="22" t="str">
        <f>IFERROR(AVERAGE(S2018:T2018),"")</f>
        <v/>
      </c>
      <c r="S2018" s="23"/>
      <c r="T2018" s="24"/>
      <c r="U2018" s="22" t="str">
        <f>IFERROR(AVERAGE(V2018:W2018),"")</f>
        <v/>
      </c>
      <c r="V2018" s="23"/>
      <c r="W2018" s="24"/>
      <c r="X2018" s="22" t="str">
        <f>IFERROR(AVERAGE(Y2018:Z2018),"")</f>
        <v/>
      </c>
      <c r="Y2018" s="23"/>
      <c r="Z2018" s="24"/>
      <c r="AA2018" s="22" t="str">
        <f>IFERROR(AVERAGE(AB2018:AC2018),"")</f>
        <v/>
      </c>
      <c r="AB2018" s="23"/>
      <c r="AC2018" s="24"/>
      <c r="AD2018" s="22" t="str">
        <f>IFERROR(AVERAGE(AE2018:AF2018),"")</f>
        <v/>
      </c>
      <c r="AE2018" s="23"/>
      <c r="AF2018" s="24"/>
      <c r="AG2018" s="22" t="str">
        <f>IFERROR(AVERAGE(AH2018:AI2018),"")</f>
        <v/>
      </c>
      <c r="AH2018" s="23"/>
      <c r="AI2018" s="24"/>
      <c r="AJ2018" s="22" t="str">
        <f>IFERROR(AVERAGE(AK2018:AL2018),"")</f>
        <v/>
      </c>
      <c r="AK2018" s="23"/>
      <c r="AL2018" s="24"/>
      <c r="AM2018" s="22" t="str">
        <f>IFERROR(AVERAGE(AN2018:AO2018),"")</f>
        <v/>
      </c>
      <c r="AN2018" s="23"/>
      <c r="AO2018" s="24"/>
      <c r="AP2018" s="22" t="str">
        <f>IFERROR(AVERAGE(AQ2018:AR2018),"")</f>
        <v/>
      </c>
      <c r="AQ2018" s="23"/>
      <c r="AR2018" s="24"/>
      <c r="AS2018" s="22" t="str">
        <f>IFERROR(AVERAGE(AT2018:AU2018),"")</f>
        <v/>
      </c>
      <c r="AT2018" s="23"/>
      <c r="AU2018" s="24"/>
      <c r="AV2018" s="22" t="str">
        <f>IFERROR(AVERAGE(AW2018:AX2018),"")</f>
        <v/>
      </c>
      <c r="AW2018" s="23"/>
      <c r="AX2018" s="24"/>
      <c r="AY2018" s="22" t="str">
        <f>IFERROR(AVERAGE(AZ2018:BA2018),"")</f>
        <v/>
      </c>
      <c r="AZ2018" s="23"/>
      <c r="BA2018" s="24"/>
      <c r="BB2018" s="22" t="str">
        <f>IFERROR(AVERAGE(BC2018:BD2018),"")</f>
        <v/>
      </c>
      <c r="BC2018" s="23"/>
      <c r="BD2018" s="24"/>
      <c r="BE2018" s="22" t="str">
        <f>IFERROR(AVERAGE(BF2018:BG2018),"")</f>
        <v/>
      </c>
      <c r="BF2018" s="23"/>
      <c r="BG2018" s="24"/>
      <c r="BH2018" s="22" t="str">
        <f>IFERROR(AVERAGE(BI2018:BJ2018),"")</f>
        <v/>
      </c>
      <c r="BI2018" s="23"/>
      <c r="BJ2018" s="24"/>
      <c r="BK2018" s="22" t="str">
        <f>IFERROR(AVERAGE(BL2018:BM2018),"")</f>
        <v/>
      </c>
      <c r="BL2018" s="23"/>
      <c r="BM2018" s="24"/>
      <c r="BN2018" s="22" t="str">
        <f>IFERROR(AVERAGE(BO2018:BP2018),"")</f>
        <v/>
      </c>
      <c r="BO2018" s="23"/>
      <c r="BP2018" s="24"/>
      <c r="BQ2018" s="22" t="str">
        <f>IFERROR(AVERAGE(BR2018:BS2018),"")</f>
        <v/>
      </c>
      <c r="BR2018" s="23"/>
      <c r="BS2018" s="24"/>
      <c r="BT2018" s="22" t="str">
        <f>IFERROR(AVERAGE(BU2018:BV2018),"")</f>
        <v/>
      </c>
      <c r="BU2018" s="23"/>
      <c r="BV2018" s="24"/>
    </row>
    <row r="2019" spans="1:77">
      <c r="B2019" s="11"/>
      <c r="C2019" s="11"/>
      <c r="D2019" s="11"/>
      <c r="E2019" s="11"/>
      <c r="F2019" s="11"/>
      <c r="G2019" s="11"/>
      <c r="H2019" s="11"/>
      <c r="I2019" s="11"/>
      <c r="J2019" s="11"/>
      <c r="K2019" s="11"/>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c r="AV2019" s="11"/>
      <c r="AW2019" s="11"/>
      <c r="AX2019" s="11"/>
      <c r="AY2019" s="11"/>
      <c r="AZ2019" s="11"/>
      <c r="BA2019" s="11"/>
      <c r="BB2019" s="11"/>
      <c r="BC2019" s="11"/>
      <c r="BD2019" s="11"/>
      <c r="BE2019" s="11"/>
      <c r="BF2019" s="11"/>
      <c r="BG2019" s="11"/>
      <c r="BH2019" s="11"/>
      <c r="BI2019" s="11"/>
      <c r="BJ2019" s="11"/>
      <c r="BK2019" s="11"/>
      <c r="BL2019" s="11"/>
      <c r="BM2019" s="11"/>
      <c r="BN2019" s="11"/>
      <c r="BO2019" s="11"/>
      <c r="BP2019" s="11"/>
      <c r="BQ2019" s="11"/>
      <c r="BR2019" s="11"/>
      <c r="BS2019" s="11"/>
      <c r="BT2019" s="11"/>
      <c r="BU2019" s="11"/>
      <c r="BV2019" s="11"/>
      <c r="BW2019" s="11"/>
      <c r="BX2019" s="11"/>
      <c r="BY2019" s="11"/>
    </row>
    <row r="2021" spans="1:77">
      <c r="A2021" s="5">
        <f>MATCH(B2021,Sources[Citekey],0)</f>
        <v>91</v>
      </c>
      <c r="B2021" s="6" t="s">
        <v>505</v>
      </c>
      <c r="C2021" s="1" t="s">
        <v>515</v>
      </c>
      <c r="D2021" s="1">
        <f>VLOOKUP(B2021,Sources[],2,FALSE)</f>
        <v>2015</v>
      </c>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4"/>
      <c r="AX2021" s="4"/>
      <c r="AY2021" s="4"/>
      <c r="AZ2021" s="4"/>
      <c r="BA2021" s="4"/>
      <c r="BB2021" s="4"/>
      <c r="BC2021" s="4"/>
      <c r="BD2021" s="4"/>
      <c r="BE2021" s="4"/>
      <c r="BF2021" s="4"/>
      <c r="BG2021" s="4"/>
      <c r="BH2021" s="4"/>
      <c r="BI2021" s="4"/>
      <c r="BJ2021" s="4"/>
      <c r="BK2021" s="4"/>
      <c r="BL2021" s="4"/>
      <c r="BM2021" s="4"/>
      <c r="BN2021" s="4"/>
      <c r="BO2021" s="4"/>
      <c r="BP2021" s="4"/>
      <c r="BQ2021" s="4"/>
      <c r="BR2021" s="4"/>
      <c r="BS2021" s="4"/>
      <c r="BT2021" s="4"/>
      <c r="BU2021" s="4"/>
      <c r="BV2021" s="4"/>
    </row>
    <row r="2022" spans="1:77">
      <c r="B2022" t="str">
        <f>B2021</f>
        <v>Anonymous2015-8</v>
      </c>
      <c r="C2022" t="s">
        <v>3</v>
      </c>
      <c r="D2022">
        <f>D2021</f>
        <v>2015</v>
      </c>
      <c r="E2022" s="25" t="s">
        <v>6</v>
      </c>
      <c r="F2022" s="4" t="str">
        <f>IFERROR(AVERAGE(G2022:H2022),"")</f>
        <v/>
      </c>
      <c r="G2022" s="12"/>
      <c r="H2022" s="13"/>
      <c r="I2022" s="4" t="str">
        <f>IFERROR(AVERAGE(J2022:K2022),"")</f>
        <v/>
      </c>
      <c r="J2022" s="12"/>
      <c r="K2022" s="13"/>
      <c r="L2022" s="4" t="str">
        <f>IFERROR(AVERAGE(M2022:N2022),"")</f>
        <v/>
      </c>
      <c r="M2022" s="12"/>
      <c r="N2022" s="13"/>
      <c r="O2022" s="4" t="str">
        <f>IFERROR(AVERAGE(P2022:Q2022),"")</f>
        <v/>
      </c>
      <c r="P2022" s="12"/>
      <c r="Q2022" s="13"/>
      <c r="R2022" s="4" t="str">
        <f>IFERROR(AVERAGE(S2022:T2022),"")</f>
        <v/>
      </c>
      <c r="S2022" s="12"/>
      <c r="T2022" s="13"/>
      <c r="U2022" s="4" t="str">
        <f>IFERROR(AVERAGE(V2022:W2022),"")</f>
        <v/>
      </c>
      <c r="V2022" s="12"/>
      <c r="W2022" s="13"/>
      <c r="X2022" s="4" t="str">
        <f>IFERROR(AVERAGE(Y2022:Z2022),"")</f>
        <v/>
      </c>
      <c r="Y2022" s="12"/>
      <c r="Z2022" s="13"/>
      <c r="AA2022" s="4" t="str">
        <f>IFERROR(AVERAGE(AB2022:AC2022),"")</f>
        <v/>
      </c>
      <c r="AB2022" s="12"/>
      <c r="AC2022" s="13"/>
      <c r="AD2022" s="4" t="str">
        <f>IFERROR(AVERAGE(AE2022:AF2022),"")</f>
        <v/>
      </c>
      <c r="AE2022" s="12"/>
      <c r="AF2022" s="13"/>
      <c r="AG2022" s="4" t="str">
        <f>IFERROR(AVERAGE(AH2022:AI2022),"")</f>
        <v/>
      </c>
      <c r="AH2022" s="12"/>
      <c r="AI2022" s="13"/>
      <c r="AJ2022" s="4" t="str">
        <f>IFERROR(AVERAGE(AK2022:AL2022),"")</f>
        <v/>
      </c>
      <c r="AK2022" s="12"/>
      <c r="AL2022" s="13"/>
      <c r="AM2022" s="4" t="str">
        <f>IFERROR(AVERAGE(AN2022:AO2022),"")</f>
        <v/>
      </c>
      <c r="AN2022" s="12"/>
      <c r="AO2022" s="13"/>
      <c r="AP2022" s="4" t="str">
        <f>IFERROR(AVERAGE(AQ2022:AR2022),"")</f>
        <v/>
      </c>
      <c r="AQ2022" s="12"/>
      <c r="AR2022" s="13"/>
      <c r="AS2022" s="4" t="str">
        <f>IFERROR(AVERAGE(AT2022:AU2022),"")</f>
        <v/>
      </c>
      <c r="AT2022" s="12"/>
      <c r="AU2022" s="13"/>
      <c r="AV2022" s="4" t="str">
        <f>IFERROR(AVERAGE(AW2022:AX2022),"")</f>
        <v/>
      </c>
      <c r="AW2022" s="12"/>
      <c r="AX2022" s="13"/>
      <c r="AY2022" s="4">
        <f>IFERROR(AVERAGE(AZ2022:BA2022),"")</f>
        <v>934.67499999999995</v>
      </c>
      <c r="AZ2022" s="12">
        <f>1920000/2000</f>
        <v>960</v>
      </c>
      <c r="BA2022" s="13">
        <f>7274800/8000</f>
        <v>909.35</v>
      </c>
      <c r="BB2022" s="4">
        <f>IFERROR(AVERAGE(BC2022:BD2022),"")</f>
        <v>826.5</v>
      </c>
      <c r="BC2022" s="13">
        <f>3132000/4000</f>
        <v>783</v>
      </c>
      <c r="BD2022" s="12">
        <f>1740000/2000</f>
        <v>870</v>
      </c>
      <c r="BE2022" s="4" t="str">
        <f>IFERROR(AVERAGE(BF2022:BG2022),"")</f>
        <v/>
      </c>
      <c r="BF2022" s="12"/>
      <c r="BG2022" s="13"/>
      <c r="BH2022" s="4" t="str">
        <f>IFERROR(AVERAGE(BI2022:BJ2022),"")</f>
        <v/>
      </c>
      <c r="BI2022" s="12"/>
      <c r="BJ2022" s="13"/>
      <c r="BK2022" s="4" t="str">
        <f>IFERROR(AVERAGE(BL2022:BM2022),"")</f>
        <v/>
      </c>
      <c r="BL2022" s="12"/>
      <c r="BM2022" s="13"/>
      <c r="BN2022" s="4" t="str">
        <f>IFERROR(AVERAGE(BO2022:BP2022),"")</f>
        <v/>
      </c>
      <c r="BO2022" s="12"/>
      <c r="BP2022" s="13"/>
      <c r="BQ2022" s="4" t="str">
        <f>IFERROR(AVERAGE(BR2022:BS2022),"")</f>
        <v/>
      </c>
      <c r="BR2022" s="12"/>
      <c r="BS2022" s="13"/>
      <c r="BT2022" s="4" t="str">
        <f>IFERROR(AVERAGE(BU2022:BV2022),"")</f>
        <v/>
      </c>
      <c r="BU2022" s="12"/>
      <c r="BV2022" s="13"/>
      <c r="BX2022" s="2"/>
      <c r="BY2022" s="2"/>
    </row>
    <row r="2023" spans="1:77">
      <c r="B2023" t="str">
        <f>B2022</f>
        <v>Anonymous2015-8</v>
      </c>
      <c r="C2023" t="s">
        <v>4</v>
      </c>
      <c r="D2023">
        <f>D2022</f>
        <v>2015</v>
      </c>
      <c r="E2023" t="str">
        <f>E2022</f>
        <v>EUR/kW</v>
      </c>
      <c r="F2023" s="4" t="str">
        <f>IFERROR(AVERAGE(G2023:H2023),"")</f>
        <v/>
      </c>
      <c r="G2023" s="14"/>
      <c r="H2023" s="15"/>
      <c r="I2023" s="4" t="str">
        <f>IFERROR(AVERAGE(J2023:K2023),"")</f>
        <v/>
      </c>
      <c r="J2023" s="14"/>
      <c r="K2023" s="15"/>
      <c r="L2023" s="4" t="str">
        <f>IFERROR(AVERAGE(M2023:N2023),"")</f>
        <v/>
      </c>
      <c r="M2023" s="14"/>
      <c r="N2023" s="15"/>
      <c r="O2023" s="4" t="str">
        <f>IFERROR(AVERAGE(P2023:Q2023),"")</f>
        <v/>
      </c>
      <c r="P2023" s="14"/>
      <c r="Q2023" s="15"/>
      <c r="R2023" s="4" t="str">
        <f>IFERROR(AVERAGE(S2023:T2023),"")</f>
        <v/>
      </c>
      <c r="S2023" s="14"/>
      <c r="T2023" s="15"/>
      <c r="U2023" s="4" t="str">
        <f>IFERROR(AVERAGE(V2023:W2023),"")</f>
        <v/>
      </c>
      <c r="V2023" s="14"/>
      <c r="W2023" s="15"/>
      <c r="X2023" s="4" t="str">
        <f>IFERROR(AVERAGE(Y2023:Z2023),"")</f>
        <v/>
      </c>
      <c r="Y2023" s="14"/>
      <c r="Z2023" s="15"/>
      <c r="AA2023" s="4" t="str">
        <f>IFERROR(AVERAGE(AB2023:AC2023),"")</f>
        <v/>
      </c>
      <c r="AB2023" s="14"/>
      <c r="AC2023" s="15"/>
      <c r="AD2023" s="4" t="str">
        <f>IFERROR(AVERAGE(AE2023:AF2023),"")</f>
        <v/>
      </c>
      <c r="AE2023" s="14"/>
      <c r="AF2023" s="15"/>
      <c r="AG2023" s="4" t="str">
        <f>IFERROR(AVERAGE(AH2023:AI2023),"")</f>
        <v/>
      </c>
      <c r="AH2023" s="14"/>
      <c r="AI2023" s="15"/>
      <c r="AJ2023" s="4" t="str">
        <f>IFERROR(AVERAGE(AK2023:AL2023),"")</f>
        <v/>
      </c>
      <c r="AK2023" s="14"/>
      <c r="AL2023" s="15"/>
      <c r="AM2023" s="4" t="str">
        <f>IFERROR(AVERAGE(AN2023:AO2023),"")</f>
        <v/>
      </c>
      <c r="AN2023" s="14"/>
      <c r="AO2023" s="15"/>
      <c r="AP2023" s="4" t="str">
        <f>IFERROR(AVERAGE(AQ2023:AR2023),"")</f>
        <v/>
      </c>
      <c r="AQ2023" s="14"/>
      <c r="AR2023" s="15"/>
      <c r="AS2023" s="4" t="str">
        <f>IFERROR(AVERAGE(AT2023:AU2023),"")</f>
        <v/>
      </c>
      <c r="AT2023" s="14"/>
      <c r="AU2023" s="15"/>
      <c r="AV2023" s="4" t="str">
        <f>IFERROR(AVERAGE(AW2023:AX2023),"")</f>
        <v/>
      </c>
      <c r="AW2023" s="14"/>
      <c r="AX2023" s="15"/>
      <c r="AY2023" s="4" t="str">
        <f>IFERROR(AVERAGE(AZ2023:BA2023),"")</f>
        <v/>
      </c>
      <c r="AZ2023" s="14"/>
      <c r="BA2023" s="15"/>
      <c r="BB2023" s="4" t="str">
        <f>IFERROR(AVERAGE(BC2023:BD2023),"")</f>
        <v/>
      </c>
      <c r="BC2023" s="14"/>
      <c r="BD2023" s="12"/>
      <c r="BE2023" s="4" t="str">
        <f>IFERROR(AVERAGE(BF2023:BG2023),"")</f>
        <v/>
      </c>
      <c r="BF2023" s="14"/>
      <c r="BG2023" s="15"/>
      <c r="BH2023" s="4" t="str">
        <f>IFERROR(AVERAGE(BI2023:BJ2023),"")</f>
        <v/>
      </c>
      <c r="BI2023" s="14"/>
      <c r="BJ2023" s="15"/>
      <c r="BK2023" s="4" t="str">
        <f>IFERROR(AVERAGE(BL2023:BM2023),"")</f>
        <v/>
      </c>
      <c r="BL2023" s="14"/>
      <c r="BM2023" s="15"/>
      <c r="BN2023" s="4" t="str">
        <f>IFERROR(AVERAGE(BO2023:BP2023),"")</f>
        <v/>
      </c>
      <c r="BO2023" s="14"/>
      <c r="BP2023" s="15"/>
      <c r="BQ2023" s="4" t="str">
        <f>IFERROR(AVERAGE(BR2023:BS2023),"")</f>
        <v/>
      </c>
      <c r="BR2023" s="14"/>
      <c r="BS2023" s="15"/>
      <c r="BT2023" s="4" t="str">
        <f>IFERROR(AVERAGE(BU2023:BV2023),"")</f>
        <v/>
      </c>
      <c r="BU2023" s="14"/>
      <c r="BV2023" s="15"/>
      <c r="BX2023" s="2"/>
      <c r="BY2023" s="2"/>
    </row>
    <row r="2024" spans="1:77">
      <c r="B2024" t="str">
        <f>B2023</f>
        <v>Anonymous2015-8</v>
      </c>
      <c r="C2024" t="s">
        <v>5</v>
      </c>
      <c r="D2024">
        <f>D2023</f>
        <v>2015</v>
      </c>
      <c r="E2024" t="str">
        <f>E2023</f>
        <v>EUR/kW</v>
      </c>
      <c r="F2024" s="4" t="str">
        <f>IFERROR(AVERAGE(G2024:H2024),"")</f>
        <v/>
      </c>
      <c r="G2024" s="16"/>
      <c r="H2024" s="17"/>
      <c r="I2024" s="4" t="str">
        <f>IFERROR(AVERAGE(J2024:K2024),"")</f>
        <v/>
      </c>
      <c r="J2024" s="16"/>
      <c r="K2024" s="17"/>
      <c r="L2024" s="4" t="str">
        <f>IFERROR(AVERAGE(M2024:N2024),"")</f>
        <v/>
      </c>
      <c r="M2024" s="16"/>
      <c r="N2024" s="17"/>
      <c r="O2024" s="4" t="str">
        <f>IFERROR(AVERAGE(P2024:Q2024),"")</f>
        <v/>
      </c>
      <c r="P2024" s="16"/>
      <c r="Q2024" s="17"/>
      <c r="R2024" s="4" t="str">
        <f>IFERROR(AVERAGE(S2024:T2024),"")</f>
        <v/>
      </c>
      <c r="S2024" s="16"/>
      <c r="T2024" s="17"/>
      <c r="U2024" s="4" t="str">
        <f>IFERROR(AVERAGE(V2024:W2024),"")</f>
        <v/>
      </c>
      <c r="V2024" s="16"/>
      <c r="W2024" s="17"/>
      <c r="X2024" s="4" t="str">
        <f>IFERROR(AVERAGE(Y2024:Z2024),"")</f>
        <v/>
      </c>
      <c r="Y2024" s="16"/>
      <c r="Z2024" s="17"/>
      <c r="AA2024" s="4" t="str">
        <f>IFERROR(AVERAGE(AB2024:AC2024),"")</f>
        <v/>
      </c>
      <c r="AB2024" s="16"/>
      <c r="AC2024" s="17"/>
      <c r="AD2024" s="4" t="str">
        <f>IFERROR(AVERAGE(AE2024:AF2024),"")</f>
        <v/>
      </c>
      <c r="AE2024" s="16"/>
      <c r="AF2024" s="17"/>
      <c r="AG2024" s="4" t="str">
        <f>IFERROR(AVERAGE(AH2024:AI2024),"")</f>
        <v/>
      </c>
      <c r="AH2024" s="16"/>
      <c r="AI2024" s="17"/>
      <c r="AJ2024" s="4" t="str">
        <f>IFERROR(AVERAGE(AK2024:AL2024),"")</f>
        <v/>
      </c>
      <c r="AK2024" s="16"/>
      <c r="AL2024" s="17"/>
      <c r="AM2024" s="4" t="str">
        <f>IFERROR(AVERAGE(AN2024:AO2024),"")</f>
        <v/>
      </c>
      <c r="AN2024" s="16"/>
      <c r="AO2024" s="17"/>
      <c r="AP2024" s="4" t="str">
        <f>IFERROR(AVERAGE(AQ2024:AR2024),"")</f>
        <v/>
      </c>
      <c r="AQ2024" s="16"/>
      <c r="AR2024" s="17"/>
      <c r="AS2024" s="4" t="str">
        <f>IFERROR(AVERAGE(AT2024:AU2024),"")</f>
        <v/>
      </c>
      <c r="AT2024" s="16"/>
      <c r="AU2024" s="17"/>
      <c r="AV2024" s="4" t="str">
        <f>IFERROR(AVERAGE(AW2024:AX2024),"")</f>
        <v/>
      </c>
      <c r="AW2024" s="16"/>
      <c r="AX2024" s="17"/>
      <c r="AY2024" s="4" t="str">
        <f>IFERROR(AVERAGE(AZ2024:BA2024),"")</f>
        <v/>
      </c>
      <c r="AZ2024" s="16"/>
      <c r="BA2024" s="17"/>
      <c r="BB2024" s="4" t="str">
        <f>IFERROR(AVERAGE(BC2024:BD2024),"")</f>
        <v/>
      </c>
      <c r="BC2024" s="16"/>
      <c r="BD2024" s="17"/>
      <c r="BE2024" s="4" t="str">
        <f>IFERROR(AVERAGE(BF2024:BG2024),"")</f>
        <v/>
      </c>
      <c r="BF2024" s="16"/>
      <c r="BG2024" s="17"/>
      <c r="BH2024" s="4" t="str">
        <f>IFERROR(AVERAGE(BI2024:BJ2024),"")</f>
        <v/>
      </c>
      <c r="BI2024" s="16"/>
      <c r="BJ2024" s="17"/>
      <c r="BK2024" s="4" t="str">
        <f>IFERROR(AVERAGE(BL2024:BM2024),"")</f>
        <v/>
      </c>
      <c r="BL2024" s="16"/>
      <c r="BM2024" s="17"/>
      <c r="BN2024" s="4" t="str">
        <f>IFERROR(AVERAGE(BO2024:BP2024),"")</f>
        <v/>
      </c>
      <c r="BO2024" s="16"/>
      <c r="BP2024" s="17"/>
      <c r="BQ2024" s="4" t="str">
        <f>IFERROR(AVERAGE(BR2024:BS2024),"")</f>
        <v/>
      </c>
      <c r="BR2024" s="16"/>
      <c r="BS2024" s="17"/>
      <c r="BT2024" s="4" t="str">
        <f>IFERROR(AVERAGE(BU2024:BV2024),"")</f>
        <v/>
      </c>
      <c r="BU2024" s="16"/>
      <c r="BV2024" s="17"/>
    </row>
    <row r="2025" spans="1:77">
      <c r="B2025" t="s">
        <v>69</v>
      </c>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4"/>
      <c r="AX2025" s="4"/>
      <c r="AY2025" s="28"/>
      <c r="AZ2025" s="28">
        <f>AZ2026/AZ2035</f>
        <v>0.18505942275042445</v>
      </c>
      <c r="BA2025" s="28">
        <f>BA2026/BA2035</f>
        <v>0.21101892522097501</v>
      </c>
      <c r="BB2025" s="28"/>
      <c r="BC2025" s="28">
        <f>BC2026/BC2035</f>
        <v>0.18171262699564586</v>
      </c>
      <c r="BD2025" s="28">
        <f>BD2026/BD2035</f>
        <v>0.11630269172168614</v>
      </c>
      <c r="BE2025" s="4"/>
      <c r="BF2025" s="4"/>
      <c r="BG2025" s="4"/>
      <c r="BH2025" s="4"/>
      <c r="BI2025" s="4"/>
      <c r="BJ2025" s="4"/>
      <c r="BK2025" s="4"/>
      <c r="BL2025" s="4"/>
      <c r="BM2025" s="4"/>
      <c r="BN2025" s="4"/>
      <c r="BO2025" s="4"/>
      <c r="BP2025" s="4"/>
      <c r="BQ2025" s="4"/>
      <c r="BR2025" s="4"/>
      <c r="BS2025" s="4"/>
      <c r="BT2025" s="4"/>
      <c r="BU2025" s="4"/>
      <c r="BV2025" s="4"/>
    </row>
    <row r="2026" spans="1:77" s="1" customFormat="1">
      <c r="A2026" s="55"/>
      <c r="B2026" s="1" t="str">
        <f>B2024</f>
        <v>Anonymous2015-8</v>
      </c>
      <c r="C2026" s="1" t="s">
        <v>10</v>
      </c>
      <c r="D2026" s="1">
        <f>D2021</f>
        <v>2015</v>
      </c>
      <c r="E2026" s="1" t="str">
        <f>E2022</f>
        <v>EUR/kW</v>
      </c>
      <c r="F2026" s="10">
        <f>IFERROR(SUM(F2028:F2033)/F2027,0)</f>
        <v>0</v>
      </c>
      <c r="G2026" s="10">
        <f>IFERROR(SUM(G2028:G2033)/G2027,0)</f>
        <v>0</v>
      </c>
      <c r="H2026" s="10">
        <f>IFERROR(SUM(H2028:H2033)/H2027,0)</f>
        <v>0</v>
      </c>
      <c r="I2026" s="10">
        <f t="shared" ref="I2026:BT2026" si="2234">IFERROR(SUM(I2028:I2033)/I2027,0)</f>
        <v>0</v>
      </c>
      <c r="J2026" s="10">
        <f t="shared" si="2234"/>
        <v>0</v>
      </c>
      <c r="K2026" s="10">
        <f t="shared" si="2234"/>
        <v>0</v>
      </c>
      <c r="L2026" s="10">
        <f t="shared" si="2234"/>
        <v>0</v>
      </c>
      <c r="M2026" s="10">
        <f t="shared" si="2234"/>
        <v>0</v>
      </c>
      <c r="N2026" s="10">
        <f t="shared" si="2234"/>
        <v>0</v>
      </c>
      <c r="O2026" s="10">
        <f t="shared" si="2234"/>
        <v>0</v>
      </c>
      <c r="P2026" s="10">
        <f t="shared" si="2234"/>
        <v>0</v>
      </c>
      <c r="Q2026" s="10">
        <f t="shared" si="2234"/>
        <v>0</v>
      </c>
      <c r="R2026" s="10">
        <f t="shared" si="2234"/>
        <v>0</v>
      </c>
      <c r="S2026" s="10">
        <f t="shared" si="2234"/>
        <v>0</v>
      </c>
      <c r="T2026" s="10">
        <f t="shared" si="2234"/>
        <v>0</v>
      </c>
      <c r="U2026" s="10">
        <f t="shared" si="2234"/>
        <v>0</v>
      </c>
      <c r="V2026" s="10">
        <f t="shared" si="2234"/>
        <v>0</v>
      </c>
      <c r="W2026" s="10">
        <f t="shared" si="2234"/>
        <v>0</v>
      </c>
      <c r="X2026" s="10">
        <f t="shared" si="2234"/>
        <v>0</v>
      </c>
      <c r="Y2026" s="10">
        <f t="shared" si="2234"/>
        <v>0</v>
      </c>
      <c r="Z2026" s="10">
        <f t="shared" si="2234"/>
        <v>0</v>
      </c>
      <c r="AA2026" s="10">
        <f t="shared" si="2234"/>
        <v>0</v>
      </c>
      <c r="AB2026" s="10">
        <f t="shared" si="2234"/>
        <v>0</v>
      </c>
      <c r="AC2026" s="10">
        <f t="shared" si="2234"/>
        <v>0</v>
      </c>
      <c r="AD2026" s="10">
        <f t="shared" si="2234"/>
        <v>0</v>
      </c>
      <c r="AE2026" s="10">
        <f t="shared" si="2234"/>
        <v>0</v>
      </c>
      <c r="AF2026" s="10">
        <f t="shared" si="2234"/>
        <v>0</v>
      </c>
      <c r="AG2026" s="10">
        <f t="shared" si="2234"/>
        <v>0</v>
      </c>
      <c r="AH2026" s="10">
        <f t="shared" si="2234"/>
        <v>0</v>
      </c>
      <c r="AI2026" s="10">
        <f t="shared" si="2234"/>
        <v>0</v>
      </c>
      <c r="AJ2026" s="10">
        <f t="shared" si="2234"/>
        <v>0</v>
      </c>
      <c r="AK2026" s="10">
        <f t="shared" si="2234"/>
        <v>0</v>
      </c>
      <c r="AL2026" s="10">
        <f t="shared" si="2234"/>
        <v>0</v>
      </c>
      <c r="AM2026" s="10">
        <f t="shared" si="2234"/>
        <v>0</v>
      </c>
      <c r="AN2026" s="10">
        <f t="shared" si="2234"/>
        <v>0</v>
      </c>
      <c r="AO2026" s="10">
        <f t="shared" si="2234"/>
        <v>0</v>
      </c>
      <c r="AP2026" s="10">
        <f t="shared" si="2234"/>
        <v>0</v>
      </c>
      <c r="AQ2026" s="10">
        <f t="shared" si="2234"/>
        <v>0</v>
      </c>
      <c r="AR2026" s="10">
        <f t="shared" si="2234"/>
        <v>0</v>
      </c>
      <c r="AS2026" s="10">
        <f t="shared" si="2234"/>
        <v>0</v>
      </c>
      <c r="AT2026" s="10">
        <f t="shared" si="2234"/>
        <v>0</v>
      </c>
      <c r="AU2026" s="10">
        <f t="shared" si="2234"/>
        <v>0</v>
      </c>
      <c r="AV2026" s="10">
        <f t="shared" si="2234"/>
        <v>0</v>
      </c>
      <c r="AW2026" s="10">
        <f t="shared" si="2234"/>
        <v>0</v>
      </c>
      <c r="AX2026" s="10">
        <f t="shared" si="2234"/>
        <v>0</v>
      </c>
      <c r="AY2026" s="4">
        <f>IFERROR(AVERAGE(AZ2026:BA2026),"")</f>
        <v>230.60624999999999</v>
      </c>
      <c r="AZ2026" s="10">
        <f>(2356000-1920000)/2000</f>
        <v>218</v>
      </c>
      <c r="BA2026" s="10">
        <f>(9220500-7274800)/8000</f>
        <v>243.21250000000001</v>
      </c>
      <c r="BB2026" s="4">
        <f>IFERROR(AVERAGE(BC2026:BD2026),"")</f>
        <v>135.5</v>
      </c>
      <c r="BC2026" s="10">
        <f>(3445000-3132000)/2000</f>
        <v>156.5</v>
      </c>
      <c r="BD2026" s="10">
        <f>(1969000-1740000)/2000</f>
        <v>114.5</v>
      </c>
      <c r="BE2026" s="10">
        <f t="shared" si="2234"/>
        <v>0</v>
      </c>
      <c r="BF2026" s="10">
        <f t="shared" si="2234"/>
        <v>0</v>
      </c>
      <c r="BG2026" s="10">
        <f t="shared" si="2234"/>
        <v>0</v>
      </c>
      <c r="BH2026" s="10">
        <f t="shared" si="2234"/>
        <v>0</v>
      </c>
      <c r="BI2026" s="10">
        <f t="shared" si="2234"/>
        <v>0</v>
      </c>
      <c r="BJ2026" s="10">
        <f t="shared" si="2234"/>
        <v>0</v>
      </c>
      <c r="BK2026" s="10">
        <f t="shared" si="2234"/>
        <v>0</v>
      </c>
      <c r="BL2026" s="10">
        <f t="shared" si="2234"/>
        <v>0</v>
      </c>
      <c r="BM2026" s="10">
        <f t="shared" si="2234"/>
        <v>0</v>
      </c>
      <c r="BN2026" s="10">
        <f t="shared" si="2234"/>
        <v>0</v>
      </c>
      <c r="BO2026" s="10">
        <f t="shared" si="2234"/>
        <v>0</v>
      </c>
      <c r="BP2026" s="10">
        <f t="shared" si="2234"/>
        <v>0</v>
      </c>
      <c r="BQ2026" s="10">
        <f t="shared" si="2234"/>
        <v>0</v>
      </c>
      <c r="BR2026" s="10">
        <f t="shared" si="2234"/>
        <v>0</v>
      </c>
      <c r="BS2026" s="10">
        <f t="shared" si="2234"/>
        <v>0</v>
      </c>
      <c r="BT2026" s="10">
        <f t="shared" si="2234"/>
        <v>0</v>
      </c>
      <c r="BU2026" s="10">
        <f>IFERROR(SUM(BU2028:BU2033)/BU2027,0)</f>
        <v>0</v>
      </c>
      <c r="BV2026" s="10">
        <f>IFERROR(SUM(BV2028:BV2033)/BV2027,0)</f>
        <v>0</v>
      </c>
    </row>
    <row r="2027" spans="1:77" hidden="1" outlineLevel="1">
      <c r="B2027" t="str">
        <f>B2026</f>
        <v>Anonymous2015-8</v>
      </c>
      <c r="C2027" t="s">
        <v>17</v>
      </c>
      <c r="D2027">
        <f>D2026</f>
        <v>2015</v>
      </c>
      <c r="E2027" t="s">
        <v>18</v>
      </c>
      <c r="F2027" s="4" t="str">
        <f>IFERROR(AVERAGE(G2027:H2027),"")</f>
        <v/>
      </c>
      <c r="G2027" s="12"/>
      <c r="H2027" s="13"/>
      <c r="I2027" s="4" t="str">
        <f>IFERROR(AVERAGE(J2027:K2027),"")</f>
        <v/>
      </c>
      <c r="J2027" s="12"/>
      <c r="K2027" s="13"/>
      <c r="L2027" s="4" t="str">
        <f>IFERROR(AVERAGE(M2027:N2027),"")</f>
        <v/>
      </c>
      <c r="M2027" s="12"/>
      <c r="N2027" s="13"/>
      <c r="O2027" s="4" t="str">
        <f>IFERROR(AVERAGE(P2027:Q2027),"")</f>
        <v/>
      </c>
      <c r="P2027" s="12"/>
      <c r="Q2027" s="13"/>
      <c r="R2027" s="4" t="str">
        <f>IFERROR(AVERAGE(S2027:T2027),"")</f>
        <v/>
      </c>
      <c r="S2027" s="12"/>
      <c r="T2027" s="13"/>
      <c r="U2027" s="4" t="str">
        <f>IFERROR(AVERAGE(V2027:W2027),"")</f>
        <v/>
      </c>
      <c r="V2027" s="12"/>
      <c r="W2027" s="13"/>
      <c r="X2027" s="4" t="str">
        <f>IFERROR(AVERAGE(Y2027:Z2027),"")</f>
        <v/>
      </c>
      <c r="Y2027" s="12"/>
      <c r="Z2027" s="13"/>
      <c r="AA2027" s="4" t="str">
        <f>IFERROR(AVERAGE(AB2027:AC2027),"")</f>
        <v/>
      </c>
      <c r="AB2027" s="12"/>
      <c r="AC2027" s="13"/>
      <c r="AD2027" s="4" t="str">
        <f>IFERROR(AVERAGE(AE2027:AF2027),"")</f>
        <v/>
      </c>
      <c r="AE2027" s="12"/>
      <c r="AF2027" s="13"/>
      <c r="AG2027" s="4" t="str">
        <f>IFERROR(AVERAGE(AH2027:AI2027),"")</f>
        <v/>
      </c>
      <c r="AH2027" s="12"/>
      <c r="AI2027" s="13"/>
      <c r="AJ2027" s="4" t="str">
        <f>IFERROR(AVERAGE(AK2027:AL2027),"")</f>
        <v/>
      </c>
      <c r="AK2027" s="12"/>
      <c r="AL2027" s="13"/>
      <c r="AM2027" s="4" t="str">
        <f>IFERROR(AVERAGE(AN2027:AO2027),"")</f>
        <v/>
      </c>
      <c r="AN2027" s="12"/>
      <c r="AO2027" s="13"/>
      <c r="AP2027" s="4" t="str">
        <f>IFERROR(AVERAGE(AQ2027:AR2027),"")</f>
        <v/>
      </c>
      <c r="AQ2027" s="12"/>
      <c r="AR2027" s="13"/>
      <c r="AS2027" s="4" t="str">
        <f>IFERROR(AVERAGE(AT2027:AU2027),"")</f>
        <v/>
      </c>
      <c r="AT2027" s="12"/>
      <c r="AU2027" s="13"/>
      <c r="AV2027" s="4" t="str">
        <f>IFERROR(AVERAGE(AW2027:AX2027),"")</f>
        <v/>
      </c>
      <c r="AW2027" s="12"/>
      <c r="AX2027" s="13"/>
      <c r="AY2027" s="4">
        <f>IFERROR(AVERAGE(AZ2027:BA2027),"")</f>
        <v>1</v>
      </c>
      <c r="AZ2027" s="12">
        <v>1</v>
      </c>
      <c r="BA2027" s="13">
        <v>1</v>
      </c>
      <c r="BB2027" s="4">
        <f>IFERROR(AVERAGE(BC2027:BD2027),"")</f>
        <v>1</v>
      </c>
      <c r="BC2027" s="12">
        <v>1</v>
      </c>
      <c r="BD2027" s="13">
        <v>1</v>
      </c>
      <c r="BE2027" s="4" t="str">
        <f>IFERROR(AVERAGE(BF2027:BG2027),"")</f>
        <v/>
      </c>
      <c r="BF2027" s="12"/>
      <c r="BG2027" s="13"/>
      <c r="BH2027" s="4" t="str">
        <f>IFERROR(AVERAGE(BI2027:BJ2027),"")</f>
        <v/>
      </c>
      <c r="BI2027" s="12"/>
      <c r="BJ2027" s="13"/>
      <c r="BK2027" s="4" t="str">
        <f>IFERROR(AVERAGE(BL2027:BM2027),"")</f>
        <v/>
      </c>
      <c r="BL2027" s="12"/>
      <c r="BM2027" s="13"/>
      <c r="BN2027" s="4" t="str">
        <f>IFERROR(AVERAGE(BO2027:BP2027),"")</f>
        <v/>
      </c>
      <c r="BO2027" s="12"/>
      <c r="BP2027" s="13"/>
      <c r="BQ2027" s="4" t="str">
        <f>IFERROR(AVERAGE(BR2027:BS2027),"")</f>
        <v/>
      </c>
      <c r="BR2027" s="12"/>
      <c r="BS2027" s="13"/>
      <c r="BT2027" s="4" t="str">
        <f>IFERROR(AVERAGE(BU2027:BV2027),"")</f>
        <v/>
      </c>
      <c r="BU2027" s="12"/>
      <c r="BV2027" s="13"/>
    </row>
    <row r="2028" spans="1:77" hidden="1" outlineLevel="1">
      <c r="B2028" t="str">
        <f t="shared" ref="B2028:B2033" si="2235">B2027</f>
        <v>Anonymous2015-8</v>
      </c>
      <c r="C2028" t="s">
        <v>12</v>
      </c>
      <c r="D2028">
        <f>D2026</f>
        <v>2015</v>
      </c>
      <c r="E2028" t="str">
        <f>LEFT(E2026,3)</f>
        <v>EUR</v>
      </c>
      <c r="F2028" s="4" t="str">
        <f t="shared" ref="F2028:F2033" si="2236">IFERROR(AVERAGE(G2028:H2028),"")</f>
        <v/>
      </c>
      <c r="G2028" s="12"/>
      <c r="H2028" s="13"/>
      <c r="I2028" s="4" t="str">
        <f t="shared" ref="I2028:I2033" si="2237">IFERROR(AVERAGE(J2028:K2028),"")</f>
        <v/>
      </c>
      <c r="J2028" s="12"/>
      <c r="K2028" s="13"/>
      <c r="L2028" s="4" t="str">
        <f t="shared" ref="L2028:L2033" si="2238">IFERROR(AVERAGE(M2028:N2028),"")</f>
        <v/>
      </c>
      <c r="M2028" s="12"/>
      <c r="N2028" s="13"/>
      <c r="O2028" s="4" t="str">
        <f t="shared" ref="O2028:O2033" si="2239">IFERROR(AVERAGE(P2028:Q2028),"")</f>
        <v/>
      </c>
      <c r="P2028" s="12"/>
      <c r="Q2028" s="13"/>
      <c r="R2028" s="4" t="str">
        <f t="shared" ref="R2028:R2033" si="2240">IFERROR(AVERAGE(S2028:T2028),"")</f>
        <v/>
      </c>
      <c r="S2028" s="12"/>
      <c r="T2028" s="13"/>
      <c r="U2028" s="4" t="str">
        <f t="shared" ref="U2028:U2033" si="2241">IFERROR(AVERAGE(V2028:W2028),"")</f>
        <v/>
      </c>
      <c r="V2028" s="12"/>
      <c r="W2028" s="13"/>
      <c r="X2028" s="4" t="str">
        <f t="shared" ref="X2028:X2033" si="2242">IFERROR(AVERAGE(Y2028:Z2028),"")</f>
        <v/>
      </c>
      <c r="Y2028" s="12"/>
      <c r="Z2028" s="13"/>
      <c r="AA2028" s="4" t="str">
        <f t="shared" ref="AA2028:AA2033" si="2243">IFERROR(AVERAGE(AB2028:AC2028),"")</f>
        <v/>
      </c>
      <c r="AB2028" s="12"/>
      <c r="AC2028" s="13"/>
      <c r="AD2028" s="4" t="str">
        <f t="shared" ref="AD2028:AD2033" si="2244">IFERROR(AVERAGE(AE2028:AF2028),"")</f>
        <v/>
      </c>
      <c r="AE2028" s="12"/>
      <c r="AF2028" s="13"/>
      <c r="AG2028" s="4" t="str">
        <f t="shared" ref="AG2028:AG2033" si="2245">IFERROR(AVERAGE(AH2028:AI2028),"")</f>
        <v/>
      </c>
      <c r="AH2028" s="12"/>
      <c r="AI2028" s="13"/>
      <c r="AJ2028" s="4" t="str">
        <f t="shared" ref="AJ2028:AJ2033" si="2246">IFERROR(AVERAGE(AK2028:AL2028),"")</f>
        <v/>
      </c>
      <c r="AK2028" s="12"/>
      <c r="AL2028" s="13"/>
      <c r="AM2028" s="4" t="str">
        <f t="shared" ref="AM2028:AM2033" si="2247">IFERROR(AVERAGE(AN2028:AO2028),"")</f>
        <v/>
      </c>
      <c r="AN2028" s="12"/>
      <c r="AO2028" s="13"/>
      <c r="AP2028" s="4" t="str">
        <f t="shared" ref="AP2028:AP2033" si="2248">IFERROR(AVERAGE(AQ2028:AR2028),"")</f>
        <v/>
      </c>
      <c r="AQ2028" s="12"/>
      <c r="AR2028" s="13"/>
      <c r="AS2028" s="4" t="str">
        <f t="shared" ref="AS2028:AS2033" si="2249">IFERROR(AVERAGE(AT2028:AU2028),"")</f>
        <v/>
      </c>
      <c r="AT2028" s="12"/>
      <c r="AU2028" s="13"/>
      <c r="AV2028" s="4" t="str">
        <f t="shared" ref="AV2028:AV2033" si="2250">IFERROR(AVERAGE(AW2028:AX2028),"")</f>
        <v/>
      </c>
      <c r="AW2028" s="12"/>
      <c r="AX2028" s="13"/>
      <c r="AY2028" s="4" t="str">
        <f t="shared" ref="AY2028:AY2033" si="2251">IFERROR(AVERAGE(AZ2028:BA2028),"")</f>
        <v/>
      </c>
      <c r="AZ2028" s="12"/>
      <c r="BA2028" s="13"/>
      <c r="BB2028" s="4" t="str">
        <f t="shared" ref="BB2028:BB2033" si="2252">IFERROR(AVERAGE(BC2028:BD2028),"")</f>
        <v/>
      </c>
      <c r="BC2028" s="12"/>
      <c r="BD2028" s="13"/>
      <c r="BE2028" s="4" t="str">
        <f t="shared" ref="BE2028:BE2033" si="2253">IFERROR(AVERAGE(BF2028:BG2028),"")</f>
        <v/>
      </c>
      <c r="BF2028" s="12"/>
      <c r="BG2028" s="13"/>
      <c r="BH2028" s="4" t="str">
        <f t="shared" ref="BH2028:BH2033" si="2254">IFERROR(AVERAGE(BI2028:BJ2028),"")</f>
        <v/>
      </c>
      <c r="BI2028" s="12"/>
      <c r="BJ2028" s="13"/>
      <c r="BK2028" s="4" t="str">
        <f t="shared" ref="BK2028:BK2033" si="2255">IFERROR(AVERAGE(BL2028:BM2028),"")</f>
        <v/>
      </c>
      <c r="BL2028" s="12"/>
      <c r="BM2028" s="13"/>
      <c r="BN2028" s="4" t="str">
        <f t="shared" ref="BN2028:BN2033" si="2256">IFERROR(AVERAGE(BO2028:BP2028),"")</f>
        <v/>
      </c>
      <c r="BO2028" s="12"/>
      <c r="BP2028" s="13"/>
      <c r="BQ2028" s="4" t="str">
        <f t="shared" ref="BQ2028:BQ2033" si="2257">IFERROR(AVERAGE(BR2028:BS2028),"")</f>
        <v/>
      </c>
      <c r="BR2028" s="12"/>
      <c r="BS2028" s="13"/>
      <c r="BT2028" s="4" t="str">
        <f t="shared" ref="BT2028:BT2033" si="2258">IFERROR(AVERAGE(BU2028:BV2028),"")</f>
        <v/>
      </c>
      <c r="BU2028" s="12"/>
      <c r="BV2028" s="13"/>
    </row>
    <row r="2029" spans="1:77" hidden="1" outlineLevel="1">
      <c r="B2029" t="str">
        <f t="shared" si="2235"/>
        <v>Anonymous2015-8</v>
      </c>
      <c r="C2029" t="s">
        <v>13</v>
      </c>
      <c r="D2029">
        <f t="shared" ref="D2029:E2033" si="2259">D2028</f>
        <v>2015</v>
      </c>
      <c r="E2029" t="str">
        <f t="shared" si="2259"/>
        <v>EUR</v>
      </c>
      <c r="F2029" s="4" t="str">
        <f t="shared" si="2236"/>
        <v/>
      </c>
      <c r="G2029" s="12"/>
      <c r="H2029" s="13"/>
      <c r="I2029" s="4" t="str">
        <f t="shared" si="2237"/>
        <v/>
      </c>
      <c r="J2029" s="12"/>
      <c r="K2029" s="13"/>
      <c r="L2029" s="4" t="str">
        <f t="shared" si="2238"/>
        <v/>
      </c>
      <c r="M2029" s="12"/>
      <c r="N2029" s="13"/>
      <c r="O2029" s="4" t="str">
        <f t="shared" si="2239"/>
        <v/>
      </c>
      <c r="P2029" s="12"/>
      <c r="Q2029" s="13"/>
      <c r="R2029" s="4" t="str">
        <f t="shared" si="2240"/>
        <v/>
      </c>
      <c r="S2029" s="12"/>
      <c r="T2029" s="13"/>
      <c r="U2029" s="4" t="str">
        <f t="shared" si="2241"/>
        <v/>
      </c>
      <c r="V2029" s="12"/>
      <c r="W2029" s="13"/>
      <c r="X2029" s="4" t="str">
        <f t="shared" si="2242"/>
        <v/>
      </c>
      <c r="Y2029" s="12"/>
      <c r="Z2029" s="13"/>
      <c r="AA2029" s="4" t="str">
        <f t="shared" si="2243"/>
        <v/>
      </c>
      <c r="AB2029" s="12"/>
      <c r="AC2029" s="13"/>
      <c r="AD2029" s="4" t="str">
        <f t="shared" si="2244"/>
        <v/>
      </c>
      <c r="AE2029" s="12"/>
      <c r="AF2029" s="13"/>
      <c r="AG2029" s="4" t="str">
        <f t="shared" si="2245"/>
        <v/>
      </c>
      <c r="AH2029" s="12"/>
      <c r="AI2029" s="13"/>
      <c r="AJ2029" s="4" t="str">
        <f t="shared" si="2246"/>
        <v/>
      </c>
      <c r="AK2029" s="12"/>
      <c r="AL2029" s="13"/>
      <c r="AM2029" s="4" t="str">
        <f t="shared" si="2247"/>
        <v/>
      </c>
      <c r="AN2029" s="12"/>
      <c r="AO2029" s="13"/>
      <c r="AP2029" s="4" t="str">
        <f t="shared" si="2248"/>
        <v/>
      </c>
      <c r="AQ2029" s="12"/>
      <c r="AR2029" s="13"/>
      <c r="AS2029" s="4" t="str">
        <f t="shared" si="2249"/>
        <v/>
      </c>
      <c r="AT2029" s="12"/>
      <c r="AU2029" s="13"/>
      <c r="AV2029" s="4" t="str">
        <f t="shared" si="2250"/>
        <v/>
      </c>
      <c r="AW2029" s="12"/>
      <c r="AX2029" s="13"/>
      <c r="AY2029" s="4" t="str">
        <f t="shared" si="2251"/>
        <v/>
      </c>
      <c r="AZ2029" s="12"/>
      <c r="BA2029" s="13"/>
      <c r="BB2029" s="4" t="str">
        <f t="shared" si="2252"/>
        <v/>
      </c>
      <c r="BC2029" s="12"/>
      <c r="BD2029" s="13"/>
      <c r="BE2029" s="4" t="str">
        <f t="shared" si="2253"/>
        <v/>
      </c>
      <c r="BF2029" s="12"/>
      <c r="BG2029" s="13"/>
      <c r="BH2029" s="4" t="str">
        <f t="shared" si="2254"/>
        <v/>
      </c>
      <c r="BI2029" s="12"/>
      <c r="BJ2029" s="13"/>
      <c r="BK2029" s="4" t="str">
        <f t="shared" si="2255"/>
        <v/>
      </c>
      <c r="BL2029" s="12"/>
      <c r="BM2029" s="13"/>
      <c r="BN2029" s="4" t="str">
        <f t="shared" si="2256"/>
        <v/>
      </c>
      <c r="BO2029" s="12"/>
      <c r="BP2029" s="13"/>
      <c r="BQ2029" s="4" t="str">
        <f t="shared" si="2257"/>
        <v/>
      </c>
      <c r="BR2029" s="12"/>
      <c r="BS2029" s="13"/>
      <c r="BT2029" s="4" t="str">
        <f t="shared" si="2258"/>
        <v/>
      </c>
      <c r="BU2029" s="12"/>
      <c r="BV2029" s="13"/>
    </row>
    <row r="2030" spans="1:77" hidden="1" outlineLevel="1">
      <c r="B2030" t="str">
        <f t="shared" si="2235"/>
        <v>Anonymous2015-8</v>
      </c>
      <c r="C2030" t="s">
        <v>14</v>
      </c>
      <c r="D2030">
        <f t="shared" si="2259"/>
        <v>2015</v>
      </c>
      <c r="E2030" t="str">
        <f t="shared" si="2259"/>
        <v>EUR</v>
      </c>
      <c r="F2030" s="4" t="str">
        <f t="shared" si="2236"/>
        <v/>
      </c>
      <c r="G2030" s="12"/>
      <c r="H2030" s="13"/>
      <c r="I2030" s="4" t="str">
        <f t="shared" si="2237"/>
        <v/>
      </c>
      <c r="J2030" s="12"/>
      <c r="K2030" s="13"/>
      <c r="L2030" s="4" t="str">
        <f t="shared" si="2238"/>
        <v/>
      </c>
      <c r="M2030" s="12"/>
      <c r="N2030" s="13"/>
      <c r="O2030" s="4" t="str">
        <f t="shared" si="2239"/>
        <v/>
      </c>
      <c r="P2030" s="12"/>
      <c r="Q2030" s="13"/>
      <c r="R2030" s="4" t="str">
        <f t="shared" si="2240"/>
        <v/>
      </c>
      <c r="S2030" s="12"/>
      <c r="T2030" s="13"/>
      <c r="U2030" s="4" t="str">
        <f t="shared" si="2241"/>
        <v/>
      </c>
      <c r="V2030" s="12"/>
      <c r="W2030" s="13"/>
      <c r="X2030" s="4" t="str">
        <f t="shared" si="2242"/>
        <v/>
      </c>
      <c r="Y2030" s="12"/>
      <c r="Z2030" s="13"/>
      <c r="AA2030" s="4" t="str">
        <f t="shared" si="2243"/>
        <v/>
      </c>
      <c r="AB2030" s="12"/>
      <c r="AC2030" s="13"/>
      <c r="AD2030" s="4" t="str">
        <f t="shared" si="2244"/>
        <v/>
      </c>
      <c r="AE2030" s="12"/>
      <c r="AF2030" s="13"/>
      <c r="AG2030" s="4" t="str">
        <f t="shared" si="2245"/>
        <v/>
      </c>
      <c r="AH2030" s="12"/>
      <c r="AI2030" s="13"/>
      <c r="AJ2030" s="4" t="str">
        <f t="shared" si="2246"/>
        <v/>
      </c>
      <c r="AK2030" s="12"/>
      <c r="AL2030" s="13"/>
      <c r="AM2030" s="4" t="str">
        <f t="shared" si="2247"/>
        <v/>
      </c>
      <c r="AN2030" s="12"/>
      <c r="AO2030" s="13"/>
      <c r="AP2030" s="4" t="str">
        <f t="shared" si="2248"/>
        <v/>
      </c>
      <c r="AQ2030" s="12"/>
      <c r="AR2030" s="13"/>
      <c r="AS2030" s="4" t="str">
        <f t="shared" si="2249"/>
        <v/>
      </c>
      <c r="AT2030" s="12"/>
      <c r="AU2030" s="13"/>
      <c r="AV2030" s="4" t="str">
        <f t="shared" si="2250"/>
        <v/>
      </c>
      <c r="AW2030" s="12"/>
      <c r="AX2030" s="13"/>
      <c r="AY2030" s="4" t="str">
        <f t="shared" si="2251"/>
        <v/>
      </c>
      <c r="AZ2030" s="12"/>
      <c r="BA2030" s="13"/>
      <c r="BB2030" s="4" t="str">
        <f t="shared" si="2252"/>
        <v/>
      </c>
      <c r="BC2030" s="12"/>
      <c r="BD2030" s="13"/>
      <c r="BE2030" s="4" t="str">
        <f t="shared" si="2253"/>
        <v/>
      </c>
      <c r="BF2030" s="12"/>
      <c r="BG2030" s="13"/>
      <c r="BH2030" s="4" t="str">
        <f t="shared" si="2254"/>
        <v/>
      </c>
      <c r="BI2030" s="12"/>
      <c r="BJ2030" s="13"/>
      <c r="BK2030" s="4" t="str">
        <f t="shared" si="2255"/>
        <v/>
      </c>
      <c r="BL2030" s="12"/>
      <c r="BM2030" s="13"/>
      <c r="BN2030" s="4" t="str">
        <f t="shared" si="2256"/>
        <v/>
      </c>
      <c r="BO2030" s="12"/>
      <c r="BP2030" s="13"/>
      <c r="BQ2030" s="4" t="str">
        <f t="shared" si="2257"/>
        <v/>
      </c>
      <c r="BR2030" s="12"/>
      <c r="BS2030" s="13"/>
      <c r="BT2030" s="4" t="str">
        <f t="shared" si="2258"/>
        <v/>
      </c>
      <c r="BU2030" s="12"/>
      <c r="BV2030" s="13"/>
    </row>
    <row r="2031" spans="1:77" hidden="1" outlineLevel="1">
      <c r="B2031" t="str">
        <f t="shared" si="2235"/>
        <v>Anonymous2015-8</v>
      </c>
      <c r="C2031" t="s">
        <v>11</v>
      </c>
      <c r="D2031">
        <f t="shared" si="2259"/>
        <v>2015</v>
      </c>
      <c r="E2031" t="str">
        <f t="shared" si="2259"/>
        <v>EUR</v>
      </c>
      <c r="F2031" s="4" t="str">
        <f t="shared" si="2236"/>
        <v/>
      </c>
      <c r="G2031" s="12"/>
      <c r="H2031" s="13"/>
      <c r="I2031" s="4" t="str">
        <f t="shared" si="2237"/>
        <v/>
      </c>
      <c r="J2031" s="12"/>
      <c r="K2031" s="13"/>
      <c r="L2031" s="4" t="str">
        <f t="shared" si="2238"/>
        <v/>
      </c>
      <c r="M2031" s="12"/>
      <c r="N2031" s="13"/>
      <c r="O2031" s="4" t="str">
        <f t="shared" si="2239"/>
        <v/>
      </c>
      <c r="P2031" s="12"/>
      <c r="Q2031" s="13"/>
      <c r="R2031" s="4" t="str">
        <f t="shared" si="2240"/>
        <v/>
      </c>
      <c r="S2031" s="12"/>
      <c r="T2031" s="13"/>
      <c r="U2031" s="4" t="str">
        <f t="shared" si="2241"/>
        <v/>
      </c>
      <c r="V2031" s="12"/>
      <c r="W2031" s="13"/>
      <c r="X2031" s="4" t="str">
        <f t="shared" si="2242"/>
        <v/>
      </c>
      <c r="Y2031" s="12"/>
      <c r="Z2031" s="13"/>
      <c r="AA2031" s="4" t="str">
        <f t="shared" si="2243"/>
        <v/>
      </c>
      <c r="AB2031" s="12"/>
      <c r="AC2031" s="13"/>
      <c r="AD2031" s="4" t="str">
        <f t="shared" si="2244"/>
        <v/>
      </c>
      <c r="AE2031" s="12"/>
      <c r="AF2031" s="13"/>
      <c r="AG2031" s="4" t="str">
        <f t="shared" si="2245"/>
        <v/>
      </c>
      <c r="AH2031" s="12"/>
      <c r="AI2031" s="13"/>
      <c r="AJ2031" s="4" t="str">
        <f t="shared" si="2246"/>
        <v/>
      </c>
      <c r="AK2031" s="12"/>
      <c r="AL2031" s="13"/>
      <c r="AM2031" s="4" t="str">
        <f t="shared" si="2247"/>
        <v/>
      </c>
      <c r="AN2031" s="12"/>
      <c r="AO2031" s="13"/>
      <c r="AP2031" s="4" t="str">
        <f t="shared" si="2248"/>
        <v/>
      </c>
      <c r="AQ2031" s="12"/>
      <c r="AR2031" s="13"/>
      <c r="AS2031" s="4" t="str">
        <f t="shared" si="2249"/>
        <v/>
      </c>
      <c r="AT2031" s="12"/>
      <c r="AU2031" s="13"/>
      <c r="AV2031" s="4" t="str">
        <f t="shared" si="2250"/>
        <v/>
      </c>
      <c r="AW2031" s="12"/>
      <c r="AX2031" s="13"/>
      <c r="AY2031" s="4" t="str">
        <f t="shared" si="2251"/>
        <v/>
      </c>
      <c r="AZ2031" s="12"/>
      <c r="BA2031" s="13"/>
      <c r="BB2031" s="4" t="str">
        <f t="shared" si="2252"/>
        <v/>
      </c>
      <c r="BC2031" s="12"/>
      <c r="BD2031" s="13"/>
      <c r="BE2031" s="4" t="str">
        <f t="shared" si="2253"/>
        <v/>
      </c>
      <c r="BF2031" s="12"/>
      <c r="BG2031" s="13"/>
      <c r="BH2031" s="4" t="str">
        <f t="shared" si="2254"/>
        <v/>
      </c>
      <c r="BI2031" s="12"/>
      <c r="BJ2031" s="13"/>
      <c r="BK2031" s="4" t="str">
        <f t="shared" si="2255"/>
        <v/>
      </c>
      <c r="BL2031" s="12"/>
      <c r="BM2031" s="13"/>
      <c r="BN2031" s="4" t="str">
        <f t="shared" si="2256"/>
        <v/>
      </c>
      <c r="BO2031" s="12"/>
      <c r="BP2031" s="13"/>
      <c r="BQ2031" s="4" t="str">
        <f t="shared" si="2257"/>
        <v/>
      </c>
      <c r="BR2031" s="12"/>
      <c r="BS2031" s="13"/>
      <c r="BT2031" s="4" t="str">
        <f t="shared" si="2258"/>
        <v/>
      </c>
      <c r="BU2031" s="12"/>
      <c r="BV2031" s="13"/>
    </row>
    <row r="2032" spans="1:77" hidden="1" outlineLevel="1">
      <c r="B2032" t="str">
        <f t="shared" si="2235"/>
        <v>Anonymous2015-8</v>
      </c>
      <c r="C2032" t="s">
        <v>15</v>
      </c>
      <c r="D2032">
        <f t="shared" si="2259"/>
        <v>2015</v>
      </c>
      <c r="E2032" t="str">
        <f t="shared" si="2259"/>
        <v>EUR</v>
      </c>
      <c r="F2032" s="4" t="str">
        <f t="shared" si="2236"/>
        <v/>
      </c>
      <c r="G2032" s="12"/>
      <c r="H2032" s="13"/>
      <c r="I2032" s="4" t="str">
        <f t="shared" si="2237"/>
        <v/>
      </c>
      <c r="J2032" s="12"/>
      <c r="K2032" s="13"/>
      <c r="L2032" s="4" t="str">
        <f t="shared" si="2238"/>
        <v/>
      </c>
      <c r="M2032" s="12"/>
      <c r="N2032" s="13"/>
      <c r="O2032" s="4" t="str">
        <f t="shared" si="2239"/>
        <v/>
      </c>
      <c r="P2032" s="12"/>
      <c r="Q2032" s="13"/>
      <c r="R2032" s="4" t="str">
        <f t="shared" si="2240"/>
        <v/>
      </c>
      <c r="S2032" s="12"/>
      <c r="T2032" s="13"/>
      <c r="U2032" s="4" t="str">
        <f t="shared" si="2241"/>
        <v/>
      </c>
      <c r="V2032" s="12"/>
      <c r="W2032" s="13"/>
      <c r="X2032" s="4" t="str">
        <f t="shared" si="2242"/>
        <v/>
      </c>
      <c r="Y2032" s="12"/>
      <c r="Z2032" s="13"/>
      <c r="AA2032" s="4" t="str">
        <f t="shared" si="2243"/>
        <v/>
      </c>
      <c r="AB2032" s="12"/>
      <c r="AC2032" s="13"/>
      <c r="AD2032" s="4" t="str">
        <f t="shared" si="2244"/>
        <v/>
      </c>
      <c r="AE2032" s="12"/>
      <c r="AF2032" s="13"/>
      <c r="AG2032" s="4" t="str">
        <f t="shared" si="2245"/>
        <v/>
      </c>
      <c r="AH2032" s="12"/>
      <c r="AI2032" s="13"/>
      <c r="AJ2032" s="4" t="str">
        <f t="shared" si="2246"/>
        <v/>
      </c>
      <c r="AK2032" s="12"/>
      <c r="AL2032" s="13"/>
      <c r="AM2032" s="4" t="str">
        <f t="shared" si="2247"/>
        <v/>
      </c>
      <c r="AN2032" s="12"/>
      <c r="AO2032" s="13"/>
      <c r="AP2032" s="4" t="str">
        <f t="shared" si="2248"/>
        <v/>
      </c>
      <c r="AQ2032" s="12"/>
      <c r="AR2032" s="13"/>
      <c r="AS2032" s="4" t="str">
        <f t="shared" si="2249"/>
        <v/>
      </c>
      <c r="AT2032" s="12"/>
      <c r="AU2032" s="13"/>
      <c r="AV2032" s="4" t="str">
        <f t="shared" si="2250"/>
        <v/>
      </c>
      <c r="AW2032" s="12"/>
      <c r="AX2032" s="13"/>
      <c r="AY2032" s="4" t="str">
        <f t="shared" si="2251"/>
        <v/>
      </c>
      <c r="AZ2032" s="12"/>
      <c r="BA2032" s="13"/>
      <c r="BB2032" s="4" t="str">
        <f t="shared" si="2252"/>
        <v/>
      </c>
      <c r="BC2032" s="12"/>
      <c r="BD2032" s="13"/>
      <c r="BE2032" s="4" t="str">
        <f t="shared" si="2253"/>
        <v/>
      </c>
      <c r="BF2032" s="12"/>
      <c r="BG2032" s="13"/>
      <c r="BH2032" s="4" t="str">
        <f t="shared" si="2254"/>
        <v/>
      </c>
      <c r="BI2032" s="12"/>
      <c r="BJ2032" s="13"/>
      <c r="BK2032" s="4" t="str">
        <f t="shared" si="2255"/>
        <v/>
      </c>
      <c r="BL2032" s="12"/>
      <c r="BM2032" s="13"/>
      <c r="BN2032" s="4" t="str">
        <f t="shared" si="2256"/>
        <v/>
      </c>
      <c r="BO2032" s="12"/>
      <c r="BP2032" s="13"/>
      <c r="BQ2032" s="4" t="str">
        <f t="shared" si="2257"/>
        <v/>
      </c>
      <c r="BR2032" s="12"/>
      <c r="BS2032" s="13"/>
      <c r="BT2032" s="4" t="str">
        <f t="shared" si="2258"/>
        <v/>
      </c>
      <c r="BU2032" s="12"/>
      <c r="BV2032" s="13"/>
    </row>
    <row r="2033" spans="1:77" hidden="1" outlineLevel="1">
      <c r="B2033" t="str">
        <f t="shared" si="2235"/>
        <v>Anonymous2015-8</v>
      </c>
      <c r="C2033" t="s">
        <v>16</v>
      </c>
      <c r="D2033">
        <f t="shared" si="2259"/>
        <v>2015</v>
      </c>
      <c r="E2033" t="str">
        <f t="shared" si="2259"/>
        <v>EUR</v>
      </c>
      <c r="F2033" s="4" t="str">
        <f t="shared" si="2236"/>
        <v/>
      </c>
      <c r="G2033" s="12"/>
      <c r="H2033" s="13"/>
      <c r="I2033" s="4" t="str">
        <f t="shared" si="2237"/>
        <v/>
      </c>
      <c r="J2033" s="12"/>
      <c r="K2033" s="13"/>
      <c r="L2033" s="4" t="str">
        <f t="shared" si="2238"/>
        <v/>
      </c>
      <c r="M2033" s="12"/>
      <c r="N2033" s="13"/>
      <c r="O2033" s="4" t="str">
        <f t="shared" si="2239"/>
        <v/>
      </c>
      <c r="P2033" s="12"/>
      <c r="Q2033" s="13"/>
      <c r="R2033" s="4" t="str">
        <f t="shared" si="2240"/>
        <v/>
      </c>
      <c r="S2033" s="12"/>
      <c r="T2033" s="13"/>
      <c r="U2033" s="4" t="str">
        <f t="shared" si="2241"/>
        <v/>
      </c>
      <c r="V2033" s="12"/>
      <c r="W2033" s="13"/>
      <c r="X2033" s="4" t="str">
        <f t="shared" si="2242"/>
        <v/>
      </c>
      <c r="Y2033" s="12"/>
      <c r="Z2033" s="13"/>
      <c r="AA2033" s="4" t="str">
        <f t="shared" si="2243"/>
        <v/>
      </c>
      <c r="AB2033" s="12"/>
      <c r="AC2033" s="13"/>
      <c r="AD2033" s="4" t="str">
        <f t="shared" si="2244"/>
        <v/>
      </c>
      <c r="AE2033" s="12"/>
      <c r="AF2033" s="13"/>
      <c r="AG2033" s="4" t="str">
        <f t="shared" si="2245"/>
        <v/>
      </c>
      <c r="AH2033" s="12"/>
      <c r="AI2033" s="13"/>
      <c r="AJ2033" s="4" t="str">
        <f t="shared" si="2246"/>
        <v/>
      </c>
      <c r="AK2033" s="12"/>
      <c r="AL2033" s="13"/>
      <c r="AM2033" s="4" t="str">
        <f t="shared" si="2247"/>
        <v/>
      </c>
      <c r="AN2033" s="12"/>
      <c r="AO2033" s="13"/>
      <c r="AP2033" s="4" t="str">
        <f t="shared" si="2248"/>
        <v/>
      </c>
      <c r="AQ2033" s="12"/>
      <c r="AR2033" s="13"/>
      <c r="AS2033" s="4" t="str">
        <f t="shared" si="2249"/>
        <v/>
      </c>
      <c r="AT2033" s="12"/>
      <c r="AU2033" s="13"/>
      <c r="AV2033" s="4" t="str">
        <f t="shared" si="2250"/>
        <v/>
      </c>
      <c r="AW2033" s="12"/>
      <c r="AX2033" s="13"/>
      <c r="AY2033" s="4" t="str">
        <f t="shared" si="2251"/>
        <v/>
      </c>
      <c r="AZ2033" s="12"/>
      <c r="BA2033" s="13"/>
      <c r="BB2033" s="4" t="str">
        <f t="shared" si="2252"/>
        <v/>
      </c>
      <c r="BC2033" s="12"/>
      <c r="BD2033" s="13"/>
      <c r="BE2033" s="4" t="str">
        <f t="shared" si="2253"/>
        <v/>
      </c>
      <c r="BF2033" s="12"/>
      <c r="BG2033" s="13"/>
      <c r="BH2033" s="4" t="str">
        <f t="shared" si="2254"/>
        <v/>
      </c>
      <c r="BI2033" s="12"/>
      <c r="BJ2033" s="13"/>
      <c r="BK2033" s="4" t="str">
        <f t="shared" si="2255"/>
        <v/>
      </c>
      <c r="BL2033" s="12"/>
      <c r="BM2033" s="13"/>
      <c r="BN2033" s="4" t="str">
        <f t="shared" si="2256"/>
        <v/>
      </c>
      <c r="BO2033" s="12"/>
      <c r="BP2033" s="13"/>
      <c r="BQ2033" s="4" t="str">
        <f t="shared" si="2257"/>
        <v/>
      </c>
      <c r="BR2033" s="12"/>
      <c r="BS2033" s="13"/>
      <c r="BT2033" s="4" t="str">
        <f t="shared" si="2258"/>
        <v/>
      </c>
      <c r="BU2033" s="12"/>
      <c r="BV2033" s="13"/>
    </row>
    <row r="2034" spans="1:77" collapsed="1">
      <c r="B2034" t="s">
        <v>69</v>
      </c>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c r="AX2034" s="4"/>
      <c r="AY2034" s="4"/>
      <c r="AZ2034" s="4"/>
      <c r="BA2034" s="4"/>
      <c r="BB2034" s="4"/>
      <c r="BC2034" s="4"/>
      <c r="BD2034" s="4"/>
      <c r="BE2034" s="4"/>
      <c r="BF2034" s="4"/>
      <c r="BG2034" s="4"/>
      <c r="BH2034" s="4"/>
      <c r="BI2034" s="4"/>
      <c r="BJ2034" s="4"/>
      <c r="BK2034" s="4"/>
      <c r="BL2034" s="4"/>
      <c r="BM2034" s="4"/>
      <c r="BN2034" s="4"/>
      <c r="BO2034" s="4"/>
      <c r="BP2034" s="4"/>
      <c r="BQ2034" s="4"/>
      <c r="BR2034" s="4"/>
      <c r="BS2034" s="4"/>
      <c r="BT2034" s="4"/>
      <c r="BU2034" s="4"/>
      <c r="BV2034" s="4"/>
    </row>
    <row r="2035" spans="1:77">
      <c r="B2035" t="str">
        <f>B2033</f>
        <v>Anonymous2015-8</v>
      </c>
      <c r="C2035" t="s">
        <v>19</v>
      </c>
      <c r="D2035">
        <f>D2033</f>
        <v>2015</v>
      </c>
      <c r="E2035" t="str">
        <f>E2022</f>
        <v>EUR/kW</v>
      </c>
      <c r="F2035" s="4" t="str">
        <f>IFERROR(AVERAGE(G2035:H2035),"")</f>
        <v/>
      </c>
      <c r="G2035" s="12"/>
      <c r="H2035" s="13"/>
      <c r="I2035" s="4" t="str">
        <f>IFERROR(AVERAGE(J2035:K2035),"")</f>
        <v/>
      </c>
      <c r="J2035" s="12"/>
      <c r="K2035" s="13"/>
      <c r="L2035" s="4" t="str">
        <f>IFERROR(AVERAGE(M2035:N2035),"")</f>
        <v/>
      </c>
      <c r="M2035" s="12"/>
      <c r="N2035" s="13"/>
      <c r="O2035" s="4" t="str">
        <f>IFERROR(AVERAGE(P2035:Q2035),"")</f>
        <v/>
      </c>
      <c r="P2035" s="12"/>
      <c r="Q2035" s="13"/>
      <c r="R2035" s="4" t="str">
        <f>IFERROR(AVERAGE(S2035:T2035),"")</f>
        <v/>
      </c>
      <c r="S2035" s="12"/>
      <c r="T2035" s="13"/>
      <c r="U2035" s="4" t="str">
        <f>IFERROR(AVERAGE(V2035:W2035),"")</f>
        <v/>
      </c>
      <c r="V2035" s="12"/>
      <c r="W2035" s="13"/>
      <c r="X2035" s="4" t="str">
        <f>IFERROR(AVERAGE(Y2035:Z2035),"")</f>
        <v/>
      </c>
      <c r="Y2035" s="12"/>
      <c r="Z2035" s="13"/>
      <c r="AA2035" s="4" t="str">
        <f>IFERROR(AVERAGE(AB2035:AC2035),"")</f>
        <v/>
      </c>
      <c r="AB2035" s="12"/>
      <c r="AC2035" s="13"/>
      <c r="AD2035" s="4" t="str">
        <f>IFERROR(AVERAGE(AE2035:AF2035),"")</f>
        <v/>
      </c>
      <c r="AE2035" s="12"/>
      <c r="AF2035" s="13"/>
      <c r="AG2035" s="4" t="str">
        <f>IFERROR(AVERAGE(AH2035:AI2035),"")</f>
        <v/>
      </c>
      <c r="AH2035" s="12"/>
      <c r="AI2035" s="13"/>
      <c r="AJ2035" s="4" t="str">
        <f>IFERROR(AVERAGE(AK2035:AL2035),"")</f>
        <v/>
      </c>
      <c r="AK2035" s="12"/>
      <c r="AL2035" s="13"/>
      <c r="AM2035" s="4" t="str">
        <f>IFERROR(AVERAGE(AN2035:AO2035),"")</f>
        <v/>
      </c>
      <c r="AN2035" s="12"/>
      <c r="AO2035" s="13"/>
      <c r="AP2035" s="4" t="str">
        <f>IFERROR(AVERAGE(AQ2035:AR2035),"")</f>
        <v/>
      </c>
      <c r="AQ2035" s="12"/>
      <c r="AR2035" s="13"/>
      <c r="AS2035" s="4" t="str">
        <f>IFERROR(AVERAGE(AT2035:AU2035),"")</f>
        <v/>
      </c>
      <c r="AT2035" s="12"/>
      <c r="AU2035" s="13"/>
      <c r="AV2035" s="4" t="str">
        <f>IFERROR(AVERAGE(AW2035:AX2035),"")</f>
        <v/>
      </c>
      <c r="AW2035" s="12"/>
      <c r="AX2035" s="13"/>
      <c r="AY2035" s="4">
        <f>IFERROR(AVERAGE(AZ2035:BA2035),"")</f>
        <v>1165.28125</v>
      </c>
      <c r="AZ2035" s="12">
        <f>2356000/2000</f>
        <v>1178</v>
      </c>
      <c r="BA2035" s="13">
        <f>9220500/8000</f>
        <v>1152.5625</v>
      </c>
      <c r="BB2035" s="4">
        <f>IFERROR(AVERAGE(BC2035:BD2035),"")</f>
        <v>922.875</v>
      </c>
      <c r="BC2035" s="13">
        <f>3445000/4000</f>
        <v>861.25</v>
      </c>
      <c r="BD2035" s="12">
        <f>1969000/2000</f>
        <v>984.5</v>
      </c>
      <c r="BE2035" s="4" t="str">
        <f>IFERROR(AVERAGE(BF2035:BG2035),"")</f>
        <v/>
      </c>
      <c r="BF2035" s="12"/>
      <c r="BG2035" s="13"/>
      <c r="BH2035" s="4" t="str">
        <f>IFERROR(AVERAGE(BI2035:BJ2035),"")</f>
        <v/>
      </c>
      <c r="BI2035" s="12"/>
      <c r="BJ2035" s="13"/>
      <c r="BK2035" s="4" t="str">
        <f>IFERROR(AVERAGE(BL2035:BM2035),"")</f>
        <v/>
      </c>
      <c r="BL2035" s="12"/>
      <c r="BM2035" s="13"/>
      <c r="BN2035" s="4" t="str">
        <f>IFERROR(AVERAGE(BO2035:BP2035),"")</f>
        <v/>
      </c>
      <c r="BO2035" s="12"/>
      <c r="BP2035" s="13"/>
      <c r="BQ2035" s="4" t="str">
        <f>IFERROR(AVERAGE(BR2035:BS2035),"")</f>
        <v/>
      </c>
      <c r="BR2035" s="12"/>
      <c r="BS2035" s="13"/>
      <c r="BT2035" s="4" t="str">
        <f>IFERROR(AVERAGE(BU2035:BV2035),"")</f>
        <v/>
      </c>
      <c r="BU2035" s="12"/>
      <c r="BV2035" s="13"/>
    </row>
    <row r="2036" spans="1:77">
      <c r="B2036" t="s">
        <v>69</v>
      </c>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c r="AX2036" s="4"/>
      <c r="AY2036" s="4"/>
      <c r="AZ2036" s="4"/>
      <c r="BA2036" s="4"/>
      <c r="BB2036" s="4"/>
      <c r="BC2036" s="4"/>
      <c r="BD2036" s="4"/>
      <c r="BE2036" s="4"/>
      <c r="BF2036" s="4"/>
      <c r="BG2036" s="4"/>
      <c r="BH2036" s="4"/>
      <c r="BI2036" s="4"/>
      <c r="BJ2036" s="4"/>
      <c r="BK2036" s="4"/>
      <c r="BL2036" s="4"/>
      <c r="BM2036" s="4"/>
      <c r="BN2036" s="4"/>
      <c r="BO2036" s="4"/>
      <c r="BP2036" s="4"/>
      <c r="BQ2036" s="4"/>
      <c r="BR2036" s="4"/>
      <c r="BS2036" s="4"/>
      <c r="BT2036" s="4"/>
      <c r="BU2036" s="4"/>
      <c r="BV2036" s="4"/>
    </row>
    <row r="2037" spans="1:77">
      <c r="B2037" t="str">
        <f>B2035</f>
        <v>Anonymous2015-8</v>
      </c>
      <c r="C2037" t="s">
        <v>48</v>
      </c>
      <c r="D2037">
        <f>D2035</f>
        <v>2015</v>
      </c>
      <c r="E2037" t="s">
        <v>22</v>
      </c>
      <c r="F2037" s="22" t="str">
        <f>IFERROR(AVERAGE(G2037:H2037),"")</f>
        <v/>
      </c>
      <c r="G2037" s="23"/>
      <c r="H2037" s="24"/>
      <c r="I2037" s="22" t="str">
        <f>IFERROR(AVERAGE(J2037:K2037),"")</f>
        <v/>
      </c>
      <c r="J2037" s="23"/>
      <c r="K2037" s="24"/>
      <c r="L2037" s="22" t="str">
        <f>IFERROR(AVERAGE(M2037:N2037),"")</f>
        <v/>
      </c>
      <c r="M2037" s="23"/>
      <c r="N2037" s="24"/>
      <c r="O2037" s="22" t="str">
        <f>IFERROR(AVERAGE(P2037:Q2037),"")</f>
        <v/>
      </c>
      <c r="P2037" s="23"/>
      <c r="Q2037" s="24"/>
      <c r="R2037" s="22" t="str">
        <f>IFERROR(AVERAGE(S2037:T2037),"")</f>
        <v/>
      </c>
      <c r="S2037" s="23"/>
      <c r="T2037" s="24"/>
      <c r="U2037" s="22" t="str">
        <f>IFERROR(AVERAGE(V2037:W2037),"")</f>
        <v/>
      </c>
      <c r="V2037" s="23"/>
      <c r="W2037" s="24"/>
      <c r="X2037" s="22" t="str">
        <f>IFERROR(AVERAGE(Y2037:Z2037),"")</f>
        <v/>
      </c>
      <c r="Y2037" s="23"/>
      <c r="Z2037" s="24"/>
      <c r="AA2037" s="22" t="str">
        <f>IFERROR(AVERAGE(AB2037:AC2037),"")</f>
        <v/>
      </c>
      <c r="AB2037" s="23"/>
      <c r="AC2037" s="24"/>
      <c r="AD2037" s="22" t="str">
        <f>IFERROR(AVERAGE(AE2037:AF2037),"")</f>
        <v/>
      </c>
      <c r="AE2037" s="23"/>
      <c r="AF2037" s="24"/>
      <c r="AG2037" s="22" t="str">
        <f>IFERROR(AVERAGE(AH2037:AI2037),"")</f>
        <v/>
      </c>
      <c r="AH2037" s="23"/>
      <c r="AI2037" s="24"/>
      <c r="AJ2037" s="22" t="str">
        <f>IFERROR(AVERAGE(AK2037:AL2037),"")</f>
        <v/>
      </c>
      <c r="AK2037" s="23"/>
      <c r="AL2037" s="24"/>
      <c r="AM2037" s="22" t="str">
        <f>IFERROR(AVERAGE(AN2037:AO2037),"")</f>
        <v/>
      </c>
      <c r="AN2037" s="23"/>
      <c r="AO2037" s="24"/>
      <c r="AP2037" s="22" t="str">
        <f>IFERROR(AVERAGE(AQ2037:AR2037),"")</f>
        <v/>
      </c>
      <c r="AQ2037" s="23"/>
      <c r="AR2037" s="24"/>
      <c r="AS2037" s="22" t="str">
        <f>IFERROR(AVERAGE(AT2037:AU2037),"")</f>
        <v/>
      </c>
      <c r="AT2037" s="23"/>
      <c r="AU2037" s="24"/>
      <c r="AV2037" s="22" t="str">
        <f>IFERROR(AVERAGE(AW2037:AX2037),"")</f>
        <v/>
      </c>
      <c r="AW2037" s="23"/>
      <c r="AX2037" s="24"/>
      <c r="AY2037" s="22" t="str">
        <f>IFERROR(AVERAGE(AZ2037:BA2037),"")</f>
        <v/>
      </c>
      <c r="AZ2037" s="23"/>
      <c r="BA2037" s="24"/>
      <c r="BB2037" s="22" t="str">
        <f>IFERROR(AVERAGE(BC2037:BD2037),"")</f>
        <v/>
      </c>
      <c r="BC2037" s="23"/>
      <c r="BD2037" s="24"/>
      <c r="BE2037" s="22" t="str">
        <f>IFERROR(AVERAGE(BF2037:BG2037),"")</f>
        <v/>
      </c>
      <c r="BF2037" s="23"/>
      <c r="BG2037" s="24"/>
      <c r="BH2037" s="22" t="str">
        <f>IFERROR(AVERAGE(BI2037:BJ2037),"")</f>
        <v/>
      </c>
      <c r="BI2037" s="23"/>
      <c r="BJ2037" s="24"/>
      <c r="BK2037" s="22" t="str">
        <f>IFERROR(AVERAGE(BL2037:BM2037),"")</f>
        <v/>
      </c>
      <c r="BL2037" s="23"/>
      <c r="BM2037" s="24"/>
      <c r="BN2037" s="22" t="str">
        <f>IFERROR(AVERAGE(BO2037:BP2037),"")</f>
        <v/>
      </c>
      <c r="BO2037" s="23"/>
      <c r="BP2037" s="24"/>
      <c r="BQ2037" s="22" t="str">
        <f>IFERROR(AVERAGE(BR2037:BS2037),"")</f>
        <v/>
      </c>
      <c r="BR2037" s="23"/>
      <c r="BS2037" s="24"/>
      <c r="BT2037" s="22" t="str">
        <f>IFERROR(AVERAGE(BU2037:BV2037),"")</f>
        <v/>
      </c>
      <c r="BU2037" s="23"/>
      <c r="BV2037" s="24"/>
    </row>
    <row r="2038" spans="1:77">
      <c r="B2038" t="str">
        <f>B2037</f>
        <v>Anonymous2015-8</v>
      </c>
      <c r="C2038" t="s">
        <v>49</v>
      </c>
      <c r="D2038">
        <f>D2037</f>
        <v>2015</v>
      </c>
      <c r="E2038" t="s">
        <v>22</v>
      </c>
      <c r="F2038" s="22" t="str">
        <f>IFERROR(AVERAGE(G2038:H2038),"")</f>
        <v/>
      </c>
      <c r="G2038" s="23"/>
      <c r="H2038" s="24"/>
      <c r="I2038" s="22" t="str">
        <f>IFERROR(AVERAGE(J2038:K2038),"")</f>
        <v/>
      </c>
      <c r="J2038" s="23"/>
      <c r="K2038" s="24"/>
      <c r="L2038" s="22" t="str">
        <f>IFERROR(AVERAGE(M2038:N2038),"")</f>
        <v/>
      </c>
      <c r="M2038" s="23"/>
      <c r="N2038" s="24"/>
      <c r="O2038" s="22" t="str">
        <f>IFERROR(AVERAGE(P2038:Q2038),"")</f>
        <v/>
      </c>
      <c r="P2038" s="23"/>
      <c r="Q2038" s="24"/>
      <c r="R2038" s="22" t="str">
        <f>IFERROR(AVERAGE(S2038:T2038),"")</f>
        <v/>
      </c>
      <c r="S2038" s="23"/>
      <c r="T2038" s="24"/>
      <c r="U2038" s="22" t="str">
        <f>IFERROR(AVERAGE(V2038:W2038),"")</f>
        <v/>
      </c>
      <c r="V2038" s="23"/>
      <c r="W2038" s="24"/>
      <c r="X2038" s="22" t="str">
        <f>IFERROR(AVERAGE(Y2038:Z2038),"")</f>
        <v/>
      </c>
      <c r="Y2038" s="23"/>
      <c r="Z2038" s="24"/>
      <c r="AA2038" s="22" t="str">
        <f>IFERROR(AVERAGE(AB2038:AC2038),"")</f>
        <v/>
      </c>
      <c r="AB2038" s="23"/>
      <c r="AC2038" s="24"/>
      <c r="AD2038" s="22" t="str">
        <f>IFERROR(AVERAGE(AE2038:AF2038),"")</f>
        <v/>
      </c>
      <c r="AE2038" s="23"/>
      <c r="AF2038" s="24"/>
      <c r="AG2038" s="22" t="str">
        <f>IFERROR(AVERAGE(AH2038:AI2038),"")</f>
        <v/>
      </c>
      <c r="AH2038" s="23"/>
      <c r="AI2038" s="24"/>
      <c r="AJ2038" s="22" t="str">
        <f>IFERROR(AVERAGE(AK2038:AL2038),"")</f>
        <v/>
      </c>
      <c r="AK2038" s="23"/>
      <c r="AL2038" s="24"/>
      <c r="AM2038" s="22" t="str">
        <f>IFERROR(AVERAGE(AN2038:AO2038),"")</f>
        <v/>
      </c>
      <c r="AN2038" s="23"/>
      <c r="AO2038" s="24"/>
      <c r="AP2038" s="22" t="str">
        <f>IFERROR(AVERAGE(AQ2038:AR2038),"")</f>
        <v/>
      </c>
      <c r="AQ2038" s="23"/>
      <c r="AR2038" s="24"/>
      <c r="AS2038" s="22" t="str">
        <f>IFERROR(AVERAGE(AT2038:AU2038),"")</f>
        <v/>
      </c>
      <c r="AT2038" s="23"/>
      <c r="AU2038" s="24"/>
      <c r="AV2038" s="22" t="str">
        <f>IFERROR(AVERAGE(AW2038:AX2038),"")</f>
        <v/>
      </c>
      <c r="AW2038" s="23"/>
      <c r="AX2038" s="24"/>
      <c r="AY2038" s="22" t="str">
        <f>IFERROR(AVERAGE(AZ2038:BA2038),"")</f>
        <v/>
      </c>
      <c r="AZ2038" s="23"/>
      <c r="BA2038" s="24"/>
      <c r="BB2038" s="22" t="str">
        <f>IFERROR(AVERAGE(BC2038:BD2038),"")</f>
        <v/>
      </c>
      <c r="BC2038" s="23"/>
      <c r="BD2038" s="24"/>
      <c r="BE2038" s="22" t="str">
        <f>IFERROR(AVERAGE(BF2038:BG2038),"")</f>
        <v/>
      </c>
      <c r="BF2038" s="23"/>
      <c r="BG2038" s="24"/>
      <c r="BH2038" s="22" t="str">
        <f>IFERROR(AVERAGE(BI2038:BJ2038),"")</f>
        <v/>
      </c>
      <c r="BI2038" s="23"/>
      <c r="BJ2038" s="24"/>
      <c r="BK2038" s="22" t="str">
        <f>IFERROR(AVERAGE(BL2038:BM2038),"")</f>
        <v/>
      </c>
      <c r="BL2038" s="23"/>
      <c r="BM2038" s="24"/>
      <c r="BN2038" s="22" t="str">
        <f>IFERROR(AVERAGE(BO2038:BP2038),"")</f>
        <v/>
      </c>
      <c r="BO2038" s="23"/>
      <c r="BP2038" s="24"/>
      <c r="BQ2038" s="22" t="str">
        <f>IFERROR(AVERAGE(BR2038:BS2038),"")</f>
        <v/>
      </c>
      <c r="BR2038" s="23"/>
      <c r="BS2038" s="24"/>
      <c r="BT2038" s="22" t="str">
        <f>IFERROR(AVERAGE(BU2038:BV2038),"")</f>
        <v/>
      </c>
      <c r="BU2038" s="23"/>
      <c r="BV2038" s="24"/>
    </row>
    <row r="2039" spans="1:77">
      <c r="B2039" t="s">
        <v>69</v>
      </c>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4"/>
      <c r="AV2039" s="4"/>
      <c r="AW2039" s="4"/>
      <c r="AX2039" s="4"/>
      <c r="AY2039" s="4"/>
      <c r="AZ2039" s="4"/>
      <c r="BA2039" s="4"/>
      <c r="BB2039" s="4"/>
      <c r="BC2039" s="4"/>
      <c r="BD2039" s="4"/>
      <c r="BE2039" s="4"/>
      <c r="BF2039" s="4"/>
      <c r="BG2039" s="4"/>
      <c r="BH2039" s="4"/>
      <c r="BI2039" s="4"/>
      <c r="BJ2039" s="4"/>
      <c r="BK2039" s="4"/>
      <c r="BL2039" s="4"/>
      <c r="BM2039" s="4"/>
      <c r="BN2039" s="4"/>
      <c r="BO2039" s="4"/>
      <c r="BP2039" s="4"/>
      <c r="BQ2039" s="4"/>
      <c r="BR2039" s="4"/>
      <c r="BS2039" s="4"/>
      <c r="BT2039" s="4"/>
      <c r="BU2039" s="4"/>
      <c r="BV2039" s="4"/>
    </row>
    <row r="2040" spans="1:77">
      <c r="B2040" t="str">
        <f>B2035</f>
        <v>Anonymous2015-8</v>
      </c>
      <c r="C2040" t="s">
        <v>23</v>
      </c>
      <c r="D2040">
        <f>D2035</f>
        <v>2015</v>
      </c>
      <c r="E2040" t="s">
        <v>20</v>
      </c>
      <c r="F2040" s="4" t="str">
        <f>IFERROR(AVERAGE(G2040:H2040),"")</f>
        <v/>
      </c>
      <c r="G2040" s="12"/>
      <c r="H2040" s="13"/>
      <c r="I2040" s="4" t="str">
        <f>IFERROR(AVERAGE(J2040:K2040),"")</f>
        <v/>
      </c>
      <c r="J2040" s="12"/>
      <c r="K2040" s="13"/>
      <c r="L2040" s="4" t="str">
        <f>IFERROR(AVERAGE(M2040:N2040),"")</f>
        <v/>
      </c>
      <c r="M2040" s="12"/>
      <c r="N2040" s="13"/>
      <c r="O2040" s="4" t="str">
        <f>IFERROR(AVERAGE(P2040:Q2040),"")</f>
        <v/>
      </c>
      <c r="P2040" s="12"/>
      <c r="Q2040" s="13"/>
      <c r="R2040" s="4" t="str">
        <f>IFERROR(AVERAGE(S2040:T2040),"")</f>
        <v/>
      </c>
      <c r="S2040" s="12"/>
      <c r="T2040" s="13"/>
      <c r="U2040" s="4" t="str">
        <f>IFERROR(AVERAGE(V2040:W2040),"")</f>
        <v/>
      </c>
      <c r="V2040" s="12"/>
      <c r="W2040" s="13"/>
      <c r="X2040" s="4" t="str">
        <f>IFERROR(AVERAGE(Y2040:Z2040),"")</f>
        <v/>
      </c>
      <c r="Y2040" s="12"/>
      <c r="Z2040" s="13"/>
      <c r="AA2040" s="4" t="str">
        <f>IFERROR(AVERAGE(AB2040:AC2040),"")</f>
        <v/>
      </c>
      <c r="AB2040" s="12"/>
      <c r="AC2040" s="13"/>
      <c r="AD2040" s="4" t="str">
        <f>IFERROR(AVERAGE(AE2040:AF2040),"")</f>
        <v/>
      </c>
      <c r="AE2040" s="12"/>
      <c r="AF2040" s="13"/>
      <c r="AG2040" s="4" t="str">
        <f>IFERROR(AVERAGE(AH2040:AI2040),"")</f>
        <v/>
      </c>
      <c r="AH2040" s="12"/>
      <c r="AI2040" s="13"/>
      <c r="AJ2040" s="4" t="str">
        <f>IFERROR(AVERAGE(AK2040:AL2040),"")</f>
        <v/>
      </c>
      <c r="AK2040" s="12"/>
      <c r="AL2040" s="13"/>
      <c r="AM2040" s="4" t="str">
        <f>IFERROR(AVERAGE(AN2040:AO2040),"")</f>
        <v/>
      </c>
      <c r="AN2040" s="12"/>
      <c r="AO2040" s="13"/>
      <c r="AP2040" s="4" t="str">
        <f>IFERROR(AVERAGE(AQ2040:AR2040),"")</f>
        <v/>
      </c>
      <c r="AQ2040" s="12"/>
      <c r="AR2040" s="13"/>
      <c r="AS2040" s="4" t="str">
        <f>IFERROR(AVERAGE(AT2040:AU2040),"")</f>
        <v/>
      </c>
      <c r="AT2040" s="12"/>
      <c r="AU2040" s="13"/>
      <c r="AV2040" s="4" t="str">
        <f>IFERROR(AVERAGE(AW2040:AX2040),"")</f>
        <v/>
      </c>
      <c r="AW2040" s="12"/>
      <c r="AX2040" s="13"/>
      <c r="AY2040" s="4" t="str">
        <f>IFERROR(AVERAGE(AZ2040:BA2040),"")</f>
        <v/>
      </c>
      <c r="AZ2040" s="12"/>
      <c r="BA2040" s="13"/>
      <c r="BB2040" s="4" t="str">
        <f>IFERROR(AVERAGE(BC2040:BD2040),"")</f>
        <v/>
      </c>
      <c r="BC2040" s="12"/>
      <c r="BD2040" s="13"/>
      <c r="BE2040" s="4" t="str">
        <f>IFERROR(AVERAGE(BF2040:BG2040),"")</f>
        <v/>
      </c>
      <c r="BF2040" s="12"/>
      <c r="BG2040" s="13"/>
      <c r="BH2040" s="4" t="str">
        <f>IFERROR(AVERAGE(BI2040:BJ2040),"")</f>
        <v/>
      </c>
      <c r="BI2040" s="12"/>
      <c r="BJ2040" s="13"/>
      <c r="BK2040" s="4" t="str">
        <f>IFERROR(AVERAGE(BL2040:BM2040),"")</f>
        <v/>
      </c>
      <c r="BL2040" s="12"/>
      <c r="BM2040" s="13"/>
      <c r="BN2040" s="4" t="str">
        <f>IFERROR(AVERAGE(BO2040:BP2040),"")</f>
        <v/>
      </c>
      <c r="BO2040" s="12"/>
      <c r="BP2040" s="13"/>
      <c r="BQ2040" s="4" t="str">
        <f>IFERROR(AVERAGE(BR2040:BS2040),"")</f>
        <v/>
      </c>
      <c r="BR2040" s="12"/>
      <c r="BS2040" s="13"/>
      <c r="BT2040" s="4" t="str">
        <f>IFERROR(AVERAGE(BU2040:BV2040),"")</f>
        <v/>
      </c>
      <c r="BU2040" s="12"/>
      <c r="BV2040" s="13"/>
    </row>
    <row r="2041" spans="1:77">
      <c r="B2041" t="str">
        <f>B2040</f>
        <v>Anonymous2015-8</v>
      </c>
      <c r="C2041" t="s">
        <v>42</v>
      </c>
      <c r="D2041">
        <f>D2040</f>
        <v>2015</v>
      </c>
      <c r="E2041" t="s">
        <v>43</v>
      </c>
      <c r="F2041" s="4" t="str">
        <f>IFERROR(AVERAGE(G2041:H2041),"")</f>
        <v/>
      </c>
      <c r="G2041" s="12"/>
      <c r="H2041" s="13"/>
      <c r="I2041" s="4" t="str">
        <f>IFERROR(AVERAGE(J2041:K2041),"")</f>
        <v/>
      </c>
      <c r="J2041" s="12"/>
      <c r="K2041" s="13"/>
      <c r="L2041" s="4" t="str">
        <f>IFERROR(AVERAGE(M2041:N2041),"")</f>
        <v/>
      </c>
      <c r="M2041" s="12"/>
      <c r="N2041" s="13"/>
      <c r="O2041" s="4" t="str">
        <f>IFERROR(AVERAGE(P2041:Q2041),"")</f>
        <v/>
      </c>
      <c r="P2041" s="12"/>
      <c r="Q2041" s="13"/>
      <c r="R2041" s="4" t="str">
        <f>IFERROR(AVERAGE(S2041:T2041),"")</f>
        <v/>
      </c>
      <c r="S2041" s="12"/>
      <c r="T2041" s="13"/>
      <c r="U2041" s="4" t="str">
        <f>IFERROR(AVERAGE(V2041:W2041),"")</f>
        <v/>
      </c>
      <c r="V2041" s="12"/>
      <c r="W2041" s="13"/>
      <c r="X2041" s="4" t="str">
        <f>IFERROR(AVERAGE(Y2041:Z2041),"")</f>
        <v/>
      </c>
      <c r="Y2041" s="12"/>
      <c r="Z2041" s="13"/>
      <c r="AA2041" s="4" t="str">
        <f>IFERROR(AVERAGE(AB2041:AC2041),"")</f>
        <v/>
      </c>
      <c r="AB2041" s="12"/>
      <c r="AC2041" s="13"/>
      <c r="AD2041" s="4" t="str">
        <f>IFERROR(AVERAGE(AE2041:AF2041),"")</f>
        <v/>
      </c>
      <c r="AE2041" s="12"/>
      <c r="AF2041" s="13"/>
      <c r="AG2041" s="4" t="str">
        <f>IFERROR(AVERAGE(AH2041:AI2041),"")</f>
        <v/>
      </c>
      <c r="AH2041" s="12"/>
      <c r="AI2041" s="13"/>
      <c r="AJ2041" s="4" t="str">
        <f>IFERROR(AVERAGE(AK2041:AL2041),"")</f>
        <v/>
      </c>
      <c r="AK2041" s="12"/>
      <c r="AL2041" s="13"/>
      <c r="AM2041" s="4" t="str">
        <f>IFERROR(AVERAGE(AN2041:AO2041),"")</f>
        <v/>
      </c>
      <c r="AN2041" s="12"/>
      <c r="AO2041" s="13"/>
      <c r="AP2041" s="4" t="str">
        <f>IFERROR(AVERAGE(AQ2041:AR2041),"")</f>
        <v/>
      </c>
      <c r="AQ2041" s="12"/>
      <c r="AR2041" s="13"/>
      <c r="AS2041" s="4" t="str">
        <f>IFERROR(AVERAGE(AT2041:AU2041),"")</f>
        <v/>
      </c>
      <c r="AT2041" s="12"/>
      <c r="AU2041" s="13"/>
      <c r="AV2041" s="4" t="str">
        <f>IFERROR(AVERAGE(AW2041:AX2041),"")</f>
        <v/>
      </c>
      <c r="AW2041" s="12"/>
      <c r="AX2041" s="13"/>
      <c r="AY2041" s="4" t="str">
        <f>IFERROR(AVERAGE(AZ2041:BA2041),"")</f>
        <v/>
      </c>
      <c r="AZ2041" s="12"/>
      <c r="BA2041" s="13"/>
      <c r="BB2041" s="4" t="str">
        <f>IFERROR(AVERAGE(BC2041:BD2041),"")</f>
        <v/>
      </c>
      <c r="BC2041" s="12"/>
      <c r="BD2041" s="13"/>
      <c r="BE2041" s="4" t="str">
        <f>IFERROR(AVERAGE(BF2041:BG2041),"")</f>
        <v/>
      </c>
      <c r="BF2041" s="12"/>
      <c r="BG2041" s="13"/>
      <c r="BH2041" s="4" t="str">
        <f>IFERROR(AVERAGE(BI2041:BJ2041),"")</f>
        <v/>
      </c>
      <c r="BI2041" s="12"/>
      <c r="BJ2041" s="13"/>
      <c r="BK2041" s="4" t="str">
        <f>IFERROR(AVERAGE(BL2041:BM2041),"")</f>
        <v/>
      </c>
      <c r="BL2041" s="12"/>
      <c r="BM2041" s="13"/>
      <c r="BN2041" s="4" t="str">
        <f>IFERROR(AVERAGE(BO2041:BP2041),"")</f>
        <v/>
      </c>
      <c r="BO2041" s="12"/>
      <c r="BP2041" s="13"/>
      <c r="BQ2041" s="4" t="str">
        <f>IFERROR(AVERAGE(BR2041:BS2041),"")</f>
        <v/>
      </c>
      <c r="BR2041" s="12"/>
      <c r="BS2041" s="13"/>
      <c r="BT2041" s="4" t="str">
        <f>IFERROR(AVERAGE(BU2041:BV2041),"")</f>
        <v/>
      </c>
      <c r="BU2041" s="12"/>
      <c r="BV2041" s="13"/>
    </row>
    <row r="2042" spans="1:77">
      <c r="B2042" t="str">
        <f>B2041</f>
        <v>Anonymous2015-8</v>
      </c>
      <c r="C2042" t="s">
        <v>21</v>
      </c>
      <c r="D2042">
        <f>D2041</f>
        <v>2015</v>
      </c>
      <c r="E2042" t="s">
        <v>22</v>
      </c>
      <c r="F2042" s="22" t="str">
        <f>IFERROR(AVERAGE(G2042:H2042),"")</f>
        <v/>
      </c>
      <c r="G2042" s="23"/>
      <c r="H2042" s="24"/>
      <c r="I2042" s="22" t="str">
        <f>IFERROR(AVERAGE(J2042:K2042),"")</f>
        <v/>
      </c>
      <c r="J2042" s="23"/>
      <c r="K2042" s="24"/>
      <c r="L2042" s="22" t="str">
        <f>IFERROR(AVERAGE(M2042:N2042),"")</f>
        <v/>
      </c>
      <c r="M2042" s="23"/>
      <c r="N2042" s="24"/>
      <c r="O2042" s="22" t="str">
        <f>IFERROR(AVERAGE(P2042:Q2042),"")</f>
        <v/>
      </c>
      <c r="P2042" s="23"/>
      <c r="Q2042" s="24"/>
      <c r="R2042" s="22" t="str">
        <f>IFERROR(AVERAGE(S2042:T2042),"")</f>
        <v/>
      </c>
      <c r="S2042" s="23"/>
      <c r="T2042" s="24"/>
      <c r="U2042" s="22" t="str">
        <f>IFERROR(AVERAGE(V2042:W2042),"")</f>
        <v/>
      </c>
      <c r="V2042" s="23"/>
      <c r="W2042" s="24"/>
      <c r="X2042" s="22" t="str">
        <f>IFERROR(AVERAGE(Y2042:Z2042),"")</f>
        <v/>
      </c>
      <c r="Y2042" s="23"/>
      <c r="Z2042" s="24"/>
      <c r="AA2042" s="22" t="str">
        <f>IFERROR(AVERAGE(AB2042:AC2042),"")</f>
        <v/>
      </c>
      <c r="AB2042" s="23"/>
      <c r="AC2042" s="24"/>
      <c r="AD2042" s="22" t="str">
        <f>IFERROR(AVERAGE(AE2042:AF2042),"")</f>
        <v/>
      </c>
      <c r="AE2042" s="23"/>
      <c r="AF2042" s="24"/>
      <c r="AG2042" s="22" t="str">
        <f>IFERROR(AVERAGE(AH2042:AI2042),"")</f>
        <v/>
      </c>
      <c r="AH2042" s="23"/>
      <c r="AI2042" s="24"/>
      <c r="AJ2042" s="22" t="str">
        <f>IFERROR(AVERAGE(AK2042:AL2042),"")</f>
        <v/>
      </c>
      <c r="AK2042" s="23"/>
      <c r="AL2042" s="24"/>
      <c r="AM2042" s="22" t="str">
        <f>IFERROR(AVERAGE(AN2042:AO2042),"")</f>
        <v/>
      </c>
      <c r="AN2042" s="23"/>
      <c r="AO2042" s="24"/>
      <c r="AP2042" s="22" t="str">
        <f>IFERROR(AVERAGE(AQ2042:AR2042),"")</f>
        <v/>
      </c>
      <c r="AQ2042" s="23"/>
      <c r="AR2042" s="24"/>
      <c r="AS2042" s="22" t="str">
        <f>IFERROR(AVERAGE(AT2042:AU2042),"")</f>
        <v/>
      </c>
      <c r="AT2042" s="23"/>
      <c r="AU2042" s="24"/>
      <c r="AV2042" s="22" t="str">
        <f>IFERROR(AVERAGE(AW2042:AX2042),"")</f>
        <v/>
      </c>
      <c r="AW2042" s="23"/>
      <c r="AX2042" s="24"/>
      <c r="AY2042" s="22" t="str">
        <f>IFERROR(AVERAGE(AZ2042:BA2042),"")</f>
        <v/>
      </c>
      <c r="AZ2042" s="23"/>
      <c r="BA2042" s="24"/>
      <c r="BB2042" s="22" t="str">
        <f>IFERROR(AVERAGE(BC2042:BD2042),"")</f>
        <v/>
      </c>
      <c r="BC2042" s="23"/>
      <c r="BD2042" s="24"/>
      <c r="BE2042" s="22" t="str">
        <f>IFERROR(AVERAGE(BF2042:BG2042),"")</f>
        <v/>
      </c>
      <c r="BF2042" s="23"/>
      <c r="BG2042" s="24"/>
      <c r="BH2042" s="22" t="str">
        <f>IFERROR(AVERAGE(BI2042:BJ2042),"")</f>
        <v/>
      </c>
      <c r="BI2042" s="23"/>
      <c r="BJ2042" s="24"/>
      <c r="BK2042" s="22" t="str">
        <f>IFERROR(AVERAGE(BL2042:BM2042),"")</f>
        <v/>
      </c>
      <c r="BL2042" s="23"/>
      <c r="BM2042" s="24"/>
      <c r="BN2042" s="22" t="str">
        <f>IFERROR(AVERAGE(BO2042:BP2042),"")</f>
        <v/>
      </c>
      <c r="BO2042" s="23"/>
      <c r="BP2042" s="24"/>
      <c r="BQ2042" s="22" t="str">
        <f>IFERROR(AVERAGE(BR2042:BS2042),"")</f>
        <v/>
      </c>
      <c r="BR2042" s="23"/>
      <c r="BS2042" s="24"/>
      <c r="BT2042" s="22" t="str">
        <f>IFERROR(AVERAGE(BU2042:BV2042),"")</f>
        <v/>
      </c>
      <c r="BU2042" s="23"/>
      <c r="BV2042" s="24"/>
    </row>
    <row r="2043" spans="1:77">
      <c r="B2043" s="11"/>
      <c r="C2043" s="11"/>
      <c r="D2043" s="11"/>
      <c r="E2043" s="11"/>
      <c r="F2043" s="11"/>
      <c r="G2043" s="11"/>
      <c r="H2043" s="11"/>
      <c r="I2043" s="11"/>
      <c r="J2043" s="11"/>
      <c r="K2043" s="11"/>
      <c r="L2043" s="11"/>
      <c r="M2043" s="11"/>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c r="AV2043" s="11"/>
      <c r="AW2043" s="11"/>
      <c r="AX2043" s="11"/>
      <c r="AY2043" s="11"/>
      <c r="AZ2043" s="11"/>
      <c r="BA2043" s="11"/>
      <c r="BB2043" s="11"/>
      <c r="BC2043" s="11"/>
      <c r="BD2043" s="11"/>
      <c r="BE2043" s="11"/>
      <c r="BF2043" s="11"/>
      <c r="BG2043" s="11"/>
      <c r="BH2043" s="11"/>
      <c r="BI2043" s="11"/>
      <c r="BJ2043" s="11"/>
      <c r="BK2043" s="11"/>
      <c r="BL2043" s="11"/>
      <c r="BM2043" s="11"/>
      <c r="BN2043" s="11"/>
      <c r="BO2043" s="11"/>
      <c r="BP2043" s="11"/>
      <c r="BQ2043" s="11"/>
      <c r="BR2043" s="11"/>
      <c r="BS2043" s="11"/>
      <c r="BT2043" s="11"/>
      <c r="BU2043" s="11"/>
      <c r="BV2043" s="11"/>
      <c r="BW2043" s="11"/>
      <c r="BX2043" s="11"/>
      <c r="BY2043" s="11"/>
    </row>
    <row r="2045" spans="1:77">
      <c r="A2045" s="5">
        <f>MATCH(B2045,Sources[Citekey],0)</f>
        <v>92</v>
      </c>
      <c r="B2045" s="6" t="s">
        <v>506</v>
      </c>
      <c r="C2045" s="1"/>
      <c r="D2045" s="1">
        <f>VLOOKUP(B2045,Sources[],2,FALSE)</f>
        <v>2015</v>
      </c>
      <c r="F2045" s="4"/>
      <c r="G2045" s="4"/>
      <c r="H2045" s="4"/>
      <c r="I2045" s="4"/>
      <c r="J2045" s="4"/>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4"/>
      <c r="AU2045" s="4"/>
      <c r="AV2045" s="4"/>
      <c r="AW2045" s="4"/>
      <c r="AX2045" s="4"/>
      <c r="AY2045" s="4"/>
      <c r="AZ2045" s="4"/>
      <c r="BA2045" s="4"/>
      <c r="BB2045" s="4"/>
      <c r="BC2045" s="4"/>
      <c r="BD2045" s="4"/>
      <c r="BE2045" s="4"/>
      <c r="BF2045" s="4"/>
      <c r="BG2045" s="4"/>
      <c r="BH2045" s="4"/>
      <c r="BI2045" s="4"/>
      <c r="BJ2045" s="4"/>
      <c r="BK2045" s="4"/>
      <c r="BL2045" s="4"/>
      <c r="BM2045" s="4"/>
      <c r="BN2045" s="4"/>
      <c r="BO2045" s="4"/>
      <c r="BP2045" s="4"/>
      <c r="BQ2045" s="4"/>
      <c r="BR2045" s="4"/>
      <c r="BS2045" s="4"/>
      <c r="BT2045" s="4"/>
      <c r="BU2045" s="4"/>
      <c r="BV2045" s="4"/>
    </row>
    <row r="2046" spans="1:77">
      <c r="B2046" t="str">
        <f>B2045</f>
        <v>Anonymous2015-9</v>
      </c>
      <c r="C2046" t="s">
        <v>3</v>
      </c>
      <c r="D2046">
        <f>D2045</f>
        <v>2015</v>
      </c>
      <c r="E2046" s="25" t="s">
        <v>6</v>
      </c>
      <c r="F2046" s="4" t="str">
        <f>IFERROR(AVERAGE(G2046:H2046),"")</f>
        <v/>
      </c>
      <c r="G2046" s="12"/>
      <c r="H2046" s="13"/>
      <c r="I2046" s="4" t="str">
        <f>IFERROR(AVERAGE(J2046:K2046),"")</f>
        <v/>
      </c>
      <c r="J2046" s="12"/>
      <c r="K2046" s="13"/>
      <c r="L2046" s="4" t="str">
        <f>IFERROR(AVERAGE(M2046:N2046),"")</f>
        <v/>
      </c>
      <c r="M2046" s="12"/>
      <c r="N2046" s="13"/>
      <c r="O2046" s="4" t="str">
        <f>IFERROR(AVERAGE(P2046:Q2046),"")</f>
        <v/>
      </c>
      <c r="P2046" s="12"/>
      <c r="Q2046" s="13"/>
      <c r="R2046" s="4" t="str">
        <f>IFERROR(AVERAGE(S2046:T2046),"")</f>
        <v/>
      </c>
      <c r="S2046" s="12"/>
      <c r="T2046" s="13"/>
      <c r="U2046" s="4" t="str">
        <f>IFERROR(AVERAGE(V2046:W2046),"")</f>
        <v/>
      </c>
      <c r="V2046" s="12"/>
      <c r="W2046" s="13"/>
      <c r="X2046" s="4" t="str">
        <f>IFERROR(AVERAGE(Y2046:Z2046),"")</f>
        <v/>
      </c>
      <c r="Y2046" s="12"/>
      <c r="Z2046" s="13"/>
      <c r="AA2046" s="4" t="str">
        <f>IFERROR(AVERAGE(AB2046:AC2046),"")</f>
        <v/>
      </c>
      <c r="AB2046" s="12"/>
      <c r="AC2046" s="13"/>
      <c r="AD2046" s="4" t="str">
        <f>IFERROR(AVERAGE(AE2046:AF2046),"")</f>
        <v/>
      </c>
      <c r="AE2046" s="12"/>
      <c r="AF2046" s="13"/>
      <c r="AG2046" s="4" t="str">
        <f>IFERROR(AVERAGE(AH2046:AI2046),"")</f>
        <v/>
      </c>
      <c r="AH2046" s="12"/>
      <c r="AI2046" s="13"/>
      <c r="AJ2046" s="4" t="str">
        <f>IFERROR(AVERAGE(AK2046:AL2046),"")</f>
        <v/>
      </c>
      <c r="AK2046" s="12"/>
      <c r="AL2046" s="13"/>
      <c r="AM2046" s="4" t="str">
        <f>IFERROR(AVERAGE(AN2046:AO2046),"")</f>
        <v/>
      </c>
      <c r="AN2046" s="12"/>
      <c r="AO2046" s="13"/>
      <c r="AP2046" s="4" t="str">
        <f>IFERROR(AVERAGE(AQ2046:AR2046),"")</f>
        <v/>
      </c>
      <c r="AQ2046" s="12"/>
      <c r="AR2046" s="13"/>
      <c r="AS2046" s="4" t="str">
        <f>IFERROR(AVERAGE(AT2046:AU2046),"")</f>
        <v/>
      </c>
      <c r="AT2046" s="12"/>
      <c r="AU2046" s="13"/>
      <c r="AV2046" s="4" t="str">
        <f>IFERROR(AVERAGE(AW2046:AX2046),"")</f>
        <v/>
      </c>
      <c r="AW2046" s="12"/>
      <c r="AX2046" s="13"/>
      <c r="AY2046" s="4">
        <f>IFERROR(AVERAGE(AZ2046:BA2046),"")</f>
        <v>826.5</v>
      </c>
      <c r="AZ2046" s="12">
        <f>3132000/4000</f>
        <v>783</v>
      </c>
      <c r="BA2046" s="13">
        <f>1740000/2000</f>
        <v>870</v>
      </c>
      <c r="BB2046" s="4" t="str">
        <f>IFERROR(AVERAGE(BC2046:BD2046),"")</f>
        <v/>
      </c>
      <c r="BC2046" s="12"/>
      <c r="BD2046" s="13"/>
      <c r="BE2046" s="4" t="str">
        <f>IFERROR(AVERAGE(BF2046:BG2046),"")</f>
        <v/>
      </c>
      <c r="BF2046" s="12"/>
      <c r="BG2046" s="13"/>
      <c r="BH2046" s="4" t="str">
        <f>IFERROR(AVERAGE(BI2046:BJ2046),"")</f>
        <v/>
      </c>
      <c r="BI2046" s="12"/>
      <c r="BJ2046" s="13"/>
      <c r="BK2046" s="4" t="str">
        <f>IFERROR(AVERAGE(BL2046:BM2046),"")</f>
        <v/>
      </c>
      <c r="BL2046" s="12"/>
      <c r="BM2046" s="13"/>
      <c r="BN2046" s="4" t="str">
        <f>IFERROR(AVERAGE(BO2046:BP2046),"")</f>
        <v/>
      </c>
      <c r="BO2046" s="12"/>
      <c r="BP2046" s="13"/>
      <c r="BQ2046" s="4" t="str">
        <f>IFERROR(AVERAGE(BR2046:BS2046),"")</f>
        <v/>
      </c>
      <c r="BR2046" s="12"/>
      <c r="BS2046" s="13"/>
      <c r="BT2046" s="4" t="str">
        <f>IFERROR(AVERAGE(BU2046:BV2046),"")</f>
        <v/>
      </c>
      <c r="BU2046" s="12"/>
      <c r="BV2046" s="13"/>
      <c r="BX2046" s="2"/>
      <c r="BY2046" s="2"/>
    </row>
    <row r="2047" spans="1:77">
      <c r="B2047" t="str">
        <f>B2046</f>
        <v>Anonymous2015-9</v>
      </c>
      <c r="C2047" t="s">
        <v>4</v>
      </c>
      <c r="D2047">
        <f>D2046</f>
        <v>2015</v>
      </c>
      <c r="E2047" t="str">
        <f>E2046</f>
        <v>EUR/kW</v>
      </c>
      <c r="F2047" s="4" t="str">
        <f>IFERROR(AVERAGE(G2047:H2047),"")</f>
        <v/>
      </c>
      <c r="G2047" s="14"/>
      <c r="H2047" s="15"/>
      <c r="I2047" s="4" t="str">
        <f>IFERROR(AVERAGE(J2047:K2047),"")</f>
        <v/>
      </c>
      <c r="J2047" s="14"/>
      <c r="K2047" s="15"/>
      <c r="L2047" s="4" t="str">
        <f>IFERROR(AVERAGE(M2047:N2047),"")</f>
        <v/>
      </c>
      <c r="M2047" s="14"/>
      <c r="N2047" s="15"/>
      <c r="O2047" s="4" t="str">
        <f>IFERROR(AVERAGE(P2047:Q2047),"")</f>
        <v/>
      </c>
      <c r="P2047" s="14"/>
      <c r="Q2047" s="15"/>
      <c r="R2047" s="4" t="str">
        <f>IFERROR(AVERAGE(S2047:T2047),"")</f>
        <v/>
      </c>
      <c r="S2047" s="14"/>
      <c r="T2047" s="15"/>
      <c r="U2047" s="4" t="str">
        <f>IFERROR(AVERAGE(V2047:W2047),"")</f>
        <v/>
      </c>
      <c r="V2047" s="14"/>
      <c r="W2047" s="15"/>
      <c r="X2047" s="4" t="str">
        <f>IFERROR(AVERAGE(Y2047:Z2047),"")</f>
        <v/>
      </c>
      <c r="Y2047" s="14"/>
      <c r="Z2047" s="15"/>
      <c r="AA2047" s="4" t="str">
        <f>IFERROR(AVERAGE(AB2047:AC2047),"")</f>
        <v/>
      </c>
      <c r="AB2047" s="14"/>
      <c r="AC2047" s="15"/>
      <c r="AD2047" s="4" t="str">
        <f>IFERROR(AVERAGE(AE2047:AF2047),"")</f>
        <v/>
      </c>
      <c r="AE2047" s="14"/>
      <c r="AF2047" s="15"/>
      <c r="AG2047" s="4" t="str">
        <f>IFERROR(AVERAGE(AH2047:AI2047),"")</f>
        <v/>
      </c>
      <c r="AH2047" s="14"/>
      <c r="AI2047" s="15"/>
      <c r="AJ2047" s="4" t="str">
        <f>IFERROR(AVERAGE(AK2047:AL2047),"")</f>
        <v/>
      </c>
      <c r="AK2047" s="14"/>
      <c r="AL2047" s="15"/>
      <c r="AM2047" s="4" t="str">
        <f>IFERROR(AVERAGE(AN2047:AO2047),"")</f>
        <v/>
      </c>
      <c r="AN2047" s="14"/>
      <c r="AO2047" s="15"/>
      <c r="AP2047" s="4" t="str">
        <f>IFERROR(AVERAGE(AQ2047:AR2047),"")</f>
        <v/>
      </c>
      <c r="AQ2047" s="14"/>
      <c r="AR2047" s="15"/>
      <c r="AS2047" s="4" t="str">
        <f>IFERROR(AVERAGE(AT2047:AU2047),"")</f>
        <v/>
      </c>
      <c r="AT2047" s="14"/>
      <c r="AU2047" s="15"/>
      <c r="AV2047" s="4" t="str">
        <f>IFERROR(AVERAGE(AW2047:AX2047),"")</f>
        <v/>
      </c>
      <c r="AW2047" s="14"/>
      <c r="AX2047" s="15"/>
      <c r="AY2047" s="4" t="str">
        <f>IFERROR(AVERAGE(AZ2047:BA2047),"")</f>
        <v/>
      </c>
      <c r="AZ2047" s="14"/>
      <c r="BA2047" s="15"/>
      <c r="BB2047" s="4" t="str">
        <f>IFERROR(AVERAGE(BC2047:BD2047),"")</f>
        <v/>
      </c>
      <c r="BC2047" s="14"/>
      <c r="BD2047" s="15"/>
      <c r="BE2047" s="4" t="str">
        <f>IFERROR(AVERAGE(BF2047:BG2047),"")</f>
        <v/>
      </c>
      <c r="BF2047" s="14"/>
      <c r="BG2047" s="15"/>
      <c r="BH2047" s="4" t="str">
        <f>IFERROR(AVERAGE(BI2047:BJ2047),"")</f>
        <v/>
      </c>
      <c r="BI2047" s="14"/>
      <c r="BJ2047" s="15"/>
      <c r="BK2047" s="4" t="str">
        <f>IFERROR(AVERAGE(BL2047:BM2047),"")</f>
        <v/>
      </c>
      <c r="BL2047" s="14"/>
      <c r="BM2047" s="15"/>
      <c r="BN2047" s="4" t="str">
        <f>IFERROR(AVERAGE(BO2047:BP2047),"")</f>
        <v/>
      </c>
      <c r="BO2047" s="14"/>
      <c r="BP2047" s="15"/>
      <c r="BQ2047" s="4" t="str">
        <f>IFERROR(AVERAGE(BR2047:BS2047),"")</f>
        <v/>
      </c>
      <c r="BR2047" s="14"/>
      <c r="BS2047" s="15"/>
      <c r="BT2047" s="4" t="str">
        <f>IFERROR(AVERAGE(BU2047:BV2047),"")</f>
        <v/>
      </c>
      <c r="BU2047" s="14"/>
      <c r="BV2047" s="15"/>
      <c r="BX2047" s="2"/>
      <c r="BY2047" s="2"/>
    </row>
    <row r="2048" spans="1:77">
      <c r="B2048" t="str">
        <f>B2047</f>
        <v>Anonymous2015-9</v>
      </c>
      <c r="C2048" t="s">
        <v>5</v>
      </c>
      <c r="D2048">
        <f>D2047</f>
        <v>2015</v>
      </c>
      <c r="E2048" t="str">
        <f>E2047</f>
        <v>EUR/kW</v>
      </c>
      <c r="F2048" s="4" t="str">
        <f>IFERROR(AVERAGE(G2048:H2048),"")</f>
        <v/>
      </c>
      <c r="G2048" s="16"/>
      <c r="H2048" s="17"/>
      <c r="I2048" s="4" t="str">
        <f>IFERROR(AVERAGE(J2048:K2048),"")</f>
        <v/>
      </c>
      <c r="J2048" s="16"/>
      <c r="K2048" s="17"/>
      <c r="L2048" s="4" t="str">
        <f>IFERROR(AVERAGE(M2048:N2048),"")</f>
        <v/>
      </c>
      <c r="M2048" s="16"/>
      <c r="N2048" s="17"/>
      <c r="O2048" s="4" t="str">
        <f>IFERROR(AVERAGE(P2048:Q2048),"")</f>
        <v/>
      </c>
      <c r="P2048" s="16"/>
      <c r="Q2048" s="17"/>
      <c r="R2048" s="4" t="str">
        <f>IFERROR(AVERAGE(S2048:T2048),"")</f>
        <v/>
      </c>
      <c r="S2048" s="16"/>
      <c r="T2048" s="17"/>
      <c r="U2048" s="4" t="str">
        <f>IFERROR(AVERAGE(V2048:W2048),"")</f>
        <v/>
      </c>
      <c r="V2048" s="16"/>
      <c r="W2048" s="17"/>
      <c r="X2048" s="4" t="str">
        <f>IFERROR(AVERAGE(Y2048:Z2048),"")</f>
        <v/>
      </c>
      <c r="Y2048" s="16"/>
      <c r="Z2048" s="17"/>
      <c r="AA2048" s="4" t="str">
        <f>IFERROR(AVERAGE(AB2048:AC2048),"")</f>
        <v/>
      </c>
      <c r="AB2048" s="16"/>
      <c r="AC2048" s="17"/>
      <c r="AD2048" s="4" t="str">
        <f>IFERROR(AVERAGE(AE2048:AF2048),"")</f>
        <v/>
      </c>
      <c r="AE2048" s="16"/>
      <c r="AF2048" s="17"/>
      <c r="AG2048" s="4" t="str">
        <f>IFERROR(AVERAGE(AH2048:AI2048),"")</f>
        <v/>
      </c>
      <c r="AH2048" s="16"/>
      <c r="AI2048" s="17"/>
      <c r="AJ2048" s="4" t="str">
        <f>IFERROR(AVERAGE(AK2048:AL2048),"")</f>
        <v/>
      </c>
      <c r="AK2048" s="16"/>
      <c r="AL2048" s="17"/>
      <c r="AM2048" s="4" t="str">
        <f>IFERROR(AVERAGE(AN2048:AO2048),"")</f>
        <v/>
      </c>
      <c r="AN2048" s="16"/>
      <c r="AO2048" s="17"/>
      <c r="AP2048" s="4" t="str">
        <f>IFERROR(AVERAGE(AQ2048:AR2048),"")</f>
        <v/>
      </c>
      <c r="AQ2048" s="16"/>
      <c r="AR2048" s="17"/>
      <c r="AS2048" s="4" t="str">
        <f>IFERROR(AVERAGE(AT2048:AU2048),"")</f>
        <v/>
      </c>
      <c r="AT2048" s="16"/>
      <c r="AU2048" s="17"/>
      <c r="AV2048" s="4" t="str">
        <f>IFERROR(AVERAGE(AW2048:AX2048),"")</f>
        <v/>
      </c>
      <c r="AW2048" s="16"/>
      <c r="AX2048" s="17"/>
      <c r="AY2048" s="4" t="str">
        <f>IFERROR(AVERAGE(AZ2048:BA2048),"")</f>
        <v/>
      </c>
      <c r="AZ2048" s="16"/>
      <c r="BA2048" s="17"/>
      <c r="BB2048" s="4" t="str">
        <f>IFERROR(AVERAGE(BC2048:BD2048),"")</f>
        <v/>
      </c>
      <c r="BC2048" s="16"/>
      <c r="BD2048" s="17"/>
      <c r="BE2048" s="4" t="str">
        <f>IFERROR(AVERAGE(BF2048:BG2048),"")</f>
        <v/>
      </c>
      <c r="BF2048" s="16"/>
      <c r="BG2048" s="17"/>
      <c r="BH2048" s="4" t="str">
        <f>IFERROR(AVERAGE(BI2048:BJ2048),"")</f>
        <v/>
      </c>
      <c r="BI2048" s="16"/>
      <c r="BJ2048" s="17"/>
      <c r="BK2048" s="4" t="str">
        <f>IFERROR(AVERAGE(BL2048:BM2048),"")</f>
        <v/>
      </c>
      <c r="BL2048" s="16"/>
      <c r="BM2048" s="17"/>
      <c r="BN2048" s="4" t="str">
        <f>IFERROR(AVERAGE(BO2048:BP2048),"")</f>
        <v/>
      </c>
      <c r="BO2048" s="16"/>
      <c r="BP2048" s="17"/>
      <c r="BQ2048" s="4" t="str">
        <f>IFERROR(AVERAGE(BR2048:BS2048),"")</f>
        <v/>
      </c>
      <c r="BR2048" s="16"/>
      <c r="BS2048" s="17"/>
      <c r="BT2048" s="4" t="str">
        <f>IFERROR(AVERAGE(BU2048:BV2048),"")</f>
        <v/>
      </c>
      <c r="BU2048" s="16"/>
      <c r="BV2048" s="17"/>
    </row>
    <row r="2049" spans="1:74">
      <c r="B2049" t="s">
        <v>69</v>
      </c>
      <c r="F2049" s="4"/>
      <c r="G2049" s="4"/>
      <c r="H2049" s="4"/>
      <c r="I2049" s="4"/>
      <c r="J2049" s="4"/>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4"/>
      <c r="AU2049" s="4"/>
      <c r="AV2049" s="4"/>
      <c r="AW2049" s="4"/>
      <c r="AX2049" s="4"/>
      <c r="AY2049" s="28"/>
      <c r="AZ2049" s="28">
        <f>AZ2050/AZ2059</f>
        <v>0.2102857142857143</v>
      </c>
      <c r="BA2049" s="28">
        <f>BA2050/BA2059</f>
        <v>0.10263022176379577</v>
      </c>
      <c r="BB2049" s="4"/>
      <c r="BC2049" s="4"/>
      <c r="BD2049" s="4"/>
      <c r="BE2049" s="4"/>
      <c r="BF2049" s="4"/>
      <c r="BG2049" s="4"/>
      <c r="BH2049" s="4"/>
      <c r="BI2049" s="4"/>
      <c r="BJ2049" s="4"/>
      <c r="BK2049" s="4"/>
      <c r="BL2049" s="4"/>
      <c r="BM2049" s="4"/>
      <c r="BN2049" s="4"/>
      <c r="BO2049" s="4"/>
      <c r="BP2049" s="4"/>
      <c r="BQ2049" s="4"/>
      <c r="BR2049" s="4"/>
      <c r="BS2049" s="4"/>
      <c r="BT2049" s="4"/>
      <c r="BU2049" s="4"/>
      <c r="BV2049" s="4"/>
    </row>
    <row r="2050" spans="1:74" s="1" customFormat="1">
      <c r="A2050" s="55"/>
      <c r="B2050" s="1" t="str">
        <f>B2048</f>
        <v>Anonymous2015-9</v>
      </c>
      <c r="C2050" s="1" t="s">
        <v>10</v>
      </c>
      <c r="D2050" s="1">
        <f>D2045</f>
        <v>2015</v>
      </c>
      <c r="E2050" s="1" t="str">
        <f>E2046</f>
        <v>EUR/kW</v>
      </c>
      <c r="F2050" s="10">
        <f>IFERROR(SUM(F2052:F2057)/F2051,0)</f>
        <v>0</v>
      </c>
      <c r="G2050" s="10">
        <f>IFERROR(SUM(G2052:G2057)/G2051,0)</f>
        <v>0</v>
      </c>
      <c r="H2050" s="10">
        <f>IFERROR(SUM(H2052:H2057)/H2051,0)</f>
        <v>0</v>
      </c>
      <c r="I2050" s="10">
        <f t="shared" ref="I2050:BT2050" si="2260">IFERROR(SUM(I2052:I2057)/I2051,0)</f>
        <v>0</v>
      </c>
      <c r="J2050" s="10">
        <f t="shared" si="2260"/>
        <v>0</v>
      </c>
      <c r="K2050" s="10">
        <f t="shared" si="2260"/>
        <v>0</v>
      </c>
      <c r="L2050" s="10">
        <f t="shared" si="2260"/>
        <v>0</v>
      </c>
      <c r="M2050" s="10">
        <f t="shared" si="2260"/>
        <v>0</v>
      </c>
      <c r="N2050" s="10">
        <f t="shared" si="2260"/>
        <v>0</v>
      </c>
      <c r="O2050" s="10">
        <f t="shared" si="2260"/>
        <v>0</v>
      </c>
      <c r="P2050" s="10">
        <f t="shared" si="2260"/>
        <v>0</v>
      </c>
      <c r="Q2050" s="10">
        <f t="shared" si="2260"/>
        <v>0</v>
      </c>
      <c r="R2050" s="10">
        <f t="shared" si="2260"/>
        <v>0</v>
      </c>
      <c r="S2050" s="10">
        <f t="shared" si="2260"/>
        <v>0</v>
      </c>
      <c r="T2050" s="10">
        <f t="shared" si="2260"/>
        <v>0</v>
      </c>
      <c r="U2050" s="10">
        <f t="shared" si="2260"/>
        <v>0</v>
      </c>
      <c r="V2050" s="10">
        <f t="shared" si="2260"/>
        <v>0</v>
      </c>
      <c r="W2050" s="10">
        <f t="shared" si="2260"/>
        <v>0</v>
      </c>
      <c r="X2050" s="10">
        <f t="shared" si="2260"/>
        <v>0</v>
      </c>
      <c r="Y2050" s="10">
        <f t="shared" si="2260"/>
        <v>0</v>
      </c>
      <c r="Z2050" s="10">
        <f t="shared" si="2260"/>
        <v>0</v>
      </c>
      <c r="AA2050" s="10">
        <f t="shared" si="2260"/>
        <v>0</v>
      </c>
      <c r="AB2050" s="10">
        <f t="shared" si="2260"/>
        <v>0</v>
      </c>
      <c r="AC2050" s="10">
        <f t="shared" si="2260"/>
        <v>0</v>
      </c>
      <c r="AD2050" s="10">
        <f t="shared" si="2260"/>
        <v>0</v>
      </c>
      <c r="AE2050" s="10">
        <f t="shared" si="2260"/>
        <v>0</v>
      </c>
      <c r="AF2050" s="10">
        <f t="shared" si="2260"/>
        <v>0</v>
      </c>
      <c r="AG2050" s="10">
        <f t="shared" si="2260"/>
        <v>0</v>
      </c>
      <c r="AH2050" s="10">
        <f t="shared" si="2260"/>
        <v>0</v>
      </c>
      <c r="AI2050" s="10">
        <f t="shared" si="2260"/>
        <v>0</v>
      </c>
      <c r="AJ2050" s="10">
        <f t="shared" si="2260"/>
        <v>0</v>
      </c>
      <c r="AK2050" s="10">
        <f t="shared" si="2260"/>
        <v>0</v>
      </c>
      <c r="AL2050" s="10">
        <f t="shared" si="2260"/>
        <v>0</v>
      </c>
      <c r="AM2050" s="10">
        <f t="shared" si="2260"/>
        <v>0</v>
      </c>
      <c r="AN2050" s="10">
        <f t="shared" si="2260"/>
        <v>0</v>
      </c>
      <c r="AO2050" s="10">
        <f t="shared" si="2260"/>
        <v>0</v>
      </c>
      <c r="AP2050" s="10">
        <f t="shared" si="2260"/>
        <v>0</v>
      </c>
      <c r="AQ2050" s="10">
        <f t="shared" si="2260"/>
        <v>0</v>
      </c>
      <c r="AR2050" s="10">
        <f t="shared" si="2260"/>
        <v>0</v>
      </c>
      <c r="AS2050" s="10">
        <f t="shared" si="2260"/>
        <v>0</v>
      </c>
      <c r="AT2050" s="10">
        <f t="shared" si="2260"/>
        <v>0</v>
      </c>
      <c r="AU2050" s="10">
        <f t="shared" si="2260"/>
        <v>0</v>
      </c>
      <c r="AV2050" s="10">
        <f t="shared" si="2260"/>
        <v>0</v>
      </c>
      <c r="AW2050" s="10">
        <f t="shared" si="2260"/>
        <v>0</v>
      </c>
      <c r="AX2050" s="10">
        <f t="shared" si="2260"/>
        <v>0</v>
      </c>
      <c r="AY2050" s="4">
        <f>IFERROR(AVERAGE(AZ2050:BA2050),"")</f>
        <v>141.75</v>
      </c>
      <c r="AZ2050" s="10">
        <f>(3500000-3132000)/2000</f>
        <v>184</v>
      </c>
      <c r="BA2050" s="10">
        <f>(1939000-1740000)/2000</f>
        <v>99.5</v>
      </c>
      <c r="BB2050" s="10">
        <f t="shared" si="2260"/>
        <v>0</v>
      </c>
      <c r="BC2050" s="10">
        <f t="shared" si="2260"/>
        <v>0</v>
      </c>
      <c r="BD2050" s="10">
        <f t="shared" si="2260"/>
        <v>0</v>
      </c>
      <c r="BE2050" s="10">
        <f t="shared" si="2260"/>
        <v>0</v>
      </c>
      <c r="BF2050" s="10">
        <f t="shared" si="2260"/>
        <v>0</v>
      </c>
      <c r="BG2050" s="10">
        <f t="shared" si="2260"/>
        <v>0</v>
      </c>
      <c r="BH2050" s="10">
        <f t="shared" si="2260"/>
        <v>0</v>
      </c>
      <c r="BI2050" s="10">
        <f t="shared" si="2260"/>
        <v>0</v>
      </c>
      <c r="BJ2050" s="10">
        <f t="shared" si="2260"/>
        <v>0</v>
      </c>
      <c r="BK2050" s="10">
        <f t="shared" si="2260"/>
        <v>0</v>
      </c>
      <c r="BL2050" s="10">
        <f t="shared" si="2260"/>
        <v>0</v>
      </c>
      <c r="BM2050" s="10">
        <f t="shared" si="2260"/>
        <v>0</v>
      </c>
      <c r="BN2050" s="10">
        <f t="shared" si="2260"/>
        <v>0</v>
      </c>
      <c r="BO2050" s="10">
        <f t="shared" si="2260"/>
        <v>0</v>
      </c>
      <c r="BP2050" s="10">
        <f t="shared" si="2260"/>
        <v>0</v>
      </c>
      <c r="BQ2050" s="10">
        <f t="shared" si="2260"/>
        <v>0</v>
      </c>
      <c r="BR2050" s="10">
        <f t="shared" si="2260"/>
        <v>0</v>
      </c>
      <c r="BS2050" s="10">
        <f t="shared" si="2260"/>
        <v>0</v>
      </c>
      <c r="BT2050" s="10">
        <f t="shared" si="2260"/>
        <v>0</v>
      </c>
      <c r="BU2050" s="10">
        <f>IFERROR(SUM(BU2052:BU2057)/BU2051,0)</f>
        <v>0</v>
      </c>
      <c r="BV2050" s="10">
        <f>IFERROR(SUM(BV2052:BV2057)/BV2051,0)</f>
        <v>0</v>
      </c>
    </row>
    <row r="2051" spans="1:74" hidden="1" outlineLevel="1">
      <c r="B2051" t="str">
        <f>B2050</f>
        <v>Anonymous2015-9</v>
      </c>
      <c r="C2051" t="s">
        <v>17</v>
      </c>
      <c r="D2051">
        <f>D2050</f>
        <v>2015</v>
      </c>
      <c r="E2051" t="s">
        <v>18</v>
      </c>
      <c r="F2051" s="4" t="str">
        <f>IFERROR(AVERAGE(G2051:H2051),"")</f>
        <v/>
      </c>
      <c r="G2051" s="12"/>
      <c r="H2051" s="13"/>
      <c r="I2051" s="4" t="str">
        <f>IFERROR(AVERAGE(J2051:K2051),"")</f>
        <v/>
      </c>
      <c r="J2051" s="12"/>
      <c r="K2051" s="13"/>
      <c r="L2051" s="4" t="str">
        <f>IFERROR(AVERAGE(M2051:N2051),"")</f>
        <v/>
      </c>
      <c r="M2051" s="12"/>
      <c r="N2051" s="13"/>
      <c r="O2051" s="4" t="str">
        <f>IFERROR(AVERAGE(P2051:Q2051),"")</f>
        <v/>
      </c>
      <c r="P2051" s="12"/>
      <c r="Q2051" s="13"/>
      <c r="R2051" s="4" t="str">
        <f>IFERROR(AVERAGE(S2051:T2051),"")</f>
        <v/>
      </c>
      <c r="S2051" s="12"/>
      <c r="T2051" s="13"/>
      <c r="U2051" s="4" t="str">
        <f>IFERROR(AVERAGE(V2051:W2051),"")</f>
        <v/>
      </c>
      <c r="V2051" s="12"/>
      <c r="W2051" s="13"/>
      <c r="X2051" s="4" t="str">
        <f>IFERROR(AVERAGE(Y2051:Z2051),"")</f>
        <v/>
      </c>
      <c r="Y2051" s="12"/>
      <c r="Z2051" s="13"/>
      <c r="AA2051" s="4" t="str">
        <f>IFERROR(AVERAGE(AB2051:AC2051),"")</f>
        <v/>
      </c>
      <c r="AB2051" s="12"/>
      <c r="AC2051" s="13"/>
      <c r="AD2051" s="4" t="str">
        <f>IFERROR(AVERAGE(AE2051:AF2051),"")</f>
        <v/>
      </c>
      <c r="AE2051" s="12"/>
      <c r="AF2051" s="13"/>
      <c r="AG2051" s="4" t="str">
        <f>IFERROR(AVERAGE(AH2051:AI2051),"")</f>
        <v/>
      </c>
      <c r="AH2051" s="12"/>
      <c r="AI2051" s="13"/>
      <c r="AJ2051" s="4" t="str">
        <f>IFERROR(AVERAGE(AK2051:AL2051),"")</f>
        <v/>
      </c>
      <c r="AK2051" s="12"/>
      <c r="AL2051" s="13"/>
      <c r="AM2051" s="4" t="str">
        <f>IFERROR(AVERAGE(AN2051:AO2051),"")</f>
        <v/>
      </c>
      <c r="AN2051" s="12"/>
      <c r="AO2051" s="13"/>
      <c r="AP2051" s="4" t="str">
        <f>IFERROR(AVERAGE(AQ2051:AR2051),"")</f>
        <v/>
      </c>
      <c r="AQ2051" s="12"/>
      <c r="AR2051" s="13"/>
      <c r="AS2051" s="4" t="str">
        <f>IFERROR(AVERAGE(AT2051:AU2051),"")</f>
        <v/>
      </c>
      <c r="AT2051" s="12"/>
      <c r="AU2051" s="13"/>
      <c r="AV2051" s="4" t="str">
        <f>IFERROR(AVERAGE(AW2051:AX2051),"")</f>
        <v/>
      </c>
      <c r="AW2051" s="12"/>
      <c r="AX2051" s="13"/>
      <c r="AY2051" s="4">
        <f>IFERROR(AVERAGE(AZ2051:BA2051),"")</f>
        <v>1</v>
      </c>
      <c r="AZ2051" s="12">
        <v>1</v>
      </c>
      <c r="BA2051" s="13">
        <v>1</v>
      </c>
      <c r="BB2051" s="4" t="str">
        <f>IFERROR(AVERAGE(BC2051:BD2051),"")</f>
        <v/>
      </c>
      <c r="BC2051" s="12"/>
      <c r="BD2051" s="13"/>
      <c r="BE2051" s="4" t="str">
        <f>IFERROR(AVERAGE(BF2051:BG2051),"")</f>
        <v/>
      </c>
      <c r="BF2051" s="12"/>
      <c r="BG2051" s="13"/>
      <c r="BH2051" s="4" t="str">
        <f>IFERROR(AVERAGE(BI2051:BJ2051),"")</f>
        <v/>
      </c>
      <c r="BI2051" s="12"/>
      <c r="BJ2051" s="13"/>
      <c r="BK2051" s="4" t="str">
        <f>IFERROR(AVERAGE(BL2051:BM2051),"")</f>
        <v/>
      </c>
      <c r="BL2051" s="12"/>
      <c r="BM2051" s="13"/>
      <c r="BN2051" s="4" t="str">
        <f>IFERROR(AVERAGE(BO2051:BP2051),"")</f>
        <v/>
      </c>
      <c r="BO2051" s="12"/>
      <c r="BP2051" s="13"/>
      <c r="BQ2051" s="4" t="str">
        <f>IFERROR(AVERAGE(BR2051:BS2051),"")</f>
        <v/>
      </c>
      <c r="BR2051" s="12"/>
      <c r="BS2051" s="13"/>
      <c r="BT2051" s="4" t="str">
        <f>IFERROR(AVERAGE(BU2051:BV2051),"")</f>
        <v/>
      </c>
      <c r="BU2051" s="12"/>
      <c r="BV2051" s="13"/>
    </row>
    <row r="2052" spans="1:74" hidden="1" outlineLevel="1">
      <c r="B2052" t="str">
        <f t="shared" ref="B2052:B2057" si="2261">B2051</f>
        <v>Anonymous2015-9</v>
      </c>
      <c r="C2052" t="s">
        <v>12</v>
      </c>
      <c r="D2052">
        <f>D2050</f>
        <v>2015</v>
      </c>
      <c r="E2052" t="str">
        <f>LEFT(E2050,3)</f>
        <v>EUR</v>
      </c>
      <c r="F2052" s="4" t="str">
        <f t="shared" ref="F2052:F2057" si="2262">IFERROR(AVERAGE(G2052:H2052),"")</f>
        <v/>
      </c>
      <c r="G2052" s="12"/>
      <c r="H2052" s="13"/>
      <c r="I2052" s="4" t="str">
        <f t="shared" ref="I2052:I2057" si="2263">IFERROR(AVERAGE(J2052:K2052),"")</f>
        <v/>
      </c>
      <c r="J2052" s="12"/>
      <c r="K2052" s="13"/>
      <c r="L2052" s="4" t="str">
        <f t="shared" ref="L2052:L2057" si="2264">IFERROR(AVERAGE(M2052:N2052),"")</f>
        <v/>
      </c>
      <c r="M2052" s="12"/>
      <c r="N2052" s="13"/>
      <c r="O2052" s="4" t="str">
        <f t="shared" ref="O2052:O2057" si="2265">IFERROR(AVERAGE(P2052:Q2052),"")</f>
        <v/>
      </c>
      <c r="P2052" s="12"/>
      <c r="Q2052" s="13"/>
      <c r="R2052" s="4" t="str">
        <f t="shared" ref="R2052:R2057" si="2266">IFERROR(AVERAGE(S2052:T2052),"")</f>
        <v/>
      </c>
      <c r="S2052" s="12"/>
      <c r="T2052" s="13"/>
      <c r="U2052" s="4" t="str">
        <f t="shared" ref="U2052:U2057" si="2267">IFERROR(AVERAGE(V2052:W2052),"")</f>
        <v/>
      </c>
      <c r="V2052" s="12"/>
      <c r="W2052" s="13"/>
      <c r="X2052" s="4" t="str">
        <f t="shared" ref="X2052:X2057" si="2268">IFERROR(AVERAGE(Y2052:Z2052),"")</f>
        <v/>
      </c>
      <c r="Y2052" s="12"/>
      <c r="Z2052" s="13"/>
      <c r="AA2052" s="4" t="str">
        <f t="shared" ref="AA2052:AA2057" si="2269">IFERROR(AVERAGE(AB2052:AC2052),"")</f>
        <v/>
      </c>
      <c r="AB2052" s="12"/>
      <c r="AC2052" s="13"/>
      <c r="AD2052" s="4" t="str">
        <f t="shared" ref="AD2052:AD2057" si="2270">IFERROR(AVERAGE(AE2052:AF2052),"")</f>
        <v/>
      </c>
      <c r="AE2052" s="12"/>
      <c r="AF2052" s="13"/>
      <c r="AG2052" s="4" t="str">
        <f t="shared" ref="AG2052:AG2057" si="2271">IFERROR(AVERAGE(AH2052:AI2052),"")</f>
        <v/>
      </c>
      <c r="AH2052" s="12"/>
      <c r="AI2052" s="13"/>
      <c r="AJ2052" s="4" t="str">
        <f t="shared" ref="AJ2052:AJ2057" si="2272">IFERROR(AVERAGE(AK2052:AL2052),"")</f>
        <v/>
      </c>
      <c r="AK2052" s="12"/>
      <c r="AL2052" s="13"/>
      <c r="AM2052" s="4" t="str">
        <f t="shared" ref="AM2052:AM2057" si="2273">IFERROR(AVERAGE(AN2052:AO2052),"")</f>
        <v/>
      </c>
      <c r="AN2052" s="12"/>
      <c r="AO2052" s="13"/>
      <c r="AP2052" s="4" t="str">
        <f t="shared" ref="AP2052:AP2057" si="2274">IFERROR(AVERAGE(AQ2052:AR2052),"")</f>
        <v/>
      </c>
      <c r="AQ2052" s="12"/>
      <c r="AR2052" s="13"/>
      <c r="AS2052" s="4" t="str">
        <f t="shared" ref="AS2052:AS2057" si="2275">IFERROR(AVERAGE(AT2052:AU2052),"")</f>
        <v/>
      </c>
      <c r="AT2052" s="12"/>
      <c r="AU2052" s="13"/>
      <c r="AV2052" s="4" t="str">
        <f t="shared" ref="AV2052:AV2057" si="2276">IFERROR(AVERAGE(AW2052:AX2052),"")</f>
        <v/>
      </c>
      <c r="AW2052" s="12"/>
      <c r="AX2052" s="13"/>
      <c r="AY2052" s="4" t="str">
        <f t="shared" ref="AY2052:AY2057" si="2277">IFERROR(AVERAGE(AZ2052:BA2052),"")</f>
        <v/>
      </c>
      <c r="AZ2052" s="12"/>
      <c r="BA2052" s="13"/>
      <c r="BB2052" s="4" t="str">
        <f t="shared" ref="BB2052:BB2057" si="2278">IFERROR(AVERAGE(BC2052:BD2052),"")</f>
        <v/>
      </c>
      <c r="BC2052" s="12"/>
      <c r="BD2052" s="13"/>
      <c r="BE2052" s="4" t="str">
        <f t="shared" ref="BE2052:BE2057" si="2279">IFERROR(AVERAGE(BF2052:BG2052),"")</f>
        <v/>
      </c>
      <c r="BF2052" s="12"/>
      <c r="BG2052" s="13"/>
      <c r="BH2052" s="4" t="str">
        <f t="shared" ref="BH2052:BH2057" si="2280">IFERROR(AVERAGE(BI2052:BJ2052),"")</f>
        <v/>
      </c>
      <c r="BI2052" s="12"/>
      <c r="BJ2052" s="13"/>
      <c r="BK2052" s="4" t="str">
        <f t="shared" ref="BK2052:BK2057" si="2281">IFERROR(AVERAGE(BL2052:BM2052),"")</f>
        <v/>
      </c>
      <c r="BL2052" s="12"/>
      <c r="BM2052" s="13"/>
      <c r="BN2052" s="4" t="str">
        <f t="shared" ref="BN2052:BN2057" si="2282">IFERROR(AVERAGE(BO2052:BP2052),"")</f>
        <v/>
      </c>
      <c r="BO2052" s="12"/>
      <c r="BP2052" s="13"/>
      <c r="BQ2052" s="4" t="str">
        <f t="shared" ref="BQ2052:BQ2057" si="2283">IFERROR(AVERAGE(BR2052:BS2052),"")</f>
        <v/>
      </c>
      <c r="BR2052" s="12"/>
      <c r="BS2052" s="13"/>
      <c r="BT2052" s="4" t="str">
        <f t="shared" ref="BT2052:BT2057" si="2284">IFERROR(AVERAGE(BU2052:BV2052),"")</f>
        <v/>
      </c>
      <c r="BU2052" s="12"/>
      <c r="BV2052" s="13"/>
    </row>
    <row r="2053" spans="1:74" hidden="1" outlineLevel="1">
      <c r="B2053" t="str">
        <f t="shared" si="2261"/>
        <v>Anonymous2015-9</v>
      </c>
      <c r="C2053" t="s">
        <v>13</v>
      </c>
      <c r="D2053">
        <f t="shared" ref="D2053:E2057" si="2285">D2052</f>
        <v>2015</v>
      </c>
      <c r="E2053" t="str">
        <f t="shared" si="2285"/>
        <v>EUR</v>
      </c>
      <c r="F2053" s="4" t="str">
        <f t="shared" si="2262"/>
        <v/>
      </c>
      <c r="G2053" s="12"/>
      <c r="H2053" s="13"/>
      <c r="I2053" s="4" t="str">
        <f t="shared" si="2263"/>
        <v/>
      </c>
      <c r="J2053" s="12"/>
      <c r="K2053" s="13"/>
      <c r="L2053" s="4" t="str">
        <f t="shared" si="2264"/>
        <v/>
      </c>
      <c r="M2053" s="12"/>
      <c r="N2053" s="13"/>
      <c r="O2053" s="4" t="str">
        <f t="shared" si="2265"/>
        <v/>
      </c>
      <c r="P2053" s="12"/>
      <c r="Q2053" s="13"/>
      <c r="R2053" s="4" t="str">
        <f t="shared" si="2266"/>
        <v/>
      </c>
      <c r="S2053" s="12"/>
      <c r="T2053" s="13"/>
      <c r="U2053" s="4" t="str">
        <f t="shared" si="2267"/>
        <v/>
      </c>
      <c r="V2053" s="12"/>
      <c r="W2053" s="13"/>
      <c r="X2053" s="4" t="str">
        <f t="shared" si="2268"/>
        <v/>
      </c>
      <c r="Y2053" s="12"/>
      <c r="Z2053" s="13"/>
      <c r="AA2053" s="4" t="str">
        <f t="shared" si="2269"/>
        <v/>
      </c>
      <c r="AB2053" s="12"/>
      <c r="AC2053" s="13"/>
      <c r="AD2053" s="4" t="str">
        <f t="shared" si="2270"/>
        <v/>
      </c>
      <c r="AE2053" s="12"/>
      <c r="AF2053" s="13"/>
      <c r="AG2053" s="4" t="str">
        <f t="shared" si="2271"/>
        <v/>
      </c>
      <c r="AH2053" s="12"/>
      <c r="AI2053" s="13"/>
      <c r="AJ2053" s="4" t="str">
        <f t="shared" si="2272"/>
        <v/>
      </c>
      <c r="AK2053" s="12"/>
      <c r="AL2053" s="13"/>
      <c r="AM2053" s="4" t="str">
        <f t="shared" si="2273"/>
        <v/>
      </c>
      <c r="AN2053" s="12"/>
      <c r="AO2053" s="13"/>
      <c r="AP2053" s="4" t="str">
        <f t="shared" si="2274"/>
        <v/>
      </c>
      <c r="AQ2053" s="12"/>
      <c r="AR2053" s="13"/>
      <c r="AS2053" s="4" t="str">
        <f t="shared" si="2275"/>
        <v/>
      </c>
      <c r="AT2053" s="12"/>
      <c r="AU2053" s="13"/>
      <c r="AV2053" s="4" t="str">
        <f t="shared" si="2276"/>
        <v/>
      </c>
      <c r="AW2053" s="12"/>
      <c r="AX2053" s="13"/>
      <c r="AY2053" s="4" t="str">
        <f t="shared" si="2277"/>
        <v/>
      </c>
      <c r="AZ2053" s="12"/>
      <c r="BA2053" s="13"/>
      <c r="BB2053" s="4" t="str">
        <f t="shared" si="2278"/>
        <v/>
      </c>
      <c r="BC2053" s="12"/>
      <c r="BD2053" s="13"/>
      <c r="BE2053" s="4" t="str">
        <f t="shared" si="2279"/>
        <v/>
      </c>
      <c r="BF2053" s="12"/>
      <c r="BG2053" s="13"/>
      <c r="BH2053" s="4" t="str">
        <f t="shared" si="2280"/>
        <v/>
      </c>
      <c r="BI2053" s="12"/>
      <c r="BJ2053" s="13"/>
      <c r="BK2053" s="4" t="str">
        <f t="shared" si="2281"/>
        <v/>
      </c>
      <c r="BL2053" s="12"/>
      <c r="BM2053" s="13"/>
      <c r="BN2053" s="4" t="str">
        <f t="shared" si="2282"/>
        <v/>
      </c>
      <c r="BO2053" s="12"/>
      <c r="BP2053" s="13"/>
      <c r="BQ2053" s="4" t="str">
        <f t="shared" si="2283"/>
        <v/>
      </c>
      <c r="BR2053" s="12"/>
      <c r="BS2053" s="13"/>
      <c r="BT2053" s="4" t="str">
        <f t="shared" si="2284"/>
        <v/>
      </c>
      <c r="BU2053" s="12"/>
      <c r="BV2053" s="13"/>
    </row>
    <row r="2054" spans="1:74" hidden="1" outlineLevel="1">
      <c r="B2054" t="str">
        <f t="shared" si="2261"/>
        <v>Anonymous2015-9</v>
      </c>
      <c r="C2054" t="s">
        <v>14</v>
      </c>
      <c r="D2054">
        <f t="shared" si="2285"/>
        <v>2015</v>
      </c>
      <c r="E2054" t="str">
        <f t="shared" si="2285"/>
        <v>EUR</v>
      </c>
      <c r="F2054" s="4" t="str">
        <f t="shared" si="2262"/>
        <v/>
      </c>
      <c r="G2054" s="12"/>
      <c r="H2054" s="13"/>
      <c r="I2054" s="4" t="str">
        <f t="shared" si="2263"/>
        <v/>
      </c>
      <c r="J2054" s="12"/>
      <c r="K2054" s="13"/>
      <c r="L2054" s="4" t="str">
        <f t="shared" si="2264"/>
        <v/>
      </c>
      <c r="M2054" s="12"/>
      <c r="N2054" s="13"/>
      <c r="O2054" s="4" t="str">
        <f t="shared" si="2265"/>
        <v/>
      </c>
      <c r="P2054" s="12"/>
      <c r="Q2054" s="13"/>
      <c r="R2054" s="4" t="str">
        <f t="shared" si="2266"/>
        <v/>
      </c>
      <c r="S2054" s="12"/>
      <c r="T2054" s="13"/>
      <c r="U2054" s="4" t="str">
        <f t="shared" si="2267"/>
        <v/>
      </c>
      <c r="V2054" s="12"/>
      <c r="W2054" s="13"/>
      <c r="X2054" s="4" t="str">
        <f t="shared" si="2268"/>
        <v/>
      </c>
      <c r="Y2054" s="12"/>
      <c r="Z2054" s="13"/>
      <c r="AA2054" s="4" t="str">
        <f t="shared" si="2269"/>
        <v/>
      </c>
      <c r="AB2054" s="12"/>
      <c r="AC2054" s="13"/>
      <c r="AD2054" s="4" t="str">
        <f t="shared" si="2270"/>
        <v/>
      </c>
      <c r="AE2054" s="12"/>
      <c r="AF2054" s="13"/>
      <c r="AG2054" s="4" t="str">
        <f t="shared" si="2271"/>
        <v/>
      </c>
      <c r="AH2054" s="12"/>
      <c r="AI2054" s="13"/>
      <c r="AJ2054" s="4" t="str">
        <f t="shared" si="2272"/>
        <v/>
      </c>
      <c r="AK2054" s="12"/>
      <c r="AL2054" s="13"/>
      <c r="AM2054" s="4" t="str">
        <f t="shared" si="2273"/>
        <v/>
      </c>
      <c r="AN2054" s="12"/>
      <c r="AO2054" s="13"/>
      <c r="AP2054" s="4" t="str">
        <f t="shared" si="2274"/>
        <v/>
      </c>
      <c r="AQ2054" s="12"/>
      <c r="AR2054" s="13"/>
      <c r="AS2054" s="4" t="str">
        <f t="shared" si="2275"/>
        <v/>
      </c>
      <c r="AT2054" s="12"/>
      <c r="AU2054" s="13"/>
      <c r="AV2054" s="4" t="str">
        <f t="shared" si="2276"/>
        <v/>
      </c>
      <c r="AW2054" s="12"/>
      <c r="AX2054" s="13"/>
      <c r="AY2054" s="4" t="str">
        <f t="shared" si="2277"/>
        <v/>
      </c>
      <c r="AZ2054" s="12"/>
      <c r="BA2054" s="13"/>
      <c r="BB2054" s="4" t="str">
        <f t="shared" si="2278"/>
        <v/>
      </c>
      <c r="BC2054" s="12"/>
      <c r="BD2054" s="13"/>
      <c r="BE2054" s="4" t="str">
        <f t="shared" si="2279"/>
        <v/>
      </c>
      <c r="BF2054" s="12"/>
      <c r="BG2054" s="13"/>
      <c r="BH2054" s="4" t="str">
        <f t="shared" si="2280"/>
        <v/>
      </c>
      <c r="BI2054" s="12"/>
      <c r="BJ2054" s="13"/>
      <c r="BK2054" s="4" t="str">
        <f t="shared" si="2281"/>
        <v/>
      </c>
      <c r="BL2054" s="12"/>
      <c r="BM2054" s="13"/>
      <c r="BN2054" s="4" t="str">
        <f t="shared" si="2282"/>
        <v/>
      </c>
      <c r="BO2054" s="12"/>
      <c r="BP2054" s="13"/>
      <c r="BQ2054" s="4" t="str">
        <f t="shared" si="2283"/>
        <v/>
      </c>
      <c r="BR2054" s="12"/>
      <c r="BS2054" s="13"/>
      <c r="BT2054" s="4" t="str">
        <f t="shared" si="2284"/>
        <v/>
      </c>
      <c r="BU2054" s="12"/>
      <c r="BV2054" s="13"/>
    </row>
    <row r="2055" spans="1:74" hidden="1" outlineLevel="1">
      <c r="B2055" t="str">
        <f t="shared" si="2261"/>
        <v>Anonymous2015-9</v>
      </c>
      <c r="C2055" t="s">
        <v>11</v>
      </c>
      <c r="D2055">
        <f t="shared" si="2285"/>
        <v>2015</v>
      </c>
      <c r="E2055" t="str">
        <f t="shared" si="2285"/>
        <v>EUR</v>
      </c>
      <c r="F2055" s="4" t="str">
        <f t="shared" si="2262"/>
        <v/>
      </c>
      <c r="G2055" s="12"/>
      <c r="H2055" s="13"/>
      <c r="I2055" s="4" t="str">
        <f t="shared" si="2263"/>
        <v/>
      </c>
      <c r="J2055" s="12"/>
      <c r="K2055" s="13"/>
      <c r="L2055" s="4" t="str">
        <f t="shared" si="2264"/>
        <v/>
      </c>
      <c r="M2055" s="12"/>
      <c r="N2055" s="13"/>
      <c r="O2055" s="4" t="str">
        <f t="shared" si="2265"/>
        <v/>
      </c>
      <c r="P2055" s="12"/>
      <c r="Q2055" s="13"/>
      <c r="R2055" s="4" t="str">
        <f t="shared" si="2266"/>
        <v/>
      </c>
      <c r="S2055" s="12"/>
      <c r="T2055" s="13"/>
      <c r="U2055" s="4" t="str">
        <f t="shared" si="2267"/>
        <v/>
      </c>
      <c r="V2055" s="12"/>
      <c r="W2055" s="13"/>
      <c r="X2055" s="4" t="str">
        <f t="shared" si="2268"/>
        <v/>
      </c>
      <c r="Y2055" s="12"/>
      <c r="Z2055" s="13"/>
      <c r="AA2055" s="4" t="str">
        <f t="shared" si="2269"/>
        <v/>
      </c>
      <c r="AB2055" s="12"/>
      <c r="AC2055" s="13"/>
      <c r="AD2055" s="4" t="str">
        <f t="shared" si="2270"/>
        <v/>
      </c>
      <c r="AE2055" s="12"/>
      <c r="AF2055" s="13"/>
      <c r="AG2055" s="4" t="str">
        <f t="shared" si="2271"/>
        <v/>
      </c>
      <c r="AH2055" s="12"/>
      <c r="AI2055" s="13"/>
      <c r="AJ2055" s="4" t="str">
        <f t="shared" si="2272"/>
        <v/>
      </c>
      <c r="AK2055" s="12"/>
      <c r="AL2055" s="13"/>
      <c r="AM2055" s="4" t="str">
        <f t="shared" si="2273"/>
        <v/>
      </c>
      <c r="AN2055" s="12"/>
      <c r="AO2055" s="13"/>
      <c r="AP2055" s="4" t="str">
        <f t="shared" si="2274"/>
        <v/>
      </c>
      <c r="AQ2055" s="12"/>
      <c r="AR2055" s="13"/>
      <c r="AS2055" s="4" t="str">
        <f t="shared" si="2275"/>
        <v/>
      </c>
      <c r="AT2055" s="12"/>
      <c r="AU2055" s="13"/>
      <c r="AV2055" s="4" t="str">
        <f t="shared" si="2276"/>
        <v/>
      </c>
      <c r="AW2055" s="12"/>
      <c r="AX2055" s="13"/>
      <c r="AY2055" s="4" t="str">
        <f t="shared" si="2277"/>
        <v/>
      </c>
      <c r="AZ2055" s="12"/>
      <c r="BA2055" s="13"/>
      <c r="BB2055" s="4" t="str">
        <f t="shared" si="2278"/>
        <v/>
      </c>
      <c r="BC2055" s="12"/>
      <c r="BD2055" s="13"/>
      <c r="BE2055" s="4" t="str">
        <f t="shared" si="2279"/>
        <v/>
      </c>
      <c r="BF2055" s="12"/>
      <c r="BG2055" s="13"/>
      <c r="BH2055" s="4" t="str">
        <f t="shared" si="2280"/>
        <v/>
      </c>
      <c r="BI2055" s="12"/>
      <c r="BJ2055" s="13"/>
      <c r="BK2055" s="4" t="str">
        <f t="shared" si="2281"/>
        <v/>
      </c>
      <c r="BL2055" s="12"/>
      <c r="BM2055" s="13"/>
      <c r="BN2055" s="4" t="str">
        <f t="shared" si="2282"/>
        <v/>
      </c>
      <c r="BO2055" s="12"/>
      <c r="BP2055" s="13"/>
      <c r="BQ2055" s="4" t="str">
        <f t="shared" si="2283"/>
        <v/>
      </c>
      <c r="BR2055" s="12"/>
      <c r="BS2055" s="13"/>
      <c r="BT2055" s="4" t="str">
        <f t="shared" si="2284"/>
        <v/>
      </c>
      <c r="BU2055" s="12"/>
      <c r="BV2055" s="13"/>
    </row>
    <row r="2056" spans="1:74" hidden="1" outlineLevel="1">
      <c r="B2056" t="str">
        <f t="shared" si="2261"/>
        <v>Anonymous2015-9</v>
      </c>
      <c r="C2056" t="s">
        <v>15</v>
      </c>
      <c r="D2056">
        <f t="shared" si="2285"/>
        <v>2015</v>
      </c>
      <c r="E2056" t="str">
        <f t="shared" si="2285"/>
        <v>EUR</v>
      </c>
      <c r="F2056" s="4" t="str">
        <f t="shared" si="2262"/>
        <v/>
      </c>
      <c r="G2056" s="12"/>
      <c r="H2056" s="13"/>
      <c r="I2056" s="4" t="str">
        <f t="shared" si="2263"/>
        <v/>
      </c>
      <c r="J2056" s="12"/>
      <c r="K2056" s="13"/>
      <c r="L2056" s="4" t="str">
        <f t="shared" si="2264"/>
        <v/>
      </c>
      <c r="M2056" s="12"/>
      <c r="N2056" s="13"/>
      <c r="O2056" s="4" t="str">
        <f t="shared" si="2265"/>
        <v/>
      </c>
      <c r="P2056" s="12"/>
      <c r="Q2056" s="13"/>
      <c r="R2056" s="4" t="str">
        <f t="shared" si="2266"/>
        <v/>
      </c>
      <c r="S2056" s="12"/>
      <c r="T2056" s="13"/>
      <c r="U2056" s="4" t="str">
        <f t="shared" si="2267"/>
        <v/>
      </c>
      <c r="V2056" s="12"/>
      <c r="W2056" s="13"/>
      <c r="X2056" s="4" t="str">
        <f t="shared" si="2268"/>
        <v/>
      </c>
      <c r="Y2056" s="12"/>
      <c r="Z2056" s="13"/>
      <c r="AA2056" s="4" t="str">
        <f t="shared" si="2269"/>
        <v/>
      </c>
      <c r="AB2056" s="12"/>
      <c r="AC2056" s="13"/>
      <c r="AD2056" s="4" t="str">
        <f t="shared" si="2270"/>
        <v/>
      </c>
      <c r="AE2056" s="12"/>
      <c r="AF2056" s="13"/>
      <c r="AG2056" s="4" t="str">
        <f t="shared" si="2271"/>
        <v/>
      </c>
      <c r="AH2056" s="12"/>
      <c r="AI2056" s="13"/>
      <c r="AJ2056" s="4" t="str">
        <f t="shared" si="2272"/>
        <v/>
      </c>
      <c r="AK2056" s="12"/>
      <c r="AL2056" s="13"/>
      <c r="AM2056" s="4" t="str">
        <f t="shared" si="2273"/>
        <v/>
      </c>
      <c r="AN2056" s="12"/>
      <c r="AO2056" s="13"/>
      <c r="AP2056" s="4" t="str">
        <f t="shared" si="2274"/>
        <v/>
      </c>
      <c r="AQ2056" s="12"/>
      <c r="AR2056" s="13"/>
      <c r="AS2056" s="4" t="str">
        <f t="shared" si="2275"/>
        <v/>
      </c>
      <c r="AT2056" s="12"/>
      <c r="AU2056" s="13"/>
      <c r="AV2056" s="4" t="str">
        <f t="shared" si="2276"/>
        <v/>
      </c>
      <c r="AW2056" s="12"/>
      <c r="AX2056" s="13"/>
      <c r="AY2056" s="4" t="str">
        <f t="shared" si="2277"/>
        <v/>
      </c>
      <c r="AZ2056" s="12"/>
      <c r="BA2056" s="13"/>
      <c r="BB2056" s="4" t="str">
        <f t="shared" si="2278"/>
        <v/>
      </c>
      <c r="BC2056" s="12"/>
      <c r="BD2056" s="13"/>
      <c r="BE2056" s="4" t="str">
        <f t="shared" si="2279"/>
        <v/>
      </c>
      <c r="BF2056" s="12"/>
      <c r="BG2056" s="13"/>
      <c r="BH2056" s="4" t="str">
        <f t="shared" si="2280"/>
        <v/>
      </c>
      <c r="BI2056" s="12"/>
      <c r="BJ2056" s="13"/>
      <c r="BK2056" s="4" t="str">
        <f t="shared" si="2281"/>
        <v/>
      </c>
      <c r="BL2056" s="12"/>
      <c r="BM2056" s="13"/>
      <c r="BN2056" s="4" t="str">
        <f t="shared" si="2282"/>
        <v/>
      </c>
      <c r="BO2056" s="12"/>
      <c r="BP2056" s="13"/>
      <c r="BQ2056" s="4" t="str">
        <f t="shared" si="2283"/>
        <v/>
      </c>
      <c r="BR2056" s="12"/>
      <c r="BS2056" s="13"/>
      <c r="BT2056" s="4" t="str">
        <f t="shared" si="2284"/>
        <v/>
      </c>
      <c r="BU2056" s="12"/>
      <c r="BV2056" s="13"/>
    </row>
    <row r="2057" spans="1:74" hidden="1" outlineLevel="1">
      <c r="B2057" t="str">
        <f t="shared" si="2261"/>
        <v>Anonymous2015-9</v>
      </c>
      <c r="C2057" t="s">
        <v>16</v>
      </c>
      <c r="D2057">
        <f t="shared" si="2285"/>
        <v>2015</v>
      </c>
      <c r="E2057" t="str">
        <f t="shared" si="2285"/>
        <v>EUR</v>
      </c>
      <c r="F2057" s="4" t="str">
        <f t="shared" si="2262"/>
        <v/>
      </c>
      <c r="G2057" s="12"/>
      <c r="H2057" s="13"/>
      <c r="I2057" s="4" t="str">
        <f t="shared" si="2263"/>
        <v/>
      </c>
      <c r="J2057" s="12"/>
      <c r="K2057" s="13"/>
      <c r="L2057" s="4" t="str">
        <f t="shared" si="2264"/>
        <v/>
      </c>
      <c r="M2057" s="12"/>
      <c r="N2057" s="13"/>
      <c r="O2057" s="4" t="str">
        <f t="shared" si="2265"/>
        <v/>
      </c>
      <c r="P2057" s="12"/>
      <c r="Q2057" s="13"/>
      <c r="R2057" s="4" t="str">
        <f t="shared" si="2266"/>
        <v/>
      </c>
      <c r="S2057" s="12"/>
      <c r="T2057" s="13"/>
      <c r="U2057" s="4" t="str">
        <f t="shared" si="2267"/>
        <v/>
      </c>
      <c r="V2057" s="12"/>
      <c r="W2057" s="13"/>
      <c r="X2057" s="4" t="str">
        <f t="shared" si="2268"/>
        <v/>
      </c>
      <c r="Y2057" s="12"/>
      <c r="Z2057" s="13"/>
      <c r="AA2057" s="4" t="str">
        <f t="shared" si="2269"/>
        <v/>
      </c>
      <c r="AB2057" s="12"/>
      <c r="AC2057" s="13"/>
      <c r="AD2057" s="4" t="str">
        <f t="shared" si="2270"/>
        <v/>
      </c>
      <c r="AE2057" s="12"/>
      <c r="AF2057" s="13"/>
      <c r="AG2057" s="4" t="str">
        <f t="shared" si="2271"/>
        <v/>
      </c>
      <c r="AH2057" s="12"/>
      <c r="AI2057" s="13"/>
      <c r="AJ2057" s="4" t="str">
        <f t="shared" si="2272"/>
        <v/>
      </c>
      <c r="AK2057" s="12"/>
      <c r="AL2057" s="13"/>
      <c r="AM2057" s="4" t="str">
        <f t="shared" si="2273"/>
        <v/>
      </c>
      <c r="AN2057" s="12"/>
      <c r="AO2057" s="13"/>
      <c r="AP2057" s="4" t="str">
        <f t="shared" si="2274"/>
        <v/>
      </c>
      <c r="AQ2057" s="12"/>
      <c r="AR2057" s="13"/>
      <c r="AS2057" s="4" t="str">
        <f t="shared" si="2275"/>
        <v/>
      </c>
      <c r="AT2057" s="12"/>
      <c r="AU2057" s="13"/>
      <c r="AV2057" s="4" t="str">
        <f t="shared" si="2276"/>
        <v/>
      </c>
      <c r="AW2057" s="12"/>
      <c r="AX2057" s="13"/>
      <c r="AY2057" s="4" t="str">
        <f t="shared" si="2277"/>
        <v/>
      </c>
      <c r="AZ2057" s="12"/>
      <c r="BA2057" s="13"/>
      <c r="BB2057" s="4" t="str">
        <f t="shared" si="2278"/>
        <v/>
      </c>
      <c r="BC2057" s="12"/>
      <c r="BD2057" s="13"/>
      <c r="BE2057" s="4" t="str">
        <f t="shared" si="2279"/>
        <v/>
      </c>
      <c r="BF2057" s="12"/>
      <c r="BG2057" s="13"/>
      <c r="BH2057" s="4" t="str">
        <f t="shared" si="2280"/>
        <v/>
      </c>
      <c r="BI2057" s="12"/>
      <c r="BJ2057" s="13"/>
      <c r="BK2057" s="4" t="str">
        <f t="shared" si="2281"/>
        <v/>
      </c>
      <c r="BL2057" s="12"/>
      <c r="BM2057" s="13"/>
      <c r="BN2057" s="4" t="str">
        <f t="shared" si="2282"/>
        <v/>
      </c>
      <c r="BO2057" s="12"/>
      <c r="BP2057" s="13"/>
      <c r="BQ2057" s="4" t="str">
        <f t="shared" si="2283"/>
        <v/>
      </c>
      <c r="BR2057" s="12"/>
      <c r="BS2057" s="13"/>
      <c r="BT2057" s="4" t="str">
        <f t="shared" si="2284"/>
        <v/>
      </c>
      <c r="BU2057" s="12"/>
      <c r="BV2057" s="13"/>
    </row>
    <row r="2058" spans="1:74" collapsed="1">
      <c r="B2058" t="s">
        <v>69</v>
      </c>
      <c r="F2058" s="4"/>
      <c r="G2058" s="4"/>
      <c r="H2058" s="4"/>
      <c r="I2058" s="4"/>
      <c r="J2058" s="4"/>
      <c r="K2058" s="4"/>
      <c r="L2058" s="4"/>
      <c r="M2058" s="4"/>
      <c r="N2058" s="4"/>
      <c r="O2058" s="4"/>
      <c r="P2058" s="4"/>
      <c r="Q2058" s="4"/>
      <c r="R2058" s="4"/>
      <c r="S2058" s="4"/>
      <c r="T2058" s="4"/>
      <c r="U2058" s="4"/>
      <c r="V2058" s="4"/>
      <c r="W2058" s="4"/>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c r="AX2058" s="4"/>
      <c r="AY2058" s="4"/>
      <c r="AZ2058" s="4"/>
      <c r="BA2058" s="4"/>
      <c r="BB2058" s="4"/>
      <c r="BC2058" s="4"/>
      <c r="BD2058" s="4"/>
      <c r="BE2058" s="4"/>
      <c r="BF2058" s="4"/>
      <c r="BG2058" s="4"/>
      <c r="BH2058" s="4"/>
      <c r="BI2058" s="4"/>
      <c r="BJ2058" s="4"/>
      <c r="BK2058" s="4"/>
      <c r="BL2058" s="4"/>
      <c r="BM2058" s="4"/>
      <c r="BN2058" s="4"/>
      <c r="BO2058" s="4"/>
      <c r="BP2058" s="4"/>
      <c r="BQ2058" s="4"/>
      <c r="BR2058" s="4"/>
      <c r="BS2058" s="4"/>
      <c r="BT2058" s="4"/>
      <c r="BU2058" s="4"/>
      <c r="BV2058" s="4"/>
    </row>
    <row r="2059" spans="1:74">
      <c r="B2059" t="str">
        <f>B2057</f>
        <v>Anonymous2015-9</v>
      </c>
      <c r="C2059" t="s">
        <v>19</v>
      </c>
      <c r="D2059">
        <f>D2057</f>
        <v>2015</v>
      </c>
      <c r="E2059" t="str">
        <f>E2046</f>
        <v>EUR/kW</v>
      </c>
      <c r="F2059" s="4" t="str">
        <f>IFERROR(AVERAGE(G2059:H2059),"")</f>
        <v/>
      </c>
      <c r="G2059" s="12"/>
      <c r="H2059" s="13"/>
      <c r="I2059" s="4" t="str">
        <f>IFERROR(AVERAGE(J2059:K2059),"")</f>
        <v/>
      </c>
      <c r="J2059" s="12"/>
      <c r="K2059" s="13"/>
      <c r="L2059" s="4" t="str">
        <f>IFERROR(AVERAGE(M2059:N2059),"")</f>
        <v/>
      </c>
      <c r="M2059" s="12"/>
      <c r="N2059" s="13"/>
      <c r="O2059" s="4" t="str">
        <f>IFERROR(AVERAGE(P2059:Q2059),"")</f>
        <v/>
      </c>
      <c r="P2059" s="12"/>
      <c r="Q2059" s="13"/>
      <c r="R2059" s="4" t="str">
        <f>IFERROR(AVERAGE(S2059:T2059),"")</f>
        <v/>
      </c>
      <c r="S2059" s="12"/>
      <c r="T2059" s="13"/>
      <c r="U2059" s="4" t="str">
        <f>IFERROR(AVERAGE(V2059:W2059),"")</f>
        <v/>
      </c>
      <c r="V2059" s="12"/>
      <c r="W2059" s="13"/>
      <c r="X2059" s="4" t="str">
        <f>IFERROR(AVERAGE(Y2059:Z2059),"")</f>
        <v/>
      </c>
      <c r="Y2059" s="12"/>
      <c r="Z2059" s="13"/>
      <c r="AA2059" s="4" t="str">
        <f>IFERROR(AVERAGE(AB2059:AC2059),"")</f>
        <v/>
      </c>
      <c r="AB2059" s="12"/>
      <c r="AC2059" s="13"/>
      <c r="AD2059" s="4" t="str">
        <f>IFERROR(AVERAGE(AE2059:AF2059),"")</f>
        <v/>
      </c>
      <c r="AE2059" s="12"/>
      <c r="AF2059" s="13"/>
      <c r="AG2059" s="4" t="str">
        <f>IFERROR(AVERAGE(AH2059:AI2059),"")</f>
        <v/>
      </c>
      <c r="AH2059" s="12"/>
      <c r="AI2059" s="13"/>
      <c r="AJ2059" s="4" t="str">
        <f>IFERROR(AVERAGE(AK2059:AL2059),"")</f>
        <v/>
      </c>
      <c r="AK2059" s="12"/>
      <c r="AL2059" s="13"/>
      <c r="AM2059" s="4" t="str">
        <f>IFERROR(AVERAGE(AN2059:AO2059),"")</f>
        <v/>
      </c>
      <c r="AN2059" s="12"/>
      <c r="AO2059" s="13"/>
      <c r="AP2059" s="4" t="str">
        <f>IFERROR(AVERAGE(AQ2059:AR2059),"")</f>
        <v/>
      </c>
      <c r="AQ2059" s="12"/>
      <c r="AR2059" s="13"/>
      <c r="AS2059" s="4" t="str">
        <f>IFERROR(AVERAGE(AT2059:AU2059),"")</f>
        <v/>
      </c>
      <c r="AT2059" s="12"/>
      <c r="AU2059" s="13"/>
      <c r="AV2059" s="4" t="str">
        <f>IFERROR(AVERAGE(AW2059:AX2059),"")</f>
        <v/>
      </c>
      <c r="AW2059" s="12"/>
      <c r="AX2059" s="13"/>
      <c r="AY2059" s="4">
        <f>IFERROR(AVERAGE(AZ2059:BA2059),"")</f>
        <v>922.25</v>
      </c>
      <c r="AZ2059" s="12">
        <f>3500000/4000</f>
        <v>875</v>
      </c>
      <c r="BA2059" s="13">
        <f>1939000/2000</f>
        <v>969.5</v>
      </c>
      <c r="BB2059" s="4" t="str">
        <f>IFERROR(AVERAGE(BC2059:BD2059),"")</f>
        <v/>
      </c>
      <c r="BC2059" s="12"/>
      <c r="BD2059" s="13"/>
      <c r="BE2059" s="4" t="str">
        <f>IFERROR(AVERAGE(BF2059:BG2059),"")</f>
        <v/>
      </c>
      <c r="BF2059" s="12"/>
      <c r="BG2059" s="13"/>
      <c r="BH2059" s="4" t="str">
        <f>IFERROR(AVERAGE(BI2059:BJ2059),"")</f>
        <v/>
      </c>
      <c r="BI2059" s="12"/>
      <c r="BJ2059" s="13"/>
      <c r="BK2059" s="4" t="str">
        <f>IFERROR(AVERAGE(BL2059:BM2059),"")</f>
        <v/>
      </c>
      <c r="BL2059" s="12"/>
      <c r="BM2059" s="13"/>
      <c r="BN2059" s="4" t="str">
        <f>IFERROR(AVERAGE(BO2059:BP2059),"")</f>
        <v/>
      </c>
      <c r="BO2059" s="12"/>
      <c r="BP2059" s="13"/>
      <c r="BQ2059" s="4" t="str">
        <f>IFERROR(AVERAGE(BR2059:BS2059),"")</f>
        <v/>
      </c>
      <c r="BR2059" s="12"/>
      <c r="BS2059" s="13"/>
      <c r="BT2059" s="4" t="str">
        <f>IFERROR(AVERAGE(BU2059:BV2059),"")</f>
        <v/>
      </c>
      <c r="BU2059" s="12"/>
      <c r="BV2059" s="13"/>
    </row>
    <row r="2060" spans="1:74">
      <c r="B2060" t="s">
        <v>69</v>
      </c>
      <c r="F2060" s="4"/>
      <c r="G2060" s="4"/>
      <c r="H2060" s="4"/>
      <c r="I2060" s="4"/>
      <c r="J2060" s="4"/>
      <c r="K2060" s="4"/>
      <c r="L2060" s="4"/>
      <c r="M2060" s="4"/>
      <c r="N2060" s="4"/>
      <c r="O2060" s="4"/>
      <c r="P2060" s="4"/>
      <c r="Q2060" s="4"/>
      <c r="R2060" s="4"/>
      <c r="S2060" s="4"/>
      <c r="T2060" s="4"/>
      <c r="U2060" s="4"/>
      <c r="V2060" s="4"/>
      <c r="W2060" s="4"/>
      <c r="X2060" s="4"/>
      <c r="Y2060" s="4"/>
      <c r="Z2060" s="4"/>
      <c r="AA2060" s="4"/>
      <c r="AB2060" s="4"/>
      <c r="AC2060" s="4"/>
      <c r="AD2060" s="4"/>
      <c r="AE2060" s="4"/>
      <c r="AF2060" s="4"/>
      <c r="AG2060" s="4"/>
      <c r="AH2060" s="4"/>
      <c r="AI2060" s="4"/>
      <c r="AJ2060" s="4"/>
      <c r="AK2060" s="4"/>
      <c r="AL2060" s="4"/>
      <c r="AM2060" s="4"/>
      <c r="AN2060" s="4"/>
      <c r="AO2060" s="4"/>
      <c r="AP2060" s="4"/>
      <c r="AQ2060" s="4"/>
      <c r="AR2060" s="4"/>
      <c r="AS2060" s="4"/>
      <c r="AT2060" s="4"/>
      <c r="AU2060" s="4"/>
      <c r="AV2060" s="4"/>
      <c r="AW2060" s="4"/>
      <c r="AX2060" s="4"/>
      <c r="AY2060" s="4"/>
      <c r="AZ2060" s="4"/>
      <c r="BA2060" s="4"/>
      <c r="BB2060" s="4"/>
      <c r="BC2060" s="4"/>
      <c r="BD2060" s="4"/>
      <c r="BE2060" s="4"/>
      <c r="BF2060" s="4"/>
      <c r="BG2060" s="4"/>
      <c r="BH2060" s="4"/>
      <c r="BI2060" s="4"/>
      <c r="BJ2060" s="4"/>
      <c r="BK2060" s="4"/>
      <c r="BL2060" s="4"/>
      <c r="BM2060" s="4"/>
      <c r="BN2060" s="4"/>
      <c r="BO2060" s="4"/>
      <c r="BP2060" s="4"/>
      <c r="BQ2060" s="4"/>
      <c r="BR2060" s="4"/>
      <c r="BS2060" s="4"/>
      <c r="BT2060" s="4"/>
      <c r="BU2060" s="4"/>
      <c r="BV2060" s="4"/>
    </row>
    <row r="2061" spans="1:74">
      <c r="B2061" t="str">
        <f>B2059</f>
        <v>Anonymous2015-9</v>
      </c>
      <c r="C2061" t="s">
        <v>48</v>
      </c>
      <c r="D2061">
        <f>D2059</f>
        <v>2015</v>
      </c>
      <c r="E2061" t="s">
        <v>22</v>
      </c>
      <c r="F2061" s="22" t="str">
        <f>IFERROR(AVERAGE(G2061:H2061),"")</f>
        <v/>
      </c>
      <c r="G2061" s="23"/>
      <c r="H2061" s="24"/>
      <c r="I2061" s="22" t="str">
        <f>IFERROR(AVERAGE(J2061:K2061),"")</f>
        <v/>
      </c>
      <c r="J2061" s="23"/>
      <c r="K2061" s="24"/>
      <c r="L2061" s="22" t="str">
        <f>IFERROR(AVERAGE(M2061:N2061),"")</f>
        <v/>
      </c>
      <c r="M2061" s="23"/>
      <c r="N2061" s="24"/>
      <c r="O2061" s="22" t="str">
        <f>IFERROR(AVERAGE(P2061:Q2061),"")</f>
        <v/>
      </c>
      <c r="P2061" s="23"/>
      <c r="Q2061" s="24"/>
      <c r="R2061" s="22" t="str">
        <f>IFERROR(AVERAGE(S2061:T2061),"")</f>
        <v/>
      </c>
      <c r="S2061" s="23"/>
      <c r="T2061" s="24"/>
      <c r="U2061" s="22" t="str">
        <f>IFERROR(AVERAGE(V2061:W2061),"")</f>
        <v/>
      </c>
      <c r="V2061" s="23"/>
      <c r="W2061" s="24"/>
      <c r="X2061" s="22" t="str">
        <f>IFERROR(AVERAGE(Y2061:Z2061),"")</f>
        <v/>
      </c>
      <c r="Y2061" s="23"/>
      <c r="Z2061" s="24"/>
      <c r="AA2061" s="22" t="str">
        <f>IFERROR(AVERAGE(AB2061:AC2061),"")</f>
        <v/>
      </c>
      <c r="AB2061" s="23"/>
      <c r="AC2061" s="24"/>
      <c r="AD2061" s="22" t="str">
        <f>IFERROR(AVERAGE(AE2061:AF2061),"")</f>
        <v/>
      </c>
      <c r="AE2061" s="23"/>
      <c r="AF2061" s="24"/>
      <c r="AG2061" s="22" t="str">
        <f>IFERROR(AVERAGE(AH2061:AI2061),"")</f>
        <v/>
      </c>
      <c r="AH2061" s="23"/>
      <c r="AI2061" s="24"/>
      <c r="AJ2061" s="22" t="str">
        <f>IFERROR(AVERAGE(AK2061:AL2061),"")</f>
        <v/>
      </c>
      <c r="AK2061" s="23"/>
      <c r="AL2061" s="24"/>
      <c r="AM2061" s="22" t="str">
        <f>IFERROR(AVERAGE(AN2061:AO2061),"")</f>
        <v/>
      </c>
      <c r="AN2061" s="23"/>
      <c r="AO2061" s="24"/>
      <c r="AP2061" s="22" t="str">
        <f>IFERROR(AVERAGE(AQ2061:AR2061),"")</f>
        <v/>
      </c>
      <c r="AQ2061" s="23"/>
      <c r="AR2061" s="24"/>
      <c r="AS2061" s="22" t="str">
        <f>IFERROR(AVERAGE(AT2061:AU2061),"")</f>
        <v/>
      </c>
      <c r="AT2061" s="23"/>
      <c r="AU2061" s="24"/>
      <c r="AV2061" s="22" t="str">
        <f>IFERROR(AVERAGE(AW2061:AX2061),"")</f>
        <v/>
      </c>
      <c r="AW2061" s="23"/>
      <c r="AX2061" s="24"/>
      <c r="AY2061" s="22" t="str">
        <f>IFERROR(AVERAGE(AZ2061:BA2061),"")</f>
        <v/>
      </c>
      <c r="AZ2061" s="23"/>
      <c r="BA2061" s="24"/>
      <c r="BB2061" s="22" t="str">
        <f>IFERROR(AVERAGE(BC2061:BD2061),"")</f>
        <v/>
      </c>
      <c r="BC2061" s="23"/>
      <c r="BD2061" s="24"/>
      <c r="BE2061" s="22" t="str">
        <f>IFERROR(AVERAGE(BF2061:BG2061),"")</f>
        <v/>
      </c>
      <c r="BF2061" s="23"/>
      <c r="BG2061" s="24"/>
      <c r="BH2061" s="22" t="str">
        <f>IFERROR(AVERAGE(BI2061:BJ2061),"")</f>
        <v/>
      </c>
      <c r="BI2061" s="23"/>
      <c r="BJ2061" s="24"/>
      <c r="BK2061" s="22" t="str">
        <f>IFERROR(AVERAGE(BL2061:BM2061),"")</f>
        <v/>
      </c>
      <c r="BL2061" s="23"/>
      <c r="BM2061" s="24"/>
      <c r="BN2061" s="22" t="str">
        <f>IFERROR(AVERAGE(BO2061:BP2061),"")</f>
        <v/>
      </c>
      <c r="BO2061" s="23"/>
      <c r="BP2061" s="24"/>
      <c r="BQ2061" s="22" t="str">
        <f>IFERROR(AVERAGE(BR2061:BS2061),"")</f>
        <v/>
      </c>
      <c r="BR2061" s="23"/>
      <c r="BS2061" s="24"/>
      <c r="BT2061" s="22" t="str">
        <f>IFERROR(AVERAGE(BU2061:BV2061),"")</f>
        <v/>
      </c>
      <c r="BU2061" s="23"/>
      <c r="BV2061" s="24"/>
    </row>
    <row r="2062" spans="1:74">
      <c r="B2062" t="str">
        <f>B2061</f>
        <v>Anonymous2015-9</v>
      </c>
      <c r="C2062" t="s">
        <v>49</v>
      </c>
      <c r="D2062">
        <f>D2061</f>
        <v>2015</v>
      </c>
      <c r="E2062" t="s">
        <v>22</v>
      </c>
      <c r="F2062" s="22" t="str">
        <f>IFERROR(AVERAGE(G2062:H2062),"")</f>
        <v/>
      </c>
      <c r="G2062" s="23"/>
      <c r="H2062" s="24"/>
      <c r="I2062" s="22" t="str">
        <f>IFERROR(AVERAGE(J2062:K2062),"")</f>
        <v/>
      </c>
      <c r="J2062" s="23"/>
      <c r="K2062" s="24"/>
      <c r="L2062" s="22" t="str">
        <f>IFERROR(AVERAGE(M2062:N2062),"")</f>
        <v/>
      </c>
      <c r="M2062" s="23"/>
      <c r="N2062" s="24"/>
      <c r="O2062" s="22" t="str">
        <f>IFERROR(AVERAGE(P2062:Q2062),"")</f>
        <v/>
      </c>
      <c r="P2062" s="23"/>
      <c r="Q2062" s="24"/>
      <c r="R2062" s="22" t="str">
        <f>IFERROR(AVERAGE(S2062:T2062),"")</f>
        <v/>
      </c>
      <c r="S2062" s="23"/>
      <c r="T2062" s="24"/>
      <c r="U2062" s="22" t="str">
        <f>IFERROR(AVERAGE(V2062:W2062),"")</f>
        <v/>
      </c>
      <c r="V2062" s="23"/>
      <c r="W2062" s="24"/>
      <c r="X2062" s="22" t="str">
        <f>IFERROR(AVERAGE(Y2062:Z2062),"")</f>
        <v/>
      </c>
      <c r="Y2062" s="23"/>
      <c r="Z2062" s="24"/>
      <c r="AA2062" s="22" t="str">
        <f>IFERROR(AVERAGE(AB2062:AC2062),"")</f>
        <v/>
      </c>
      <c r="AB2062" s="23"/>
      <c r="AC2062" s="24"/>
      <c r="AD2062" s="22" t="str">
        <f>IFERROR(AVERAGE(AE2062:AF2062),"")</f>
        <v/>
      </c>
      <c r="AE2062" s="23"/>
      <c r="AF2062" s="24"/>
      <c r="AG2062" s="22" t="str">
        <f>IFERROR(AVERAGE(AH2062:AI2062),"")</f>
        <v/>
      </c>
      <c r="AH2062" s="23"/>
      <c r="AI2062" s="24"/>
      <c r="AJ2062" s="22" t="str">
        <f>IFERROR(AVERAGE(AK2062:AL2062),"")</f>
        <v/>
      </c>
      <c r="AK2062" s="23"/>
      <c r="AL2062" s="24"/>
      <c r="AM2062" s="22" t="str">
        <f>IFERROR(AVERAGE(AN2062:AO2062),"")</f>
        <v/>
      </c>
      <c r="AN2062" s="23"/>
      <c r="AO2062" s="24"/>
      <c r="AP2062" s="22" t="str">
        <f>IFERROR(AVERAGE(AQ2062:AR2062),"")</f>
        <v/>
      </c>
      <c r="AQ2062" s="23"/>
      <c r="AR2062" s="24"/>
      <c r="AS2062" s="22" t="str">
        <f>IFERROR(AVERAGE(AT2062:AU2062),"")</f>
        <v/>
      </c>
      <c r="AT2062" s="23"/>
      <c r="AU2062" s="24"/>
      <c r="AV2062" s="22" t="str">
        <f>IFERROR(AVERAGE(AW2062:AX2062),"")</f>
        <v/>
      </c>
      <c r="AW2062" s="23"/>
      <c r="AX2062" s="24"/>
      <c r="AY2062" s="22" t="str">
        <f>IFERROR(AVERAGE(AZ2062:BA2062),"")</f>
        <v/>
      </c>
      <c r="AZ2062" s="23"/>
      <c r="BA2062" s="24"/>
      <c r="BB2062" s="22" t="str">
        <f>IFERROR(AVERAGE(BC2062:BD2062),"")</f>
        <v/>
      </c>
      <c r="BC2062" s="23"/>
      <c r="BD2062" s="24"/>
      <c r="BE2062" s="22" t="str">
        <f>IFERROR(AVERAGE(BF2062:BG2062),"")</f>
        <v/>
      </c>
      <c r="BF2062" s="23"/>
      <c r="BG2062" s="24"/>
      <c r="BH2062" s="22" t="str">
        <f>IFERROR(AVERAGE(BI2062:BJ2062),"")</f>
        <v/>
      </c>
      <c r="BI2062" s="23"/>
      <c r="BJ2062" s="24"/>
      <c r="BK2062" s="22" t="str">
        <f>IFERROR(AVERAGE(BL2062:BM2062),"")</f>
        <v/>
      </c>
      <c r="BL2062" s="23"/>
      <c r="BM2062" s="24"/>
      <c r="BN2062" s="22" t="str">
        <f>IFERROR(AVERAGE(BO2062:BP2062),"")</f>
        <v/>
      </c>
      <c r="BO2062" s="23"/>
      <c r="BP2062" s="24"/>
      <c r="BQ2062" s="22" t="str">
        <f>IFERROR(AVERAGE(BR2062:BS2062),"")</f>
        <v/>
      </c>
      <c r="BR2062" s="23"/>
      <c r="BS2062" s="24"/>
      <c r="BT2062" s="22" t="str">
        <f>IFERROR(AVERAGE(BU2062:BV2062),"")</f>
        <v/>
      </c>
      <c r="BU2062" s="23"/>
      <c r="BV2062" s="24"/>
    </row>
    <row r="2063" spans="1:74">
      <c r="B2063" t="s">
        <v>69</v>
      </c>
      <c r="F2063" s="4"/>
      <c r="G2063" s="4"/>
      <c r="H2063" s="4"/>
      <c r="I2063" s="4"/>
      <c r="J2063" s="4"/>
      <c r="K2063" s="4"/>
      <c r="L2063" s="4"/>
      <c r="M2063" s="4"/>
      <c r="N2063" s="4"/>
      <c r="O2063" s="4"/>
      <c r="P2063" s="4"/>
      <c r="Q2063" s="4"/>
      <c r="R2063" s="4"/>
      <c r="S2063" s="4"/>
      <c r="T2063" s="4"/>
      <c r="U2063" s="4"/>
      <c r="V2063" s="4"/>
      <c r="W2063" s="4"/>
      <c r="X2063" s="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4"/>
      <c r="AU2063" s="4"/>
      <c r="AV2063" s="4"/>
      <c r="AW2063" s="4"/>
      <c r="AX2063" s="4"/>
      <c r="AY2063" s="4"/>
      <c r="AZ2063" s="4"/>
      <c r="BA2063" s="4"/>
      <c r="BB2063" s="4"/>
      <c r="BC2063" s="4"/>
      <c r="BD2063" s="4"/>
      <c r="BE2063" s="4"/>
      <c r="BF2063" s="4"/>
      <c r="BG2063" s="4"/>
      <c r="BH2063" s="4"/>
      <c r="BI2063" s="4"/>
      <c r="BJ2063" s="4"/>
      <c r="BK2063" s="4"/>
      <c r="BL2063" s="4"/>
      <c r="BM2063" s="4"/>
      <c r="BN2063" s="4"/>
      <c r="BO2063" s="4"/>
      <c r="BP2063" s="4"/>
      <c r="BQ2063" s="4"/>
      <c r="BR2063" s="4"/>
      <c r="BS2063" s="4"/>
      <c r="BT2063" s="4"/>
      <c r="BU2063" s="4"/>
      <c r="BV2063" s="4"/>
    </row>
    <row r="2064" spans="1:74">
      <c r="B2064" t="str">
        <f>B2059</f>
        <v>Anonymous2015-9</v>
      </c>
      <c r="C2064" t="s">
        <v>23</v>
      </c>
      <c r="D2064">
        <f>D2059</f>
        <v>2015</v>
      </c>
      <c r="E2064" t="s">
        <v>20</v>
      </c>
      <c r="F2064" s="4" t="str">
        <f>IFERROR(AVERAGE(G2064:H2064),"")</f>
        <v/>
      </c>
      <c r="G2064" s="12"/>
      <c r="H2064" s="13"/>
      <c r="I2064" s="4" t="str">
        <f>IFERROR(AVERAGE(J2064:K2064),"")</f>
        <v/>
      </c>
      <c r="J2064" s="12"/>
      <c r="K2064" s="13"/>
      <c r="L2064" s="4" t="str">
        <f>IFERROR(AVERAGE(M2064:N2064),"")</f>
        <v/>
      </c>
      <c r="M2064" s="12"/>
      <c r="N2064" s="13"/>
      <c r="O2064" s="4" t="str">
        <f>IFERROR(AVERAGE(P2064:Q2064),"")</f>
        <v/>
      </c>
      <c r="P2064" s="12"/>
      <c r="Q2064" s="13"/>
      <c r="R2064" s="4" t="str">
        <f>IFERROR(AVERAGE(S2064:T2064),"")</f>
        <v/>
      </c>
      <c r="S2064" s="12"/>
      <c r="T2064" s="13"/>
      <c r="U2064" s="4" t="str">
        <f>IFERROR(AVERAGE(V2064:W2064),"")</f>
        <v/>
      </c>
      <c r="V2064" s="12"/>
      <c r="W2064" s="13"/>
      <c r="X2064" s="4" t="str">
        <f>IFERROR(AVERAGE(Y2064:Z2064),"")</f>
        <v/>
      </c>
      <c r="Y2064" s="12"/>
      <c r="Z2064" s="13"/>
      <c r="AA2064" s="4" t="str">
        <f>IFERROR(AVERAGE(AB2064:AC2064),"")</f>
        <v/>
      </c>
      <c r="AB2064" s="12"/>
      <c r="AC2064" s="13"/>
      <c r="AD2064" s="4" t="str">
        <f>IFERROR(AVERAGE(AE2064:AF2064),"")</f>
        <v/>
      </c>
      <c r="AE2064" s="12"/>
      <c r="AF2064" s="13"/>
      <c r="AG2064" s="4" t="str">
        <f>IFERROR(AVERAGE(AH2064:AI2064),"")</f>
        <v/>
      </c>
      <c r="AH2064" s="12"/>
      <c r="AI2064" s="13"/>
      <c r="AJ2064" s="4" t="str">
        <f>IFERROR(AVERAGE(AK2064:AL2064),"")</f>
        <v/>
      </c>
      <c r="AK2064" s="12"/>
      <c r="AL2064" s="13"/>
      <c r="AM2064" s="4" t="str">
        <f>IFERROR(AVERAGE(AN2064:AO2064),"")</f>
        <v/>
      </c>
      <c r="AN2064" s="12"/>
      <c r="AO2064" s="13"/>
      <c r="AP2064" s="4" t="str">
        <f>IFERROR(AVERAGE(AQ2064:AR2064),"")</f>
        <v/>
      </c>
      <c r="AQ2064" s="12"/>
      <c r="AR2064" s="13"/>
      <c r="AS2064" s="4" t="str">
        <f>IFERROR(AVERAGE(AT2064:AU2064),"")</f>
        <v/>
      </c>
      <c r="AT2064" s="12"/>
      <c r="AU2064" s="13"/>
      <c r="AV2064" s="4" t="str">
        <f>IFERROR(AVERAGE(AW2064:AX2064),"")</f>
        <v/>
      </c>
      <c r="AW2064" s="12"/>
      <c r="AX2064" s="13"/>
      <c r="AY2064" s="45" t="str">
        <f>IFERROR(AVERAGE(AZ2064:BA2064),"")</f>
        <v/>
      </c>
      <c r="AZ2064" s="44"/>
      <c r="BA2064" s="44"/>
      <c r="BB2064" s="4" t="str">
        <f>IFERROR(AVERAGE(BC2064:BD2064),"")</f>
        <v/>
      </c>
      <c r="BC2064" s="12"/>
      <c r="BD2064" s="13"/>
      <c r="BE2064" s="4" t="str">
        <f>IFERROR(AVERAGE(BF2064:BG2064),"")</f>
        <v/>
      </c>
      <c r="BF2064" s="12"/>
      <c r="BG2064" s="13"/>
      <c r="BH2064" s="4" t="str">
        <f>IFERROR(AVERAGE(BI2064:BJ2064),"")</f>
        <v/>
      </c>
      <c r="BI2064" s="12"/>
      <c r="BJ2064" s="13"/>
      <c r="BK2064" s="4" t="str">
        <f>IFERROR(AVERAGE(BL2064:BM2064),"")</f>
        <v/>
      </c>
      <c r="BL2064" s="12"/>
      <c r="BM2064" s="13"/>
      <c r="BN2064" s="4" t="str">
        <f>IFERROR(AVERAGE(BO2064:BP2064),"")</f>
        <v/>
      </c>
      <c r="BO2064" s="12"/>
      <c r="BP2064" s="13"/>
      <c r="BQ2064" s="4" t="str">
        <f>IFERROR(AVERAGE(BR2064:BS2064),"")</f>
        <v/>
      </c>
      <c r="BR2064" s="12"/>
      <c r="BS2064" s="13"/>
      <c r="BT2064" s="4" t="str">
        <f>IFERROR(AVERAGE(BU2064:BV2064),"")</f>
        <v/>
      </c>
      <c r="BU2064" s="12"/>
      <c r="BV2064" s="13"/>
    </row>
    <row r="2065" spans="1:77">
      <c r="B2065" t="str">
        <f>B2064</f>
        <v>Anonymous2015-9</v>
      </c>
      <c r="C2065" t="s">
        <v>42</v>
      </c>
      <c r="D2065">
        <f>D2064</f>
        <v>2015</v>
      </c>
      <c r="E2065" t="s">
        <v>43</v>
      </c>
      <c r="F2065" s="4" t="str">
        <f>IFERROR(AVERAGE(G2065:H2065),"")</f>
        <v/>
      </c>
      <c r="G2065" s="12"/>
      <c r="H2065" s="13"/>
      <c r="I2065" s="4" t="str">
        <f>IFERROR(AVERAGE(J2065:K2065),"")</f>
        <v/>
      </c>
      <c r="J2065" s="12"/>
      <c r="K2065" s="13"/>
      <c r="L2065" s="4" t="str">
        <f>IFERROR(AVERAGE(M2065:N2065),"")</f>
        <v/>
      </c>
      <c r="M2065" s="12"/>
      <c r="N2065" s="13"/>
      <c r="O2065" s="4" t="str">
        <f>IFERROR(AVERAGE(P2065:Q2065),"")</f>
        <v/>
      </c>
      <c r="P2065" s="12"/>
      <c r="Q2065" s="13"/>
      <c r="R2065" s="4" t="str">
        <f>IFERROR(AVERAGE(S2065:T2065),"")</f>
        <v/>
      </c>
      <c r="S2065" s="12"/>
      <c r="T2065" s="13"/>
      <c r="U2065" s="4" t="str">
        <f>IFERROR(AVERAGE(V2065:W2065),"")</f>
        <v/>
      </c>
      <c r="V2065" s="12"/>
      <c r="W2065" s="13"/>
      <c r="X2065" s="4" t="str">
        <f>IFERROR(AVERAGE(Y2065:Z2065),"")</f>
        <v/>
      </c>
      <c r="Y2065" s="12"/>
      <c r="Z2065" s="13"/>
      <c r="AA2065" s="4" t="str">
        <f>IFERROR(AVERAGE(AB2065:AC2065),"")</f>
        <v/>
      </c>
      <c r="AB2065" s="12"/>
      <c r="AC2065" s="13"/>
      <c r="AD2065" s="4" t="str">
        <f>IFERROR(AVERAGE(AE2065:AF2065),"")</f>
        <v/>
      </c>
      <c r="AE2065" s="12"/>
      <c r="AF2065" s="13"/>
      <c r="AG2065" s="4" t="str">
        <f>IFERROR(AVERAGE(AH2065:AI2065),"")</f>
        <v/>
      </c>
      <c r="AH2065" s="12"/>
      <c r="AI2065" s="13"/>
      <c r="AJ2065" s="4" t="str">
        <f>IFERROR(AVERAGE(AK2065:AL2065),"")</f>
        <v/>
      </c>
      <c r="AK2065" s="12"/>
      <c r="AL2065" s="13"/>
      <c r="AM2065" s="4" t="str">
        <f>IFERROR(AVERAGE(AN2065:AO2065),"")</f>
        <v/>
      </c>
      <c r="AN2065" s="12"/>
      <c r="AO2065" s="13"/>
      <c r="AP2065" s="4" t="str">
        <f>IFERROR(AVERAGE(AQ2065:AR2065),"")</f>
        <v/>
      </c>
      <c r="AQ2065" s="12"/>
      <c r="AR2065" s="13"/>
      <c r="AS2065" s="4" t="str">
        <f>IFERROR(AVERAGE(AT2065:AU2065),"")</f>
        <v/>
      </c>
      <c r="AT2065" s="12"/>
      <c r="AU2065" s="13"/>
      <c r="AV2065" s="4" t="str">
        <f>IFERROR(AVERAGE(AW2065:AX2065),"")</f>
        <v/>
      </c>
      <c r="AW2065" s="12"/>
      <c r="AX2065" s="13"/>
      <c r="AY2065" s="28" t="str">
        <f>IFERROR(AVERAGE(AZ2065:BA2065),"")</f>
        <v/>
      </c>
      <c r="AZ2065" s="26"/>
      <c r="BA2065" s="27"/>
      <c r="BB2065" s="4" t="str">
        <f>IFERROR(AVERAGE(BC2065:BD2065),"")</f>
        <v/>
      </c>
      <c r="BC2065" s="12"/>
      <c r="BD2065" s="13"/>
      <c r="BE2065" s="4" t="str">
        <f>IFERROR(AVERAGE(BF2065:BG2065),"")</f>
        <v/>
      </c>
      <c r="BF2065" s="12"/>
      <c r="BG2065" s="13"/>
      <c r="BH2065" s="4" t="str">
        <f>IFERROR(AVERAGE(BI2065:BJ2065),"")</f>
        <v/>
      </c>
      <c r="BI2065" s="12"/>
      <c r="BJ2065" s="13"/>
      <c r="BK2065" s="4" t="str">
        <f>IFERROR(AVERAGE(BL2065:BM2065),"")</f>
        <v/>
      </c>
      <c r="BL2065" s="12"/>
      <c r="BM2065" s="13"/>
      <c r="BN2065" s="4" t="str">
        <f>IFERROR(AVERAGE(BO2065:BP2065),"")</f>
        <v/>
      </c>
      <c r="BO2065" s="12"/>
      <c r="BP2065" s="13"/>
      <c r="BQ2065" s="4" t="str">
        <f>IFERROR(AVERAGE(BR2065:BS2065),"")</f>
        <v/>
      </c>
      <c r="BR2065" s="12"/>
      <c r="BS2065" s="13"/>
      <c r="BT2065" s="4" t="str">
        <f>IFERROR(AVERAGE(BU2065:BV2065),"")</f>
        <v/>
      </c>
      <c r="BU2065" s="12"/>
      <c r="BV2065" s="13"/>
    </row>
    <row r="2066" spans="1:77">
      <c r="B2066" t="str">
        <f>B2065</f>
        <v>Anonymous2015-9</v>
      </c>
      <c r="C2066" t="s">
        <v>21</v>
      </c>
      <c r="D2066">
        <f>D2065</f>
        <v>2015</v>
      </c>
      <c r="E2066" t="s">
        <v>22</v>
      </c>
      <c r="F2066" s="22" t="str">
        <f>IFERROR(AVERAGE(G2066:H2066),"")</f>
        <v/>
      </c>
      <c r="G2066" s="23"/>
      <c r="H2066" s="24"/>
      <c r="I2066" s="22" t="str">
        <f>IFERROR(AVERAGE(J2066:K2066),"")</f>
        <v/>
      </c>
      <c r="J2066" s="23"/>
      <c r="K2066" s="24"/>
      <c r="L2066" s="22" t="str">
        <f>IFERROR(AVERAGE(M2066:N2066),"")</f>
        <v/>
      </c>
      <c r="M2066" s="23"/>
      <c r="N2066" s="24"/>
      <c r="O2066" s="22" t="str">
        <f>IFERROR(AVERAGE(P2066:Q2066),"")</f>
        <v/>
      </c>
      <c r="P2066" s="23"/>
      <c r="Q2066" s="24"/>
      <c r="R2066" s="22" t="str">
        <f>IFERROR(AVERAGE(S2066:T2066),"")</f>
        <v/>
      </c>
      <c r="S2066" s="23"/>
      <c r="T2066" s="24"/>
      <c r="U2066" s="22" t="str">
        <f>IFERROR(AVERAGE(V2066:W2066),"")</f>
        <v/>
      </c>
      <c r="V2066" s="23"/>
      <c r="W2066" s="24"/>
      <c r="X2066" s="22" t="str">
        <f>IFERROR(AVERAGE(Y2066:Z2066),"")</f>
        <v/>
      </c>
      <c r="Y2066" s="23"/>
      <c r="Z2066" s="24"/>
      <c r="AA2066" s="22" t="str">
        <f>IFERROR(AVERAGE(AB2066:AC2066),"")</f>
        <v/>
      </c>
      <c r="AB2066" s="23"/>
      <c r="AC2066" s="24"/>
      <c r="AD2066" s="22" t="str">
        <f>IFERROR(AVERAGE(AE2066:AF2066),"")</f>
        <v/>
      </c>
      <c r="AE2066" s="23"/>
      <c r="AF2066" s="24"/>
      <c r="AG2066" s="22" t="str">
        <f>IFERROR(AVERAGE(AH2066:AI2066),"")</f>
        <v/>
      </c>
      <c r="AH2066" s="23"/>
      <c r="AI2066" s="24"/>
      <c r="AJ2066" s="22" t="str">
        <f>IFERROR(AVERAGE(AK2066:AL2066),"")</f>
        <v/>
      </c>
      <c r="AK2066" s="23"/>
      <c r="AL2066" s="24"/>
      <c r="AM2066" s="22" t="str">
        <f>IFERROR(AVERAGE(AN2066:AO2066),"")</f>
        <v/>
      </c>
      <c r="AN2066" s="23"/>
      <c r="AO2066" s="24"/>
      <c r="AP2066" s="22" t="str">
        <f>IFERROR(AVERAGE(AQ2066:AR2066),"")</f>
        <v/>
      </c>
      <c r="AQ2066" s="23"/>
      <c r="AR2066" s="24"/>
      <c r="AS2066" s="22" t="str">
        <f>IFERROR(AVERAGE(AT2066:AU2066),"")</f>
        <v/>
      </c>
      <c r="AT2066" s="23"/>
      <c r="AU2066" s="24"/>
      <c r="AV2066" s="22" t="str">
        <f>IFERROR(AVERAGE(AW2066:AX2066),"")</f>
        <v/>
      </c>
      <c r="AW2066" s="23"/>
      <c r="AX2066" s="24"/>
      <c r="AY2066" s="22" t="str">
        <f>IFERROR(AVERAGE(AZ2066:BA2066),"")</f>
        <v/>
      </c>
      <c r="AZ2066" s="23"/>
      <c r="BA2066" s="24"/>
      <c r="BB2066" s="22" t="str">
        <f>IFERROR(AVERAGE(BC2066:BD2066),"")</f>
        <v/>
      </c>
      <c r="BC2066" s="23"/>
      <c r="BD2066" s="24"/>
      <c r="BE2066" s="22" t="str">
        <f>IFERROR(AVERAGE(BF2066:BG2066),"")</f>
        <v/>
      </c>
      <c r="BF2066" s="23"/>
      <c r="BG2066" s="24"/>
      <c r="BH2066" s="22" t="str">
        <f>IFERROR(AVERAGE(BI2066:BJ2066),"")</f>
        <v/>
      </c>
      <c r="BI2066" s="23"/>
      <c r="BJ2066" s="24"/>
      <c r="BK2066" s="22" t="str">
        <f>IFERROR(AVERAGE(BL2066:BM2066),"")</f>
        <v/>
      </c>
      <c r="BL2066" s="23"/>
      <c r="BM2066" s="24"/>
      <c r="BN2066" s="22" t="str">
        <f>IFERROR(AVERAGE(BO2066:BP2066),"")</f>
        <v/>
      </c>
      <c r="BO2066" s="23"/>
      <c r="BP2066" s="24"/>
      <c r="BQ2066" s="22" t="str">
        <f>IFERROR(AVERAGE(BR2066:BS2066),"")</f>
        <v/>
      </c>
      <c r="BR2066" s="23"/>
      <c r="BS2066" s="24"/>
      <c r="BT2066" s="22" t="str">
        <f>IFERROR(AVERAGE(BU2066:BV2066),"")</f>
        <v/>
      </c>
      <c r="BU2066" s="23"/>
      <c r="BV2066" s="24"/>
    </row>
    <row r="2067" spans="1:77">
      <c r="B2067" s="11"/>
      <c r="C2067" s="11"/>
      <c r="D2067" s="11"/>
      <c r="E2067" s="11"/>
      <c r="F2067" s="11"/>
      <c r="G2067" s="11"/>
      <c r="H2067" s="11"/>
      <c r="I2067" s="11"/>
      <c r="J2067" s="11"/>
      <c r="K2067" s="11"/>
      <c r="L2067" s="11"/>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c r="AV2067" s="11"/>
      <c r="AW2067" s="11"/>
      <c r="AX2067" s="11"/>
      <c r="AY2067" s="11"/>
      <c r="AZ2067" s="11"/>
      <c r="BA2067" s="11"/>
      <c r="BB2067" s="11"/>
      <c r="BC2067" s="11"/>
      <c r="BD2067" s="11"/>
      <c r="BE2067" s="11"/>
      <c r="BF2067" s="11"/>
      <c r="BG2067" s="11"/>
      <c r="BH2067" s="11"/>
      <c r="BI2067" s="11"/>
      <c r="BJ2067" s="11"/>
      <c r="BK2067" s="11"/>
      <c r="BL2067" s="11"/>
      <c r="BM2067" s="11"/>
      <c r="BN2067" s="11"/>
      <c r="BO2067" s="11"/>
      <c r="BP2067" s="11"/>
      <c r="BQ2067" s="11"/>
      <c r="BR2067" s="11"/>
      <c r="BS2067" s="11"/>
      <c r="BT2067" s="11"/>
      <c r="BU2067" s="11"/>
      <c r="BV2067" s="11"/>
      <c r="BW2067" s="11"/>
      <c r="BX2067" s="11"/>
      <c r="BY2067" s="11"/>
    </row>
    <row r="2069" spans="1:77">
      <c r="A2069" s="5">
        <f>MATCH(B2069,Sources[Citekey],0)</f>
        <v>84</v>
      </c>
      <c r="B2069" s="6" t="s">
        <v>507</v>
      </c>
      <c r="C2069" s="1" t="s">
        <v>516</v>
      </c>
      <c r="D2069" s="1">
        <f>VLOOKUP(B2069,Sources[],2,FALSE)</f>
        <v>2015</v>
      </c>
      <c r="F2069" s="4"/>
      <c r="G2069" s="4"/>
      <c r="H2069" s="4"/>
      <c r="I2069" s="4"/>
      <c r="J2069" s="4"/>
      <c r="K2069" s="4"/>
      <c r="L2069" s="4"/>
      <c r="M2069" s="4"/>
      <c r="N2069" s="4"/>
      <c r="O2069" s="4"/>
      <c r="P2069" s="4"/>
      <c r="Q2069" s="4"/>
      <c r="R2069" s="4"/>
      <c r="S2069" s="4"/>
      <c r="T2069" s="4"/>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c r="AX2069" s="4"/>
      <c r="AY2069" s="4"/>
      <c r="AZ2069" s="4"/>
      <c r="BA2069" s="4"/>
      <c r="BB2069" s="4"/>
      <c r="BC2069" s="4"/>
      <c r="BD2069" s="4"/>
      <c r="BE2069" s="4"/>
      <c r="BF2069" s="4"/>
      <c r="BG2069" s="4"/>
      <c r="BH2069" s="4"/>
      <c r="BI2069" s="4"/>
      <c r="BJ2069" s="4"/>
      <c r="BK2069" s="4"/>
      <c r="BL2069" s="4"/>
      <c r="BM2069" s="4"/>
      <c r="BN2069" s="4"/>
      <c r="BO2069" s="4"/>
      <c r="BP2069" s="4"/>
      <c r="BQ2069" s="4"/>
      <c r="BR2069" s="4"/>
      <c r="BS2069" s="4"/>
      <c r="BT2069" s="4"/>
      <c r="BU2069" s="4"/>
      <c r="BV2069" s="4"/>
    </row>
    <row r="2070" spans="1:77">
      <c r="B2070" t="str">
        <f>B2069</f>
        <v>Anonymous2015-10</v>
      </c>
      <c r="C2070" t="s">
        <v>3</v>
      </c>
      <c r="D2070">
        <f>D2069</f>
        <v>2015</v>
      </c>
      <c r="E2070" s="25" t="s">
        <v>6</v>
      </c>
      <c r="F2070" s="4" t="str">
        <f>IFERROR(AVERAGE(G2070:H2070),"")</f>
        <v/>
      </c>
      <c r="G2070" s="12"/>
      <c r="H2070" s="13"/>
      <c r="I2070" s="4" t="str">
        <f>IFERROR(AVERAGE(J2070:K2070),"")</f>
        <v/>
      </c>
      <c r="J2070" s="12"/>
      <c r="K2070" s="13"/>
      <c r="L2070" s="4" t="str">
        <f>IFERROR(AVERAGE(M2070:N2070),"")</f>
        <v/>
      </c>
      <c r="M2070" s="12"/>
      <c r="N2070" s="13"/>
      <c r="O2070" s="4" t="str">
        <f>IFERROR(AVERAGE(P2070:Q2070),"")</f>
        <v/>
      </c>
      <c r="P2070" s="12"/>
      <c r="Q2070" s="13"/>
      <c r="R2070" s="4" t="str">
        <f>IFERROR(AVERAGE(S2070:T2070),"")</f>
        <v/>
      </c>
      <c r="S2070" s="12"/>
      <c r="T2070" s="13"/>
      <c r="U2070" s="4" t="str">
        <f>IFERROR(AVERAGE(V2070:W2070),"")</f>
        <v/>
      </c>
      <c r="V2070" s="12"/>
      <c r="W2070" s="13"/>
      <c r="X2070" s="4" t="str">
        <f>IFERROR(AVERAGE(Y2070:Z2070),"")</f>
        <v/>
      </c>
      <c r="Y2070" s="12"/>
      <c r="Z2070" s="13"/>
      <c r="AA2070" s="4" t="str">
        <f>IFERROR(AVERAGE(AB2070:AC2070),"")</f>
        <v/>
      </c>
      <c r="AB2070" s="12"/>
      <c r="AC2070" s="13"/>
      <c r="AD2070" s="4" t="str">
        <f>IFERROR(AVERAGE(AE2070:AF2070),"")</f>
        <v/>
      </c>
      <c r="AE2070" s="12"/>
      <c r="AF2070" s="13"/>
      <c r="AG2070" s="4" t="str">
        <f>IFERROR(AVERAGE(AH2070:AI2070),"")</f>
        <v/>
      </c>
      <c r="AH2070" s="12"/>
      <c r="AI2070" s="13"/>
      <c r="AJ2070" s="4" t="str">
        <f>IFERROR(AVERAGE(AK2070:AL2070),"")</f>
        <v/>
      </c>
      <c r="AK2070" s="12"/>
      <c r="AL2070" s="13"/>
      <c r="AM2070" s="4" t="str">
        <f>IFERROR(AVERAGE(AN2070:AO2070),"")</f>
        <v/>
      </c>
      <c r="AN2070" s="12"/>
      <c r="AO2070" s="13"/>
      <c r="AP2070" s="4" t="str">
        <f>IFERROR(AVERAGE(AQ2070:AR2070),"")</f>
        <v/>
      </c>
      <c r="AQ2070" s="12"/>
      <c r="AR2070" s="13"/>
      <c r="AS2070" s="4" t="str">
        <f>IFERROR(AVERAGE(AT2070:AU2070),"")</f>
        <v/>
      </c>
      <c r="AT2070" s="12"/>
      <c r="AU2070" s="13"/>
      <c r="AV2070" s="4" t="str">
        <f>IFERROR(AVERAGE(AW2070:AX2070),"")</f>
        <v/>
      </c>
      <c r="AW2070" s="12"/>
      <c r="AX2070" s="13"/>
      <c r="AY2070" s="4">
        <f>IFERROR(AVERAGE(AZ2070:BA2070),"")</f>
        <v>970.20933977455718</v>
      </c>
      <c r="AZ2070" s="14">
        <f>5650000/(1380*4.5)</f>
        <v>909.82286634460547</v>
      </c>
      <c r="BA2070" s="14">
        <f>6400000/(1380*4.5)</f>
        <v>1030.5958132045089</v>
      </c>
      <c r="BB2070" s="4" t="str">
        <f>IFERROR(AVERAGE(BC2070:BD2070),"")</f>
        <v/>
      </c>
      <c r="BC2070" s="12"/>
      <c r="BD2070" s="13"/>
      <c r="BE2070" s="4" t="str">
        <f>IFERROR(AVERAGE(BF2070:BG2070),"")</f>
        <v/>
      </c>
      <c r="BF2070" s="12"/>
      <c r="BG2070" s="13"/>
      <c r="BH2070" s="4" t="str">
        <f>IFERROR(AVERAGE(BI2070:BJ2070),"")</f>
        <v/>
      </c>
      <c r="BI2070" s="12"/>
      <c r="BJ2070" s="13"/>
      <c r="BK2070" s="4" t="str">
        <f>IFERROR(AVERAGE(BL2070:BM2070),"")</f>
        <v/>
      </c>
      <c r="BL2070" s="12"/>
      <c r="BM2070" s="13"/>
      <c r="BN2070" s="4" t="str">
        <f>IFERROR(AVERAGE(BO2070:BP2070),"")</f>
        <v/>
      </c>
      <c r="BO2070" s="12"/>
      <c r="BP2070" s="13"/>
      <c r="BQ2070" s="4" t="str">
        <f>IFERROR(AVERAGE(BR2070:BS2070),"")</f>
        <v/>
      </c>
      <c r="BR2070" s="12"/>
      <c r="BS2070" s="13"/>
      <c r="BT2070" s="4" t="str">
        <f>IFERROR(AVERAGE(BU2070:BV2070),"")</f>
        <v/>
      </c>
      <c r="BU2070" s="12"/>
      <c r="BV2070" s="13"/>
      <c r="BX2070" s="2"/>
      <c r="BY2070" s="2"/>
    </row>
    <row r="2071" spans="1:77">
      <c r="B2071" t="str">
        <f>B2070</f>
        <v>Anonymous2015-10</v>
      </c>
      <c r="C2071" t="s">
        <v>4</v>
      </c>
      <c r="D2071">
        <f>D2070</f>
        <v>2015</v>
      </c>
      <c r="E2071" t="str">
        <f>E2070</f>
        <v>EUR/kW</v>
      </c>
      <c r="F2071" s="4" t="str">
        <f>IFERROR(AVERAGE(G2071:H2071),"")</f>
        <v/>
      </c>
      <c r="G2071" s="14"/>
      <c r="H2071" s="15"/>
      <c r="I2071" s="4" t="str">
        <f>IFERROR(AVERAGE(J2071:K2071),"")</f>
        <v/>
      </c>
      <c r="J2071" s="14"/>
      <c r="K2071" s="15"/>
      <c r="L2071" s="4" t="str">
        <f>IFERROR(AVERAGE(M2071:N2071),"")</f>
        <v/>
      </c>
      <c r="M2071" s="14"/>
      <c r="N2071" s="15"/>
      <c r="O2071" s="4" t="str">
        <f>IFERROR(AVERAGE(P2071:Q2071),"")</f>
        <v/>
      </c>
      <c r="P2071" s="14"/>
      <c r="Q2071" s="15"/>
      <c r="R2071" s="4" t="str">
        <f>IFERROR(AVERAGE(S2071:T2071),"")</f>
        <v/>
      </c>
      <c r="S2071" s="14"/>
      <c r="T2071" s="15"/>
      <c r="U2071" s="4" t="str">
        <f>IFERROR(AVERAGE(V2071:W2071),"")</f>
        <v/>
      </c>
      <c r="V2071" s="14"/>
      <c r="W2071" s="15"/>
      <c r="X2071" s="4" t="str">
        <f>IFERROR(AVERAGE(Y2071:Z2071),"")</f>
        <v/>
      </c>
      <c r="Y2071" s="14"/>
      <c r="Z2071" s="15"/>
      <c r="AA2071" s="4" t="str">
        <f>IFERROR(AVERAGE(AB2071:AC2071),"")</f>
        <v/>
      </c>
      <c r="AB2071" s="14"/>
      <c r="AC2071" s="15"/>
      <c r="AD2071" s="4" t="str">
        <f>IFERROR(AVERAGE(AE2071:AF2071),"")</f>
        <v/>
      </c>
      <c r="AE2071" s="14"/>
      <c r="AF2071" s="15"/>
      <c r="AG2071" s="4" t="str">
        <f>IFERROR(AVERAGE(AH2071:AI2071),"")</f>
        <v/>
      </c>
      <c r="AH2071" s="14"/>
      <c r="AI2071" s="15"/>
      <c r="AJ2071" s="4" t="str">
        <f>IFERROR(AVERAGE(AK2071:AL2071),"")</f>
        <v/>
      </c>
      <c r="AK2071" s="14"/>
      <c r="AL2071" s="15"/>
      <c r="AM2071" s="4" t="str">
        <f>IFERROR(AVERAGE(AN2071:AO2071),"")</f>
        <v/>
      </c>
      <c r="AN2071" s="14"/>
      <c r="AO2071" s="15"/>
      <c r="AP2071" s="4" t="str">
        <f>IFERROR(AVERAGE(AQ2071:AR2071),"")</f>
        <v/>
      </c>
      <c r="AQ2071" s="14"/>
      <c r="AR2071" s="15"/>
      <c r="AS2071" s="4" t="str">
        <f>IFERROR(AVERAGE(AT2071:AU2071),"")</f>
        <v/>
      </c>
      <c r="AT2071" s="14"/>
      <c r="AU2071" s="15"/>
      <c r="AV2071" s="4" t="str">
        <f>IFERROR(AVERAGE(AW2071:AX2071),"")</f>
        <v/>
      </c>
      <c r="AW2071" s="14"/>
      <c r="AX2071" s="15"/>
      <c r="AY2071" s="4" t="str">
        <f>IFERROR(AVERAGE(AZ2071:BA2071),"")</f>
        <v/>
      </c>
      <c r="AZ2071" s="14"/>
      <c r="BA2071" s="15"/>
      <c r="BB2071" s="4" t="str">
        <f>IFERROR(AVERAGE(BC2071:BD2071),"")</f>
        <v/>
      </c>
      <c r="BC2071" s="14"/>
      <c r="BD2071" s="15"/>
      <c r="BE2071" s="4" t="str">
        <f>IFERROR(AVERAGE(BF2071:BG2071),"")</f>
        <v/>
      </c>
      <c r="BF2071" s="14"/>
      <c r="BG2071" s="15"/>
      <c r="BH2071" s="4" t="str">
        <f>IFERROR(AVERAGE(BI2071:BJ2071),"")</f>
        <v/>
      </c>
      <c r="BI2071" s="14"/>
      <c r="BJ2071" s="15"/>
      <c r="BK2071" s="4" t="str">
        <f>IFERROR(AVERAGE(BL2071:BM2071),"")</f>
        <v/>
      </c>
      <c r="BL2071" s="14"/>
      <c r="BM2071" s="15"/>
      <c r="BN2071" s="4" t="str">
        <f>IFERROR(AVERAGE(BO2071:BP2071),"")</f>
        <v/>
      </c>
      <c r="BO2071" s="14"/>
      <c r="BP2071" s="15"/>
      <c r="BQ2071" s="4" t="str">
        <f>IFERROR(AVERAGE(BR2071:BS2071),"")</f>
        <v/>
      </c>
      <c r="BR2071" s="14"/>
      <c r="BS2071" s="15"/>
      <c r="BT2071" s="4" t="str">
        <f>IFERROR(AVERAGE(BU2071:BV2071),"")</f>
        <v/>
      </c>
      <c r="BU2071" s="14"/>
      <c r="BV2071" s="15"/>
      <c r="BX2071" s="2"/>
      <c r="BY2071" s="2"/>
    </row>
    <row r="2072" spans="1:77">
      <c r="B2072" t="str">
        <f>B2071</f>
        <v>Anonymous2015-10</v>
      </c>
      <c r="C2072" t="s">
        <v>5</v>
      </c>
      <c r="D2072">
        <f>D2071</f>
        <v>2015</v>
      </c>
      <c r="E2072" t="str">
        <f>E2071</f>
        <v>EUR/kW</v>
      </c>
      <c r="F2072" s="4" t="str">
        <f>IFERROR(AVERAGE(G2072:H2072),"")</f>
        <v/>
      </c>
      <c r="G2072" s="16"/>
      <c r="H2072" s="17"/>
      <c r="I2072" s="4" t="str">
        <f>IFERROR(AVERAGE(J2072:K2072),"")</f>
        <v/>
      </c>
      <c r="J2072" s="16"/>
      <c r="K2072" s="17"/>
      <c r="L2072" s="4" t="str">
        <f>IFERROR(AVERAGE(M2072:N2072),"")</f>
        <v/>
      </c>
      <c r="M2072" s="16"/>
      <c r="N2072" s="17"/>
      <c r="O2072" s="4" t="str">
        <f>IFERROR(AVERAGE(P2072:Q2072),"")</f>
        <v/>
      </c>
      <c r="P2072" s="16"/>
      <c r="Q2072" s="17"/>
      <c r="R2072" s="4" t="str">
        <f>IFERROR(AVERAGE(S2072:T2072),"")</f>
        <v/>
      </c>
      <c r="S2072" s="16"/>
      <c r="T2072" s="17"/>
      <c r="U2072" s="4" t="str">
        <f>IFERROR(AVERAGE(V2072:W2072),"")</f>
        <v/>
      </c>
      <c r="V2072" s="16"/>
      <c r="W2072" s="17"/>
      <c r="X2072" s="4" t="str">
        <f>IFERROR(AVERAGE(Y2072:Z2072),"")</f>
        <v/>
      </c>
      <c r="Y2072" s="16"/>
      <c r="Z2072" s="17"/>
      <c r="AA2072" s="4" t="str">
        <f>IFERROR(AVERAGE(AB2072:AC2072),"")</f>
        <v/>
      </c>
      <c r="AB2072" s="16"/>
      <c r="AC2072" s="17"/>
      <c r="AD2072" s="4" t="str">
        <f>IFERROR(AVERAGE(AE2072:AF2072),"")</f>
        <v/>
      </c>
      <c r="AE2072" s="16"/>
      <c r="AF2072" s="17"/>
      <c r="AG2072" s="4" t="str">
        <f>IFERROR(AVERAGE(AH2072:AI2072),"")</f>
        <v/>
      </c>
      <c r="AH2072" s="16"/>
      <c r="AI2072" s="17"/>
      <c r="AJ2072" s="4" t="str">
        <f>IFERROR(AVERAGE(AK2072:AL2072),"")</f>
        <v/>
      </c>
      <c r="AK2072" s="16"/>
      <c r="AL2072" s="17"/>
      <c r="AM2072" s="4" t="str">
        <f>IFERROR(AVERAGE(AN2072:AO2072),"")</f>
        <v/>
      </c>
      <c r="AN2072" s="16"/>
      <c r="AO2072" s="17"/>
      <c r="AP2072" s="4" t="str">
        <f>IFERROR(AVERAGE(AQ2072:AR2072),"")</f>
        <v/>
      </c>
      <c r="AQ2072" s="16"/>
      <c r="AR2072" s="17"/>
      <c r="AS2072" s="4" t="str">
        <f>IFERROR(AVERAGE(AT2072:AU2072),"")</f>
        <v/>
      </c>
      <c r="AT2072" s="16"/>
      <c r="AU2072" s="17"/>
      <c r="AV2072" s="4" t="str">
        <f>IFERROR(AVERAGE(AW2072:AX2072),"")</f>
        <v/>
      </c>
      <c r="AW2072" s="16"/>
      <c r="AX2072" s="17"/>
      <c r="AY2072" s="4" t="str">
        <f>IFERROR(AVERAGE(AZ2072:BA2072),"")</f>
        <v/>
      </c>
      <c r="AZ2072" s="16"/>
      <c r="BA2072" s="17"/>
      <c r="BB2072" s="4" t="str">
        <f>IFERROR(AVERAGE(BC2072:BD2072),"")</f>
        <v/>
      </c>
      <c r="BC2072" s="16"/>
      <c r="BD2072" s="17"/>
      <c r="BE2072" s="4" t="str">
        <f>IFERROR(AVERAGE(BF2072:BG2072),"")</f>
        <v/>
      </c>
      <c r="BF2072" s="16"/>
      <c r="BG2072" s="17"/>
      <c r="BH2072" s="4" t="str">
        <f>IFERROR(AVERAGE(BI2072:BJ2072),"")</f>
        <v/>
      </c>
      <c r="BI2072" s="16"/>
      <c r="BJ2072" s="17"/>
      <c r="BK2072" s="4" t="str">
        <f>IFERROR(AVERAGE(BL2072:BM2072),"")</f>
        <v/>
      </c>
      <c r="BL2072" s="16"/>
      <c r="BM2072" s="17"/>
      <c r="BN2072" s="4" t="str">
        <f>IFERROR(AVERAGE(BO2072:BP2072),"")</f>
        <v/>
      </c>
      <c r="BO2072" s="16"/>
      <c r="BP2072" s="17"/>
      <c r="BQ2072" s="4" t="str">
        <f>IFERROR(AVERAGE(BR2072:BS2072),"")</f>
        <v/>
      </c>
      <c r="BR2072" s="16"/>
      <c r="BS2072" s="17"/>
      <c r="BT2072" s="4" t="str">
        <f>IFERROR(AVERAGE(BU2072:BV2072),"")</f>
        <v/>
      </c>
      <c r="BU2072" s="16"/>
      <c r="BV2072" s="17"/>
    </row>
    <row r="2073" spans="1:77">
      <c r="B2073" t="s">
        <v>69</v>
      </c>
      <c r="F2073" s="4"/>
      <c r="G2073" s="4"/>
      <c r="H2073" s="4"/>
      <c r="I2073" s="4"/>
      <c r="J2073" s="4"/>
      <c r="K2073" s="4"/>
      <c r="L2073" s="4"/>
      <c r="M2073" s="4"/>
      <c r="N2073" s="4"/>
      <c r="O2073" s="4"/>
      <c r="P2073" s="4"/>
      <c r="Q2073" s="4"/>
      <c r="R2073" s="4"/>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4"/>
      <c r="AU2073" s="4"/>
      <c r="AV2073" s="4"/>
      <c r="AW2073" s="4"/>
      <c r="AX2073" s="4"/>
      <c r="AY2073" s="4"/>
      <c r="AZ2073" s="4"/>
      <c r="BA2073" s="4"/>
      <c r="BB2073" s="4"/>
      <c r="BC2073" s="4"/>
      <c r="BD2073" s="4"/>
      <c r="BE2073" s="4"/>
      <c r="BF2073" s="4"/>
      <c r="BG2073" s="4"/>
      <c r="BH2073" s="4"/>
      <c r="BI2073" s="4"/>
      <c r="BJ2073" s="4"/>
      <c r="BK2073" s="4"/>
      <c r="BL2073" s="4"/>
      <c r="BM2073" s="4"/>
      <c r="BN2073" s="4"/>
      <c r="BO2073" s="4"/>
      <c r="BP2073" s="4"/>
      <c r="BQ2073" s="4"/>
      <c r="BR2073" s="4"/>
      <c r="BS2073" s="4"/>
      <c r="BT2073" s="4"/>
      <c r="BU2073" s="4"/>
      <c r="BV2073" s="4"/>
    </row>
    <row r="2074" spans="1:77" s="1" customFormat="1">
      <c r="A2074" s="55"/>
      <c r="B2074" s="1" t="str">
        <f>B2072</f>
        <v>Anonymous2015-10</v>
      </c>
      <c r="C2074" s="1" t="s">
        <v>10</v>
      </c>
      <c r="D2074" s="1">
        <f>D2069</f>
        <v>2015</v>
      </c>
      <c r="E2074" s="1" t="str">
        <f>E2070</f>
        <v>EUR/kW</v>
      </c>
      <c r="F2074" s="10">
        <f>IFERROR(SUM(F2076:F2081)/F2075,0)</f>
        <v>0</v>
      </c>
      <c r="G2074" s="10">
        <f>IFERROR(SUM(G2076:G2081)/G2075,0)</f>
        <v>0</v>
      </c>
      <c r="H2074" s="10">
        <f>IFERROR(SUM(H2076:H2081)/H2075,0)</f>
        <v>0</v>
      </c>
      <c r="I2074" s="10">
        <f t="shared" ref="I2074:BT2074" si="2286">IFERROR(SUM(I2076:I2081)/I2075,0)</f>
        <v>0</v>
      </c>
      <c r="J2074" s="10">
        <f t="shared" si="2286"/>
        <v>0</v>
      </c>
      <c r="K2074" s="10">
        <f t="shared" si="2286"/>
        <v>0</v>
      </c>
      <c r="L2074" s="10">
        <f t="shared" si="2286"/>
        <v>0</v>
      </c>
      <c r="M2074" s="10">
        <f t="shared" si="2286"/>
        <v>0</v>
      </c>
      <c r="N2074" s="10">
        <f t="shared" si="2286"/>
        <v>0</v>
      </c>
      <c r="O2074" s="10">
        <f t="shared" si="2286"/>
        <v>0</v>
      </c>
      <c r="P2074" s="10">
        <f t="shared" si="2286"/>
        <v>0</v>
      </c>
      <c r="Q2074" s="10">
        <f t="shared" si="2286"/>
        <v>0</v>
      </c>
      <c r="R2074" s="10">
        <f t="shared" si="2286"/>
        <v>0</v>
      </c>
      <c r="S2074" s="10">
        <f t="shared" si="2286"/>
        <v>0</v>
      </c>
      <c r="T2074" s="10">
        <f t="shared" si="2286"/>
        <v>0</v>
      </c>
      <c r="U2074" s="10">
        <f t="shared" si="2286"/>
        <v>0</v>
      </c>
      <c r="V2074" s="10">
        <f t="shared" si="2286"/>
        <v>0</v>
      </c>
      <c r="W2074" s="10">
        <f t="shared" si="2286"/>
        <v>0</v>
      </c>
      <c r="X2074" s="10">
        <f t="shared" si="2286"/>
        <v>0</v>
      </c>
      <c r="Y2074" s="10">
        <f t="shared" si="2286"/>
        <v>0</v>
      </c>
      <c r="Z2074" s="10">
        <f t="shared" si="2286"/>
        <v>0</v>
      </c>
      <c r="AA2074" s="10">
        <f t="shared" si="2286"/>
        <v>0</v>
      </c>
      <c r="AB2074" s="10">
        <f t="shared" si="2286"/>
        <v>0</v>
      </c>
      <c r="AC2074" s="10">
        <f t="shared" si="2286"/>
        <v>0</v>
      </c>
      <c r="AD2074" s="10">
        <f t="shared" si="2286"/>
        <v>0</v>
      </c>
      <c r="AE2074" s="10">
        <f t="shared" si="2286"/>
        <v>0</v>
      </c>
      <c r="AF2074" s="10">
        <f t="shared" si="2286"/>
        <v>0</v>
      </c>
      <c r="AG2074" s="10">
        <f t="shared" si="2286"/>
        <v>0</v>
      </c>
      <c r="AH2074" s="10">
        <f t="shared" si="2286"/>
        <v>0</v>
      </c>
      <c r="AI2074" s="10">
        <f t="shared" si="2286"/>
        <v>0</v>
      </c>
      <c r="AJ2074" s="10">
        <f t="shared" si="2286"/>
        <v>0</v>
      </c>
      <c r="AK2074" s="10">
        <f t="shared" si="2286"/>
        <v>0</v>
      </c>
      <c r="AL2074" s="10">
        <f t="shared" si="2286"/>
        <v>0</v>
      </c>
      <c r="AM2074" s="10">
        <f t="shared" si="2286"/>
        <v>0</v>
      </c>
      <c r="AN2074" s="10">
        <f t="shared" si="2286"/>
        <v>0</v>
      </c>
      <c r="AO2074" s="10">
        <f t="shared" si="2286"/>
        <v>0</v>
      </c>
      <c r="AP2074" s="10">
        <f t="shared" si="2286"/>
        <v>0</v>
      </c>
      <c r="AQ2074" s="10">
        <f t="shared" si="2286"/>
        <v>0</v>
      </c>
      <c r="AR2074" s="10">
        <f t="shared" si="2286"/>
        <v>0</v>
      </c>
      <c r="AS2074" s="10">
        <f t="shared" si="2286"/>
        <v>0</v>
      </c>
      <c r="AT2074" s="10">
        <f t="shared" si="2286"/>
        <v>0</v>
      </c>
      <c r="AU2074" s="10">
        <f t="shared" si="2286"/>
        <v>0</v>
      </c>
      <c r="AV2074" s="10">
        <f t="shared" si="2286"/>
        <v>0</v>
      </c>
      <c r="AW2074" s="10">
        <f t="shared" si="2286"/>
        <v>0</v>
      </c>
      <c r="AX2074" s="10">
        <f t="shared" si="2286"/>
        <v>0</v>
      </c>
      <c r="AY2074" s="10">
        <f t="shared" si="2286"/>
        <v>0</v>
      </c>
      <c r="AZ2074" s="10">
        <f t="shared" si="2286"/>
        <v>0</v>
      </c>
      <c r="BA2074" s="10">
        <f t="shared" si="2286"/>
        <v>0</v>
      </c>
      <c r="BB2074" s="10">
        <f t="shared" si="2286"/>
        <v>0</v>
      </c>
      <c r="BC2074" s="10">
        <f t="shared" si="2286"/>
        <v>0</v>
      </c>
      <c r="BD2074" s="10">
        <f t="shared" si="2286"/>
        <v>0</v>
      </c>
      <c r="BE2074" s="10">
        <f t="shared" si="2286"/>
        <v>0</v>
      </c>
      <c r="BF2074" s="10">
        <f t="shared" si="2286"/>
        <v>0</v>
      </c>
      <c r="BG2074" s="10">
        <f t="shared" si="2286"/>
        <v>0</v>
      </c>
      <c r="BH2074" s="10">
        <f t="shared" si="2286"/>
        <v>0</v>
      </c>
      <c r="BI2074" s="10">
        <f t="shared" si="2286"/>
        <v>0</v>
      </c>
      <c r="BJ2074" s="10">
        <f t="shared" si="2286"/>
        <v>0</v>
      </c>
      <c r="BK2074" s="10">
        <f t="shared" si="2286"/>
        <v>0</v>
      </c>
      <c r="BL2074" s="10">
        <f t="shared" si="2286"/>
        <v>0</v>
      </c>
      <c r="BM2074" s="10">
        <f t="shared" si="2286"/>
        <v>0</v>
      </c>
      <c r="BN2074" s="10">
        <f t="shared" si="2286"/>
        <v>0</v>
      </c>
      <c r="BO2074" s="10">
        <f t="shared" si="2286"/>
        <v>0</v>
      </c>
      <c r="BP2074" s="10">
        <f t="shared" si="2286"/>
        <v>0</v>
      </c>
      <c r="BQ2074" s="10">
        <f t="shared" si="2286"/>
        <v>0</v>
      </c>
      <c r="BR2074" s="10">
        <f t="shared" si="2286"/>
        <v>0</v>
      </c>
      <c r="BS2074" s="10">
        <f t="shared" si="2286"/>
        <v>0</v>
      </c>
      <c r="BT2074" s="10">
        <f t="shared" si="2286"/>
        <v>0</v>
      </c>
      <c r="BU2074" s="10">
        <f>IFERROR(SUM(BU2076:BU2081)/BU2075,0)</f>
        <v>0</v>
      </c>
      <c r="BV2074" s="10">
        <f>IFERROR(SUM(BV2076:BV2081)/BV2075,0)</f>
        <v>0</v>
      </c>
    </row>
    <row r="2075" spans="1:77" hidden="1" outlineLevel="1">
      <c r="B2075" t="str">
        <f>B2074</f>
        <v>Anonymous2015-10</v>
      </c>
      <c r="C2075" t="s">
        <v>17</v>
      </c>
      <c r="D2075">
        <f>D2074</f>
        <v>2015</v>
      </c>
      <c r="E2075" t="s">
        <v>18</v>
      </c>
      <c r="F2075" s="4" t="str">
        <f>IFERROR(AVERAGE(G2075:H2075),"")</f>
        <v/>
      </c>
      <c r="G2075" s="12"/>
      <c r="H2075" s="13"/>
      <c r="I2075" s="4" t="str">
        <f>IFERROR(AVERAGE(J2075:K2075),"")</f>
        <v/>
      </c>
      <c r="J2075" s="12"/>
      <c r="K2075" s="13"/>
      <c r="L2075" s="4" t="str">
        <f>IFERROR(AVERAGE(M2075:N2075),"")</f>
        <v/>
      </c>
      <c r="M2075" s="12"/>
      <c r="N2075" s="13"/>
      <c r="O2075" s="4" t="str">
        <f>IFERROR(AVERAGE(P2075:Q2075),"")</f>
        <v/>
      </c>
      <c r="P2075" s="12"/>
      <c r="Q2075" s="13"/>
      <c r="R2075" s="4" t="str">
        <f>IFERROR(AVERAGE(S2075:T2075),"")</f>
        <v/>
      </c>
      <c r="S2075" s="12"/>
      <c r="T2075" s="13"/>
      <c r="U2075" s="4" t="str">
        <f>IFERROR(AVERAGE(V2075:W2075),"")</f>
        <v/>
      </c>
      <c r="V2075" s="12"/>
      <c r="W2075" s="13"/>
      <c r="X2075" s="4" t="str">
        <f>IFERROR(AVERAGE(Y2075:Z2075),"")</f>
        <v/>
      </c>
      <c r="Y2075" s="12"/>
      <c r="Z2075" s="13"/>
      <c r="AA2075" s="4" t="str">
        <f>IFERROR(AVERAGE(AB2075:AC2075),"")</f>
        <v/>
      </c>
      <c r="AB2075" s="12"/>
      <c r="AC2075" s="13"/>
      <c r="AD2075" s="4" t="str">
        <f>IFERROR(AVERAGE(AE2075:AF2075),"")</f>
        <v/>
      </c>
      <c r="AE2075" s="12"/>
      <c r="AF2075" s="13"/>
      <c r="AG2075" s="4" t="str">
        <f>IFERROR(AVERAGE(AH2075:AI2075),"")</f>
        <v/>
      </c>
      <c r="AH2075" s="12"/>
      <c r="AI2075" s="13"/>
      <c r="AJ2075" s="4" t="str">
        <f>IFERROR(AVERAGE(AK2075:AL2075),"")</f>
        <v/>
      </c>
      <c r="AK2075" s="12"/>
      <c r="AL2075" s="13"/>
      <c r="AM2075" s="4" t="str">
        <f>IFERROR(AVERAGE(AN2075:AO2075),"")</f>
        <v/>
      </c>
      <c r="AN2075" s="12"/>
      <c r="AO2075" s="13"/>
      <c r="AP2075" s="4" t="str">
        <f>IFERROR(AVERAGE(AQ2075:AR2075),"")</f>
        <v/>
      </c>
      <c r="AQ2075" s="12"/>
      <c r="AR2075" s="13"/>
      <c r="AS2075" s="4" t="str">
        <f>IFERROR(AVERAGE(AT2075:AU2075),"")</f>
        <v/>
      </c>
      <c r="AT2075" s="12"/>
      <c r="AU2075" s="13"/>
      <c r="AV2075" s="4" t="str">
        <f>IFERROR(AVERAGE(AW2075:AX2075),"")</f>
        <v/>
      </c>
      <c r="AW2075" s="12"/>
      <c r="AX2075" s="13"/>
      <c r="AY2075" s="4" t="str">
        <f>IFERROR(AVERAGE(AZ2075:BA2075),"")</f>
        <v/>
      </c>
      <c r="AZ2075" s="12"/>
      <c r="BA2075" s="13"/>
      <c r="BB2075" s="4" t="str">
        <f>IFERROR(AVERAGE(BC2075:BD2075),"")</f>
        <v/>
      </c>
      <c r="BC2075" s="12"/>
      <c r="BD2075" s="13"/>
      <c r="BE2075" s="4" t="str">
        <f>IFERROR(AVERAGE(BF2075:BG2075),"")</f>
        <v/>
      </c>
      <c r="BF2075" s="12"/>
      <c r="BG2075" s="13"/>
      <c r="BH2075" s="4" t="str">
        <f>IFERROR(AVERAGE(BI2075:BJ2075),"")</f>
        <v/>
      </c>
      <c r="BI2075" s="12"/>
      <c r="BJ2075" s="13"/>
      <c r="BK2075" s="4" t="str">
        <f>IFERROR(AVERAGE(BL2075:BM2075),"")</f>
        <v/>
      </c>
      <c r="BL2075" s="12"/>
      <c r="BM2075" s="13"/>
      <c r="BN2075" s="4" t="str">
        <f>IFERROR(AVERAGE(BO2075:BP2075),"")</f>
        <v/>
      </c>
      <c r="BO2075" s="12"/>
      <c r="BP2075" s="13"/>
      <c r="BQ2075" s="4" t="str">
        <f>IFERROR(AVERAGE(BR2075:BS2075),"")</f>
        <v/>
      </c>
      <c r="BR2075" s="12"/>
      <c r="BS2075" s="13"/>
      <c r="BT2075" s="4" t="str">
        <f>IFERROR(AVERAGE(BU2075:BV2075),"")</f>
        <v/>
      </c>
      <c r="BU2075" s="12"/>
      <c r="BV2075" s="13"/>
    </row>
    <row r="2076" spans="1:77" hidden="1" outlineLevel="1">
      <c r="B2076" t="str">
        <f t="shared" ref="B2076:B2081" si="2287">B2075</f>
        <v>Anonymous2015-10</v>
      </c>
      <c r="C2076" t="s">
        <v>12</v>
      </c>
      <c r="D2076">
        <f>D2074</f>
        <v>2015</v>
      </c>
      <c r="E2076" t="str">
        <f>LEFT(E2074,3)</f>
        <v>EUR</v>
      </c>
      <c r="F2076" s="4" t="str">
        <f t="shared" ref="F2076:F2081" si="2288">IFERROR(AVERAGE(G2076:H2076),"")</f>
        <v/>
      </c>
      <c r="G2076" s="12"/>
      <c r="H2076" s="13"/>
      <c r="I2076" s="4" t="str">
        <f t="shared" ref="I2076:I2081" si="2289">IFERROR(AVERAGE(J2076:K2076),"")</f>
        <v/>
      </c>
      <c r="J2076" s="12"/>
      <c r="K2076" s="13"/>
      <c r="L2076" s="4" t="str">
        <f t="shared" ref="L2076:L2081" si="2290">IFERROR(AVERAGE(M2076:N2076),"")</f>
        <v/>
      </c>
      <c r="M2076" s="12"/>
      <c r="N2076" s="13"/>
      <c r="O2076" s="4" t="str">
        <f t="shared" ref="O2076:O2081" si="2291">IFERROR(AVERAGE(P2076:Q2076),"")</f>
        <v/>
      </c>
      <c r="P2076" s="12"/>
      <c r="Q2076" s="13"/>
      <c r="R2076" s="4" t="str">
        <f t="shared" ref="R2076:R2081" si="2292">IFERROR(AVERAGE(S2076:T2076),"")</f>
        <v/>
      </c>
      <c r="S2076" s="12"/>
      <c r="T2076" s="13"/>
      <c r="U2076" s="4" t="str">
        <f t="shared" ref="U2076:U2081" si="2293">IFERROR(AVERAGE(V2076:W2076),"")</f>
        <v/>
      </c>
      <c r="V2076" s="12"/>
      <c r="W2076" s="13"/>
      <c r="X2076" s="4" t="str">
        <f t="shared" ref="X2076:X2081" si="2294">IFERROR(AVERAGE(Y2076:Z2076),"")</f>
        <v/>
      </c>
      <c r="Y2076" s="12"/>
      <c r="Z2076" s="13"/>
      <c r="AA2076" s="4" t="str">
        <f t="shared" ref="AA2076:AA2081" si="2295">IFERROR(AVERAGE(AB2076:AC2076),"")</f>
        <v/>
      </c>
      <c r="AB2076" s="12"/>
      <c r="AC2076" s="13"/>
      <c r="AD2076" s="4" t="str">
        <f t="shared" ref="AD2076:AD2081" si="2296">IFERROR(AVERAGE(AE2076:AF2076),"")</f>
        <v/>
      </c>
      <c r="AE2076" s="12"/>
      <c r="AF2076" s="13"/>
      <c r="AG2076" s="4" t="str">
        <f t="shared" ref="AG2076:AG2081" si="2297">IFERROR(AVERAGE(AH2076:AI2076),"")</f>
        <v/>
      </c>
      <c r="AH2076" s="12"/>
      <c r="AI2076" s="13"/>
      <c r="AJ2076" s="4" t="str">
        <f t="shared" ref="AJ2076:AJ2081" si="2298">IFERROR(AVERAGE(AK2076:AL2076),"")</f>
        <v/>
      </c>
      <c r="AK2076" s="12"/>
      <c r="AL2076" s="13"/>
      <c r="AM2076" s="4" t="str">
        <f t="shared" ref="AM2076:AM2081" si="2299">IFERROR(AVERAGE(AN2076:AO2076),"")</f>
        <v/>
      </c>
      <c r="AN2076" s="12"/>
      <c r="AO2076" s="13"/>
      <c r="AP2076" s="4" t="str">
        <f t="shared" ref="AP2076:AP2081" si="2300">IFERROR(AVERAGE(AQ2076:AR2076),"")</f>
        <v/>
      </c>
      <c r="AQ2076" s="12"/>
      <c r="AR2076" s="13"/>
      <c r="AS2076" s="4" t="str">
        <f t="shared" ref="AS2076:AS2081" si="2301">IFERROR(AVERAGE(AT2076:AU2076),"")</f>
        <v/>
      </c>
      <c r="AT2076" s="12"/>
      <c r="AU2076" s="13"/>
      <c r="AV2076" s="4" t="str">
        <f t="shared" ref="AV2076:AV2081" si="2302">IFERROR(AVERAGE(AW2076:AX2076),"")</f>
        <v/>
      </c>
      <c r="AW2076" s="12"/>
      <c r="AX2076" s="13"/>
      <c r="AY2076" s="4" t="str">
        <f t="shared" ref="AY2076:AY2081" si="2303">IFERROR(AVERAGE(AZ2076:BA2076),"")</f>
        <v/>
      </c>
      <c r="AZ2076" s="12"/>
      <c r="BA2076" s="13"/>
      <c r="BB2076" s="4" t="str">
        <f t="shared" ref="BB2076:BB2081" si="2304">IFERROR(AVERAGE(BC2076:BD2076),"")</f>
        <v/>
      </c>
      <c r="BC2076" s="12"/>
      <c r="BD2076" s="13"/>
      <c r="BE2076" s="4" t="str">
        <f t="shared" ref="BE2076:BE2081" si="2305">IFERROR(AVERAGE(BF2076:BG2076),"")</f>
        <v/>
      </c>
      <c r="BF2076" s="12"/>
      <c r="BG2076" s="13"/>
      <c r="BH2076" s="4" t="str">
        <f t="shared" ref="BH2076:BH2081" si="2306">IFERROR(AVERAGE(BI2076:BJ2076),"")</f>
        <v/>
      </c>
      <c r="BI2076" s="12"/>
      <c r="BJ2076" s="13"/>
      <c r="BK2076" s="4" t="str">
        <f t="shared" ref="BK2076:BK2081" si="2307">IFERROR(AVERAGE(BL2076:BM2076),"")</f>
        <v/>
      </c>
      <c r="BL2076" s="12"/>
      <c r="BM2076" s="13"/>
      <c r="BN2076" s="4" t="str">
        <f t="shared" ref="BN2076:BN2081" si="2308">IFERROR(AVERAGE(BO2076:BP2076),"")</f>
        <v/>
      </c>
      <c r="BO2076" s="12"/>
      <c r="BP2076" s="13"/>
      <c r="BQ2076" s="4" t="str">
        <f t="shared" ref="BQ2076:BQ2081" si="2309">IFERROR(AVERAGE(BR2076:BS2076),"")</f>
        <v/>
      </c>
      <c r="BR2076" s="12"/>
      <c r="BS2076" s="13"/>
      <c r="BT2076" s="4" t="str">
        <f t="shared" ref="BT2076:BT2081" si="2310">IFERROR(AVERAGE(BU2076:BV2076),"")</f>
        <v/>
      </c>
      <c r="BU2076" s="12"/>
      <c r="BV2076" s="13"/>
    </row>
    <row r="2077" spans="1:77" hidden="1" outlineLevel="1">
      <c r="B2077" t="str">
        <f t="shared" si="2287"/>
        <v>Anonymous2015-10</v>
      </c>
      <c r="C2077" t="s">
        <v>13</v>
      </c>
      <c r="D2077">
        <f t="shared" ref="D2077:E2081" si="2311">D2076</f>
        <v>2015</v>
      </c>
      <c r="E2077" t="str">
        <f t="shared" si="2311"/>
        <v>EUR</v>
      </c>
      <c r="F2077" s="4" t="str">
        <f t="shared" si="2288"/>
        <v/>
      </c>
      <c r="G2077" s="12"/>
      <c r="H2077" s="13"/>
      <c r="I2077" s="4" t="str">
        <f t="shared" si="2289"/>
        <v/>
      </c>
      <c r="J2077" s="12"/>
      <c r="K2077" s="13"/>
      <c r="L2077" s="4" t="str">
        <f t="shared" si="2290"/>
        <v/>
      </c>
      <c r="M2077" s="12"/>
      <c r="N2077" s="13"/>
      <c r="O2077" s="4" t="str">
        <f t="shared" si="2291"/>
        <v/>
      </c>
      <c r="P2077" s="12"/>
      <c r="Q2077" s="13"/>
      <c r="R2077" s="4" t="str">
        <f t="shared" si="2292"/>
        <v/>
      </c>
      <c r="S2077" s="12"/>
      <c r="T2077" s="13"/>
      <c r="U2077" s="4" t="str">
        <f t="shared" si="2293"/>
        <v/>
      </c>
      <c r="V2077" s="12"/>
      <c r="W2077" s="13"/>
      <c r="X2077" s="4" t="str">
        <f t="shared" si="2294"/>
        <v/>
      </c>
      <c r="Y2077" s="12"/>
      <c r="Z2077" s="13"/>
      <c r="AA2077" s="4" t="str">
        <f t="shared" si="2295"/>
        <v/>
      </c>
      <c r="AB2077" s="12"/>
      <c r="AC2077" s="13"/>
      <c r="AD2077" s="4" t="str">
        <f t="shared" si="2296"/>
        <v/>
      </c>
      <c r="AE2077" s="12"/>
      <c r="AF2077" s="13"/>
      <c r="AG2077" s="4" t="str">
        <f t="shared" si="2297"/>
        <v/>
      </c>
      <c r="AH2077" s="12"/>
      <c r="AI2077" s="13"/>
      <c r="AJ2077" s="4" t="str">
        <f t="shared" si="2298"/>
        <v/>
      </c>
      <c r="AK2077" s="12"/>
      <c r="AL2077" s="13"/>
      <c r="AM2077" s="4" t="str">
        <f t="shared" si="2299"/>
        <v/>
      </c>
      <c r="AN2077" s="12"/>
      <c r="AO2077" s="13"/>
      <c r="AP2077" s="4" t="str">
        <f t="shared" si="2300"/>
        <v/>
      </c>
      <c r="AQ2077" s="12"/>
      <c r="AR2077" s="13"/>
      <c r="AS2077" s="4" t="str">
        <f t="shared" si="2301"/>
        <v/>
      </c>
      <c r="AT2077" s="12"/>
      <c r="AU2077" s="13"/>
      <c r="AV2077" s="4" t="str">
        <f t="shared" si="2302"/>
        <v/>
      </c>
      <c r="AW2077" s="12"/>
      <c r="AX2077" s="13"/>
      <c r="AY2077" s="4" t="str">
        <f t="shared" si="2303"/>
        <v/>
      </c>
      <c r="AZ2077" s="12"/>
      <c r="BA2077" s="13"/>
      <c r="BB2077" s="4" t="str">
        <f t="shared" si="2304"/>
        <v/>
      </c>
      <c r="BC2077" s="12"/>
      <c r="BD2077" s="13"/>
      <c r="BE2077" s="4" t="str">
        <f t="shared" si="2305"/>
        <v/>
      </c>
      <c r="BF2077" s="12"/>
      <c r="BG2077" s="13"/>
      <c r="BH2077" s="4" t="str">
        <f t="shared" si="2306"/>
        <v/>
      </c>
      <c r="BI2077" s="12"/>
      <c r="BJ2077" s="13"/>
      <c r="BK2077" s="4" t="str">
        <f t="shared" si="2307"/>
        <v/>
      </c>
      <c r="BL2077" s="12"/>
      <c r="BM2077" s="13"/>
      <c r="BN2077" s="4" t="str">
        <f t="shared" si="2308"/>
        <v/>
      </c>
      <c r="BO2077" s="12"/>
      <c r="BP2077" s="13"/>
      <c r="BQ2077" s="4" t="str">
        <f t="shared" si="2309"/>
        <v/>
      </c>
      <c r="BR2077" s="12"/>
      <c r="BS2077" s="13"/>
      <c r="BT2077" s="4" t="str">
        <f t="shared" si="2310"/>
        <v/>
      </c>
      <c r="BU2077" s="12"/>
      <c r="BV2077" s="13"/>
    </row>
    <row r="2078" spans="1:77" hidden="1" outlineLevel="1">
      <c r="B2078" t="str">
        <f t="shared" si="2287"/>
        <v>Anonymous2015-10</v>
      </c>
      <c r="C2078" t="s">
        <v>14</v>
      </c>
      <c r="D2078">
        <f t="shared" si="2311"/>
        <v>2015</v>
      </c>
      <c r="E2078" t="str">
        <f t="shared" si="2311"/>
        <v>EUR</v>
      </c>
      <c r="F2078" s="4" t="str">
        <f t="shared" si="2288"/>
        <v/>
      </c>
      <c r="G2078" s="12"/>
      <c r="H2078" s="13"/>
      <c r="I2078" s="4" t="str">
        <f t="shared" si="2289"/>
        <v/>
      </c>
      <c r="J2078" s="12"/>
      <c r="K2078" s="13"/>
      <c r="L2078" s="4" t="str">
        <f t="shared" si="2290"/>
        <v/>
      </c>
      <c r="M2078" s="12"/>
      <c r="N2078" s="13"/>
      <c r="O2078" s="4" t="str">
        <f t="shared" si="2291"/>
        <v/>
      </c>
      <c r="P2078" s="12"/>
      <c r="Q2078" s="13"/>
      <c r="R2078" s="4" t="str">
        <f t="shared" si="2292"/>
        <v/>
      </c>
      <c r="S2078" s="12"/>
      <c r="T2078" s="13"/>
      <c r="U2078" s="4" t="str">
        <f t="shared" si="2293"/>
        <v/>
      </c>
      <c r="V2078" s="12"/>
      <c r="W2078" s="13"/>
      <c r="X2078" s="4" t="str">
        <f t="shared" si="2294"/>
        <v/>
      </c>
      <c r="Y2078" s="12"/>
      <c r="Z2078" s="13"/>
      <c r="AA2078" s="4" t="str">
        <f t="shared" si="2295"/>
        <v/>
      </c>
      <c r="AB2078" s="12"/>
      <c r="AC2078" s="13"/>
      <c r="AD2078" s="4" t="str">
        <f t="shared" si="2296"/>
        <v/>
      </c>
      <c r="AE2078" s="12"/>
      <c r="AF2078" s="13"/>
      <c r="AG2078" s="4" t="str">
        <f t="shared" si="2297"/>
        <v/>
      </c>
      <c r="AH2078" s="12"/>
      <c r="AI2078" s="13"/>
      <c r="AJ2078" s="4" t="str">
        <f t="shared" si="2298"/>
        <v/>
      </c>
      <c r="AK2078" s="12"/>
      <c r="AL2078" s="13"/>
      <c r="AM2078" s="4" t="str">
        <f t="shared" si="2299"/>
        <v/>
      </c>
      <c r="AN2078" s="12"/>
      <c r="AO2078" s="13"/>
      <c r="AP2078" s="4" t="str">
        <f t="shared" si="2300"/>
        <v/>
      </c>
      <c r="AQ2078" s="12"/>
      <c r="AR2078" s="13"/>
      <c r="AS2078" s="4" t="str">
        <f t="shared" si="2301"/>
        <v/>
      </c>
      <c r="AT2078" s="12"/>
      <c r="AU2078" s="13"/>
      <c r="AV2078" s="4" t="str">
        <f t="shared" si="2302"/>
        <v/>
      </c>
      <c r="AW2078" s="12"/>
      <c r="AX2078" s="13"/>
      <c r="AY2078" s="4" t="str">
        <f t="shared" si="2303"/>
        <v/>
      </c>
      <c r="AZ2078" s="12"/>
      <c r="BA2078" s="13"/>
      <c r="BB2078" s="4" t="str">
        <f t="shared" si="2304"/>
        <v/>
      </c>
      <c r="BC2078" s="12"/>
      <c r="BD2078" s="13"/>
      <c r="BE2078" s="4" t="str">
        <f t="shared" si="2305"/>
        <v/>
      </c>
      <c r="BF2078" s="12"/>
      <c r="BG2078" s="13"/>
      <c r="BH2078" s="4" t="str">
        <f t="shared" si="2306"/>
        <v/>
      </c>
      <c r="BI2078" s="12"/>
      <c r="BJ2078" s="13"/>
      <c r="BK2078" s="4" t="str">
        <f t="shared" si="2307"/>
        <v/>
      </c>
      <c r="BL2078" s="12"/>
      <c r="BM2078" s="13"/>
      <c r="BN2078" s="4" t="str">
        <f t="shared" si="2308"/>
        <v/>
      </c>
      <c r="BO2078" s="12"/>
      <c r="BP2078" s="13"/>
      <c r="BQ2078" s="4" t="str">
        <f t="shared" si="2309"/>
        <v/>
      </c>
      <c r="BR2078" s="12"/>
      <c r="BS2078" s="13"/>
      <c r="BT2078" s="4" t="str">
        <f t="shared" si="2310"/>
        <v/>
      </c>
      <c r="BU2078" s="12"/>
      <c r="BV2078" s="13"/>
    </row>
    <row r="2079" spans="1:77" hidden="1" outlineLevel="1">
      <c r="B2079" t="str">
        <f t="shared" si="2287"/>
        <v>Anonymous2015-10</v>
      </c>
      <c r="C2079" t="s">
        <v>11</v>
      </c>
      <c r="D2079">
        <f t="shared" si="2311"/>
        <v>2015</v>
      </c>
      <c r="E2079" t="str">
        <f t="shared" si="2311"/>
        <v>EUR</v>
      </c>
      <c r="F2079" s="4" t="str">
        <f t="shared" si="2288"/>
        <v/>
      </c>
      <c r="G2079" s="12"/>
      <c r="H2079" s="13"/>
      <c r="I2079" s="4" t="str">
        <f t="shared" si="2289"/>
        <v/>
      </c>
      <c r="J2079" s="12"/>
      <c r="K2079" s="13"/>
      <c r="L2079" s="4" t="str">
        <f t="shared" si="2290"/>
        <v/>
      </c>
      <c r="M2079" s="12"/>
      <c r="N2079" s="13"/>
      <c r="O2079" s="4" t="str">
        <f t="shared" si="2291"/>
        <v/>
      </c>
      <c r="P2079" s="12"/>
      <c r="Q2079" s="13"/>
      <c r="R2079" s="4" t="str">
        <f t="shared" si="2292"/>
        <v/>
      </c>
      <c r="S2079" s="12"/>
      <c r="T2079" s="13"/>
      <c r="U2079" s="4" t="str">
        <f t="shared" si="2293"/>
        <v/>
      </c>
      <c r="V2079" s="12"/>
      <c r="W2079" s="13"/>
      <c r="X2079" s="4" t="str">
        <f t="shared" si="2294"/>
        <v/>
      </c>
      <c r="Y2079" s="12"/>
      <c r="Z2079" s="13"/>
      <c r="AA2079" s="4" t="str">
        <f t="shared" si="2295"/>
        <v/>
      </c>
      <c r="AB2079" s="12"/>
      <c r="AC2079" s="13"/>
      <c r="AD2079" s="4" t="str">
        <f t="shared" si="2296"/>
        <v/>
      </c>
      <c r="AE2079" s="12"/>
      <c r="AF2079" s="13"/>
      <c r="AG2079" s="4" t="str">
        <f t="shared" si="2297"/>
        <v/>
      </c>
      <c r="AH2079" s="12"/>
      <c r="AI2079" s="13"/>
      <c r="AJ2079" s="4" t="str">
        <f t="shared" si="2298"/>
        <v/>
      </c>
      <c r="AK2079" s="12"/>
      <c r="AL2079" s="13"/>
      <c r="AM2079" s="4" t="str">
        <f t="shared" si="2299"/>
        <v/>
      </c>
      <c r="AN2079" s="12"/>
      <c r="AO2079" s="13"/>
      <c r="AP2079" s="4" t="str">
        <f t="shared" si="2300"/>
        <v/>
      </c>
      <c r="AQ2079" s="12"/>
      <c r="AR2079" s="13"/>
      <c r="AS2079" s="4" t="str">
        <f t="shared" si="2301"/>
        <v/>
      </c>
      <c r="AT2079" s="12"/>
      <c r="AU2079" s="13"/>
      <c r="AV2079" s="4" t="str">
        <f t="shared" si="2302"/>
        <v/>
      </c>
      <c r="AW2079" s="12"/>
      <c r="AX2079" s="13"/>
      <c r="AY2079" s="4" t="str">
        <f t="shared" si="2303"/>
        <v/>
      </c>
      <c r="AZ2079" s="12"/>
      <c r="BA2079" s="13"/>
      <c r="BB2079" s="4" t="str">
        <f t="shared" si="2304"/>
        <v/>
      </c>
      <c r="BC2079" s="12"/>
      <c r="BD2079" s="13"/>
      <c r="BE2079" s="4" t="str">
        <f t="shared" si="2305"/>
        <v/>
      </c>
      <c r="BF2079" s="12"/>
      <c r="BG2079" s="13"/>
      <c r="BH2079" s="4" t="str">
        <f t="shared" si="2306"/>
        <v/>
      </c>
      <c r="BI2079" s="12"/>
      <c r="BJ2079" s="13"/>
      <c r="BK2079" s="4" t="str">
        <f t="shared" si="2307"/>
        <v/>
      </c>
      <c r="BL2079" s="12"/>
      <c r="BM2079" s="13"/>
      <c r="BN2079" s="4" t="str">
        <f t="shared" si="2308"/>
        <v/>
      </c>
      <c r="BO2079" s="12"/>
      <c r="BP2079" s="13"/>
      <c r="BQ2079" s="4" t="str">
        <f t="shared" si="2309"/>
        <v/>
      </c>
      <c r="BR2079" s="12"/>
      <c r="BS2079" s="13"/>
      <c r="BT2079" s="4" t="str">
        <f t="shared" si="2310"/>
        <v/>
      </c>
      <c r="BU2079" s="12"/>
      <c r="BV2079" s="13"/>
    </row>
    <row r="2080" spans="1:77" hidden="1" outlineLevel="1">
      <c r="B2080" t="str">
        <f t="shared" si="2287"/>
        <v>Anonymous2015-10</v>
      </c>
      <c r="C2080" t="s">
        <v>15</v>
      </c>
      <c r="D2080">
        <f t="shared" si="2311"/>
        <v>2015</v>
      </c>
      <c r="E2080" t="str">
        <f t="shared" si="2311"/>
        <v>EUR</v>
      </c>
      <c r="F2080" s="4" t="str">
        <f t="shared" si="2288"/>
        <v/>
      </c>
      <c r="G2080" s="12"/>
      <c r="H2080" s="13"/>
      <c r="I2080" s="4" t="str">
        <f t="shared" si="2289"/>
        <v/>
      </c>
      <c r="J2080" s="12"/>
      <c r="K2080" s="13"/>
      <c r="L2080" s="4" t="str">
        <f t="shared" si="2290"/>
        <v/>
      </c>
      <c r="M2080" s="12"/>
      <c r="N2080" s="13"/>
      <c r="O2080" s="4" t="str">
        <f t="shared" si="2291"/>
        <v/>
      </c>
      <c r="P2080" s="12"/>
      <c r="Q2080" s="13"/>
      <c r="R2080" s="4" t="str">
        <f t="shared" si="2292"/>
        <v/>
      </c>
      <c r="S2080" s="12"/>
      <c r="T2080" s="13"/>
      <c r="U2080" s="4" t="str">
        <f t="shared" si="2293"/>
        <v/>
      </c>
      <c r="V2080" s="12"/>
      <c r="W2080" s="13"/>
      <c r="X2080" s="4" t="str">
        <f t="shared" si="2294"/>
        <v/>
      </c>
      <c r="Y2080" s="12"/>
      <c r="Z2080" s="13"/>
      <c r="AA2080" s="4" t="str">
        <f t="shared" si="2295"/>
        <v/>
      </c>
      <c r="AB2080" s="12"/>
      <c r="AC2080" s="13"/>
      <c r="AD2080" s="4" t="str">
        <f t="shared" si="2296"/>
        <v/>
      </c>
      <c r="AE2080" s="12"/>
      <c r="AF2080" s="13"/>
      <c r="AG2080" s="4" t="str">
        <f t="shared" si="2297"/>
        <v/>
      </c>
      <c r="AH2080" s="12"/>
      <c r="AI2080" s="13"/>
      <c r="AJ2080" s="4" t="str">
        <f t="shared" si="2298"/>
        <v/>
      </c>
      <c r="AK2080" s="12"/>
      <c r="AL2080" s="13"/>
      <c r="AM2080" s="4" t="str">
        <f t="shared" si="2299"/>
        <v/>
      </c>
      <c r="AN2080" s="12"/>
      <c r="AO2080" s="13"/>
      <c r="AP2080" s="4" t="str">
        <f t="shared" si="2300"/>
        <v/>
      </c>
      <c r="AQ2080" s="12"/>
      <c r="AR2080" s="13"/>
      <c r="AS2080" s="4" t="str">
        <f t="shared" si="2301"/>
        <v/>
      </c>
      <c r="AT2080" s="12"/>
      <c r="AU2080" s="13"/>
      <c r="AV2080" s="4" t="str">
        <f t="shared" si="2302"/>
        <v/>
      </c>
      <c r="AW2080" s="12"/>
      <c r="AX2080" s="13"/>
      <c r="AY2080" s="4" t="str">
        <f t="shared" si="2303"/>
        <v/>
      </c>
      <c r="AZ2080" s="12"/>
      <c r="BA2080" s="13"/>
      <c r="BB2080" s="4" t="str">
        <f t="shared" si="2304"/>
        <v/>
      </c>
      <c r="BC2080" s="12"/>
      <c r="BD2080" s="13"/>
      <c r="BE2080" s="4" t="str">
        <f t="shared" si="2305"/>
        <v/>
      </c>
      <c r="BF2080" s="12"/>
      <c r="BG2080" s="13"/>
      <c r="BH2080" s="4" t="str">
        <f t="shared" si="2306"/>
        <v/>
      </c>
      <c r="BI2080" s="12"/>
      <c r="BJ2080" s="13"/>
      <c r="BK2080" s="4" t="str">
        <f t="shared" si="2307"/>
        <v/>
      </c>
      <c r="BL2080" s="12"/>
      <c r="BM2080" s="13"/>
      <c r="BN2080" s="4" t="str">
        <f t="shared" si="2308"/>
        <v/>
      </c>
      <c r="BO2080" s="12"/>
      <c r="BP2080" s="13"/>
      <c r="BQ2080" s="4" t="str">
        <f t="shared" si="2309"/>
        <v/>
      </c>
      <c r="BR2080" s="12"/>
      <c r="BS2080" s="13"/>
      <c r="BT2080" s="4" t="str">
        <f t="shared" si="2310"/>
        <v/>
      </c>
      <c r="BU2080" s="12"/>
      <c r="BV2080" s="13"/>
    </row>
    <row r="2081" spans="1:77" hidden="1" outlineLevel="1">
      <c r="B2081" t="str">
        <f t="shared" si="2287"/>
        <v>Anonymous2015-10</v>
      </c>
      <c r="C2081" t="s">
        <v>16</v>
      </c>
      <c r="D2081">
        <f t="shared" si="2311"/>
        <v>2015</v>
      </c>
      <c r="E2081" t="str">
        <f t="shared" si="2311"/>
        <v>EUR</v>
      </c>
      <c r="F2081" s="4" t="str">
        <f t="shared" si="2288"/>
        <v/>
      </c>
      <c r="G2081" s="12"/>
      <c r="H2081" s="13"/>
      <c r="I2081" s="4" t="str">
        <f t="shared" si="2289"/>
        <v/>
      </c>
      <c r="J2081" s="12"/>
      <c r="K2081" s="13"/>
      <c r="L2081" s="4" t="str">
        <f t="shared" si="2290"/>
        <v/>
      </c>
      <c r="M2081" s="12"/>
      <c r="N2081" s="13"/>
      <c r="O2081" s="4" t="str">
        <f t="shared" si="2291"/>
        <v/>
      </c>
      <c r="P2081" s="12"/>
      <c r="Q2081" s="13"/>
      <c r="R2081" s="4" t="str">
        <f t="shared" si="2292"/>
        <v/>
      </c>
      <c r="S2081" s="12"/>
      <c r="T2081" s="13"/>
      <c r="U2081" s="4" t="str">
        <f t="shared" si="2293"/>
        <v/>
      </c>
      <c r="V2081" s="12"/>
      <c r="W2081" s="13"/>
      <c r="X2081" s="4" t="str">
        <f t="shared" si="2294"/>
        <v/>
      </c>
      <c r="Y2081" s="12"/>
      <c r="Z2081" s="13"/>
      <c r="AA2081" s="4" t="str">
        <f t="shared" si="2295"/>
        <v/>
      </c>
      <c r="AB2081" s="12"/>
      <c r="AC2081" s="13"/>
      <c r="AD2081" s="4" t="str">
        <f t="shared" si="2296"/>
        <v/>
      </c>
      <c r="AE2081" s="12"/>
      <c r="AF2081" s="13"/>
      <c r="AG2081" s="4" t="str">
        <f t="shared" si="2297"/>
        <v/>
      </c>
      <c r="AH2081" s="12"/>
      <c r="AI2081" s="13"/>
      <c r="AJ2081" s="4" t="str">
        <f t="shared" si="2298"/>
        <v/>
      </c>
      <c r="AK2081" s="12"/>
      <c r="AL2081" s="13"/>
      <c r="AM2081" s="4" t="str">
        <f t="shared" si="2299"/>
        <v/>
      </c>
      <c r="AN2081" s="12"/>
      <c r="AO2081" s="13"/>
      <c r="AP2081" s="4" t="str">
        <f t="shared" si="2300"/>
        <v/>
      </c>
      <c r="AQ2081" s="12"/>
      <c r="AR2081" s="13"/>
      <c r="AS2081" s="4" t="str">
        <f t="shared" si="2301"/>
        <v/>
      </c>
      <c r="AT2081" s="12"/>
      <c r="AU2081" s="13"/>
      <c r="AV2081" s="4" t="str">
        <f t="shared" si="2302"/>
        <v/>
      </c>
      <c r="AW2081" s="12"/>
      <c r="AX2081" s="13"/>
      <c r="AY2081" s="4" t="str">
        <f t="shared" si="2303"/>
        <v/>
      </c>
      <c r="AZ2081" s="12"/>
      <c r="BA2081" s="13"/>
      <c r="BB2081" s="4" t="str">
        <f t="shared" si="2304"/>
        <v/>
      </c>
      <c r="BC2081" s="12"/>
      <c r="BD2081" s="13"/>
      <c r="BE2081" s="4" t="str">
        <f t="shared" si="2305"/>
        <v/>
      </c>
      <c r="BF2081" s="12"/>
      <c r="BG2081" s="13"/>
      <c r="BH2081" s="4" t="str">
        <f t="shared" si="2306"/>
        <v/>
      </c>
      <c r="BI2081" s="12"/>
      <c r="BJ2081" s="13"/>
      <c r="BK2081" s="4" t="str">
        <f t="shared" si="2307"/>
        <v/>
      </c>
      <c r="BL2081" s="12"/>
      <c r="BM2081" s="13"/>
      <c r="BN2081" s="4" t="str">
        <f t="shared" si="2308"/>
        <v/>
      </c>
      <c r="BO2081" s="12"/>
      <c r="BP2081" s="13"/>
      <c r="BQ2081" s="4" t="str">
        <f t="shared" si="2309"/>
        <v/>
      </c>
      <c r="BR2081" s="12"/>
      <c r="BS2081" s="13"/>
      <c r="BT2081" s="4" t="str">
        <f t="shared" si="2310"/>
        <v/>
      </c>
      <c r="BU2081" s="12"/>
      <c r="BV2081" s="13"/>
    </row>
    <row r="2082" spans="1:77" collapsed="1">
      <c r="B2082" t="s">
        <v>69</v>
      </c>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c r="AQ2082" s="4"/>
      <c r="AR2082" s="4"/>
      <c r="AS2082" s="4"/>
      <c r="AT2082" s="4"/>
      <c r="AU2082" s="4"/>
      <c r="AV2082" s="4"/>
      <c r="AW2082" s="4"/>
      <c r="AX2082" s="4"/>
      <c r="AY2082" s="4"/>
      <c r="AZ2082" s="4"/>
      <c r="BA2082" s="4"/>
      <c r="BB2082" s="4"/>
      <c r="BC2082" s="4"/>
      <c r="BD2082" s="4"/>
      <c r="BE2082" s="4"/>
      <c r="BF2082" s="4"/>
      <c r="BG2082" s="4"/>
      <c r="BH2082" s="4"/>
      <c r="BI2082" s="4"/>
      <c r="BJ2082" s="4"/>
      <c r="BK2082" s="4"/>
      <c r="BL2082" s="4"/>
      <c r="BM2082" s="4"/>
      <c r="BN2082" s="4"/>
      <c r="BO2082" s="4"/>
      <c r="BP2082" s="4"/>
      <c r="BQ2082" s="4"/>
      <c r="BR2082" s="4"/>
      <c r="BS2082" s="4"/>
      <c r="BT2082" s="4"/>
      <c r="BU2082" s="4"/>
      <c r="BV2082" s="4"/>
    </row>
    <row r="2083" spans="1:77">
      <c r="B2083" t="str">
        <f>B2081</f>
        <v>Anonymous2015-10</v>
      </c>
      <c r="C2083" t="s">
        <v>19</v>
      </c>
      <c r="D2083">
        <f>D2081</f>
        <v>2015</v>
      </c>
      <c r="E2083" t="str">
        <f>E2070</f>
        <v>EUR/kW</v>
      </c>
      <c r="F2083" s="4" t="str">
        <f>IFERROR(AVERAGE(G2083:H2083),"")</f>
        <v/>
      </c>
      <c r="G2083" s="12"/>
      <c r="H2083" s="13"/>
      <c r="I2083" s="4" t="str">
        <f>IFERROR(AVERAGE(J2083:K2083),"")</f>
        <v/>
      </c>
      <c r="J2083" s="12"/>
      <c r="K2083" s="13"/>
      <c r="L2083" s="4" t="str">
        <f>IFERROR(AVERAGE(M2083:N2083),"")</f>
        <v/>
      </c>
      <c r="M2083" s="12"/>
      <c r="N2083" s="13"/>
      <c r="O2083" s="4" t="str">
        <f>IFERROR(AVERAGE(P2083:Q2083),"")</f>
        <v/>
      </c>
      <c r="P2083" s="12"/>
      <c r="Q2083" s="13"/>
      <c r="R2083" s="4" t="str">
        <f>IFERROR(AVERAGE(S2083:T2083),"")</f>
        <v/>
      </c>
      <c r="S2083" s="12"/>
      <c r="T2083" s="13"/>
      <c r="U2083" s="4" t="str">
        <f>IFERROR(AVERAGE(V2083:W2083),"")</f>
        <v/>
      </c>
      <c r="V2083" s="12"/>
      <c r="W2083" s="13"/>
      <c r="X2083" s="4" t="str">
        <f>IFERROR(AVERAGE(Y2083:Z2083),"")</f>
        <v/>
      </c>
      <c r="Y2083" s="12"/>
      <c r="Z2083" s="13"/>
      <c r="AA2083" s="4" t="str">
        <f>IFERROR(AVERAGE(AB2083:AC2083),"")</f>
        <v/>
      </c>
      <c r="AB2083" s="12"/>
      <c r="AC2083" s="13"/>
      <c r="AD2083" s="4" t="str">
        <f>IFERROR(AVERAGE(AE2083:AF2083),"")</f>
        <v/>
      </c>
      <c r="AE2083" s="12"/>
      <c r="AF2083" s="13"/>
      <c r="AG2083" s="4" t="str">
        <f>IFERROR(AVERAGE(AH2083:AI2083),"")</f>
        <v/>
      </c>
      <c r="AH2083" s="12"/>
      <c r="AI2083" s="13"/>
      <c r="AJ2083" s="4" t="str">
        <f>IFERROR(AVERAGE(AK2083:AL2083),"")</f>
        <v/>
      </c>
      <c r="AK2083" s="12"/>
      <c r="AL2083" s="13"/>
      <c r="AM2083" s="4" t="str">
        <f>IFERROR(AVERAGE(AN2083:AO2083),"")</f>
        <v/>
      </c>
      <c r="AN2083" s="12"/>
      <c r="AO2083" s="13"/>
      <c r="AP2083" s="4" t="str">
        <f>IFERROR(AVERAGE(AQ2083:AR2083),"")</f>
        <v/>
      </c>
      <c r="AQ2083" s="12"/>
      <c r="AR2083" s="13"/>
      <c r="AS2083" s="4" t="str">
        <f>IFERROR(AVERAGE(AT2083:AU2083),"")</f>
        <v/>
      </c>
      <c r="AT2083" s="12"/>
      <c r="AU2083" s="13"/>
      <c r="AV2083" s="4" t="str">
        <f>IFERROR(AVERAGE(AW2083:AX2083),"")</f>
        <v/>
      </c>
      <c r="AW2083" s="12"/>
      <c r="AX2083" s="13"/>
      <c r="AY2083" s="4" t="str">
        <f>IFERROR(AVERAGE(AZ2083:BA2083),"")</f>
        <v/>
      </c>
      <c r="AZ2083" s="12"/>
      <c r="BA2083" s="13"/>
      <c r="BB2083" s="4" t="str">
        <f>IFERROR(AVERAGE(BC2083:BD2083),"")</f>
        <v/>
      </c>
      <c r="BC2083" s="12"/>
      <c r="BD2083" s="13"/>
      <c r="BE2083" s="4" t="str">
        <f>IFERROR(AVERAGE(BF2083:BG2083),"")</f>
        <v/>
      </c>
      <c r="BF2083" s="12"/>
      <c r="BG2083" s="13"/>
      <c r="BH2083" s="4" t="str">
        <f>IFERROR(AVERAGE(BI2083:BJ2083),"")</f>
        <v/>
      </c>
      <c r="BI2083" s="12"/>
      <c r="BJ2083" s="13"/>
      <c r="BK2083" s="4" t="str">
        <f>IFERROR(AVERAGE(BL2083:BM2083),"")</f>
        <v/>
      </c>
      <c r="BL2083" s="12"/>
      <c r="BM2083" s="13"/>
      <c r="BN2083" s="4" t="str">
        <f>IFERROR(AVERAGE(BO2083:BP2083),"")</f>
        <v/>
      </c>
      <c r="BO2083" s="12"/>
      <c r="BP2083" s="13"/>
      <c r="BQ2083" s="4" t="str">
        <f>IFERROR(AVERAGE(BR2083:BS2083),"")</f>
        <v/>
      </c>
      <c r="BR2083" s="12"/>
      <c r="BS2083" s="13"/>
      <c r="BT2083" s="4" t="str">
        <f>IFERROR(AVERAGE(BU2083:BV2083),"")</f>
        <v/>
      </c>
      <c r="BU2083" s="12"/>
      <c r="BV2083" s="13"/>
    </row>
    <row r="2084" spans="1:77">
      <c r="B2084" t="s">
        <v>69</v>
      </c>
      <c r="F2084" s="4"/>
      <c r="G2084" s="4"/>
      <c r="H2084" s="4"/>
      <c r="I2084" s="4"/>
      <c r="J2084" s="4"/>
      <c r="K2084" s="4"/>
      <c r="L2084" s="4"/>
      <c r="M2084" s="4"/>
      <c r="N2084" s="4"/>
      <c r="O2084" s="4"/>
      <c r="P2084" s="4"/>
      <c r="Q2084" s="4"/>
      <c r="R2084" s="4"/>
      <c r="S2084" s="4"/>
      <c r="T2084" s="4"/>
      <c r="U2084" s="4"/>
      <c r="V2084" s="4"/>
      <c r="W2084" s="4"/>
      <c r="X2084" s="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4"/>
      <c r="AU2084" s="4"/>
      <c r="AV2084" s="4"/>
      <c r="AW2084" s="4"/>
      <c r="AX2084" s="4"/>
      <c r="AY2084" s="4"/>
      <c r="AZ2084" s="4"/>
      <c r="BA2084" s="4"/>
      <c r="BB2084" s="4"/>
      <c r="BC2084" s="4"/>
      <c r="BD2084" s="4"/>
      <c r="BE2084" s="4"/>
      <c r="BF2084" s="4"/>
      <c r="BG2084" s="4"/>
      <c r="BH2084" s="4"/>
      <c r="BI2084" s="4"/>
      <c r="BJ2084" s="4"/>
      <c r="BK2084" s="4"/>
      <c r="BL2084" s="4"/>
      <c r="BM2084" s="4"/>
      <c r="BN2084" s="4"/>
      <c r="BO2084" s="4"/>
      <c r="BP2084" s="4"/>
      <c r="BQ2084" s="4"/>
      <c r="BR2084" s="4"/>
      <c r="BS2084" s="4"/>
      <c r="BT2084" s="4"/>
      <c r="BU2084" s="4"/>
      <c r="BV2084" s="4"/>
    </row>
    <row r="2085" spans="1:77">
      <c r="B2085" t="str">
        <f>B2083</f>
        <v>Anonymous2015-10</v>
      </c>
      <c r="C2085" t="s">
        <v>48</v>
      </c>
      <c r="D2085">
        <f>D2083</f>
        <v>2015</v>
      </c>
      <c r="E2085" t="s">
        <v>22</v>
      </c>
      <c r="F2085" s="22" t="str">
        <f>IFERROR(AVERAGE(G2085:H2085),"")</f>
        <v/>
      </c>
      <c r="G2085" s="23"/>
      <c r="H2085" s="24"/>
      <c r="I2085" s="22" t="str">
        <f>IFERROR(AVERAGE(J2085:K2085),"")</f>
        <v/>
      </c>
      <c r="J2085" s="23"/>
      <c r="K2085" s="24"/>
      <c r="L2085" s="22" t="str">
        <f>IFERROR(AVERAGE(M2085:N2085),"")</f>
        <v/>
      </c>
      <c r="M2085" s="23"/>
      <c r="N2085" s="24"/>
      <c r="O2085" s="22" t="str">
        <f>IFERROR(AVERAGE(P2085:Q2085),"")</f>
        <v/>
      </c>
      <c r="P2085" s="23"/>
      <c r="Q2085" s="24"/>
      <c r="R2085" s="22" t="str">
        <f>IFERROR(AVERAGE(S2085:T2085),"")</f>
        <v/>
      </c>
      <c r="S2085" s="23"/>
      <c r="T2085" s="24"/>
      <c r="U2085" s="22" t="str">
        <f>IFERROR(AVERAGE(V2085:W2085),"")</f>
        <v/>
      </c>
      <c r="V2085" s="23"/>
      <c r="W2085" s="24"/>
      <c r="X2085" s="22" t="str">
        <f>IFERROR(AVERAGE(Y2085:Z2085),"")</f>
        <v/>
      </c>
      <c r="Y2085" s="23"/>
      <c r="Z2085" s="24"/>
      <c r="AA2085" s="22" t="str">
        <f>IFERROR(AVERAGE(AB2085:AC2085),"")</f>
        <v/>
      </c>
      <c r="AB2085" s="23"/>
      <c r="AC2085" s="24"/>
      <c r="AD2085" s="22" t="str">
        <f>IFERROR(AVERAGE(AE2085:AF2085),"")</f>
        <v/>
      </c>
      <c r="AE2085" s="23"/>
      <c r="AF2085" s="24"/>
      <c r="AG2085" s="22" t="str">
        <f>IFERROR(AVERAGE(AH2085:AI2085),"")</f>
        <v/>
      </c>
      <c r="AH2085" s="23"/>
      <c r="AI2085" s="24"/>
      <c r="AJ2085" s="22" t="str">
        <f>IFERROR(AVERAGE(AK2085:AL2085),"")</f>
        <v/>
      </c>
      <c r="AK2085" s="23"/>
      <c r="AL2085" s="24"/>
      <c r="AM2085" s="22" t="str">
        <f>IFERROR(AVERAGE(AN2085:AO2085),"")</f>
        <v/>
      </c>
      <c r="AN2085" s="23"/>
      <c r="AO2085" s="24"/>
      <c r="AP2085" s="22" t="str">
        <f>IFERROR(AVERAGE(AQ2085:AR2085),"")</f>
        <v/>
      </c>
      <c r="AQ2085" s="23"/>
      <c r="AR2085" s="24"/>
      <c r="AS2085" s="22" t="str">
        <f>IFERROR(AVERAGE(AT2085:AU2085),"")</f>
        <v/>
      </c>
      <c r="AT2085" s="23"/>
      <c r="AU2085" s="24"/>
      <c r="AV2085" s="22" t="str">
        <f>IFERROR(AVERAGE(AW2085:AX2085),"")</f>
        <v/>
      </c>
      <c r="AW2085" s="23"/>
      <c r="AX2085" s="24"/>
      <c r="AY2085" s="22" t="str">
        <f>IFERROR(AVERAGE(AZ2085:BA2085),"")</f>
        <v/>
      </c>
      <c r="AZ2085" s="23"/>
      <c r="BA2085" s="24"/>
      <c r="BB2085" s="22" t="str">
        <f>IFERROR(AVERAGE(BC2085:BD2085),"")</f>
        <v/>
      </c>
      <c r="BC2085" s="23"/>
      <c r="BD2085" s="24"/>
      <c r="BE2085" s="22" t="str">
        <f>IFERROR(AVERAGE(BF2085:BG2085),"")</f>
        <v/>
      </c>
      <c r="BF2085" s="23"/>
      <c r="BG2085" s="24"/>
      <c r="BH2085" s="22" t="str">
        <f>IFERROR(AVERAGE(BI2085:BJ2085),"")</f>
        <v/>
      </c>
      <c r="BI2085" s="23"/>
      <c r="BJ2085" s="24"/>
      <c r="BK2085" s="22" t="str">
        <f>IFERROR(AVERAGE(BL2085:BM2085),"")</f>
        <v/>
      </c>
      <c r="BL2085" s="23"/>
      <c r="BM2085" s="24"/>
      <c r="BN2085" s="22" t="str">
        <f>IFERROR(AVERAGE(BO2085:BP2085),"")</f>
        <v/>
      </c>
      <c r="BO2085" s="23"/>
      <c r="BP2085" s="24"/>
      <c r="BQ2085" s="22" t="str">
        <f>IFERROR(AVERAGE(BR2085:BS2085),"")</f>
        <v/>
      </c>
      <c r="BR2085" s="23"/>
      <c r="BS2085" s="24"/>
      <c r="BT2085" s="22" t="str">
        <f>IFERROR(AVERAGE(BU2085:BV2085),"")</f>
        <v/>
      </c>
      <c r="BU2085" s="23"/>
      <c r="BV2085" s="24"/>
    </row>
    <row r="2086" spans="1:77">
      <c r="B2086" t="str">
        <f>B2085</f>
        <v>Anonymous2015-10</v>
      </c>
      <c r="C2086" t="s">
        <v>49</v>
      </c>
      <c r="D2086">
        <f>D2085</f>
        <v>2015</v>
      </c>
      <c r="E2086" t="s">
        <v>22</v>
      </c>
      <c r="F2086" s="22" t="str">
        <f>IFERROR(AVERAGE(G2086:H2086),"")</f>
        <v/>
      </c>
      <c r="G2086" s="23"/>
      <c r="H2086" s="24"/>
      <c r="I2086" s="22" t="str">
        <f>IFERROR(AVERAGE(J2086:K2086),"")</f>
        <v/>
      </c>
      <c r="J2086" s="23"/>
      <c r="K2086" s="24"/>
      <c r="L2086" s="22" t="str">
        <f>IFERROR(AVERAGE(M2086:N2086),"")</f>
        <v/>
      </c>
      <c r="M2086" s="23"/>
      <c r="N2086" s="24"/>
      <c r="O2086" s="22" t="str">
        <f>IFERROR(AVERAGE(P2086:Q2086),"")</f>
        <v/>
      </c>
      <c r="P2086" s="23"/>
      <c r="Q2086" s="24"/>
      <c r="R2086" s="22" t="str">
        <f>IFERROR(AVERAGE(S2086:T2086),"")</f>
        <v/>
      </c>
      <c r="S2086" s="23"/>
      <c r="T2086" s="24"/>
      <c r="U2086" s="22" t="str">
        <f>IFERROR(AVERAGE(V2086:W2086),"")</f>
        <v/>
      </c>
      <c r="V2086" s="23"/>
      <c r="W2086" s="24"/>
      <c r="X2086" s="22" t="str">
        <f>IFERROR(AVERAGE(Y2086:Z2086),"")</f>
        <v/>
      </c>
      <c r="Y2086" s="23"/>
      <c r="Z2086" s="24"/>
      <c r="AA2086" s="22" t="str">
        <f>IFERROR(AVERAGE(AB2086:AC2086),"")</f>
        <v/>
      </c>
      <c r="AB2086" s="23"/>
      <c r="AC2086" s="24"/>
      <c r="AD2086" s="22" t="str">
        <f>IFERROR(AVERAGE(AE2086:AF2086),"")</f>
        <v/>
      </c>
      <c r="AE2086" s="23"/>
      <c r="AF2086" s="24"/>
      <c r="AG2086" s="22" t="str">
        <f>IFERROR(AVERAGE(AH2086:AI2086),"")</f>
        <v/>
      </c>
      <c r="AH2086" s="23"/>
      <c r="AI2086" s="24"/>
      <c r="AJ2086" s="22" t="str">
        <f>IFERROR(AVERAGE(AK2086:AL2086),"")</f>
        <v/>
      </c>
      <c r="AK2086" s="23"/>
      <c r="AL2086" s="24"/>
      <c r="AM2086" s="22" t="str">
        <f>IFERROR(AVERAGE(AN2086:AO2086),"")</f>
        <v/>
      </c>
      <c r="AN2086" s="23"/>
      <c r="AO2086" s="24"/>
      <c r="AP2086" s="22" t="str">
        <f>IFERROR(AVERAGE(AQ2086:AR2086),"")</f>
        <v/>
      </c>
      <c r="AQ2086" s="23"/>
      <c r="AR2086" s="24"/>
      <c r="AS2086" s="22" t="str">
        <f>IFERROR(AVERAGE(AT2086:AU2086),"")</f>
        <v/>
      </c>
      <c r="AT2086" s="23"/>
      <c r="AU2086" s="24"/>
      <c r="AV2086" s="22" t="str">
        <f>IFERROR(AVERAGE(AW2086:AX2086),"")</f>
        <v/>
      </c>
      <c r="AW2086" s="23"/>
      <c r="AX2086" s="24"/>
      <c r="AY2086" s="22" t="str">
        <f>IFERROR(AVERAGE(AZ2086:BA2086),"")</f>
        <v/>
      </c>
      <c r="AZ2086" s="23"/>
      <c r="BA2086" s="24"/>
      <c r="BB2086" s="22" t="str">
        <f>IFERROR(AVERAGE(BC2086:BD2086),"")</f>
        <v/>
      </c>
      <c r="BC2086" s="23"/>
      <c r="BD2086" s="24"/>
      <c r="BE2086" s="22" t="str">
        <f>IFERROR(AVERAGE(BF2086:BG2086),"")</f>
        <v/>
      </c>
      <c r="BF2086" s="23"/>
      <c r="BG2086" s="24"/>
      <c r="BH2086" s="22" t="str">
        <f>IFERROR(AVERAGE(BI2086:BJ2086),"")</f>
        <v/>
      </c>
      <c r="BI2086" s="23"/>
      <c r="BJ2086" s="24"/>
      <c r="BK2086" s="22" t="str">
        <f>IFERROR(AVERAGE(BL2086:BM2086),"")</f>
        <v/>
      </c>
      <c r="BL2086" s="23"/>
      <c r="BM2086" s="24"/>
      <c r="BN2086" s="22" t="str">
        <f>IFERROR(AVERAGE(BO2086:BP2086),"")</f>
        <v/>
      </c>
      <c r="BO2086" s="23"/>
      <c r="BP2086" s="24"/>
      <c r="BQ2086" s="22" t="str">
        <f>IFERROR(AVERAGE(BR2086:BS2086),"")</f>
        <v/>
      </c>
      <c r="BR2086" s="23"/>
      <c r="BS2086" s="24"/>
      <c r="BT2086" s="22" t="str">
        <f>IFERROR(AVERAGE(BU2086:BV2086),"")</f>
        <v/>
      </c>
      <c r="BU2086" s="23"/>
      <c r="BV2086" s="24"/>
    </row>
    <row r="2087" spans="1:77">
      <c r="B2087" t="s">
        <v>69</v>
      </c>
      <c r="F2087" s="4"/>
      <c r="G2087" s="4"/>
      <c r="H2087" s="4"/>
      <c r="I2087" s="4"/>
      <c r="J2087" s="4"/>
      <c r="K2087" s="4"/>
      <c r="L2087" s="4"/>
      <c r="M2087" s="4"/>
      <c r="N2087" s="4"/>
      <c r="O2087" s="4"/>
      <c r="P2087" s="4"/>
      <c r="Q2087" s="4"/>
      <c r="R2087" s="4"/>
      <c r="S2087" s="4"/>
      <c r="T2087" s="4"/>
      <c r="U2087" s="4"/>
      <c r="V2087" s="4"/>
      <c r="W2087" s="4"/>
      <c r="X2087" s="4"/>
      <c r="Y2087" s="4"/>
      <c r="Z2087" s="4"/>
      <c r="AA2087" s="4"/>
      <c r="AB2087" s="4"/>
      <c r="AC2087" s="4"/>
      <c r="AD2087" s="4"/>
      <c r="AE2087" s="4"/>
      <c r="AF2087" s="4"/>
      <c r="AG2087" s="4"/>
      <c r="AH2087" s="4"/>
      <c r="AI2087" s="4"/>
      <c r="AJ2087" s="4"/>
      <c r="AK2087" s="4"/>
      <c r="AL2087" s="4"/>
      <c r="AM2087" s="4"/>
      <c r="AN2087" s="4"/>
      <c r="AO2087" s="4"/>
      <c r="AP2087" s="4"/>
      <c r="AQ2087" s="4"/>
      <c r="AR2087" s="4"/>
      <c r="AS2087" s="4"/>
      <c r="AT2087" s="4"/>
      <c r="AU2087" s="4"/>
      <c r="AV2087" s="4"/>
      <c r="AW2087" s="4"/>
      <c r="AX2087" s="4"/>
      <c r="AY2087" s="4"/>
      <c r="AZ2087" s="4"/>
      <c r="BA2087" s="4"/>
      <c r="BB2087" s="4"/>
      <c r="BC2087" s="4"/>
      <c r="BD2087" s="4"/>
      <c r="BE2087" s="4"/>
      <c r="BF2087" s="4"/>
      <c r="BG2087" s="4"/>
      <c r="BH2087" s="4"/>
      <c r="BI2087" s="4"/>
      <c r="BJ2087" s="4"/>
      <c r="BK2087" s="4"/>
      <c r="BL2087" s="4"/>
      <c r="BM2087" s="4"/>
      <c r="BN2087" s="4"/>
      <c r="BO2087" s="4"/>
      <c r="BP2087" s="4"/>
      <c r="BQ2087" s="4"/>
      <c r="BR2087" s="4"/>
      <c r="BS2087" s="4"/>
      <c r="BT2087" s="4"/>
      <c r="BU2087" s="4"/>
      <c r="BV2087" s="4"/>
    </row>
    <row r="2088" spans="1:77">
      <c r="B2088" t="str">
        <f>B2083</f>
        <v>Anonymous2015-10</v>
      </c>
      <c r="C2088" t="s">
        <v>23</v>
      </c>
      <c r="D2088">
        <f>D2083</f>
        <v>2015</v>
      </c>
      <c r="E2088" t="s">
        <v>20</v>
      </c>
      <c r="F2088" s="4" t="str">
        <f>IFERROR(AVERAGE(G2088:H2088),"")</f>
        <v/>
      </c>
      <c r="G2088" s="12"/>
      <c r="H2088" s="13"/>
      <c r="I2088" s="4" t="str">
        <f>IFERROR(AVERAGE(J2088:K2088),"")</f>
        <v/>
      </c>
      <c r="J2088" s="12"/>
      <c r="K2088" s="13"/>
      <c r="L2088" s="4" t="str">
        <f>IFERROR(AVERAGE(M2088:N2088),"")</f>
        <v/>
      </c>
      <c r="M2088" s="12"/>
      <c r="N2088" s="13"/>
      <c r="O2088" s="4" t="str">
        <f>IFERROR(AVERAGE(P2088:Q2088),"")</f>
        <v/>
      </c>
      <c r="P2088" s="12"/>
      <c r="Q2088" s="13"/>
      <c r="R2088" s="4" t="str">
        <f>IFERROR(AVERAGE(S2088:T2088),"")</f>
        <v/>
      </c>
      <c r="S2088" s="12"/>
      <c r="T2088" s="13"/>
      <c r="U2088" s="4" t="str">
        <f>IFERROR(AVERAGE(V2088:W2088),"")</f>
        <v/>
      </c>
      <c r="V2088" s="12"/>
      <c r="W2088" s="13"/>
      <c r="X2088" s="4" t="str">
        <f>IFERROR(AVERAGE(Y2088:Z2088),"")</f>
        <v/>
      </c>
      <c r="Y2088" s="12"/>
      <c r="Z2088" s="13"/>
      <c r="AA2088" s="4" t="str">
        <f>IFERROR(AVERAGE(AB2088:AC2088),"")</f>
        <v/>
      </c>
      <c r="AB2088" s="12"/>
      <c r="AC2088" s="13"/>
      <c r="AD2088" s="4" t="str">
        <f>IFERROR(AVERAGE(AE2088:AF2088),"")</f>
        <v/>
      </c>
      <c r="AE2088" s="12"/>
      <c r="AF2088" s="13"/>
      <c r="AG2088" s="4" t="str">
        <f>IFERROR(AVERAGE(AH2088:AI2088),"")</f>
        <v/>
      </c>
      <c r="AH2088" s="12"/>
      <c r="AI2088" s="13"/>
      <c r="AJ2088" s="4" t="str">
        <f>IFERROR(AVERAGE(AK2088:AL2088),"")</f>
        <v/>
      </c>
      <c r="AK2088" s="12"/>
      <c r="AL2088" s="13"/>
      <c r="AM2088" s="4" t="str">
        <f>IFERROR(AVERAGE(AN2088:AO2088),"")</f>
        <v/>
      </c>
      <c r="AN2088" s="12"/>
      <c r="AO2088" s="13"/>
      <c r="AP2088" s="4" t="str">
        <f>IFERROR(AVERAGE(AQ2088:AR2088),"")</f>
        <v/>
      </c>
      <c r="AQ2088" s="12"/>
      <c r="AR2088" s="13"/>
      <c r="AS2088" s="4" t="str">
        <f>IFERROR(AVERAGE(AT2088:AU2088),"")</f>
        <v/>
      </c>
      <c r="AT2088" s="12"/>
      <c r="AU2088" s="13"/>
      <c r="AV2088" s="4" t="str">
        <f>IFERROR(AVERAGE(AW2088:AX2088),"")</f>
        <v/>
      </c>
      <c r="AW2088" s="12"/>
      <c r="AX2088" s="13"/>
      <c r="AY2088" s="45">
        <f>IFERROR(AVERAGE(AZ2088:BA2088),"")</f>
        <v>2.0132404181184671E-2</v>
      </c>
      <c r="AZ2088" s="44">
        <f>0.08988*1/AZ2089</f>
        <v>2.1921951219512199E-2</v>
      </c>
      <c r="BA2088" s="44">
        <f>0.08988*1/BA2089</f>
        <v>1.8342857142857143E-2</v>
      </c>
      <c r="BB2088" s="4" t="str">
        <f>IFERROR(AVERAGE(BC2088:BD2088),"")</f>
        <v/>
      </c>
      <c r="BC2088" s="12"/>
      <c r="BD2088" s="13"/>
      <c r="BE2088" s="4" t="str">
        <f>IFERROR(AVERAGE(BF2088:BG2088),"")</f>
        <v/>
      </c>
      <c r="BF2088" s="12"/>
      <c r="BG2088" s="13"/>
      <c r="BH2088" s="4" t="str">
        <f>IFERROR(AVERAGE(BI2088:BJ2088),"")</f>
        <v/>
      </c>
      <c r="BI2088" s="12"/>
      <c r="BJ2088" s="13"/>
      <c r="BK2088" s="4" t="str">
        <f>IFERROR(AVERAGE(BL2088:BM2088),"")</f>
        <v/>
      </c>
      <c r="BL2088" s="12"/>
      <c r="BM2088" s="13"/>
      <c r="BN2088" s="4" t="str">
        <f>IFERROR(AVERAGE(BO2088:BP2088),"")</f>
        <v/>
      </c>
      <c r="BO2088" s="12"/>
      <c r="BP2088" s="13"/>
      <c r="BQ2088" s="4" t="str">
        <f>IFERROR(AVERAGE(BR2088:BS2088),"")</f>
        <v/>
      </c>
      <c r="BR2088" s="12"/>
      <c r="BS2088" s="13"/>
      <c r="BT2088" s="4" t="str">
        <f>IFERROR(AVERAGE(BU2088:BV2088),"")</f>
        <v/>
      </c>
      <c r="BU2088" s="12"/>
      <c r="BV2088" s="13"/>
    </row>
    <row r="2089" spans="1:77">
      <c r="B2089" t="str">
        <f>B2088</f>
        <v>Anonymous2015-10</v>
      </c>
      <c r="C2089" t="s">
        <v>42</v>
      </c>
      <c r="D2089">
        <f>D2088</f>
        <v>2015</v>
      </c>
      <c r="E2089" t="s">
        <v>43</v>
      </c>
      <c r="F2089" s="4" t="str">
        <f>IFERROR(AVERAGE(G2089:H2089),"")</f>
        <v/>
      </c>
      <c r="G2089" s="12"/>
      <c r="H2089" s="13"/>
      <c r="I2089" s="4" t="str">
        <f>IFERROR(AVERAGE(J2089:K2089),"")</f>
        <v/>
      </c>
      <c r="J2089" s="12"/>
      <c r="K2089" s="13"/>
      <c r="L2089" s="4" t="str">
        <f>IFERROR(AVERAGE(M2089:N2089),"")</f>
        <v/>
      </c>
      <c r="M2089" s="12"/>
      <c r="N2089" s="13"/>
      <c r="O2089" s="4" t="str">
        <f>IFERROR(AVERAGE(P2089:Q2089),"")</f>
        <v/>
      </c>
      <c r="P2089" s="12"/>
      <c r="Q2089" s="13"/>
      <c r="R2089" s="4" t="str">
        <f>IFERROR(AVERAGE(S2089:T2089),"")</f>
        <v/>
      </c>
      <c r="S2089" s="12"/>
      <c r="T2089" s="13"/>
      <c r="U2089" s="4" t="str">
        <f>IFERROR(AVERAGE(V2089:W2089),"")</f>
        <v/>
      </c>
      <c r="V2089" s="12"/>
      <c r="W2089" s="13"/>
      <c r="X2089" s="4" t="str">
        <f>IFERROR(AVERAGE(Y2089:Z2089),"")</f>
        <v/>
      </c>
      <c r="Y2089" s="12"/>
      <c r="Z2089" s="13"/>
      <c r="AA2089" s="4" t="str">
        <f>IFERROR(AVERAGE(AB2089:AC2089),"")</f>
        <v/>
      </c>
      <c r="AB2089" s="12"/>
      <c r="AC2089" s="13"/>
      <c r="AD2089" s="4" t="str">
        <f>IFERROR(AVERAGE(AE2089:AF2089),"")</f>
        <v/>
      </c>
      <c r="AE2089" s="12"/>
      <c r="AF2089" s="13"/>
      <c r="AG2089" s="4" t="str">
        <f>IFERROR(AVERAGE(AH2089:AI2089),"")</f>
        <v/>
      </c>
      <c r="AH2089" s="12"/>
      <c r="AI2089" s="13"/>
      <c r="AJ2089" s="4" t="str">
        <f>IFERROR(AVERAGE(AK2089:AL2089),"")</f>
        <v/>
      </c>
      <c r="AK2089" s="12"/>
      <c r="AL2089" s="13"/>
      <c r="AM2089" s="4" t="str">
        <f>IFERROR(AVERAGE(AN2089:AO2089),"")</f>
        <v/>
      </c>
      <c r="AN2089" s="12"/>
      <c r="AO2089" s="13"/>
      <c r="AP2089" s="4" t="str">
        <f>IFERROR(AVERAGE(AQ2089:AR2089),"")</f>
        <v/>
      </c>
      <c r="AQ2089" s="12"/>
      <c r="AR2089" s="13"/>
      <c r="AS2089" s="4" t="str">
        <f>IFERROR(AVERAGE(AT2089:AU2089),"")</f>
        <v/>
      </c>
      <c r="AT2089" s="12"/>
      <c r="AU2089" s="13"/>
      <c r="AV2089" s="4" t="str">
        <f>IFERROR(AVERAGE(AW2089:AX2089),"")</f>
        <v/>
      </c>
      <c r="AW2089" s="12"/>
      <c r="AX2089" s="13"/>
      <c r="AY2089" s="28">
        <f>IFERROR(AVERAGE(AZ2089:BA2089),"")</f>
        <v>4.5</v>
      </c>
      <c r="AZ2089" s="26">
        <v>4.0999999999999996</v>
      </c>
      <c r="BA2089" s="27">
        <v>4.9000000000000004</v>
      </c>
      <c r="BB2089" s="4" t="str">
        <f>IFERROR(AVERAGE(BC2089:BD2089),"")</f>
        <v/>
      </c>
      <c r="BC2089" s="12"/>
      <c r="BD2089" s="13"/>
      <c r="BE2089" s="4" t="str">
        <f>IFERROR(AVERAGE(BF2089:BG2089),"")</f>
        <v/>
      </c>
      <c r="BF2089" s="12"/>
      <c r="BG2089" s="13"/>
      <c r="BH2089" s="4" t="str">
        <f>IFERROR(AVERAGE(BI2089:BJ2089),"")</f>
        <v/>
      </c>
      <c r="BI2089" s="12"/>
      <c r="BJ2089" s="13"/>
      <c r="BK2089" s="4" t="str">
        <f>IFERROR(AVERAGE(BL2089:BM2089),"")</f>
        <v/>
      </c>
      <c r="BL2089" s="12"/>
      <c r="BM2089" s="13"/>
      <c r="BN2089" s="4" t="str">
        <f>IFERROR(AVERAGE(BO2089:BP2089),"")</f>
        <v/>
      </c>
      <c r="BO2089" s="12"/>
      <c r="BP2089" s="13"/>
      <c r="BQ2089" s="4" t="str">
        <f>IFERROR(AVERAGE(BR2089:BS2089),"")</f>
        <v/>
      </c>
      <c r="BR2089" s="12"/>
      <c r="BS2089" s="13"/>
      <c r="BT2089" s="4" t="str">
        <f>IFERROR(AVERAGE(BU2089:BV2089),"")</f>
        <v/>
      </c>
      <c r="BU2089" s="12"/>
      <c r="BV2089" s="13"/>
    </row>
    <row r="2090" spans="1:77">
      <c r="B2090" t="str">
        <f>B2089</f>
        <v>Anonymous2015-10</v>
      </c>
      <c r="C2090" t="s">
        <v>21</v>
      </c>
      <c r="D2090">
        <f>D2089</f>
        <v>2015</v>
      </c>
      <c r="E2090" t="s">
        <v>22</v>
      </c>
      <c r="F2090" s="22" t="str">
        <f>IFERROR(AVERAGE(G2090:H2090),"")</f>
        <v/>
      </c>
      <c r="G2090" s="23"/>
      <c r="H2090" s="24"/>
      <c r="I2090" s="22" t="str">
        <f>IFERROR(AVERAGE(J2090:K2090),"")</f>
        <v/>
      </c>
      <c r="J2090" s="23"/>
      <c r="K2090" s="24"/>
      <c r="L2090" s="22" t="str">
        <f>IFERROR(AVERAGE(M2090:N2090),"")</f>
        <v/>
      </c>
      <c r="M2090" s="23"/>
      <c r="N2090" s="24"/>
      <c r="O2090" s="22" t="str">
        <f>IFERROR(AVERAGE(P2090:Q2090),"")</f>
        <v/>
      </c>
      <c r="P2090" s="23"/>
      <c r="Q2090" s="24"/>
      <c r="R2090" s="22" t="str">
        <f>IFERROR(AVERAGE(S2090:T2090),"")</f>
        <v/>
      </c>
      <c r="S2090" s="23"/>
      <c r="T2090" s="24"/>
      <c r="U2090" s="22" t="str">
        <f>IFERROR(AVERAGE(V2090:W2090),"")</f>
        <v/>
      </c>
      <c r="V2090" s="23"/>
      <c r="W2090" s="24"/>
      <c r="X2090" s="22" t="str">
        <f>IFERROR(AVERAGE(Y2090:Z2090),"")</f>
        <v/>
      </c>
      <c r="Y2090" s="23"/>
      <c r="Z2090" s="24"/>
      <c r="AA2090" s="22" t="str">
        <f>IFERROR(AVERAGE(AB2090:AC2090),"")</f>
        <v/>
      </c>
      <c r="AB2090" s="23"/>
      <c r="AC2090" s="24"/>
      <c r="AD2090" s="22" t="str">
        <f>IFERROR(AVERAGE(AE2090:AF2090),"")</f>
        <v/>
      </c>
      <c r="AE2090" s="23"/>
      <c r="AF2090" s="24"/>
      <c r="AG2090" s="22" t="str">
        <f>IFERROR(AVERAGE(AH2090:AI2090),"")</f>
        <v/>
      </c>
      <c r="AH2090" s="23"/>
      <c r="AI2090" s="24"/>
      <c r="AJ2090" s="22" t="str">
        <f>IFERROR(AVERAGE(AK2090:AL2090),"")</f>
        <v/>
      </c>
      <c r="AK2090" s="23"/>
      <c r="AL2090" s="24"/>
      <c r="AM2090" s="22" t="str">
        <f>IFERROR(AVERAGE(AN2090:AO2090),"")</f>
        <v/>
      </c>
      <c r="AN2090" s="23"/>
      <c r="AO2090" s="24"/>
      <c r="AP2090" s="22" t="str">
        <f>IFERROR(AVERAGE(AQ2090:AR2090),"")</f>
        <v/>
      </c>
      <c r="AQ2090" s="23"/>
      <c r="AR2090" s="24"/>
      <c r="AS2090" s="22" t="str">
        <f>IFERROR(AVERAGE(AT2090:AU2090),"")</f>
        <v/>
      </c>
      <c r="AT2090" s="23"/>
      <c r="AU2090" s="24"/>
      <c r="AV2090" s="22" t="str">
        <f>IFERROR(AVERAGE(AW2090:AX2090),"")</f>
        <v/>
      </c>
      <c r="AW2090" s="23"/>
      <c r="AX2090" s="24"/>
      <c r="AY2090" s="22" t="str">
        <f>IFERROR(AVERAGE(AZ2090:BA2090),"")</f>
        <v/>
      </c>
      <c r="AZ2090" s="23"/>
      <c r="BA2090" s="24"/>
      <c r="BB2090" s="22" t="str">
        <f>IFERROR(AVERAGE(BC2090:BD2090),"")</f>
        <v/>
      </c>
      <c r="BC2090" s="23"/>
      <c r="BD2090" s="24"/>
      <c r="BE2090" s="22" t="str">
        <f>IFERROR(AVERAGE(BF2090:BG2090),"")</f>
        <v/>
      </c>
      <c r="BF2090" s="23"/>
      <c r="BG2090" s="24"/>
      <c r="BH2090" s="22" t="str">
        <f>IFERROR(AVERAGE(BI2090:BJ2090),"")</f>
        <v/>
      </c>
      <c r="BI2090" s="23"/>
      <c r="BJ2090" s="24"/>
      <c r="BK2090" s="22" t="str">
        <f>IFERROR(AVERAGE(BL2090:BM2090),"")</f>
        <v/>
      </c>
      <c r="BL2090" s="23"/>
      <c r="BM2090" s="24"/>
      <c r="BN2090" s="22" t="str">
        <f>IFERROR(AVERAGE(BO2090:BP2090),"")</f>
        <v/>
      </c>
      <c r="BO2090" s="23"/>
      <c r="BP2090" s="24"/>
      <c r="BQ2090" s="22" t="str">
        <f>IFERROR(AVERAGE(BR2090:BS2090),"")</f>
        <v/>
      </c>
      <c r="BR2090" s="23"/>
      <c r="BS2090" s="24"/>
      <c r="BT2090" s="22" t="str">
        <f>IFERROR(AVERAGE(BU2090:BV2090),"")</f>
        <v/>
      </c>
      <c r="BU2090" s="23"/>
      <c r="BV2090" s="24"/>
    </row>
    <row r="2091" spans="1:77">
      <c r="B2091" s="11"/>
      <c r="C2091" s="11"/>
      <c r="D2091" s="11"/>
      <c r="E2091" s="11"/>
      <c r="F2091" s="11"/>
      <c r="G2091" s="11"/>
      <c r="H2091" s="11"/>
      <c r="I2091" s="11"/>
      <c r="J2091" s="11"/>
      <c r="K2091" s="11"/>
      <c r="L2091" s="11"/>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c r="AV2091" s="11"/>
      <c r="AW2091" s="11"/>
      <c r="AX2091" s="11"/>
      <c r="AY2091" s="11"/>
      <c r="AZ2091" s="11"/>
      <c r="BA2091" s="11"/>
      <c r="BB2091" s="11"/>
      <c r="BC2091" s="11"/>
      <c r="BD2091" s="11"/>
      <c r="BE2091" s="11"/>
      <c r="BF2091" s="11"/>
      <c r="BG2091" s="11"/>
      <c r="BH2091" s="11"/>
      <c r="BI2091" s="11"/>
      <c r="BJ2091" s="11"/>
      <c r="BK2091" s="11"/>
      <c r="BL2091" s="11"/>
      <c r="BM2091" s="11"/>
      <c r="BN2091" s="11"/>
      <c r="BO2091" s="11"/>
      <c r="BP2091" s="11"/>
      <c r="BQ2091" s="11"/>
      <c r="BR2091" s="11"/>
      <c r="BS2091" s="11"/>
      <c r="BT2091" s="11"/>
      <c r="BU2091" s="11"/>
      <c r="BV2091" s="11"/>
      <c r="BW2091" s="11"/>
      <c r="BX2091" s="11"/>
      <c r="BY2091" s="11"/>
    </row>
    <row r="2093" spans="1:77">
      <c r="A2093" s="5">
        <f>MATCH(B2093,Sources[Citekey],0)</f>
        <v>151</v>
      </c>
      <c r="B2093" s="6" t="s">
        <v>517</v>
      </c>
      <c r="C2093" s="1"/>
      <c r="D2093" s="1">
        <f>VLOOKUP(B2093,Sources[],2,FALSE)</f>
        <v>2015</v>
      </c>
      <c r="F2093" s="4"/>
      <c r="G2093" s="4"/>
      <c r="H2093" s="4"/>
      <c r="I2093" s="4"/>
      <c r="J2093" s="4"/>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4"/>
      <c r="AU2093" s="4"/>
      <c r="AV2093" s="4"/>
      <c r="AW2093" s="4"/>
      <c r="AX2093" s="4"/>
      <c r="AY2093" s="4"/>
      <c r="AZ2093" s="4"/>
      <c r="BA2093" s="4"/>
      <c r="BB2093" s="4"/>
      <c r="BC2093" s="4"/>
      <c r="BD2093" s="4"/>
      <c r="BE2093" s="4"/>
      <c r="BF2093" s="4"/>
      <c r="BG2093" s="4"/>
      <c r="BH2093" s="4"/>
      <c r="BI2093" s="4"/>
      <c r="BJ2093" s="4"/>
      <c r="BK2093" s="4"/>
      <c r="BL2093" s="4"/>
      <c r="BM2093" s="4"/>
      <c r="BN2093" s="4"/>
      <c r="BO2093" s="4"/>
      <c r="BP2093" s="4"/>
      <c r="BQ2093" s="4"/>
      <c r="BR2093" s="4"/>
      <c r="BS2093" s="4"/>
      <c r="BT2093" s="4"/>
      <c r="BU2093" s="4"/>
      <c r="BV2093" s="4"/>
    </row>
    <row r="2094" spans="1:77">
      <c r="B2094" t="str">
        <f>B2093</f>
        <v>smolinka2015cost</v>
      </c>
      <c r="C2094" t="s">
        <v>3</v>
      </c>
      <c r="D2094">
        <f>D2093</f>
        <v>2015</v>
      </c>
      <c r="E2094" s="25" t="s">
        <v>6</v>
      </c>
      <c r="F2094" s="4" t="str">
        <f>IFERROR(AVERAGE(G2094:H2094),"")</f>
        <v/>
      </c>
      <c r="G2094" s="12"/>
      <c r="H2094" s="13"/>
      <c r="I2094" s="4" t="str">
        <f>IFERROR(AVERAGE(J2094:K2094),"")</f>
        <v/>
      </c>
      <c r="J2094" s="12"/>
      <c r="K2094" s="13"/>
      <c r="L2094" s="4" t="str">
        <f>IFERROR(AVERAGE(M2094:N2094),"")</f>
        <v/>
      </c>
      <c r="M2094" s="12"/>
      <c r="N2094" s="13"/>
      <c r="O2094" s="4" t="str">
        <f>IFERROR(AVERAGE(P2094:Q2094),"")</f>
        <v/>
      </c>
      <c r="P2094" s="12"/>
      <c r="Q2094" s="13"/>
      <c r="R2094" s="4" t="str">
        <f>IFERROR(AVERAGE(S2094:T2094),"")</f>
        <v/>
      </c>
      <c r="S2094" s="12"/>
      <c r="T2094" s="13"/>
      <c r="U2094" s="4" t="str">
        <f>IFERROR(AVERAGE(V2094:W2094),"")</f>
        <v/>
      </c>
      <c r="V2094" s="12"/>
      <c r="W2094" s="13"/>
      <c r="X2094" s="4" t="str">
        <f>IFERROR(AVERAGE(Y2094:Z2094),"")</f>
        <v/>
      </c>
      <c r="Y2094" s="12"/>
      <c r="Z2094" s="13"/>
      <c r="AA2094" s="4" t="str">
        <f>IFERROR(AVERAGE(AB2094:AC2094),"")</f>
        <v/>
      </c>
      <c r="AB2094" s="12"/>
      <c r="AC2094" s="13"/>
      <c r="AD2094" s="4" t="str">
        <f>IFERROR(AVERAGE(AE2094:AF2094),"")</f>
        <v/>
      </c>
      <c r="AE2094" s="12"/>
      <c r="AF2094" s="13"/>
      <c r="AG2094" s="4" t="str">
        <f>IFERROR(AVERAGE(AH2094:AI2094),"")</f>
        <v/>
      </c>
      <c r="AH2094" s="12"/>
      <c r="AI2094" s="13"/>
      <c r="AJ2094" s="4" t="str">
        <f>IFERROR(AVERAGE(AK2094:AL2094),"")</f>
        <v/>
      </c>
      <c r="AK2094" s="12"/>
      <c r="AL2094" s="13"/>
      <c r="AM2094" s="4" t="str">
        <f>IFERROR(AVERAGE(AN2094:AO2094),"")</f>
        <v/>
      </c>
      <c r="AN2094" s="12"/>
      <c r="AO2094" s="13"/>
      <c r="AP2094" s="4" t="str">
        <f>IFERROR(AVERAGE(AQ2094:AR2094),"")</f>
        <v/>
      </c>
      <c r="AQ2094" s="12"/>
      <c r="AR2094" s="13"/>
      <c r="AS2094" s="4" t="str">
        <f>IFERROR(AVERAGE(AT2094:AU2094),"")</f>
        <v/>
      </c>
      <c r="AT2094" s="12"/>
      <c r="AU2094" s="13"/>
      <c r="AV2094" s="4" t="str">
        <f>IFERROR(AVERAGE(AW2094:AX2094),"")</f>
        <v/>
      </c>
      <c r="AW2094" s="12"/>
      <c r="AX2094" s="13"/>
      <c r="AY2094" s="4" t="str">
        <f>IFERROR(AVERAGE(AZ2094:BA2094),"")</f>
        <v/>
      </c>
      <c r="AZ2094" s="12"/>
      <c r="BA2094" s="13"/>
      <c r="BB2094" s="4" t="str">
        <f>IFERROR(AVERAGE(BC2094:BD2094),"")</f>
        <v/>
      </c>
      <c r="BC2094" s="12"/>
      <c r="BD2094" s="13"/>
      <c r="BE2094" s="4" t="str">
        <f>IFERROR(AVERAGE(BF2094:BG2094),"")</f>
        <v/>
      </c>
      <c r="BF2094" s="12"/>
      <c r="BG2094" s="13"/>
      <c r="BH2094" s="4" t="str">
        <f>IFERROR(AVERAGE(BI2094:BJ2094),"")</f>
        <v/>
      </c>
      <c r="BI2094" s="12"/>
      <c r="BJ2094" s="13"/>
      <c r="BK2094" s="4" t="str">
        <f>IFERROR(AVERAGE(BL2094:BM2094),"")</f>
        <v/>
      </c>
      <c r="BL2094" s="12"/>
      <c r="BM2094" s="13"/>
      <c r="BN2094" s="4" t="str">
        <f>IFERROR(AVERAGE(BO2094:BP2094),"")</f>
        <v/>
      </c>
      <c r="BO2094" s="12"/>
      <c r="BP2094" s="13"/>
      <c r="BQ2094" s="4" t="str">
        <f>IFERROR(AVERAGE(BR2094:BS2094),"")</f>
        <v/>
      </c>
      <c r="BR2094" s="12"/>
      <c r="BS2094" s="13"/>
      <c r="BT2094" s="4" t="str">
        <f>IFERROR(AVERAGE(BU2094:BV2094),"")</f>
        <v/>
      </c>
      <c r="BU2094" s="12"/>
      <c r="BV2094" s="13"/>
      <c r="BX2094" s="2"/>
      <c r="BY2094" s="2"/>
    </row>
    <row r="2095" spans="1:77">
      <c r="B2095" t="str">
        <f>B2094</f>
        <v>smolinka2015cost</v>
      </c>
      <c r="C2095" t="s">
        <v>4</v>
      </c>
      <c r="D2095">
        <f>D2094</f>
        <v>2015</v>
      </c>
      <c r="E2095" t="str">
        <f>E2094</f>
        <v>EUR/kW</v>
      </c>
      <c r="F2095" s="4" t="str">
        <f>IFERROR(AVERAGE(G2095:H2095),"")</f>
        <v/>
      </c>
      <c r="G2095" s="14"/>
      <c r="H2095" s="15"/>
      <c r="I2095" s="4" t="str">
        <f>IFERROR(AVERAGE(J2095:K2095),"")</f>
        <v/>
      </c>
      <c r="J2095" s="14"/>
      <c r="K2095" s="15"/>
      <c r="L2095" s="4" t="str">
        <f>IFERROR(AVERAGE(M2095:N2095),"")</f>
        <v/>
      </c>
      <c r="M2095" s="14"/>
      <c r="N2095" s="15"/>
      <c r="O2095" s="4" t="str">
        <f>IFERROR(AVERAGE(P2095:Q2095),"")</f>
        <v/>
      </c>
      <c r="P2095" s="14"/>
      <c r="Q2095" s="15"/>
      <c r="R2095" s="4" t="str">
        <f>IFERROR(AVERAGE(S2095:T2095),"")</f>
        <v/>
      </c>
      <c r="S2095" s="14"/>
      <c r="T2095" s="15"/>
      <c r="U2095" s="4" t="str">
        <f>IFERROR(AVERAGE(V2095:W2095),"")</f>
        <v/>
      </c>
      <c r="V2095" s="14"/>
      <c r="W2095" s="15"/>
      <c r="X2095" s="4" t="str">
        <f>IFERROR(AVERAGE(Y2095:Z2095),"")</f>
        <v/>
      </c>
      <c r="Y2095" s="14"/>
      <c r="Z2095" s="15"/>
      <c r="AA2095" s="4" t="str">
        <f>IFERROR(AVERAGE(AB2095:AC2095),"")</f>
        <v/>
      </c>
      <c r="AB2095" s="14"/>
      <c r="AC2095" s="15"/>
      <c r="AD2095" s="4" t="str">
        <f>IFERROR(AVERAGE(AE2095:AF2095),"")</f>
        <v/>
      </c>
      <c r="AE2095" s="14"/>
      <c r="AF2095" s="15"/>
      <c r="AG2095" s="4" t="str">
        <f>IFERROR(AVERAGE(AH2095:AI2095),"")</f>
        <v/>
      </c>
      <c r="AH2095" s="14"/>
      <c r="AI2095" s="15"/>
      <c r="AJ2095" s="4" t="str">
        <f>IFERROR(AVERAGE(AK2095:AL2095),"")</f>
        <v/>
      </c>
      <c r="AK2095" s="14"/>
      <c r="AL2095" s="15"/>
      <c r="AM2095" s="4" t="str">
        <f>IFERROR(AVERAGE(AN2095:AO2095),"")</f>
        <v/>
      </c>
      <c r="AN2095" s="14"/>
      <c r="AO2095" s="15"/>
      <c r="AP2095" s="4" t="str">
        <f>IFERROR(AVERAGE(AQ2095:AR2095),"")</f>
        <v/>
      </c>
      <c r="AQ2095" s="14"/>
      <c r="AR2095" s="15"/>
      <c r="AS2095" s="4" t="str">
        <f>IFERROR(AVERAGE(AT2095:AU2095),"")</f>
        <v/>
      </c>
      <c r="AT2095" s="14"/>
      <c r="AU2095" s="15"/>
      <c r="AV2095" s="4" t="str">
        <f>IFERROR(AVERAGE(AW2095:AX2095),"")</f>
        <v/>
      </c>
      <c r="AW2095" s="14"/>
      <c r="AX2095" s="15"/>
      <c r="AY2095" s="4">
        <f>IFERROR(AVERAGE(AZ2095:BA2095),"")</f>
        <v>2560</v>
      </c>
      <c r="AZ2095" s="14">
        <f>AZ2107*0.8</f>
        <v>2560</v>
      </c>
      <c r="BA2095" s="15"/>
      <c r="BB2095" s="4" t="str">
        <f>IFERROR(AVERAGE(BC2095:BD2095),"")</f>
        <v/>
      </c>
      <c r="BC2095" s="14"/>
      <c r="BD2095" s="15"/>
      <c r="BE2095" s="4">
        <f>IFERROR(AVERAGE(BF2095:BG2095),"")</f>
        <v>1296</v>
      </c>
      <c r="BF2095" s="14">
        <f>BF2107*0.8</f>
        <v>1296</v>
      </c>
      <c r="BG2095" s="15"/>
      <c r="BH2095" s="4" t="str">
        <f>IFERROR(AVERAGE(BI2095:BJ2095),"")</f>
        <v/>
      </c>
      <c r="BI2095" s="14"/>
      <c r="BJ2095" s="15"/>
      <c r="BK2095" s="4" t="str">
        <f>IFERROR(AVERAGE(BL2095:BM2095),"")</f>
        <v/>
      </c>
      <c r="BL2095" s="14"/>
      <c r="BM2095" s="15"/>
      <c r="BN2095" s="4">
        <f>IFERROR(AVERAGE(BO2095:BP2095),"")</f>
        <v>736</v>
      </c>
      <c r="BO2095" s="14">
        <f>BO2107*0.8</f>
        <v>736</v>
      </c>
      <c r="BP2095" s="15"/>
      <c r="BQ2095" s="4">
        <f>IFERROR(AVERAGE(BR2095:BS2095),"")</f>
        <v>576</v>
      </c>
      <c r="BR2095" s="14">
        <f>BR2107*0.8</f>
        <v>576</v>
      </c>
      <c r="BS2095" s="15"/>
      <c r="BT2095" s="4" t="str">
        <f>IFERROR(AVERAGE(BU2095:BV2095),"")</f>
        <v/>
      </c>
      <c r="BU2095" s="14"/>
      <c r="BV2095" s="15"/>
      <c r="BX2095" s="2"/>
      <c r="BY2095" s="2"/>
    </row>
    <row r="2096" spans="1:77">
      <c r="B2096" t="str">
        <f>B2095</f>
        <v>smolinka2015cost</v>
      </c>
      <c r="C2096" t="s">
        <v>5</v>
      </c>
      <c r="D2096">
        <f>D2095</f>
        <v>2015</v>
      </c>
      <c r="E2096" t="str">
        <f>E2095</f>
        <v>EUR/kW</v>
      </c>
      <c r="F2096" s="4" t="str">
        <f>IFERROR(AVERAGE(G2096:H2096),"")</f>
        <v/>
      </c>
      <c r="G2096" s="16"/>
      <c r="H2096" s="17"/>
      <c r="I2096" s="4" t="str">
        <f>IFERROR(AVERAGE(J2096:K2096),"")</f>
        <v/>
      </c>
      <c r="J2096" s="16"/>
      <c r="K2096" s="17"/>
      <c r="L2096" s="4" t="str">
        <f>IFERROR(AVERAGE(M2096:N2096),"")</f>
        <v/>
      </c>
      <c r="M2096" s="16"/>
      <c r="N2096" s="17"/>
      <c r="O2096" s="4" t="str">
        <f>IFERROR(AVERAGE(P2096:Q2096),"")</f>
        <v/>
      </c>
      <c r="P2096" s="16"/>
      <c r="Q2096" s="17"/>
      <c r="R2096" s="4" t="str">
        <f>IFERROR(AVERAGE(S2096:T2096),"")</f>
        <v/>
      </c>
      <c r="S2096" s="16"/>
      <c r="T2096" s="17"/>
      <c r="U2096" s="4" t="str">
        <f>IFERROR(AVERAGE(V2096:W2096),"")</f>
        <v/>
      </c>
      <c r="V2096" s="16"/>
      <c r="W2096" s="17"/>
      <c r="X2096" s="4" t="str">
        <f>IFERROR(AVERAGE(Y2096:Z2096),"")</f>
        <v/>
      </c>
      <c r="Y2096" s="16"/>
      <c r="Z2096" s="17"/>
      <c r="AA2096" s="4" t="str">
        <f>IFERROR(AVERAGE(AB2096:AC2096),"")</f>
        <v/>
      </c>
      <c r="AB2096" s="16"/>
      <c r="AC2096" s="17"/>
      <c r="AD2096" s="4" t="str">
        <f>IFERROR(AVERAGE(AE2096:AF2096),"")</f>
        <v/>
      </c>
      <c r="AE2096" s="16"/>
      <c r="AF2096" s="17"/>
      <c r="AG2096" s="4" t="str">
        <f>IFERROR(AVERAGE(AH2096:AI2096),"")</f>
        <v/>
      </c>
      <c r="AH2096" s="16"/>
      <c r="AI2096" s="17"/>
      <c r="AJ2096" s="4" t="str">
        <f>IFERROR(AVERAGE(AK2096:AL2096),"")</f>
        <v/>
      </c>
      <c r="AK2096" s="16"/>
      <c r="AL2096" s="17"/>
      <c r="AM2096" s="4" t="str">
        <f>IFERROR(AVERAGE(AN2096:AO2096),"")</f>
        <v/>
      </c>
      <c r="AN2096" s="16"/>
      <c r="AO2096" s="17"/>
      <c r="AP2096" s="4" t="str">
        <f>IFERROR(AVERAGE(AQ2096:AR2096),"")</f>
        <v/>
      </c>
      <c r="AQ2096" s="16"/>
      <c r="AR2096" s="17"/>
      <c r="AS2096" s="4" t="str">
        <f>IFERROR(AVERAGE(AT2096:AU2096),"")</f>
        <v/>
      </c>
      <c r="AT2096" s="16"/>
      <c r="AU2096" s="17"/>
      <c r="AV2096" s="4" t="str">
        <f>IFERROR(AVERAGE(AW2096:AX2096),"")</f>
        <v/>
      </c>
      <c r="AW2096" s="16"/>
      <c r="AX2096" s="17"/>
      <c r="AY2096" s="4" t="str">
        <f>IFERROR(AVERAGE(AZ2096:BA2096),"")</f>
        <v/>
      </c>
      <c r="AZ2096" s="16"/>
      <c r="BA2096" s="17"/>
      <c r="BB2096" s="4" t="str">
        <f>IFERROR(AVERAGE(BC2096:BD2096),"")</f>
        <v/>
      </c>
      <c r="BC2096" s="16"/>
      <c r="BD2096" s="17"/>
      <c r="BE2096" s="4" t="str">
        <f>IFERROR(AVERAGE(BF2096:BG2096),"")</f>
        <v/>
      </c>
      <c r="BF2096" s="16"/>
      <c r="BG2096" s="17"/>
      <c r="BH2096" s="4" t="str">
        <f>IFERROR(AVERAGE(BI2096:BJ2096),"")</f>
        <v/>
      </c>
      <c r="BI2096" s="16"/>
      <c r="BJ2096" s="17"/>
      <c r="BK2096" s="4" t="str">
        <f>IFERROR(AVERAGE(BL2096:BM2096),"")</f>
        <v/>
      </c>
      <c r="BL2096" s="16"/>
      <c r="BM2096" s="17"/>
      <c r="BN2096" s="4" t="str">
        <f>IFERROR(AVERAGE(BO2096:BP2096),"")</f>
        <v/>
      </c>
      <c r="BO2096" s="16"/>
      <c r="BP2096" s="17"/>
      <c r="BQ2096" s="4" t="str">
        <f>IFERROR(AVERAGE(BR2096:BS2096),"")</f>
        <v/>
      </c>
      <c r="BR2096" s="16"/>
      <c r="BS2096" s="17"/>
      <c r="BT2096" s="4" t="str">
        <f>IFERROR(AVERAGE(BU2096:BV2096),"")</f>
        <v/>
      </c>
      <c r="BU2096" s="16"/>
      <c r="BV2096" s="17"/>
    </row>
    <row r="2097" spans="1:76">
      <c r="B2097" t="s">
        <v>69</v>
      </c>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c r="AJ2097" s="4"/>
      <c r="AK2097" s="4"/>
      <c r="AL2097" s="4"/>
      <c r="AM2097" s="4"/>
      <c r="AN2097" s="4"/>
      <c r="AO2097" s="4"/>
      <c r="AP2097" s="4"/>
      <c r="AQ2097" s="4"/>
      <c r="AR2097" s="4"/>
      <c r="AS2097" s="4"/>
      <c r="AT2097" s="4"/>
      <c r="AU2097" s="4"/>
      <c r="AV2097" s="4"/>
      <c r="AW2097" s="4"/>
      <c r="AX2097" s="4"/>
      <c r="AY2097" s="4"/>
      <c r="AZ2097" s="4"/>
      <c r="BA2097" s="4"/>
      <c r="BB2097" s="4"/>
      <c r="BC2097" s="4"/>
      <c r="BD2097" s="4"/>
      <c r="BE2097" s="4"/>
      <c r="BF2097" s="4"/>
      <c r="BG2097" s="4"/>
      <c r="BH2097" s="4"/>
      <c r="BI2097" s="4"/>
      <c r="BJ2097" s="4"/>
      <c r="BK2097" s="4"/>
      <c r="BL2097" s="4"/>
      <c r="BM2097" s="4"/>
      <c r="BN2097" s="4"/>
      <c r="BO2097" s="4"/>
      <c r="BP2097" s="4"/>
      <c r="BQ2097" s="4"/>
      <c r="BR2097" s="4"/>
      <c r="BS2097" s="4"/>
      <c r="BT2097" s="4"/>
      <c r="BU2097" s="4"/>
      <c r="BV2097" s="4"/>
    </row>
    <row r="2098" spans="1:76" s="1" customFormat="1">
      <c r="A2098" s="55"/>
      <c r="B2098" s="1" t="str">
        <f>B2096</f>
        <v>smolinka2015cost</v>
      </c>
      <c r="C2098" s="1" t="s">
        <v>10</v>
      </c>
      <c r="D2098" s="1">
        <f>D2093</f>
        <v>2015</v>
      </c>
      <c r="E2098" s="1" t="str">
        <f>E2094</f>
        <v>EUR/kW</v>
      </c>
      <c r="F2098" s="10">
        <f>IFERROR(SUM(F2100:F2105)/F2099,0)</f>
        <v>0</v>
      </c>
      <c r="G2098" s="10">
        <f>IFERROR(SUM(G2100:G2105)/G2099,0)</f>
        <v>0</v>
      </c>
      <c r="H2098" s="10">
        <f>IFERROR(SUM(H2100:H2105)/H2099,0)</f>
        <v>0</v>
      </c>
      <c r="I2098" s="10">
        <f t="shared" ref="I2098:BT2098" si="2312">IFERROR(SUM(I2100:I2105)/I2099,0)</f>
        <v>0</v>
      </c>
      <c r="J2098" s="10">
        <f t="shared" si="2312"/>
        <v>0</v>
      </c>
      <c r="K2098" s="10">
        <f t="shared" si="2312"/>
        <v>0</v>
      </c>
      <c r="L2098" s="10">
        <f t="shared" si="2312"/>
        <v>0</v>
      </c>
      <c r="M2098" s="10">
        <f t="shared" si="2312"/>
        <v>0</v>
      </c>
      <c r="N2098" s="10">
        <f t="shared" si="2312"/>
        <v>0</v>
      </c>
      <c r="O2098" s="10">
        <f t="shared" si="2312"/>
        <v>0</v>
      </c>
      <c r="P2098" s="10">
        <f t="shared" si="2312"/>
        <v>0</v>
      </c>
      <c r="Q2098" s="10">
        <f t="shared" si="2312"/>
        <v>0</v>
      </c>
      <c r="R2098" s="10">
        <f t="shared" si="2312"/>
        <v>0</v>
      </c>
      <c r="S2098" s="10">
        <f t="shared" si="2312"/>
        <v>0</v>
      </c>
      <c r="T2098" s="10">
        <f t="shared" si="2312"/>
        <v>0</v>
      </c>
      <c r="U2098" s="10">
        <f t="shared" si="2312"/>
        <v>0</v>
      </c>
      <c r="V2098" s="10">
        <f t="shared" si="2312"/>
        <v>0</v>
      </c>
      <c r="W2098" s="10">
        <f t="shared" si="2312"/>
        <v>0</v>
      </c>
      <c r="X2098" s="10">
        <f t="shared" si="2312"/>
        <v>0</v>
      </c>
      <c r="Y2098" s="10">
        <f t="shared" si="2312"/>
        <v>0</v>
      </c>
      <c r="Z2098" s="10">
        <f t="shared" si="2312"/>
        <v>0</v>
      </c>
      <c r="AA2098" s="10">
        <f t="shared" si="2312"/>
        <v>0</v>
      </c>
      <c r="AB2098" s="10">
        <f t="shared" si="2312"/>
        <v>0</v>
      </c>
      <c r="AC2098" s="10">
        <f t="shared" si="2312"/>
        <v>0</v>
      </c>
      <c r="AD2098" s="10">
        <f t="shared" si="2312"/>
        <v>0</v>
      </c>
      <c r="AE2098" s="10">
        <f t="shared" si="2312"/>
        <v>0</v>
      </c>
      <c r="AF2098" s="10">
        <f t="shared" si="2312"/>
        <v>0</v>
      </c>
      <c r="AG2098" s="10">
        <f t="shared" si="2312"/>
        <v>0</v>
      </c>
      <c r="AH2098" s="10">
        <f t="shared" si="2312"/>
        <v>0</v>
      </c>
      <c r="AI2098" s="10">
        <f t="shared" si="2312"/>
        <v>0</v>
      </c>
      <c r="AJ2098" s="10">
        <f t="shared" si="2312"/>
        <v>0</v>
      </c>
      <c r="AK2098" s="10">
        <f t="shared" si="2312"/>
        <v>0</v>
      </c>
      <c r="AL2098" s="10">
        <f t="shared" si="2312"/>
        <v>0</v>
      </c>
      <c r="AM2098" s="10">
        <f t="shared" si="2312"/>
        <v>0</v>
      </c>
      <c r="AN2098" s="10">
        <f t="shared" si="2312"/>
        <v>0</v>
      </c>
      <c r="AO2098" s="10">
        <f t="shared" si="2312"/>
        <v>0</v>
      </c>
      <c r="AP2098" s="10">
        <f t="shared" si="2312"/>
        <v>0</v>
      </c>
      <c r="AQ2098" s="10">
        <f t="shared" si="2312"/>
        <v>0</v>
      </c>
      <c r="AR2098" s="10">
        <f t="shared" si="2312"/>
        <v>0</v>
      </c>
      <c r="AS2098" s="10">
        <f t="shared" si="2312"/>
        <v>0</v>
      </c>
      <c r="AT2098" s="10">
        <f t="shared" si="2312"/>
        <v>0</v>
      </c>
      <c r="AU2098" s="10">
        <f t="shared" si="2312"/>
        <v>0</v>
      </c>
      <c r="AV2098" s="10">
        <f t="shared" si="2312"/>
        <v>0</v>
      </c>
      <c r="AW2098" s="10">
        <f t="shared" si="2312"/>
        <v>0</v>
      </c>
      <c r="AX2098" s="10">
        <f t="shared" si="2312"/>
        <v>0</v>
      </c>
      <c r="AY2098" s="10">
        <f t="shared" si="2312"/>
        <v>0</v>
      </c>
      <c r="AZ2098" s="10">
        <f t="shared" si="2312"/>
        <v>0</v>
      </c>
      <c r="BA2098" s="10">
        <f t="shared" si="2312"/>
        <v>0</v>
      </c>
      <c r="BB2098" s="10">
        <f t="shared" si="2312"/>
        <v>0</v>
      </c>
      <c r="BC2098" s="10">
        <f t="shared" si="2312"/>
        <v>0</v>
      </c>
      <c r="BD2098" s="10">
        <f t="shared" si="2312"/>
        <v>0</v>
      </c>
      <c r="BE2098" s="10">
        <f t="shared" si="2312"/>
        <v>0</v>
      </c>
      <c r="BF2098" s="10">
        <f t="shared" si="2312"/>
        <v>0</v>
      </c>
      <c r="BG2098" s="10">
        <f t="shared" si="2312"/>
        <v>0</v>
      </c>
      <c r="BH2098" s="10">
        <f t="shared" si="2312"/>
        <v>0</v>
      </c>
      <c r="BI2098" s="10">
        <f t="shared" si="2312"/>
        <v>0</v>
      </c>
      <c r="BJ2098" s="10">
        <f t="shared" si="2312"/>
        <v>0</v>
      </c>
      <c r="BK2098" s="10">
        <f t="shared" si="2312"/>
        <v>0</v>
      </c>
      <c r="BL2098" s="10">
        <f t="shared" si="2312"/>
        <v>0</v>
      </c>
      <c r="BM2098" s="10">
        <f t="shared" si="2312"/>
        <v>0</v>
      </c>
      <c r="BN2098" s="10">
        <f t="shared" si="2312"/>
        <v>0</v>
      </c>
      <c r="BO2098" s="10">
        <f t="shared" si="2312"/>
        <v>0</v>
      </c>
      <c r="BP2098" s="10">
        <f t="shared" si="2312"/>
        <v>0</v>
      </c>
      <c r="BQ2098" s="10">
        <f t="shared" si="2312"/>
        <v>0</v>
      </c>
      <c r="BR2098" s="10">
        <f t="shared" si="2312"/>
        <v>0</v>
      </c>
      <c r="BS2098" s="10">
        <f t="shared" si="2312"/>
        <v>0</v>
      </c>
      <c r="BT2098" s="10">
        <f t="shared" si="2312"/>
        <v>0</v>
      </c>
      <c r="BU2098" s="10">
        <f>IFERROR(SUM(BU2100:BU2105)/BU2099,0)</f>
        <v>0</v>
      </c>
      <c r="BV2098" s="10">
        <f>IFERROR(SUM(BV2100:BV2105)/BV2099,0)</f>
        <v>0</v>
      </c>
    </row>
    <row r="2099" spans="1:76" hidden="1" outlineLevel="1">
      <c r="B2099" t="str">
        <f>B2098</f>
        <v>smolinka2015cost</v>
      </c>
      <c r="C2099" t="s">
        <v>17</v>
      </c>
      <c r="D2099">
        <f>D2098</f>
        <v>2015</v>
      </c>
      <c r="E2099" t="s">
        <v>18</v>
      </c>
      <c r="F2099" s="4" t="str">
        <f>IFERROR(AVERAGE(G2099:H2099),"")</f>
        <v/>
      </c>
      <c r="G2099" s="12"/>
      <c r="H2099" s="13"/>
      <c r="I2099" s="4" t="str">
        <f>IFERROR(AVERAGE(J2099:K2099),"")</f>
        <v/>
      </c>
      <c r="J2099" s="12"/>
      <c r="K2099" s="13"/>
      <c r="L2099" s="4" t="str">
        <f>IFERROR(AVERAGE(M2099:N2099),"")</f>
        <v/>
      </c>
      <c r="M2099" s="12"/>
      <c r="N2099" s="13"/>
      <c r="O2099" s="4" t="str">
        <f>IFERROR(AVERAGE(P2099:Q2099),"")</f>
        <v/>
      </c>
      <c r="P2099" s="12"/>
      <c r="Q2099" s="13"/>
      <c r="R2099" s="4" t="str">
        <f>IFERROR(AVERAGE(S2099:T2099),"")</f>
        <v/>
      </c>
      <c r="S2099" s="12"/>
      <c r="T2099" s="13"/>
      <c r="U2099" s="4" t="str">
        <f>IFERROR(AVERAGE(V2099:W2099),"")</f>
        <v/>
      </c>
      <c r="V2099" s="12"/>
      <c r="W2099" s="13"/>
      <c r="X2099" s="4" t="str">
        <f>IFERROR(AVERAGE(Y2099:Z2099),"")</f>
        <v/>
      </c>
      <c r="Y2099" s="12"/>
      <c r="Z2099" s="13"/>
      <c r="AA2099" s="4" t="str">
        <f>IFERROR(AVERAGE(AB2099:AC2099),"")</f>
        <v/>
      </c>
      <c r="AB2099" s="12"/>
      <c r="AC2099" s="13"/>
      <c r="AD2099" s="4" t="str">
        <f>IFERROR(AVERAGE(AE2099:AF2099),"")</f>
        <v/>
      </c>
      <c r="AE2099" s="12"/>
      <c r="AF2099" s="13"/>
      <c r="AG2099" s="4" t="str">
        <f>IFERROR(AVERAGE(AH2099:AI2099),"")</f>
        <v/>
      </c>
      <c r="AH2099" s="12"/>
      <c r="AI2099" s="13"/>
      <c r="AJ2099" s="4" t="str">
        <f>IFERROR(AVERAGE(AK2099:AL2099),"")</f>
        <v/>
      </c>
      <c r="AK2099" s="12"/>
      <c r="AL2099" s="13"/>
      <c r="AM2099" s="4" t="str">
        <f>IFERROR(AVERAGE(AN2099:AO2099),"")</f>
        <v/>
      </c>
      <c r="AN2099" s="12"/>
      <c r="AO2099" s="13"/>
      <c r="AP2099" s="4" t="str">
        <f>IFERROR(AVERAGE(AQ2099:AR2099),"")</f>
        <v/>
      </c>
      <c r="AQ2099" s="12"/>
      <c r="AR2099" s="13"/>
      <c r="AS2099" s="4" t="str">
        <f>IFERROR(AVERAGE(AT2099:AU2099),"")</f>
        <v/>
      </c>
      <c r="AT2099" s="12"/>
      <c r="AU2099" s="13"/>
      <c r="AV2099" s="4" t="str">
        <f>IFERROR(AVERAGE(AW2099:AX2099),"")</f>
        <v/>
      </c>
      <c r="AW2099" s="12"/>
      <c r="AX2099" s="13"/>
      <c r="AY2099" s="4" t="str">
        <f>IFERROR(AVERAGE(AZ2099:BA2099),"")</f>
        <v/>
      </c>
      <c r="AZ2099" s="12"/>
      <c r="BA2099" s="13"/>
      <c r="BB2099" s="4" t="str">
        <f>IFERROR(AVERAGE(BC2099:BD2099),"")</f>
        <v/>
      </c>
      <c r="BC2099" s="12"/>
      <c r="BD2099" s="13"/>
      <c r="BE2099" s="4" t="str">
        <f>IFERROR(AVERAGE(BF2099:BG2099),"")</f>
        <v/>
      </c>
      <c r="BF2099" s="12"/>
      <c r="BG2099" s="13"/>
      <c r="BH2099" s="4" t="str">
        <f>IFERROR(AVERAGE(BI2099:BJ2099),"")</f>
        <v/>
      </c>
      <c r="BI2099" s="12"/>
      <c r="BJ2099" s="13"/>
      <c r="BK2099" s="4" t="str">
        <f>IFERROR(AVERAGE(BL2099:BM2099),"")</f>
        <v/>
      </c>
      <c r="BL2099" s="12"/>
      <c r="BM2099" s="13"/>
      <c r="BN2099" s="4" t="str">
        <f>IFERROR(AVERAGE(BO2099:BP2099),"")</f>
        <v/>
      </c>
      <c r="BO2099" s="12"/>
      <c r="BP2099" s="13"/>
      <c r="BQ2099" s="4" t="str">
        <f>IFERROR(AVERAGE(BR2099:BS2099),"")</f>
        <v/>
      </c>
      <c r="BR2099" s="12"/>
      <c r="BS2099" s="13"/>
      <c r="BT2099" s="4" t="str">
        <f>IFERROR(AVERAGE(BU2099:BV2099),"")</f>
        <v/>
      </c>
      <c r="BU2099" s="12"/>
      <c r="BV2099" s="13"/>
    </row>
    <row r="2100" spans="1:76" hidden="1" outlineLevel="1">
      <c r="B2100" t="str">
        <f t="shared" ref="B2100:B2105" si="2313">B2099</f>
        <v>smolinka2015cost</v>
      </c>
      <c r="C2100" t="s">
        <v>12</v>
      </c>
      <c r="D2100">
        <f>D2098</f>
        <v>2015</v>
      </c>
      <c r="E2100" t="str">
        <f>LEFT(E2098,3)</f>
        <v>EUR</v>
      </c>
      <c r="F2100" s="4" t="str">
        <f t="shared" ref="F2100:F2105" si="2314">IFERROR(AVERAGE(G2100:H2100),"")</f>
        <v/>
      </c>
      <c r="G2100" s="12"/>
      <c r="H2100" s="13"/>
      <c r="I2100" s="4" t="str">
        <f t="shared" ref="I2100:I2105" si="2315">IFERROR(AVERAGE(J2100:K2100),"")</f>
        <v/>
      </c>
      <c r="J2100" s="12"/>
      <c r="K2100" s="13"/>
      <c r="L2100" s="4" t="str">
        <f t="shared" ref="L2100:L2105" si="2316">IFERROR(AVERAGE(M2100:N2100),"")</f>
        <v/>
      </c>
      <c r="M2100" s="12"/>
      <c r="N2100" s="13"/>
      <c r="O2100" s="4" t="str">
        <f t="shared" ref="O2100:O2105" si="2317">IFERROR(AVERAGE(P2100:Q2100),"")</f>
        <v/>
      </c>
      <c r="P2100" s="12"/>
      <c r="Q2100" s="13"/>
      <c r="R2100" s="4" t="str">
        <f t="shared" ref="R2100:R2105" si="2318">IFERROR(AVERAGE(S2100:T2100),"")</f>
        <v/>
      </c>
      <c r="S2100" s="12"/>
      <c r="T2100" s="13"/>
      <c r="U2100" s="4" t="str">
        <f t="shared" ref="U2100:U2105" si="2319">IFERROR(AVERAGE(V2100:W2100),"")</f>
        <v/>
      </c>
      <c r="V2100" s="12"/>
      <c r="W2100" s="13"/>
      <c r="X2100" s="4" t="str">
        <f t="shared" ref="X2100:X2105" si="2320">IFERROR(AVERAGE(Y2100:Z2100),"")</f>
        <v/>
      </c>
      <c r="Y2100" s="12"/>
      <c r="Z2100" s="13"/>
      <c r="AA2100" s="4" t="str">
        <f t="shared" ref="AA2100:AA2105" si="2321">IFERROR(AVERAGE(AB2100:AC2100),"")</f>
        <v/>
      </c>
      <c r="AB2100" s="12"/>
      <c r="AC2100" s="13"/>
      <c r="AD2100" s="4" t="str">
        <f t="shared" ref="AD2100:AD2105" si="2322">IFERROR(AVERAGE(AE2100:AF2100),"")</f>
        <v/>
      </c>
      <c r="AE2100" s="12"/>
      <c r="AF2100" s="13"/>
      <c r="AG2100" s="4" t="str">
        <f t="shared" ref="AG2100:AG2105" si="2323">IFERROR(AVERAGE(AH2100:AI2100),"")</f>
        <v/>
      </c>
      <c r="AH2100" s="12"/>
      <c r="AI2100" s="13"/>
      <c r="AJ2100" s="4" t="str">
        <f t="shared" ref="AJ2100:AJ2105" si="2324">IFERROR(AVERAGE(AK2100:AL2100),"")</f>
        <v/>
      </c>
      <c r="AK2100" s="12"/>
      <c r="AL2100" s="13"/>
      <c r="AM2100" s="4" t="str">
        <f t="shared" ref="AM2100:AM2105" si="2325">IFERROR(AVERAGE(AN2100:AO2100),"")</f>
        <v/>
      </c>
      <c r="AN2100" s="12"/>
      <c r="AO2100" s="13"/>
      <c r="AP2100" s="4" t="str">
        <f t="shared" ref="AP2100:AP2105" si="2326">IFERROR(AVERAGE(AQ2100:AR2100),"")</f>
        <v/>
      </c>
      <c r="AQ2100" s="12"/>
      <c r="AR2100" s="13"/>
      <c r="AS2100" s="4" t="str">
        <f t="shared" ref="AS2100:AS2105" si="2327">IFERROR(AVERAGE(AT2100:AU2100),"")</f>
        <v/>
      </c>
      <c r="AT2100" s="12"/>
      <c r="AU2100" s="13"/>
      <c r="AV2100" s="4" t="str">
        <f t="shared" ref="AV2100:AV2105" si="2328">IFERROR(AVERAGE(AW2100:AX2100),"")</f>
        <v/>
      </c>
      <c r="AW2100" s="12"/>
      <c r="AX2100" s="13"/>
      <c r="AY2100" s="4" t="str">
        <f t="shared" ref="AY2100:AY2105" si="2329">IFERROR(AVERAGE(AZ2100:BA2100),"")</f>
        <v/>
      </c>
      <c r="AZ2100" s="12"/>
      <c r="BA2100" s="13"/>
      <c r="BB2100" s="4" t="str">
        <f t="shared" ref="BB2100:BB2105" si="2330">IFERROR(AVERAGE(BC2100:BD2100),"")</f>
        <v/>
      </c>
      <c r="BC2100" s="12"/>
      <c r="BD2100" s="13"/>
      <c r="BE2100" s="4" t="str">
        <f t="shared" ref="BE2100:BE2105" si="2331">IFERROR(AVERAGE(BF2100:BG2100),"")</f>
        <v/>
      </c>
      <c r="BF2100" s="12"/>
      <c r="BG2100" s="13"/>
      <c r="BH2100" s="4" t="str">
        <f t="shared" ref="BH2100:BH2105" si="2332">IFERROR(AVERAGE(BI2100:BJ2100),"")</f>
        <v/>
      </c>
      <c r="BI2100" s="12"/>
      <c r="BJ2100" s="13"/>
      <c r="BK2100" s="4" t="str">
        <f t="shared" ref="BK2100:BK2105" si="2333">IFERROR(AVERAGE(BL2100:BM2100),"")</f>
        <v/>
      </c>
      <c r="BL2100" s="12"/>
      <c r="BM2100" s="13"/>
      <c r="BN2100" s="4" t="str">
        <f t="shared" ref="BN2100:BN2105" si="2334">IFERROR(AVERAGE(BO2100:BP2100),"")</f>
        <v/>
      </c>
      <c r="BO2100" s="12"/>
      <c r="BP2100" s="13"/>
      <c r="BQ2100" s="4" t="str">
        <f t="shared" ref="BQ2100:BQ2105" si="2335">IFERROR(AVERAGE(BR2100:BS2100),"")</f>
        <v/>
      </c>
      <c r="BR2100" s="12"/>
      <c r="BS2100" s="13"/>
      <c r="BT2100" s="4" t="str">
        <f t="shared" ref="BT2100:BT2105" si="2336">IFERROR(AVERAGE(BU2100:BV2100),"")</f>
        <v/>
      </c>
      <c r="BU2100" s="12"/>
      <c r="BV2100" s="13"/>
    </row>
    <row r="2101" spans="1:76" hidden="1" outlineLevel="1">
      <c r="B2101" t="str">
        <f t="shared" si="2313"/>
        <v>smolinka2015cost</v>
      </c>
      <c r="C2101" t="s">
        <v>13</v>
      </c>
      <c r="D2101">
        <f t="shared" ref="D2101:E2105" si="2337">D2100</f>
        <v>2015</v>
      </c>
      <c r="E2101" t="str">
        <f t="shared" si="2337"/>
        <v>EUR</v>
      </c>
      <c r="F2101" s="4" t="str">
        <f t="shared" si="2314"/>
        <v/>
      </c>
      <c r="G2101" s="12"/>
      <c r="H2101" s="13"/>
      <c r="I2101" s="4" t="str">
        <f t="shared" si="2315"/>
        <v/>
      </c>
      <c r="J2101" s="12"/>
      <c r="K2101" s="13"/>
      <c r="L2101" s="4" t="str">
        <f t="shared" si="2316"/>
        <v/>
      </c>
      <c r="M2101" s="12"/>
      <c r="N2101" s="13"/>
      <c r="O2101" s="4" t="str">
        <f t="shared" si="2317"/>
        <v/>
      </c>
      <c r="P2101" s="12"/>
      <c r="Q2101" s="13"/>
      <c r="R2101" s="4" t="str">
        <f t="shared" si="2318"/>
        <v/>
      </c>
      <c r="S2101" s="12"/>
      <c r="T2101" s="13"/>
      <c r="U2101" s="4" t="str">
        <f t="shared" si="2319"/>
        <v/>
      </c>
      <c r="V2101" s="12"/>
      <c r="W2101" s="13"/>
      <c r="X2101" s="4" t="str">
        <f t="shared" si="2320"/>
        <v/>
      </c>
      <c r="Y2101" s="12"/>
      <c r="Z2101" s="13"/>
      <c r="AA2101" s="4" t="str">
        <f t="shared" si="2321"/>
        <v/>
      </c>
      <c r="AB2101" s="12"/>
      <c r="AC2101" s="13"/>
      <c r="AD2101" s="4" t="str">
        <f t="shared" si="2322"/>
        <v/>
      </c>
      <c r="AE2101" s="12"/>
      <c r="AF2101" s="13"/>
      <c r="AG2101" s="4" t="str">
        <f t="shared" si="2323"/>
        <v/>
      </c>
      <c r="AH2101" s="12"/>
      <c r="AI2101" s="13"/>
      <c r="AJ2101" s="4" t="str">
        <f t="shared" si="2324"/>
        <v/>
      </c>
      <c r="AK2101" s="12"/>
      <c r="AL2101" s="13"/>
      <c r="AM2101" s="4" t="str">
        <f t="shared" si="2325"/>
        <v/>
      </c>
      <c r="AN2101" s="12"/>
      <c r="AO2101" s="13"/>
      <c r="AP2101" s="4" t="str">
        <f t="shared" si="2326"/>
        <v/>
      </c>
      <c r="AQ2101" s="12"/>
      <c r="AR2101" s="13"/>
      <c r="AS2101" s="4" t="str">
        <f t="shared" si="2327"/>
        <v/>
      </c>
      <c r="AT2101" s="12"/>
      <c r="AU2101" s="13"/>
      <c r="AV2101" s="4" t="str">
        <f t="shared" si="2328"/>
        <v/>
      </c>
      <c r="AW2101" s="12"/>
      <c r="AX2101" s="13"/>
      <c r="AY2101" s="4" t="str">
        <f t="shared" si="2329"/>
        <v/>
      </c>
      <c r="AZ2101" s="12"/>
      <c r="BA2101" s="13"/>
      <c r="BB2101" s="4" t="str">
        <f t="shared" si="2330"/>
        <v/>
      </c>
      <c r="BC2101" s="12"/>
      <c r="BD2101" s="13"/>
      <c r="BE2101" s="4" t="str">
        <f t="shared" si="2331"/>
        <v/>
      </c>
      <c r="BF2101" s="12"/>
      <c r="BG2101" s="13"/>
      <c r="BH2101" s="4" t="str">
        <f t="shared" si="2332"/>
        <v/>
      </c>
      <c r="BI2101" s="12"/>
      <c r="BJ2101" s="13"/>
      <c r="BK2101" s="4" t="str">
        <f t="shared" si="2333"/>
        <v/>
      </c>
      <c r="BL2101" s="12"/>
      <c r="BM2101" s="13"/>
      <c r="BN2101" s="4" t="str">
        <f t="shared" si="2334"/>
        <v/>
      </c>
      <c r="BO2101" s="12"/>
      <c r="BP2101" s="13"/>
      <c r="BQ2101" s="4" t="str">
        <f t="shared" si="2335"/>
        <v/>
      </c>
      <c r="BR2101" s="12"/>
      <c r="BS2101" s="13"/>
      <c r="BT2101" s="4" t="str">
        <f t="shared" si="2336"/>
        <v/>
      </c>
      <c r="BU2101" s="12"/>
      <c r="BV2101" s="13"/>
    </row>
    <row r="2102" spans="1:76" hidden="1" outlineLevel="1">
      <c r="B2102" t="str">
        <f t="shared" si="2313"/>
        <v>smolinka2015cost</v>
      </c>
      <c r="C2102" t="s">
        <v>14</v>
      </c>
      <c r="D2102">
        <f t="shared" si="2337"/>
        <v>2015</v>
      </c>
      <c r="E2102" t="str">
        <f t="shared" si="2337"/>
        <v>EUR</v>
      </c>
      <c r="F2102" s="4" t="str">
        <f t="shared" si="2314"/>
        <v/>
      </c>
      <c r="G2102" s="12"/>
      <c r="H2102" s="13"/>
      <c r="I2102" s="4" t="str">
        <f t="shared" si="2315"/>
        <v/>
      </c>
      <c r="J2102" s="12"/>
      <c r="K2102" s="13"/>
      <c r="L2102" s="4" t="str">
        <f t="shared" si="2316"/>
        <v/>
      </c>
      <c r="M2102" s="12"/>
      <c r="N2102" s="13"/>
      <c r="O2102" s="4" t="str">
        <f t="shared" si="2317"/>
        <v/>
      </c>
      <c r="P2102" s="12"/>
      <c r="Q2102" s="13"/>
      <c r="R2102" s="4" t="str">
        <f t="shared" si="2318"/>
        <v/>
      </c>
      <c r="S2102" s="12"/>
      <c r="T2102" s="13"/>
      <c r="U2102" s="4" t="str">
        <f t="shared" si="2319"/>
        <v/>
      </c>
      <c r="V2102" s="12"/>
      <c r="W2102" s="13"/>
      <c r="X2102" s="4" t="str">
        <f t="shared" si="2320"/>
        <v/>
      </c>
      <c r="Y2102" s="12"/>
      <c r="Z2102" s="13"/>
      <c r="AA2102" s="4" t="str">
        <f t="shared" si="2321"/>
        <v/>
      </c>
      <c r="AB2102" s="12"/>
      <c r="AC2102" s="13"/>
      <c r="AD2102" s="4" t="str">
        <f t="shared" si="2322"/>
        <v/>
      </c>
      <c r="AE2102" s="12"/>
      <c r="AF2102" s="13"/>
      <c r="AG2102" s="4" t="str">
        <f t="shared" si="2323"/>
        <v/>
      </c>
      <c r="AH2102" s="12"/>
      <c r="AI2102" s="13"/>
      <c r="AJ2102" s="4" t="str">
        <f t="shared" si="2324"/>
        <v/>
      </c>
      <c r="AK2102" s="12"/>
      <c r="AL2102" s="13"/>
      <c r="AM2102" s="4" t="str">
        <f t="shared" si="2325"/>
        <v/>
      </c>
      <c r="AN2102" s="12"/>
      <c r="AO2102" s="13"/>
      <c r="AP2102" s="4" t="str">
        <f t="shared" si="2326"/>
        <v/>
      </c>
      <c r="AQ2102" s="12"/>
      <c r="AR2102" s="13"/>
      <c r="AS2102" s="4" t="str">
        <f t="shared" si="2327"/>
        <v/>
      </c>
      <c r="AT2102" s="12"/>
      <c r="AU2102" s="13"/>
      <c r="AV2102" s="4" t="str">
        <f t="shared" si="2328"/>
        <v/>
      </c>
      <c r="AW2102" s="12"/>
      <c r="AX2102" s="13"/>
      <c r="AY2102" s="4" t="str">
        <f t="shared" si="2329"/>
        <v/>
      </c>
      <c r="AZ2102" s="12"/>
      <c r="BA2102" s="13"/>
      <c r="BB2102" s="4" t="str">
        <f t="shared" si="2330"/>
        <v/>
      </c>
      <c r="BC2102" s="12"/>
      <c r="BD2102" s="13"/>
      <c r="BE2102" s="4" t="str">
        <f t="shared" si="2331"/>
        <v/>
      </c>
      <c r="BF2102" s="12"/>
      <c r="BG2102" s="13"/>
      <c r="BH2102" s="4" t="str">
        <f t="shared" si="2332"/>
        <v/>
      </c>
      <c r="BI2102" s="12"/>
      <c r="BJ2102" s="13"/>
      <c r="BK2102" s="4" t="str">
        <f t="shared" si="2333"/>
        <v/>
      </c>
      <c r="BL2102" s="12"/>
      <c r="BM2102" s="13"/>
      <c r="BN2102" s="4" t="str">
        <f t="shared" si="2334"/>
        <v/>
      </c>
      <c r="BO2102" s="12"/>
      <c r="BP2102" s="13"/>
      <c r="BQ2102" s="4" t="str">
        <f t="shared" si="2335"/>
        <v/>
      </c>
      <c r="BR2102" s="12"/>
      <c r="BS2102" s="13"/>
      <c r="BT2102" s="4" t="str">
        <f t="shared" si="2336"/>
        <v/>
      </c>
      <c r="BU2102" s="12"/>
      <c r="BV2102" s="13"/>
    </row>
    <row r="2103" spans="1:76" hidden="1" outlineLevel="1">
      <c r="B2103" t="str">
        <f t="shared" si="2313"/>
        <v>smolinka2015cost</v>
      </c>
      <c r="C2103" t="s">
        <v>11</v>
      </c>
      <c r="D2103">
        <f t="shared" si="2337"/>
        <v>2015</v>
      </c>
      <c r="E2103" t="str">
        <f t="shared" si="2337"/>
        <v>EUR</v>
      </c>
      <c r="F2103" s="4" t="str">
        <f t="shared" si="2314"/>
        <v/>
      </c>
      <c r="G2103" s="12"/>
      <c r="H2103" s="13"/>
      <c r="I2103" s="4" t="str">
        <f t="shared" si="2315"/>
        <v/>
      </c>
      <c r="J2103" s="12"/>
      <c r="K2103" s="13"/>
      <c r="L2103" s="4" t="str">
        <f t="shared" si="2316"/>
        <v/>
      </c>
      <c r="M2103" s="12"/>
      <c r="N2103" s="13"/>
      <c r="O2103" s="4" t="str">
        <f t="shared" si="2317"/>
        <v/>
      </c>
      <c r="P2103" s="12"/>
      <c r="Q2103" s="13"/>
      <c r="R2103" s="4" t="str">
        <f t="shared" si="2318"/>
        <v/>
      </c>
      <c r="S2103" s="12"/>
      <c r="T2103" s="13"/>
      <c r="U2103" s="4" t="str">
        <f t="shared" si="2319"/>
        <v/>
      </c>
      <c r="V2103" s="12"/>
      <c r="W2103" s="13"/>
      <c r="X2103" s="4" t="str">
        <f t="shared" si="2320"/>
        <v/>
      </c>
      <c r="Y2103" s="12"/>
      <c r="Z2103" s="13"/>
      <c r="AA2103" s="4" t="str">
        <f t="shared" si="2321"/>
        <v/>
      </c>
      <c r="AB2103" s="12"/>
      <c r="AC2103" s="13"/>
      <c r="AD2103" s="4" t="str">
        <f t="shared" si="2322"/>
        <v/>
      </c>
      <c r="AE2103" s="12"/>
      <c r="AF2103" s="13"/>
      <c r="AG2103" s="4" t="str">
        <f t="shared" si="2323"/>
        <v/>
      </c>
      <c r="AH2103" s="12"/>
      <c r="AI2103" s="13"/>
      <c r="AJ2103" s="4" t="str">
        <f t="shared" si="2324"/>
        <v/>
      </c>
      <c r="AK2103" s="12"/>
      <c r="AL2103" s="13"/>
      <c r="AM2103" s="4" t="str">
        <f t="shared" si="2325"/>
        <v/>
      </c>
      <c r="AN2103" s="12"/>
      <c r="AO2103" s="13"/>
      <c r="AP2103" s="4" t="str">
        <f t="shared" si="2326"/>
        <v/>
      </c>
      <c r="AQ2103" s="12"/>
      <c r="AR2103" s="13"/>
      <c r="AS2103" s="4" t="str">
        <f t="shared" si="2327"/>
        <v/>
      </c>
      <c r="AT2103" s="12"/>
      <c r="AU2103" s="13"/>
      <c r="AV2103" s="4" t="str">
        <f t="shared" si="2328"/>
        <v/>
      </c>
      <c r="AW2103" s="12"/>
      <c r="AX2103" s="13"/>
      <c r="AY2103" s="4" t="str">
        <f t="shared" si="2329"/>
        <v/>
      </c>
      <c r="AZ2103" s="12"/>
      <c r="BA2103" s="13"/>
      <c r="BB2103" s="4" t="str">
        <f t="shared" si="2330"/>
        <v/>
      </c>
      <c r="BC2103" s="12"/>
      <c r="BD2103" s="13"/>
      <c r="BE2103" s="4" t="str">
        <f t="shared" si="2331"/>
        <v/>
      </c>
      <c r="BF2103" s="12"/>
      <c r="BG2103" s="13"/>
      <c r="BH2103" s="4" t="str">
        <f t="shared" si="2332"/>
        <v/>
      </c>
      <c r="BI2103" s="12"/>
      <c r="BJ2103" s="13"/>
      <c r="BK2103" s="4" t="str">
        <f t="shared" si="2333"/>
        <v/>
      </c>
      <c r="BL2103" s="12"/>
      <c r="BM2103" s="13"/>
      <c r="BN2103" s="4" t="str">
        <f t="shared" si="2334"/>
        <v/>
      </c>
      <c r="BO2103" s="12"/>
      <c r="BP2103" s="13"/>
      <c r="BQ2103" s="4" t="str">
        <f t="shared" si="2335"/>
        <v/>
      </c>
      <c r="BR2103" s="12"/>
      <c r="BS2103" s="13"/>
      <c r="BT2103" s="4" t="str">
        <f t="shared" si="2336"/>
        <v/>
      </c>
      <c r="BU2103" s="12"/>
      <c r="BV2103" s="13"/>
    </row>
    <row r="2104" spans="1:76" hidden="1" outlineLevel="1">
      <c r="B2104" t="str">
        <f t="shared" si="2313"/>
        <v>smolinka2015cost</v>
      </c>
      <c r="C2104" t="s">
        <v>15</v>
      </c>
      <c r="D2104">
        <f t="shared" si="2337"/>
        <v>2015</v>
      </c>
      <c r="E2104" t="str">
        <f t="shared" si="2337"/>
        <v>EUR</v>
      </c>
      <c r="F2104" s="4" t="str">
        <f t="shared" si="2314"/>
        <v/>
      </c>
      <c r="G2104" s="12"/>
      <c r="H2104" s="13"/>
      <c r="I2104" s="4" t="str">
        <f t="shared" si="2315"/>
        <v/>
      </c>
      <c r="J2104" s="12"/>
      <c r="K2104" s="13"/>
      <c r="L2104" s="4" t="str">
        <f t="shared" si="2316"/>
        <v/>
      </c>
      <c r="M2104" s="12"/>
      <c r="N2104" s="13"/>
      <c r="O2104" s="4" t="str">
        <f t="shared" si="2317"/>
        <v/>
      </c>
      <c r="P2104" s="12"/>
      <c r="Q2104" s="13"/>
      <c r="R2104" s="4" t="str">
        <f t="shared" si="2318"/>
        <v/>
      </c>
      <c r="S2104" s="12"/>
      <c r="T2104" s="13"/>
      <c r="U2104" s="4" t="str">
        <f t="shared" si="2319"/>
        <v/>
      </c>
      <c r="V2104" s="12"/>
      <c r="W2104" s="13"/>
      <c r="X2104" s="4" t="str">
        <f t="shared" si="2320"/>
        <v/>
      </c>
      <c r="Y2104" s="12"/>
      <c r="Z2104" s="13"/>
      <c r="AA2104" s="4" t="str">
        <f t="shared" si="2321"/>
        <v/>
      </c>
      <c r="AB2104" s="12"/>
      <c r="AC2104" s="13"/>
      <c r="AD2104" s="4" t="str">
        <f t="shared" si="2322"/>
        <v/>
      </c>
      <c r="AE2104" s="12"/>
      <c r="AF2104" s="13"/>
      <c r="AG2104" s="4" t="str">
        <f t="shared" si="2323"/>
        <v/>
      </c>
      <c r="AH2104" s="12"/>
      <c r="AI2104" s="13"/>
      <c r="AJ2104" s="4" t="str">
        <f t="shared" si="2324"/>
        <v/>
      </c>
      <c r="AK2104" s="12"/>
      <c r="AL2104" s="13"/>
      <c r="AM2104" s="4" t="str">
        <f t="shared" si="2325"/>
        <v/>
      </c>
      <c r="AN2104" s="12"/>
      <c r="AO2104" s="13"/>
      <c r="AP2104" s="4" t="str">
        <f t="shared" si="2326"/>
        <v/>
      </c>
      <c r="AQ2104" s="12"/>
      <c r="AR2104" s="13"/>
      <c r="AS2104" s="4" t="str">
        <f t="shared" si="2327"/>
        <v/>
      </c>
      <c r="AT2104" s="12"/>
      <c r="AU2104" s="13"/>
      <c r="AV2104" s="4" t="str">
        <f t="shared" si="2328"/>
        <v/>
      </c>
      <c r="AW2104" s="12"/>
      <c r="AX2104" s="13"/>
      <c r="AY2104" s="4" t="str">
        <f t="shared" si="2329"/>
        <v/>
      </c>
      <c r="AZ2104" s="12"/>
      <c r="BA2104" s="13"/>
      <c r="BB2104" s="4" t="str">
        <f t="shared" si="2330"/>
        <v/>
      </c>
      <c r="BC2104" s="12"/>
      <c r="BD2104" s="13"/>
      <c r="BE2104" s="4" t="str">
        <f t="shared" si="2331"/>
        <v/>
      </c>
      <c r="BF2104" s="12"/>
      <c r="BG2104" s="13"/>
      <c r="BH2104" s="4" t="str">
        <f t="shared" si="2332"/>
        <v/>
      </c>
      <c r="BI2104" s="12"/>
      <c r="BJ2104" s="13"/>
      <c r="BK2104" s="4" t="str">
        <f t="shared" si="2333"/>
        <v/>
      </c>
      <c r="BL2104" s="12"/>
      <c r="BM2104" s="13"/>
      <c r="BN2104" s="4" t="str">
        <f t="shared" si="2334"/>
        <v/>
      </c>
      <c r="BO2104" s="12"/>
      <c r="BP2104" s="13"/>
      <c r="BQ2104" s="4" t="str">
        <f t="shared" si="2335"/>
        <v/>
      </c>
      <c r="BR2104" s="12"/>
      <c r="BS2104" s="13"/>
      <c r="BT2104" s="4" t="str">
        <f t="shared" si="2336"/>
        <v/>
      </c>
      <c r="BU2104" s="12"/>
      <c r="BV2104" s="13"/>
    </row>
    <row r="2105" spans="1:76" hidden="1" outlineLevel="1">
      <c r="B2105" t="str">
        <f t="shared" si="2313"/>
        <v>smolinka2015cost</v>
      </c>
      <c r="C2105" t="s">
        <v>16</v>
      </c>
      <c r="D2105">
        <f t="shared" si="2337"/>
        <v>2015</v>
      </c>
      <c r="E2105" t="str">
        <f t="shared" si="2337"/>
        <v>EUR</v>
      </c>
      <c r="F2105" s="4" t="str">
        <f t="shared" si="2314"/>
        <v/>
      </c>
      <c r="G2105" s="12"/>
      <c r="H2105" s="13"/>
      <c r="I2105" s="4" t="str">
        <f t="shared" si="2315"/>
        <v/>
      </c>
      <c r="J2105" s="12"/>
      <c r="K2105" s="13"/>
      <c r="L2105" s="4" t="str">
        <f t="shared" si="2316"/>
        <v/>
      </c>
      <c r="M2105" s="12"/>
      <c r="N2105" s="13"/>
      <c r="O2105" s="4" t="str">
        <f t="shared" si="2317"/>
        <v/>
      </c>
      <c r="P2105" s="12"/>
      <c r="Q2105" s="13"/>
      <c r="R2105" s="4" t="str">
        <f t="shared" si="2318"/>
        <v/>
      </c>
      <c r="S2105" s="12"/>
      <c r="T2105" s="13"/>
      <c r="U2105" s="4" t="str">
        <f t="shared" si="2319"/>
        <v/>
      </c>
      <c r="V2105" s="12"/>
      <c r="W2105" s="13"/>
      <c r="X2105" s="4" t="str">
        <f t="shared" si="2320"/>
        <v/>
      </c>
      <c r="Y2105" s="12"/>
      <c r="Z2105" s="13"/>
      <c r="AA2105" s="4" t="str">
        <f t="shared" si="2321"/>
        <v/>
      </c>
      <c r="AB2105" s="12"/>
      <c r="AC2105" s="13"/>
      <c r="AD2105" s="4" t="str">
        <f t="shared" si="2322"/>
        <v/>
      </c>
      <c r="AE2105" s="12"/>
      <c r="AF2105" s="13"/>
      <c r="AG2105" s="4" t="str">
        <f t="shared" si="2323"/>
        <v/>
      </c>
      <c r="AH2105" s="12"/>
      <c r="AI2105" s="13"/>
      <c r="AJ2105" s="4" t="str">
        <f t="shared" si="2324"/>
        <v/>
      </c>
      <c r="AK2105" s="12"/>
      <c r="AL2105" s="13"/>
      <c r="AM2105" s="4" t="str">
        <f t="shared" si="2325"/>
        <v/>
      </c>
      <c r="AN2105" s="12"/>
      <c r="AO2105" s="13"/>
      <c r="AP2105" s="4" t="str">
        <f t="shared" si="2326"/>
        <v/>
      </c>
      <c r="AQ2105" s="12"/>
      <c r="AR2105" s="13"/>
      <c r="AS2105" s="4" t="str">
        <f t="shared" si="2327"/>
        <v/>
      </c>
      <c r="AT2105" s="12"/>
      <c r="AU2105" s="13"/>
      <c r="AV2105" s="4" t="str">
        <f t="shared" si="2328"/>
        <v/>
      </c>
      <c r="AW2105" s="12"/>
      <c r="AX2105" s="13"/>
      <c r="AY2105" s="4" t="str">
        <f t="shared" si="2329"/>
        <v/>
      </c>
      <c r="AZ2105" s="12"/>
      <c r="BA2105" s="13"/>
      <c r="BB2105" s="4" t="str">
        <f t="shared" si="2330"/>
        <v/>
      </c>
      <c r="BC2105" s="12"/>
      <c r="BD2105" s="13"/>
      <c r="BE2105" s="4" t="str">
        <f t="shared" si="2331"/>
        <v/>
      </c>
      <c r="BF2105" s="12"/>
      <c r="BG2105" s="13"/>
      <c r="BH2105" s="4" t="str">
        <f t="shared" si="2332"/>
        <v/>
      </c>
      <c r="BI2105" s="12"/>
      <c r="BJ2105" s="13"/>
      <c r="BK2105" s="4" t="str">
        <f t="shared" si="2333"/>
        <v/>
      </c>
      <c r="BL2105" s="12"/>
      <c r="BM2105" s="13"/>
      <c r="BN2105" s="4" t="str">
        <f t="shared" si="2334"/>
        <v/>
      </c>
      <c r="BO2105" s="12"/>
      <c r="BP2105" s="13"/>
      <c r="BQ2105" s="4" t="str">
        <f t="shared" si="2335"/>
        <v/>
      </c>
      <c r="BR2105" s="12"/>
      <c r="BS2105" s="13"/>
      <c r="BT2105" s="4" t="str">
        <f t="shared" si="2336"/>
        <v/>
      </c>
      <c r="BU2105" s="12"/>
      <c r="BV2105" s="13"/>
    </row>
    <row r="2106" spans="1:76" collapsed="1">
      <c r="B2106" t="s">
        <v>69</v>
      </c>
      <c r="F2106" s="4"/>
      <c r="G2106" s="4"/>
      <c r="H2106" s="4"/>
      <c r="I2106" s="4"/>
      <c r="J2106" s="4"/>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c r="AX2106" s="4"/>
      <c r="AY2106" s="4"/>
      <c r="AZ2106" s="4"/>
      <c r="BA2106" s="4"/>
      <c r="BB2106" s="4"/>
      <c r="BC2106" s="4"/>
      <c r="BD2106" s="4"/>
      <c r="BE2106" s="4"/>
      <c r="BF2106" s="4"/>
      <c r="BG2106" s="4"/>
      <c r="BH2106" s="4"/>
      <c r="BI2106" s="4"/>
      <c r="BJ2106" s="4"/>
      <c r="BK2106" s="4"/>
      <c r="BL2106" s="4"/>
      <c r="BM2106" s="4"/>
      <c r="BN2106" s="4"/>
      <c r="BO2106" s="4"/>
      <c r="BP2106" s="4"/>
      <c r="BQ2106" s="4"/>
      <c r="BR2106" s="4"/>
      <c r="BS2106" s="4"/>
      <c r="BT2106" s="4"/>
      <c r="BU2106" s="4"/>
      <c r="BV2106" s="4"/>
    </row>
    <row r="2107" spans="1:76">
      <c r="B2107" t="str">
        <f>B2105</f>
        <v>smolinka2015cost</v>
      </c>
      <c r="C2107" t="s">
        <v>19</v>
      </c>
      <c r="D2107">
        <f>D2105</f>
        <v>2015</v>
      </c>
      <c r="E2107" t="str">
        <f>E2094</f>
        <v>EUR/kW</v>
      </c>
      <c r="F2107" s="4" t="str">
        <f>IFERROR(AVERAGE(G2107:H2107),"")</f>
        <v/>
      </c>
      <c r="G2107" s="12"/>
      <c r="H2107" s="13"/>
      <c r="I2107" s="4" t="str">
        <f>IFERROR(AVERAGE(J2107:K2107),"")</f>
        <v/>
      </c>
      <c r="J2107" s="12"/>
      <c r="K2107" s="13"/>
      <c r="L2107" s="4" t="str">
        <f>IFERROR(AVERAGE(M2107:N2107),"")</f>
        <v/>
      </c>
      <c r="M2107" s="12"/>
      <c r="N2107" s="13"/>
      <c r="O2107" s="4" t="str">
        <f>IFERROR(AVERAGE(P2107:Q2107),"")</f>
        <v/>
      </c>
      <c r="P2107" s="12"/>
      <c r="Q2107" s="13"/>
      <c r="R2107" s="4" t="str">
        <f>IFERROR(AVERAGE(S2107:T2107),"")</f>
        <v/>
      </c>
      <c r="S2107" s="12"/>
      <c r="T2107" s="13"/>
      <c r="U2107" s="4" t="str">
        <f>IFERROR(AVERAGE(V2107:W2107),"")</f>
        <v/>
      </c>
      <c r="V2107" s="12"/>
      <c r="W2107" s="13"/>
      <c r="X2107" s="4" t="str">
        <f>IFERROR(AVERAGE(Y2107:Z2107),"")</f>
        <v/>
      </c>
      <c r="Y2107" s="12"/>
      <c r="Z2107" s="13"/>
      <c r="AA2107" s="4" t="str">
        <f>IFERROR(AVERAGE(AB2107:AC2107),"")</f>
        <v/>
      </c>
      <c r="AB2107" s="12"/>
      <c r="AC2107" s="13"/>
      <c r="AD2107" s="4" t="str">
        <f>IFERROR(AVERAGE(AE2107:AF2107),"")</f>
        <v/>
      </c>
      <c r="AE2107" s="12"/>
      <c r="AF2107" s="13"/>
      <c r="AG2107" s="4" t="str">
        <f>IFERROR(AVERAGE(AH2107:AI2107),"")</f>
        <v/>
      </c>
      <c r="AH2107" s="12"/>
      <c r="AI2107" s="13"/>
      <c r="AJ2107" s="4" t="str">
        <f>IFERROR(AVERAGE(AK2107:AL2107),"")</f>
        <v/>
      </c>
      <c r="AK2107" s="12"/>
      <c r="AL2107" s="13"/>
      <c r="AM2107" s="4" t="str">
        <f>IFERROR(AVERAGE(AN2107:AO2107),"")</f>
        <v/>
      </c>
      <c r="AN2107" s="12"/>
      <c r="AO2107" s="13"/>
      <c r="AP2107" s="4" t="str">
        <f>IFERROR(AVERAGE(AQ2107:AR2107),"")</f>
        <v/>
      </c>
      <c r="AQ2107" s="12"/>
      <c r="AR2107" s="13"/>
      <c r="AS2107" s="4" t="str">
        <f>IFERROR(AVERAGE(AT2107:AU2107),"")</f>
        <v/>
      </c>
      <c r="AT2107" s="12"/>
      <c r="AU2107" s="13"/>
      <c r="AV2107" s="4" t="str">
        <f>IFERROR(AVERAGE(AW2107:AX2107),"")</f>
        <v/>
      </c>
      <c r="AW2107" s="12"/>
      <c r="AX2107" s="13"/>
      <c r="AY2107" s="4">
        <f>IFERROR(AVERAGE(AZ2107:BA2107),"")</f>
        <v>3200</v>
      </c>
      <c r="AZ2107" s="12">
        <v>3200</v>
      </c>
      <c r="BA2107" s="13"/>
      <c r="BB2107" s="4" t="str">
        <f>IFERROR(AVERAGE(BC2107:BD2107),"")</f>
        <v/>
      </c>
      <c r="BC2107" s="12"/>
      <c r="BD2107" s="13"/>
      <c r="BE2107" s="4">
        <f>IFERROR(AVERAGE(BF2107:BG2107),"")</f>
        <v>1620</v>
      </c>
      <c r="BF2107" s="12">
        <v>1620</v>
      </c>
      <c r="BG2107" s="13"/>
      <c r="BH2107" s="4" t="str">
        <f>IFERROR(AVERAGE(BI2107:BJ2107),"")</f>
        <v/>
      </c>
      <c r="BI2107" s="12"/>
      <c r="BJ2107" s="13"/>
      <c r="BK2107" s="4" t="str">
        <f>IFERROR(AVERAGE(BL2107:BM2107),"")</f>
        <v/>
      </c>
      <c r="BL2107" s="12"/>
      <c r="BM2107" s="13"/>
      <c r="BN2107" s="4">
        <f>IFERROR(AVERAGE(BO2107:BP2107),"")</f>
        <v>920</v>
      </c>
      <c r="BO2107" s="12">
        <v>920</v>
      </c>
      <c r="BP2107" s="13"/>
      <c r="BQ2107" s="4">
        <f>IFERROR(AVERAGE(BR2107:BS2107),"")</f>
        <v>720</v>
      </c>
      <c r="BR2107" s="12">
        <v>720</v>
      </c>
      <c r="BS2107" s="13"/>
      <c r="BT2107" s="4" t="str">
        <f>IFERROR(AVERAGE(BU2107:BV2107),"")</f>
        <v/>
      </c>
      <c r="BU2107" s="12"/>
      <c r="BV2107" s="13"/>
      <c r="BX2107" t="s">
        <v>518</v>
      </c>
    </row>
    <row r="2108" spans="1:76">
      <c r="B2108" t="s">
        <v>69</v>
      </c>
      <c r="F2108" s="4"/>
      <c r="G2108" s="4"/>
      <c r="H2108" s="4"/>
      <c r="I2108" s="4"/>
      <c r="J2108" s="4"/>
      <c r="K2108" s="4"/>
      <c r="L2108" s="4"/>
      <c r="M2108" s="4"/>
      <c r="N2108" s="4"/>
      <c r="O2108" s="4"/>
      <c r="P2108" s="4"/>
      <c r="Q2108" s="4"/>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c r="AV2108" s="4"/>
      <c r="AW2108" s="4"/>
      <c r="AX2108" s="4"/>
      <c r="AY2108" s="4"/>
      <c r="AZ2108" s="4"/>
      <c r="BA2108" s="4"/>
      <c r="BB2108" s="4"/>
      <c r="BC2108" s="4"/>
      <c r="BD2108" s="4"/>
      <c r="BE2108" s="4"/>
      <c r="BF2108" s="4"/>
      <c r="BG2108" s="4"/>
      <c r="BH2108" s="4"/>
      <c r="BI2108" s="4"/>
      <c r="BJ2108" s="4"/>
      <c r="BK2108" s="4"/>
      <c r="BL2108" s="4"/>
      <c r="BM2108" s="4"/>
      <c r="BN2108" s="4"/>
      <c r="BO2108" s="4"/>
      <c r="BP2108" s="4"/>
      <c r="BQ2108" s="4"/>
      <c r="BR2108" s="4"/>
      <c r="BS2108" s="4"/>
      <c r="BT2108" s="4"/>
      <c r="BU2108" s="4"/>
      <c r="BV2108" s="4"/>
    </row>
    <row r="2109" spans="1:76">
      <c r="B2109" t="str">
        <f>B2107</f>
        <v>smolinka2015cost</v>
      </c>
      <c r="C2109" t="s">
        <v>48</v>
      </c>
      <c r="D2109">
        <f>D2107</f>
        <v>2015</v>
      </c>
      <c r="E2109" t="s">
        <v>22</v>
      </c>
      <c r="F2109" s="22" t="str">
        <f>IFERROR(AVERAGE(G2109:H2109),"")</f>
        <v/>
      </c>
      <c r="G2109" s="23"/>
      <c r="H2109" s="24"/>
      <c r="I2109" s="22" t="str">
        <f>IFERROR(AVERAGE(J2109:K2109),"")</f>
        <v/>
      </c>
      <c r="J2109" s="23"/>
      <c r="K2109" s="24"/>
      <c r="L2109" s="22" t="str">
        <f>IFERROR(AVERAGE(M2109:N2109),"")</f>
        <v/>
      </c>
      <c r="M2109" s="23"/>
      <c r="N2109" s="24"/>
      <c r="O2109" s="22" t="str">
        <f>IFERROR(AVERAGE(P2109:Q2109),"")</f>
        <v/>
      </c>
      <c r="P2109" s="23"/>
      <c r="Q2109" s="24"/>
      <c r="R2109" s="22" t="str">
        <f>IFERROR(AVERAGE(S2109:T2109),"")</f>
        <v/>
      </c>
      <c r="S2109" s="23"/>
      <c r="T2109" s="24"/>
      <c r="U2109" s="22" t="str">
        <f>IFERROR(AVERAGE(V2109:W2109),"")</f>
        <v/>
      </c>
      <c r="V2109" s="23"/>
      <c r="W2109" s="24"/>
      <c r="X2109" s="22" t="str">
        <f>IFERROR(AVERAGE(Y2109:Z2109),"")</f>
        <v/>
      </c>
      <c r="Y2109" s="23"/>
      <c r="Z2109" s="24"/>
      <c r="AA2109" s="22" t="str">
        <f>IFERROR(AVERAGE(AB2109:AC2109),"")</f>
        <v/>
      </c>
      <c r="AB2109" s="23"/>
      <c r="AC2109" s="24"/>
      <c r="AD2109" s="22" t="str">
        <f>IFERROR(AVERAGE(AE2109:AF2109),"")</f>
        <v/>
      </c>
      <c r="AE2109" s="23"/>
      <c r="AF2109" s="24"/>
      <c r="AG2109" s="22" t="str">
        <f>IFERROR(AVERAGE(AH2109:AI2109),"")</f>
        <v/>
      </c>
      <c r="AH2109" s="23"/>
      <c r="AI2109" s="24"/>
      <c r="AJ2109" s="22" t="str">
        <f>IFERROR(AVERAGE(AK2109:AL2109),"")</f>
        <v/>
      </c>
      <c r="AK2109" s="23"/>
      <c r="AL2109" s="24"/>
      <c r="AM2109" s="22" t="str">
        <f>IFERROR(AVERAGE(AN2109:AO2109),"")</f>
        <v/>
      </c>
      <c r="AN2109" s="23"/>
      <c r="AO2109" s="24"/>
      <c r="AP2109" s="22" t="str">
        <f>IFERROR(AVERAGE(AQ2109:AR2109),"")</f>
        <v/>
      </c>
      <c r="AQ2109" s="23"/>
      <c r="AR2109" s="24"/>
      <c r="AS2109" s="22" t="str">
        <f>IFERROR(AVERAGE(AT2109:AU2109),"")</f>
        <v/>
      </c>
      <c r="AT2109" s="23"/>
      <c r="AU2109" s="24"/>
      <c r="AV2109" s="22" t="str">
        <f>IFERROR(AVERAGE(AW2109:AX2109),"")</f>
        <v/>
      </c>
      <c r="AW2109" s="23"/>
      <c r="AX2109" s="24"/>
      <c r="AY2109" s="22" t="str">
        <f>IFERROR(AVERAGE(AZ2109:BA2109),"")</f>
        <v/>
      </c>
      <c r="AZ2109" s="23"/>
      <c r="BA2109" s="24"/>
      <c r="BB2109" s="22" t="str">
        <f>IFERROR(AVERAGE(BC2109:BD2109),"")</f>
        <v/>
      </c>
      <c r="BC2109" s="23"/>
      <c r="BD2109" s="24"/>
      <c r="BE2109" s="22" t="str">
        <f>IFERROR(AVERAGE(BF2109:BG2109),"")</f>
        <v/>
      </c>
      <c r="BF2109" s="23"/>
      <c r="BG2109" s="24"/>
      <c r="BH2109" s="22" t="str">
        <f>IFERROR(AVERAGE(BI2109:BJ2109),"")</f>
        <v/>
      </c>
      <c r="BI2109" s="23"/>
      <c r="BJ2109" s="24"/>
      <c r="BK2109" s="22" t="str">
        <f>IFERROR(AVERAGE(BL2109:BM2109),"")</f>
        <v/>
      </c>
      <c r="BL2109" s="23"/>
      <c r="BM2109" s="24"/>
      <c r="BN2109" s="22" t="str">
        <f>IFERROR(AVERAGE(BO2109:BP2109),"")</f>
        <v/>
      </c>
      <c r="BO2109" s="23"/>
      <c r="BP2109" s="24"/>
      <c r="BQ2109" s="22" t="str">
        <f>IFERROR(AVERAGE(BR2109:BS2109),"")</f>
        <v/>
      </c>
      <c r="BR2109" s="23"/>
      <c r="BS2109" s="24"/>
      <c r="BT2109" s="22" t="str">
        <f>IFERROR(AVERAGE(BU2109:BV2109),"")</f>
        <v/>
      </c>
      <c r="BU2109" s="23"/>
      <c r="BV2109" s="24"/>
    </row>
    <row r="2110" spans="1:76">
      <c r="B2110" t="str">
        <f>B2109</f>
        <v>smolinka2015cost</v>
      </c>
      <c r="C2110" t="s">
        <v>49</v>
      </c>
      <c r="D2110">
        <f>D2109</f>
        <v>2015</v>
      </c>
      <c r="E2110" t="s">
        <v>22</v>
      </c>
      <c r="F2110" s="22" t="str">
        <f>IFERROR(AVERAGE(G2110:H2110),"")</f>
        <v/>
      </c>
      <c r="G2110" s="23"/>
      <c r="H2110" s="24"/>
      <c r="I2110" s="22" t="str">
        <f>IFERROR(AVERAGE(J2110:K2110),"")</f>
        <v/>
      </c>
      <c r="J2110" s="23"/>
      <c r="K2110" s="24"/>
      <c r="L2110" s="22" t="str">
        <f>IFERROR(AVERAGE(M2110:N2110),"")</f>
        <v/>
      </c>
      <c r="M2110" s="23"/>
      <c r="N2110" s="24"/>
      <c r="O2110" s="22" t="str">
        <f>IFERROR(AVERAGE(P2110:Q2110),"")</f>
        <v/>
      </c>
      <c r="P2110" s="23"/>
      <c r="Q2110" s="24"/>
      <c r="R2110" s="22" t="str">
        <f>IFERROR(AVERAGE(S2110:T2110),"")</f>
        <v/>
      </c>
      <c r="S2110" s="23"/>
      <c r="T2110" s="24"/>
      <c r="U2110" s="22" t="str">
        <f>IFERROR(AVERAGE(V2110:W2110),"")</f>
        <v/>
      </c>
      <c r="V2110" s="23"/>
      <c r="W2110" s="24"/>
      <c r="X2110" s="22" t="str">
        <f>IFERROR(AVERAGE(Y2110:Z2110),"")</f>
        <v/>
      </c>
      <c r="Y2110" s="23"/>
      <c r="Z2110" s="24"/>
      <c r="AA2110" s="22" t="str">
        <f>IFERROR(AVERAGE(AB2110:AC2110),"")</f>
        <v/>
      </c>
      <c r="AB2110" s="23"/>
      <c r="AC2110" s="24"/>
      <c r="AD2110" s="22" t="str">
        <f>IFERROR(AVERAGE(AE2110:AF2110),"")</f>
        <v/>
      </c>
      <c r="AE2110" s="23"/>
      <c r="AF2110" s="24"/>
      <c r="AG2110" s="22" t="str">
        <f>IFERROR(AVERAGE(AH2110:AI2110),"")</f>
        <v/>
      </c>
      <c r="AH2110" s="23"/>
      <c r="AI2110" s="24"/>
      <c r="AJ2110" s="22" t="str">
        <f>IFERROR(AVERAGE(AK2110:AL2110),"")</f>
        <v/>
      </c>
      <c r="AK2110" s="23"/>
      <c r="AL2110" s="24"/>
      <c r="AM2110" s="22" t="str">
        <f>IFERROR(AVERAGE(AN2110:AO2110),"")</f>
        <v/>
      </c>
      <c r="AN2110" s="23"/>
      <c r="AO2110" s="24"/>
      <c r="AP2110" s="22" t="str">
        <f>IFERROR(AVERAGE(AQ2110:AR2110),"")</f>
        <v/>
      </c>
      <c r="AQ2110" s="23"/>
      <c r="AR2110" s="24"/>
      <c r="AS2110" s="22" t="str">
        <f>IFERROR(AVERAGE(AT2110:AU2110),"")</f>
        <v/>
      </c>
      <c r="AT2110" s="23"/>
      <c r="AU2110" s="24"/>
      <c r="AV2110" s="22" t="str">
        <f>IFERROR(AVERAGE(AW2110:AX2110),"")</f>
        <v/>
      </c>
      <c r="AW2110" s="23"/>
      <c r="AX2110" s="24"/>
      <c r="AY2110" s="22" t="str">
        <f>IFERROR(AVERAGE(AZ2110:BA2110),"")</f>
        <v/>
      </c>
      <c r="AZ2110" s="23"/>
      <c r="BA2110" s="24"/>
      <c r="BB2110" s="22" t="str">
        <f>IFERROR(AVERAGE(BC2110:BD2110),"")</f>
        <v/>
      </c>
      <c r="BC2110" s="23"/>
      <c r="BD2110" s="24"/>
      <c r="BE2110" s="22" t="str">
        <f>IFERROR(AVERAGE(BF2110:BG2110),"")</f>
        <v/>
      </c>
      <c r="BF2110" s="23"/>
      <c r="BG2110" s="24"/>
      <c r="BH2110" s="22" t="str">
        <f>IFERROR(AVERAGE(BI2110:BJ2110),"")</f>
        <v/>
      </c>
      <c r="BI2110" s="23"/>
      <c r="BJ2110" s="24"/>
      <c r="BK2110" s="22" t="str">
        <f>IFERROR(AVERAGE(BL2110:BM2110),"")</f>
        <v/>
      </c>
      <c r="BL2110" s="23"/>
      <c r="BM2110" s="24"/>
      <c r="BN2110" s="22" t="str">
        <f>IFERROR(AVERAGE(BO2110:BP2110),"")</f>
        <v/>
      </c>
      <c r="BO2110" s="23"/>
      <c r="BP2110" s="24"/>
      <c r="BQ2110" s="22" t="str">
        <f>IFERROR(AVERAGE(BR2110:BS2110),"")</f>
        <v/>
      </c>
      <c r="BR2110" s="23"/>
      <c r="BS2110" s="24"/>
      <c r="BT2110" s="22" t="str">
        <f>IFERROR(AVERAGE(BU2110:BV2110),"")</f>
        <v/>
      </c>
      <c r="BU2110" s="23"/>
      <c r="BV2110" s="24"/>
    </row>
    <row r="2111" spans="1:76">
      <c r="B2111" t="s">
        <v>69</v>
      </c>
      <c r="F2111" s="4"/>
      <c r="G2111" s="4"/>
      <c r="H2111" s="4"/>
      <c r="I2111" s="4"/>
      <c r="J2111" s="4"/>
      <c r="K2111" s="4"/>
      <c r="L2111" s="4"/>
      <c r="M2111" s="4"/>
      <c r="N2111" s="4"/>
      <c r="O2111" s="4"/>
      <c r="P2111" s="4"/>
      <c r="Q2111" s="4"/>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c r="AX2111" s="4"/>
      <c r="AY2111" s="4"/>
      <c r="AZ2111" s="4"/>
      <c r="BA2111" s="4"/>
      <c r="BB2111" s="4"/>
      <c r="BC2111" s="4"/>
      <c r="BD2111" s="4"/>
      <c r="BE2111" s="4"/>
      <c r="BF2111" s="4"/>
      <c r="BG2111" s="4"/>
      <c r="BH2111" s="4"/>
      <c r="BI2111" s="4"/>
      <c r="BJ2111" s="4"/>
      <c r="BK2111" s="4"/>
      <c r="BL2111" s="4"/>
      <c r="BM2111" s="4"/>
      <c r="BN2111" s="4"/>
      <c r="BO2111" s="4"/>
      <c r="BP2111" s="4"/>
      <c r="BQ2111" s="4"/>
      <c r="BR2111" s="4"/>
      <c r="BS2111" s="4"/>
      <c r="BT2111" s="4"/>
      <c r="BU2111" s="4"/>
      <c r="BV2111" s="4"/>
    </row>
    <row r="2112" spans="1:76">
      <c r="B2112" t="str">
        <f>B2107</f>
        <v>smolinka2015cost</v>
      </c>
      <c r="C2112" t="s">
        <v>23</v>
      </c>
      <c r="D2112">
        <f>D2107</f>
        <v>2015</v>
      </c>
      <c r="E2112" t="s">
        <v>20</v>
      </c>
      <c r="F2112" s="4" t="str">
        <f>IFERROR(AVERAGE(G2112:H2112),"")</f>
        <v/>
      </c>
      <c r="G2112" s="12"/>
      <c r="H2112" s="13"/>
      <c r="I2112" s="4" t="str">
        <f>IFERROR(AVERAGE(J2112:K2112),"")</f>
        <v/>
      </c>
      <c r="J2112" s="12"/>
      <c r="K2112" s="13"/>
      <c r="L2112" s="4" t="str">
        <f>IFERROR(AVERAGE(M2112:N2112),"")</f>
        <v/>
      </c>
      <c r="M2112" s="12"/>
      <c r="N2112" s="13"/>
      <c r="O2112" s="4" t="str">
        <f>IFERROR(AVERAGE(P2112:Q2112),"")</f>
        <v/>
      </c>
      <c r="P2112" s="12"/>
      <c r="Q2112" s="13"/>
      <c r="R2112" s="4" t="str">
        <f>IFERROR(AVERAGE(S2112:T2112),"")</f>
        <v/>
      </c>
      <c r="S2112" s="12"/>
      <c r="T2112" s="13"/>
      <c r="U2112" s="4" t="str">
        <f>IFERROR(AVERAGE(V2112:W2112),"")</f>
        <v/>
      </c>
      <c r="V2112" s="12"/>
      <c r="W2112" s="13"/>
      <c r="X2112" s="4" t="str">
        <f>IFERROR(AVERAGE(Y2112:Z2112),"")</f>
        <v/>
      </c>
      <c r="Y2112" s="12"/>
      <c r="Z2112" s="13"/>
      <c r="AA2112" s="4" t="str">
        <f>IFERROR(AVERAGE(AB2112:AC2112),"")</f>
        <v/>
      </c>
      <c r="AB2112" s="12"/>
      <c r="AC2112" s="13"/>
      <c r="AD2112" s="4" t="str">
        <f>IFERROR(AVERAGE(AE2112:AF2112),"")</f>
        <v/>
      </c>
      <c r="AE2112" s="12"/>
      <c r="AF2112" s="13"/>
      <c r="AG2112" s="4" t="str">
        <f>IFERROR(AVERAGE(AH2112:AI2112),"")</f>
        <v/>
      </c>
      <c r="AH2112" s="12"/>
      <c r="AI2112" s="13"/>
      <c r="AJ2112" s="4" t="str">
        <f>IFERROR(AVERAGE(AK2112:AL2112),"")</f>
        <v/>
      </c>
      <c r="AK2112" s="12"/>
      <c r="AL2112" s="13"/>
      <c r="AM2112" s="4" t="str">
        <f>IFERROR(AVERAGE(AN2112:AO2112),"")</f>
        <v/>
      </c>
      <c r="AN2112" s="12"/>
      <c r="AO2112" s="13"/>
      <c r="AP2112" s="4" t="str">
        <f>IFERROR(AVERAGE(AQ2112:AR2112),"")</f>
        <v/>
      </c>
      <c r="AQ2112" s="12"/>
      <c r="AR2112" s="13"/>
      <c r="AS2112" s="4" t="str">
        <f>IFERROR(AVERAGE(AT2112:AU2112),"")</f>
        <v/>
      </c>
      <c r="AT2112" s="12"/>
      <c r="AU2112" s="13"/>
      <c r="AV2112" s="4" t="str">
        <f>IFERROR(AVERAGE(AW2112:AX2112),"")</f>
        <v/>
      </c>
      <c r="AW2112" s="12"/>
      <c r="AX2112" s="13"/>
      <c r="AY2112" s="4" t="str">
        <f>IFERROR(AVERAGE(AZ2112:BA2112),"")</f>
        <v/>
      </c>
      <c r="AZ2112" s="12"/>
      <c r="BA2112" s="13"/>
      <c r="BB2112" s="4" t="str">
        <f>IFERROR(AVERAGE(BC2112:BD2112),"")</f>
        <v/>
      </c>
      <c r="BC2112" s="12"/>
      <c r="BD2112" s="13"/>
      <c r="BE2112" s="4" t="str">
        <f>IFERROR(AVERAGE(BF2112:BG2112),"")</f>
        <v/>
      </c>
      <c r="BF2112" s="12"/>
      <c r="BG2112" s="13"/>
      <c r="BH2112" s="4" t="str">
        <f>IFERROR(AVERAGE(BI2112:BJ2112),"")</f>
        <v/>
      </c>
      <c r="BI2112" s="12"/>
      <c r="BJ2112" s="13"/>
      <c r="BK2112" s="4" t="str">
        <f>IFERROR(AVERAGE(BL2112:BM2112),"")</f>
        <v/>
      </c>
      <c r="BL2112" s="12"/>
      <c r="BM2112" s="13"/>
      <c r="BN2112" s="4" t="str">
        <f>IFERROR(AVERAGE(BO2112:BP2112),"")</f>
        <v/>
      </c>
      <c r="BO2112" s="12"/>
      <c r="BP2112" s="13"/>
      <c r="BQ2112" s="4" t="str">
        <f>IFERROR(AVERAGE(BR2112:BS2112),"")</f>
        <v/>
      </c>
      <c r="BR2112" s="12"/>
      <c r="BS2112" s="13"/>
      <c r="BT2112" s="4" t="str">
        <f>IFERROR(AVERAGE(BU2112:BV2112),"")</f>
        <v/>
      </c>
      <c r="BU2112" s="12"/>
      <c r="BV2112" s="13"/>
    </row>
    <row r="2113" spans="1:77">
      <c r="B2113" t="str">
        <f>B2112</f>
        <v>smolinka2015cost</v>
      </c>
      <c r="C2113" t="s">
        <v>42</v>
      </c>
      <c r="D2113">
        <f>D2112</f>
        <v>2015</v>
      </c>
      <c r="E2113" t="s">
        <v>43</v>
      </c>
      <c r="F2113" s="4" t="str">
        <f>IFERROR(AVERAGE(G2113:H2113),"")</f>
        <v/>
      </c>
      <c r="G2113" s="12"/>
      <c r="H2113" s="13"/>
      <c r="I2113" s="4" t="str">
        <f>IFERROR(AVERAGE(J2113:K2113),"")</f>
        <v/>
      </c>
      <c r="J2113" s="12"/>
      <c r="K2113" s="13"/>
      <c r="L2113" s="4" t="str">
        <f>IFERROR(AVERAGE(M2113:N2113),"")</f>
        <v/>
      </c>
      <c r="M2113" s="12"/>
      <c r="N2113" s="13"/>
      <c r="O2113" s="4" t="str">
        <f>IFERROR(AVERAGE(P2113:Q2113),"")</f>
        <v/>
      </c>
      <c r="P2113" s="12"/>
      <c r="Q2113" s="13"/>
      <c r="R2113" s="4" t="str">
        <f>IFERROR(AVERAGE(S2113:T2113),"")</f>
        <v/>
      </c>
      <c r="S2113" s="12"/>
      <c r="T2113" s="13"/>
      <c r="U2113" s="4" t="str">
        <f>IFERROR(AVERAGE(V2113:W2113),"")</f>
        <v/>
      </c>
      <c r="V2113" s="12"/>
      <c r="W2113" s="13"/>
      <c r="X2113" s="4" t="str">
        <f>IFERROR(AVERAGE(Y2113:Z2113),"")</f>
        <v/>
      </c>
      <c r="Y2113" s="12"/>
      <c r="Z2113" s="13"/>
      <c r="AA2113" s="4" t="str">
        <f>IFERROR(AVERAGE(AB2113:AC2113),"")</f>
        <v/>
      </c>
      <c r="AB2113" s="12"/>
      <c r="AC2113" s="13"/>
      <c r="AD2113" s="4" t="str">
        <f>IFERROR(AVERAGE(AE2113:AF2113),"")</f>
        <v/>
      </c>
      <c r="AE2113" s="12"/>
      <c r="AF2113" s="13"/>
      <c r="AG2113" s="4" t="str">
        <f>IFERROR(AVERAGE(AH2113:AI2113),"")</f>
        <v/>
      </c>
      <c r="AH2113" s="12"/>
      <c r="AI2113" s="13"/>
      <c r="AJ2113" s="4" t="str">
        <f>IFERROR(AVERAGE(AK2113:AL2113),"")</f>
        <v/>
      </c>
      <c r="AK2113" s="12"/>
      <c r="AL2113" s="13"/>
      <c r="AM2113" s="4" t="str">
        <f>IFERROR(AVERAGE(AN2113:AO2113),"")</f>
        <v/>
      </c>
      <c r="AN2113" s="12"/>
      <c r="AO2113" s="13"/>
      <c r="AP2113" s="4" t="str">
        <f>IFERROR(AVERAGE(AQ2113:AR2113),"")</f>
        <v/>
      </c>
      <c r="AQ2113" s="12"/>
      <c r="AR2113" s="13"/>
      <c r="AS2113" s="4" t="str">
        <f>IFERROR(AVERAGE(AT2113:AU2113),"")</f>
        <v/>
      </c>
      <c r="AT2113" s="12"/>
      <c r="AU2113" s="13"/>
      <c r="AV2113" s="4" t="str">
        <f>IFERROR(AVERAGE(AW2113:AX2113),"")</f>
        <v/>
      </c>
      <c r="AW2113" s="12"/>
      <c r="AX2113" s="13"/>
      <c r="AY2113" s="4" t="str">
        <f>IFERROR(AVERAGE(AZ2113:BA2113),"")</f>
        <v/>
      </c>
      <c r="AZ2113" s="12"/>
      <c r="BA2113" s="13"/>
      <c r="BB2113" s="4" t="str">
        <f>IFERROR(AVERAGE(BC2113:BD2113),"")</f>
        <v/>
      </c>
      <c r="BC2113" s="12"/>
      <c r="BD2113" s="13"/>
      <c r="BE2113" s="4" t="str">
        <f>IFERROR(AVERAGE(BF2113:BG2113),"")</f>
        <v/>
      </c>
      <c r="BF2113" s="12"/>
      <c r="BG2113" s="13"/>
      <c r="BH2113" s="4" t="str">
        <f>IFERROR(AVERAGE(BI2113:BJ2113),"")</f>
        <v/>
      </c>
      <c r="BI2113" s="12"/>
      <c r="BJ2113" s="13"/>
      <c r="BK2113" s="4" t="str">
        <f>IFERROR(AVERAGE(BL2113:BM2113),"")</f>
        <v/>
      </c>
      <c r="BL2113" s="12"/>
      <c r="BM2113" s="13"/>
      <c r="BN2113" s="4" t="str">
        <f>IFERROR(AVERAGE(BO2113:BP2113),"")</f>
        <v/>
      </c>
      <c r="BO2113" s="12"/>
      <c r="BP2113" s="13"/>
      <c r="BQ2113" s="4" t="str">
        <f>IFERROR(AVERAGE(BR2113:BS2113),"")</f>
        <v/>
      </c>
      <c r="BR2113" s="12"/>
      <c r="BS2113" s="13"/>
      <c r="BT2113" s="4" t="str">
        <f>IFERROR(AVERAGE(BU2113:BV2113),"")</f>
        <v/>
      </c>
      <c r="BU2113" s="12"/>
      <c r="BV2113" s="13"/>
    </row>
    <row r="2114" spans="1:77">
      <c r="B2114" t="str">
        <f>B2113</f>
        <v>smolinka2015cost</v>
      </c>
      <c r="C2114" t="s">
        <v>21</v>
      </c>
      <c r="D2114">
        <f>D2113</f>
        <v>2015</v>
      </c>
      <c r="E2114" t="s">
        <v>22</v>
      </c>
      <c r="F2114" s="22" t="str">
        <f>IFERROR(AVERAGE(G2114:H2114),"")</f>
        <v/>
      </c>
      <c r="G2114" s="23"/>
      <c r="H2114" s="24"/>
      <c r="I2114" s="22" t="str">
        <f>IFERROR(AVERAGE(J2114:K2114),"")</f>
        <v/>
      </c>
      <c r="J2114" s="23"/>
      <c r="K2114" s="24"/>
      <c r="L2114" s="22" t="str">
        <f>IFERROR(AVERAGE(M2114:N2114),"")</f>
        <v/>
      </c>
      <c r="M2114" s="23"/>
      <c r="N2114" s="24"/>
      <c r="O2114" s="22" t="str">
        <f>IFERROR(AVERAGE(P2114:Q2114),"")</f>
        <v/>
      </c>
      <c r="P2114" s="23"/>
      <c r="Q2114" s="24"/>
      <c r="R2114" s="22" t="str">
        <f>IFERROR(AVERAGE(S2114:T2114),"")</f>
        <v/>
      </c>
      <c r="S2114" s="23"/>
      <c r="T2114" s="24"/>
      <c r="U2114" s="22" t="str">
        <f>IFERROR(AVERAGE(V2114:W2114),"")</f>
        <v/>
      </c>
      <c r="V2114" s="23"/>
      <c r="W2114" s="24"/>
      <c r="X2114" s="22" t="str">
        <f>IFERROR(AVERAGE(Y2114:Z2114),"")</f>
        <v/>
      </c>
      <c r="Y2114" s="23"/>
      <c r="Z2114" s="24"/>
      <c r="AA2114" s="22" t="str">
        <f>IFERROR(AVERAGE(AB2114:AC2114),"")</f>
        <v/>
      </c>
      <c r="AB2114" s="23"/>
      <c r="AC2114" s="24"/>
      <c r="AD2114" s="22" t="str">
        <f>IFERROR(AVERAGE(AE2114:AF2114),"")</f>
        <v/>
      </c>
      <c r="AE2114" s="23"/>
      <c r="AF2114" s="24"/>
      <c r="AG2114" s="22" t="str">
        <f>IFERROR(AVERAGE(AH2114:AI2114),"")</f>
        <v/>
      </c>
      <c r="AH2114" s="23"/>
      <c r="AI2114" s="24"/>
      <c r="AJ2114" s="22" t="str">
        <f>IFERROR(AVERAGE(AK2114:AL2114),"")</f>
        <v/>
      </c>
      <c r="AK2114" s="23"/>
      <c r="AL2114" s="24"/>
      <c r="AM2114" s="22" t="str">
        <f>IFERROR(AVERAGE(AN2114:AO2114),"")</f>
        <v/>
      </c>
      <c r="AN2114" s="23"/>
      <c r="AO2114" s="24"/>
      <c r="AP2114" s="22" t="str">
        <f>IFERROR(AVERAGE(AQ2114:AR2114),"")</f>
        <v/>
      </c>
      <c r="AQ2114" s="23"/>
      <c r="AR2114" s="24"/>
      <c r="AS2114" s="22" t="str">
        <f>IFERROR(AVERAGE(AT2114:AU2114),"")</f>
        <v/>
      </c>
      <c r="AT2114" s="23"/>
      <c r="AU2114" s="24"/>
      <c r="AV2114" s="22" t="str">
        <f>IFERROR(AVERAGE(AW2114:AX2114),"")</f>
        <v/>
      </c>
      <c r="AW2114" s="23"/>
      <c r="AX2114" s="24"/>
      <c r="AY2114" s="22" t="str">
        <f>IFERROR(AVERAGE(AZ2114:BA2114),"")</f>
        <v/>
      </c>
      <c r="AZ2114" s="23"/>
      <c r="BA2114" s="24"/>
      <c r="BB2114" s="22" t="str">
        <f>IFERROR(AVERAGE(BC2114:BD2114),"")</f>
        <v/>
      </c>
      <c r="BC2114" s="23"/>
      <c r="BD2114" s="24"/>
      <c r="BE2114" s="22" t="str">
        <f>IFERROR(AVERAGE(BF2114:BG2114),"")</f>
        <v/>
      </c>
      <c r="BF2114" s="23"/>
      <c r="BG2114" s="24"/>
      <c r="BH2114" s="22" t="str">
        <f>IFERROR(AVERAGE(BI2114:BJ2114),"")</f>
        <v/>
      </c>
      <c r="BI2114" s="23"/>
      <c r="BJ2114" s="24"/>
      <c r="BK2114" s="22" t="str">
        <f>IFERROR(AVERAGE(BL2114:BM2114),"")</f>
        <v/>
      </c>
      <c r="BL2114" s="23"/>
      <c r="BM2114" s="24"/>
      <c r="BN2114" s="22" t="str">
        <f>IFERROR(AVERAGE(BO2114:BP2114),"")</f>
        <v/>
      </c>
      <c r="BO2114" s="23"/>
      <c r="BP2114" s="24"/>
      <c r="BQ2114" s="22" t="str">
        <f>IFERROR(AVERAGE(BR2114:BS2114),"")</f>
        <v/>
      </c>
      <c r="BR2114" s="23"/>
      <c r="BS2114" s="24"/>
      <c r="BT2114" s="22" t="str">
        <f>IFERROR(AVERAGE(BU2114:BV2114),"")</f>
        <v/>
      </c>
      <c r="BU2114" s="23"/>
      <c r="BV2114" s="24"/>
    </row>
    <row r="2115" spans="1:77">
      <c r="B2115" s="11"/>
      <c r="C2115" s="11"/>
      <c r="D2115" s="11"/>
      <c r="E2115" s="11"/>
      <c r="F2115" s="11"/>
      <c r="G2115" s="11"/>
      <c r="H2115" s="11"/>
      <c r="I2115" s="11"/>
      <c r="J2115" s="11"/>
      <c r="K2115" s="11"/>
      <c r="L2115" s="11"/>
      <c r="M2115" s="11"/>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c r="AV2115" s="11"/>
      <c r="AW2115" s="11"/>
      <c r="AX2115" s="11"/>
      <c r="AY2115" s="11"/>
      <c r="AZ2115" s="11"/>
      <c r="BA2115" s="11"/>
      <c r="BB2115" s="11"/>
      <c r="BC2115" s="11"/>
      <c r="BD2115" s="11"/>
      <c r="BE2115" s="11"/>
      <c r="BF2115" s="11"/>
      <c r="BG2115" s="11"/>
      <c r="BH2115" s="11"/>
      <c r="BI2115" s="11"/>
      <c r="BJ2115" s="11"/>
      <c r="BK2115" s="11"/>
      <c r="BL2115" s="11"/>
      <c r="BM2115" s="11"/>
      <c r="BN2115" s="11"/>
      <c r="BO2115" s="11"/>
      <c r="BP2115" s="11"/>
      <c r="BQ2115" s="11"/>
      <c r="BR2115" s="11"/>
      <c r="BS2115" s="11"/>
      <c r="BT2115" s="11"/>
      <c r="BU2115" s="11"/>
      <c r="BV2115" s="11"/>
      <c r="BW2115" s="11"/>
      <c r="BX2115" s="11"/>
      <c r="BY2115" s="11"/>
    </row>
    <row r="2117" spans="1:77">
      <c r="A2117" s="5">
        <f>MATCH(B2117,Sources[Citekey],0)</f>
        <v>156</v>
      </c>
      <c r="B2117" s="6" t="s">
        <v>521</v>
      </c>
      <c r="C2117" s="1"/>
      <c r="D2117" s="1">
        <f>VLOOKUP(B2117,Sources[],2,FALSE)</f>
        <v>2016</v>
      </c>
      <c r="F2117" s="4"/>
      <c r="G2117" s="4"/>
      <c r="H2117" s="4"/>
      <c r="I2117" s="4"/>
      <c r="J2117" s="4"/>
      <c r="K2117" s="4"/>
      <c r="L2117" s="4"/>
      <c r="M2117" s="4"/>
      <c r="N2117" s="4"/>
      <c r="O2117" s="4"/>
      <c r="P2117" s="4"/>
      <c r="Q2117" s="4"/>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c r="AX2117" s="4"/>
      <c r="AY2117" s="4"/>
      <c r="AZ2117" s="4"/>
      <c r="BA2117" s="4"/>
      <c r="BB2117" s="4"/>
      <c r="BC2117" s="4"/>
      <c r="BD2117" s="4"/>
      <c r="BE2117" s="4"/>
      <c r="BF2117" s="4"/>
      <c r="BG2117" s="4"/>
      <c r="BH2117" s="4"/>
      <c r="BI2117" s="4"/>
      <c r="BJ2117" s="4"/>
      <c r="BK2117" s="4"/>
      <c r="BL2117" s="4"/>
      <c r="BM2117" s="4"/>
      <c r="BN2117" s="4"/>
      <c r="BO2117" s="4"/>
      <c r="BP2117" s="4"/>
      <c r="BQ2117" s="4"/>
      <c r="BR2117" s="4"/>
      <c r="BS2117" s="4"/>
      <c r="BT2117" s="4"/>
      <c r="BU2117" s="4"/>
      <c r="BV2117" s="4"/>
    </row>
    <row r="2118" spans="1:77">
      <c r="B2118" t="str">
        <f>B2117</f>
        <v>tractebel2016study</v>
      </c>
      <c r="C2118" t="s">
        <v>3</v>
      </c>
      <c r="D2118">
        <f>D2117</f>
        <v>2016</v>
      </c>
      <c r="E2118" s="25" t="s">
        <v>6</v>
      </c>
      <c r="F2118" s="4" t="str">
        <f>IFERROR(AVERAGE(G2118:H2118),"")</f>
        <v/>
      </c>
      <c r="G2118" s="12"/>
      <c r="H2118" s="13"/>
      <c r="I2118" s="4" t="str">
        <f>IFERROR(AVERAGE(J2118:K2118),"")</f>
        <v/>
      </c>
      <c r="J2118" s="12"/>
      <c r="K2118" s="13"/>
      <c r="L2118" s="4" t="str">
        <f>IFERROR(AVERAGE(M2118:N2118),"")</f>
        <v/>
      </c>
      <c r="M2118" s="12"/>
      <c r="N2118" s="13"/>
      <c r="O2118" s="4" t="str">
        <f>IFERROR(AVERAGE(P2118:Q2118),"")</f>
        <v/>
      </c>
      <c r="P2118" s="12"/>
      <c r="Q2118" s="13"/>
      <c r="R2118" s="4" t="str">
        <f>IFERROR(AVERAGE(S2118:T2118),"")</f>
        <v/>
      </c>
      <c r="S2118" s="12"/>
      <c r="T2118" s="13"/>
      <c r="U2118" s="4" t="str">
        <f>IFERROR(AVERAGE(V2118:W2118),"")</f>
        <v/>
      </c>
      <c r="V2118" s="12"/>
      <c r="W2118" s="13"/>
      <c r="X2118" s="4" t="str">
        <f>IFERROR(AVERAGE(Y2118:Z2118),"")</f>
        <v/>
      </c>
      <c r="Y2118" s="12"/>
      <c r="Z2118" s="13"/>
      <c r="AA2118" s="4" t="str">
        <f>IFERROR(AVERAGE(AB2118:AC2118),"")</f>
        <v/>
      </c>
      <c r="AB2118" s="12"/>
      <c r="AC2118" s="13"/>
      <c r="AD2118" s="4" t="str">
        <f>IFERROR(AVERAGE(AE2118:AF2118),"")</f>
        <v/>
      </c>
      <c r="AE2118" s="12"/>
      <c r="AF2118" s="13"/>
      <c r="AG2118" s="4" t="str">
        <f>IFERROR(AVERAGE(AH2118:AI2118),"")</f>
        <v/>
      </c>
      <c r="AH2118" s="12"/>
      <c r="AI2118" s="13"/>
      <c r="AJ2118" s="4" t="str">
        <f>IFERROR(AVERAGE(AK2118:AL2118),"")</f>
        <v/>
      </c>
      <c r="AK2118" s="12"/>
      <c r="AL2118" s="13"/>
      <c r="AM2118" s="4" t="str">
        <f>IFERROR(AVERAGE(AN2118:AO2118),"")</f>
        <v/>
      </c>
      <c r="AN2118" s="12"/>
      <c r="AO2118" s="13"/>
      <c r="AP2118" s="4" t="str">
        <f>IFERROR(AVERAGE(AQ2118:AR2118),"")</f>
        <v/>
      </c>
      <c r="AQ2118" s="12"/>
      <c r="AR2118" s="13"/>
      <c r="AS2118" s="4" t="str">
        <f>IFERROR(AVERAGE(AT2118:AU2118),"")</f>
        <v/>
      </c>
      <c r="AT2118" s="12"/>
      <c r="AU2118" s="13"/>
      <c r="AV2118" s="4" t="str">
        <f>IFERROR(AVERAGE(AW2118:AX2118),"")</f>
        <v/>
      </c>
      <c r="AW2118" s="12"/>
      <c r="AX2118" s="13"/>
      <c r="AY2118" s="4" t="str">
        <f>IFERROR(AVERAGE(AZ2118:BA2118),"")</f>
        <v/>
      </c>
      <c r="AZ2118" s="12"/>
      <c r="BA2118" s="13"/>
      <c r="BB2118" s="4" t="str">
        <f>IFERROR(AVERAGE(BC2118:BD2118),"")</f>
        <v/>
      </c>
      <c r="BC2118" s="12"/>
      <c r="BD2118" s="13"/>
      <c r="BE2118" s="4">
        <f>IFERROR(AVERAGE(BF2118:BG2118),"")</f>
        <v>975</v>
      </c>
      <c r="BF2118" s="12">
        <v>750</v>
      </c>
      <c r="BG2118" s="13">
        <v>1200</v>
      </c>
      <c r="BH2118" s="4" t="str">
        <f>IFERROR(AVERAGE(BI2118:BJ2118),"")</f>
        <v/>
      </c>
      <c r="BI2118" s="12"/>
      <c r="BJ2118" s="13"/>
      <c r="BK2118" s="4" t="str">
        <f>IFERROR(AVERAGE(BL2118:BM2118),"")</f>
        <v/>
      </c>
      <c r="BL2118" s="12"/>
      <c r="BM2118" s="13"/>
      <c r="BN2118" s="4" t="str">
        <f>IFERROR(AVERAGE(BO2118:BP2118),"")</f>
        <v/>
      </c>
      <c r="BO2118" s="12"/>
      <c r="BP2118" s="13"/>
      <c r="BQ2118" s="4">
        <f>IFERROR(AVERAGE(BR2118:BS2118),"")</f>
        <v>690</v>
      </c>
      <c r="BR2118" s="12">
        <v>480</v>
      </c>
      <c r="BS2118" s="13">
        <v>900</v>
      </c>
      <c r="BT2118" s="4" t="str">
        <f>IFERROR(AVERAGE(BU2118:BV2118),"")</f>
        <v/>
      </c>
      <c r="BU2118" s="12"/>
      <c r="BV2118" s="13"/>
      <c r="BY2118" s="2" t="s">
        <v>520</v>
      </c>
    </row>
    <row r="2119" spans="1:77">
      <c r="B2119" t="str">
        <f>B2118</f>
        <v>tractebel2016study</v>
      </c>
      <c r="C2119" t="s">
        <v>4</v>
      </c>
      <c r="D2119">
        <f>D2118</f>
        <v>2016</v>
      </c>
      <c r="E2119" t="str">
        <f>E2118</f>
        <v>EUR/kW</v>
      </c>
      <c r="F2119" s="4" t="str">
        <f>IFERROR(AVERAGE(G2119:H2119),"")</f>
        <v/>
      </c>
      <c r="G2119" s="14"/>
      <c r="H2119" s="15"/>
      <c r="I2119" s="4" t="str">
        <f>IFERROR(AVERAGE(J2119:K2119),"")</f>
        <v/>
      </c>
      <c r="J2119" s="14"/>
      <c r="K2119" s="15"/>
      <c r="L2119" s="4" t="str">
        <f>IFERROR(AVERAGE(M2119:N2119),"")</f>
        <v/>
      </c>
      <c r="M2119" s="14"/>
      <c r="N2119" s="15"/>
      <c r="O2119" s="4" t="str">
        <f>IFERROR(AVERAGE(P2119:Q2119),"")</f>
        <v/>
      </c>
      <c r="P2119" s="14"/>
      <c r="Q2119" s="15"/>
      <c r="R2119" s="4" t="str">
        <f>IFERROR(AVERAGE(S2119:T2119),"")</f>
        <v/>
      </c>
      <c r="S2119" s="14"/>
      <c r="T2119" s="15"/>
      <c r="U2119" s="4" t="str">
        <f>IFERROR(AVERAGE(V2119:W2119),"")</f>
        <v/>
      </c>
      <c r="V2119" s="14"/>
      <c r="W2119" s="15"/>
      <c r="X2119" s="4" t="str">
        <f>IFERROR(AVERAGE(Y2119:Z2119),"")</f>
        <v/>
      </c>
      <c r="Y2119" s="14"/>
      <c r="Z2119" s="15"/>
      <c r="AA2119" s="4" t="str">
        <f>IFERROR(AVERAGE(AB2119:AC2119),"")</f>
        <v/>
      </c>
      <c r="AB2119" s="14"/>
      <c r="AC2119" s="15"/>
      <c r="AD2119" s="4" t="str">
        <f>IFERROR(AVERAGE(AE2119:AF2119),"")</f>
        <v/>
      </c>
      <c r="AE2119" s="14"/>
      <c r="AF2119" s="15"/>
      <c r="AG2119" s="4" t="str">
        <f>IFERROR(AVERAGE(AH2119:AI2119),"")</f>
        <v/>
      </c>
      <c r="AH2119" s="14"/>
      <c r="AI2119" s="15"/>
      <c r="AJ2119" s="4" t="str">
        <f>IFERROR(AVERAGE(AK2119:AL2119),"")</f>
        <v/>
      </c>
      <c r="AK2119" s="14"/>
      <c r="AL2119" s="15"/>
      <c r="AM2119" s="4" t="str">
        <f>IFERROR(AVERAGE(AN2119:AO2119),"")</f>
        <v/>
      </c>
      <c r="AN2119" s="14"/>
      <c r="AO2119" s="15"/>
      <c r="AP2119" s="4" t="str">
        <f>IFERROR(AVERAGE(AQ2119:AR2119),"")</f>
        <v/>
      </c>
      <c r="AQ2119" s="14"/>
      <c r="AR2119" s="15"/>
      <c r="AS2119" s="4" t="str">
        <f>IFERROR(AVERAGE(AT2119:AU2119),"")</f>
        <v/>
      </c>
      <c r="AT2119" s="14"/>
      <c r="AU2119" s="15"/>
      <c r="AV2119" s="4" t="str">
        <f>IFERROR(AVERAGE(AW2119:AX2119),"")</f>
        <v/>
      </c>
      <c r="AW2119" s="14"/>
      <c r="AX2119" s="15"/>
      <c r="AY2119" s="4" t="str">
        <f>IFERROR(AVERAGE(AZ2119:BA2119),"")</f>
        <v/>
      </c>
      <c r="AZ2119" s="14"/>
      <c r="BA2119" s="15"/>
      <c r="BB2119" s="4" t="str">
        <f>IFERROR(AVERAGE(BC2119:BD2119),"")</f>
        <v/>
      </c>
      <c r="BC2119" s="14"/>
      <c r="BD2119" s="15"/>
      <c r="BE2119" s="4">
        <f>IFERROR(AVERAGE(BF2119:BG2119),"")</f>
        <v>1350</v>
      </c>
      <c r="BF2119" s="14">
        <v>1200</v>
      </c>
      <c r="BG2119" s="14">
        <v>1500</v>
      </c>
      <c r="BH2119" s="4" t="str">
        <f>IFERROR(AVERAGE(BI2119:BJ2119),"")</f>
        <v/>
      </c>
      <c r="BI2119" s="14"/>
      <c r="BJ2119" s="15"/>
      <c r="BK2119" s="4" t="str">
        <f>IFERROR(AVERAGE(BL2119:BM2119),"")</f>
        <v/>
      </c>
      <c r="BL2119" s="14"/>
      <c r="BM2119" s="15"/>
      <c r="BN2119" s="4" t="str">
        <f>IFERROR(AVERAGE(BO2119:BP2119),"")</f>
        <v/>
      </c>
      <c r="BO2119" s="14"/>
      <c r="BP2119" s="15"/>
      <c r="BQ2119" s="4">
        <f>IFERROR(AVERAGE(BR2119:BS2119),"")</f>
        <v>850</v>
      </c>
      <c r="BR2119" s="14">
        <v>700</v>
      </c>
      <c r="BS2119" s="14">
        <v>1000</v>
      </c>
      <c r="BT2119" s="4" t="str">
        <f>IFERROR(AVERAGE(BU2119:BV2119),"")</f>
        <v/>
      </c>
      <c r="BU2119" s="14"/>
      <c r="BV2119" s="15"/>
      <c r="BY2119" s="2" t="s">
        <v>520</v>
      </c>
    </row>
    <row r="2120" spans="1:77">
      <c r="B2120" t="str">
        <f>B2119</f>
        <v>tractebel2016study</v>
      </c>
      <c r="C2120" t="s">
        <v>5</v>
      </c>
      <c r="D2120">
        <f>D2119</f>
        <v>2016</v>
      </c>
      <c r="E2120" t="str">
        <f>E2119</f>
        <v>EUR/kW</v>
      </c>
      <c r="F2120" s="4" t="str">
        <f>IFERROR(AVERAGE(G2120:H2120),"")</f>
        <v/>
      </c>
      <c r="G2120" s="16"/>
      <c r="H2120" s="17"/>
      <c r="I2120" s="4" t="str">
        <f>IFERROR(AVERAGE(J2120:K2120),"")</f>
        <v/>
      </c>
      <c r="J2120" s="16"/>
      <c r="K2120" s="17"/>
      <c r="L2120" s="4" t="str">
        <f>IFERROR(AVERAGE(M2120:N2120),"")</f>
        <v/>
      </c>
      <c r="M2120" s="16"/>
      <c r="N2120" s="17"/>
      <c r="O2120" s="4" t="str">
        <f>IFERROR(AVERAGE(P2120:Q2120),"")</f>
        <v/>
      </c>
      <c r="P2120" s="16"/>
      <c r="Q2120" s="17"/>
      <c r="R2120" s="4" t="str">
        <f>IFERROR(AVERAGE(S2120:T2120),"")</f>
        <v/>
      </c>
      <c r="S2120" s="16"/>
      <c r="T2120" s="17"/>
      <c r="U2120" s="4" t="str">
        <f>IFERROR(AVERAGE(V2120:W2120),"")</f>
        <v/>
      </c>
      <c r="V2120" s="16"/>
      <c r="W2120" s="17"/>
      <c r="X2120" s="4" t="str">
        <f>IFERROR(AVERAGE(Y2120:Z2120),"")</f>
        <v/>
      </c>
      <c r="Y2120" s="16"/>
      <c r="Z2120" s="17"/>
      <c r="AA2120" s="4" t="str">
        <f>IFERROR(AVERAGE(AB2120:AC2120),"")</f>
        <v/>
      </c>
      <c r="AB2120" s="16"/>
      <c r="AC2120" s="17"/>
      <c r="AD2120" s="4" t="str">
        <f>IFERROR(AVERAGE(AE2120:AF2120),"")</f>
        <v/>
      </c>
      <c r="AE2120" s="16"/>
      <c r="AF2120" s="17"/>
      <c r="AG2120" s="4" t="str">
        <f>IFERROR(AVERAGE(AH2120:AI2120),"")</f>
        <v/>
      </c>
      <c r="AH2120" s="16"/>
      <c r="AI2120" s="17"/>
      <c r="AJ2120" s="4" t="str">
        <f>IFERROR(AVERAGE(AK2120:AL2120),"")</f>
        <v/>
      </c>
      <c r="AK2120" s="16"/>
      <c r="AL2120" s="17"/>
      <c r="AM2120" s="4" t="str">
        <f>IFERROR(AVERAGE(AN2120:AO2120),"")</f>
        <v/>
      </c>
      <c r="AN2120" s="16"/>
      <c r="AO2120" s="17"/>
      <c r="AP2120" s="4" t="str">
        <f>IFERROR(AVERAGE(AQ2120:AR2120),"")</f>
        <v/>
      </c>
      <c r="AQ2120" s="16"/>
      <c r="AR2120" s="17"/>
      <c r="AS2120" s="4" t="str">
        <f>IFERROR(AVERAGE(AT2120:AU2120),"")</f>
        <v/>
      </c>
      <c r="AT2120" s="16"/>
      <c r="AU2120" s="17"/>
      <c r="AV2120" s="4" t="str">
        <f>IFERROR(AVERAGE(AW2120:AX2120),"")</f>
        <v/>
      </c>
      <c r="AW2120" s="16"/>
      <c r="AX2120" s="17"/>
      <c r="AY2120" s="4" t="str">
        <f>IFERROR(AVERAGE(AZ2120:BA2120),"")</f>
        <v/>
      </c>
      <c r="AZ2120" s="16"/>
      <c r="BA2120" s="17"/>
      <c r="BB2120" s="4" t="str">
        <f>IFERROR(AVERAGE(BC2120:BD2120),"")</f>
        <v/>
      </c>
      <c r="BC2120" s="16"/>
      <c r="BD2120" s="17"/>
      <c r="BE2120" s="4" t="str">
        <f>IFERROR(AVERAGE(BF2120:BG2120),"")</f>
        <v/>
      </c>
      <c r="BF2120" s="16"/>
      <c r="BG2120" s="17"/>
      <c r="BH2120" s="4" t="str">
        <f>IFERROR(AVERAGE(BI2120:BJ2120),"")</f>
        <v/>
      </c>
      <c r="BI2120" s="16"/>
      <c r="BJ2120" s="17"/>
      <c r="BK2120" s="4" t="str">
        <f>IFERROR(AVERAGE(BL2120:BM2120),"")</f>
        <v/>
      </c>
      <c r="BL2120" s="16"/>
      <c r="BM2120" s="17"/>
      <c r="BN2120" s="4" t="str">
        <f>IFERROR(AVERAGE(BO2120:BP2120),"")</f>
        <v/>
      </c>
      <c r="BO2120" s="16"/>
      <c r="BP2120" s="17"/>
      <c r="BQ2120" s="4" t="str">
        <f>IFERROR(AVERAGE(BR2120:BS2120),"")</f>
        <v/>
      </c>
      <c r="BR2120" s="16"/>
      <c r="BS2120" s="17"/>
      <c r="BT2120" s="4" t="str">
        <f>IFERROR(AVERAGE(BU2120:BV2120),"")</f>
        <v/>
      </c>
      <c r="BU2120" s="16"/>
      <c r="BV2120" s="17"/>
    </row>
    <row r="2121" spans="1:77">
      <c r="B2121" t="s">
        <v>69</v>
      </c>
      <c r="C2121" t="s">
        <v>519</v>
      </c>
      <c r="D2121">
        <f>D2120</f>
        <v>2016</v>
      </c>
      <c r="E2121" t="str">
        <f>E2120</f>
        <v>EUR/kW</v>
      </c>
      <c r="F2121" s="4"/>
      <c r="G2121" s="4"/>
      <c r="H2121" s="4"/>
      <c r="I2121" s="4"/>
      <c r="J2121" s="4"/>
      <c r="K2121" s="4"/>
      <c r="L2121" s="4"/>
      <c r="M2121" s="4"/>
      <c r="N2121" s="4"/>
      <c r="O2121" s="4"/>
      <c r="P2121" s="4"/>
      <c r="Q2121" s="4"/>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c r="AX2121" s="4"/>
      <c r="AY2121" s="4"/>
      <c r="AZ2121" s="4"/>
      <c r="BA2121" s="4"/>
      <c r="BB2121" s="4"/>
      <c r="BC2121" s="4"/>
      <c r="BD2121" s="4"/>
      <c r="BE2121" s="4"/>
      <c r="BF2121" s="4">
        <v>420</v>
      </c>
      <c r="BG2121" s="4">
        <v>525</v>
      </c>
      <c r="BH2121" s="4"/>
      <c r="BI2121" s="4"/>
      <c r="BJ2121" s="4"/>
      <c r="BK2121" s="4"/>
      <c r="BL2121" s="4"/>
      <c r="BM2121" s="4"/>
      <c r="BN2121" s="4"/>
      <c r="BO2121" s="4"/>
      <c r="BP2121" s="4"/>
      <c r="BQ2121" s="4"/>
      <c r="BR2121" s="4"/>
      <c r="BS2121" s="4"/>
      <c r="BT2121" s="4"/>
      <c r="BU2121" s="4"/>
      <c r="BV2121" s="4"/>
    </row>
    <row r="2122" spans="1:77" s="1" customFormat="1">
      <c r="A2122" s="55"/>
      <c r="B2122" s="1" t="str">
        <f>B2120</f>
        <v>tractebel2016study</v>
      </c>
      <c r="C2122" s="1" t="s">
        <v>10</v>
      </c>
      <c r="D2122" s="1">
        <f>D2117</f>
        <v>2016</v>
      </c>
      <c r="E2122" s="1" t="str">
        <f>E2118</f>
        <v>EUR/kW</v>
      </c>
      <c r="F2122" s="10">
        <f>IFERROR(SUM(F2124:F2129)/F2123,0)</f>
        <v>0</v>
      </c>
      <c r="G2122" s="10">
        <f>IFERROR(SUM(G2124:G2129)/G2123,0)</f>
        <v>0</v>
      </c>
      <c r="H2122" s="10">
        <f>IFERROR(SUM(H2124:H2129)/H2123,0)</f>
        <v>0</v>
      </c>
      <c r="I2122" s="10">
        <f t="shared" ref="I2122:BT2122" si="2338">IFERROR(SUM(I2124:I2129)/I2123,0)</f>
        <v>0</v>
      </c>
      <c r="J2122" s="10">
        <f t="shared" si="2338"/>
        <v>0</v>
      </c>
      <c r="K2122" s="10">
        <f t="shared" si="2338"/>
        <v>0</v>
      </c>
      <c r="L2122" s="10">
        <f t="shared" si="2338"/>
        <v>0</v>
      </c>
      <c r="M2122" s="10">
        <f t="shared" si="2338"/>
        <v>0</v>
      </c>
      <c r="N2122" s="10">
        <f t="shared" si="2338"/>
        <v>0</v>
      </c>
      <c r="O2122" s="10">
        <f t="shared" si="2338"/>
        <v>0</v>
      </c>
      <c r="P2122" s="10">
        <f t="shared" si="2338"/>
        <v>0</v>
      </c>
      <c r="Q2122" s="10">
        <f t="shared" si="2338"/>
        <v>0</v>
      </c>
      <c r="R2122" s="10">
        <f t="shared" si="2338"/>
        <v>0</v>
      </c>
      <c r="S2122" s="10">
        <f t="shared" si="2338"/>
        <v>0</v>
      </c>
      <c r="T2122" s="10">
        <f t="shared" si="2338"/>
        <v>0</v>
      </c>
      <c r="U2122" s="10">
        <f t="shared" si="2338"/>
        <v>0</v>
      </c>
      <c r="V2122" s="10">
        <f t="shared" si="2338"/>
        <v>0</v>
      </c>
      <c r="W2122" s="10">
        <f t="shared" si="2338"/>
        <v>0</v>
      </c>
      <c r="X2122" s="10">
        <f t="shared" si="2338"/>
        <v>0</v>
      </c>
      <c r="Y2122" s="10">
        <f t="shared" si="2338"/>
        <v>0</v>
      </c>
      <c r="Z2122" s="10">
        <f t="shared" si="2338"/>
        <v>0</v>
      </c>
      <c r="AA2122" s="10">
        <f t="shared" si="2338"/>
        <v>0</v>
      </c>
      <c r="AB2122" s="10">
        <f t="shared" si="2338"/>
        <v>0</v>
      </c>
      <c r="AC2122" s="10">
        <f t="shared" si="2338"/>
        <v>0</v>
      </c>
      <c r="AD2122" s="10">
        <f t="shared" si="2338"/>
        <v>0</v>
      </c>
      <c r="AE2122" s="10">
        <f t="shared" si="2338"/>
        <v>0</v>
      </c>
      <c r="AF2122" s="10">
        <f t="shared" si="2338"/>
        <v>0</v>
      </c>
      <c r="AG2122" s="10">
        <f t="shared" si="2338"/>
        <v>0</v>
      </c>
      <c r="AH2122" s="10">
        <f t="shared" si="2338"/>
        <v>0</v>
      </c>
      <c r="AI2122" s="10">
        <f t="shared" si="2338"/>
        <v>0</v>
      </c>
      <c r="AJ2122" s="10">
        <f t="shared" si="2338"/>
        <v>0</v>
      </c>
      <c r="AK2122" s="10">
        <f t="shared" si="2338"/>
        <v>0</v>
      </c>
      <c r="AL2122" s="10">
        <f t="shared" si="2338"/>
        <v>0</v>
      </c>
      <c r="AM2122" s="10">
        <f t="shared" si="2338"/>
        <v>0</v>
      </c>
      <c r="AN2122" s="10">
        <f t="shared" si="2338"/>
        <v>0</v>
      </c>
      <c r="AO2122" s="10">
        <f t="shared" si="2338"/>
        <v>0</v>
      </c>
      <c r="AP2122" s="10">
        <f t="shared" si="2338"/>
        <v>0</v>
      </c>
      <c r="AQ2122" s="10">
        <f t="shared" si="2338"/>
        <v>0</v>
      </c>
      <c r="AR2122" s="10">
        <f t="shared" si="2338"/>
        <v>0</v>
      </c>
      <c r="AS2122" s="10">
        <f t="shared" si="2338"/>
        <v>0</v>
      </c>
      <c r="AT2122" s="10">
        <f t="shared" si="2338"/>
        <v>0</v>
      </c>
      <c r="AU2122" s="10">
        <f t="shared" si="2338"/>
        <v>0</v>
      </c>
      <c r="AV2122" s="10">
        <f t="shared" si="2338"/>
        <v>0</v>
      </c>
      <c r="AW2122" s="10">
        <f t="shared" si="2338"/>
        <v>0</v>
      </c>
      <c r="AX2122" s="10">
        <f t="shared" si="2338"/>
        <v>0</v>
      </c>
      <c r="AY2122" s="10">
        <f t="shared" si="2338"/>
        <v>0</v>
      </c>
      <c r="AZ2122" s="10">
        <f t="shared" si="2338"/>
        <v>0</v>
      </c>
      <c r="BA2122" s="10">
        <f t="shared" si="2338"/>
        <v>0</v>
      </c>
      <c r="BB2122" s="10">
        <f t="shared" si="2338"/>
        <v>0</v>
      </c>
      <c r="BC2122" s="10">
        <f t="shared" si="2338"/>
        <v>0</v>
      </c>
      <c r="BD2122" s="10">
        <f t="shared" si="2338"/>
        <v>0</v>
      </c>
      <c r="BE2122" s="10">
        <f t="shared" si="2338"/>
        <v>0</v>
      </c>
      <c r="BF2122" s="10">
        <f t="shared" si="2338"/>
        <v>0</v>
      </c>
      <c r="BG2122" s="10">
        <f t="shared" si="2338"/>
        <v>0</v>
      </c>
      <c r="BH2122" s="10">
        <f t="shared" si="2338"/>
        <v>0</v>
      </c>
      <c r="BI2122" s="10">
        <f t="shared" si="2338"/>
        <v>0</v>
      </c>
      <c r="BJ2122" s="10">
        <f t="shared" si="2338"/>
        <v>0</v>
      </c>
      <c r="BK2122" s="10">
        <f t="shared" si="2338"/>
        <v>0</v>
      </c>
      <c r="BL2122" s="10">
        <f t="shared" si="2338"/>
        <v>0</v>
      </c>
      <c r="BM2122" s="10">
        <f t="shared" si="2338"/>
        <v>0</v>
      </c>
      <c r="BN2122" s="10">
        <f t="shared" si="2338"/>
        <v>0</v>
      </c>
      <c r="BO2122" s="10">
        <f t="shared" si="2338"/>
        <v>0</v>
      </c>
      <c r="BP2122" s="10">
        <f t="shared" si="2338"/>
        <v>0</v>
      </c>
      <c r="BQ2122" s="10">
        <f t="shared" si="2338"/>
        <v>0</v>
      </c>
      <c r="BR2122" s="10">
        <f t="shared" si="2338"/>
        <v>0</v>
      </c>
      <c r="BS2122" s="10">
        <f t="shared" si="2338"/>
        <v>0</v>
      </c>
      <c r="BT2122" s="10">
        <f t="shared" si="2338"/>
        <v>0</v>
      </c>
      <c r="BU2122" s="10">
        <f>IFERROR(SUM(BU2124:BU2129)/BU2123,0)</f>
        <v>0</v>
      </c>
      <c r="BV2122" s="10">
        <f>IFERROR(SUM(BV2124:BV2129)/BV2123,0)</f>
        <v>0</v>
      </c>
    </row>
    <row r="2123" spans="1:77" hidden="1" outlineLevel="1">
      <c r="B2123" t="str">
        <f>B2122</f>
        <v>tractebel2016study</v>
      </c>
      <c r="C2123" t="s">
        <v>17</v>
      </c>
      <c r="D2123">
        <f>D2122</f>
        <v>2016</v>
      </c>
      <c r="E2123" t="s">
        <v>18</v>
      </c>
      <c r="F2123" s="4" t="str">
        <f>IFERROR(AVERAGE(G2123:H2123),"")</f>
        <v/>
      </c>
      <c r="G2123" s="12"/>
      <c r="H2123" s="13"/>
      <c r="I2123" s="4" t="str">
        <f>IFERROR(AVERAGE(J2123:K2123),"")</f>
        <v/>
      </c>
      <c r="J2123" s="12"/>
      <c r="K2123" s="13"/>
      <c r="L2123" s="4" t="str">
        <f>IFERROR(AVERAGE(M2123:N2123),"")</f>
        <v/>
      </c>
      <c r="M2123" s="12"/>
      <c r="N2123" s="13"/>
      <c r="O2123" s="4" t="str">
        <f>IFERROR(AVERAGE(P2123:Q2123),"")</f>
        <v/>
      </c>
      <c r="P2123" s="12"/>
      <c r="Q2123" s="13"/>
      <c r="R2123" s="4" t="str">
        <f>IFERROR(AVERAGE(S2123:T2123),"")</f>
        <v/>
      </c>
      <c r="S2123" s="12"/>
      <c r="T2123" s="13"/>
      <c r="U2123" s="4" t="str">
        <f>IFERROR(AVERAGE(V2123:W2123),"")</f>
        <v/>
      </c>
      <c r="V2123" s="12"/>
      <c r="W2123" s="13"/>
      <c r="X2123" s="4" t="str">
        <f>IFERROR(AVERAGE(Y2123:Z2123),"")</f>
        <v/>
      </c>
      <c r="Y2123" s="12"/>
      <c r="Z2123" s="13"/>
      <c r="AA2123" s="4" t="str">
        <f>IFERROR(AVERAGE(AB2123:AC2123),"")</f>
        <v/>
      </c>
      <c r="AB2123" s="12"/>
      <c r="AC2123" s="13"/>
      <c r="AD2123" s="4" t="str">
        <f>IFERROR(AVERAGE(AE2123:AF2123),"")</f>
        <v/>
      </c>
      <c r="AE2123" s="12"/>
      <c r="AF2123" s="13"/>
      <c r="AG2123" s="4" t="str">
        <f>IFERROR(AVERAGE(AH2123:AI2123),"")</f>
        <v/>
      </c>
      <c r="AH2123" s="12"/>
      <c r="AI2123" s="13"/>
      <c r="AJ2123" s="4" t="str">
        <f>IFERROR(AVERAGE(AK2123:AL2123),"")</f>
        <v/>
      </c>
      <c r="AK2123" s="12"/>
      <c r="AL2123" s="13"/>
      <c r="AM2123" s="4" t="str">
        <f>IFERROR(AVERAGE(AN2123:AO2123),"")</f>
        <v/>
      </c>
      <c r="AN2123" s="12"/>
      <c r="AO2123" s="13"/>
      <c r="AP2123" s="4" t="str">
        <f>IFERROR(AVERAGE(AQ2123:AR2123),"")</f>
        <v/>
      </c>
      <c r="AQ2123" s="12"/>
      <c r="AR2123" s="13"/>
      <c r="AS2123" s="4" t="str">
        <f>IFERROR(AVERAGE(AT2123:AU2123),"")</f>
        <v/>
      </c>
      <c r="AT2123" s="12"/>
      <c r="AU2123" s="13"/>
      <c r="AV2123" s="4" t="str">
        <f>IFERROR(AVERAGE(AW2123:AX2123),"")</f>
        <v/>
      </c>
      <c r="AW2123" s="12"/>
      <c r="AX2123" s="13"/>
      <c r="AY2123" s="4" t="str">
        <f>IFERROR(AVERAGE(AZ2123:BA2123),"")</f>
        <v/>
      </c>
      <c r="AZ2123" s="12"/>
      <c r="BA2123" s="13"/>
      <c r="BB2123" s="4" t="str">
        <f>IFERROR(AVERAGE(BC2123:BD2123),"")</f>
        <v/>
      </c>
      <c r="BC2123" s="12"/>
      <c r="BD2123" s="13"/>
      <c r="BE2123" s="4" t="str">
        <f>IFERROR(AVERAGE(BF2123:BG2123),"")</f>
        <v/>
      </c>
      <c r="BF2123" s="12"/>
      <c r="BG2123" s="13"/>
      <c r="BH2123" s="4" t="str">
        <f>IFERROR(AVERAGE(BI2123:BJ2123),"")</f>
        <v/>
      </c>
      <c r="BI2123" s="12"/>
      <c r="BJ2123" s="13"/>
      <c r="BK2123" s="4" t="str">
        <f>IFERROR(AVERAGE(BL2123:BM2123),"")</f>
        <v/>
      </c>
      <c r="BL2123" s="12"/>
      <c r="BM2123" s="13"/>
      <c r="BN2123" s="4" t="str">
        <f>IFERROR(AVERAGE(BO2123:BP2123),"")</f>
        <v/>
      </c>
      <c r="BO2123" s="12"/>
      <c r="BP2123" s="13"/>
      <c r="BQ2123" s="4" t="str">
        <f>IFERROR(AVERAGE(BR2123:BS2123),"")</f>
        <v/>
      </c>
      <c r="BR2123" s="12"/>
      <c r="BS2123" s="13"/>
      <c r="BT2123" s="4" t="str">
        <f>IFERROR(AVERAGE(BU2123:BV2123),"")</f>
        <v/>
      </c>
      <c r="BU2123" s="12"/>
      <c r="BV2123" s="13"/>
    </row>
    <row r="2124" spans="1:77" hidden="1" outlineLevel="1">
      <c r="B2124" t="str">
        <f t="shared" ref="B2124:B2129" si="2339">B2123</f>
        <v>tractebel2016study</v>
      </c>
      <c r="C2124" t="s">
        <v>12</v>
      </c>
      <c r="D2124">
        <f>D2122</f>
        <v>2016</v>
      </c>
      <c r="E2124" t="str">
        <f>LEFT(E2122,3)</f>
        <v>EUR</v>
      </c>
      <c r="F2124" s="4" t="str">
        <f t="shared" ref="F2124:F2129" si="2340">IFERROR(AVERAGE(G2124:H2124),"")</f>
        <v/>
      </c>
      <c r="G2124" s="12"/>
      <c r="H2124" s="13"/>
      <c r="I2124" s="4" t="str">
        <f t="shared" ref="I2124:I2129" si="2341">IFERROR(AVERAGE(J2124:K2124),"")</f>
        <v/>
      </c>
      <c r="J2124" s="12"/>
      <c r="K2124" s="13"/>
      <c r="L2124" s="4" t="str">
        <f t="shared" ref="L2124:L2129" si="2342">IFERROR(AVERAGE(M2124:N2124),"")</f>
        <v/>
      </c>
      <c r="M2124" s="12"/>
      <c r="N2124" s="13"/>
      <c r="O2124" s="4" t="str">
        <f t="shared" ref="O2124:O2129" si="2343">IFERROR(AVERAGE(P2124:Q2124),"")</f>
        <v/>
      </c>
      <c r="P2124" s="12"/>
      <c r="Q2124" s="13"/>
      <c r="R2124" s="4" t="str">
        <f t="shared" ref="R2124:R2129" si="2344">IFERROR(AVERAGE(S2124:T2124),"")</f>
        <v/>
      </c>
      <c r="S2124" s="12"/>
      <c r="T2124" s="13"/>
      <c r="U2124" s="4" t="str">
        <f t="shared" ref="U2124:U2129" si="2345">IFERROR(AVERAGE(V2124:W2124),"")</f>
        <v/>
      </c>
      <c r="V2124" s="12"/>
      <c r="W2124" s="13"/>
      <c r="X2124" s="4" t="str">
        <f t="shared" ref="X2124:X2129" si="2346">IFERROR(AVERAGE(Y2124:Z2124),"")</f>
        <v/>
      </c>
      <c r="Y2124" s="12"/>
      <c r="Z2124" s="13"/>
      <c r="AA2124" s="4" t="str">
        <f t="shared" ref="AA2124:AA2129" si="2347">IFERROR(AVERAGE(AB2124:AC2124),"")</f>
        <v/>
      </c>
      <c r="AB2124" s="12"/>
      <c r="AC2124" s="13"/>
      <c r="AD2124" s="4" t="str">
        <f t="shared" ref="AD2124:AD2129" si="2348">IFERROR(AVERAGE(AE2124:AF2124),"")</f>
        <v/>
      </c>
      <c r="AE2124" s="12"/>
      <c r="AF2124" s="13"/>
      <c r="AG2124" s="4" t="str">
        <f t="shared" ref="AG2124:AG2129" si="2349">IFERROR(AVERAGE(AH2124:AI2124),"")</f>
        <v/>
      </c>
      <c r="AH2124" s="12"/>
      <c r="AI2124" s="13"/>
      <c r="AJ2124" s="4" t="str">
        <f t="shared" ref="AJ2124:AJ2129" si="2350">IFERROR(AVERAGE(AK2124:AL2124),"")</f>
        <v/>
      </c>
      <c r="AK2124" s="12"/>
      <c r="AL2124" s="13"/>
      <c r="AM2124" s="4" t="str">
        <f t="shared" ref="AM2124:AM2129" si="2351">IFERROR(AVERAGE(AN2124:AO2124),"")</f>
        <v/>
      </c>
      <c r="AN2124" s="12"/>
      <c r="AO2124" s="13"/>
      <c r="AP2124" s="4" t="str">
        <f t="shared" ref="AP2124:AP2129" si="2352">IFERROR(AVERAGE(AQ2124:AR2124),"")</f>
        <v/>
      </c>
      <c r="AQ2124" s="12"/>
      <c r="AR2124" s="13"/>
      <c r="AS2124" s="4" t="str">
        <f t="shared" ref="AS2124:AS2129" si="2353">IFERROR(AVERAGE(AT2124:AU2124),"")</f>
        <v/>
      </c>
      <c r="AT2124" s="12"/>
      <c r="AU2124" s="13"/>
      <c r="AV2124" s="4" t="str">
        <f t="shared" ref="AV2124:AV2129" si="2354">IFERROR(AVERAGE(AW2124:AX2124),"")</f>
        <v/>
      </c>
      <c r="AW2124" s="12"/>
      <c r="AX2124" s="13"/>
      <c r="AY2124" s="4" t="str">
        <f t="shared" ref="AY2124:AY2129" si="2355">IFERROR(AVERAGE(AZ2124:BA2124),"")</f>
        <v/>
      </c>
      <c r="AZ2124" s="12"/>
      <c r="BA2124" s="13"/>
      <c r="BB2124" s="4" t="str">
        <f t="shared" ref="BB2124:BB2129" si="2356">IFERROR(AVERAGE(BC2124:BD2124),"")</f>
        <v/>
      </c>
      <c r="BC2124" s="12"/>
      <c r="BD2124" s="13"/>
      <c r="BE2124" s="4" t="str">
        <f t="shared" ref="BE2124:BE2129" si="2357">IFERROR(AVERAGE(BF2124:BG2124),"")</f>
        <v/>
      </c>
      <c r="BF2124" s="12"/>
      <c r="BG2124" s="13"/>
      <c r="BH2124" s="4" t="str">
        <f t="shared" ref="BH2124:BH2129" si="2358">IFERROR(AVERAGE(BI2124:BJ2124),"")</f>
        <v/>
      </c>
      <c r="BI2124" s="12"/>
      <c r="BJ2124" s="13"/>
      <c r="BK2124" s="4" t="str">
        <f t="shared" ref="BK2124:BK2129" si="2359">IFERROR(AVERAGE(BL2124:BM2124),"")</f>
        <v/>
      </c>
      <c r="BL2124" s="12"/>
      <c r="BM2124" s="13"/>
      <c r="BN2124" s="4" t="str">
        <f t="shared" ref="BN2124:BN2129" si="2360">IFERROR(AVERAGE(BO2124:BP2124),"")</f>
        <v/>
      </c>
      <c r="BO2124" s="12"/>
      <c r="BP2124" s="13"/>
      <c r="BQ2124" s="4" t="str">
        <f t="shared" ref="BQ2124:BQ2129" si="2361">IFERROR(AVERAGE(BR2124:BS2124),"")</f>
        <v/>
      </c>
      <c r="BR2124" s="12"/>
      <c r="BS2124" s="13"/>
      <c r="BT2124" s="4" t="str">
        <f t="shared" ref="BT2124:BT2129" si="2362">IFERROR(AVERAGE(BU2124:BV2124),"")</f>
        <v/>
      </c>
      <c r="BU2124" s="12"/>
      <c r="BV2124" s="13"/>
    </row>
    <row r="2125" spans="1:77" hidden="1" outlineLevel="1">
      <c r="B2125" t="str">
        <f t="shared" si="2339"/>
        <v>tractebel2016study</v>
      </c>
      <c r="C2125" t="s">
        <v>13</v>
      </c>
      <c r="D2125">
        <f t="shared" ref="D2125:E2129" si="2363">D2124</f>
        <v>2016</v>
      </c>
      <c r="E2125" t="str">
        <f t="shared" si="2363"/>
        <v>EUR</v>
      </c>
      <c r="F2125" s="4" t="str">
        <f t="shared" si="2340"/>
        <v/>
      </c>
      <c r="G2125" s="12"/>
      <c r="H2125" s="13"/>
      <c r="I2125" s="4" t="str">
        <f t="shared" si="2341"/>
        <v/>
      </c>
      <c r="J2125" s="12"/>
      <c r="K2125" s="13"/>
      <c r="L2125" s="4" t="str">
        <f t="shared" si="2342"/>
        <v/>
      </c>
      <c r="M2125" s="12"/>
      <c r="N2125" s="13"/>
      <c r="O2125" s="4" t="str">
        <f t="shared" si="2343"/>
        <v/>
      </c>
      <c r="P2125" s="12"/>
      <c r="Q2125" s="13"/>
      <c r="R2125" s="4" t="str">
        <f t="shared" si="2344"/>
        <v/>
      </c>
      <c r="S2125" s="12"/>
      <c r="T2125" s="13"/>
      <c r="U2125" s="4" t="str">
        <f t="shared" si="2345"/>
        <v/>
      </c>
      <c r="V2125" s="12"/>
      <c r="W2125" s="13"/>
      <c r="X2125" s="4" t="str">
        <f t="shared" si="2346"/>
        <v/>
      </c>
      <c r="Y2125" s="12"/>
      <c r="Z2125" s="13"/>
      <c r="AA2125" s="4" t="str">
        <f t="shared" si="2347"/>
        <v/>
      </c>
      <c r="AB2125" s="12"/>
      <c r="AC2125" s="13"/>
      <c r="AD2125" s="4" t="str">
        <f t="shared" si="2348"/>
        <v/>
      </c>
      <c r="AE2125" s="12"/>
      <c r="AF2125" s="13"/>
      <c r="AG2125" s="4" t="str">
        <f t="shared" si="2349"/>
        <v/>
      </c>
      <c r="AH2125" s="12"/>
      <c r="AI2125" s="13"/>
      <c r="AJ2125" s="4" t="str">
        <f t="shared" si="2350"/>
        <v/>
      </c>
      <c r="AK2125" s="12"/>
      <c r="AL2125" s="13"/>
      <c r="AM2125" s="4" t="str">
        <f t="shared" si="2351"/>
        <v/>
      </c>
      <c r="AN2125" s="12"/>
      <c r="AO2125" s="13"/>
      <c r="AP2125" s="4" t="str">
        <f t="shared" si="2352"/>
        <v/>
      </c>
      <c r="AQ2125" s="12"/>
      <c r="AR2125" s="13"/>
      <c r="AS2125" s="4" t="str">
        <f t="shared" si="2353"/>
        <v/>
      </c>
      <c r="AT2125" s="12"/>
      <c r="AU2125" s="13"/>
      <c r="AV2125" s="4" t="str">
        <f t="shared" si="2354"/>
        <v/>
      </c>
      <c r="AW2125" s="12"/>
      <c r="AX2125" s="13"/>
      <c r="AY2125" s="4" t="str">
        <f t="shared" si="2355"/>
        <v/>
      </c>
      <c r="AZ2125" s="12"/>
      <c r="BA2125" s="13"/>
      <c r="BB2125" s="4" t="str">
        <f t="shared" si="2356"/>
        <v/>
      </c>
      <c r="BC2125" s="12"/>
      <c r="BD2125" s="13"/>
      <c r="BE2125" s="4" t="str">
        <f t="shared" si="2357"/>
        <v/>
      </c>
      <c r="BF2125" s="12"/>
      <c r="BG2125" s="13"/>
      <c r="BH2125" s="4" t="str">
        <f t="shared" si="2358"/>
        <v/>
      </c>
      <c r="BI2125" s="12"/>
      <c r="BJ2125" s="13"/>
      <c r="BK2125" s="4" t="str">
        <f t="shared" si="2359"/>
        <v/>
      </c>
      <c r="BL2125" s="12"/>
      <c r="BM2125" s="13"/>
      <c r="BN2125" s="4" t="str">
        <f t="shared" si="2360"/>
        <v/>
      </c>
      <c r="BO2125" s="12"/>
      <c r="BP2125" s="13"/>
      <c r="BQ2125" s="4" t="str">
        <f t="shared" si="2361"/>
        <v/>
      </c>
      <c r="BR2125" s="12"/>
      <c r="BS2125" s="13"/>
      <c r="BT2125" s="4" t="str">
        <f t="shared" si="2362"/>
        <v/>
      </c>
      <c r="BU2125" s="12"/>
      <c r="BV2125" s="13"/>
    </row>
    <row r="2126" spans="1:77" hidden="1" outlineLevel="1">
      <c r="B2126" t="str">
        <f t="shared" si="2339"/>
        <v>tractebel2016study</v>
      </c>
      <c r="C2126" t="s">
        <v>14</v>
      </c>
      <c r="D2126">
        <f t="shared" si="2363"/>
        <v>2016</v>
      </c>
      <c r="E2126" t="str">
        <f t="shared" si="2363"/>
        <v>EUR</v>
      </c>
      <c r="F2126" s="4" t="str">
        <f t="shared" si="2340"/>
        <v/>
      </c>
      <c r="G2126" s="12"/>
      <c r="H2126" s="13"/>
      <c r="I2126" s="4" t="str">
        <f t="shared" si="2341"/>
        <v/>
      </c>
      <c r="J2126" s="12"/>
      <c r="K2126" s="13"/>
      <c r="L2126" s="4" t="str">
        <f t="shared" si="2342"/>
        <v/>
      </c>
      <c r="M2126" s="12"/>
      <c r="N2126" s="13"/>
      <c r="O2126" s="4" t="str">
        <f t="shared" si="2343"/>
        <v/>
      </c>
      <c r="P2126" s="12"/>
      <c r="Q2126" s="13"/>
      <c r="R2126" s="4" t="str">
        <f t="shared" si="2344"/>
        <v/>
      </c>
      <c r="S2126" s="12"/>
      <c r="T2126" s="13"/>
      <c r="U2126" s="4" t="str">
        <f t="shared" si="2345"/>
        <v/>
      </c>
      <c r="V2126" s="12"/>
      <c r="W2126" s="13"/>
      <c r="X2126" s="4" t="str">
        <f t="shared" si="2346"/>
        <v/>
      </c>
      <c r="Y2126" s="12"/>
      <c r="Z2126" s="13"/>
      <c r="AA2126" s="4" t="str">
        <f t="shared" si="2347"/>
        <v/>
      </c>
      <c r="AB2126" s="12"/>
      <c r="AC2126" s="13"/>
      <c r="AD2126" s="4" t="str">
        <f t="shared" si="2348"/>
        <v/>
      </c>
      <c r="AE2126" s="12"/>
      <c r="AF2126" s="13"/>
      <c r="AG2126" s="4" t="str">
        <f t="shared" si="2349"/>
        <v/>
      </c>
      <c r="AH2126" s="12"/>
      <c r="AI2126" s="13"/>
      <c r="AJ2126" s="4" t="str">
        <f t="shared" si="2350"/>
        <v/>
      </c>
      <c r="AK2126" s="12"/>
      <c r="AL2126" s="13"/>
      <c r="AM2126" s="4" t="str">
        <f t="shared" si="2351"/>
        <v/>
      </c>
      <c r="AN2126" s="12"/>
      <c r="AO2126" s="13"/>
      <c r="AP2126" s="4" t="str">
        <f t="shared" si="2352"/>
        <v/>
      </c>
      <c r="AQ2126" s="12"/>
      <c r="AR2126" s="13"/>
      <c r="AS2126" s="4" t="str">
        <f t="shared" si="2353"/>
        <v/>
      </c>
      <c r="AT2126" s="12"/>
      <c r="AU2126" s="13"/>
      <c r="AV2126" s="4" t="str">
        <f t="shared" si="2354"/>
        <v/>
      </c>
      <c r="AW2126" s="12"/>
      <c r="AX2126" s="13"/>
      <c r="AY2126" s="4" t="str">
        <f t="shared" si="2355"/>
        <v/>
      </c>
      <c r="AZ2126" s="12"/>
      <c r="BA2126" s="13"/>
      <c r="BB2126" s="4" t="str">
        <f t="shared" si="2356"/>
        <v/>
      </c>
      <c r="BC2126" s="12"/>
      <c r="BD2126" s="13"/>
      <c r="BE2126" s="4" t="str">
        <f t="shared" si="2357"/>
        <v/>
      </c>
      <c r="BF2126" s="12"/>
      <c r="BG2126" s="13"/>
      <c r="BH2126" s="4" t="str">
        <f t="shared" si="2358"/>
        <v/>
      </c>
      <c r="BI2126" s="12"/>
      <c r="BJ2126" s="13"/>
      <c r="BK2126" s="4" t="str">
        <f t="shared" si="2359"/>
        <v/>
      </c>
      <c r="BL2126" s="12"/>
      <c r="BM2126" s="13"/>
      <c r="BN2126" s="4" t="str">
        <f t="shared" si="2360"/>
        <v/>
      </c>
      <c r="BO2126" s="12"/>
      <c r="BP2126" s="13"/>
      <c r="BQ2126" s="4" t="str">
        <f t="shared" si="2361"/>
        <v/>
      </c>
      <c r="BR2126" s="12"/>
      <c r="BS2126" s="13"/>
      <c r="BT2126" s="4" t="str">
        <f t="shared" si="2362"/>
        <v/>
      </c>
      <c r="BU2126" s="12"/>
      <c r="BV2126" s="13"/>
    </row>
    <row r="2127" spans="1:77" hidden="1" outlineLevel="1">
      <c r="B2127" t="str">
        <f t="shared" si="2339"/>
        <v>tractebel2016study</v>
      </c>
      <c r="C2127" t="s">
        <v>11</v>
      </c>
      <c r="D2127">
        <f t="shared" si="2363"/>
        <v>2016</v>
      </c>
      <c r="E2127" t="str">
        <f t="shared" si="2363"/>
        <v>EUR</v>
      </c>
      <c r="F2127" s="4" t="str">
        <f t="shared" si="2340"/>
        <v/>
      </c>
      <c r="G2127" s="12"/>
      <c r="H2127" s="13"/>
      <c r="I2127" s="4" t="str">
        <f t="shared" si="2341"/>
        <v/>
      </c>
      <c r="J2127" s="12"/>
      <c r="K2127" s="13"/>
      <c r="L2127" s="4" t="str">
        <f t="shared" si="2342"/>
        <v/>
      </c>
      <c r="M2127" s="12"/>
      <c r="N2127" s="13"/>
      <c r="O2127" s="4" t="str">
        <f t="shared" si="2343"/>
        <v/>
      </c>
      <c r="P2127" s="12"/>
      <c r="Q2127" s="13"/>
      <c r="R2127" s="4" t="str">
        <f t="shared" si="2344"/>
        <v/>
      </c>
      <c r="S2127" s="12"/>
      <c r="T2127" s="13"/>
      <c r="U2127" s="4" t="str">
        <f t="shared" si="2345"/>
        <v/>
      </c>
      <c r="V2127" s="12"/>
      <c r="W2127" s="13"/>
      <c r="X2127" s="4" t="str">
        <f t="shared" si="2346"/>
        <v/>
      </c>
      <c r="Y2127" s="12"/>
      <c r="Z2127" s="13"/>
      <c r="AA2127" s="4" t="str">
        <f t="shared" si="2347"/>
        <v/>
      </c>
      <c r="AB2127" s="12"/>
      <c r="AC2127" s="13"/>
      <c r="AD2127" s="4" t="str">
        <f t="shared" si="2348"/>
        <v/>
      </c>
      <c r="AE2127" s="12"/>
      <c r="AF2127" s="13"/>
      <c r="AG2127" s="4" t="str">
        <f t="shared" si="2349"/>
        <v/>
      </c>
      <c r="AH2127" s="12"/>
      <c r="AI2127" s="13"/>
      <c r="AJ2127" s="4" t="str">
        <f t="shared" si="2350"/>
        <v/>
      </c>
      <c r="AK2127" s="12"/>
      <c r="AL2127" s="13"/>
      <c r="AM2127" s="4" t="str">
        <f t="shared" si="2351"/>
        <v/>
      </c>
      <c r="AN2127" s="12"/>
      <c r="AO2127" s="13"/>
      <c r="AP2127" s="4" t="str">
        <f t="shared" si="2352"/>
        <v/>
      </c>
      <c r="AQ2127" s="12"/>
      <c r="AR2127" s="13"/>
      <c r="AS2127" s="4" t="str">
        <f t="shared" si="2353"/>
        <v/>
      </c>
      <c r="AT2127" s="12"/>
      <c r="AU2127" s="13"/>
      <c r="AV2127" s="4" t="str">
        <f t="shared" si="2354"/>
        <v/>
      </c>
      <c r="AW2127" s="12"/>
      <c r="AX2127" s="13"/>
      <c r="AY2127" s="4" t="str">
        <f t="shared" si="2355"/>
        <v/>
      </c>
      <c r="AZ2127" s="12"/>
      <c r="BA2127" s="13"/>
      <c r="BB2127" s="4" t="str">
        <f t="shared" si="2356"/>
        <v/>
      </c>
      <c r="BC2127" s="12"/>
      <c r="BD2127" s="13"/>
      <c r="BE2127" s="4" t="str">
        <f t="shared" si="2357"/>
        <v/>
      </c>
      <c r="BF2127" s="12"/>
      <c r="BG2127" s="13"/>
      <c r="BH2127" s="4" t="str">
        <f t="shared" si="2358"/>
        <v/>
      </c>
      <c r="BI2127" s="12"/>
      <c r="BJ2127" s="13"/>
      <c r="BK2127" s="4" t="str">
        <f t="shared" si="2359"/>
        <v/>
      </c>
      <c r="BL2127" s="12"/>
      <c r="BM2127" s="13"/>
      <c r="BN2127" s="4" t="str">
        <f t="shared" si="2360"/>
        <v/>
      </c>
      <c r="BO2127" s="12"/>
      <c r="BP2127" s="13"/>
      <c r="BQ2127" s="4" t="str">
        <f t="shared" si="2361"/>
        <v/>
      </c>
      <c r="BR2127" s="12"/>
      <c r="BS2127" s="13"/>
      <c r="BT2127" s="4" t="str">
        <f t="shared" si="2362"/>
        <v/>
      </c>
      <c r="BU2127" s="12"/>
      <c r="BV2127" s="13"/>
    </row>
    <row r="2128" spans="1:77" hidden="1" outlineLevel="1">
      <c r="B2128" t="str">
        <f t="shared" si="2339"/>
        <v>tractebel2016study</v>
      </c>
      <c r="C2128" t="s">
        <v>15</v>
      </c>
      <c r="D2128">
        <f t="shared" si="2363"/>
        <v>2016</v>
      </c>
      <c r="E2128" t="str">
        <f t="shared" si="2363"/>
        <v>EUR</v>
      </c>
      <c r="F2128" s="4" t="str">
        <f t="shared" si="2340"/>
        <v/>
      </c>
      <c r="G2128" s="12"/>
      <c r="H2128" s="13"/>
      <c r="I2128" s="4" t="str">
        <f t="shared" si="2341"/>
        <v/>
      </c>
      <c r="J2128" s="12"/>
      <c r="K2128" s="13"/>
      <c r="L2128" s="4" t="str">
        <f t="shared" si="2342"/>
        <v/>
      </c>
      <c r="M2128" s="12"/>
      <c r="N2128" s="13"/>
      <c r="O2128" s="4" t="str">
        <f t="shared" si="2343"/>
        <v/>
      </c>
      <c r="P2128" s="12"/>
      <c r="Q2128" s="13"/>
      <c r="R2128" s="4" t="str">
        <f t="shared" si="2344"/>
        <v/>
      </c>
      <c r="S2128" s="12"/>
      <c r="T2128" s="13"/>
      <c r="U2128" s="4" t="str">
        <f t="shared" si="2345"/>
        <v/>
      </c>
      <c r="V2128" s="12"/>
      <c r="W2128" s="13"/>
      <c r="X2128" s="4" t="str">
        <f t="shared" si="2346"/>
        <v/>
      </c>
      <c r="Y2128" s="12"/>
      <c r="Z2128" s="13"/>
      <c r="AA2128" s="4" t="str">
        <f t="shared" si="2347"/>
        <v/>
      </c>
      <c r="AB2128" s="12"/>
      <c r="AC2128" s="13"/>
      <c r="AD2128" s="4" t="str">
        <f t="shared" si="2348"/>
        <v/>
      </c>
      <c r="AE2128" s="12"/>
      <c r="AF2128" s="13"/>
      <c r="AG2128" s="4" t="str">
        <f t="shared" si="2349"/>
        <v/>
      </c>
      <c r="AH2128" s="12"/>
      <c r="AI2128" s="13"/>
      <c r="AJ2128" s="4" t="str">
        <f t="shared" si="2350"/>
        <v/>
      </c>
      <c r="AK2128" s="12"/>
      <c r="AL2128" s="13"/>
      <c r="AM2128" s="4" t="str">
        <f t="shared" si="2351"/>
        <v/>
      </c>
      <c r="AN2128" s="12"/>
      <c r="AO2128" s="13"/>
      <c r="AP2128" s="4" t="str">
        <f t="shared" si="2352"/>
        <v/>
      </c>
      <c r="AQ2128" s="12"/>
      <c r="AR2128" s="13"/>
      <c r="AS2128" s="4" t="str">
        <f t="shared" si="2353"/>
        <v/>
      </c>
      <c r="AT2128" s="12"/>
      <c r="AU2128" s="13"/>
      <c r="AV2128" s="4" t="str">
        <f t="shared" si="2354"/>
        <v/>
      </c>
      <c r="AW2128" s="12"/>
      <c r="AX2128" s="13"/>
      <c r="AY2128" s="4" t="str">
        <f t="shared" si="2355"/>
        <v/>
      </c>
      <c r="AZ2128" s="12"/>
      <c r="BA2128" s="13"/>
      <c r="BB2128" s="4" t="str">
        <f t="shared" si="2356"/>
        <v/>
      </c>
      <c r="BC2128" s="12"/>
      <c r="BD2128" s="13"/>
      <c r="BE2128" s="4" t="str">
        <f t="shared" si="2357"/>
        <v/>
      </c>
      <c r="BF2128" s="12"/>
      <c r="BG2128" s="13"/>
      <c r="BH2128" s="4" t="str">
        <f t="shared" si="2358"/>
        <v/>
      </c>
      <c r="BI2128" s="12"/>
      <c r="BJ2128" s="13"/>
      <c r="BK2128" s="4" t="str">
        <f t="shared" si="2359"/>
        <v/>
      </c>
      <c r="BL2128" s="12"/>
      <c r="BM2128" s="13"/>
      <c r="BN2128" s="4" t="str">
        <f t="shared" si="2360"/>
        <v/>
      </c>
      <c r="BO2128" s="12"/>
      <c r="BP2128" s="13"/>
      <c r="BQ2128" s="4" t="str">
        <f t="shared" si="2361"/>
        <v/>
      </c>
      <c r="BR2128" s="12"/>
      <c r="BS2128" s="13"/>
      <c r="BT2128" s="4" t="str">
        <f t="shared" si="2362"/>
        <v/>
      </c>
      <c r="BU2128" s="12"/>
      <c r="BV2128" s="13"/>
    </row>
    <row r="2129" spans="1:77" hidden="1" outlineLevel="1">
      <c r="B2129" t="str">
        <f t="shared" si="2339"/>
        <v>tractebel2016study</v>
      </c>
      <c r="C2129" t="s">
        <v>16</v>
      </c>
      <c r="D2129">
        <f t="shared" si="2363"/>
        <v>2016</v>
      </c>
      <c r="E2129" t="str">
        <f t="shared" si="2363"/>
        <v>EUR</v>
      </c>
      <c r="F2129" s="4" t="str">
        <f t="shared" si="2340"/>
        <v/>
      </c>
      <c r="G2129" s="12"/>
      <c r="H2129" s="13"/>
      <c r="I2129" s="4" t="str">
        <f t="shared" si="2341"/>
        <v/>
      </c>
      <c r="J2129" s="12"/>
      <c r="K2129" s="13"/>
      <c r="L2129" s="4" t="str">
        <f t="shared" si="2342"/>
        <v/>
      </c>
      <c r="M2129" s="12"/>
      <c r="N2129" s="13"/>
      <c r="O2129" s="4" t="str">
        <f t="shared" si="2343"/>
        <v/>
      </c>
      <c r="P2129" s="12"/>
      <c r="Q2129" s="13"/>
      <c r="R2129" s="4" t="str">
        <f t="shared" si="2344"/>
        <v/>
      </c>
      <c r="S2129" s="12"/>
      <c r="T2129" s="13"/>
      <c r="U2129" s="4" t="str">
        <f t="shared" si="2345"/>
        <v/>
      </c>
      <c r="V2129" s="12"/>
      <c r="W2129" s="13"/>
      <c r="X2129" s="4" t="str">
        <f t="shared" si="2346"/>
        <v/>
      </c>
      <c r="Y2129" s="12"/>
      <c r="Z2129" s="13"/>
      <c r="AA2129" s="4" t="str">
        <f t="shared" si="2347"/>
        <v/>
      </c>
      <c r="AB2129" s="12"/>
      <c r="AC2129" s="13"/>
      <c r="AD2129" s="4" t="str">
        <f t="shared" si="2348"/>
        <v/>
      </c>
      <c r="AE2129" s="12"/>
      <c r="AF2129" s="13"/>
      <c r="AG2129" s="4" t="str">
        <f t="shared" si="2349"/>
        <v/>
      </c>
      <c r="AH2129" s="12"/>
      <c r="AI2129" s="13"/>
      <c r="AJ2129" s="4" t="str">
        <f t="shared" si="2350"/>
        <v/>
      </c>
      <c r="AK2129" s="12"/>
      <c r="AL2129" s="13"/>
      <c r="AM2129" s="4" t="str">
        <f t="shared" si="2351"/>
        <v/>
      </c>
      <c r="AN2129" s="12"/>
      <c r="AO2129" s="13"/>
      <c r="AP2129" s="4" t="str">
        <f t="shared" si="2352"/>
        <v/>
      </c>
      <c r="AQ2129" s="12"/>
      <c r="AR2129" s="13"/>
      <c r="AS2129" s="4" t="str">
        <f t="shared" si="2353"/>
        <v/>
      </c>
      <c r="AT2129" s="12"/>
      <c r="AU2129" s="13"/>
      <c r="AV2129" s="4" t="str">
        <f t="shared" si="2354"/>
        <v/>
      </c>
      <c r="AW2129" s="12"/>
      <c r="AX2129" s="13"/>
      <c r="AY2129" s="4" t="str">
        <f t="shared" si="2355"/>
        <v/>
      </c>
      <c r="AZ2129" s="12"/>
      <c r="BA2129" s="13"/>
      <c r="BB2129" s="4" t="str">
        <f t="shared" si="2356"/>
        <v/>
      </c>
      <c r="BC2129" s="12"/>
      <c r="BD2129" s="13"/>
      <c r="BE2129" s="4" t="str">
        <f t="shared" si="2357"/>
        <v/>
      </c>
      <c r="BF2129" s="12"/>
      <c r="BG2129" s="13"/>
      <c r="BH2129" s="4" t="str">
        <f t="shared" si="2358"/>
        <v/>
      </c>
      <c r="BI2129" s="12"/>
      <c r="BJ2129" s="13"/>
      <c r="BK2129" s="4" t="str">
        <f t="shared" si="2359"/>
        <v/>
      </c>
      <c r="BL2129" s="12"/>
      <c r="BM2129" s="13"/>
      <c r="BN2129" s="4" t="str">
        <f t="shared" si="2360"/>
        <v/>
      </c>
      <c r="BO2129" s="12"/>
      <c r="BP2129" s="13"/>
      <c r="BQ2129" s="4" t="str">
        <f t="shared" si="2361"/>
        <v/>
      </c>
      <c r="BR2129" s="12"/>
      <c r="BS2129" s="13"/>
      <c r="BT2129" s="4" t="str">
        <f t="shared" si="2362"/>
        <v/>
      </c>
      <c r="BU2129" s="12"/>
      <c r="BV2129" s="13"/>
    </row>
    <row r="2130" spans="1:77" collapsed="1">
      <c r="B2130" t="s">
        <v>69</v>
      </c>
      <c r="F2130" s="4"/>
      <c r="G2130" s="4"/>
      <c r="H2130" s="4"/>
      <c r="I2130" s="4"/>
      <c r="J2130" s="4"/>
      <c r="K2130" s="4"/>
      <c r="L2130" s="4"/>
      <c r="M2130" s="4"/>
      <c r="N2130" s="4"/>
      <c r="O2130" s="4"/>
      <c r="P2130" s="4"/>
      <c r="Q2130" s="4"/>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4"/>
      <c r="AU2130" s="4"/>
      <c r="AV2130" s="4"/>
      <c r="AW2130" s="4"/>
      <c r="AX2130" s="4"/>
      <c r="AY2130" s="4"/>
      <c r="AZ2130" s="4"/>
      <c r="BA2130" s="4"/>
      <c r="BB2130" s="4"/>
      <c r="BC2130" s="4"/>
      <c r="BD2130" s="4"/>
      <c r="BE2130" s="4"/>
      <c r="BF2130" s="4"/>
      <c r="BG2130" s="4"/>
      <c r="BH2130" s="4"/>
      <c r="BI2130" s="4"/>
      <c r="BJ2130" s="4"/>
      <c r="BK2130" s="4"/>
      <c r="BL2130" s="4"/>
      <c r="BM2130" s="4"/>
      <c r="BN2130" s="4"/>
      <c r="BO2130" s="4"/>
      <c r="BP2130" s="4"/>
      <c r="BQ2130" s="4"/>
      <c r="BR2130" s="4"/>
      <c r="BS2130" s="4"/>
      <c r="BT2130" s="4"/>
      <c r="BU2130" s="4"/>
      <c r="BV2130" s="4"/>
    </row>
    <row r="2131" spans="1:77">
      <c r="B2131" t="str">
        <f>B2129</f>
        <v>tractebel2016study</v>
      </c>
      <c r="C2131" t="s">
        <v>19</v>
      </c>
      <c r="D2131">
        <f>D2129</f>
        <v>2016</v>
      </c>
      <c r="E2131" t="str">
        <f>E2118</f>
        <v>EUR/kW</v>
      </c>
      <c r="F2131" s="4" t="str">
        <f>IFERROR(AVERAGE(G2131:H2131),"")</f>
        <v/>
      </c>
      <c r="G2131" s="12"/>
      <c r="H2131" s="13"/>
      <c r="I2131" s="4" t="str">
        <f>IFERROR(AVERAGE(J2131:K2131),"")</f>
        <v/>
      </c>
      <c r="J2131" s="12"/>
      <c r="K2131" s="13"/>
      <c r="L2131" s="4" t="str">
        <f>IFERROR(AVERAGE(M2131:N2131),"")</f>
        <v/>
      </c>
      <c r="M2131" s="12"/>
      <c r="N2131" s="13"/>
      <c r="O2131" s="4" t="str">
        <f>IFERROR(AVERAGE(P2131:Q2131),"")</f>
        <v/>
      </c>
      <c r="P2131" s="12"/>
      <c r="Q2131" s="13"/>
      <c r="R2131" s="4" t="str">
        <f>IFERROR(AVERAGE(S2131:T2131),"")</f>
        <v/>
      </c>
      <c r="S2131" s="12"/>
      <c r="T2131" s="13"/>
      <c r="U2131" s="4" t="str">
        <f>IFERROR(AVERAGE(V2131:W2131),"")</f>
        <v/>
      </c>
      <c r="V2131" s="12"/>
      <c r="W2131" s="13"/>
      <c r="X2131" s="4" t="str">
        <f>IFERROR(AVERAGE(Y2131:Z2131),"")</f>
        <v/>
      </c>
      <c r="Y2131" s="12"/>
      <c r="Z2131" s="13"/>
      <c r="AA2131" s="4" t="str">
        <f>IFERROR(AVERAGE(AB2131:AC2131),"")</f>
        <v/>
      </c>
      <c r="AB2131" s="12"/>
      <c r="AC2131" s="13"/>
      <c r="AD2131" s="4" t="str">
        <f>IFERROR(AVERAGE(AE2131:AF2131),"")</f>
        <v/>
      </c>
      <c r="AE2131" s="12"/>
      <c r="AF2131" s="13"/>
      <c r="AG2131" s="4" t="str">
        <f>IFERROR(AVERAGE(AH2131:AI2131),"")</f>
        <v/>
      </c>
      <c r="AH2131" s="12"/>
      <c r="AI2131" s="13"/>
      <c r="AJ2131" s="4" t="str">
        <f>IFERROR(AVERAGE(AK2131:AL2131),"")</f>
        <v/>
      </c>
      <c r="AK2131" s="12"/>
      <c r="AL2131" s="13"/>
      <c r="AM2131" s="4" t="str">
        <f>IFERROR(AVERAGE(AN2131:AO2131),"")</f>
        <v/>
      </c>
      <c r="AN2131" s="12"/>
      <c r="AO2131" s="13"/>
      <c r="AP2131" s="4" t="str">
        <f>IFERROR(AVERAGE(AQ2131:AR2131),"")</f>
        <v/>
      </c>
      <c r="AQ2131" s="12"/>
      <c r="AR2131" s="13"/>
      <c r="AS2131" s="4" t="str">
        <f>IFERROR(AVERAGE(AT2131:AU2131),"")</f>
        <v/>
      </c>
      <c r="AT2131" s="12"/>
      <c r="AU2131" s="13"/>
      <c r="AV2131" s="4" t="str">
        <f>IFERROR(AVERAGE(AW2131:AX2131),"")</f>
        <v/>
      </c>
      <c r="AW2131" s="12"/>
      <c r="AX2131" s="13"/>
      <c r="AY2131" s="4" t="str">
        <f>IFERROR(AVERAGE(AZ2131:BA2131),"")</f>
        <v/>
      </c>
      <c r="AZ2131" s="12"/>
      <c r="BA2131" s="13"/>
      <c r="BB2131" s="4" t="str">
        <f>IFERROR(AVERAGE(BC2131:BD2131),"")</f>
        <v/>
      </c>
      <c r="BC2131" s="12"/>
      <c r="BD2131" s="13"/>
      <c r="BE2131" s="4" t="str">
        <f>IFERROR(AVERAGE(BF2131:BG2131),"")</f>
        <v/>
      </c>
      <c r="BF2131" s="12"/>
      <c r="BG2131" s="13"/>
      <c r="BH2131" s="4" t="str">
        <f>IFERROR(AVERAGE(BI2131:BJ2131),"")</f>
        <v/>
      </c>
      <c r="BI2131" s="12"/>
      <c r="BJ2131" s="13"/>
      <c r="BK2131" s="4" t="str">
        <f>IFERROR(AVERAGE(BL2131:BM2131),"")</f>
        <v/>
      </c>
      <c r="BL2131" s="12"/>
      <c r="BM2131" s="13"/>
      <c r="BN2131" s="4" t="str">
        <f>IFERROR(AVERAGE(BO2131:BP2131),"")</f>
        <v/>
      </c>
      <c r="BO2131" s="12"/>
      <c r="BP2131" s="13"/>
      <c r="BQ2131" s="4" t="str">
        <f>IFERROR(AVERAGE(BR2131:BS2131),"")</f>
        <v/>
      </c>
      <c r="BR2131" s="12"/>
      <c r="BS2131" s="13"/>
      <c r="BT2131" s="4" t="str">
        <f>IFERROR(AVERAGE(BU2131:BV2131),"")</f>
        <v/>
      </c>
      <c r="BU2131" s="12"/>
      <c r="BV2131" s="13"/>
    </row>
    <row r="2132" spans="1:77">
      <c r="B2132" t="s">
        <v>69</v>
      </c>
      <c r="F2132" s="4"/>
      <c r="G2132" s="4"/>
      <c r="H2132" s="4"/>
      <c r="I2132" s="4"/>
      <c r="J2132" s="4"/>
      <c r="K2132" s="4"/>
      <c r="L2132" s="4"/>
      <c r="M2132" s="4"/>
      <c r="N2132" s="4"/>
      <c r="O2132" s="4"/>
      <c r="P2132" s="4"/>
      <c r="Q2132" s="4"/>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c r="AV2132" s="4"/>
      <c r="AW2132" s="4"/>
      <c r="AX2132" s="4"/>
      <c r="AY2132" s="4"/>
      <c r="AZ2132" s="4"/>
      <c r="BA2132" s="4"/>
      <c r="BB2132" s="4"/>
      <c r="BC2132" s="4"/>
      <c r="BD2132" s="4"/>
      <c r="BE2132" s="4"/>
      <c r="BF2132" s="4"/>
      <c r="BG2132" s="4"/>
      <c r="BH2132" s="4"/>
      <c r="BI2132" s="4"/>
      <c r="BJ2132" s="4"/>
      <c r="BK2132" s="4"/>
      <c r="BL2132" s="4"/>
      <c r="BM2132" s="4"/>
      <c r="BN2132" s="4"/>
      <c r="BO2132" s="4"/>
      <c r="BP2132" s="4"/>
      <c r="BQ2132" s="4"/>
      <c r="BR2132" s="4"/>
      <c r="BS2132" s="4"/>
      <c r="BT2132" s="4"/>
      <c r="BU2132" s="4"/>
      <c r="BV2132" s="4"/>
    </row>
    <row r="2133" spans="1:77">
      <c r="B2133" t="str">
        <f>B2131</f>
        <v>tractebel2016study</v>
      </c>
      <c r="C2133" t="s">
        <v>48</v>
      </c>
      <c r="D2133">
        <f>D2131</f>
        <v>2016</v>
      </c>
      <c r="E2133" t="s">
        <v>22</v>
      </c>
      <c r="F2133" s="22" t="str">
        <f>IFERROR(AVERAGE(G2133:H2133),"")</f>
        <v/>
      </c>
      <c r="G2133" s="23"/>
      <c r="H2133" s="24"/>
      <c r="I2133" s="22" t="str">
        <f>IFERROR(AVERAGE(J2133:K2133),"")</f>
        <v/>
      </c>
      <c r="J2133" s="23"/>
      <c r="K2133" s="24"/>
      <c r="L2133" s="22" t="str">
        <f>IFERROR(AVERAGE(M2133:N2133),"")</f>
        <v/>
      </c>
      <c r="M2133" s="23"/>
      <c r="N2133" s="24"/>
      <c r="O2133" s="22" t="str">
        <f>IFERROR(AVERAGE(P2133:Q2133),"")</f>
        <v/>
      </c>
      <c r="P2133" s="23"/>
      <c r="Q2133" s="24"/>
      <c r="R2133" s="22" t="str">
        <f>IFERROR(AVERAGE(S2133:T2133),"")</f>
        <v/>
      </c>
      <c r="S2133" s="23"/>
      <c r="T2133" s="24"/>
      <c r="U2133" s="22" t="str">
        <f>IFERROR(AVERAGE(V2133:W2133),"")</f>
        <v/>
      </c>
      <c r="V2133" s="23"/>
      <c r="W2133" s="24"/>
      <c r="X2133" s="22" t="str">
        <f>IFERROR(AVERAGE(Y2133:Z2133),"")</f>
        <v/>
      </c>
      <c r="Y2133" s="23"/>
      <c r="Z2133" s="24"/>
      <c r="AA2133" s="22" t="str">
        <f>IFERROR(AVERAGE(AB2133:AC2133),"")</f>
        <v/>
      </c>
      <c r="AB2133" s="23"/>
      <c r="AC2133" s="24"/>
      <c r="AD2133" s="22" t="str">
        <f>IFERROR(AVERAGE(AE2133:AF2133),"")</f>
        <v/>
      </c>
      <c r="AE2133" s="23"/>
      <c r="AF2133" s="24"/>
      <c r="AG2133" s="22" t="str">
        <f>IFERROR(AVERAGE(AH2133:AI2133),"")</f>
        <v/>
      </c>
      <c r="AH2133" s="23"/>
      <c r="AI2133" s="24"/>
      <c r="AJ2133" s="22" t="str">
        <f>IFERROR(AVERAGE(AK2133:AL2133),"")</f>
        <v/>
      </c>
      <c r="AK2133" s="23"/>
      <c r="AL2133" s="24"/>
      <c r="AM2133" s="22" t="str">
        <f>IFERROR(AVERAGE(AN2133:AO2133),"")</f>
        <v/>
      </c>
      <c r="AN2133" s="23"/>
      <c r="AO2133" s="24"/>
      <c r="AP2133" s="22" t="str">
        <f>IFERROR(AVERAGE(AQ2133:AR2133),"")</f>
        <v/>
      </c>
      <c r="AQ2133" s="23"/>
      <c r="AR2133" s="24"/>
      <c r="AS2133" s="22" t="str">
        <f>IFERROR(AVERAGE(AT2133:AU2133),"")</f>
        <v/>
      </c>
      <c r="AT2133" s="23"/>
      <c r="AU2133" s="24"/>
      <c r="AV2133" s="22" t="str">
        <f>IFERROR(AVERAGE(AW2133:AX2133),"")</f>
        <v/>
      </c>
      <c r="AW2133" s="23"/>
      <c r="AX2133" s="24"/>
      <c r="AY2133" s="22" t="str">
        <f>IFERROR(AVERAGE(AZ2133:BA2133),"")</f>
        <v/>
      </c>
      <c r="AZ2133" s="23"/>
      <c r="BA2133" s="24"/>
      <c r="BB2133" s="22" t="str">
        <f>IFERROR(AVERAGE(BC2133:BD2133),"")</f>
        <v/>
      </c>
      <c r="BC2133" s="23"/>
      <c r="BD2133" s="24"/>
      <c r="BE2133" s="22">
        <f>IFERROR(AVERAGE(BF2133:BG2133),"")</f>
        <v>0.03</v>
      </c>
      <c r="BF2133" s="23">
        <v>0.02</v>
      </c>
      <c r="BG2133" s="24">
        <v>0.04</v>
      </c>
      <c r="BH2133" s="22" t="str">
        <f>IFERROR(AVERAGE(BI2133:BJ2133),"")</f>
        <v/>
      </c>
      <c r="BI2133" s="23"/>
      <c r="BJ2133" s="24"/>
      <c r="BK2133" s="22" t="str">
        <f>IFERROR(AVERAGE(BL2133:BM2133),"")</f>
        <v/>
      </c>
      <c r="BL2133" s="23"/>
      <c r="BM2133" s="24"/>
      <c r="BN2133" s="22" t="str">
        <f>IFERROR(AVERAGE(BO2133:BP2133),"")</f>
        <v/>
      </c>
      <c r="BO2133" s="23"/>
      <c r="BP2133" s="24"/>
      <c r="BQ2133" s="22">
        <f>IFERROR(AVERAGE(BR2133:BS2133),"")</f>
        <v>0.03</v>
      </c>
      <c r="BR2133" s="23">
        <v>0.02</v>
      </c>
      <c r="BS2133" s="24">
        <v>0.04</v>
      </c>
      <c r="BT2133" s="22" t="str">
        <f>IFERROR(AVERAGE(BU2133:BV2133),"")</f>
        <v/>
      </c>
      <c r="BU2133" s="23"/>
      <c r="BV2133" s="24"/>
      <c r="BY2133" s="2" t="s">
        <v>520</v>
      </c>
    </row>
    <row r="2134" spans="1:77">
      <c r="B2134" t="str">
        <f>B2133</f>
        <v>tractebel2016study</v>
      </c>
      <c r="C2134" t="s">
        <v>49</v>
      </c>
      <c r="D2134">
        <f>D2133</f>
        <v>2016</v>
      </c>
      <c r="E2134" t="s">
        <v>22</v>
      </c>
      <c r="F2134" s="22" t="str">
        <f>IFERROR(AVERAGE(G2134:H2134),"")</f>
        <v/>
      </c>
      <c r="G2134" s="23"/>
      <c r="H2134" s="24"/>
      <c r="I2134" s="22" t="str">
        <f>IFERROR(AVERAGE(J2134:K2134),"")</f>
        <v/>
      </c>
      <c r="J2134" s="23"/>
      <c r="K2134" s="24"/>
      <c r="L2134" s="22" t="str">
        <f>IFERROR(AVERAGE(M2134:N2134),"")</f>
        <v/>
      </c>
      <c r="M2134" s="23"/>
      <c r="N2134" s="24"/>
      <c r="O2134" s="22" t="str">
        <f>IFERROR(AVERAGE(P2134:Q2134),"")</f>
        <v/>
      </c>
      <c r="P2134" s="23"/>
      <c r="Q2134" s="24"/>
      <c r="R2134" s="22" t="str">
        <f>IFERROR(AVERAGE(S2134:T2134),"")</f>
        <v/>
      </c>
      <c r="S2134" s="23"/>
      <c r="T2134" s="24"/>
      <c r="U2134" s="22" t="str">
        <f>IFERROR(AVERAGE(V2134:W2134),"")</f>
        <v/>
      </c>
      <c r="V2134" s="23"/>
      <c r="W2134" s="24"/>
      <c r="X2134" s="22" t="str">
        <f>IFERROR(AVERAGE(Y2134:Z2134),"")</f>
        <v/>
      </c>
      <c r="Y2134" s="23"/>
      <c r="Z2134" s="24"/>
      <c r="AA2134" s="22" t="str">
        <f>IFERROR(AVERAGE(AB2134:AC2134),"")</f>
        <v/>
      </c>
      <c r="AB2134" s="23"/>
      <c r="AC2134" s="24"/>
      <c r="AD2134" s="22" t="str">
        <f>IFERROR(AVERAGE(AE2134:AF2134),"")</f>
        <v/>
      </c>
      <c r="AE2134" s="23"/>
      <c r="AF2134" s="24"/>
      <c r="AG2134" s="22" t="str">
        <f>IFERROR(AVERAGE(AH2134:AI2134),"")</f>
        <v/>
      </c>
      <c r="AH2134" s="23"/>
      <c r="AI2134" s="24"/>
      <c r="AJ2134" s="22" t="str">
        <f>IFERROR(AVERAGE(AK2134:AL2134),"")</f>
        <v/>
      </c>
      <c r="AK2134" s="23"/>
      <c r="AL2134" s="24"/>
      <c r="AM2134" s="22" t="str">
        <f>IFERROR(AVERAGE(AN2134:AO2134),"")</f>
        <v/>
      </c>
      <c r="AN2134" s="23"/>
      <c r="AO2134" s="24"/>
      <c r="AP2134" s="22" t="str">
        <f>IFERROR(AVERAGE(AQ2134:AR2134),"")</f>
        <v/>
      </c>
      <c r="AQ2134" s="23"/>
      <c r="AR2134" s="24"/>
      <c r="AS2134" s="22" t="str">
        <f>IFERROR(AVERAGE(AT2134:AU2134),"")</f>
        <v/>
      </c>
      <c r="AT2134" s="23"/>
      <c r="AU2134" s="24"/>
      <c r="AV2134" s="22" t="str">
        <f>IFERROR(AVERAGE(AW2134:AX2134),"")</f>
        <v/>
      </c>
      <c r="AW2134" s="23"/>
      <c r="AX2134" s="24"/>
      <c r="AY2134" s="22" t="str">
        <f>IFERROR(AVERAGE(AZ2134:BA2134),"")</f>
        <v/>
      </c>
      <c r="AZ2134" s="23"/>
      <c r="BA2134" s="24"/>
      <c r="BB2134" s="22" t="str">
        <f>IFERROR(AVERAGE(BC2134:BD2134),"")</f>
        <v/>
      </c>
      <c r="BC2134" s="23"/>
      <c r="BD2134" s="24"/>
      <c r="BE2134" s="22" t="str">
        <f>IFERROR(AVERAGE(BF2134:BG2134),"")</f>
        <v/>
      </c>
      <c r="BF2134" s="23"/>
      <c r="BG2134" s="24"/>
      <c r="BH2134" s="22" t="str">
        <f>IFERROR(AVERAGE(BI2134:BJ2134),"")</f>
        <v/>
      </c>
      <c r="BI2134" s="23"/>
      <c r="BJ2134" s="24"/>
      <c r="BK2134" s="22" t="str">
        <f>IFERROR(AVERAGE(BL2134:BM2134),"")</f>
        <v/>
      </c>
      <c r="BL2134" s="23"/>
      <c r="BM2134" s="24"/>
      <c r="BN2134" s="22" t="str">
        <f>IFERROR(AVERAGE(BO2134:BP2134),"")</f>
        <v/>
      </c>
      <c r="BO2134" s="23"/>
      <c r="BP2134" s="24"/>
      <c r="BQ2134" s="22" t="str">
        <f>IFERROR(AVERAGE(BR2134:BS2134),"")</f>
        <v/>
      </c>
      <c r="BR2134" s="23"/>
      <c r="BS2134" s="24"/>
      <c r="BT2134" s="22" t="str">
        <f>IFERROR(AVERAGE(BU2134:BV2134),"")</f>
        <v/>
      </c>
      <c r="BU2134" s="23"/>
      <c r="BV2134" s="24"/>
    </row>
    <row r="2135" spans="1:77">
      <c r="B2135" t="s">
        <v>69</v>
      </c>
      <c r="F2135" s="4"/>
      <c r="G2135" s="4"/>
      <c r="H2135" s="4"/>
      <c r="I2135" s="4"/>
      <c r="J2135" s="4"/>
      <c r="K2135" s="4"/>
      <c r="L2135" s="4"/>
      <c r="M2135" s="4"/>
      <c r="N2135" s="4"/>
      <c r="O2135" s="4"/>
      <c r="P2135" s="4"/>
      <c r="Q2135" s="4"/>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c r="AV2135" s="4"/>
      <c r="AW2135" s="4"/>
      <c r="AX2135" s="4"/>
      <c r="AY2135" s="4"/>
      <c r="AZ2135" s="4"/>
      <c r="BA2135" s="4"/>
      <c r="BB2135" s="4"/>
      <c r="BC2135" s="4"/>
      <c r="BD2135" s="4"/>
      <c r="BE2135" s="4"/>
      <c r="BF2135" s="4"/>
      <c r="BG2135" s="4"/>
      <c r="BH2135" s="4"/>
      <c r="BI2135" s="4"/>
      <c r="BJ2135" s="4"/>
      <c r="BK2135" s="4"/>
      <c r="BL2135" s="4"/>
      <c r="BM2135" s="4"/>
      <c r="BN2135" s="4"/>
      <c r="BO2135" s="4"/>
      <c r="BP2135" s="4"/>
      <c r="BQ2135" s="4"/>
      <c r="BR2135" s="4"/>
      <c r="BS2135" s="4"/>
      <c r="BT2135" s="4"/>
      <c r="BU2135" s="4"/>
      <c r="BV2135" s="4"/>
    </row>
    <row r="2136" spans="1:77">
      <c r="B2136" t="str">
        <f>B2131</f>
        <v>tractebel2016study</v>
      </c>
      <c r="C2136" t="s">
        <v>23</v>
      </c>
      <c r="D2136">
        <f>D2131</f>
        <v>2016</v>
      </c>
      <c r="E2136" t="s">
        <v>20</v>
      </c>
      <c r="F2136" s="4" t="str">
        <f>IFERROR(AVERAGE(G2136:H2136),"")</f>
        <v/>
      </c>
      <c r="G2136" s="12"/>
      <c r="H2136" s="13"/>
      <c r="I2136" s="4" t="str">
        <f>IFERROR(AVERAGE(J2136:K2136),"")</f>
        <v/>
      </c>
      <c r="J2136" s="12"/>
      <c r="K2136" s="13"/>
      <c r="L2136" s="4" t="str">
        <f>IFERROR(AVERAGE(M2136:N2136),"")</f>
        <v/>
      </c>
      <c r="M2136" s="12"/>
      <c r="N2136" s="13"/>
      <c r="O2136" s="4" t="str">
        <f>IFERROR(AVERAGE(P2136:Q2136),"")</f>
        <v/>
      </c>
      <c r="P2136" s="12"/>
      <c r="Q2136" s="13"/>
      <c r="R2136" s="4" t="str">
        <f>IFERROR(AVERAGE(S2136:T2136),"")</f>
        <v/>
      </c>
      <c r="S2136" s="12"/>
      <c r="T2136" s="13"/>
      <c r="U2136" s="4" t="str">
        <f>IFERROR(AVERAGE(V2136:W2136),"")</f>
        <v/>
      </c>
      <c r="V2136" s="12"/>
      <c r="W2136" s="13"/>
      <c r="X2136" s="4" t="str">
        <f>IFERROR(AVERAGE(Y2136:Z2136),"")</f>
        <v/>
      </c>
      <c r="Y2136" s="12"/>
      <c r="Z2136" s="13"/>
      <c r="AA2136" s="4" t="str">
        <f>IFERROR(AVERAGE(AB2136:AC2136),"")</f>
        <v/>
      </c>
      <c r="AB2136" s="12"/>
      <c r="AC2136" s="13"/>
      <c r="AD2136" s="4" t="str">
        <f>IFERROR(AVERAGE(AE2136:AF2136),"")</f>
        <v/>
      </c>
      <c r="AE2136" s="12"/>
      <c r="AF2136" s="13"/>
      <c r="AG2136" s="4" t="str">
        <f>IFERROR(AVERAGE(AH2136:AI2136),"")</f>
        <v/>
      </c>
      <c r="AH2136" s="12"/>
      <c r="AI2136" s="13"/>
      <c r="AJ2136" s="4" t="str">
        <f>IFERROR(AVERAGE(AK2136:AL2136),"")</f>
        <v/>
      </c>
      <c r="AK2136" s="12"/>
      <c r="AL2136" s="13"/>
      <c r="AM2136" s="4" t="str">
        <f>IFERROR(AVERAGE(AN2136:AO2136),"")</f>
        <v/>
      </c>
      <c r="AN2136" s="12"/>
      <c r="AO2136" s="13"/>
      <c r="AP2136" s="4" t="str">
        <f>IFERROR(AVERAGE(AQ2136:AR2136),"")</f>
        <v/>
      </c>
      <c r="AQ2136" s="12"/>
      <c r="AR2136" s="13"/>
      <c r="AS2136" s="4" t="str">
        <f>IFERROR(AVERAGE(AT2136:AU2136),"")</f>
        <v/>
      </c>
      <c r="AT2136" s="12"/>
      <c r="AU2136" s="13"/>
      <c r="AV2136" s="4" t="str">
        <f>IFERROR(AVERAGE(AW2136:AX2136),"")</f>
        <v/>
      </c>
      <c r="AW2136" s="12"/>
      <c r="AX2136" s="13"/>
      <c r="AY2136" s="4" t="str">
        <f>IFERROR(AVERAGE(AZ2136:BA2136),"")</f>
        <v/>
      </c>
      <c r="AZ2136" s="12"/>
      <c r="BA2136" s="13"/>
      <c r="BB2136" s="4" t="str">
        <f>IFERROR(AVERAGE(BC2136:BD2136),"")</f>
        <v/>
      </c>
      <c r="BC2136" s="12"/>
      <c r="BD2136" s="13"/>
      <c r="BE2136" s="42">
        <f>IFERROR(AVERAGE(BF2136:BG2136),"")</f>
        <v>1.7740429505135387E-2</v>
      </c>
      <c r="BF2136" s="48">
        <f>1/51</f>
        <v>1.9607843137254902E-2</v>
      </c>
      <c r="BG2136" s="49">
        <f>1/63</f>
        <v>1.5873015873015872E-2</v>
      </c>
      <c r="BH2136" s="4" t="str">
        <f>IFERROR(AVERAGE(BI2136:BJ2136),"")</f>
        <v/>
      </c>
      <c r="BI2136" s="12"/>
      <c r="BJ2136" s="13"/>
      <c r="BK2136" s="4" t="str">
        <f>IFERROR(AVERAGE(BL2136:BM2136),"")</f>
        <v/>
      </c>
      <c r="BL2136" s="12"/>
      <c r="BM2136" s="13"/>
      <c r="BN2136" s="4" t="str">
        <f>IFERROR(AVERAGE(BO2136:BP2136),"")</f>
        <v/>
      </c>
      <c r="BO2136" s="12"/>
      <c r="BP2136" s="13"/>
      <c r="BQ2136" s="42">
        <f>IFERROR(AVERAGE(BR2136:BS2136),"")</f>
        <v>1.9463340891912317E-2</v>
      </c>
      <c r="BR2136" s="48">
        <f>1/49</f>
        <v>2.0408163265306121E-2</v>
      </c>
      <c r="BS2136" s="49">
        <f>1/54</f>
        <v>1.8518518518518517E-2</v>
      </c>
      <c r="BT2136" s="4" t="str">
        <f>IFERROR(AVERAGE(BU2136:BV2136),"")</f>
        <v/>
      </c>
      <c r="BU2136" s="12"/>
      <c r="BV2136" s="13"/>
      <c r="BY2136" s="2" t="s">
        <v>520</v>
      </c>
    </row>
    <row r="2137" spans="1:77">
      <c r="B2137" t="str">
        <f>B2136</f>
        <v>tractebel2016study</v>
      </c>
      <c r="C2137" t="s">
        <v>42</v>
      </c>
      <c r="D2137">
        <f>D2136</f>
        <v>2016</v>
      </c>
      <c r="E2137" t="s">
        <v>43</v>
      </c>
      <c r="F2137" s="4" t="str">
        <f>IFERROR(AVERAGE(G2137:H2137),"")</f>
        <v/>
      </c>
      <c r="G2137" s="12"/>
      <c r="H2137" s="13"/>
      <c r="I2137" s="4" t="str">
        <f>IFERROR(AVERAGE(J2137:K2137),"")</f>
        <v/>
      </c>
      <c r="J2137" s="12"/>
      <c r="K2137" s="13"/>
      <c r="L2137" s="4" t="str">
        <f>IFERROR(AVERAGE(M2137:N2137),"")</f>
        <v/>
      </c>
      <c r="M2137" s="12"/>
      <c r="N2137" s="13"/>
      <c r="O2137" s="4" t="str">
        <f>IFERROR(AVERAGE(P2137:Q2137),"")</f>
        <v/>
      </c>
      <c r="P2137" s="12"/>
      <c r="Q2137" s="13"/>
      <c r="R2137" s="4" t="str">
        <f>IFERROR(AVERAGE(S2137:T2137),"")</f>
        <v/>
      </c>
      <c r="S2137" s="12"/>
      <c r="T2137" s="13"/>
      <c r="U2137" s="4" t="str">
        <f>IFERROR(AVERAGE(V2137:W2137),"")</f>
        <v/>
      </c>
      <c r="V2137" s="12"/>
      <c r="W2137" s="13"/>
      <c r="X2137" s="4" t="str">
        <f>IFERROR(AVERAGE(Y2137:Z2137),"")</f>
        <v/>
      </c>
      <c r="Y2137" s="12"/>
      <c r="Z2137" s="13"/>
      <c r="AA2137" s="4" t="str">
        <f>IFERROR(AVERAGE(AB2137:AC2137),"")</f>
        <v/>
      </c>
      <c r="AB2137" s="12"/>
      <c r="AC2137" s="13"/>
      <c r="AD2137" s="4" t="str">
        <f>IFERROR(AVERAGE(AE2137:AF2137),"")</f>
        <v/>
      </c>
      <c r="AE2137" s="12"/>
      <c r="AF2137" s="13"/>
      <c r="AG2137" s="4" t="str">
        <f>IFERROR(AVERAGE(AH2137:AI2137),"")</f>
        <v/>
      </c>
      <c r="AH2137" s="12"/>
      <c r="AI2137" s="13"/>
      <c r="AJ2137" s="4" t="str">
        <f>IFERROR(AVERAGE(AK2137:AL2137),"")</f>
        <v/>
      </c>
      <c r="AK2137" s="12"/>
      <c r="AL2137" s="13"/>
      <c r="AM2137" s="4" t="str">
        <f>IFERROR(AVERAGE(AN2137:AO2137),"")</f>
        <v/>
      </c>
      <c r="AN2137" s="12"/>
      <c r="AO2137" s="13"/>
      <c r="AP2137" s="4" t="str">
        <f>IFERROR(AVERAGE(AQ2137:AR2137),"")</f>
        <v/>
      </c>
      <c r="AQ2137" s="12"/>
      <c r="AR2137" s="13"/>
      <c r="AS2137" s="4" t="str">
        <f>IFERROR(AVERAGE(AT2137:AU2137),"")</f>
        <v/>
      </c>
      <c r="AT2137" s="12"/>
      <c r="AU2137" s="13"/>
      <c r="AV2137" s="4" t="str">
        <f>IFERROR(AVERAGE(AW2137:AX2137),"")</f>
        <v/>
      </c>
      <c r="AW2137" s="12"/>
      <c r="AX2137" s="13"/>
      <c r="AY2137" s="4" t="str">
        <f>IFERROR(AVERAGE(AZ2137:BA2137),"")</f>
        <v/>
      </c>
      <c r="AZ2137" s="12"/>
      <c r="BA2137" s="13"/>
      <c r="BB2137" s="4" t="str">
        <f>IFERROR(AVERAGE(BC2137:BD2137),"")</f>
        <v/>
      </c>
      <c r="BC2137" s="12"/>
      <c r="BD2137" s="13"/>
      <c r="BE2137" s="4" t="str">
        <f>IFERROR(AVERAGE(BF2137:BG2137),"")</f>
        <v/>
      </c>
      <c r="BF2137" s="12"/>
      <c r="BG2137" s="13"/>
      <c r="BH2137" s="4" t="str">
        <f>IFERROR(AVERAGE(BI2137:BJ2137),"")</f>
        <v/>
      </c>
      <c r="BI2137" s="12"/>
      <c r="BJ2137" s="13"/>
      <c r="BK2137" s="4" t="str">
        <f>IFERROR(AVERAGE(BL2137:BM2137),"")</f>
        <v/>
      </c>
      <c r="BL2137" s="12"/>
      <c r="BM2137" s="13"/>
      <c r="BN2137" s="4" t="str">
        <f>IFERROR(AVERAGE(BO2137:BP2137),"")</f>
        <v/>
      </c>
      <c r="BO2137" s="12"/>
      <c r="BP2137" s="13"/>
      <c r="BQ2137" s="4" t="str">
        <f>IFERROR(AVERAGE(BR2137:BS2137),"")</f>
        <v/>
      </c>
      <c r="BR2137" s="12"/>
      <c r="BS2137" s="13"/>
      <c r="BT2137" s="4" t="str">
        <f>IFERROR(AVERAGE(BU2137:BV2137),"")</f>
        <v/>
      </c>
      <c r="BU2137" s="12"/>
      <c r="BV2137" s="13"/>
    </row>
    <row r="2138" spans="1:77">
      <c r="B2138" t="str">
        <f>B2137</f>
        <v>tractebel2016study</v>
      </c>
      <c r="C2138" t="s">
        <v>21</v>
      </c>
      <c r="D2138">
        <f>D2137</f>
        <v>2016</v>
      </c>
      <c r="E2138" t="s">
        <v>22</v>
      </c>
      <c r="F2138" s="22" t="str">
        <f>IFERROR(AVERAGE(G2138:H2138),"")</f>
        <v/>
      </c>
      <c r="G2138" s="23"/>
      <c r="H2138" s="24"/>
      <c r="I2138" s="22" t="str">
        <f>IFERROR(AVERAGE(J2138:K2138),"")</f>
        <v/>
      </c>
      <c r="J2138" s="23"/>
      <c r="K2138" s="24"/>
      <c r="L2138" s="22" t="str">
        <f>IFERROR(AVERAGE(M2138:N2138),"")</f>
        <v/>
      </c>
      <c r="M2138" s="23"/>
      <c r="N2138" s="24"/>
      <c r="O2138" s="22" t="str">
        <f>IFERROR(AVERAGE(P2138:Q2138),"")</f>
        <v/>
      </c>
      <c r="P2138" s="23"/>
      <c r="Q2138" s="24"/>
      <c r="R2138" s="22" t="str">
        <f>IFERROR(AVERAGE(S2138:T2138),"")</f>
        <v/>
      </c>
      <c r="S2138" s="23"/>
      <c r="T2138" s="24"/>
      <c r="U2138" s="22" t="str">
        <f>IFERROR(AVERAGE(V2138:W2138),"")</f>
        <v/>
      </c>
      <c r="V2138" s="23"/>
      <c r="W2138" s="24"/>
      <c r="X2138" s="22" t="str">
        <f>IFERROR(AVERAGE(Y2138:Z2138),"")</f>
        <v/>
      </c>
      <c r="Y2138" s="23"/>
      <c r="Z2138" s="24"/>
      <c r="AA2138" s="22" t="str">
        <f>IFERROR(AVERAGE(AB2138:AC2138),"")</f>
        <v/>
      </c>
      <c r="AB2138" s="23"/>
      <c r="AC2138" s="24"/>
      <c r="AD2138" s="22" t="str">
        <f>IFERROR(AVERAGE(AE2138:AF2138),"")</f>
        <v/>
      </c>
      <c r="AE2138" s="23"/>
      <c r="AF2138" s="24"/>
      <c r="AG2138" s="22" t="str">
        <f>IFERROR(AVERAGE(AH2138:AI2138),"")</f>
        <v/>
      </c>
      <c r="AH2138" s="23"/>
      <c r="AI2138" s="24"/>
      <c r="AJ2138" s="22" t="str">
        <f>IFERROR(AVERAGE(AK2138:AL2138),"")</f>
        <v/>
      </c>
      <c r="AK2138" s="23"/>
      <c r="AL2138" s="24"/>
      <c r="AM2138" s="22" t="str">
        <f>IFERROR(AVERAGE(AN2138:AO2138),"")</f>
        <v/>
      </c>
      <c r="AN2138" s="23"/>
      <c r="AO2138" s="24"/>
      <c r="AP2138" s="22" t="str">
        <f>IFERROR(AVERAGE(AQ2138:AR2138),"")</f>
        <v/>
      </c>
      <c r="AQ2138" s="23"/>
      <c r="AR2138" s="24"/>
      <c r="AS2138" s="22" t="str">
        <f>IFERROR(AVERAGE(AT2138:AU2138),"")</f>
        <v/>
      </c>
      <c r="AT2138" s="23"/>
      <c r="AU2138" s="24"/>
      <c r="AV2138" s="22" t="str">
        <f>IFERROR(AVERAGE(AW2138:AX2138),"")</f>
        <v/>
      </c>
      <c r="AW2138" s="23"/>
      <c r="AX2138" s="24"/>
      <c r="AY2138" s="22" t="str">
        <f>IFERROR(AVERAGE(AZ2138:BA2138),"")</f>
        <v/>
      </c>
      <c r="AZ2138" s="23"/>
      <c r="BA2138" s="24"/>
      <c r="BB2138" s="22" t="str">
        <f>IFERROR(AVERAGE(BC2138:BD2138),"")</f>
        <v/>
      </c>
      <c r="BC2138" s="23"/>
      <c r="BD2138" s="24"/>
      <c r="BE2138" s="22" t="str">
        <f>IFERROR(AVERAGE(BF2138:BG2138),"")</f>
        <v/>
      </c>
      <c r="BF2138" s="23"/>
      <c r="BG2138" s="24"/>
      <c r="BH2138" s="22" t="str">
        <f>IFERROR(AVERAGE(BI2138:BJ2138),"")</f>
        <v/>
      </c>
      <c r="BI2138" s="23"/>
      <c r="BJ2138" s="24"/>
      <c r="BK2138" s="22" t="str">
        <f>IFERROR(AVERAGE(BL2138:BM2138),"")</f>
        <v/>
      </c>
      <c r="BL2138" s="23"/>
      <c r="BM2138" s="24"/>
      <c r="BN2138" s="22" t="str">
        <f>IFERROR(AVERAGE(BO2138:BP2138),"")</f>
        <v/>
      </c>
      <c r="BO2138" s="23"/>
      <c r="BP2138" s="24"/>
      <c r="BQ2138" s="22" t="str">
        <f>IFERROR(AVERAGE(BR2138:BS2138),"")</f>
        <v/>
      </c>
      <c r="BR2138" s="23"/>
      <c r="BS2138" s="24"/>
      <c r="BT2138" s="22" t="str">
        <f>IFERROR(AVERAGE(BU2138:BV2138),"")</f>
        <v/>
      </c>
      <c r="BU2138" s="23"/>
      <c r="BV2138" s="24"/>
    </row>
    <row r="2139" spans="1:77">
      <c r="B2139" s="11"/>
      <c r="C2139" s="11"/>
      <c r="D2139" s="11"/>
      <c r="E2139" s="11"/>
      <c r="F2139" s="11"/>
      <c r="G2139" s="11"/>
      <c r="H2139" s="11"/>
      <c r="I2139" s="11"/>
      <c r="J2139" s="11"/>
      <c r="K2139" s="11"/>
      <c r="L2139" s="11"/>
      <c r="M2139" s="11"/>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c r="AV2139" s="11"/>
      <c r="AW2139" s="11"/>
      <c r="AX2139" s="11"/>
      <c r="AY2139" s="11"/>
      <c r="AZ2139" s="11"/>
      <c r="BA2139" s="11"/>
      <c r="BB2139" s="11"/>
      <c r="BC2139" s="11"/>
      <c r="BD2139" s="11"/>
      <c r="BE2139" s="11"/>
      <c r="BF2139" s="11"/>
      <c r="BG2139" s="11"/>
      <c r="BH2139" s="11"/>
      <c r="BI2139" s="11"/>
      <c r="BJ2139" s="11"/>
      <c r="BK2139" s="11"/>
      <c r="BL2139" s="11"/>
      <c r="BM2139" s="11"/>
      <c r="BN2139" s="11"/>
      <c r="BO2139" s="11"/>
      <c r="BP2139" s="11"/>
      <c r="BQ2139" s="11"/>
      <c r="BR2139" s="11"/>
      <c r="BS2139" s="11"/>
      <c r="BT2139" s="11"/>
      <c r="BU2139" s="11"/>
      <c r="BV2139" s="11"/>
      <c r="BW2139" s="11"/>
      <c r="BX2139" s="11"/>
      <c r="BY2139" s="11"/>
    </row>
    <row r="2141" spans="1:77">
      <c r="A2141" s="5">
        <f>MATCH(B2141,Sources[Citekey],0)</f>
        <v>95</v>
      </c>
      <c r="B2141" s="6" t="s">
        <v>524</v>
      </c>
      <c r="C2141" s="1"/>
      <c r="D2141" s="1">
        <f>VLOOKUP(B2141,Sources[],2,FALSE)</f>
        <v>2017</v>
      </c>
      <c r="F2141" s="4"/>
      <c r="G2141" s="4"/>
      <c r="H2141" s="4"/>
      <c r="I2141" s="4"/>
      <c r="J2141" s="4"/>
      <c r="K2141" s="4"/>
      <c r="L2141" s="4"/>
      <c r="M2141" s="4"/>
      <c r="N2141" s="4"/>
      <c r="O2141" s="4"/>
      <c r="P2141" s="4"/>
      <c r="Q2141" s="4"/>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c r="AX2141" s="4"/>
      <c r="AY2141" s="4"/>
      <c r="AZ2141" s="4"/>
      <c r="BA2141" s="4"/>
      <c r="BB2141" s="4"/>
      <c r="BC2141" s="4"/>
      <c r="BD2141" s="4"/>
      <c r="BE2141" s="4"/>
      <c r="BF2141" s="4"/>
      <c r="BG2141" s="4"/>
      <c r="BH2141" s="4"/>
      <c r="BI2141" s="4"/>
      <c r="BJ2141" s="4"/>
      <c r="BK2141" s="4"/>
      <c r="BL2141" s="4"/>
      <c r="BM2141" s="4"/>
      <c r="BN2141" s="4"/>
      <c r="BO2141" s="4"/>
      <c r="BP2141" s="4"/>
      <c r="BQ2141" s="4"/>
      <c r="BR2141" s="4"/>
      <c r="BS2141" s="4"/>
      <c r="BT2141" s="4"/>
      <c r="BU2141" s="4"/>
      <c r="BV2141" s="4"/>
    </row>
    <row r="2142" spans="1:77">
      <c r="B2142" t="str">
        <f>B2141</f>
        <v>microbenergy2017</v>
      </c>
      <c r="C2142" t="s">
        <v>3</v>
      </c>
      <c r="D2142">
        <f>D2141</f>
        <v>2017</v>
      </c>
      <c r="E2142" s="25" t="s">
        <v>6</v>
      </c>
      <c r="F2142" s="4" t="str">
        <f>IFERROR(AVERAGE(G2142:H2142),"")</f>
        <v/>
      </c>
      <c r="G2142" s="12"/>
      <c r="H2142" s="13"/>
      <c r="I2142" s="4" t="str">
        <f>IFERROR(AVERAGE(J2142:K2142),"")</f>
        <v/>
      </c>
      <c r="J2142" s="12"/>
      <c r="K2142" s="13"/>
      <c r="L2142" s="4" t="str">
        <f>IFERROR(AVERAGE(M2142:N2142),"")</f>
        <v/>
      </c>
      <c r="M2142" s="12"/>
      <c r="N2142" s="13"/>
      <c r="O2142" s="4" t="str">
        <f>IFERROR(AVERAGE(P2142:Q2142),"")</f>
        <v/>
      </c>
      <c r="P2142" s="12"/>
      <c r="Q2142" s="13"/>
      <c r="R2142" s="4" t="str">
        <f>IFERROR(AVERAGE(S2142:T2142),"")</f>
        <v/>
      </c>
      <c r="S2142" s="12"/>
      <c r="T2142" s="13"/>
      <c r="U2142" s="4" t="str">
        <f>IFERROR(AVERAGE(V2142:W2142),"")</f>
        <v/>
      </c>
      <c r="V2142" s="12"/>
      <c r="W2142" s="13"/>
      <c r="X2142" s="4" t="str">
        <f>IFERROR(AVERAGE(Y2142:Z2142),"")</f>
        <v/>
      </c>
      <c r="Y2142" s="12"/>
      <c r="Z2142" s="13"/>
      <c r="AA2142" s="4" t="str">
        <f>IFERROR(AVERAGE(AB2142:AC2142),"")</f>
        <v/>
      </c>
      <c r="AB2142" s="12"/>
      <c r="AC2142" s="13"/>
      <c r="AD2142" s="4" t="str">
        <f>IFERROR(AVERAGE(AE2142:AF2142),"")</f>
        <v/>
      </c>
      <c r="AE2142" s="12"/>
      <c r="AF2142" s="13"/>
      <c r="AG2142" s="4" t="str">
        <f>IFERROR(AVERAGE(AH2142:AI2142),"")</f>
        <v/>
      </c>
      <c r="AH2142" s="12"/>
      <c r="AI2142" s="13"/>
      <c r="AJ2142" s="4" t="str">
        <f>IFERROR(AVERAGE(AK2142:AL2142),"")</f>
        <v/>
      </c>
      <c r="AK2142" s="12"/>
      <c r="AL2142" s="13"/>
      <c r="AM2142" s="4" t="str">
        <f>IFERROR(AVERAGE(AN2142:AO2142),"")</f>
        <v/>
      </c>
      <c r="AN2142" s="12"/>
      <c r="AO2142" s="13"/>
      <c r="AP2142" s="4" t="str">
        <f>IFERROR(AVERAGE(AQ2142:AR2142),"")</f>
        <v/>
      </c>
      <c r="AQ2142" s="12"/>
      <c r="AR2142" s="13"/>
      <c r="AS2142" s="4" t="str">
        <f>IFERROR(AVERAGE(AT2142:AU2142),"")</f>
        <v/>
      </c>
      <c r="AT2142" s="12"/>
      <c r="AU2142" s="13"/>
      <c r="AV2142" s="4" t="str">
        <f>IFERROR(AVERAGE(AW2142:AX2142),"")</f>
        <v/>
      </c>
      <c r="AW2142" s="12"/>
      <c r="AX2142" s="13"/>
      <c r="AY2142" s="4" t="str">
        <f>IFERROR(AVERAGE(AZ2142:BA2142),"")</f>
        <v/>
      </c>
      <c r="AZ2142" s="12"/>
      <c r="BA2142" s="13"/>
      <c r="BB2142" s="4" t="str">
        <f>IFERROR(AVERAGE(BC2142:BD2142),"")</f>
        <v/>
      </c>
      <c r="BC2142" s="12"/>
      <c r="BD2142" s="13"/>
      <c r="BE2142" s="4" t="str">
        <f>IFERROR(AVERAGE(BF2142:BG2142),"")</f>
        <v/>
      </c>
      <c r="BF2142" s="12"/>
      <c r="BG2142" s="13"/>
      <c r="BH2142" s="4" t="str">
        <f>IFERROR(AVERAGE(BI2142:BJ2142),"")</f>
        <v/>
      </c>
      <c r="BI2142" s="12"/>
      <c r="BJ2142" s="13"/>
      <c r="BK2142" s="4" t="str">
        <f>IFERROR(AVERAGE(BL2142:BM2142),"")</f>
        <v/>
      </c>
      <c r="BL2142" s="12"/>
      <c r="BM2142" s="13"/>
      <c r="BN2142" s="4" t="str">
        <f>IFERROR(AVERAGE(BO2142:BP2142),"")</f>
        <v/>
      </c>
      <c r="BO2142" s="12"/>
      <c r="BP2142" s="13"/>
      <c r="BQ2142" s="4" t="str">
        <f>IFERROR(AVERAGE(BR2142:BS2142),"")</f>
        <v/>
      </c>
      <c r="BR2142" s="12"/>
      <c r="BS2142" s="13"/>
      <c r="BT2142" s="4" t="str">
        <f>IFERROR(AVERAGE(BU2142:BV2142),"")</f>
        <v/>
      </c>
      <c r="BU2142" s="12"/>
      <c r="BV2142" s="13"/>
      <c r="BX2142" s="2"/>
      <c r="BY2142" s="2"/>
    </row>
    <row r="2143" spans="1:77">
      <c r="B2143" t="str">
        <f>B2142</f>
        <v>microbenergy2017</v>
      </c>
      <c r="C2143" t="s">
        <v>4</v>
      </c>
      <c r="D2143">
        <f>D2142</f>
        <v>2017</v>
      </c>
      <c r="E2143" t="str">
        <f>E2142</f>
        <v>EUR/kW</v>
      </c>
      <c r="F2143" s="4" t="str">
        <f>IFERROR(AVERAGE(G2143:H2143),"")</f>
        <v/>
      </c>
      <c r="G2143" s="14"/>
      <c r="H2143" s="15"/>
      <c r="I2143" s="4" t="str">
        <f>IFERROR(AVERAGE(J2143:K2143),"")</f>
        <v/>
      </c>
      <c r="J2143" s="14"/>
      <c r="K2143" s="15"/>
      <c r="L2143" s="4" t="str">
        <f>IFERROR(AVERAGE(M2143:N2143),"")</f>
        <v/>
      </c>
      <c r="M2143" s="14"/>
      <c r="N2143" s="15"/>
      <c r="O2143" s="4" t="str">
        <f>IFERROR(AVERAGE(P2143:Q2143),"")</f>
        <v/>
      </c>
      <c r="P2143" s="14"/>
      <c r="Q2143" s="15"/>
      <c r="R2143" s="4" t="str">
        <f>IFERROR(AVERAGE(S2143:T2143),"")</f>
        <v/>
      </c>
      <c r="S2143" s="14"/>
      <c r="T2143" s="15"/>
      <c r="U2143" s="4" t="str">
        <f>IFERROR(AVERAGE(V2143:W2143),"")</f>
        <v/>
      </c>
      <c r="V2143" s="14"/>
      <c r="W2143" s="15"/>
      <c r="X2143" s="4" t="str">
        <f>IFERROR(AVERAGE(Y2143:Z2143),"")</f>
        <v/>
      </c>
      <c r="Y2143" s="14"/>
      <c r="Z2143" s="15"/>
      <c r="AA2143" s="4" t="str">
        <f>IFERROR(AVERAGE(AB2143:AC2143),"")</f>
        <v/>
      </c>
      <c r="AB2143" s="14"/>
      <c r="AC2143" s="15"/>
      <c r="AD2143" s="4" t="str">
        <f>IFERROR(AVERAGE(AE2143:AF2143),"")</f>
        <v/>
      </c>
      <c r="AE2143" s="14"/>
      <c r="AF2143" s="15"/>
      <c r="AG2143" s="4" t="str">
        <f>IFERROR(AVERAGE(AH2143:AI2143),"")</f>
        <v/>
      </c>
      <c r="AH2143" s="14"/>
      <c r="AI2143" s="15"/>
      <c r="AJ2143" s="4" t="str">
        <f>IFERROR(AVERAGE(AK2143:AL2143),"")</f>
        <v/>
      </c>
      <c r="AK2143" s="14"/>
      <c r="AL2143" s="15"/>
      <c r="AM2143" s="4" t="str">
        <f>IFERROR(AVERAGE(AN2143:AO2143),"")</f>
        <v/>
      </c>
      <c r="AN2143" s="14"/>
      <c r="AO2143" s="15"/>
      <c r="AP2143" s="4" t="str">
        <f>IFERROR(AVERAGE(AQ2143:AR2143),"")</f>
        <v/>
      </c>
      <c r="AQ2143" s="14"/>
      <c r="AR2143" s="15"/>
      <c r="AS2143" s="4" t="str">
        <f>IFERROR(AVERAGE(AT2143:AU2143),"")</f>
        <v/>
      </c>
      <c r="AT2143" s="14"/>
      <c r="AU2143" s="15"/>
      <c r="AV2143" s="4" t="str">
        <f>IFERROR(AVERAGE(AW2143:AX2143),"")</f>
        <v/>
      </c>
      <c r="AW2143" s="14"/>
      <c r="AX2143" s="15"/>
      <c r="AY2143" s="4" t="str">
        <f>IFERROR(AVERAGE(AZ2143:BA2143),"")</f>
        <v/>
      </c>
      <c r="AZ2143" s="14"/>
      <c r="BA2143" s="15"/>
      <c r="BB2143" s="4" t="str">
        <f>IFERROR(AVERAGE(BC2143:BD2143),"")</f>
        <v/>
      </c>
      <c r="BC2143" s="14"/>
      <c r="BD2143" s="15"/>
      <c r="BE2143" s="4">
        <f>IFERROR(AVERAGE(BF2143:BG2143),"")</f>
        <v>1550</v>
      </c>
      <c r="BF2143" s="14">
        <v>1200</v>
      </c>
      <c r="BG2143" s="15">
        <v>1900</v>
      </c>
      <c r="BH2143" s="4" t="str">
        <f>IFERROR(AVERAGE(BI2143:BJ2143),"")</f>
        <v/>
      </c>
      <c r="BI2143" s="14"/>
      <c r="BJ2143" s="15"/>
      <c r="BK2143" s="4" t="str">
        <f>IFERROR(AVERAGE(BL2143:BM2143),"")</f>
        <v/>
      </c>
      <c r="BL2143" s="14"/>
      <c r="BM2143" s="15"/>
      <c r="BN2143" s="4">
        <f>IFERROR(AVERAGE(BO2143:BP2143),"")</f>
        <v>1150</v>
      </c>
      <c r="BO2143" s="14">
        <v>1000</v>
      </c>
      <c r="BP2143" s="15">
        <v>1300</v>
      </c>
      <c r="BQ2143" s="4" t="str">
        <f>IFERROR(AVERAGE(BR2143:BS2143),"")</f>
        <v/>
      </c>
      <c r="BR2143" s="14"/>
      <c r="BS2143" s="15"/>
      <c r="BT2143" s="4" t="str">
        <f>IFERROR(AVERAGE(BU2143:BV2143),"")</f>
        <v/>
      </c>
      <c r="BU2143" s="14"/>
      <c r="BV2143" s="15"/>
      <c r="BX2143" s="2"/>
      <c r="BY2143" s="2"/>
    </row>
    <row r="2144" spans="1:77">
      <c r="B2144" t="str">
        <f>B2143</f>
        <v>microbenergy2017</v>
      </c>
      <c r="C2144" t="s">
        <v>5</v>
      </c>
      <c r="D2144">
        <f>D2143</f>
        <v>2017</v>
      </c>
      <c r="E2144" t="str">
        <f>E2143</f>
        <v>EUR/kW</v>
      </c>
      <c r="F2144" s="4" t="str">
        <f>IFERROR(AVERAGE(G2144:H2144),"")</f>
        <v/>
      </c>
      <c r="G2144" s="16"/>
      <c r="H2144" s="17"/>
      <c r="I2144" s="4" t="str">
        <f>IFERROR(AVERAGE(J2144:K2144),"")</f>
        <v/>
      </c>
      <c r="J2144" s="16"/>
      <c r="K2144" s="17"/>
      <c r="L2144" s="4" t="str">
        <f>IFERROR(AVERAGE(M2144:N2144),"")</f>
        <v/>
      </c>
      <c r="M2144" s="16"/>
      <c r="N2144" s="17"/>
      <c r="O2144" s="4" t="str">
        <f>IFERROR(AVERAGE(P2144:Q2144),"")</f>
        <v/>
      </c>
      <c r="P2144" s="16"/>
      <c r="Q2144" s="17"/>
      <c r="R2144" s="4" t="str">
        <f>IFERROR(AVERAGE(S2144:T2144),"")</f>
        <v/>
      </c>
      <c r="S2144" s="16"/>
      <c r="T2144" s="17"/>
      <c r="U2144" s="4" t="str">
        <f>IFERROR(AVERAGE(V2144:W2144),"")</f>
        <v/>
      </c>
      <c r="V2144" s="16"/>
      <c r="W2144" s="17"/>
      <c r="X2144" s="4" t="str">
        <f>IFERROR(AVERAGE(Y2144:Z2144),"")</f>
        <v/>
      </c>
      <c r="Y2144" s="16"/>
      <c r="Z2144" s="17"/>
      <c r="AA2144" s="4" t="str">
        <f>IFERROR(AVERAGE(AB2144:AC2144),"")</f>
        <v/>
      </c>
      <c r="AB2144" s="16"/>
      <c r="AC2144" s="17"/>
      <c r="AD2144" s="4" t="str">
        <f>IFERROR(AVERAGE(AE2144:AF2144),"")</f>
        <v/>
      </c>
      <c r="AE2144" s="16"/>
      <c r="AF2144" s="17"/>
      <c r="AG2144" s="4" t="str">
        <f>IFERROR(AVERAGE(AH2144:AI2144),"")</f>
        <v/>
      </c>
      <c r="AH2144" s="16"/>
      <c r="AI2144" s="17"/>
      <c r="AJ2144" s="4" t="str">
        <f>IFERROR(AVERAGE(AK2144:AL2144),"")</f>
        <v/>
      </c>
      <c r="AK2144" s="16"/>
      <c r="AL2144" s="17"/>
      <c r="AM2144" s="4" t="str">
        <f>IFERROR(AVERAGE(AN2144:AO2144),"")</f>
        <v/>
      </c>
      <c r="AN2144" s="16"/>
      <c r="AO2144" s="17"/>
      <c r="AP2144" s="4" t="str">
        <f>IFERROR(AVERAGE(AQ2144:AR2144),"")</f>
        <v/>
      </c>
      <c r="AQ2144" s="16"/>
      <c r="AR2144" s="17"/>
      <c r="AS2144" s="4" t="str">
        <f>IFERROR(AVERAGE(AT2144:AU2144),"")</f>
        <v/>
      </c>
      <c r="AT2144" s="16"/>
      <c r="AU2144" s="17"/>
      <c r="AV2144" s="4" t="str">
        <f>IFERROR(AVERAGE(AW2144:AX2144),"")</f>
        <v/>
      </c>
      <c r="AW2144" s="16"/>
      <c r="AX2144" s="17"/>
      <c r="AY2144" s="4" t="str">
        <f>IFERROR(AVERAGE(AZ2144:BA2144),"")</f>
        <v/>
      </c>
      <c r="AZ2144" s="16"/>
      <c r="BA2144" s="17"/>
      <c r="BB2144" s="4" t="str">
        <f>IFERROR(AVERAGE(BC2144:BD2144),"")</f>
        <v/>
      </c>
      <c r="BC2144" s="16"/>
      <c r="BD2144" s="17"/>
      <c r="BE2144" s="4" t="str">
        <f>IFERROR(AVERAGE(BF2144:BG2144),"")</f>
        <v/>
      </c>
      <c r="BF2144" s="16"/>
      <c r="BG2144" s="17"/>
      <c r="BH2144" s="4" t="str">
        <f>IFERROR(AVERAGE(BI2144:BJ2144),"")</f>
        <v/>
      </c>
      <c r="BI2144" s="16"/>
      <c r="BJ2144" s="17"/>
      <c r="BK2144" s="4" t="str">
        <f>IFERROR(AVERAGE(BL2144:BM2144),"")</f>
        <v/>
      </c>
      <c r="BL2144" s="16"/>
      <c r="BM2144" s="17"/>
      <c r="BN2144" s="4" t="str">
        <f>IFERROR(AVERAGE(BO2144:BP2144),"")</f>
        <v/>
      </c>
      <c r="BO2144" s="16"/>
      <c r="BP2144" s="17"/>
      <c r="BQ2144" s="4" t="str">
        <f>IFERROR(AVERAGE(BR2144:BS2144),"")</f>
        <v/>
      </c>
      <c r="BR2144" s="16"/>
      <c r="BS2144" s="17"/>
      <c r="BT2144" s="4" t="str">
        <f>IFERROR(AVERAGE(BU2144:BV2144),"")</f>
        <v/>
      </c>
      <c r="BU2144" s="16"/>
      <c r="BV2144" s="17"/>
    </row>
    <row r="2145" spans="1:74">
      <c r="B2145" t="s">
        <v>69</v>
      </c>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c r="BB2145" s="4"/>
      <c r="BC2145" s="4"/>
      <c r="BD2145" s="4"/>
      <c r="BE2145" s="4"/>
      <c r="BF2145" s="4"/>
      <c r="BG2145" s="4"/>
      <c r="BH2145" s="4"/>
      <c r="BI2145" s="4"/>
      <c r="BJ2145" s="4"/>
      <c r="BK2145" s="4"/>
      <c r="BL2145" s="4"/>
      <c r="BM2145" s="4"/>
      <c r="BN2145" s="4"/>
      <c r="BO2145" s="4"/>
      <c r="BP2145" s="4"/>
      <c r="BQ2145" s="4"/>
      <c r="BR2145" s="4"/>
      <c r="BS2145" s="4"/>
      <c r="BT2145" s="4"/>
      <c r="BU2145" s="4"/>
      <c r="BV2145" s="4"/>
    </row>
    <row r="2146" spans="1:74" s="1" customFormat="1">
      <c r="A2146" s="55"/>
      <c r="B2146" s="1" t="str">
        <f>B2144</f>
        <v>microbenergy2017</v>
      </c>
      <c r="C2146" s="1" t="s">
        <v>10</v>
      </c>
      <c r="D2146" s="1">
        <f>D2141</f>
        <v>2017</v>
      </c>
      <c r="E2146" s="1" t="str">
        <f>E2142</f>
        <v>EUR/kW</v>
      </c>
      <c r="F2146" s="10">
        <f>IFERROR(SUM(F2148:F2153)/F2147,0)</f>
        <v>0</v>
      </c>
      <c r="G2146" s="10">
        <f>IFERROR(SUM(G2148:G2153)/G2147,0)</f>
        <v>0</v>
      </c>
      <c r="H2146" s="10">
        <f>IFERROR(SUM(H2148:H2153)/H2147,0)</f>
        <v>0</v>
      </c>
      <c r="I2146" s="10">
        <f t="shared" ref="I2146:BT2146" si="2364">IFERROR(SUM(I2148:I2153)/I2147,0)</f>
        <v>0</v>
      </c>
      <c r="J2146" s="10">
        <f t="shared" si="2364"/>
        <v>0</v>
      </c>
      <c r="K2146" s="10">
        <f t="shared" si="2364"/>
        <v>0</v>
      </c>
      <c r="L2146" s="10">
        <f t="shared" si="2364"/>
        <v>0</v>
      </c>
      <c r="M2146" s="10">
        <f t="shared" si="2364"/>
        <v>0</v>
      </c>
      <c r="N2146" s="10">
        <f t="shared" si="2364"/>
        <v>0</v>
      </c>
      <c r="O2146" s="10">
        <f t="shared" si="2364"/>
        <v>0</v>
      </c>
      <c r="P2146" s="10">
        <f t="shared" si="2364"/>
        <v>0</v>
      </c>
      <c r="Q2146" s="10">
        <f t="shared" si="2364"/>
        <v>0</v>
      </c>
      <c r="R2146" s="10">
        <f t="shared" si="2364"/>
        <v>0</v>
      </c>
      <c r="S2146" s="10">
        <f t="shared" si="2364"/>
        <v>0</v>
      </c>
      <c r="T2146" s="10">
        <f t="shared" si="2364"/>
        <v>0</v>
      </c>
      <c r="U2146" s="10">
        <f t="shared" si="2364"/>
        <v>0</v>
      </c>
      <c r="V2146" s="10">
        <f t="shared" si="2364"/>
        <v>0</v>
      </c>
      <c r="W2146" s="10">
        <f t="shared" si="2364"/>
        <v>0</v>
      </c>
      <c r="X2146" s="10">
        <f t="shared" si="2364"/>
        <v>0</v>
      </c>
      <c r="Y2146" s="10">
        <f t="shared" si="2364"/>
        <v>0</v>
      </c>
      <c r="Z2146" s="10">
        <f t="shared" si="2364"/>
        <v>0</v>
      </c>
      <c r="AA2146" s="10">
        <f t="shared" si="2364"/>
        <v>0</v>
      </c>
      <c r="AB2146" s="10">
        <f t="shared" si="2364"/>
        <v>0</v>
      </c>
      <c r="AC2146" s="10">
        <f t="shared" si="2364"/>
        <v>0</v>
      </c>
      <c r="AD2146" s="10">
        <f t="shared" si="2364"/>
        <v>0</v>
      </c>
      <c r="AE2146" s="10">
        <f t="shared" si="2364"/>
        <v>0</v>
      </c>
      <c r="AF2146" s="10">
        <f t="shared" si="2364"/>
        <v>0</v>
      </c>
      <c r="AG2146" s="10">
        <f t="shared" si="2364"/>
        <v>0</v>
      </c>
      <c r="AH2146" s="10">
        <f t="shared" si="2364"/>
        <v>0</v>
      </c>
      <c r="AI2146" s="10">
        <f t="shared" si="2364"/>
        <v>0</v>
      </c>
      <c r="AJ2146" s="10">
        <f t="shared" si="2364"/>
        <v>0</v>
      </c>
      <c r="AK2146" s="10">
        <f t="shared" si="2364"/>
        <v>0</v>
      </c>
      <c r="AL2146" s="10">
        <f t="shared" si="2364"/>
        <v>0</v>
      </c>
      <c r="AM2146" s="10">
        <f t="shared" si="2364"/>
        <v>0</v>
      </c>
      <c r="AN2146" s="10">
        <f t="shared" si="2364"/>
        <v>0</v>
      </c>
      <c r="AO2146" s="10">
        <f t="shared" si="2364"/>
        <v>0</v>
      </c>
      <c r="AP2146" s="10">
        <f t="shared" si="2364"/>
        <v>0</v>
      </c>
      <c r="AQ2146" s="10">
        <f t="shared" si="2364"/>
        <v>0</v>
      </c>
      <c r="AR2146" s="10">
        <f t="shared" si="2364"/>
        <v>0</v>
      </c>
      <c r="AS2146" s="10">
        <f t="shared" si="2364"/>
        <v>0</v>
      </c>
      <c r="AT2146" s="10">
        <f t="shared" si="2364"/>
        <v>0</v>
      </c>
      <c r="AU2146" s="10">
        <f t="shared" si="2364"/>
        <v>0</v>
      </c>
      <c r="AV2146" s="10">
        <f t="shared" si="2364"/>
        <v>0</v>
      </c>
      <c r="AW2146" s="10">
        <f t="shared" si="2364"/>
        <v>0</v>
      </c>
      <c r="AX2146" s="10">
        <f t="shared" si="2364"/>
        <v>0</v>
      </c>
      <c r="AY2146" s="10">
        <f t="shared" si="2364"/>
        <v>0</v>
      </c>
      <c r="AZ2146" s="10">
        <f t="shared" si="2364"/>
        <v>0</v>
      </c>
      <c r="BA2146" s="10">
        <f t="shared" si="2364"/>
        <v>0</v>
      </c>
      <c r="BB2146" s="10">
        <f t="shared" si="2364"/>
        <v>0</v>
      </c>
      <c r="BC2146" s="10">
        <f t="shared" si="2364"/>
        <v>0</v>
      </c>
      <c r="BD2146" s="10">
        <f t="shared" si="2364"/>
        <v>0</v>
      </c>
      <c r="BE2146" s="10">
        <f t="shared" si="2364"/>
        <v>0</v>
      </c>
      <c r="BF2146" s="10">
        <f t="shared" si="2364"/>
        <v>0</v>
      </c>
      <c r="BG2146" s="10">
        <f t="shared" si="2364"/>
        <v>0</v>
      </c>
      <c r="BH2146" s="10">
        <f t="shared" si="2364"/>
        <v>0</v>
      </c>
      <c r="BI2146" s="10">
        <f t="shared" si="2364"/>
        <v>0</v>
      </c>
      <c r="BJ2146" s="10">
        <f t="shared" si="2364"/>
        <v>0</v>
      </c>
      <c r="BK2146" s="10">
        <f t="shared" si="2364"/>
        <v>0</v>
      </c>
      <c r="BL2146" s="10">
        <f t="shared" si="2364"/>
        <v>0</v>
      </c>
      <c r="BM2146" s="10">
        <f t="shared" si="2364"/>
        <v>0</v>
      </c>
      <c r="BN2146" s="10">
        <f t="shared" si="2364"/>
        <v>0</v>
      </c>
      <c r="BO2146" s="10">
        <f t="shared" si="2364"/>
        <v>0</v>
      </c>
      <c r="BP2146" s="10">
        <f t="shared" si="2364"/>
        <v>0</v>
      </c>
      <c r="BQ2146" s="10">
        <f t="shared" si="2364"/>
        <v>0</v>
      </c>
      <c r="BR2146" s="10">
        <f t="shared" si="2364"/>
        <v>0</v>
      </c>
      <c r="BS2146" s="10">
        <f t="shared" si="2364"/>
        <v>0</v>
      </c>
      <c r="BT2146" s="10">
        <f t="shared" si="2364"/>
        <v>0</v>
      </c>
      <c r="BU2146" s="10">
        <f>IFERROR(SUM(BU2148:BU2153)/BU2147,0)</f>
        <v>0</v>
      </c>
      <c r="BV2146" s="10">
        <f>IFERROR(SUM(BV2148:BV2153)/BV2147,0)</f>
        <v>0</v>
      </c>
    </row>
    <row r="2147" spans="1:74" hidden="1" outlineLevel="1">
      <c r="B2147" t="str">
        <f>B2146</f>
        <v>microbenergy2017</v>
      </c>
      <c r="C2147" t="s">
        <v>17</v>
      </c>
      <c r="D2147">
        <f>D2146</f>
        <v>2017</v>
      </c>
      <c r="E2147" t="s">
        <v>18</v>
      </c>
      <c r="F2147" s="4" t="str">
        <f>IFERROR(AVERAGE(G2147:H2147),"")</f>
        <v/>
      </c>
      <c r="G2147" s="12"/>
      <c r="H2147" s="13"/>
      <c r="I2147" s="4" t="str">
        <f>IFERROR(AVERAGE(J2147:K2147),"")</f>
        <v/>
      </c>
      <c r="J2147" s="12"/>
      <c r="K2147" s="13"/>
      <c r="L2147" s="4" t="str">
        <f>IFERROR(AVERAGE(M2147:N2147),"")</f>
        <v/>
      </c>
      <c r="M2147" s="12"/>
      <c r="N2147" s="13"/>
      <c r="O2147" s="4" t="str">
        <f>IFERROR(AVERAGE(P2147:Q2147),"")</f>
        <v/>
      </c>
      <c r="P2147" s="12"/>
      <c r="Q2147" s="13"/>
      <c r="R2147" s="4" t="str">
        <f>IFERROR(AVERAGE(S2147:T2147),"")</f>
        <v/>
      </c>
      <c r="S2147" s="12"/>
      <c r="T2147" s="13"/>
      <c r="U2147" s="4" t="str">
        <f>IFERROR(AVERAGE(V2147:W2147),"")</f>
        <v/>
      </c>
      <c r="V2147" s="12"/>
      <c r="W2147" s="13"/>
      <c r="X2147" s="4" t="str">
        <f>IFERROR(AVERAGE(Y2147:Z2147),"")</f>
        <v/>
      </c>
      <c r="Y2147" s="12"/>
      <c r="Z2147" s="13"/>
      <c r="AA2147" s="4" t="str">
        <f>IFERROR(AVERAGE(AB2147:AC2147),"")</f>
        <v/>
      </c>
      <c r="AB2147" s="12"/>
      <c r="AC2147" s="13"/>
      <c r="AD2147" s="4" t="str">
        <f>IFERROR(AVERAGE(AE2147:AF2147),"")</f>
        <v/>
      </c>
      <c r="AE2147" s="12"/>
      <c r="AF2147" s="13"/>
      <c r="AG2147" s="4" t="str">
        <f>IFERROR(AVERAGE(AH2147:AI2147),"")</f>
        <v/>
      </c>
      <c r="AH2147" s="12"/>
      <c r="AI2147" s="13"/>
      <c r="AJ2147" s="4" t="str">
        <f>IFERROR(AVERAGE(AK2147:AL2147),"")</f>
        <v/>
      </c>
      <c r="AK2147" s="12"/>
      <c r="AL2147" s="13"/>
      <c r="AM2147" s="4" t="str">
        <f>IFERROR(AVERAGE(AN2147:AO2147),"")</f>
        <v/>
      </c>
      <c r="AN2147" s="12"/>
      <c r="AO2147" s="13"/>
      <c r="AP2147" s="4" t="str">
        <f>IFERROR(AVERAGE(AQ2147:AR2147),"")</f>
        <v/>
      </c>
      <c r="AQ2147" s="12"/>
      <c r="AR2147" s="13"/>
      <c r="AS2147" s="4" t="str">
        <f>IFERROR(AVERAGE(AT2147:AU2147),"")</f>
        <v/>
      </c>
      <c r="AT2147" s="12"/>
      <c r="AU2147" s="13"/>
      <c r="AV2147" s="4" t="str">
        <f>IFERROR(AVERAGE(AW2147:AX2147),"")</f>
        <v/>
      </c>
      <c r="AW2147" s="12"/>
      <c r="AX2147" s="13"/>
      <c r="AY2147" s="4" t="str">
        <f>IFERROR(AVERAGE(AZ2147:BA2147),"")</f>
        <v/>
      </c>
      <c r="AZ2147" s="12"/>
      <c r="BA2147" s="13"/>
      <c r="BB2147" s="4" t="str">
        <f>IFERROR(AVERAGE(BC2147:BD2147),"")</f>
        <v/>
      </c>
      <c r="BC2147" s="12"/>
      <c r="BD2147" s="13"/>
      <c r="BE2147" s="4" t="str">
        <f>IFERROR(AVERAGE(BF2147:BG2147),"")</f>
        <v/>
      </c>
      <c r="BF2147" s="12"/>
      <c r="BG2147" s="13"/>
      <c r="BH2147" s="4" t="str">
        <f>IFERROR(AVERAGE(BI2147:BJ2147),"")</f>
        <v/>
      </c>
      <c r="BI2147" s="12"/>
      <c r="BJ2147" s="13"/>
      <c r="BK2147" s="4" t="str">
        <f>IFERROR(AVERAGE(BL2147:BM2147),"")</f>
        <v/>
      </c>
      <c r="BL2147" s="12"/>
      <c r="BM2147" s="13"/>
      <c r="BN2147" s="4" t="str">
        <f>IFERROR(AVERAGE(BO2147:BP2147),"")</f>
        <v/>
      </c>
      <c r="BO2147" s="12"/>
      <c r="BP2147" s="13"/>
      <c r="BQ2147" s="4" t="str">
        <f>IFERROR(AVERAGE(BR2147:BS2147),"")</f>
        <v/>
      </c>
      <c r="BR2147" s="12"/>
      <c r="BS2147" s="13"/>
      <c r="BT2147" s="4" t="str">
        <f>IFERROR(AVERAGE(BU2147:BV2147),"")</f>
        <v/>
      </c>
      <c r="BU2147" s="12"/>
      <c r="BV2147" s="13"/>
    </row>
    <row r="2148" spans="1:74" hidden="1" outlineLevel="1">
      <c r="B2148" t="str">
        <f t="shared" ref="B2148:B2153" si="2365">B2147</f>
        <v>microbenergy2017</v>
      </c>
      <c r="C2148" t="s">
        <v>12</v>
      </c>
      <c r="D2148">
        <f>D2146</f>
        <v>2017</v>
      </c>
      <c r="E2148" t="str">
        <f>LEFT(E2146,3)</f>
        <v>EUR</v>
      </c>
      <c r="F2148" s="4" t="str">
        <f t="shared" ref="F2148:F2153" si="2366">IFERROR(AVERAGE(G2148:H2148),"")</f>
        <v/>
      </c>
      <c r="G2148" s="12"/>
      <c r="H2148" s="13"/>
      <c r="I2148" s="4" t="str">
        <f t="shared" ref="I2148:I2153" si="2367">IFERROR(AVERAGE(J2148:K2148),"")</f>
        <v/>
      </c>
      <c r="J2148" s="12"/>
      <c r="K2148" s="13"/>
      <c r="L2148" s="4" t="str">
        <f t="shared" ref="L2148:L2153" si="2368">IFERROR(AVERAGE(M2148:N2148),"")</f>
        <v/>
      </c>
      <c r="M2148" s="12"/>
      <c r="N2148" s="13"/>
      <c r="O2148" s="4" t="str">
        <f t="shared" ref="O2148:O2153" si="2369">IFERROR(AVERAGE(P2148:Q2148),"")</f>
        <v/>
      </c>
      <c r="P2148" s="12"/>
      <c r="Q2148" s="13"/>
      <c r="R2148" s="4" t="str">
        <f t="shared" ref="R2148:R2153" si="2370">IFERROR(AVERAGE(S2148:T2148),"")</f>
        <v/>
      </c>
      <c r="S2148" s="12"/>
      <c r="T2148" s="13"/>
      <c r="U2148" s="4" t="str">
        <f t="shared" ref="U2148:U2153" si="2371">IFERROR(AVERAGE(V2148:W2148),"")</f>
        <v/>
      </c>
      <c r="V2148" s="12"/>
      <c r="W2148" s="13"/>
      <c r="X2148" s="4" t="str">
        <f t="shared" ref="X2148:X2153" si="2372">IFERROR(AVERAGE(Y2148:Z2148),"")</f>
        <v/>
      </c>
      <c r="Y2148" s="12"/>
      <c r="Z2148" s="13"/>
      <c r="AA2148" s="4" t="str">
        <f t="shared" ref="AA2148:AA2153" si="2373">IFERROR(AVERAGE(AB2148:AC2148),"")</f>
        <v/>
      </c>
      <c r="AB2148" s="12"/>
      <c r="AC2148" s="13"/>
      <c r="AD2148" s="4" t="str">
        <f t="shared" ref="AD2148:AD2153" si="2374">IFERROR(AVERAGE(AE2148:AF2148),"")</f>
        <v/>
      </c>
      <c r="AE2148" s="12"/>
      <c r="AF2148" s="13"/>
      <c r="AG2148" s="4" t="str">
        <f t="shared" ref="AG2148:AG2153" si="2375">IFERROR(AVERAGE(AH2148:AI2148),"")</f>
        <v/>
      </c>
      <c r="AH2148" s="12"/>
      <c r="AI2148" s="13"/>
      <c r="AJ2148" s="4" t="str">
        <f t="shared" ref="AJ2148:AJ2153" si="2376">IFERROR(AVERAGE(AK2148:AL2148),"")</f>
        <v/>
      </c>
      <c r="AK2148" s="12"/>
      <c r="AL2148" s="13"/>
      <c r="AM2148" s="4" t="str">
        <f t="shared" ref="AM2148:AM2153" si="2377">IFERROR(AVERAGE(AN2148:AO2148),"")</f>
        <v/>
      </c>
      <c r="AN2148" s="12"/>
      <c r="AO2148" s="13"/>
      <c r="AP2148" s="4" t="str">
        <f t="shared" ref="AP2148:AP2153" si="2378">IFERROR(AVERAGE(AQ2148:AR2148),"")</f>
        <v/>
      </c>
      <c r="AQ2148" s="12"/>
      <c r="AR2148" s="13"/>
      <c r="AS2148" s="4" t="str">
        <f t="shared" ref="AS2148:AS2153" si="2379">IFERROR(AVERAGE(AT2148:AU2148),"")</f>
        <v/>
      </c>
      <c r="AT2148" s="12"/>
      <c r="AU2148" s="13"/>
      <c r="AV2148" s="4" t="str">
        <f t="shared" ref="AV2148:AV2153" si="2380">IFERROR(AVERAGE(AW2148:AX2148),"")</f>
        <v/>
      </c>
      <c r="AW2148" s="12"/>
      <c r="AX2148" s="13"/>
      <c r="AY2148" s="4" t="str">
        <f t="shared" ref="AY2148:AY2153" si="2381">IFERROR(AVERAGE(AZ2148:BA2148),"")</f>
        <v/>
      </c>
      <c r="AZ2148" s="12"/>
      <c r="BA2148" s="13"/>
      <c r="BB2148" s="4" t="str">
        <f t="shared" ref="BB2148:BB2153" si="2382">IFERROR(AVERAGE(BC2148:BD2148),"")</f>
        <v/>
      </c>
      <c r="BC2148" s="12"/>
      <c r="BD2148" s="13"/>
      <c r="BE2148" s="4" t="str">
        <f t="shared" ref="BE2148:BE2153" si="2383">IFERROR(AVERAGE(BF2148:BG2148),"")</f>
        <v/>
      </c>
      <c r="BF2148" s="12"/>
      <c r="BG2148" s="13"/>
      <c r="BH2148" s="4" t="str">
        <f t="shared" ref="BH2148:BH2153" si="2384">IFERROR(AVERAGE(BI2148:BJ2148),"")</f>
        <v/>
      </c>
      <c r="BI2148" s="12"/>
      <c r="BJ2148" s="13"/>
      <c r="BK2148" s="4" t="str">
        <f t="shared" ref="BK2148:BK2153" si="2385">IFERROR(AVERAGE(BL2148:BM2148),"")</f>
        <v/>
      </c>
      <c r="BL2148" s="12"/>
      <c r="BM2148" s="13"/>
      <c r="BN2148" s="4" t="str">
        <f t="shared" ref="BN2148:BN2153" si="2386">IFERROR(AVERAGE(BO2148:BP2148),"")</f>
        <v/>
      </c>
      <c r="BO2148" s="12"/>
      <c r="BP2148" s="13"/>
      <c r="BQ2148" s="4" t="str">
        <f t="shared" ref="BQ2148:BQ2153" si="2387">IFERROR(AVERAGE(BR2148:BS2148),"")</f>
        <v/>
      </c>
      <c r="BR2148" s="12"/>
      <c r="BS2148" s="13"/>
      <c r="BT2148" s="4" t="str">
        <f t="shared" ref="BT2148:BT2153" si="2388">IFERROR(AVERAGE(BU2148:BV2148),"")</f>
        <v/>
      </c>
      <c r="BU2148" s="12"/>
      <c r="BV2148" s="13"/>
    </row>
    <row r="2149" spans="1:74" hidden="1" outlineLevel="1">
      <c r="B2149" t="str">
        <f t="shared" si="2365"/>
        <v>microbenergy2017</v>
      </c>
      <c r="C2149" t="s">
        <v>13</v>
      </c>
      <c r="D2149">
        <f t="shared" ref="D2149:E2153" si="2389">D2148</f>
        <v>2017</v>
      </c>
      <c r="E2149" t="str">
        <f t="shared" si="2389"/>
        <v>EUR</v>
      </c>
      <c r="F2149" s="4" t="str">
        <f t="shared" si="2366"/>
        <v/>
      </c>
      <c r="G2149" s="12"/>
      <c r="H2149" s="13"/>
      <c r="I2149" s="4" t="str">
        <f t="shared" si="2367"/>
        <v/>
      </c>
      <c r="J2149" s="12"/>
      <c r="K2149" s="13"/>
      <c r="L2149" s="4" t="str">
        <f t="shared" si="2368"/>
        <v/>
      </c>
      <c r="M2149" s="12"/>
      <c r="N2149" s="13"/>
      <c r="O2149" s="4" t="str">
        <f t="shared" si="2369"/>
        <v/>
      </c>
      <c r="P2149" s="12"/>
      <c r="Q2149" s="13"/>
      <c r="R2149" s="4" t="str">
        <f t="shared" si="2370"/>
        <v/>
      </c>
      <c r="S2149" s="12"/>
      <c r="T2149" s="13"/>
      <c r="U2149" s="4" t="str">
        <f t="shared" si="2371"/>
        <v/>
      </c>
      <c r="V2149" s="12"/>
      <c r="W2149" s="13"/>
      <c r="X2149" s="4" t="str">
        <f t="shared" si="2372"/>
        <v/>
      </c>
      <c r="Y2149" s="12"/>
      <c r="Z2149" s="13"/>
      <c r="AA2149" s="4" t="str">
        <f t="shared" si="2373"/>
        <v/>
      </c>
      <c r="AB2149" s="12"/>
      <c r="AC2149" s="13"/>
      <c r="AD2149" s="4" t="str">
        <f t="shared" si="2374"/>
        <v/>
      </c>
      <c r="AE2149" s="12"/>
      <c r="AF2149" s="13"/>
      <c r="AG2149" s="4" t="str">
        <f t="shared" si="2375"/>
        <v/>
      </c>
      <c r="AH2149" s="12"/>
      <c r="AI2149" s="13"/>
      <c r="AJ2149" s="4" t="str">
        <f t="shared" si="2376"/>
        <v/>
      </c>
      <c r="AK2149" s="12"/>
      <c r="AL2149" s="13"/>
      <c r="AM2149" s="4" t="str">
        <f t="shared" si="2377"/>
        <v/>
      </c>
      <c r="AN2149" s="12"/>
      <c r="AO2149" s="13"/>
      <c r="AP2149" s="4" t="str">
        <f t="shared" si="2378"/>
        <v/>
      </c>
      <c r="AQ2149" s="12"/>
      <c r="AR2149" s="13"/>
      <c r="AS2149" s="4" t="str">
        <f t="shared" si="2379"/>
        <v/>
      </c>
      <c r="AT2149" s="12"/>
      <c r="AU2149" s="13"/>
      <c r="AV2149" s="4" t="str">
        <f t="shared" si="2380"/>
        <v/>
      </c>
      <c r="AW2149" s="12"/>
      <c r="AX2149" s="13"/>
      <c r="AY2149" s="4" t="str">
        <f t="shared" si="2381"/>
        <v/>
      </c>
      <c r="AZ2149" s="12"/>
      <c r="BA2149" s="13"/>
      <c r="BB2149" s="4" t="str">
        <f t="shared" si="2382"/>
        <v/>
      </c>
      <c r="BC2149" s="12"/>
      <c r="BD2149" s="13"/>
      <c r="BE2149" s="4" t="str">
        <f t="shared" si="2383"/>
        <v/>
      </c>
      <c r="BF2149" s="12"/>
      <c r="BG2149" s="13"/>
      <c r="BH2149" s="4" t="str">
        <f t="shared" si="2384"/>
        <v/>
      </c>
      <c r="BI2149" s="12"/>
      <c r="BJ2149" s="13"/>
      <c r="BK2149" s="4" t="str">
        <f t="shared" si="2385"/>
        <v/>
      </c>
      <c r="BL2149" s="12"/>
      <c r="BM2149" s="13"/>
      <c r="BN2149" s="4" t="str">
        <f t="shared" si="2386"/>
        <v/>
      </c>
      <c r="BO2149" s="12"/>
      <c r="BP2149" s="13"/>
      <c r="BQ2149" s="4" t="str">
        <f t="shared" si="2387"/>
        <v/>
      </c>
      <c r="BR2149" s="12"/>
      <c r="BS2149" s="13"/>
      <c r="BT2149" s="4" t="str">
        <f t="shared" si="2388"/>
        <v/>
      </c>
      <c r="BU2149" s="12"/>
      <c r="BV2149" s="13"/>
    </row>
    <row r="2150" spans="1:74" hidden="1" outlineLevel="1">
      <c r="B2150" t="str">
        <f t="shared" si="2365"/>
        <v>microbenergy2017</v>
      </c>
      <c r="C2150" t="s">
        <v>14</v>
      </c>
      <c r="D2150">
        <f t="shared" si="2389"/>
        <v>2017</v>
      </c>
      <c r="E2150" t="str">
        <f t="shared" si="2389"/>
        <v>EUR</v>
      </c>
      <c r="F2150" s="4" t="str">
        <f t="shared" si="2366"/>
        <v/>
      </c>
      <c r="G2150" s="12"/>
      <c r="H2150" s="13"/>
      <c r="I2150" s="4" t="str">
        <f t="shared" si="2367"/>
        <v/>
      </c>
      <c r="J2150" s="12"/>
      <c r="K2150" s="13"/>
      <c r="L2150" s="4" t="str">
        <f t="shared" si="2368"/>
        <v/>
      </c>
      <c r="M2150" s="12"/>
      <c r="N2150" s="13"/>
      <c r="O2150" s="4" t="str">
        <f t="shared" si="2369"/>
        <v/>
      </c>
      <c r="P2150" s="12"/>
      <c r="Q2150" s="13"/>
      <c r="R2150" s="4" t="str">
        <f t="shared" si="2370"/>
        <v/>
      </c>
      <c r="S2150" s="12"/>
      <c r="T2150" s="13"/>
      <c r="U2150" s="4" t="str">
        <f t="shared" si="2371"/>
        <v/>
      </c>
      <c r="V2150" s="12"/>
      <c r="W2150" s="13"/>
      <c r="X2150" s="4" t="str">
        <f t="shared" si="2372"/>
        <v/>
      </c>
      <c r="Y2150" s="12"/>
      <c r="Z2150" s="13"/>
      <c r="AA2150" s="4" t="str">
        <f t="shared" si="2373"/>
        <v/>
      </c>
      <c r="AB2150" s="12"/>
      <c r="AC2150" s="13"/>
      <c r="AD2150" s="4" t="str">
        <f t="shared" si="2374"/>
        <v/>
      </c>
      <c r="AE2150" s="12"/>
      <c r="AF2150" s="13"/>
      <c r="AG2150" s="4" t="str">
        <f t="shared" si="2375"/>
        <v/>
      </c>
      <c r="AH2150" s="12"/>
      <c r="AI2150" s="13"/>
      <c r="AJ2150" s="4" t="str">
        <f t="shared" si="2376"/>
        <v/>
      </c>
      <c r="AK2150" s="12"/>
      <c r="AL2150" s="13"/>
      <c r="AM2150" s="4" t="str">
        <f t="shared" si="2377"/>
        <v/>
      </c>
      <c r="AN2150" s="12"/>
      <c r="AO2150" s="13"/>
      <c r="AP2150" s="4" t="str">
        <f t="shared" si="2378"/>
        <v/>
      </c>
      <c r="AQ2150" s="12"/>
      <c r="AR2150" s="13"/>
      <c r="AS2150" s="4" t="str">
        <f t="shared" si="2379"/>
        <v/>
      </c>
      <c r="AT2150" s="12"/>
      <c r="AU2150" s="13"/>
      <c r="AV2150" s="4" t="str">
        <f t="shared" si="2380"/>
        <v/>
      </c>
      <c r="AW2150" s="12"/>
      <c r="AX2150" s="13"/>
      <c r="AY2150" s="4" t="str">
        <f t="shared" si="2381"/>
        <v/>
      </c>
      <c r="AZ2150" s="12"/>
      <c r="BA2150" s="13"/>
      <c r="BB2150" s="4" t="str">
        <f t="shared" si="2382"/>
        <v/>
      </c>
      <c r="BC2150" s="12"/>
      <c r="BD2150" s="13"/>
      <c r="BE2150" s="4" t="str">
        <f t="shared" si="2383"/>
        <v/>
      </c>
      <c r="BF2150" s="12"/>
      <c r="BG2150" s="13"/>
      <c r="BH2150" s="4" t="str">
        <f t="shared" si="2384"/>
        <v/>
      </c>
      <c r="BI2150" s="12"/>
      <c r="BJ2150" s="13"/>
      <c r="BK2150" s="4" t="str">
        <f t="shared" si="2385"/>
        <v/>
      </c>
      <c r="BL2150" s="12"/>
      <c r="BM2150" s="13"/>
      <c r="BN2150" s="4" t="str">
        <f t="shared" si="2386"/>
        <v/>
      </c>
      <c r="BO2150" s="12"/>
      <c r="BP2150" s="13"/>
      <c r="BQ2150" s="4" t="str">
        <f t="shared" si="2387"/>
        <v/>
      </c>
      <c r="BR2150" s="12"/>
      <c r="BS2150" s="13"/>
      <c r="BT2150" s="4" t="str">
        <f t="shared" si="2388"/>
        <v/>
      </c>
      <c r="BU2150" s="12"/>
      <c r="BV2150" s="13"/>
    </row>
    <row r="2151" spans="1:74" hidden="1" outlineLevel="1">
      <c r="B2151" t="str">
        <f t="shared" si="2365"/>
        <v>microbenergy2017</v>
      </c>
      <c r="C2151" t="s">
        <v>11</v>
      </c>
      <c r="D2151">
        <f t="shared" si="2389"/>
        <v>2017</v>
      </c>
      <c r="E2151" t="str">
        <f t="shared" si="2389"/>
        <v>EUR</v>
      </c>
      <c r="F2151" s="4" t="str">
        <f t="shared" si="2366"/>
        <v/>
      </c>
      <c r="G2151" s="12"/>
      <c r="H2151" s="13"/>
      <c r="I2151" s="4" t="str">
        <f t="shared" si="2367"/>
        <v/>
      </c>
      <c r="J2151" s="12"/>
      <c r="K2151" s="13"/>
      <c r="L2151" s="4" t="str">
        <f t="shared" si="2368"/>
        <v/>
      </c>
      <c r="M2151" s="12"/>
      <c r="N2151" s="13"/>
      <c r="O2151" s="4" t="str">
        <f t="shared" si="2369"/>
        <v/>
      </c>
      <c r="P2151" s="12"/>
      <c r="Q2151" s="13"/>
      <c r="R2151" s="4" t="str">
        <f t="shared" si="2370"/>
        <v/>
      </c>
      <c r="S2151" s="12"/>
      <c r="T2151" s="13"/>
      <c r="U2151" s="4" t="str">
        <f t="shared" si="2371"/>
        <v/>
      </c>
      <c r="V2151" s="12"/>
      <c r="W2151" s="13"/>
      <c r="X2151" s="4" t="str">
        <f t="shared" si="2372"/>
        <v/>
      </c>
      <c r="Y2151" s="12"/>
      <c r="Z2151" s="13"/>
      <c r="AA2151" s="4" t="str">
        <f t="shared" si="2373"/>
        <v/>
      </c>
      <c r="AB2151" s="12"/>
      <c r="AC2151" s="13"/>
      <c r="AD2151" s="4" t="str">
        <f t="shared" si="2374"/>
        <v/>
      </c>
      <c r="AE2151" s="12"/>
      <c r="AF2151" s="13"/>
      <c r="AG2151" s="4" t="str">
        <f t="shared" si="2375"/>
        <v/>
      </c>
      <c r="AH2151" s="12"/>
      <c r="AI2151" s="13"/>
      <c r="AJ2151" s="4" t="str">
        <f t="shared" si="2376"/>
        <v/>
      </c>
      <c r="AK2151" s="12"/>
      <c r="AL2151" s="13"/>
      <c r="AM2151" s="4" t="str">
        <f t="shared" si="2377"/>
        <v/>
      </c>
      <c r="AN2151" s="12"/>
      <c r="AO2151" s="13"/>
      <c r="AP2151" s="4" t="str">
        <f t="shared" si="2378"/>
        <v/>
      </c>
      <c r="AQ2151" s="12"/>
      <c r="AR2151" s="13"/>
      <c r="AS2151" s="4" t="str">
        <f t="shared" si="2379"/>
        <v/>
      </c>
      <c r="AT2151" s="12"/>
      <c r="AU2151" s="13"/>
      <c r="AV2151" s="4" t="str">
        <f t="shared" si="2380"/>
        <v/>
      </c>
      <c r="AW2151" s="12"/>
      <c r="AX2151" s="13"/>
      <c r="AY2151" s="4" t="str">
        <f t="shared" si="2381"/>
        <v/>
      </c>
      <c r="AZ2151" s="12"/>
      <c r="BA2151" s="13"/>
      <c r="BB2151" s="4" t="str">
        <f t="shared" si="2382"/>
        <v/>
      </c>
      <c r="BC2151" s="12"/>
      <c r="BD2151" s="13"/>
      <c r="BE2151" s="4" t="str">
        <f t="shared" si="2383"/>
        <v/>
      </c>
      <c r="BF2151" s="12"/>
      <c r="BG2151" s="13"/>
      <c r="BH2151" s="4" t="str">
        <f t="shared" si="2384"/>
        <v/>
      </c>
      <c r="BI2151" s="12"/>
      <c r="BJ2151" s="13"/>
      <c r="BK2151" s="4" t="str">
        <f t="shared" si="2385"/>
        <v/>
      </c>
      <c r="BL2151" s="12"/>
      <c r="BM2151" s="13"/>
      <c r="BN2151" s="4" t="str">
        <f t="shared" si="2386"/>
        <v/>
      </c>
      <c r="BO2151" s="12"/>
      <c r="BP2151" s="13"/>
      <c r="BQ2151" s="4" t="str">
        <f t="shared" si="2387"/>
        <v/>
      </c>
      <c r="BR2151" s="12"/>
      <c r="BS2151" s="13"/>
      <c r="BT2151" s="4" t="str">
        <f t="shared" si="2388"/>
        <v/>
      </c>
      <c r="BU2151" s="12"/>
      <c r="BV2151" s="13"/>
    </row>
    <row r="2152" spans="1:74" hidden="1" outlineLevel="1">
      <c r="B2152" t="str">
        <f t="shared" si="2365"/>
        <v>microbenergy2017</v>
      </c>
      <c r="C2152" t="s">
        <v>15</v>
      </c>
      <c r="D2152">
        <f t="shared" si="2389"/>
        <v>2017</v>
      </c>
      <c r="E2152" t="str">
        <f t="shared" si="2389"/>
        <v>EUR</v>
      </c>
      <c r="F2152" s="4" t="str">
        <f t="shared" si="2366"/>
        <v/>
      </c>
      <c r="G2152" s="12"/>
      <c r="H2152" s="13"/>
      <c r="I2152" s="4" t="str">
        <f t="shared" si="2367"/>
        <v/>
      </c>
      <c r="J2152" s="12"/>
      <c r="K2152" s="13"/>
      <c r="L2152" s="4" t="str">
        <f t="shared" si="2368"/>
        <v/>
      </c>
      <c r="M2152" s="12"/>
      <c r="N2152" s="13"/>
      <c r="O2152" s="4" t="str">
        <f t="shared" si="2369"/>
        <v/>
      </c>
      <c r="P2152" s="12"/>
      <c r="Q2152" s="13"/>
      <c r="R2152" s="4" t="str">
        <f t="shared" si="2370"/>
        <v/>
      </c>
      <c r="S2152" s="12"/>
      <c r="T2152" s="13"/>
      <c r="U2152" s="4" t="str">
        <f t="shared" si="2371"/>
        <v/>
      </c>
      <c r="V2152" s="12"/>
      <c r="W2152" s="13"/>
      <c r="X2152" s="4" t="str">
        <f t="shared" si="2372"/>
        <v/>
      </c>
      <c r="Y2152" s="12"/>
      <c r="Z2152" s="13"/>
      <c r="AA2152" s="4" t="str">
        <f t="shared" si="2373"/>
        <v/>
      </c>
      <c r="AB2152" s="12"/>
      <c r="AC2152" s="13"/>
      <c r="AD2152" s="4" t="str">
        <f t="shared" si="2374"/>
        <v/>
      </c>
      <c r="AE2152" s="12"/>
      <c r="AF2152" s="13"/>
      <c r="AG2152" s="4" t="str">
        <f t="shared" si="2375"/>
        <v/>
      </c>
      <c r="AH2152" s="12"/>
      <c r="AI2152" s="13"/>
      <c r="AJ2152" s="4" t="str">
        <f t="shared" si="2376"/>
        <v/>
      </c>
      <c r="AK2152" s="12"/>
      <c r="AL2152" s="13"/>
      <c r="AM2152" s="4" t="str">
        <f t="shared" si="2377"/>
        <v/>
      </c>
      <c r="AN2152" s="12"/>
      <c r="AO2152" s="13"/>
      <c r="AP2152" s="4" t="str">
        <f t="shared" si="2378"/>
        <v/>
      </c>
      <c r="AQ2152" s="12"/>
      <c r="AR2152" s="13"/>
      <c r="AS2152" s="4" t="str">
        <f t="shared" si="2379"/>
        <v/>
      </c>
      <c r="AT2152" s="12"/>
      <c r="AU2152" s="13"/>
      <c r="AV2152" s="4" t="str">
        <f t="shared" si="2380"/>
        <v/>
      </c>
      <c r="AW2152" s="12"/>
      <c r="AX2152" s="13"/>
      <c r="AY2152" s="4" t="str">
        <f t="shared" si="2381"/>
        <v/>
      </c>
      <c r="AZ2152" s="12"/>
      <c r="BA2152" s="13"/>
      <c r="BB2152" s="4" t="str">
        <f t="shared" si="2382"/>
        <v/>
      </c>
      <c r="BC2152" s="12"/>
      <c r="BD2152" s="13"/>
      <c r="BE2152" s="4" t="str">
        <f t="shared" si="2383"/>
        <v/>
      </c>
      <c r="BF2152" s="12"/>
      <c r="BG2152" s="13"/>
      <c r="BH2152" s="4" t="str">
        <f t="shared" si="2384"/>
        <v/>
      </c>
      <c r="BI2152" s="12"/>
      <c r="BJ2152" s="13"/>
      <c r="BK2152" s="4" t="str">
        <f t="shared" si="2385"/>
        <v/>
      </c>
      <c r="BL2152" s="12"/>
      <c r="BM2152" s="13"/>
      <c r="BN2152" s="4" t="str">
        <f t="shared" si="2386"/>
        <v/>
      </c>
      <c r="BO2152" s="12"/>
      <c r="BP2152" s="13"/>
      <c r="BQ2152" s="4" t="str">
        <f t="shared" si="2387"/>
        <v/>
      </c>
      <c r="BR2152" s="12"/>
      <c r="BS2152" s="13"/>
      <c r="BT2152" s="4" t="str">
        <f t="shared" si="2388"/>
        <v/>
      </c>
      <c r="BU2152" s="12"/>
      <c r="BV2152" s="13"/>
    </row>
    <row r="2153" spans="1:74" hidden="1" outlineLevel="1">
      <c r="B2153" t="str">
        <f t="shared" si="2365"/>
        <v>microbenergy2017</v>
      </c>
      <c r="C2153" t="s">
        <v>16</v>
      </c>
      <c r="D2153">
        <f t="shared" si="2389"/>
        <v>2017</v>
      </c>
      <c r="E2153" t="str">
        <f t="shared" si="2389"/>
        <v>EUR</v>
      </c>
      <c r="F2153" s="4" t="str">
        <f t="shared" si="2366"/>
        <v/>
      </c>
      <c r="G2153" s="12"/>
      <c r="H2153" s="13"/>
      <c r="I2153" s="4" t="str">
        <f t="shared" si="2367"/>
        <v/>
      </c>
      <c r="J2153" s="12"/>
      <c r="K2153" s="13"/>
      <c r="L2153" s="4" t="str">
        <f t="shared" si="2368"/>
        <v/>
      </c>
      <c r="M2153" s="12"/>
      <c r="N2153" s="13"/>
      <c r="O2153" s="4" t="str">
        <f t="shared" si="2369"/>
        <v/>
      </c>
      <c r="P2153" s="12"/>
      <c r="Q2153" s="13"/>
      <c r="R2153" s="4" t="str">
        <f t="shared" si="2370"/>
        <v/>
      </c>
      <c r="S2153" s="12"/>
      <c r="T2153" s="13"/>
      <c r="U2153" s="4" t="str">
        <f t="shared" si="2371"/>
        <v/>
      </c>
      <c r="V2153" s="12"/>
      <c r="W2153" s="13"/>
      <c r="X2153" s="4" t="str">
        <f t="shared" si="2372"/>
        <v/>
      </c>
      <c r="Y2153" s="12"/>
      <c r="Z2153" s="13"/>
      <c r="AA2153" s="4" t="str">
        <f t="shared" si="2373"/>
        <v/>
      </c>
      <c r="AB2153" s="12"/>
      <c r="AC2153" s="13"/>
      <c r="AD2153" s="4" t="str">
        <f t="shared" si="2374"/>
        <v/>
      </c>
      <c r="AE2153" s="12"/>
      <c r="AF2153" s="13"/>
      <c r="AG2153" s="4" t="str">
        <f t="shared" si="2375"/>
        <v/>
      </c>
      <c r="AH2153" s="12"/>
      <c r="AI2153" s="13"/>
      <c r="AJ2153" s="4" t="str">
        <f t="shared" si="2376"/>
        <v/>
      </c>
      <c r="AK2153" s="12"/>
      <c r="AL2153" s="13"/>
      <c r="AM2153" s="4" t="str">
        <f t="shared" si="2377"/>
        <v/>
      </c>
      <c r="AN2153" s="12"/>
      <c r="AO2153" s="13"/>
      <c r="AP2153" s="4" t="str">
        <f t="shared" si="2378"/>
        <v/>
      </c>
      <c r="AQ2153" s="12"/>
      <c r="AR2153" s="13"/>
      <c r="AS2153" s="4" t="str">
        <f t="shared" si="2379"/>
        <v/>
      </c>
      <c r="AT2153" s="12"/>
      <c r="AU2153" s="13"/>
      <c r="AV2153" s="4" t="str">
        <f t="shared" si="2380"/>
        <v/>
      </c>
      <c r="AW2153" s="12"/>
      <c r="AX2153" s="13"/>
      <c r="AY2153" s="4" t="str">
        <f t="shared" si="2381"/>
        <v/>
      </c>
      <c r="AZ2153" s="12"/>
      <c r="BA2153" s="13"/>
      <c r="BB2153" s="4" t="str">
        <f t="shared" si="2382"/>
        <v/>
      </c>
      <c r="BC2153" s="12"/>
      <c r="BD2153" s="13"/>
      <c r="BE2153" s="4" t="str">
        <f t="shared" si="2383"/>
        <v/>
      </c>
      <c r="BF2153" s="12"/>
      <c r="BG2153" s="13"/>
      <c r="BH2153" s="4" t="str">
        <f t="shared" si="2384"/>
        <v/>
      </c>
      <c r="BI2153" s="12"/>
      <c r="BJ2153" s="13"/>
      <c r="BK2153" s="4" t="str">
        <f t="shared" si="2385"/>
        <v/>
      </c>
      <c r="BL2153" s="12"/>
      <c r="BM2153" s="13"/>
      <c r="BN2153" s="4" t="str">
        <f t="shared" si="2386"/>
        <v/>
      </c>
      <c r="BO2153" s="12"/>
      <c r="BP2153" s="13"/>
      <c r="BQ2153" s="4" t="str">
        <f t="shared" si="2387"/>
        <v/>
      </c>
      <c r="BR2153" s="12"/>
      <c r="BS2153" s="13"/>
      <c r="BT2153" s="4" t="str">
        <f t="shared" si="2388"/>
        <v/>
      </c>
      <c r="BU2153" s="12"/>
      <c r="BV2153" s="13"/>
    </row>
    <row r="2154" spans="1:74" collapsed="1">
      <c r="B2154" t="s">
        <v>69</v>
      </c>
      <c r="F2154" s="4"/>
      <c r="G2154" s="4"/>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4"/>
      <c r="AU2154" s="4"/>
      <c r="AV2154" s="4"/>
      <c r="AW2154" s="4"/>
      <c r="AX2154" s="4"/>
      <c r="AY2154" s="4"/>
      <c r="AZ2154" s="4"/>
      <c r="BA2154" s="4"/>
      <c r="BB2154" s="4"/>
      <c r="BC2154" s="4"/>
      <c r="BD2154" s="4"/>
      <c r="BE2154" s="4"/>
      <c r="BF2154" s="4"/>
      <c r="BG2154" s="4"/>
      <c r="BH2154" s="4"/>
      <c r="BI2154" s="4"/>
      <c r="BJ2154" s="4"/>
      <c r="BK2154" s="4"/>
      <c r="BL2154" s="4"/>
      <c r="BM2154" s="4"/>
      <c r="BN2154" s="4"/>
      <c r="BO2154" s="4"/>
      <c r="BP2154" s="4"/>
      <c r="BQ2154" s="4"/>
      <c r="BR2154" s="4"/>
      <c r="BS2154" s="4"/>
      <c r="BT2154" s="4"/>
      <c r="BU2154" s="4"/>
      <c r="BV2154" s="4"/>
    </row>
    <row r="2155" spans="1:74">
      <c r="B2155" t="str">
        <f>B2153</f>
        <v>microbenergy2017</v>
      </c>
      <c r="C2155" t="s">
        <v>19</v>
      </c>
      <c r="D2155">
        <f>D2153</f>
        <v>2017</v>
      </c>
      <c r="E2155" t="str">
        <f>E2142</f>
        <v>EUR/kW</v>
      </c>
      <c r="F2155" s="4" t="str">
        <f>IFERROR(AVERAGE(G2155:H2155),"")</f>
        <v/>
      </c>
      <c r="G2155" s="12"/>
      <c r="H2155" s="13"/>
      <c r="I2155" s="4" t="str">
        <f>IFERROR(AVERAGE(J2155:K2155),"")</f>
        <v/>
      </c>
      <c r="J2155" s="12"/>
      <c r="K2155" s="13"/>
      <c r="L2155" s="4" t="str">
        <f>IFERROR(AVERAGE(M2155:N2155),"")</f>
        <v/>
      </c>
      <c r="M2155" s="12"/>
      <c r="N2155" s="13"/>
      <c r="O2155" s="4" t="str">
        <f>IFERROR(AVERAGE(P2155:Q2155),"")</f>
        <v/>
      </c>
      <c r="P2155" s="12"/>
      <c r="Q2155" s="13"/>
      <c r="R2155" s="4" t="str">
        <f>IFERROR(AVERAGE(S2155:T2155),"")</f>
        <v/>
      </c>
      <c r="S2155" s="12"/>
      <c r="T2155" s="13"/>
      <c r="U2155" s="4" t="str">
        <f>IFERROR(AVERAGE(V2155:W2155),"")</f>
        <v/>
      </c>
      <c r="V2155" s="12"/>
      <c r="W2155" s="13"/>
      <c r="X2155" s="4" t="str">
        <f>IFERROR(AVERAGE(Y2155:Z2155),"")</f>
        <v/>
      </c>
      <c r="Y2155" s="12"/>
      <c r="Z2155" s="13"/>
      <c r="AA2155" s="4" t="str">
        <f>IFERROR(AVERAGE(AB2155:AC2155),"")</f>
        <v/>
      </c>
      <c r="AB2155" s="12"/>
      <c r="AC2155" s="13"/>
      <c r="AD2155" s="4" t="str">
        <f>IFERROR(AVERAGE(AE2155:AF2155),"")</f>
        <v/>
      </c>
      <c r="AE2155" s="12"/>
      <c r="AF2155" s="13"/>
      <c r="AG2155" s="4" t="str">
        <f>IFERROR(AVERAGE(AH2155:AI2155),"")</f>
        <v/>
      </c>
      <c r="AH2155" s="12"/>
      <c r="AI2155" s="13"/>
      <c r="AJ2155" s="4" t="str">
        <f>IFERROR(AVERAGE(AK2155:AL2155),"")</f>
        <v/>
      </c>
      <c r="AK2155" s="12"/>
      <c r="AL2155" s="13"/>
      <c r="AM2155" s="4" t="str">
        <f>IFERROR(AVERAGE(AN2155:AO2155),"")</f>
        <v/>
      </c>
      <c r="AN2155" s="12"/>
      <c r="AO2155" s="13"/>
      <c r="AP2155" s="4" t="str">
        <f>IFERROR(AVERAGE(AQ2155:AR2155),"")</f>
        <v/>
      </c>
      <c r="AQ2155" s="12"/>
      <c r="AR2155" s="13"/>
      <c r="AS2155" s="4" t="str">
        <f>IFERROR(AVERAGE(AT2155:AU2155),"")</f>
        <v/>
      </c>
      <c r="AT2155" s="12"/>
      <c r="AU2155" s="13"/>
      <c r="AV2155" s="4" t="str">
        <f>IFERROR(AVERAGE(AW2155:AX2155),"")</f>
        <v/>
      </c>
      <c r="AW2155" s="12"/>
      <c r="AX2155" s="13"/>
      <c r="AY2155" s="4" t="str">
        <f>IFERROR(AVERAGE(AZ2155:BA2155),"")</f>
        <v/>
      </c>
      <c r="AZ2155" s="12"/>
      <c r="BA2155" s="13"/>
      <c r="BB2155" s="4" t="str">
        <f>IFERROR(AVERAGE(BC2155:BD2155),"")</f>
        <v/>
      </c>
      <c r="BC2155" s="12"/>
      <c r="BD2155" s="13"/>
      <c r="BE2155" s="4" t="str">
        <f>IFERROR(AVERAGE(BF2155:BG2155),"")</f>
        <v/>
      </c>
      <c r="BF2155" s="12"/>
      <c r="BG2155" s="13"/>
      <c r="BH2155" s="4" t="str">
        <f>IFERROR(AVERAGE(BI2155:BJ2155),"")</f>
        <v/>
      </c>
      <c r="BI2155" s="12"/>
      <c r="BJ2155" s="13"/>
      <c r="BK2155" s="4" t="str">
        <f>IFERROR(AVERAGE(BL2155:BM2155),"")</f>
        <v/>
      </c>
      <c r="BL2155" s="12"/>
      <c r="BM2155" s="13"/>
      <c r="BN2155" s="4" t="str">
        <f>IFERROR(AVERAGE(BO2155:BP2155),"")</f>
        <v/>
      </c>
      <c r="BO2155" s="12"/>
      <c r="BP2155" s="13"/>
      <c r="BQ2155" s="4" t="str">
        <f>IFERROR(AVERAGE(BR2155:BS2155),"")</f>
        <v/>
      </c>
      <c r="BR2155" s="12"/>
      <c r="BS2155" s="13"/>
      <c r="BT2155" s="4" t="str">
        <f>IFERROR(AVERAGE(BU2155:BV2155),"")</f>
        <v/>
      </c>
      <c r="BU2155" s="12"/>
      <c r="BV2155" s="13"/>
    </row>
    <row r="2156" spans="1:74">
      <c r="B2156" t="s">
        <v>69</v>
      </c>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c r="AV2156" s="4"/>
      <c r="AW2156" s="4"/>
      <c r="AX2156" s="4"/>
      <c r="AY2156" s="4"/>
      <c r="AZ2156" s="4"/>
      <c r="BA2156" s="4"/>
      <c r="BB2156" s="4"/>
      <c r="BC2156" s="4"/>
      <c r="BD2156" s="4"/>
      <c r="BE2156" s="4"/>
      <c r="BF2156" s="4"/>
      <c r="BG2156" s="4"/>
      <c r="BH2156" s="4"/>
      <c r="BI2156" s="4"/>
      <c r="BJ2156" s="4"/>
      <c r="BK2156" s="4"/>
      <c r="BL2156" s="4"/>
      <c r="BM2156" s="4"/>
      <c r="BN2156" s="4"/>
      <c r="BO2156" s="4"/>
      <c r="BP2156" s="4"/>
      <c r="BQ2156" s="4"/>
      <c r="BR2156" s="4"/>
      <c r="BS2156" s="4"/>
      <c r="BT2156" s="4"/>
      <c r="BU2156" s="4"/>
      <c r="BV2156" s="4"/>
    </row>
    <row r="2157" spans="1:74">
      <c r="B2157" t="str">
        <f>B2155</f>
        <v>microbenergy2017</v>
      </c>
      <c r="C2157" t="s">
        <v>48</v>
      </c>
      <c r="D2157">
        <f>D2155</f>
        <v>2017</v>
      </c>
      <c r="E2157" t="s">
        <v>22</v>
      </c>
      <c r="F2157" s="22" t="str">
        <f>IFERROR(AVERAGE(G2157:H2157),"")</f>
        <v/>
      </c>
      <c r="G2157" s="23"/>
      <c r="H2157" s="24"/>
      <c r="I2157" s="22" t="str">
        <f>IFERROR(AVERAGE(J2157:K2157),"")</f>
        <v/>
      </c>
      <c r="J2157" s="23"/>
      <c r="K2157" s="24"/>
      <c r="L2157" s="22" t="str">
        <f>IFERROR(AVERAGE(M2157:N2157),"")</f>
        <v/>
      </c>
      <c r="M2157" s="23"/>
      <c r="N2157" s="24"/>
      <c r="O2157" s="22" t="str">
        <f>IFERROR(AVERAGE(P2157:Q2157),"")</f>
        <v/>
      </c>
      <c r="P2157" s="23"/>
      <c r="Q2157" s="24"/>
      <c r="R2157" s="22" t="str">
        <f>IFERROR(AVERAGE(S2157:T2157),"")</f>
        <v/>
      </c>
      <c r="S2157" s="23"/>
      <c r="T2157" s="24"/>
      <c r="U2157" s="22" t="str">
        <f>IFERROR(AVERAGE(V2157:W2157),"")</f>
        <v/>
      </c>
      <c r="V2157" s="23"/>
      <c r="W2157" s="24"/>
      <c r="X2157" s="22" t="str">
        <f>IFERROR(AVERAGE(Y2157:Z2157),"")</f>
        <v/>
      </c>
      <c r="Y2157" s="23"/>
      <c r="Z2157" s="24"/>
      <c r="AA2157" s="22" t="str">
        <f>IFERROR(AVERAGE(AB2157:AC2157),"")</f>
        <v/>
      </c>
      <c r="AB2157" s="23"/>
      <c r="AC2157" s="24"/>
      <c r="AD2157" s="22" t="str">
        <f>IFERROR(AVERAGE(AE2157:AF2157),"")</f>
        <v/>
      </c>
      <c r="AE2157" s="23"/>
      <c r="AF2157" s="24"/>
      <c r="AG2157" s="22" t="str">
        <f>IFERROR(AVERAGE(AH2157:AI2157),"")</f>
        <v/>
      </c>
      <c r="AH2157" s="23"/>
      <c r="AI2157" s="24"/>
      <c r="AJ2157" s="22" t="str">
        <f>IFERROR(AVERAGE(AK2157:AL2157),"")</f>
        <v/>
      </c>
      <c r="AK2157" s="23"/>
      <c r="AL2157" s="24"/>
      <c r="AM2157" s="22" t="str">
        <f>IFERROR(AVERAGE(AN2157:AO2157),"")</f>
        <v/>
      </c>
      <c r="AN2157" s="23"/>
      <c r="AO2157" s="24"/>
      <c r="AP2157" s="22" t="str">
        <f>IFERROR(AVERAGE(AQ2157:AR2157),"")</f>
        <v/>
      </c>
      <c r="AQ2157" s="23"/>
      <c r="AR2157" s="24"/>
      <c r="AS2157" s="22" t="str">
        <f>IFERROR(AVERAGE(AT2157:AU2157),"")</f>
        <v/>
      </c>
      <c r="AT2157" s="23"/>
      <c r="AU2157" s="24"/>
      <c r="AV2157" s="22" t="str">
        <f>IFERROR(AVERAGE(AW2157:AX2157),"")</f>
        <v/>
      </c>
      <c r="AW2157" s="23"/>
      <c r="AX2157" s="24"/>
      <c r="AY2157" s="22" t="str">
        <f>IFERROR(AVERAGE(AZ2157:BA2157),"")</f>
        <v/>
      </c>
      <c r="AZ2157" s="23"/>
      <c r="BA2157" s="24"/>
      <c r="BB2157" s="22" t="str">
        <f>IFERROR(AVERAGE(BC2157:BD2157),"")</f>
        <v/>
      </c>
      <c r="BC2157" s="23"/>
      <c r="BD2157" s="24"/>
      <c r="BE2157" s="22" t="str">
        <f>IFERROR(AVERAGE(BF2157:BG2157),"")</f>
        <v/>
      </c>
      <c r="BF2157" s="23"/>
      <c r="BG2157" s="24"/>
      <c r="BH2157" s="22" t="str">
        <f>IFERROR(AVERAGE(BI2157:BJ2157),"")</f>
        <v/>
      </c>
      <c r="BI2157" s="23"/>
      <c r="BJ2157" s="24"/>
      <c r="BK2157" s="22" t="str">
        <f>IFERROR(AVERAGE(BL2157:BM2157),"")</f>
        <v/>
      </c>
      <c r="BL2157" s="23"/>
      <c r="BM2157" s="24"/>
      <c r="BN2157" s="22" t="str">
        <f>IFERROR(AVERAGE(BO2157:BP2157),"")</f>
        <v/>
      </c>
      <c r="BO2157" s="23"/>
      <c r="BP2157" s="24"/>
      <c r="BQ2157" s="22" t="str">
        <f>IFERROR(AVERAGE(BR2157:BS2157),"")</f>
        <v/>
      </c>
      <c r="BR2157" s="23"/>
      <c r="BS2157" s="24"/>
      <c r="BT2157" s="22" t="str">
        <f>IFERROR(AVERAGE(BU2157:BV2157),"")</f>
        <v/>
      </c>
      <c r="BU2157" s="23"/>
      <c r="BV2157" s="24"/>
    </row>
    <row r="2158" spans="1:74">
      <c r="B2158" t="str">
        <f>B2157</f>
        <v>microbenergy2017</v>
      </c>
      <c r="C2158" t="s">
        <v>49</v>
      </c>
      <c r="D2158">
        <f>D2157</f>
        <v>2017</v>
      </c>
      <c r="E2158" t="s">
        <v>22</v>
      </c>
      <c r="F2158" s="22" t="str">
        <f>IFERROR(AVERAGE(G2158:H2158),"")</f>
        <v/>
      </c>
      <c r="G2158" s="23"/>
      <c r="H2158" s="24"/>
      <c r="I2158" s="22" t="str">
        <f>IFERROR(AVERAGE(J2158:K2158),"")</f>
        <v/>
      </c>
      <c r="J2158" s="23"/>
      <c r="K2158" s="24"/>
      <c r="L2158" s="22" t="str">
        <f>IFERROR(AVERAGE(M2158:N2158),"")</f>
        <v/>
      </c>
      <c r="M2158" s="23"/>
      <c r="N2158" s="24"/>
      <c r="O2158" s="22" t="str">
        <f>IFERROR(AVERAGE(P2158:Q2158),"")</f>
        <v/>
      </c>
      <c r="P2158" s="23"/>
      <c r="Q2158" s="24"/>
      <c r="R2158" s="22" t="str">
        <f>IFERROR(AVERAGE(S2158:T2158),"")</f>
        <v/>
      </c>
      <c r="S2158" s="23"/>
      <c r="T2158" s="24"/>
      <c r="U2158" s="22" t="str">
        <f>IFERROR(AVERAGE(V2158:W2158),"")</f>
        <v/>
      </c>
      <c r="V2158" s="23"/>
      <c r="W2158" s="24"/>
      <c r="X2158" s="22" t="str">
        <f>IFERROR(AVERAGE(Y2158:Z2158),"")</f>
        <v/>
      </c>
      <c r="Y2158" s="23"/>
      <c r="Z2158" s="24"/>
      <c r="AA2158" s="22" t="str">
        <f>IFERROR(AVERAGE(AB2158:AC2158),"")</f>
        <v/>
      </c>
      <c r="AB2158" s="23"/>
      <c r="AC2158" s="24"/>
      <c r="AD2158" s="22" t="str">
        <f>IFERROR(AVERAGE(AE2158:AF2158),"")</f>
        <v/>
      </c>
      <c r="AE2158" s="23"/>
      <c r="AF2158" s="24"/>
      <c r="AG2158" s="22" t="str">
        <f>IFERROR(AVERAGE(AH2158:AI2158),"")</f>
        <v/>
      </c>
      <c r="AH2158" s="23"/>
      <c r="AI2158" s="24"/>
      <c r="AJ2158" s="22" t="str">
        <f>IFERROR(AVERAGE(AK2158:AL2158),"")</f>
        <v/>
      </c>
      <c r="AK2158" s="23"/>
      <c r="AL2158" s="24"/>
      <c r="AM2158" s="22" t="str">
        <f>IFERROR(AVERAGE(AN2158:AO2158),"")</f>
        <v/>
      </c>
      <c r="AN2158" s="23"/>
      <c r="AO2158" s="24"/>
      <c r="AP2158" s="22" t="str">
        <f>IFERROR(AVERAGE(AQ2158:AR2158),"")</f>
        <v/>
      </c>
      <c r="AQ2158" s="23"/>
      <c r="AR2158" s="24"/>
      <c r="AS2158" s="22" t="str">
        <f>IFERROR(AVERAGE(AT2158:AU2158),"")</f>
        <v/>
      </c>
      <c r="AT2158" s="23"/>
      <c r="AU2158" s="24"/>
      <c r="AV2158" s="22" t="str">
        <f>IFERROR(AVERAGE(AW2158:AX2158),"")</f>
        <v/>
      </c>
      <c r="AW2158" s="23"/>
      <c r="AX2158" s="24"/>
      <c r="AY2158" s="22" t="str">
        <f>IFERROR(AVERAGE(AZ2158:BA2158),"")</f>
        <v/>
      </c>
      <c r="AZ2158" s="23"/>
      <c r="BA2158" s="24"/>
      <c r="BB2158" s="22" t="str">
        <f>IFERROR(AVERAGE(BC2158:BD2158),"")</f>
        <v/>
      </c>
      <c r="BC2158" s="23"/>
      <c r="BD2158" s="24"/>
      <c r="BE2158" s="22" t="str">
        <f>IFERROR(AVERAGE(BF2158:BG2158),"")</f>
        <v/>
      </c>
      <c r="BF2158" s="23"/>
      <c r="BG2158" s="24"/>
      <c r="BH2158" s="22" t="str">
        <f>IFERROR(AVERAGE(BI2158:BJ2158),"")</f>
        <v/>
      </c>
      <c r="BI2158" s="23"/>
      <c r="BJ2158" s="24"/>
      <c r="BK2158" s="22" t="str">
        <f>IFERROR(AVERAGE(BL2158:BM2158),"")</f>
        <v/>
      </c>
      <c r="BL2158" s="23"/>
      <c r="BM2158" s="24"/>
      <c r="BN2158" s="22" t="str">
        <f>IFERROR(AVERAGE(BO2158:BP2158),"")</f>
        <v/>
      </c>
      <c r="BO2158" s="23"/>
      <c r="BP2158" s="24"/>
      <c r="BQ2158" s="22" t="str">
        <f>IFERROR(AVERAGE(BR2158:BS2158),"")</f>
        <v/>
      </c>
      <c r="BR2158" s="23"/>
      <c r="BS2158" s="24"/>
      <c r="BT2158" s="22" t="str">
        <f>IFERROR(AVERAGE(BU2158:BV2158),"")</f>
        <v/>
      </c>
      <c r="BU2158" s="23"/>
      <c r="BV2158" s="24"/>
    </row>
    <row r="2159" spans="1:74">
      <c r="B2159" t="s">
        <v>69</v>
      </c>
      <c r="F2159" s="4"/>
      <c r="G2159" s="4"/>
      <c r="H2159" s="4"/>
      <c r="I2159" s="4"/>
      <c r="J2159" s="4"/>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4"/>
      <c r="AU2159" s="4"/>
      <c r="AV2159" s="4"/>
      <c r="AW2159" s="4"/>
      <c r="AX2159" s="4"/>
      <c r="AY2159" s="4"/>
      <c r="AZ2159" s="4"/>
      <c r="BA2159" s="4"/>
      <c r="BB2159" s="4"/>
      <c r="BC2159" s="4"/>
      <c r="BD2159" s="4"/>
      <c r="BE2159" s="4"/>
      <c r="BF2159" s="4"/>
      <c r="BG2159" s="4"/>
      <c r="BH2159" s="4"/>
      <c r="BI2159" s="4"/>
      <c r="BJ2159" s="4"/>
      <c r="BK2159" s="4"/>
      <c r="BL2159" s="4"/>
      <c r="BM2159" s="4"/>
      <c r="BN2159" s="4"/>
      <c r="BO2159" s="4"/>
      <c r="BP2159" s="4"/>
      <c r="BQ2159" s="4"/>
      <c r="BR2159" s="4"/>
      <c r="BS2159" s="4"/>
      <c r="BT2159" s="4"/>
      <c r="BU2159" s="4"/>
      <c r="BV2159" s="4"/>
    </row>
    <row r="2160" spans="1:74">
      <c r="B2160" t="str">
        <f>B2155</f>
        <v>microbenergy2017</v>
      </c>
      <c r="C2160" t="s">
        <v>23</v>
      </c>
      <c r="D2160">
        <f>D2155</f>
        <v>2017</v>
      </c>
      <c r="E2160" t="s">
        <v>20</v>
      </c>
      <c r="F2160" s="4" t="str">
        <f>IFERROR(AVERAGE(G2160:H2160),"")</f>
        <v/>
      </c>
      <c r="G2160" s="12"/>
      <c r="H2160" s="13"/>
      <c r="I2160" s="4" t="str">
        <f>IFERROR(AVERAGE(J2160:K2160),"")</f>
        <v/>
      </c>
      <c r="J2160" s="12"/>
      <c r="K2160" s="13"/>
      <c r="L2160" s="4" t="str">
        <f>IFERROR(AVERAGE(M2160:N2160),"")</f>
        <v/>
      </c>
      <c r="M2160" s="12"/>
      <c r="N2160" s="13"/>
      <c r="O2160" s="4" t="str">
        <f>IFERROR(AVERAGE(P2160:Q2160),"")</f>
        <v/>
      </c>
      <c r="P2160" s="12"/>
      <c r="Q2160" s="13"/>
      <c r="R2160" s="4" t="str">
        <f>IFERROR(AVERAGE(S2160:T2160),"")</f>
        <v/>
      </c>
      <c r="S2160" s="12"/>
      <c r="T2160" s="13"/>
      <c r="U2160" s="4" t="str">
        <f>IFERROR(AVERAGE(V2160:W2160),"")</f>
        <v/>
      </c>
      <c r="V2160" s="12"/>
      <c r="W2160" s="13"/>
      <c r="X2160" s="4" t="str">
        <f>IFERROR(AVERAGE(Y2160:Z2160),"")</f>
        <v/>
      </c>
      <c r="Y2160" s="12"/>
      <c r="Z2160" s="13"/>
      <c r="AA2160" s="4" t="str">
        <f>IFERROR(AVERAGE(AB2160:AC2160),"")</f>
        <v/>
      </c>
      <c r="AB2160" s="12"/>
      <c r="AC2160" s="13"/>
      <c r="AD2160" s="4" t="str">
        <f>IFERROR(AVERAGE(AE2160:AF2160),"")</f>
        <v/>
      </c>
      <c r="AE2160" s="12"/>
      <c r="AF2160" s="13"/>
      <c r="AG2160" s="4" t="str">
        <f>IFERROR(AVERAGE(AH2160:AI2160),"")</f>
        <v/>
      </c>
      <c r="AH2160" s="12"/>
      <c r="AI2160" s="13"/>
      <c r="AJ2160" s="4" t="str">
        <f>IFERROR(AVERAGE(AK2160:AL2160),"")</f>
        <v/>
      </c>
      <c r="AK2160" s="12"/>
      <c r="AL2160" s="13"/>
      <c r="AM2160" s="4" t="str">
        <f>IFERROR(AVERAGE(AN2160:AO2160),"")</f>
        <v/>
      </c>
      <c r="AN2160" s="12"/>
      <c r="AO2160" s="13"/>
      <c r="AP2160" s="4" t="str">
        <f>IFERROR(AVERAGE(AQ2160:AR2160),"")</f>
        <v/>
      </c>
      <c r="AQ2160" s="12"/>
      <c r="AR2160" s="13"/>
      <c r="AS2160" s="4" t="str">
        <f>IFERROR(AVERAGE(AT2160:AU2160),"")</f>
        <v/>
      </c>
      <c r="AT2160" s="12"/>
      <c r="AU2160" s="13"/>
      <c r="AV2160" s="4" t="str">
        <f>IFERROR(AVERAGE(AW2160:AX2160),"")</f>
        <v/>
      </c>
      <c r="AW2160" s="12"/>
      <c r="AX2160" s="13"/>
      <c r="AY2160" s="4" t="str">
        <f>IFERROR(AVERAGE(AZ2160:BA2160),"")</f>
        <v/>
      </c>
      <c r="AZ2160" s="12"/>
      <c r="BA2160" s="13"/>
      <c r="BB2160" s="4" t="str">
        <f>IFERROR(AVERAGE(BC2160:BD2160),"")</f>
        <v/>
      </c>
      <c r="BC2160" s="12"/>
      <c r="BD2160" s="13"/>
      <c r="BE2160" s="4" t="str">
        <f>IFERROR(AVERAGE(BF2160:BG2160),"")</f>
        <v/>
      </c>
      <c r="BF2160" s="12"/>
      <c r="BG2160" s="13"/>
      <c r="BH2160" s="4" t="str">
        <f>IFERROR(AVERAGE(BI2160:BJ2160),"")</f>
        <v/>
      </c>
      <c r="BI2160" s="12"/>
      <c r="BJ2160" s="13"/>
      <c r="BK2160" s="4" t="str">
        <f>IFERROR(AVERAGE(BL2160:BM2160),"")</f>
        <v/>
      </c>
      <c r="BL2160" s="12"/>
      <c r="BM2160" s="13"/>
      <c r="BN2160" s="4" t="str">
        <f>IFERROR(AVERAGE(BO2160:BP2160),"")</f>
        <v/>
      </c>
      <c r="BO2160" s="12"/>
      <c r="BP2160" s="13"/>
      <c r="BQ2160" s="4" t="str">
        <f>IFERROR(AVERAGE(BR2160:BS2160),"")</f>
        <v/>
      </c>
      <c r="BR2160" s="12"/>
      <c r="BS2160" s="13"/>
      <c r="BT2160" s="4" t="str">
        <f>IFERROR(AVERAGE(BU2160:BV2160),"")</f>
        <v/>
      </c>
      <c r="BU2160" s="12"/>
      <c r="BV2160" s="13"/>
    </row>
    <row r="2161" spans="1:77">
      <c r="B2161" t="str">
        <f>B2160</f>
        <v>microbenergy2017</v>
      </c>
      <c r="C2161" t="s">
        <v>42</v>
      </c>
      <c r="D2161">
        <f>D2160</f>
        <v>2017</v>
      </c>
      <c r="E2161" t="s">
        <v>43</v>
      </c>
      <c r="F2161" s="4" t="str">
        <f>IFERROR(AVERAGE(G2161:H2161),"")</f>
        <v/>
      </c>
      <c r="G2161" s="12"/>
      <c r="H2161" s="13"/>
      <c r="I2161" s="4" t="str">
        <f>IFERROR(AVERAGE(J2161:K2161),"")</f>
        <v/>
      </c>
      <c r="J2161" s="12"/>
      <c r="K2161" s="13"/>
      <c r="L2161" s="4" t="str">
        <f>IFERROR(AVERAGE(M2161:N2161),"")</f>
        <v/>
      </c>
      <c r="M2161" s="12"/>
      <c r="N2161" s="13"/>
      <c r="O2161" s="4" t="str">
        <f>IFERROR(AVERAGE(P2161:Q2161),"")</f>
        <v/>
      </c>
      <c r="P2161" s="12"/>
      <c r="Q2161" s="13"/>
      <c r="R2161" s="4" t="str">
        <f>IFERROR(AVERAGE(S2161:T2161),"")</f>
        <v/>
      </c>
      <c r="S2161" s="12"/>
      <c r="T2161" s="13"/>
      <c r="U2161" s="4" t="str">
        <f>IFERROR(AVERAGE(V2161:W2161),"")</f>
        <v/>
      </c>
      <c r="V2161" s="12"/>
      <c r="W2161" s="13"/>
      <c r="X2161" s="4" t="str">
        <f>IFERROR(AVERAGE(Y2161:Z2161),"")</f>
        <v/>
      </c>
      <c r="Y2161" s="12"/>
      <c r="Z2161" s="13"/>
      <c r="AA2161" s="4" t="str">
        <f>IFERROR(AVERAGE(AB2161:AC2161),"")</f>
        <v/>
      </c>
      <c r="AB2161" s="12"/>
      <c r="AC2161" s="13"/>
      <c r="AD2161" s="4" t="str">
        <f>IFERROR(AVERAGE(AE2161:AF2161),"")</f>
        <v/>
      </c>
      <c r="AE2161" s="12"/>
      <c r="AF2161" s="13"/>
      <c r="AG2161" s="4" t="str">
        <f>IFERROR(AVERAGE(AH2161:AI2161),"")</f>
        <v/>
      </c>
      <c r="AH2161" s="12"/>
      <c r="AI2161" s="13"/>
      <c r="AJ2161" s="4" t="str">
        <f>IFERROR(AVERAGE(AK2161:AL2161),"")</f>
        <v/>
      </c>
      <c r="AK2161" s="12"/>
      <c r="AL2161" s="13"/>
      <c r="AM2161" s="4" t="str">
        <f>IFERROR(AVERAGE(AN2161:AO2161),"")</f>
        <v/>
      </c>
      <c r="AN2161" s="12"/>
      <c r="AO2161" s="13"/>
      <c r="AP2161" s="4" t="str">
        <f>IFERROR(AVERAGE(AQ2161:AR2161),"")</f>
        <v/>
      </c>
      <c r="AQ2161" s="12"/>
      <c r="AR2161" s="13"/>
      <c r="AS2161" s="4" t="str">
        <f>IFERROR(AVERAGE(AT2161:AU2161),"")</f>
        <v/>
      </c>
      <c r="AT2161" s="12"/>
      <c r="AU2161" s="13"/>
      <c r="AV2161" s="4" t="str">
        <f>IFERROR(AVERAGE(AW2161:AX2161),"")</f>
        <v/>
      </c>
      <c r="AW2161" s="12"/>
      <c r="AX2161" s="13"/>
      <c r="AY2161" s="4" t="str">
        <f>IFERROR(AVERAGE(AZ2161:BA2161),"")</f>
        <v/>
      </c>
      <c r="AZ2161" s="12"/>
      <c r="BA2161" s="13"/>
      <c r="BB2161" s="4" t="str">
        <f>IFERROR(AVERAGE(BC2161:BD2161),"")</f>
        <v/>
      </c>
      <c r="BC2161" s="12"/>
      <c r="BD2161" s="13"/>
      <c r="BE2161" s="4" t="str">
        <f>IFERROR(AVERAGE(BF2161:BG2161),"")</f>
        <v/>
      </c>
      <c r="BF2161" s="12"/>
      <c r="BG2161" s="13"/>
      <c r="BH2161" s="4" t="str">
        <f>IFERROR(AVERAGE(BI2161:BJ2161),"")</f>
        <v/>
      </c>
      <c r="BI2161" s="12"/>
      <c r="BJ2161" s="13"/>
      <c r="BK2161" s="4" t="str">
        <f>IFERROR(AVERAGE(BL2161:BM2161),"")</f>
        <v/>
      </c>
      <c r="BL2161" s="12"/>
      <c r="BM2161" s="13"/>
      <c r="BN2161" s="4" t="str">
        <f>IFERROR(AVERAGE(BO2161:BP2161),"")</f>
        <v/>
      </c>
      <c r="BO2161" s="12"/>
      <c r="BP2161" s="13"/>
      <c r="BQ2161" s="4" t="str">
        <f>IFERROR(AVERAGE(BR2161:BS2161),"")</f>
        <v/>
      </c>
      <c r="BR2161" s="12"/>
      <c r="BS2161" s="13"/>
      <c r="BT2161" s="4" t="str">
        <f>IFERROR(AVERAGE(BU2161:BV2161),"")</f>
        <v/>
      </c>
      <c r="BU2161" s="12"/>
      <c r="BV2161" s="13"/>
    </row>
    <row r="2162" spans="1:77">
      <c r="B2162" t="str">
        <f>B2161</f>
        <v>microbenergy2017</v>
      </c>
      <c r="C2162" t="s">
        <v>21</v>
      </c>
      <c r="D2162">
        <f>D2161</f>
        <v>2017</v>
      </c>
      <c r="E2162" t="s">
        <v>22</v>
      </c>
      <c r="F2162" s="22" t="str">
        <f>IFERROR(AVERAGE(G2162:H2162),"")</f>
        <v/>
      </c>
      <c r="G2162" s="23"/>
      <c r="H2162" s="24"/>
      <c r="I2162" s="22" t="str">
        <f>IFERROR(AVERAGE(J2162:K2162),"")</f>
        <v/>
      </c>
      <c r="J2162" s="23"/>
      <c r="K2162" s="24"/>
      <c r="L2162" s="22" t="str">
        <f>IFERROR(AVERAGE(M2162:N2162),"")</f>
        <v/>
      </c>
      <c r="M2162" s="23"/>
      <c r="N2162" s="24"/>
      <c r="O2162" s="22" t="str">
        <f>IFERROR(AVERAGE(P2162:Q2162),"")</f>
        <v/>
      </c>
      <c r="P2162" s="23"/>
      <c r="Q2162" s="24"/>
      <c r="R2162" s="22" t="str">
        <f>IFERROR(AVERAGE(S2162:T2162),"")</f>
        <v/>
      </c>
      <c r="S2162" s="23"/>
      <c r="T2162" s="24"/>
      <c r="U2162" s="22" t="str">
        <f>IFERROR(AVERAGE(V2162:W2162),"")</f>
        <v/>
      </c>
      <c r="V2162" s="23"/>
      <c r="W2162" s="24"/>
      <c r="X2162" s="22" t="str">
        <f>IFERROR(AVERAGE(Y2162:Z2162),"")</f>
        <v/>
      </c>
      <c r="Y2162" s="23"/>
      <c r="Z2162" s="24"/>
      <c r="AA2162" s="22" t="str">
        <f>IFERROR(AVERAGE(AB2162:AC2162),"")</f>
        <v/>
      </c>
      <c r="AB2162" s="23"/>
      <c r="AC2162" s="24"/>
      <c r="AD2162" s="22" t="str">
        <f>IFERROR(AVERAGE(AE2162:AF2162),"")</f>
        <v/>
      </c>
      <c r="AE2162" s="23"/>
      <c r="AF2162" s="24"/>
      <c r="AG2162" s="22" t="str">
        <f>IFERROR(AVERAGE(AH2162:AI2162),"")</f>
        <v/>
      </c>
      <c r="AH2162" s="23"/>
      <c r="AI2162" s="24"/>
      <c r="AJ2162" s="22" t="str">
        <f>IFERROR(AVERAGE(AK2162:AL2162),"")</f>
        <v/>
      </c>
      <c r="AK2162" s="23"/>
      <c r="AL2162" s="24"/>
      <c r="AM2162" s="22" t="str">
        <f>IFERROR(AVERAGE(AN2162:AO2162),"")</f>
        <v/>
      </c>
      <c r="AN2162" s="23"/>
      <c r="AO2162" s="24"/>
      <c r="AP2162" s="22" t="str">
        <f>IFERROR(AVERAGE(AQ2162:AR2162),"")</f>
        <v/>
      </c>
      <c r="AQ2162" s="23"/>
      <c r="AR2162" s="24"/>
      <c r="AS2162" s="22" t="str">
        <f>IFERROR(AVERAGE(AT2162:AU2162),"")</f>
        <v/>
      </c>
      <c r="AT2162" s="23"/>
      <c r="AU2162" s="24"/>
      <c r="AV2162" s="22" t="str">
        <f>IFERROR(AVERAGE(AW2162:AX2162),"")</f>
        <v/>
      </c>
      <c r="AW2162" s="23"/>
      <c r="AX2162" s="24"/>
      <c r="AY2162" s="22" t="str">
        <f>IFERROR(AVERAGE(AZ2162:BA2162),"")</f>
        <v/>
      </c>
      <c r="AZ2162" s="23"/>
      <c r="BA2162" s="24"/>
      <c r="BB2162" s="22" t="str">
        <f>IFERROR(AVERAGE(BC2162:BD2162),"")</f>
        <v/>
      </c>
      <c r="BC2162" s="23"/>
      <c r="BD2162" s="24"/>
      <c r="BE2162" s="22" t="str">
        <f>IFERROR(AVERAGE(BF2162:BG2162),"")</f>
        <v/>
      </c>
      <c r="BF2162" s="23"/>
      <c r="BG2162" s="24"/>
      <c r="BH2162" s="22" t="str">
        <f>IFERROR(AVERAGE(BI2162:BJ2162),"")</f>
        <v/>
      </c>
      <c r="BI2162" s="23"/>
      <c r="BJ2162" s="24"/>
      <c r="BK2162" s="22" t="str">
        <f>IFERROR(AVERAGE(BL2162:BM2162),"")</f>
        <v/>
      </c>
      <c r="BL2162" s="23"/>
      <c r="BM2162" s="24"/>
      <c r="BN2162" s="22" t="str">
        <f>IFERROR(AVERAGE(BO2162:BP2162),"")</f>
        <v/>
      </c>
      <c r="BO2162" s="23"/>
      <c r="BP2162" s="24"/>
      <c r="BQ2162" s="22" t="str">
        <f>IFERROR(AVERAGE(BR2162:BS2162),"")</f>
        <v/>
      </c>
      <c r="BR2162" s="23"/>
      <c r="BS2162" s="24"/>
      <c r="BT2162" s="22" t="str">
        <f>IFERROR(AVERAGE(BU2162:BV2162),"")</f>
        <v/>
      </c>
      <c r="BU2162" s="23"/>
      <c r="BV2162" s="24"/>
    </row>
    <row r="2163" spans="1:77">
      <c r="B2163" s="11"/>
      <c r="C2163" s="11"/>
      <c r="D2163" s="11"/>
      <c r="E2163" s="11"/>
      <c r="F2163" s="11"/>
      <c r="G2163" s="11"/>
      <c r="H2163" s="11"/>
      <c r="I2163" s="11"/>
      <c r="J2163" s="11"/>
      <c r="K2163" s="11"/>
      <c r="L2163" s="11"/>
      <c r="M2163" s="11"/>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c r="AV2163" s="11"/>
      <c r="AW2163" s="11"/>
      <c r="AX2163" s="11"/>
      <c r="AY2163" s="11"/>
      <c r="AZ2163" s="11"/>
      <c r="BA2163" s="11"/>
      <c r="BB2163" s="11"/>
      <c r="BC2163" s="11"/>
      <c r="BD2163" s="11"/>
      <c r="BE2163" s="11"/>
      <c r="BF2163" s="11"/>
      <c r="BG2163" s="11"/>
      <c r="BH2163" s="11"/>
      <c r="BI2163" s="11"/>
      <c r="BJ2163" s="11"/>
      <c r="BK2163" s="11"/>
      <c r="BL2163" s="11"/>
      <c r="BM2163" s="11"/>
      <c r="BN2163" s="11"/>
      <c r="BO2163" s="11"/>
      <c r="BP2163" s="11"/>
      <c r="BQ2163" s="11"/>
      <c r="BR2163" s="11"/>
      <c r="BS2163" s="11"/>
      <c r="BT2163" s="11"/>
      <c r="BU2163" s="11"/>
      <c r="BV2163" s="11"/>
      <c r="BW2163" s="11"/>
      <c r="BX2163" s="11"/>
      <c r="BY2163" s="11"/>
    </row>
    <row r="2165" spans="1:77">
      <c r="A2165" s="5">
        <f>MATCH(B2165,Sources[Citekey],0)</f>
        <v>97</v>
      </c>
      <c r="B2165" s="6" t="s">
        <v>523</v>
      </c>
      <c r="C2165" s="1"/>
      <c r="D2165" s="1">
        <f>VLOOKUP(B2165,Sources[],2,FALSE)</f>
        <v>2017</v>
      </c>
      <c r="F2165" s="4"/>
      <c r="G2165" s="4"/>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4"/>
      <c r="AU2165" s="4"/>
      <c r="AV2165" s="4"/>
      <c r="AW2165" s="4"/>
      <c r="AX2165" s="4"/>
      <c r="AY2165" s="4"/>
      <c r="AZ2165" s="4"/>
      <c r="BA2165" s="4"/>
      <c r="BB2165" s="4"/>
      <c r="BC2165" s="4"/>
      <c r="BD2165" s="4"/>
      <c r="BE2165" s="4"/>
      <c r="BF2165" s="4"/>
      <c r="BG2165" s="4"/>
      <c r="BH2165" s="4"/>
      <c r="BI2165" s="4"/>
      <c r="BJ2165" s="4"/>
      <c r="BK2165" s="4"/>
      <c r="BL2165" s="4"/>
      <c r="BM2165" s="4"/>
      <c r="BN2165" s="4"/>
      <c r="BO2165" s="4"/>
      <c r="BP2165" s="4"/>
      <c r="BQ2165" s="4"/>
      <c r="BR2165" s="4"/>
      <c r="BS2165" s="4"/>
      <c r="BT2165" s="4"/>
      <c r="BU2165" s="4"/>
      <c r="BV2165" s="4"/>
    </row>
    <row r="2166" spans="1:77">
      <c r="B2166" t="str">
        <f>B2165</f>
        <v>siemens2017</v>
      </c>
      <c r="C2166" t="s">
        <v>3</v>
      </c>
      <c r="D2166">
        <f>D2165</f>
        <v>2017</v>
      </c>
      <c r="E2166" s="25" t="s">
        <v>6</v>
      </c>
      <c r="F2166" s="4" t="str">
        <f>IFERROR(AVERAGE(G2166:H2166),"")</f>
        <v/>
      </c>
      <c r="G2166" s="12"/>
      <c r="H2166" s="13"/>
      <c r="I2166" s="4" t="str">
        <f>IFERROR(AVERAGE(J2166:K2166),"")</f>
        <v/>
      </c>
      <c r="J2166" s="12"/>
      <c r="K2166" s="13"/>
      <c r="L2166" s="4" t="str">
        <f>IFERROR(AVERAGE(M2166:N2166),"")</f>
        <v/>
      </c>
      <c r="M2166" s="12"/>
      <c r="N2166" s="13"/>
      <c r="O2166" s="4" t="str">
        <f>IFERROR(AVERAGE(P2166:Q2166),"")</f>
        <v/>
      </c>
      <c r="P2166" s="12"/>
      <c r="Q2166" s="13"/>
      <c r="R2166" s="4" t="str">
        <f>IFERROR(AVERAGE(S2166:T2166),"")</f>
        <v/>
      </c>
      <c r="S2166" s="12"/>
      <c r="T2166" s="13"/>
      <c r="U2166" s="4" t="str">
        <f>IFERROR(AVERAGE(V2166:W2166),"")</f>
        <v/>
      </c>
      <c r="V2166" s="12"/>
      <c r="W2166" s="13"/>
      <c r="X2166" s="4" t="str">
        <f>IFERROR(AVERAGE(Y2166:Z2166),"")</f>
        <v/>
      </c>
      <c r="Y2166" s="12"/>
      <c r="Z2166" s="13"/>
      <c r="AA2166" s="4" t="str">
        <f>IFERROR(AVERAGE(AB2166:AC2166),"")</f>
        <v/>
      </c>
      <c r="AB2166" s="12"/>
      <c r="AC2166" s="13"/>
      <c r="AD2166" s="4" t="str">
        <f>IFERROR(AVERAGE(AE2166:AF2166),"")</f>
        <v/>
      </c>
      <c r="AE2166" s="12"/>
      <c r="AF2166" s="13"/>
      <c r="AG2166" s="4" t="str">
        <f>IFERROR(AVERAGE(AH2166:AI2166),"")</f>
        <v/>
      </c>
      <c r="AH2166" s="12"/>
      <c r="AI2166" s="13"/>
      <c r="AJ2166" s="4" t="str">
        <f>IFERROR(AVERAGE(AK2166:AL2166),"")</f>
        <v/>
      </c>
      <c r="AK2166" s="12"/>
      <c r="AL2166" s="13"/>
      <c r="AM2166" s="4" t="str">
        <f>IFERROR(AVERAGE(AN2166:AO2166),"")</f>
        <v/>
      </c>
      <c r="AN2166" s="12"/>
      <c r="AO2166" s="13"/>
      <c r="AP2166" s="4" t="str">
        <f>IFERROR(AVERAGE(AQ2166:AR2166),"")</f>
        <v/>
      </c>
      <c r="AQ2166" s="12"/>
      <c r="AR2166" s="13"/>
      <c r="AS2166" s="4" t="str">
        <f>IFERROR(AVERAGE(AT2166:AU2166),"")</f>
        <v/>
      </c>
      <c r="AT2166" s="12"/>
      <c r="AU2166" s="13"/>
      <c r="AV2166" s="4" t="str">
        <f>IFERROR(AVERAGE(AW2166:AX2166),"")</f>
        <v/>
      </c>
      <c r="AW2166" s="12"/>
      <c r="AX2166" s="13"/>
      <c r="AY2166" s="4" t="str">
        <f>IFERROR(AVERAGE(AZ2166:BA2166),"")</f>
        <v/>
      </c>
      <c r="AZ2166" s="12"/>
      <c r="BA2166" s="13"/>
      <c r="BB2166" s="4" t="str">
        <f>IFERROR(AVERAGE(BC2166:BD2166),"")</f>
        <v/>
      </c>
      <c r="BC2166" s="12"/>
      <c r="BD2166" s="13"/>
      <c r="BE2166" s="4">
        <f>IFERROR(AVERAGE(BF2166:BG2166),"")</f>
        <v>1000</v>
      </c>
      <c r="BF2166" s="12">
        <v>800</v>
      </c>
      <c r="BG2166" s="13">
        <v>1200</v>
      </c>
      <c r="BH2166" s="4" t="str">
        <f>IFERROR(AVERAGE(BI2166:BJ2166),"")</f>
        <v/>
      </c>
      <c r="BI2166" s="12"/>
      <c r="BJ2166" s="13"/>
      <c r="BK2166" s="4" t="str">
        <f>IFERROR(AVERAGE(BL2166:BM2166),"")</f>
        <v/>
      </c>
      <c r="BL2166" s="12"/>
      <c r="BM2166" s="13"/>
      <c r="BN2166" s="4" t="str">
        <f>IFERROR(AVERAGE(BO2166:BP2166),"")</f>
        <v/>
      </c>
      <c r="BO2166" s="12"/>
      <c r="BP2166" s="13"/>
      <c r="BQ2166" s="4" t="str">
        <f>IFERROR(AVERAGE(BR2166:BS2166),"")</f>
        <v/>
      </c>
      <c r="BR2166" s="12"/>
      <c r="BS2166" s="13"/>
      <c r="BT2166" s="4">
        <f>IFERROR(AVERAGE(BU2166:BV2166),"")</f>
        <v>500</v>
      </c>
      <c r="BU2166" s="12">
        <v>500</v>
      </c>
      <c r="BV2166" s="13">
        <v>500</v>
      </c>
      <c r="BX2166" s="2"/>
      <c r="BY2166" s="2"/>
    </row>
    <row r="2167" spans="1:77">
      <c r="B2167" t="str">
        <f>B2166</f>
        <v>siemens2017</v>
      </c>
      <c r="C2167" t="s">
        <v>4</v>
      </c>
      <c r="D2167">
        <f>D2166</f>
        <v>2017</v>
      </c>
      <c r="E2167" t="str">
        <f>E2166</f>
        <v>EUR/kW</v>
      </c>
      <c r="F2167" s="4" t="str">
        <f>IFERROR(AVERAGE(G2167:H2167),"")</f>
        <v/>
      </c>
      <c r="G2167" s="14"/>
      <c r="H2167" s="15"/>
      <c r="I2167" s="4" t="str">
        <f>IFERROR(AVERAGE(J2167:K2167),"")</f>
        <v/>
      </c>
      <c r="J2167" s="14"/>
      <c r="K2167" s="15"/>
      <c r="L2167" s="4" t="str">
        <f>IFERROR(AVERAGE(M2167:N2167),"")</f>
        <v/>
      </c>
      <c r="M2167" s="14"/>
      <c r="N2167" s="15"/>
      <c r="O2167" s="4" t="str">
        <f>IFERROR(AVERAGE(P2167:Q2167),"")</f>
        <v/>
      </c>
      <c r="P2167" s="14"/>
      <c r="Q2167" s="15"/>
      <c r="R2167" s="4" t="str">
        <f>IFERROR(AVERAGE(S2167:T2167),"")</f>
        <v/>
      </c>
      <c r="S2167" s="14"/>
      <c r="T2167" s="15"/>
      <c r="U2167" s="4" t="str">
        <f>IFERROR(AVERAGE(V2167:W2167),"")</f>
        <v/>
      </c>
      <c r="V2167" s="14"/>
      <c r="W2167" s="15"/>
      <c r="X2167" s="4" t="str">
        <f>IFERROR(AVERAGE(Y2167:Z2167),"")</f>
        <v/>
      </c>
      <c r="Y2167" s="14"/>
      <c r="Z2167" s="15"/>
      <c r="AA2167" s="4" t="str">
        <f>IFERROR(AVERAGE(AB2167:AC2167),"")</f>
        <v/>
      </c>
      <c r="AB2167" s="14"/>
      <c r="AC2167" s="15"/>
      <c r="AD2167" s="4" t="str">
        <f>IFERROR(AVERAGE(AE2167:AF2167),"")</f>
        <v/>
      </c>
      <c r="AE2167" s="14"/>
      <c r="AF2167" s="15"/>
      <c r="AG2167" s="4" t="str">
        <f>IFERROR(AVERAGE(AH2167:AI2167),"")</f>
        <v/>
      </c>
      <c r="AH2167" s="14"/>
      <c r="AI2167" s="15"/>
      <c r="AJ2167" s="4" t="str">
        <f>IFERROR(AVERAGE(AK2167:AL2167),"")</f>
        <v/>
      </c>
      <c r="AK2167" s="14"/>
      <c r="AL2167" s="15"/>
      <c r="AM2167" s="4" t="str">
        <f>IFERROR(AVERAGE(AN2167:AO2167),"")</f>
        <v/>
      </c>
      <c r="AN2167" s="14"/>
      <c r="AO2167" s="15"/>
      <c r="AP2167" s="4" t="str">
        <f>IFERROR(AVERAGE(AQ2167:AR2167),"")</f>
        <v/>
      </c>
      <c r="AQ2167" s="14"/>
      <c r="AR2167" s="15"/>
      <c r="AS2167" s="4" t="str">
        <f>IFERROR(AVERAGE(AT2167:AU2167),"")</f>
        <v/>
      </c>
      <c r="AT2167" s="14"/>
      <c r="AU2167" s="15"/>
      <c r="AV2167" s="4" t="str">
        <f>IFERROR(AVERAGE(AW2167:AX2167),"")</f>
        <v/>
      </c>
      <c r="AW2167" s="14"/>
      <c r="AX2167" s="15"/>
      <c r="AY2167" s="4" t="str">
        <f>IFERROR(AVERAGE(AZ2167:BA2167),"")</f>
        <v/>
      </c>
      <c r="AZ2167" s="14"/>
      <c r="BA2167" s="15"/>
      <c r="BB2167" s="4" t="str">
        <f>IFERROR(AVERAGE(BC2167:BD2167),"")</f>
        <v/>
      </c>
      <c r="BC2167" s="14"/>
      <c r="BD2167" s="15"/>
      <c r="BE2167" s="4">
        <f>IFERROR(AVERAGE(BF2167:BG2167),"")</f>
        <v>1250</v>
      </c>
      <c r="BF2167" s="14">
        <v>1000</v>
      </c>
      <c r="BG2167" s="15">
        <v>1500</v>
      </c>
      <c r="BH2167" s="4" t="str">
        <f>IFERROR(AVERAGE(BI2167:BJ2167),"")</f>
        <v/>
      </c>
      <c r="BI2167" s="14"/>
      <c r="BJ2167" s="15"/>
      <c r="BK2167" s="4" t="str">
        <f>IFERROR(AVERAGE(BL2167:BM2167),"")</f>
        <v/>
      </c>
      <c r="BL2167" s="14"/>
      <c r="BM2167" s="15"/>
      <c r="BN2167" s="4" t="str">
        <f>IFERROR(AVERAGE(BO2167:BP2167),"")</f>
        <v/>
      </c>
      <c r="BO2167" s="14"/>
      <c r="BP2167" s="15"/>
      <c r="BQ2167" s="4" t="str">
        <f>IFERROR(AVERAGE(BR2167:BS2167),"")</f>
        <v/>
      </c>
      <c r="BR2167" s="14"/>
      <c r="BS2167" s="15"/>
      <c r="BT2167" s="4">
        <f>IFERROR(AVERAGE(BU2167:BV2167),"")</f>
        <v>500</v>
      </c>
      <c r="BU2167" s="14">
        <v>500</v>
      </c>
      <c r="BV2167" s="15">
        <v>500</v>
      </c>
      <c r="BX2167" s="2"/>
      <c r="BY2167" s="2"/>
    </row>
    <row r="2168" spans="1:77">
      <c r="B2168" t="str">
        <f>B2167</f>
        <v>siemens2017</v>
      </c>
      <c r="C2168" t="s">
        <v>5</v>
      </c>
      <c r="D2168">
        <f>D2167</f>
        <v>2017</v>
      </c>
      <c r="E2168" t="str">
        <f>E2167</f>
        <v>EUR/kW</v>
      </c>
      <c r="F2168" s="4" t="str">
        <f>IFERROR(AVERAGE(G2168:H2168),"")</f>
        <v/>
      </c>
      <c r="G2168" s="16"/>
      <c r="H2168" s="17"/>
      <c r="I2168" s="4" t="str">
        <f>IFERROR(AVERAGE(J2168:K2168),"")</f>
        <v/>
      </c>
      <c r="J2168" s="16"/>
      <c r="K2168" s="17"/>
      <c r="L2168" s="4" t="str">
        <f>IFERROR(AVERAGE(M2168:N2168),"")</f>
        <v/>
      </c>
      <c r="M2168" s="16"/>
      <c r="N2168" s="17"/>
      <c r="O2168" s="4" t="str">
        <f>IFERROR(AVERAGE(P2168:Q2168),"")</f>
        <v/>
      </c>
      <c r="P2168" s="16"/>
      <c r="Q2168" s="17"/>
      <c r="R2168" s="4" t="str">
        <f>IFERROR(AVERAGE(S2168:T2168),"")</f>
        <v/>
      </c>
      <c r="S2168" s="16"/>
      <c r="T2168" s="17"/>
      <c r="U2168" s="4" t="str">
        <f>IFERROR(AVERAGE(V2168:W2168),"")</f>
        <v/>
      </c>
      <c r="V2168" s="16"/>
      <c r="W2168" s="17"/>
      <c r="X2168" s="4" t="str">
        <f>IFERROR(AVERAGE(Y2168:Z2168),"")</f>
        <v/>
      </c>
      <c r="Y2168" s="16"/>
      <c r="Z2168" s="17"/>
      <c r="AA2168" s="4" t="str">
        <f>IFERROR(AVERAGE(AB2168:AC2168),"")</f>
        <v/>
      </c>
      <c r="AB2168" s="16"/>
      <c r="AC2168" s="17"/>
      <c r="AD2168" s="4" t="str">
        <f>IFERROR(AVERAGE(AE2168:AF2168),"")</f>
        <v/>
      </c>
      <c r="AE2168" s="16"/>
      <c r="AF2168" s="17"/>
      <c r="AG2168" s="4" t="str">
        <f>IFERROR(AVERAGE(AH2168:AI2168),"")</f>
        <v/>
      </c>
      <c r="AH2168" s="16"/>
      <c r="AI2168" s="17"/>
      <c r="AJ2168" s="4" t="str">
        <f>IFERROR(AVERAGE(AK2168:AL2168),"")</f>
        <v/>
      </c>
      <c r="AK2168" s="16"/>
      <c r="AL2168" s="17"/>
      <c r="AM2168" s="4" t="str">
        <f>IFERROR(AVERAGE(AN2168:AO2168),"")</f>
        <v/>
      </c>
      <c r="AN2168" s="16"/>
      <c r="AO2168" s="17"/>
      <c r="AP2168" s="4" t="str">
        <f>IFERROR(AVERAGE(AQ2168:AR2168),"")</f>
        <v/>
      </c>
      <c r="AQ2168" s="16"/>
      <c r="AR2168" s="17"/>
      <c r="AS2168" s="4" t="str">
        <f>IFERROR(AVERAGE(AT2168:AU2168),"")</f>
        <v/>
      </c>
      <c r="AT2168" s="16"/>
      <c r="AU2168" s="17"/>
      <c r="AV2168" s="4" t="str">
        <f>IFERROR(AVERAGE(AW2168:AX2168),"")</f>
        <v/>
      </c>
      <c r="AW2168" s="16"/>
      <c r="AX2168" s="17"/>
      <c r="AY2168" s="4" t="str">
        <f>IFERROR(AVERAGE(AZ2168:BA2168),"")</f>
        <v/>
      </c>
      <c r="AZ2168" s="16"/>
      <c r="BA2168" s="17"/>
      <c r="BB2168" s="4" t="str">
        <f>IFERROR(AVERAGE(BC2168:BD2168),"")</f>
        <v/>
      </c>
      <c r="BC2168" s="16"/>
      <c r="BD2168" s="17"/>
      <c r="BE2168" s="4" t="str">
        <f>IFERROR(AVERAGE(BF2168:BG2168),"")</f>
        <v/>
      </c>
      <c r="BF2168" s="16"/>
      <c r="BG2168" s="17"/>
      <c r="BH2168" s="4" t="str">
        <f>IFERROR(AVERAGE(BI2168:BJ2168),"")</f>
        <v/>
      </c>
      <c r="BI2168" s="16"/>
      <c r="BJ2168" s="17"/>
      <c r="BK2168" s="4" t="str">
        <f>IFERROR(AVERAGE(BL2168:BM2168),"")</f>
        <v/>
      </c>
      <c r="BL2168" s="16"/>
      <c r="BM2168" s="17"/>
      <c r="BN2168" s="4" t="str">
        <f>IFERROR(AVERAGE(BO2168:BP2168),"")</f>
        <v/>
      </c>
      <c r="BO2168" s="16"/>
      <c r="BP2168" s="17"/>
      <c r="BQ2168" s="4" t="str">
        <f>IFERROR(AVERAGE(BR2168:BS2168),"")</f>
        <v/>
      </c>
      <c r="BR2168" s="16"/>
      <c r="BS2168" s="17"/>
      <c r="BT2168" s="4" t="str">
        <f>IFERROR(AVERAGE(BU2168:BV2168),"")</f>
        <v/>
      </c>
      <c r="BU2168" s="16"/>
      <c r="BV2168" s="17"/>
    </row>
    <row r="2169" spans="1:77">
      <c r="B2169" t="s">
        <v>69</v>
      </c>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c r="AV2169" s="4"/>
      <c r="AW2169" s="4"/>
      <c r="AX2169" s="4"/>
      <c r="AY2169" s="4"/>
      <c r="AZ2169" s="4"/>
      <c r="BA2169" s="4"/>
      <c r="BB2169" s="4"/>
      <c r="BC2169" s="4"/>
      <c r="BD2169" s="4"/>
      <c r="BE2169" s="4"/>
      <c r="BF2169" s="4"/>
      <c r="BG2169" s="4"/>
      <c r="BH2169" s="4"/>
      <c r="BI2169" s="4"/>
      <c r="BJ2169" s="4"/>
      <c r="BK2169" s="4"/>
      <c r="BL2169" s="4"/>
      <c r="BM2169" s="4"/>
      <c r="BN2169" s="4"/>
      <c r="BO2169" s="4"/>
      <c r="BP2169" s="4"/>
      <c r="BQ2169" s="4"/>
      <c r="BR2169" s="4"/>
      <c r="BS2169" s="4"/>
      <c r="BT2169" s="4"/>
      <c r="BU2169" s="4"/>
      <c r="BV2169" s="4"/>
    </row>
    <row r="2170" spans="1:77" s="1" customFormat="1">
      <c r="A2170" s="55"/>
      <c r="B2170" s="1" t="str">
        <f>B2168</f>
        <v>siemens2017</v>
      </c>
      <c r="C2170" s="1" t="s">
        <v>10</v>
      </c>
      <c r="D2170" s="1">
        <f>D2165</f>
        <v>2017</v>
      </c>
      <c r="E2170" s="1" t="str">
        <f>E2166</f>
        <v>EUR/kW</v>
      </c>
      <c r="F2170" s="10">
        <f>IFERROR(SUM(F2172:F2177)/F2171,0)</f>
        <v>0</v>
      </c>
      <c r="G2170" s="10">
        <f>IFERROR(SUM(G2172:G2177)/G2171,0)</f>
        <v>0</v>
      </c>
      <c r="H2170" s="10">
        <f>IFERROR(SUM(H2172:H2177)/H2171,0)</f>
        <v>0</v>
      </c>
      <c r="I2170" s="10">
        <f t="shared" ref="I2170:BT2170" si="2390">IFERROR(SUM(I2172:I2177)/I2171,0)</f>
        <v>0</v>
      </c>
      <c r="J2170" s="10">
        <f t="shared" si="2390"/>
        <v>0</v>
      </c>
      <c r="K2170" s="10">
        <f t="shared" si="2390"/>
        <v>0</v>
      </c>
      <c r="L2170" s="10">
        <f t="shared" si="2390"/>
        <v>0</v>
      </c>
      <c r="M2170" s="10">
        <f t="shared" si="2390"/>
        <v>0</v>
      </c>
      <c r="N2170" s="10">
        <f t="shared" si="2390"/>
        <v>0</v>
      </c>
      <c r="O2170" s="10">
        <f t="shared" si="2390"/>
        <v>0</v>
      </c>
      <c r="P2170" s="10">
        <f t="shared" si="2390"/>
        <v>0</v>
      </c>
      <c r="Q2170" s="10">
        <f t="shared" si="2390"/>
        <v>0</v>
      </c>
      <c r="R2170" s="10">
        <f t="shared" si="2390"/>
        <v>0</v>
      </c>
      <c r="S2170" s="10">
        <f t="shared" si="2390"/>
        <v>0</v>
      </c>
      <c r="T2170" s="10">
        <f t="shared" si="2390"/>
        <v>0</v>
      </c>
      <c r="U2170" s="10">
        <f t="shared" si="2390"/>
        <v>0</v>
      </c>
      <c r="V2170" s="10">
        <f t="shared" si="2390"/>
        <v>0</v>
      </c>
      <c r="W2170" s="10">
        <f t="shared" si="2390"/>
        <v>0</v>
      </c>
      <c r="X2170" s="10">
        <f t="shared" si="2390"/>
        <v>0</v>
      </c>
      <c r="Y2170" s="10">
        <f t="shared" si="2390"/>
        <v>0</v>
      </c>
      <c r="Z2170" s="10">
        <f t="shared" si="2390"/>
        <v>0</v>
      </c>
      <c r="AA2170" s="10">
        <f t="shared" si="2390"/>
        <v>0</v>
      </c>
      <c r="AB2170" s="10">
        <f t="shared" si="2390"/>
        <v>0</v>
      </c>
      <c r="AC2170" s="10">
        <f t="shared" si="2390"/>
        <v>0</v>
      </c>
      <c r="AD2170" s="10">
        <f t="shared" si="2390"/>
        <v>0</v>
      </c>
      <c r="AE2170" s="10">
        <f t="shared" si="2390"/>
        <v>0</v>
      </c>
      <c r="AF2170" s="10">
        <f t="shared" si="2390"/>
        <v>0</v>
      </c>
      <c r="AG2170" s="10">
        <f t="shared" si="2390"/>
        <v>0</v>
      </c>
      <c r="AH2170" s="10">
        <f t="shared" si="2390"/>
        <v>0</v>
      </c>
      <c r="AI2170" s="10">
        <f t="shared" si="2390"/>
        <v>0</v>
      </c>
      <c r="AJ2170" s="10">
        <f t="shared" si="2390"/>
        <v>0</v>
      </c>
      <c r="AK2170" s="10">
        <f t="shared" si="2390"/>
        <v>0</v>
      </c>
      <c r="AL2170" s="10">
        <f t="shared" si="2390"/>
        <v>0</v>
      </c>
      <c r="AM2170" s="10">
        <f t="shared" si="2390"/>
        <v>0</v>
      </c>
      <c r="AN2170" s="10">
        <f t="shared" si="2390"/>
        <v>0</v>
      </c>
      <c r="AO2170" s="10">
        <f t="shared" si="2390"/>
        <v>0</v>
      </c>
      <c r="AP2170" s="10">
        <f t="shared" si="2390"/>
        <v>0</v>
      </c>
      <c r="AQ2170" s="10">
        <f t="shared" si="2390"/>
        <v>0</v>
      </c>
      <c r="AR2170" s="10">
        <f t="shared" si="2390"/>
        <v>0</v>
      </c>
      <c r="AS2170" s="10">
        <f t="shared" si="2390"/>
        <v>0</v>
      </c>
      <c r="AT2170" s="10">
        <f t="shared" si="2390"/>
        <v>0</v>
      </c>
      <c r="AU2170" s="10">
        <f t="shared" si="2390"/>
        <v>0</v>
      </c>
      <c r="AV2170" s="10">
        <f t="shared" si="2390"/>
        <v>0</v>
      </c>
      <c r="AW2170" s="10">
        <f t="shared" si="2390"/>
        <v>0</v>
      </c>
      <c r="AX2170" s="10">
        <f t="shared" si="2390"/>
        <v>0</v>
      </c>
      <c r="AY2170" s="10">
        <f t="shared" si="2390"/>
        <v>0</v>
      </c>
      <c r="AZ2170" s="10">
        <f t="shared" si="2390"/>
        <v>0</v>
      </c>
      <c r="BA2170" s="10">
        <f t="shared" si="2390"/>
        <v>0</v>
      </c>
      <c r="BB2170" s="10">
        <f t="shared" si="2390"/>
        <v>0</v>
      </c>
      <c r="BC2170" s="10">
        <f t="shared" si="2390"/>
        <v>0</v>
      </c>
      <c r="BD2170" s="10">
        <f t="shared" si="2390"/>
        <v>0</v>
      </c>
      <c r="BE2170" s="10">
        <f t="shared" si="2390"/>
        <v>0</v>
      </c>
      <c r="BF2170" s="10">
        <f t="shared" si="2390"/>
        <v>0</v>
      </c>
      <c r="BG2170" s="10">
        <f t="shared" si="2390"/>
        <v>0</v>
      </c>
      <c r="BH2170" s="10">
        <f t="shared" si="2390"/>
        <v>0</v>
      </c>
      <c r="BI2170" s="10">
        <f t="shared" si="2390"/>
        <v>0</v>
      </c>
      <c r="BJ2170" s="10">
        <f t="shared" si="2390"/>
        <v>0</v>
      </c>
      <c r="BK2170" s="10">
        <f t="shared" si="2390"/>
        <v>0</v>
      </c>
      <c r="BL2170" s="10">
        <f t="shared" si="2390"/>
        <v>0</v>
      </c>
      <c r="BM2170" s="10">
        <f t="shared" si="2390"/>
        <v>0</v>
      </c>
      <c r="BN2170" s="10">
        <f t="shared" si="2390"/>
        <v>0</v>
      </c>
      <c r="BO2170" s="10">
        <f t="shared" si="2390"/>
        <v>0</v>
      </c>
      <c r="BP2170" s="10">
        <f t="shared" si="2390"/>
        <v>0</v>
      </c>
      <c r="BQ2170" s="10">
        <f t="shared" si="2390"/>
        <v>0</v>
      </c>
      <c r="BR2170" s="10">
        <f t="shared" si="2390"/>
        <v>0</v>
      </c>
      <c r="BS2170" s="10">
        <f t="shared" si="2390"/>
        <v>0</v>
      </c>
      <c r="BT2170" s="10">
        <f t="shared" si="2390"/>
        <v>0</v>
      </c>
      <c r="BU2170" s="10">
        <f>IFERROR(SUM(BU2172:BU2177)/BU2171,0)</f>
        <v>0</v>
      </c>
      <c r="BV2170" s="10">
        <f>IFERROR(SUM(BV2172:BV2177)/BV2171,0)</f>
        <v>0</v>
      </c>
    </row>
    <row r="2171" spans="1:77" hidden="1" outlineLevel="1">
      <c r="B2171" t="str">
        <f>B2170</f>
        <v>siemens2017</v>
      </c>
      <c r="C2171" t="s">
        <v>17</v>
      </c>
      <c r="D2171">
        <f>D2170</f>
        <v>2017</v>
      </c>
      <c r="E2171" t="s">
        <v>18</v>
      </c>
      <c r="F2171" s="4" t="str">
        <f>IFERROR(AVERAGE(G2171:H2171),"")</f>
        <v/>
      </c>
      <c r="G2171" s="12"/>
      <c r="H2171" s="13"/>
      <c r="I2171" s="4" t="str">
        <f>IFERROR(AVERAGE(J2171:K2171),"")</f>
        <v/>
      </c>
      <c r="J2171" s="12"/>
      <c r="K2171" s="13"/>
      <c r="L2171" s="4" t="str">
        <f>IFERROR(AVERAGE(M2171:N2171),"")</f>
        <v/>
      </c>
      <c r="M2171" s="12"/>
      <c r="N2171" s="13"/>
      <c r="O2171" s="4" t="str">
        <f>IFERROR(AVERAGE(P2171:Q2171),"")</f>
        <v/>
      </c>
      <c r="P2171" s="12"/>
      <c r="Q2171" s="13"/>
      <c r="R2171" s="4" t="str">
        <f>IFERROR(AVERAGE(S2171:T2171),"")</f>
        <v/>
      </c>
      <c r="S2171" s="12"/>
      <c r="T2171" s="13"/>
      <c r="U2171" s="4" t="str">
        <f>IFERROR(AVERAGE(V2171:W2171),"")</f>
        <v/>
      </c>
      <c r="V2171" s="12"/>
      <c r="W2171" s="13"/>
      <c r="X2171" s="4" t="str">
        <f>IFERROR(AVERAGE(Y2171:Z2171),"")</f>
        <v/>
      </c>
      <c r="Y2171" s="12"/>
      <c r="Z2171" s="13"/>
      <c r="AA2171" s="4" t="str">
        <f>IFERROR(AVERAGE(AB2171:AC2171),"")</f>
        <v/>
      </c>
      <c r="AB2171" s="12"/>
      <c r="AC2171" s="13"/>
      <c r="AD2171" s="4" t="str">
        <f>IFERROR(AVERAGE(AE2171:AF2171),"")</f>
        <v/>
      </c>
      <c r="AE2171" s="12"/>
      <c r="AF2171" s="13"/>
      <c r="AG2171" s="4" t="str">
        <f>IFERROR(AVERAGE(AH2171:AI2171),"")</f>
        <v/>
      </c>
      <c r="AH2171" s="12"/>
      <c r="AI2171" s="13"/>
      <c r="AJ2171" s="4" t="str">
        <f>IFERROR(AVERAGE(AK2171:AL2171),"")</f>
        <v/>
      </c>
      <c r="AK2171" s="12"/>
      <c r="AL2171" s="13"/>
      <c r="AM2171" s="4" t="str">
        <f>IFERROR(AVERAGE(AN2171:AO2171),"")</f>
        <v/>
      </c>
      <c r="AN2171" s="12"/>
      <c r="AO2171" s="13"/>
      <c r="AP2171" s="4" t="str">
        <f>IFERROR(AVERAGE(AQ2171:AR2171),"")</f>
        <v/>
      </c>
      <c r="AQ2171" s="12"/>
      <c r="AR2171" s="13"/>
      <c r="AS2171" s="4" t="str">
        <f>IFERROR(AVERAGE(AT2171:AU2171),"")</f>
        <v/>
      </c>
      <c r="AT2171" s="12"/>
      <c r="AU2171" s="13"/>
      <c r="AV2171" s="4" t="str">
        <f>IFERROR(AVERAGE(AW2171:AX2171),"")</f>
        <v/>
      </c>
      <c r="AW2171" s="12"/>
      <c r="AX2171" s="13"/>
      <c r="AY2171" s="4" t="str">
        <f>IFERROR(AVERAGE(AZ2171:BA2171),"")</f>
        <v/>
      </c>
      <c r="AZ2171" s="12"/>
      <c r="BA2171" s="13"/>
      <c r="BB2171" s="4" t="str">
        <f>IFERROR(AVERAGE(BC2171:BD2171),"")</f>
        <v/>
      </c>
      <c r="BC2171" s="12"/>
      <c r="BD2171" s="13"/>
      <c r="BE2171" s="4" t="str">
        <f>IFERROR(AVERAGE(BF2171:BG2171),"")</f>
        <v/>
      </c>
      <c r="BF2171" s="12"/>
      <c r="BG2171" s="13"/>
      <c r="BH2171" s="4" t="str">
        <f>IFERROR(AVERAGE(BI2171:BJ2171),"")</f>
        <v/>
      </c>
      <c r="BI2171" s="12"/>
      <c r="BJ2171" s="13"/>
      <c r="BK2171" s="4" t="str">
        <f>IFERROR(AVERAGE(BL2171:BM2171),"")</f>
        <v/>
      </c>
      <c r="BL2171" s="12"/>
      <c r="BM2171" s="13"/>
      <c r="BN2171" s="4" t="str">
        <f>IFERROR(AVERAGE(BO2171:BP2171),"")</f>
        <v/>
      </c>
      <c r="BO2171" s="12"/>
      <c r="BP2171" s="13"/>
      <c r="BQ2171" s="4" t="str">
        <f>IFERROR(AVERAGE(BR2171:BS2171),"")</f>
        <v/>
      </c>
      <c r="BR2171" s="12"/>
      <c r="BS2171" s="13"/>
      <c r="BT2171" s="4" t="str">
        <f>IFERROR(AVERAGE(BU2171:BV2171),"")</f>
        <v/>
      </c>
      <c r="BU2171" s="12"/>
      <c r="BV2171" s="13"/>
    </row>
    <row r="2172" spans="1:77" hidden="1" outlineLevel="1">
      <c r="B2172" t="str">
        <f t="shared" ref="B2172:B2177" si="2391">B2171</f>
        <v>siemens2017</v>
      </c>
      <c r="C2172" t="s">
        <v>12</v>
      </c>
      <c r="D2172">
        <f>D2170</f>
        <v>2017</v>
      </c>
      <c r="E2172" t="str">
        <f>LEFT(E2170,3)</f>
        <v>EUR</v>
      </c>
      <c r="F2172" s="4" t="str">
        <f t="shared" ref="F2172:F2177" si="2392">IFERROR(AVERAGE(G2172:H2172),"")</f>
        <v/>
      </c>
      <c r="G2172" s="12"/>
      <c r="H2172" s="13"/>
      <c r="I2172" s="4" t="str">
        <f t="shared" ref="I2172:I2177" si="2393">IFERROR(AVERAGE(J2172:K2172),"")</f>
        <v/>
      </c>
      <c r="J2172" s="12"/>
      <c r="K2172" s="13"/>
      <c r="L2172" s="4" t="str">
        <f t="shared" ref="L2172:L2177" si="2394">IFERROR(AVERAGE(M2172:N2172),"")</f>
        <v/>
      </c>
      <c r="M2172" s="12"/>
      <c r="N2172" s="13"/>
      <c r="O2172" s="4" t="str">
        <f t="shared" ref="O2172:O2177" si="2395">IFERROR(AVERAGE(P2172:Q2172),"")</f>
        <v/>
      </c>
      <c r="P2172" s="12"/>
      <c r="Q2172" s="13"/>
      <c r="R2172" s="4" t="str">
        <f t="shared" ref="R2172:R2177" si="2396">IFERROR(AVERAGE(S2172:T2172),"")</f>
        <v/>
      </c>
      <c r="S2172" s="12"/>
      <c r="T2172" s="13"/>
      <c r="U2172" s="4" t="str">
        <f t="shared" ref="U2172:U2177" si="2397">IFERROR(AVERAGE(V2172:W2172),"")</f>
        <v/>
      </c>
      <c r="V2172" s="12"/>
      <c r="W2172" s="13"/>
      <c r="X2172" s="4" t="str">
        <f t="shared" ref="X2172:X2177" si="2398">IFERROR(AVERAGE(Y2172:Z2172),"")</f>
        <v/>
      </c>
      <c r="Y2172" s="12"/>
      <c r="Z2172" s="13"/>
      <c r="AA2172" s="4" t="str">
        <f t="shared" ref="AA2172:AA2177" si="2399">IFERROR(AVERAGE(AB2172:AC2172),"")</f>
        <v/>
      </c>
      <c r="AB2172" s="12"/>
      <c r="AC2172" s="13"/>
      <c r="AD2172" s="4" t="str">
        <f t="shared" ref="AD2172:AD2177" si="2400">IFERROR(AVERAGE(AE2172:AF2172),"")</f>
        <v/>
      </c>
      <c r="AE2172" s="12"/>
      <c r="AF2172" s="13"/>
      <c r="AG2172" s="4" t="str">
        <f t="shared" ref="AG2172:AG2177" si="2401">IFERROR(AVERAGE(AH2172:AI2172),"")</f>
        <v/>
      </c>
      <c r="AH2172" s="12"/>
      <c r="AI2172" s="13"/>
      <c r="AJ2172" s="4" t="str">
        <f t="shared" ref="AJ2172:AJ2177" si="2402">IFERROR(AVERAGE(AK2172:AL2172),"")</f>
        <v/>
      </c>
      <c r="AK2172" s="12"/>
      <c r="AL2172" s="13"/>
      <c r="AM2172" s="4" t="str">
        <f t="shared" ref="AM2172:AM2177" si="2403">IFERROR(AVERAGE(AN2172:AO2172),"")</f>
        <v/>
      </c>
      <c r="AN2172" s="12"/>
      <c r="AO2172" s="13"/>
      <c r="AP2172" s="4" t="str">
        <f t="shared" ref="AP2172:AP2177" si="2404">IFERROR(AVERAGE(AQ2172:AR2172),"")</f>
        <v/>
      </c>
      <c r="AQ2172" s="12"/>
      <c r="AR2172" s="13"/>
      <c r="AS2172" s="4" t="str">
        <f t="shared" ref="AS2172:AS2177" si="2405">IFERROR(AVERAGE(AT2172:AU2172),"")</f>
        <v/>
      </c>
      <c r="AT2172" s="12"/>
      <c r="AU2172" s="13"/>
      <c r="AV2172" s="4" t="str">
        <f t="shared" ref="AV2172:AV2177" si="2406">IFERROR(AVERAGE(AW2172:AX2172),"")</f>
        <v/>
      </c>
      <c r="AW2172" s="12"/>
      <c r="AX2172" s="13"/>
      <c r="AY2172" s="4" t="str">
        <f t="shared" ref="AY2172:AY2177" si="2407">IFERROR(AVERAGE(AZ2172:BA2172),"")</f>
        <v/>
      </c>
      <c r="AZ2172" s="12"/>
      <c r="BA2172" s="13"/>
      <c r="BB2172" s="4" t="str">
        <f t="shared" ref="BB2172:BB2177" si="2408">IFERROR(AVERAGE(BC2172:BD2172),"")</f>
        <v/>
      </c>
      <c r="BC2172" s="12"/>
      <c r="BD2172" s="13"/>
      <c r="BE2172" s="4" t="str">
        <f t="shared" ref="BE2172:BE2177" si="2409">IFERROR(AVERAGE(BF2172:BG2172),"")</f>
        <v/>
      </c>
      <c r="BF2172" s="12"/>
      <c r="BG2172" s="13"/>
      <c r="BH2172" s="4" t="str">
        <f t="shared" ref="BH2172:BH2177" si="2410">IFERROR(AVERAGE(BI2172:BJ2172),"")</f>
        <v/>
      </c>
      <c r="BI2172" s="12"/>
      <c r="BJ2172" s="13"/>
      <c r="BK2172" s="4" t="str">
        <f t="shared" ref="BK2172:BK2177" si="2411">IFERROR(AVERAGE(BL2172:BM2172),"")</f>
        <v/>
      </c>
      <c r="BL2172" s="12"/>
      <c r="BM2172" s="13"/>
      <c r="BN2172" s="4" t="str">
        <f t="shared" ref="BN2172:BN2177" si="2412">IFERROR(AVERAGE(BO2172:BP2172),"")</f>
        <v/>
      </c>
      <c r="BO2172" s="12"/>
      <c r="BP2172" s="13"/>
      <c r="BQ2172" s="4" t="str">
        <f t="shared" ref="BQ2172:BQ2177" si="2413">IFERROR(AVERAGE(BR2172:BS2172),"")</f>
        <v/>
      </c>
      <c r="BR2172" s="12"/>
      <c r="BS2172" s="13"/>
      <c r="BT2172" s="4" t="str">
        <f t="shared" ref="BT2172:BT2177" si="2414">IFERROR(AVERAGE(BU2172:BV2172),"")</f>
        <v/>
      </c>
      <c r="BU2172" s="12"/>
      <c r="BV2172" s="13"/>
    </row>
    <row r="2173" spans="1:77" hidden="1" outlineLevel="1">
      <c r="B2173" t="str">
        <f t="shared" si="2391"/>
        <v>siemens2017</v>
      </c>
      <c r="C2173" t="s">
        <v>13</v>
      </c>
      <c r="D2173">
        <f t="shared" ref="D2173:E2177" si="2415">D2172</f>
        <v>2017</v>
      </c>
      <c r="E2173" t="str">
        <f t="shared" si="2415"/>
        <v>EUR</v>
      </c>
      <c r="F2173" s="4" t="str">
        <f t="shared" si="2392"/>
        <v/>
      </c>
      <c r="G2173" s="12"/>
      <c r="H2173" s="13"/>
      <c r="I2173" s="4" t="str">
        <f t="shared" si="2393"/>
        <v/>
      </c>
      <c r="J2173" s="12"/>
      <c r="K2173" s="13"/>
      <c r="L2173" s="4" t="str">
        <f t="shared" si="2394"/>
        <v/>
      </c>
      <c r="M2173" s="12"/>
      <c r="N2173" s="13"/>
      <c r="O2173" s="4" t="str">
        <f t="shared" si="2395"/>
        <v/>
      </c>
      <c r="P2173" s="12"/>
      <c r="Q2173" s="13"/>
      <c r="R2173" s="4" t="str">
        <f t="shared" si="2396"/>
        <v/>
      </c>
      <c r="S2173" s="12"/>
      <c r="T2173" s="13"/>
      <c r="U2173" s="4" t="str">
        <f t="shared" si="2397"/>
        <v/>
      </c>
      <c r="V2173" s="12"/>
      <c r="W2173" s="13"/>
      <c r="X2173" s="4" t="str">
        <f t="shared" si="2398"/>
        <v/>
      </c>
      <c r="Y2173" s="12"/>
      <c r="Z2173" s="13"/>
      <c r="AA2173" s="4" t="str">
        <f t="shared" si="2399"/>
        <v/>
      </c>
      <c r="AB2173" s="12"/>
      <c r="AC2173" s="13"/>
      <c r="AD2173" s="4" t="str">
        <f t="shared" si="2400"/>
        <v/>
      </c>
      <c r="AE2173" s="12"/>
      <c r="AF2173" s="13"/>
      <c r="AG2173" s="4" t="str">
        <f t="shared" si="2401"/>
        <v/>
      </c>
      <c r="AH2173" s="12"/>
      <c r="AI2173" s="13"/>
      <c r="AJ2173" s="4" t="str">
        <f t="shared" si="2402"/>
        <v/>
      </c>
      <c r="AK2173" s="12"/>
      <c r="AL2173" s="13"/>
      <c r="AM2173" s="4" t="str">
        <f t="shared" si="2403"/>
        <v/>
      </c>
      <c r="AN2173" s="12"/>
      <c r="AO2173" s="13"/>
      <c r="AP2173" s="4" t="str">
        <f t="shared" si="2404"/>
        <v/>
      </c>
      <c r="AQ2173" s="12"/>
      <c r="AR2173" s="13"/>
      <c r="AS2173" s="4" t="str">
        <f t="shared" si="2405"/>
        <v/>
      </c>
      <c r="AT2173" s="12"/>
      <c r="AU2173" s="13"/>
      <c r="AV2173" s="4" t="str">
        <f t="shared" si="2406"/>
        <v/>
      </c>
      <c r="AW2173" s="12"/>
      <c r="AX2173" s="13"/>
      <c r="AY2173" s="4" t="str">
        <f t="shared" si="2407"/>
        <v/>
      </c>
      <c r="AZ2173" s="12"/>
      <c r="BA2173" s="13"/>
      <c r="BB2173" s="4" t="str">
        <f t="shared" si="2408"/>
        <v/>
      </c>
      <c r="BC2173" s="12"/>
      <c r="BD2173" s="13"/>
      <c r="BE2173" s="4" t="str">
        <f t="shared" si="2409"/>
        <v/>
      </c>
      <c r="BF2173" s="12"/>
      <c r="BG2173" s="13"/>
      <c r="BH2173" s="4" t="str">
        <f t="shared" si="2410"/>
        <v/>
      </c>
      <c r="BI2173" s="12"/>
      <c r="BJ2173" s="13"/>
      <c r="BK2173" s="4" t="str">
        <f t="shared" si="2411"/>
        <v/>
      </c>
      <c r="BL2173" s="12"/>
      <c r="BM2173" s="13"/>
      <c r="BN2173" s="4" t="str">
        <f t="shared" si="2412"/>
        <v/>
      </c>
      <c r="BO2173" s="12"/>
      <c r="BP2173" s="13"/>
      <c r="BQ2173" s="4" t="str">
        <f t="shared" si="2413"/>
        <v/>
      </c>
      <c r="BR2173" s="12"/>
      <c r="BS2173" s="13"/>
      <c r="BT2173" s="4" t="str">
        <f t="shared" si="2414"/>
        <v/>
      </c>
      <c r="BU2173" s="12"/>
      <c r="BV2173" s="13"/>
    </row>
    <row r="2174" spans="1:77" hidden="1" outlineLevel="1">
      <c r="B2174" t="str">
        <f t="shared" si="2391"/>
        <v>siemens2017</v>
      </c>
      <c r="C2174" t="s">
        <v>14</v>
      </c>
      <c r="D2174">
        <f t="shared" si="2415"/>
        <v>2017</v>
      </c>
      <c r="E2174" t="str">
        <f t="shared" si="2415"/>
        <v>EUR</v>
      </c>
      <c r="F2174" s="4" t="str">
        <f t="shared" si="2392"/>
        <v/>
      </c>
      <c r="G2174" s="12"/>
      <c r="H2174" s="13"/>
      <c r="I2174" s="4" t="str">
        <f t="shared" si="2393"/>
        <v/>
      </c>
      <c r="J2174" s="12"/>
      <c r="K2174" s="13"/>
      <c r="L2174" s="4" t="str">
        <f t="shared" si="2394"/>
        <v/>
      </c>
      <c r="M2174" s="12"/>
      <c r="N2174" s="13"/>
      <c r="O2174" s="4" t="str">
        <f t="shared" si="2395"/>
        <v/>
      </c>
      <c r="P2174" s="12"/>
      <c r="Q2174" s="13"/>
      <c r="R2174" s="4" t="str">
        <f t="shared" si="2396"/>
        <v/>
      </c>
      <c r="S2174" s="12"/>
      <c r="T2174" s="13"/>
      <c r="U2174" s="4" t="str">
        <f t="shared" si="2397"/>
        <v/>
      </c>
      <c r="V2174" s="12"/>
      <c r="W2174" s="13"/>
      <c r="X2174" s="4" t="str">
        <f t="shared" si="2398"/>
        <v/>
      </c>
      <c r="Y2174" s="12"/>
      <c r="Z2174" s="13"/>
      <c r="AA2174" s="4" t="str">
        <f t="shared" si="2399"/>
        <v/>
      </c>
      <c r="AB2174" s="12"/>
      <c r="AC2174" s="13"/>
      <c r="AD2174" s="4" t="str">
        <f t="shared" si="2400"/>
        <v/>
      </c>
      <c r="AE2174" s="12"/>
      <c r="AF2174" s="13"/>
      <c r="AG2174" s="4" t="str">
        <f t="shared" si="2401"/>
        <v/>
      </c>
      <c r="AH2174" s="12"/>
      <c r="AI2174" s="13"/>
      <c r="AJ2174" s="4" t="str">
        <f t="shared" si="2402"/>
        <v/>
      </c>
      <c r="AK2174" s="12"/>
      <c r="AL2174" s="13"/>
      <c r="AM2174" s="4" t="str">
        <f t="shared" si="2403"/>
        <v/>
      </c>
      <c r="AN2174" s="12"/>
      <c r="AO2174" s="13"/>
      <c r="AP2174" s="4" t="str">
        <f t="shared" si="2404"/>
        <v/>
      </c>
      <c r="AQ2174" s="12"/>
      <c r="AR2174" s="13"/>
      <c r="AS2174" s="4" t="str">
        <f t="shared" si="2405"/>
        <v/>
      </c>
      <c r="AT2174" s="12"/>
      <c r="AU2174" s="13"/>
      <c r="AV2174" s="4" t="str">
        <f t="shared" si="2406"/>
        <v/>
      </c>
      <c r="AW2174" s="12"/>
      <c r="AX2174" s="13"/>
      <c r="AY2174" s="4" t="str">
        <f t="shared" si="2407"/>
        <v/>
      </c>
      <c r="AZ2174" s="12"/>
      <c r="BA2174" s="13"/>
      <c r="BB2174" s="4" t="str">
        <f t="shared" si="2408"/>
        <v/>
      </c>
      <c r="BC2174" s="12"/>
      <c r="BD2174" s="13"/>
      <c r="BE2174" s="4" t="str">
        <f t="shared" si="2409"/>
        <v/>
      </c>
      <c r="BF2174" s="12"/>
      <c r="BG2174" s="13"/>
      <c r="BH2174" s="4" t="str">
        <f t="shared" si="2410"/>
        <v/>
      </c>
      <c r="BI2174" s="12"/>
      <c r="BJ2174" s="13"/>
      <c r="BK2174" s="4" t="str">
        <f t="shared" si="2411"/>
        <v/>
      </c>
      <c r="BL2174" s="12"/>
      <c r="BM2174" s="13"/>
      <c r="BN2174" s="4" t="str">
        <f t="shared" si="2412"/>
        <v/>
      </c>
      <c r="BO2174" s="12"/>
      <c r="BP2174" s="13"/>
      <c r="BQ2174" s="4" t="str">
        <f t="shared" si="2413"/>
        <v/>
      </c>
      <c r="BR2174" s="12"/>
      <c r="BS2174" s="13"/>
      <c r="BT2174" s="4" t="str">
        <f t="shared" si="2414"/>
        <v/>
      </c>
      <c r="BU2174" s="12"/>
      <c r="BV2174" s="13"/>
    </row>
    <row r="2175" spans="1:77" hidden="1" outlineLevel="1">
      <c r="B2175" t="str">
        <f t="shared" si="2391"/>
        <v>siemens2017</v>
      </c>
      <c r="C2175" t="s">
        <v>11</v>
      </c>
      <c r="D2175">
        <f t="shared" si="2415"/>
        <v>2017</v>
      </c>
      <c r="E2175" t="str">
        <f t="shared" si="2415"/>
        <v>EUR</v>
      </c>
      <c r="F2175" s="4" t="str">
        <f t="shared" si="2392"/>
        <v/>
      </c>
      <c r="G2175" s="12"/>
      <c r="H2175" s="13"/>
      <c r="I2175" s="4" t="str">
        <f t="shared" si="2393"/>
        <v/>
      </c>
      <c r="J2175" s="12"/>
      <c r="K2175" s="13"/>
      <c r="L2175" s="4" t="str">
        <f t="shared" si="2394"/>
        <v/>
      </c>
      <c r="M2175" s="12"/>
      <c r="N2175" s="13"/>
      <c r="O2175" s="4" t="str">
        <f t="shared" si="2395"/>
        <v/>
      </c>
      <c r="P2175" s="12"/>
      <c r="Q2175" s="13"/>
      <c r="R2175" s="4" t="str">
        <f t="shared" si="2396"/>
        <v/>
      </c>
      <c r="S2175" s="12"/>
      <c r="T2175" s="13"/>
      <c r="U2175" s="4" t="str">
        <f t="shared" si="2397"/>
        <v/>
      </c>
      <c r="V2175" s="12"/>
      <c r="W2175" s="13"/>
      <c r="X2175" s="4" t="str">
        <f t="shared" si="2398"/>
        <v/>
      </c>
      <c r="Y2175" s="12"/>
      <c r="Z2175" s="13"/>
      <c r="AA2175" s="4" t="str">
        <f t="shared" si="2399"/>
        <v/>
      </c>
      <c r="AB2175" s="12"/>
      <c r="AC2175" s="13"/>
      <c r="AD2175" s="4" t="str">
        <f t="shared" si="2400"/>
        <v/>
      </c>
      <c r="AE2175" s="12"/>
      <c r="AF2175" s="13"/>
      <c r="AG2175" s="4" t="str">
        <f t="shared" si="2401"/>
        <v/>
      </c>
      <c r="AH2175" s="12"/>
      <c r="AI2175" s="13"/>
      <c r="AJ2175" s="4" t="str">
        <f t="shared" si="2402"/>
        <v/>
      </c>
      <c r="AK2175" s="12"/>
      <c r="AL2175" s="13"/>
      <c r="AM2175" s="4" t="str">
        <f t="shared" si="2403"/>
        <v/>
      </c>
      <c r="AN2175" s="12"/>
      <c r="AO2175" s="13"/>
      <c r="AP2175" s="4" t="str">
        <f t="shared" si="2404"/>
        <v/>
      </c>
      <c r="AQ2175" s="12"/>
      <c r="AR2175" s="13"/>
      <c r="AS2175" s="4" t="str">
        <f t="shared" si="2405"/>
        <v/>
      </c>
      <c r="AT2175" s="12"/>
      <c r="AU2175" s="13"/>
      <c r="AV2175" s="4" t="str">
        <f t="shared" si="2406"/>
        <v/>
      </c>
      <c r="AW2175" s="12"/>
      <c r="AX2175" s="13"/>
      <c r="AY2175" s="4" t="str">
        <f t="shared" si="2407"/>
        <v/>
      </c>
      <c r="AZ2175" s="12"/>
      <c r="BA2175" s="13"/>
      <c r="BB2175" s="4" t="str">
        <f t="shared" si="2408"/>
        <v/>
      </c>
      <c r="BC2175" s="12"/>
      <c r="BD2175" s="13"/>
      <c r="BE2175" s="4" t="str">
        <f t="shared" si="2409"/>
        <v/>
      </c>
      <c r="BF2175" s="12"/>
      <c r="BG2175" s="13"/>
      <c r="BH2175" s="4" t="str">
        <f t="shared" si="2410"/>
        <v/>
      </c>
      <c r="BI2175" s="12"/>
      <c r="BJ2175" s="13"/>
      <c r="BK2175" s="4" t="str">
        <f t="shared" si="2411"/>
        <v/>
      </c>
      <c r="BL2175" s="12"/>
      <c r="BM2175" s="13"/>
      <c r="BN2175" s="4" t="str">
        <f t="shared" si="2412"/>
        <v/>
      </c>
      <c r="BO2175" s="12"/>
      <c r="BP2175" s="13"/>
      <c r="BQ2175" s="4" t="str">
        <f t="shared" si="2413"/>
        <v/>
      </c>
      <c r="BR2175" s="12"/>
      <c r="BS2175" s="13"/>
      <c r="BT2175" s="4" t="str">
        <f t="shared" si="2414"/>
        <v/>
      </c>
      <c r="BU2175" s="12"/>
      <c r="BV2175" s="13"/>
    </row>
    <row r="2176" spans="1:77" hidden="1" outlineLevel="1">
      <c r="B2176" t="str">
        <f t="shared" si="2391"/>
        <v>siemens2017</v>
      </c>
      <c r="C2176" t="s">
        <v>15</v>
      </c>
      <c r="D2176">
        <f t="shared" si="2415"/>
        <v>2017</v>
      </c>
      <c r="E2176" t="str">
        <f t="shared" si="2415"/>
        <v>EUR</v>
      </c>
      <c r="F2176" s="4" t="str">
        <f t="shared" si="2392"/>
        <v/>
      </c>
      <c r="G2176" s="12"/>
      <c r="H2176" s="13"/>
      <c r="I2176" s="4" t="str">
        <f t="shared" si="2393"/>
        <v/>
      </c>
      <c r="J2176" s="12"/>
      <c r="K2176" s="13"/>
      <c r="L2176" s="4" t="str">
        <f t="shared" si="2394"/>
        <v/>
      </c>
      <c r="M2176" s="12"/>
      <c r="N2176" s="13"/>
      <c r="O2176" s="4" t="str">
        <f t="shared" si="2395"/>
        <v/>
      </c>
      <c r="P2176" s="12"/>
      <c r="Q2176" s="13"/>
      <c r="R2176" s="4" t="str">
        <f t="shared" si="2396"/>
        <v/>
      </c>
      <c r="S2176" s="12"/>
      <c r="T2176" s="13"/>
      <c r="U2176" s="4" t="str">
        <f t="shared" si="2397"/>
        <v/>
      </c>
      <c r="V2176" s="12"/>
      <c r="W2176" s="13"/>
      <c r="X2176" s="4" t="str">
        <f t="shared" si="2398"/>
        <v/>
      </c>
      <c r="Y2176" s="12"/>
      <c r="Z2176" s="13"/>
      <c r="AA2176" s="4" t="str">
        <f t="shared" si="2399"/>
        <v/>
      </c>
      <c r="AB2176" s="12"/>
      <c r="AC2176" s="13"/>
      <c r="AD2176" s="4" t="str">
        <f t="shared" si="2400"/>
        <v/>
      </c>
      <c r="AE2176" s="12"/>
      <c r="AF2176" s="13"/>
      <c r="AG2176" s="4" t="str">
        <f t="shared" si="2401"/>
        <v/>
      </c>
      <c r="AH2176" s="12"/>
      <c r="AI2176" s="13"/>
      <c r="AJ2176" s="4" t="str">
        <f t="shared" si="2402"/>
        <v/>
      </c>
      <c r="AK2176" s="12"/>
      <c r="AL2176" s="13"/>
      <c r="AM2176" s="4" t="str">
        <f t="shared" si="2403"/>
        <v/>
      </c>
      <c r="AN2176" s="12"/>
      <c r="AO2176" s="13"/>
      <c r="AP2176" s="4" t="str">
        <f t="shared" si="2404"/>
        <v/>
      </c>
      <c r="AQ2176" s="12"/>
      <c r="AR2176" s="13"/>
      <c r="AS2176" s="4" t="str">
        <f t="shared" si="2405"/>
        <v/>
      </c>
      <c r="AT2176" s="12"/>
      <c r="AU2176" s="13"/>
      <c r="AV2176" s="4" t="str">
        <f t="shared" si="2406"/>
        <v/>
      </c>
      <c r="AW2176" s="12"/>
      <c r="AX2176" s="13"/>
      <c r="AY2176" s="4" t="str">
        <f t="shared" si="2407"/>
        <v/>
      </c>
      <c r="AZ2176" s="12"/>
      <c r="BA2176" s="13"/>
      <c r="BB2176" s="4" t="str">
        <f t="shared" si="2408"/>
        <v/>
      </c>
      <c r="BC2176" s="12"/>
      <c r="BD2176" s="13"/>
      <c r="BE2176" s="4" t="str">
        <f t="shared" si="2409"/>
        <v/>
      </c>
      <c r="BF2176" s="12"/>
      <c r="BG2176" s="13"/>
      <c r="BH2176" s="4" t="str">
        <f t="shared" si="2410"/>
        <v/>
      </c>
      <c r="BI2176" s="12"/>
      <c r="BJ2176" s="13"/>
      <c r="BK2176" s="4" t="str">
        <f t="shared" si="2411"/>
        <v/>
      </c>
      <c r="BL2176" s="12"/>
      <c r="BM2176" s="13"/>
      <c r="BN2176" s="4" t="str">
        <f t="shared" si="2412"/>
        <v/>
      </c>
      <c r="BO2176" s="12"/>
      <c r="BP2176" s="13"/>
      <c r="BQ2176" s="4" t="str">
        <f t="shared" si="2413"/>
        <v/>
      </c>
      <c r="BR2176" s="12"/>
      <c r="BS2176" s="13"/>
      <c r="BT2176" s="4" t="str">
        <f t="shared" si="2414"/>
        <v/>
      </c>
      <c r="BU2176" s="12"/>
      <c r="BV2176" s="13"/>
    </row>
    <row r="2177" spans="1:77" hidden="1" outlineLevel="1">
      <c r="B2177" t="str">
        <f t="shared" si="2391"/>
        <v>siemens2017</v>
      </c>
      <c r="C2177" t="s">
        <v>16</v>
      </c>
      <c r="D2177">
        <f t="shared" si="2415"/>
        <v>2017</v>
      </c>
      <c r="E2177" t="str">
        <f t="shared" si="2415"/>
        <v>EUR</v>
      </c>
      <c r="F2177" s="4" t="str">
        <f t="shared" si="2392"/>
        <v/>
      </c>
      <c r="G2177" s="12"/>
      <c r="H2177" s="13"/>
      <c r="I2177" s="4" t="str">
        <f t="shared" si="2393"/>
        <v/>
      </c>
      <c r="J2177" s="12"/>
      <c r="K2177" s="13"/>
      <c r="L2177" s="4" t="str">
        <f t="shared" si="2394"/>
        <v/>
      </c>
      <c r="M2177" s="12"/>
      <c r="N2177" s="13"/>
      <c r="O2177" s="4" t="str">
        <f t="shared" si="2395"/>
        <v/>
      </c>
      <c r="P2177" s="12"/>
      <c r="Q2177" s="13"/>
      <c r="R2177" s="4" t="str">
        <f t="shared" si="2396"/>
        <v/>
      </c>
      <c r="S2177" s="12"/>
      <c r="T2177" s="13"/>
      <c r="U2177" s="4" t="str">
        <f t="shared" si="2397"/>
        <v/>
      </c>
      <c r="V2177" s="12"/>
      <c r="W2177" s="13"/>
      <c r="X2177" s="4" t="str">
        <f t="shared" si="2398"/>
        <v/>
      </c>
      <c r="Y2177" s="12"/>
      <c r="Z2177" s="13"/>
      <c r="AA2177" s="4" t="str">
        <f t="shared" si="2399"/>
        <v/>
      </c>
      <c r="AB2177" s="12"/>
      <c r="AC2177" s="13"/>
      <c r="AD2177" s="4" t="str">
        <f t="shared" si="2400"/>
        <v/>
      </c>
      <c r="AE2177" s="12"/>
      <c r="AF2177" s="13"/>
      <c r="AG2177" s="4" t="str">
        <f t="shared" si="2401"/>
        <v/>
      </c>
      <c r="AH2177" s="12"/>
      <c r="AI2177" s="13"/>
      <c r="AJ2177" s="4" t="str">
        <f t="shared" si="2402"/>
        <v/>
      </c>
      <c r="AK2177" s="12"/>
      <c r="AL2177" s="13"/>
      <c r="AM2177" s="4" t="str">
        <f t="shared" si="2403"/>
        <v/>
      </c>
      <c r="AN2177" s="12"/>
      <c r="AO2177" s="13"/>
      <c r="AP2177" s="4" t="str">
        <f t="shared" si="2404"/>
        <v/>
      </c>
      <c r="AQ2177" s="12"/>
      <c r="AR2177" s="13"/>
      <c r="AS2177" s="4" t="str">
        <f t="shared" si="2405"/>
        <v/>
      </c>
      <c r="AT2177" s="12"/>
      <c r="AU2177" s="13"/>
      <c r="AV2177" s="4" t="str">
        <f t="shared" si="2406"/>
        <v/>
      </c>
      <c r="AW2177" s="12"/>
      <c r="AX2177" s="13"/>
      <c r="AY2177" s="4" t="str">
        <f t="shared" si="2407"/>
        <v/>
      </c>
      <c r="AZ2177" s="12"/>
      <c r="BA2177" s="13"/>
      <c r="BB2177" s="4" t="str">
        <f t="shared" si="2408"/>
        <v/>
      </c>
      <c r="BC2177" s="12"/>
      <c r="BD2177" s="13"/>
      <c r="BE2177" s="4" t="str">
        <f t="shared" si="2409"/>
        <v/>
      </c>
      <c r="BF2177" s="12"/>
      <c r="BG2177" s="13"/>
      <c r="BH2177" s="4" t="str">
        <f t="shared" si="2410"/>
        <v/>
      </c>
      <c r="BI2177" s="12"/>
      <c r="BJ2177" s="13"/>
      <c r="BK2177" s="4" t="str">
        <f t="shared" si="2411"/>
        <v/>
      </c>
      <c r="BL2177" s="12"/>
      <c r="BM2177" s="13"/>
      <c r="BN2177" s="4" t="str">
        <f t="shared" si="2412"/>
        <v/>
      </c>
      <c r="BO2177" s="12"/>
      <c r="BP2177" s="13"/>
      <c r="BQ2177" s="4" t="str">
        <f t="shared" si="2413"/>
        <v/>
      </c>
      <c r="BR2177" s="12"/>
      <c r="BS2177" s="13"/>
      <c r="BT2177" s="4" t="str">
        <f t="shared" si="2414"/>
        <v/>
      </c>
      <c r="BU2177" s="12"/>
      <c r="BV2177" s="13"/>
    </row>
    <row r="2178" spans="1:77" collapsed="1">
      <c r="B2178" t="s">
        <v>69</v>
      </c>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c r="AX2178" s="4"/>
      <c r="AY2178" s="4"/>
      <c r="AZ2178" s="4"/>
      <c r="BA2178" s="4"/>
      <c r="BB2178" s="4"/>
      <c r="BC2178" s="4"/>
      <c r="BD2178" s="4"/>
      <c r="BE2178" s="4"/>
      <c r="BF2178" s="4"/>
      <c r="BG2178" s="4"/>
      <c r="BH2178" s="4"/>
      <c r="BI2178" s="4"/>
      <c r="BJ2178" s="4"/>
      <c r="BK2178" s="4"/>
      <c r="BL2178" s="4"/>
      <c r="BM2178" s="4"/>
      <c r="BN2178" s="4"/>
      <c r="BO2178" s="4"/>
      <c r="BP2178" s="4"/>
      <c r="BQ2178" s="4"/>
      <c r="BR2178" s="4"/>
      <c r="BS2178" s="4"/>
      <c r="BT2178" s="4"/>
      <c r="BU2178" s="4"/>
      <c r="BV2178" s="4"/>
    </row>
    <row r="2179" spans="1:77">
      <c r="B2179" t="str">
        <f>B2177</f>
        <v>siemens2017</v>
      </c>
      <c r="C2179" t="s">
        <v>19</v>
      </c>
      <c r="D2179">
        <f>D2177</f>
        <v>2017</v>
      </c>
      <c r="E2179" t="str">
        <f>E2166</f>
        <v>EUR/kW</v>
      </c>
      <c r="F2179" s="4" t="str">
        <f>IFERROR(AVERAGE(G2179:H2179),"")</f>
        <v/>
      </c>
      <c r="G2179" s="12"/>
      <c r="H2179" s="13"/>
      <c r="I2179" s="4" t="str">
        <f>IFERROR(AVERAGE(J2179:K2179),"")</f>
        <v/>
      </c>
      <c r="J2179" s="12"/>
      <c r="K2179" s="13"/>
      <c r="L2179" s="4" t="str">
        <f>IFERROR(AVERAGE(M2179:N2179),"")</f>
        <v/>
      </c>
      <c r="M2179" s="12"/>
      <c r="N2179" s="13"/>
      <c r="O2179" s="4" t="str">
        <f>IFERROR(AVERAGE(P2179:Q2179),"")</f>
        <v/>
      </c>
      <c r="P2179" s="12"/>
      <c r="Q2179" s="13"/>
      <c r="R2179" s="4" t="str">
        <f>IFERROR(AVERAGE(S2179:T2179),"")</f>
        <v/>
      </c>
      <c r="S2179" s="12"/>
      <c r="T2179" s="13"/>
      <c r="U2179" s="4" t="str">
        <f>IFERROR(AVERAGE(V2179:W2179),"")</f>
        <v/>
      </c>
      <c r="V2179" s="12"/>
      <c r="W2179" s="13"/>
      <c r="X2179" s="4" t="str">
        <f>IFERROR(AVERAGE(Y2179:Z2179),"")</f>
        <v/>
      </c>
      <c r="Y2179" s="12"/>
      <c r="Z2179" s="13"/>
      <c r="AA2179" s="4" t="str">
        <f>IFERROR(AVERAGE(AB2179:AC2179),"")</f>
        <v/>
      </c>
      <c r="AB2179" s="12"/>
      <c r="AC2179" s="13"/>
      <c r="AD2179" s="4" t="str">
        <f>IFERROR(AVERAGE(AE2179:AF2179),"")</f>
        <v/>
      </c>
      <c r="AE2179" s="12"/>
      <c r="AF2179" s="13"/>
      <c r="AG2179" s="4" t="str">
        <f>IFERROR(AVERAGE(AH2179:AI2179),"")</f>
        <v/>
      </c>
      <c r="AH2179" s="12"/>
      <c r="AI2179" s="13"/>
      <c r="AJ2179" s="4" t="str">
        <f>IFERROR(AVERAGE(AK2179:AL2179),"")</f>
        <v/>
      </c>
      <c r="AK2179" s="12"/>
      <c r="AL2179" s="13"/>
      <c r="AM2179" s="4" t="str">
        <f>IFERROR(AVERAGE(AN2179:AO2179),"")</f>
        <v/>
      </c>
      <c r="AN2179" s="12"/>
      <c r="AO2179" s="13"/>
      <c r="AP2179" s="4" t="str">
        <f>IFERROR(AVERAGE(AQ2179:AR2179),"")</f>
        <v/>
      </c>
      <c r="AQ2179" s="12"/>
      <c r="AR2179" s="13"/>
      <c r="AS2179" s="4" t="str">
        <f>IFERROR(AVERAGE(AT2179:AU2179),"")</f>
        <v/>
      </c>
      <c r="AT2179" s="12"/>
      <c r="AU2179" s="13"/>
      <c r="AV2179" s="4" t="str">
        <f>IFERROR(AVERAGE(AW2179:AX2179),"")</f>
        <v/>
      </c>
      <c r="AW2179" s="12"/>
      <c r="AX2179" s="13"/>
      <c r="AY2179" s="4" t="str">
        <f>IFERROR(AVERAGE(AZ2179:BA2179),"")</f>
        <v/>
      </c>
      <c r="AZ2179" s="12"/>
      <c r="BA2179" s="13"/>
      <c r="BB2179" s="4" t="str">
        <f>IFERROR(AVERAGE(BC2179:BD2179),"")</f>
        <v/>
      </c>
      <c r="BC2179" s="12"/>
      <c r="BD2179" s="13"/>
      <c r="BE2179" s="4" t="str">
        <f>IFERROR(AVERAGE(BF2179:BG2179),"")</f>
        <v/>
      </c>
      <c r="BF2179" s="12"/>
      <c r="BG2179" s="13"/>
      <c r="BH2179" s="4" t="str">
        <f>IFERROR(AVERAGE(BI2179:BJ2179),"")</f>
        <v/>
      </c>
      <c r="BI2179" s="12"/>
      <c r="BJ2179" s="13"/>
      <c r="BK2179" s="4" t="str">
        <f>IFERROR(AVERAGE(BL2179:BM2179),"")</f>
        <v/>
      </c>
      <c r="BL2179" s="12"/>
      <c r="BM2179" s="13"/>
      <c r="BN2179" s="4" t="str">
        <f>IFERROR(AVERAGE(BO2179:BP2179),"")</f>
        <v/>
      </c>
      <c r="BO2179" s="12"/>
      <c r="BP2179" s="13"/>
      <c r="BQ2179" s="4" t="str">
        <f>IFERROR(AVERAGE(BR2179:BS2179),"")</f>
        <v/>
      </c>
      <c r="BR2179" s="12"/>
      <c r="BS2179" s="13"/>
      <c r="BT2179" s="4" t="str">
        <f>IFERROR(AVERAGE(BU2179:BV2179),"")</f>
        <v/>
      </c>
      <c r="BU2179" s="12"/>
      <c r="BV2179" s="13"/>
    </row>
    <row r="2180" spans="1:77">
      <c r="B2180" t="s">
        <v>69</v>
      </c>
      <c r="F2180" s="4"/>
      <c r="G2180" s="4"/>
      <c r="H2180" s="4"/>
      <c r="I2180" s="4"/>
      <c r="J2180" s="4"/>
      <c r="K2180" s="4"/>
      <c r="L2180" s="4"/>
      <c r="M2180" s="4"/>
      <c r="N2180" s="4"/>
      <c r="O2180" s="4"/>
      <c r="P2180" s="4"/>
      <c r="Q2180" s="4"/>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c r="AV2180" s="4"/>
      <c r="AW2180" s="4"/>
      <c r="AX2180" s="4"/>
      <c r="AY2180" s="4"/>
      <c r="AZ2180" s="4"/>
      <c r="BA2180" s="4"/>
      <c r="BB2180" s="4"/>
      <c r="BC2180" s="4"/>
      <c r="BD2180" s="4"/>
      <c r="BE2180" s="4"/>
      <c r="BF2180" s="4"/>
      <c r="BG2180" s="4"/>
      <c r="BH2180" s="4"/>
      <c r="BI2180" s="4"/>
      <c r="BJ2180" s="4"/>
      <c r="BK2180" s="4"/>
      <c r="BL2180" s="4"/>
      <c r="BM2180" s="4"/>
      <c r="BN2180" s="4"/>
      <c r="BO2180" s="4"/>
      <c r="BP2180" s="4"/>
      <c r="BQ2180" s="4"/>
      <c r="BR2180" s="4"/>
      <c r="BS2180" s="4"/>
      <c r="BT2180" s="4"/>
      <c r="BU2180" s="4"/>
      <c r="BV2180" s="4"/>
    </row>
    <row r="2181" spans="1:77">
      <c r="B2181" t="str">
        <f>B2179</f>
        <v>siemens2017</v>
      </c>
      <c r="C2181" t="s">
        <v>48</v>
      </c>
      <c r="D2181">
        <f>D2179</f>
        <v>2017</v>
      </c>
      <c r="E2181" t="s">
        <v>22</v>
      </c>
      <c r="F2181" s="22" t="str">
        <f>IFERROR(AVERAGE(G2181:H2181),"")</f>
        <v/>
      </c>
      <c r="G2181" s="23"/>
      <c r="H2181" s="24"/>
      <c r="I2181" s="22" t="str">
        <f>IFERROR(AVERAGE(J2181:K2181),"")</f>
        <v/>
      </c>
      <c r="J2181" s="23"/>
      <c r="K2181" s="24"/>
      <c r="L2181" s="22" t="str">
        <f>IFERROR(AVERAGE(M2181:N2181),"")</f>
        <v/>
      </c>
      <c r="M2181" s="23"/>
      <c r="N2181" s="24"/>
      <c r="O2181" s="22" t="str">
        <f>IFERROR(AVERAGE(P2181:Q2181),"")</f>
        <v/>
      </c>
      <c r="P2181" s="23"/>
      <c r="Q2181" s="24"/>
      <c r="R2181" s="22" t="str">
        <f>IFERROR(AVERAGE(S2181:T2181),"")</f>
        <v/>
      </c>
      <c r="S2181" s="23"/>
      <c r="T2181" s="24"/>
      <c r="U2181" s="22" t="str">
        <f>IFERROR(AVERAGE(V2181:W2181),"")</f>
        <v/>
      </c>
      <c r="V2181" s="23"/>
      <c r="W2181" s="24"/>
      <c r="X2181" s="22" t="str">
        <f>IFERROR(AVERAGE(Y2181:Z2181),"")</f>
        <v/>
      </c>
      <c r="Y2181" s="23"/>
      <c r="Z2181" s="24"/>
      <c r="AA2181" s="22" t="str">
        <f>IFERROR(AVERAGE(AB2181:AC2181),"")</f>
        <v/>
      </c>
      <c r="AB2181" s="23"/>
      <c r="AC2181" s="24"/>
      <c r="AD2181" s="22" t="str">
        <f>IFERROR(AVERAGE(AE2181:AF2181),"")</f>
        <v/>
      </c>
      <c r="AE2181" s="23"/>
      <c r="AF2181" s="24"/>
      <c r="AG2181" s="22" t="str">
        <f>IFERROR(AVERAGE(AH2181:AI2181),"")</f>
        <v/>
      </c>
      <c r="AH2181" s="23"/>
      <c r="AI2181" s="24"/>
      <c r="AJ2181" s="22" t="str">
        <f>IFERROR(AVERAGE(AK2181:AL2181),"")</f>
        <v/>
      </c>
      <c r="AK2181" s="23"/>
      <c r="AL2181" s="24"/>
      <c r="AM2181" s="22" t="str">
        <f>IFERROR(AVERAGE(AN2181:AO2181),"")</f>
        <v/>
      </c>
      <c r="AN2181" s="23"/>
      <c r="AO2181" s="24"/>
      <c r="AP2181" s="22" t="str">
        <f>IFERROR(AVERAGE(AQ2181:AR2181),"")</f>
        <v/>
      </c>
      <c r="AQ2181" s="23"/>
      <c r="AR2181" s="24"/>
      <c r="AS2181" s="22" t="str">
        <f>IFERROR(AVERAGE(AT2181:AU2181),"")</f>
        <v/>
      </c>
      <c r="AT2181" s="23"/>
      <c r="AU2181" s="24"/>
      <c r="AV2181" s="22" t="str">
        <f>IFERROR(AVERAGE(AW2181:AX2181),"")</f>
        <v/>
      </c>
      <c r="AW2181" s="23"/>
      <c r="AX2181" s="24"/>
      <c r="AY2181" s="22" t="str">
        <f>IFERROR(AVERAGE(AZ2181:BA2181),"")</f>
        <v/>
      </c>
      <c r="AZ2181" s="23"/>
      <c r="BA2181" s="24"/>
      <c r="BB2181" s="22" t="str">
        <f>IFERROR(AVERAGE(BC2181:BD2181),"")</f>
        <v/>
      </c>
      <c r="BC2181" s="23"/>
      <c r="BD2181" s="24"/>
      <c r="BE2181" s="22" t="str">
        <f>IFERROR(AVERAGE(BF2181:BG2181),"")</f>
        <v/>
      </c>
      <c r="BF2181" s="23"/>
      <c r="BG2181" s="24"/>
      <c r="BH2181" s="22" t="str">
        <f>IFERROR(AVERAGE(BI2181:BJ2181),"")</f>
        <v/>
      </c>
      <c r="BI2181" s="23"/>
      <c r="BJ2181" s="24"/>
      <c r="BK2181" s="22" t="str">
        <f>IFERROR(AVERAGE(BL2181:BM2181),"")</f>
        <v/>
      </c>
      <c r="BL2181" s="23"/>
      <c r="BM2181" s="24"/>
      <c r="BN2181" s="22" t="str">
        <f>IFERROR(AVERAGE(BO2181:BP2181),"")</f>
        <v/>
      </c>
      <c r="BO2181" s="23"/>
      <c r="BP2181" s="24"/>
      <c r="BQ2181" s="22" t="str">
        <f>IFERROR(AVERAGE(BR2181:BS2181),"")</f>
        <v/>
      </c>
      <c r="BR2181" s="23"/>
      <c r="BS2181" s="24"/>
      <c r="BT2181" s="22" t="str">
        <f>IFERROR(AVERAGE(BU2181:BV2181),"")</f>
        <v/>
      </c>
      <c r="BU2181" s="23"/>
      <c r="BV2181" s="24"/>
    </row>
    <row r="2182" spans="1:77">
      <c r="B2182" t="str">
        <f>B2181</f>
        <v>siemens2017</v>
      </c>
      <c r="C2182" t="s">
        <v>49</v>
      </c>
      <c r="D2182">
        <f>D2181</f>
        <v>2017</v>
      </c>
      <c r="E2182" t="s">
        <v>22</v>
      </c>
      <c r="F2182" s="22" t="str">
        <f>IFERROR(AVERAGE(G2182:H2182),"")</f>
        <v/>
      </c>
      <c r="G2182" s="23"/>
      <c r="H2182" s="24"/>
      <c r="I2182" s="22" t="str">
        <f>IFERROR(AVERAGE(J2182:K2182),"")</f>
        <v/>
      </c>
      <c r="J2182" s="23"/>
      <c r="K2182" s="24"/>
      <c r="L2182" s="22" t="str">
        <f>IFERROR(AVERAGE(M2182:N2182),"")</f>
        <v/>
      </c>
      <c r="M2182" s="23"/>
      <c r="N2182" s="24"/>
      <c r="O2182" s="22" t="str">
        <f>IFERROR(AVERAGE(P2182:Q2182),"")</f>
        <v/>
      </c>
      <c r="P2182" s="23"/>
      <c r="Q2182" s="24"/>
      <c r="R2182" s="22" t="str">
        <f>IFERROR(AVERAGE(S2182:T2182),"")</f>
        <v/>
      </c>
      <c r="S2182" s="23"/>
      <c r="T2182" s="24"/>
      <c r="U2182" s="22" t="str">
        <f>IFERROR(AVERAGE(V2182:W2182),"")</f>
        <v/>
      </c>
      <c r="V2182" s="23"/>
      <c r="W2182" s="24"/>
      <c r="X2182" s="22" t="str">
        <f>IFERROR(AVERAGE(Y2182:Z2182),"")</f>
        <v/>
      </c>
      <c r="Y2182" s="23"/>
      <c r="Z2182" s="24"/>
      <c r="AA2182" s="22" t="str">
        <f>IFERROR(AVERAGE(AB2182:AC2182),"")</f>
        <v/>
      </c>
      <c r="AB2182" s="23"/>
      <c r="AC2182" s="24"/>
      <c r="AD2182" s="22" t="str">
        <f>IFERROR(AVERAGE(AE2182:AF2182),"")</f>
        <v/>
      </c>
      <c r="AE2182" s="23"/>
      <c r="AF2182" s="24"/>
      <c r="AG2182" s="22" t="str">
        <f>IFERROR(AVERAGE(AH2182:AI2182),"")</f>
        <v/>
      </c>
      <c r="AH2182" s="23"/>
      <c r="AI2182" s="24"/>
      <c r="AJ2182" s="22" t="str">
        <f>IFERROR(AVERAGE(AK2182:AL2182),"")</f>
        <v/>
      </c>
      <c r="AK2182" s="23"/>
      <c r="AL2182" s="24"/>
      <c r="AM2182" s="22" t="str">
        <f>IFERROR(AVERAGE(AN2182:AO2182),"")</f>
        <v/>
      </c>
      <c r="AN2182" s="23"/>
      <c r="AO2182" s="24"/>
      <c r="AP2182" s="22" t="str">
        <f>IFERROR(AVERAGE(AQ2182:AR2182),"")</f>
        <v/>
      </c>
      <c r="AQ2182" s="23"/>
      <c r="AR2182" s="24"/>
      <c r="AS2182" s="22" t="str">
        <f>IFERROR(AVERAGE(AT2182:AU2182),"")</f>
        <v/>
      </c>
      <c r="AT2182" s="23"/>
      <c r="AU2182" s="24"/>
      <c r="AV2182" s="22" t="str">
        <f>IFERROR(AVERAGE(AW2182:AX2182),"")</f>
        <v/>
      </c>
      <c r="AW2182" s="23"/>
      <c r="AX2182" s="24"/>
      <c r="AY2182" s="22" t="str">
        <f>IFERROR(AVERAGE(AZ2182:BA2182),"")</f>
        <v/>
      </c>
      <c r="AZ2182" s="23"/>
      <c r="BA2182" s="24"/>
      <c r="BB2182" s="22" t="str">
        <f>IFERROR(AVERAGE(BC2182:BD2182),"")</f>
        <v/>
      </c>
      <c r="BC2182" s="23"/>
      <c r="BD2182" s="24"/>
      <c r="BE2182" s="22" t="str">
        <f>IFERROR(AVERAGE(BF2182:BG2182),"")</f>
        <v/>
      </c>
      <c r="BF2182" s="23"/>
      <c r="BG2182" s="24"/>
      <c r="BH2182" s="22" t="str">
        <f>IFERROR(AVERAGE(BI2182:BJ2182),"")</f>
        <v/>
      </c>
      <c r="BI2182" s="23"/>
      <c r="BJ2182" s="24"/>
      <c r="BK2182" s="22" t="str">
        <f>IFERROR(AVERAGE(BL2182:BM2182),"")</f>
        <v/>
      </c>
      <c r="BL2182" s="23"/>
      <c r="BM2182" s="24"/>
      <c r="BN2182" s="22" t="str">
        <f>IFERROR(AVERAGE(BO2182:BP2182),"")</f>
        <v/>
      </c>
      <c r="BO2182" s="23"/>
      <c r="BP2182" s="24"/>
      <c r="BQ2182" s="22" t="str">
        <f>IFERROR(AVERAGE(BR2182:BS2182),"")</f>
        <v/>
      </c>
      <c r="BR2182" s="23"/>
      <c r="BS2182" s="24"/>
      <c r="BT2182" s="22" t="str">
        <f>IFERROR(AVERAGE(BU2182:BV2182),"")</f>
        <v/>
      </c>
      <c r="BU2182" s="23"/>
      <c r="BV2182" s="24"/>
    </row>
    <row r="2183" spans="1:77">
      <c r="B2183" t="s">
        <v>69</v>
      </c>
      <c r="F2183" s="4"/>
      <c r="G2183" s="4"/>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c r="AV2183" s="4"/>
      <c r="AW2183" s="4"/>
      <c r="AX2183" s="4"/>
      <c r="AY2183" s="4"/>
      <c r="AZ2183" s="4"/>
      <c r="BA2183" s="4"/>
      <c r="BB2183" s="4"/>
      <c r="BC2183" s="4"/>
      <c r="BD2183" s="4"/>
      <c r="BE2183" s="4"/>
      <c r="BF2183" s="4"/>
      <c r="BG2183" s="4"/>
      <c r="BH2183" s="4"/>
      <c r="BI2183" s="4"/>
      <c r="BJ2183" s="4"/>
      <c r="BK2183" s="4"/>
      <c r="BL2183" s="4"/>
      <c r="BM2183" s="4"/>
      <c r="BN2183" s="4"/>
      <c r="BO2183" s="4"/>
      <c r="BP2183" s="4"/>
      <c r="BQ2183" s="4"/>
      <c r="BR2183" s="4"/>
      <c r="BS2183" s="4"/>
      <c r="BT2183" s="4"/>
      <c r="BU2183" s="4"/>
      <c r="BV2183" s="4"/>
    </row>
    <row r="2184" spans="1:77">
      <c r="B2184" t="str">
        <f>B2179</f>
        <v>siemens2017</v>
      </c>
      <c r="C2184" t="s">
        <v>23</v>
      </c>
      <c r="D2184">
        <f>D2179</f>
        <v>2017</v>
      </c>
      <c r="E2184" t="s">
        <v>20</v>
      </c>
      <c r="F2184" s="4" t="str">
        <f>IFERROR(AVERAGE(G2184:H2184),"")</f>
        <v/>
      </c>
      <c r="G2184" s="12"/>
      <c r="H2184" s="13"/>
      <c r="I2184" s="4" t="str">
        <f>IFERROR(AVERAGE(J2184:K2184),"")</f>
        <v/>
      </c>
      <c r="J2184" s="12"/>
      <c r="K2184" s="13"/>
      <c r="L2184" s="4" t="str">
        <f>IFERROR(AVERAGE(M2184:N2184),"")</f>
        <v/>
      </c>
      <c r="M2184" s="12"/>
      <c r="N2184" s="13"/>
      <c r="O2184" s="4" t="str">
        <f>IFERROR(AVERAGE(P2184:Q2184),"")</f>
        <v/>
      </c>
      <c r="P2184" s="12"/>
      <c r="Q2184" s="13"/>
      <c r="R2184" s="4" t="str">
        <f>IFERROR(AVERAGE(S2184:T2184),"")</f>
        <v/>
      </c>
      <c r="S2184" s="12"/>
      <c r="T2184" s="13"/>
      <c r="U2184" s="4" t="str">
        <f>IFERROR(AVERAGE(V2184:W2184),"")</f>
        <v/>
      </c>
      <c r="V2184" s="12"/>
      <c r="W2184" s="13"/>
      <c r="X2184" s="4" t="str">
        <f>IFERROR(AVERAGE(Y2184:Z2184),"")</f>
        <v/>
      </c>
      <c r="Y2184" s="12"/>
      <c r="Z2184" s="13"/>
      <c r="AA2184" s="4" t="str">
        <f>IFERROR(AVERAGE(AB2184:AC2184),"")</f>
        <v/>
      </c>
      <c r="AB2184" s="12"/>
      <c r="AC2184" s="13"/>
      <c r="AD2184" s="4" t="str">
        <f>IFERROR(AVERAGE(AE2184:AF2184),"")</f>
        <v/>
      </c>
      <c r="AE2184" s="12"/>
      <c r="AF2184" s="13"/>
      <c r="AG2184" s="4" t="str">
        <f>IFERROR(AVERAGE(AH2184:AI2184),"")</f>
        <v/>
      </c>
      <c r="AH2184" s="12"/>
      <c r="AI2184" s="13"/>
      <c r="AJ2184" s="4" t="str">
        <f>IFERROR(AVERAGE(AK2184:AL2184),"")</f>
        <v/>
      </c>
      <c r="AK2184" s="12"/>
      <c r="AL2184" s="13"/>
      <c r="AM2184" s="4" t="str">
        <f>IFERROR(AVERAGE(AN2184:AO2184),"")</f>
        <v/>
      </c>
      <c r="AN2184" s="12"/>
      <c r="AO2184" s="13"/>
      <c r="AP2184" s="4" t="str">
        <f>IFERROR(AVERAGE(AQ2184:AR2184),"")</f>
        <v/>
      </c>
      <c r="AQ2184" s="12"/>
      <c r="AR2184" s="13"/>
      <c r="AS2184" s="4" t="str">
        <f>IFERROR(AVERAGE(AT2184:AU2184),"")</f>
        <v/>
      </c>
      <c r="AT2184" s="12"/>
      <c r="AU2184" s="13"/>
      <c r="AV2184" s="4" t="str">
        <f>IFERROR(AVERAGE(AW2184:AX2184),"")</f>
        <v/>
      </c>
      <c r="AW2184" s="12"/>
      <c r="AX2184" s="13"/>
      <c r="AY2184" s="4" t="str">
        <f>IFERROR(AVERAGE(AZ2184:BA2184),"")</f>
        <v/>
      </c>
      <c r="AZ2184" s="12"/>
      <c r="BA2184" s="13"/>
      <c r="BB2184" s="4" t="str">
        <f>IFERROR(AVERAGE(BC2184:BD2184),"")</f>
        <v/>
      </c>
      <c r="BC2184" s="12"/>
      <c r="BD2184" s="13"/>
      <c r="BE2184" s="4" t="str">
        <f>IFERROR(AVERAGE(BF2184:BG2184),"")</f>
        <v/>
      </c>
      <c r="BF2184" s="12"/>
      <c r="BG2184" s="13"/>
      <c r="BH2184" s="4" t="str">
        <f>IFERROR(AVERAGE(BI2184:BJ2184),"")</f>
        <v/>
      </c>
      <c r="BI2184" s="12"/>
      <c r="BJ2184" s="13"/>
      <c r="BK2184" s="4" t="str">
        <f>IFERROR(AVERAGE(BL2184:BM2184),"")</f>
        <v/>
      </c>
      <c r="BL2184" s="12"/>
      <c r="BM2184" s="13"/>
      <c r="BN2184" s="4" t="str">
        <f>IFERROR(AVERAGE(BO2184:BP2184),"")</f>
        <v/>
      </c>
      <c r="BO2184" s="12"/>
      <c r="BP2184" s="13"/>
      <c r="BQ2184" s="4" t="str">
        <f>IFERROR(AVERAGE(BR2184:BS2184),"")</f>
        <v/>
      </c>
      <c r="BR2184" s="12"/>
      <c r="BS2184" s="13"/>
      <c r="BT2184" s="4" t="str">
        <f>IFERROR(AVERAGE(BU2184:BV2184),"")</f>
        <v/>
      </c>
      <c r="BU2184" s="12"/>
      <c r="BV2184" s="13"/>
    </row>
    <row r="2185" spans="1:77">
      <c r="B2185" t="str">
        <f>B2184</f>
        <v>siemens2017</v>
      </c>
      <c r="C2185" t="s">
        <v>42</v>
      </c>
      <c r="D2185">
        <f>D2184</f>
        <v>2017</v>
      </c>
      <c r="E2185" t="s">
        <v>43</v>
      </c>
      <c r="F2185" s="4" t="str">
        <f>IFERROR(AVERAGE(G2185:H2185),"")</f>
        <v/>
      </c>
      <c r="G2185" s="12"/>
      <c r="H2185" s="13"/>
      <c r="I2185" s="4" t="str">
        <f>IFERROR(AVERAGE(J2185:K2185),"")</f>
        <v/>
      </c>
      <c r="J2185" s="12"/>
      <c r="K2185" s="13"/>
      <c r="L2185" s="4" t="str">
        <f>IFERROR(AVERAGE(M2185:N2185),"")</f>
        <v/>
      </c>
      <c r="M2185" s="12"/>
      <c r="N2185" s="13"/>
      <c r="O2185" s="4" t="str">
        <f>IFERROR(AVERAGE(P2185:Q2185),"")</f>
        <v/>
      </c>
      <c r="P2185" s="12"/>
      <c r="Q2185" s="13"/>
      <c r="R2185" s="4" t="str">
        <f>IFERROR(AVERAGE(S2185:T2185),"")</f>
        <v/>
      </c>
      <c r="S2185" s="12"/>
      <c r="T2185" s="13"/>
      <c r="U2185" s="4" t="str">
        <f>IFERROR(AVERAGE(V2185:W2185),"")</f>
        <v/>
      </c>
      <c r="V2185" s="12"/>
      <c r="W2185" s="13"/>
      <c r="X2185" s="4" t="str">
        <f>IFERROR(AVERAGE(Y2185:Z2185),"")</f>
        <v/>
      </c>
      <c r="Y2185" s="12"/>
      <c r="Z2185" s="13"/>
      <c r="AA2185" s="4" t="str">
        <f>IFERROR(AVERAGE(AB2185:AC2185),"")</f>
        <v/>
      </c>
      <c r="AB2185" s="12"/>
      <c r="AC2185" s="13"/>
      <c r="AD2185" s="4" t="str">
        <f>IFERROR(AVERAGE(AE2185:AF2185),"")</f>
        <v/>
      </c>
      <c r="AE2185" s="12"/>
      <c r="AF2185" s="13"/>
      <c r="AG2185" s="4" t="str">
        <f>IFERROR(AVERAGE(AH2185:AI2185),"")</f>
        <v/>
      </c>
      <c r="AH2185" s="12"/>
      <c r="AI2185" s="13"/>
      <c r="AJ2185" s="4" t="str">
        <f>IFERROR(AVERAGE(AK2185:AL2185),"")</f>
        <v/>
      </c>
      <c r="AK2185" s="12"/>
      <c r="AL2185" s="13"/>
      <c r="AM2185" s="4" t="str">
        <f>IFERROR(AVERAGE(AN2185:AO2185),"")</f>
        <v/>
      </c>
      <c r="AN2185" s="12"/>
      <c r="AO2185" s="13"/>
      <c r="AP2185" s="4" t="str">
        <f>IFERROR(AVERAGE(AQ2185:AR2185),"")</f>
        <v/>
      </c>
      <c r="AQ2185" s="12"/>
      <c r="AR2185" s="13"/>
      <c r="AS2185" s="4" t="str">
        <f>IFERROR(AVERAGE(AT2185:AU2185),"")</f>
        <v/>
      </c>
      <c r="AT2185" s="12"/>
      <c r="AU2185" s="13"/>
      <c r="AV2185" s="4" t="str">
        <f>IFERROR(AVERAGE(AW2185:AX2185),"")</f>
        <v/>
      </c>
      <c r="AW2185" s="12"/>
      <c r="AX2185" s="13"/>
      <c r="AY2185" s="4" t="str">
        <f>IFERROR(AVERAGE(AZ2185:BA2185),"")</f>
        <v/>
      </c>
      <c r="AZ2185" s="12"/>
      <c r="BA2185" s="13"/>
      <c r="BB2185" s="4" t="str">
        <f>IFERROR(AVERAGE(BC2185:BD2185),"")</f>
        <v/>
      </c>
      <c r="BC2185" s="12"/>
      <c r="BD2185" s="13"/>
      <c r="BE2185" s="4" t="str">
        <f>IFERROR(AVERAGE(BF2185:BG2185),"")</f>
        <v/>
      </c>
      <c r="BF2185" s="12"/>
      <c r="BG2185" s="13"/>
      <c r="BH2185" s="4" t="str">
        <f>IFERROR(AVERAGE(BI2185:BJ2185),"")</f>
        <v/>
      </c>
      <c r="BI2185" s="12"/>
      <c r="BJ2185" s="13"/>
      <c r="BK2185" s="4" t="str">
        <f>IFERROR(AVERAGE(BL2185:BM2185),"")</f>
        <v/>
      </c>
      <c r="BL2185" s="12"/>
      <c r="BM2185" s="13"/>
      <c r="BN2185" s="4" t="str">
        <f>IFERROR(AVERAGE(BO2185:BP2185),"")</f>
        <v/>
      </c>
      <c r="BO2185" s="12"/>
      <c r="BP2185" s="13"/>
      <c r="BQ2185" s="4" t="str">
        <f>IFERROR(AVERAGE(BR2185:BS2185),"")</f>
        <v/>
      </c>
      <c r="BR2185" s="12"/>
      <c r="BS2185" s="13"/>
      <c r="BT2185" s="4" t="str">
        <f>IFERROR(AVERAGE(BU2185:BV2185),"")</f>
        <v/>
      </c>
      <c r="BU2185" s="12"/>
      <c r="BV2185" s="13"/>
    </row>
    <row r="2186" spans="1:77">
      <c r="B2186" t="str">
        <f>B2185</f>
        <v>siemens2017</v>
      </c>
      <c r="C2186" t="s">
        <v>21</v>
      </c>
      <c r="D2186">
        <f>D2185</f>
        <v>2017</v>
      </c>
      <c r="E2186" t="s">
        <v>22</v>
      </c>
      <c r="F2186" s="22" t="str">
        <f>IFERROR(AVERAGE(G2186:H2186),"")</f>
        <v/>
      </c>
      <c r="G2186" s="23"/>
      <c r="H2186" s="24"/>
      <c r="I2186" s="22" t="str">
        <f>IFERROR(AVERAGE(J2186:K2186),"")</f>
        <v/>
      </c>
      <c r="J2186" s="23"/>
      <c r="K2186" s="24"/>
      <c r="L2186" s="22" t="str">
        <f>IFERROR(AVERAGE(M2186:N2186),"")</f>
        <v/>
      </c>
      <c r="M2186" s="23"/>
      <c r="N2186" s="24"/>
      <c r="O2186" s="22" t="str">
        <f>IFERROR(AVERAGE(P2186:Q2186),"")</f>
        <v/>
      </c>
      <c r="P2186" s="23"/>
      <c r="Q2186" s="24"/>
      <c r="R2186" s="22" t="str">
        <f>IFERROR(AVERAGE(S2186:T2186),"")</f>
        <v/>
      </c>
      <c r="S2186" s="23"/>
      <c r="T2186" s="24"/>
      <c r="U2186" s="22" t="str">
        <f>IFERROR(AVERAGE(V2186:W2186),"")</f>
        <v/>
      </c>
      <c r="V2186" s="23"/>
      <c r="W2186" s="24"/>
      <c r="X2186" s="22" t="str">
        <f>IFERROR(AVERAGE(Y2186:Z2186),"")</f>
        <v/>
      </c>
      <c r="Y2186" s="23"/>
      <c r="Z2186" s="24"/>
      <c r="AA2186" s="22" t="str">
        <f>IFERROR(AVERAGE(AB2186:AC2186),"")</f>
        <v/>
      </c>
      <c r="AB2186" s="23"/>
      <c r="AC2186" s="24"/>
      <c r="AD2186" s="22" t="str">
        <f>IFERROR(AVERAGE(AE2186:AF2186),"")</f>
        <v/>
      </c>
      <c r="AE2186" s="23"/>
      <c r="AF2186" s="24"/>
      <c r="AG2186" s="22" t="str">
        <f>IFERROR(AVERAGE(AH2186:AI2186),"")</f>
        <v/>
      </c>
      <c r="AH2186" s="23"/>
      <c r="AI2186" s="24"/>
      <c r="AJ2186" s="22" t="str">
        <f>IFERROR(AVERAGE(AK2186:AL2186),"")</f>
        <v/>
      </c>
      <c r="AK2186" s="23"/>
      <c r="AL2186" s="24"/>
      <c r="AM2186" s="22" t="str">
        <f>IFERROR(AVERAGE(AN2186:AO2186),"")</f>
        <v/>
      </c>
      <c r="AN2186" s="23"/>
      <c r="AO2186" s="24"/>
      <c r="AP2186" s="22" t="str">
        <f>IFERROR(AVERAGE(AQ2186:AR2186),"")</f>
        <v/>
      </c>
      <c r="AQ2186" s="23"/>
      <c r="AR2186" s="24"/>
      <c r="AS2186" s="22" t="str">
        <f>IFERROR(AVERAGE(AT2186:AU2186),"")</f>
        <v/>
      </c>
      <c r="AT2186" s="23"/>
      <c r="AU2186" s="24"/>
      <c r="AV2186" s="22" t="str">
        <f>IFERROR(AVERAGE(AW2186:AX2186),"")</f>
        <v/>
      </c>
      <c r="AW2186" s="23"/>
      <c r="AX2186" s="24"/>
      <c r="AY2186" s="22" t="str">
        <f>IFERROR(AVERAGE(AZ2186:BA2186),"")</f>
        <v/>
      </c>
      <c r="AZ2186" s="23"/>
      <c r="BA2186" s="24"/>
      <c r="BB2186" s="22" t="str">
        <f>IFERROR(AVERAGE(BC2186:BD2186),"")</f>
        <v/>
      </c>
      <c r="BC2186" s="23"/>
      <c r="BD2186" s="24"/>
      <c r="BE2186" s="22" t="str">
        <f>IFERROR(AVERAGE(BF2186:BG2186),"")</f>
        <v/>
      </c>
      <c r="BF2186" s="23"/>
      <c r="BG2186" s="24"/>
      <c r="BH2186" s="22" t="str">
        <f>IFERROR(AVERAGE(BI2186:BJ2186),"")</f>
        <v/>
      </c>
      <c r="BI2186" s="23"/>
      <c r="BJ2186" s="24"/>
      <c r="BK2186" s="22" t="str">
        <f>IFERROR(AVERAGE(BL2186:BM2186),"")</f>
        <v/>
      </c>
      <c r="BL2186" s="23"/>
      <c r="BM2186" s="24"/>
      <c r="BN2186" s="22" t="str">
        <f>IFERROR(AVERAGE(BO2186:BP2186),"")</f>
        <v/>
      </c>
      <c r="BO2186" s="23"/>
      <c r="BP2186" s="24"/>
      <c r="BQ2186" s="22" t="str">
        <f>IFERROR(AVERAGE(BR2186:BS2186),"")</f>
        <v/>
      </c>
      <c r="BR2186" s="23"/>
      <c r="BS2186" s="24"/>
      <c r="BT2186" s="22" t="str">
        <f>IFERROR(AVERAGE(BU2186:BV2186),"")</f>
        <v/>
      </c>
      <c r="BU2186" s="23"/>
      <c r="BV2186" s="24"/>
    </row>
    <row r="2187" spans="1:77">
      <c r="B2187" s="11"/>
      <c r="C2187" s="11"/>
      <c r="D2187" s="11"/>
      <c r="E2187" s="11"/>
      <c r="F2187" s="11"/>
      <c r="G2187" s="11"/>
      <c r="H2187" s="11"/>
      <c r="I2187" s="11"/>
      <c r="J2187" s="11"/>
      <c r="K2187" s="11"/>
      <c r="L2187" s="11"/>
      <c r="M2187" s="11"/>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c r="AV2187" s="11"/>
      <c r="AW2187" s="11"/>
      <c r="AX2187" s="11"/>
      <c r="AY2187" s="11"/>
      <c r="AZ2187" s="11"/>
      <c r="BA2187" s="11"/>
      <c r="BB2187" s="11"/>
      <c r="BC2187" s="11"/>
      <c r="BD2187" s="11"/>
      <c r="BE2187" s="11"/>
      <c r="BF2187" s="11"/>
      <c r="BG2187" s="11"/>
      <c r="BH2187" s="11"/>
      <c r="BI2187" s="11"/>
      <c r="BJ2187" s="11"/>
      <c r="BK2187" s="11"/>
      <c r="BL2187" s="11"/>
      <c r="BM2187" s="11"/>
      <c r="BN2187" s="11"/>
      <c r="BO2187" s="11"/>
      <c r="BP2187" s="11"/>
      <c r="BQ2187" s="11"/>
      <c r="BR2187" s="11"/>
      <c r="BS2187" s="11"/>
      <c r="BT2187" s="11"/>
      <c r="BU2187" s="11"/>
      <c r="BV2187" s="11"/>
      <c r="BW2187" s="11"/>
      <c r="BX2187" s="11"/>
      <c r="BY2187" s="11"/>
    </row>
    <row r="2189" spans="1:77">
      <c r="A2189" s="5">
        <f>MATCH(B2189,Sources[Citekey],0)</f>
        <v>94</v>
      </c>
      <c r="B2189" s="6" t="s">
        <v>522</v>
      </c>
      <c r="C2189" s="1"/>
      <c r="D2189" s="1">
        <f>VLOOKUP(B2189,Sources[],2,FALSE)</f>
        <v>2017</v>
      </c>
      <c r="F2189" s="4"/>
      <c r="G2189" s="4"/>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4"/>
      <c r="AU2189" s="4"/>
      <c r="AV2189" s="4"/>
      <c r="AW2189" s="4"/>
      <c r="AX2189" s="4"/>
      <c r="AY2189" s="4"/>
      <c r="AZ2189" s="4"/>
      <c r="BA2189" s="4"/>
      <c r="BB2189" s="4"/>
      <c r="BC2189" s="4"/>
      <c r="BD2189" s="4"/>
      <c r="BE2189" s="4"/>
      <c r="BF2189" s="4"/>
      <c r="BG2189" s="4"/>
      <c r="BH2189" s="4"/>
      <c r="BI2189" s="4"/>
      <c r="BJ2189" s="4"/>
      <c r="BK2189" s="4"/>
      <c r="BL2189" s="4"/>
      <c r="BM2189" s="4"/>
      <c r="BN2189" s="4"/>
      <c r="BO2189" s="4"/>
      <c r="BP2189" s="4"/>
      <c r="BQ2189" s="4"/>
      <c r="BR2189" s="4"/>
      <c r="BS2189" s="4"/>
      <c r="BT2189" s="4"/>
      <c r="BU2189" s="4"/>
      <c r="BV2189" s="4"/>
    </row>
    <row r="2190" spans="1:77">
      <c r="B2190" t="str">
        <f>B2189</f>
        <v>michalski2017hydrogen</v>
      </c>
      <c r="C2190" t="s">
        <v>3</v>
      </c>
      <c r="D2190">
        <f>D2189</f>
        <v>2017</v>
      </c>
      <c r="E2190" s="25" t="s">
        <v>6</v>
      </c>
      <c r="F2190" s="4" t="str">
        <f>IFERROR(AVERAGE(G2190:H2190),"")</f>
        <v/>
      </c>
      <c r="G2190" s="12"/>
      <c r="H2190" s="13"/>
      <c r="I2190" s="4" t="str">
        <f>IFERROR(AVERAGE(J2190:K2190),"")</f>
        <v/>
      </c>
      <c r="J2190" s="12"/>
      <c r="K2190" s="13"/>
      <c r="L2190" s="4" t="str">
        <f>IFERROR(AVERAGE(M2190:N2190),"")</f>
        <v/>
      </c>
      <c r="M2190" s="12"/>
      <c r="N2190" s="13"/>
      <c r="O2190" s="4" t="str">
        <f>IFERROR(AVERAGE(P2190:Q2190),"")</f>
        <v/>
      </c>
      <c r="P2190" s="12"/>
      <c r="Q2190" s="13"/>
      <c r="R2190" s="4" t="str">
        <f>IFERROR(AVERAGE(S2190:T2190),"")</f>
        <v/>
      </c>
      <c r="S2190" s="12"/>
      <c r="T2190" s="13"/>
      <c r="U2190" s="4" t="str">
        <f>IFERROR(AVERAGE(V2190:W2190),"")</f>
        <v/>
      </c>
      <c r="V2190" s="12"/>
      <c r="W2190" s="13"/>
      <c r="X2190" s="4" t="str">
        <f>IFERROR(AVERAGE(Y2190:Z2190),"")</f>
        <v/>
      </c>
      <c r="Y2190" s="12"/>
      <c r="Z2190" s="13"/>
      <c r="AA2190" s="4" t="str">
        <f>IFERROR(AVERAGE(AB2190:AC2190),"")</f>
        <v/>
      </c>
      <c r="AB2190" s="12"/>
      <c r="AC2190" s="13"/>
      <c r="AD2190" s="4" t="str">
        <f>IFERROR(AVERAGE(AE2190:AF2190),"")</f>
        <v/>
      </c>
      <c r="AE2190" s="12"/>
      <c r="AF2190" s="13"/>
      <c r="AG2190" s="4" t="str">
        <f>IFERROR(AVERAGE(AH2190:AI2190),"")</f>
        <v/>
      </c>
      <c r="AH2190" s="12"/>
      <c r="AI2190" s="13"/>
      <c r="AJ2190" s="4" t="str">
        <f>IFERROR(AVERAGE(AK2190:AL2190),"")</f>
        <v/>
      </c>
      <c r="AK2190" s="12"/>
      <c r="AL2190" s="13"/>
      <c r="AM2190" s="4" t="str">
        <f>IFERROR(AVERAGE(AN2190:AO2190),"")</f>
        <v/>
      </c>
      <c r="AN2190" s="12"/>
      <c r="AO2190" s="13"/>
      <c r="AP2190" s="4" t="str">
        <f>IFERROR(AVERAGE(AQ2190:AR2190),"")</f>
        <v/>
      </c>
      <c r="AQ2190" s="12"/>
      <c r="AR2190" s="13"/>
      <c r="AS2190" s="4" t="str">
        <f>IFERROR(AVERAGE(AT2190:AU2190),"")</f>
        <v/>
      </c>
      <c r="AT2190" s="12"/>
      <c r="AU2190" s="13"/>
      <c r="AV2190" s="4" t="str">
        <f>IFERROR(AVERAGE(AW2190:AX2190),"")</f>
        <v/>
      </c>
      <c r="AW2190" s="12"/>
      <c r="AX2190" s="13"/>
      <c r="AY2190" s="4" t="str">
        <f>IFERROR(AVERAGE(AZ2190:BA2190),"")</f>
        <v/>
      </c>
      <c r="AZ2190" s="12"/>
      <c r="BA2190" s="13"/>
      <c r="BB2190" s="4" t="str">
        <f>IFERROR(AVERAGE(BC2190:BD2190),"")</f>
        <v/>
      </c>
      <c r="BC2190" s="12"/>
      <c r="BD2190" s="13"/>
      <c r="BE2190" s="4" t="str">
        <f>IFERROR(AVERAGE(BF2190:BG2190),"")</f>
        <v/>
      </c>
      <c r="BF2190" s="12"/>
      <c r="BG2190" s="13"/>
      <c r="BH2190" s="4" t="str">
        <f>IFERROR(AVERAGE(BI2190:BJ2190),"")</f>
        <v/>
      </c>
      <c r="BI2190" s="12"/>
      <c r="BJ2190" s="13"/>
      <c r="BK2190" s="4" t="str">
        <f>IFERROR(AVERAGE(BL2190:BM2190),"")</f>
        <v/>
      </c>
      <c r="BL2190" s="12"/>
      <c r="BM2190" s="13"/>
      <c r="BN2190" s="4" t="str">
        <f>IFERROR(AVERAGE(BO2190:BP2190),"")</f>
        <v/>
      </c>
      <c r="BO2190" s="12"/>
      <c r="BP2190" s="13"/>
      <c r="BQ2190" s="4">
        <f>IFERROR(AVERAGE(BR2190:BS2190),"")</f>
        <v>932</v>
      </c>
      <c r="BR2190" s="12">
        <v>932</v>
      </c>
      <c r="BS2190" s="13">
        <v>932</v>
      </c>
      <c r="BT2190" s="4" t="str">
        <f>IFERROR(AVERAGE(BU2190:BV2190),"")</f>
        <v/>
      </c>
      <c r="BU2190" s="12"/>
      <c r="BV2190" s="13"/>
      <c r="BX2190" s="2"/>
      <c r="BY2190" s="2"/>
    </row>
    <row r="2191" spans="1:77">
      <c r="B2191" t="str">
        <f>B2190</f>
        <v>michalski2017hydrogen</v>
      </c>
      <c r="C2191" t="s">
        <v>4</v>
      </c>
      <c r="D2191">
        <f>D2190</f>
        <v>2017</v>
      </c>
      <c r="E2191" t="str">
        <f>E2190</f>
        <v>EUR/kW</v>
      </c>
      <c r="F2191" s="4" t="str">
        <f>IFERROR(AVERAGE(G2191:H2191),"")</f>
        <v/>
      </c>
      <c r="G2191" s="14"/>
      <c r="H2191" s="15"/>
      <c r="I2191" s="4" t="str">
        <f>IFERROR(AVERAGE(J2191:K2191),"")</f>
        <v/>
      </c>
      <c r="J2191" s="14"/>
      <c r="K2191" s="15"/>
      <c r="L2191" s="4" t="str">
        <f>IFERROR(AVERAGE(M2191:N2191),"")</f>
        <v/>
      </c>
      <c r="M2191" s="14"/>
      <c r="N2191" s="15"/>
      <c r="O2191" s="4" t="str">
        <f>IFERROR(AVERAGE(P2191:Q2191),"")</f>
        <v/>
      </c>
      <c r="P2191" s="14"/>
      <c r="Q2191" s="15"/>
      <c r="R2191" s="4" t="str">
        <f>IFERROR(AVERAGE(S2191:T2191),"")</f>
        <v/>
      </c>
      <c r="S2191" s="14"/>
      <c r="T2191" s="15"/>
      <c r="U2191" s="4" t="str">
        <f>IFERROR(AVERAGE(V2191:W2191),"")</f>
        <v/>
      </c>
      <c r="V2191" s="14"/>
      <c r="W2191" s="15"/>
      <c r="X2191" s="4" t="str">
        <f>IFERROR(AVERAGE(Y2191:Z2191),"")</f>
        <v/>
      </c>
      <c r="Y2191" s="14"/>
      <c r="Z2191" s="15"/>
      <c r="AA2191" s="4" t="str">
        <f>IFERROR(AVERAGE(AB2191:AC2191),"")</f>
        <v/>
      </c>
      <c r="AB2191" s="14"/>
      <c r="AC2191" s="15"/>
      <c r="AD2191" s="4" t="str">
        <f>IFERROR(AVERAGE(AE2191:AF2191),"")</f>
        <v/>
      </c>
      <c r="AE2191" s="14"/>
      <c r="AF2191" s="15"/>
      <c r="AG2191" s="4" t="str">
        <f>IFERROR(AVERAGE(AH2191:AI2191),"")</f>
        <v/>
      </c>
      <c r="AH2191" s="14"/>
      <c r="AI2191" s="15"/>
      <c r="AJ2191" s="4" t="str">
        <f>IFERROR(AVERAGE(AK2191:AL2191),"")</f>
        <v/>
      </c>
      <c r="AK2191" s="14"/>
      <c r="AL2191" s="15"/>
      <c r="AM2191" s="4" t="str">
        <f>IFERROR(AVERAGE(AN2191:AO2191),"")</f>
        <v/>
      </c>
      <c r="AN2191" s="14"/>
      <c r="AO2191" s="15"/>
      <c r="AP2191" s="4" t="str">
        <f>IFERROR(AVERAGE(AQ2191:AR2191),"")</f>
        <v/>
      </c>
      <c r="AQ2191" s="14"/>
      <c r="AR2191" s="15"/>
      <c r="AS2191" s="4" t="str">
        <f>IFERROR(AVERAGE(AT2191:AU2191),"")</f>
        <v/>
      </c>
      <c r="AT2191" s="14"/>
      <c r="AU2191" s="15"/>
      <c r="AV2191" s="4" t="str">
        <f>IFERROR(AVERAGE(AW2191:AX2191),"")</f>
        <v/>
      </c>
      <c r="AW2191" s="14"/>
      <c r="AX2191" s="15"/>
      <c r="AY2191" s="4" t="str">
        <f>IFERROR(AVERAGE(AZ2191:BA2191),"")</f>
        <v/>
      </c>
      <c r="AZ2191" s="14"/>
      <c r="BA2191" s="15"/>
      <c r="BB2191" s="4" t="str">
        <f>IFERROR(AVERAGE(BC2191:BD2191),"")</f>
        <v/>
      </c>
      <c r="BC2191" s="14"/>
      <c r="BD2191" s="15"/>
      <c r="BE2191" s="4" t="str">
        <f>IFERROR(AVERAGE(BF2191:BG2191),"")</f>
        <v/>
      </c>
      <c r="BF2191" s="14"/>
      <c r="BG2191" s="15"/>
      <c r="BH2191" s="4" t="str">
        <f>IFERROR(AVERAGE(BI2191:BJ2191),"")</f>
        <v/>
      </c>
      <c r="BI2191" s="14"/>
      <c r="BJ2191" s="15"/>
      <c r="BK2191" s="4" t="str">
        <f>IFERROR(AVERAGE(BL2191:BM2191),"")</f>
        <v/>
      </c>
      <c r="BL2191" s="14"/>
      <c r="BM2191" s="15"/>
      <c r="BN2191" s="4" t="str">
        <f>IFERROR(AVERAGE(BO2191:BP2191),"")</f>
        <v/>
      </c>
      <c r="BO2191" s="14"/>
      <c r="BP2191" s="15"/>
      <c r="BQ2191" s="4">
        <f>IFERROR(AVERAGE(BR2191:BS2191),"")</f>
        <v>1400</v>
      </c>
      <c r="BR2191" s="14">
        <v>1400</v>
      </c>
      <c r="BS2191" s="15">
        <v>1400</v>
      </c>
      <c r="BT2191" s="4" t="str">
        <f>IFERROR(AVERAGE(BU2191:BV2191),"")</f>
        <v/>
      </c>
      <c r="BU2191" s="14"/>
      <c r="BV2191" s="15"/>
      <c r="BX2191" s="2"/>
      <c r="BY2191" s="2"/>
    </row>
    <row r="2192" spans="1:77">
      <c r="B2192" t="str">
        <f>B2191</f>
        <v>michalski2017hydrogen</v>
      </c>
      <c r="C2192" t="s">
        <v>5</v>
      </c>
      <c r="D2192">
        <f>D2191</f>
        <v>2017</v>
      </c>
      <c r="E2192" t="str">
        <f>E2191</f>
        <v>EUR/kW</v>
      </c>
      <c r="F2192" s="4" t="str">
        <f>IFERROR(AVERAGE(G2192:H2192),"")</f>
        <v/>
      </c>
      <c r="G2192" s="16"/>
      <c r="H2192" s="17"/>
      <c r="I2192" s="4" t="str">
        <f>IFERROR(AVERAGE(J2192:K2192),"")</f>
        <v/>
      </c>
      <c r="J2192" s="16"/>
      <c r="K2192" s="17"/>
      <c r="L2192" s="4" t="str">
        <f>IFERROR(AVERAGE(M2192:N2192),"")</f>
        <v/>
      </c>
      <c r="M2192" s="16"/>
      <c r="N2192" s="17"/>
      <c r="O2192" s="4" t="str">
        <f>IFERROR(AVERAGE(P2192:Q2192),"")</f>
        <v/>
      </c>
      <c r="P2192" s="16"/>
      <c r="Q2192" s="17"/>
      <c r="R2192" s="4" t="str">
        <f>IFERROR(AVERAGE(S2192:T2192),"")</f>
        <v/>
      </c>
      <c r="S2192" s="16"/>
      <c r="T2192" s="17"/>
      <c r="U2192" s="4" t="str">
        <f>IFERROR(AVERAGE(V2192:W2192),"")</f>
        <v/>
      </c>
      <c r="V2192" s="16"/>
      <c r="W2192" s="17"/>
      <c r="X2192" s="4" t="str">
        <f>IFERROR(AVERAGE(Y2192:Z2192),"")</f>
        <v/>
      </c>
      <c r="Y2192" s="16"/>
      <c r="Z2192" s="17"/>
      <c r="AA2192" s="4" t="str">
        <f>IFERROR(AVERAGE(AB2192:AC2192),"")</f>
        <v/>
      </c>
      <c r="AB2192" s="16"/>
      <c r="AC2192" s="17"/>
      <c r="AD2192" s="4" t="str">
        <f>IFERROR(AVERAGE(AE2192:AF2192),"")</f>
        <v/>
      </c>
      <c r="AE2192" s="16"/>
      <c r="AF2192" s="17"/>
      <c r="AG2192" s="4" t="str">
        <f>IFERROR(AVERAGE(AH2192:AI2192),"")</f>
        <v/>
      </c>
      <c r="AH2192" s="16"/>
      <c r="AI2192" s="17"/>
      <c r="AJ2192" s="4" t="str">
        <f>IFERROR(AVERAGE(AK2192:AL2192),"")</f>
        <v/>
      </c>
      <c r="AK2192" s="16"/>
      <c r="AL2192" s="17"/>
      <c r="AM2192" s="4" t="str">
        <f>IFERROR(AVERAGE(AN2192:AO2192),"")</f>
        <v/>
      </c>
      <c r="AN2192" s="16"/>
      <c r="AO2192" s="17"/>
      <c r="AP2192" s="4" t="str">
        <f>IFERROR(AVERAGE(AQ2192:AR2192),"")</f>
        <v/>
      </c>
      <c r="AQ2192" s="16"/>
      <c r="AR2192" s="17"/>
      <c r="AS2192" s="4" t="str">
        <f>IFERROR(AVERAGE(AT2192:AU2192),"")</f>
        <v/>
      </c>
      <c r="AT2192" s="16"/>
      <c r="AU2192" s="17"/>
      <c r="AV2192" s="4" t="str">
        <f>IFERROR(AVERAGE(AW2192:AX2192),"")</f>
        <v/>
      </c>
      <c r="AW2192" s="16"/>
      <c r="AX2192" s="17"/>
      <c r="AY2192" s="4" t="str">
        <f>IFERROR(AVERAGE(AZ2192:BA2192),"")</f>
        <v/>
      </c>
      <c r="AZ2192" s="16"/>
      <c r="BA2192" s="17"/>
      <c r="BB2192" s="4" t="str">
        <f>IFERROR(AVERAGE(BC2192:BD2192),"")</f>
        <v/>
      </c>
      <c r="BC2192" s="16"/>
      <c r="BD2192" s="17"/>
      <c r="BE2192" s="4" t="str">
        <f>IFERROR(AVERAGE(BF2192:BG2192),"")</f>
        <v/>
      </c>
      <c r="BF2192" s="16"/>
      <c r="BG2192" s="17"/>
      <c r="BH2192" s="4" t="str">
        <f>IFERROR(AVERAGE(BI2192:BJ2192),"")</f>
        <v/>
      </c>
      <c r="BI2192" s="16"/>
      <c r="BJ2192" s="17"/>
      <c r="BK2192" s="4" t="str">
        <f>IFERROR(AVERAGE(BL2192:BM2192),"")</f>
        <v/>
      </c>
      <c r="BL2192" s="16"/>
      <c r="BM2192" s="17"/>
      <c r="BN2192" s="4" t="str">
        <f>IFERROR(AVERAGE(BO2192:BP2192),"")</f>
        <v/>
      </c>
      <c r="BO2192" s="16"/>
      <c r="BP2192" s="17"/>
      <c r="BQ2192" s="4" t="str">
        <f>IFERROR(AVERAGE(BR2192:BS2192),"")</f>
        <v/>
      </c>
      <c r="BR2192" s="16"/>
      <c r="BS2192" s="17"/>
      <c r="BT2192" s="4" t="str">
        <f>IFERROR(AVERAGE(BU2192:BV2192),"")</f>
        <v/>
      </c>
      <c r="BU2192" s="16"/>
      <c r="BV2192" s="17"/>
    </row>
    <row r="2193" spans="1:74">
      <c r="B2193" t="s">
        <v>69</v>
      </c>
      <c r="F2193" s="4"/>
      <c r="G2193" s="4"/>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c r="AV2193" s="4"/>
      <c r="AW2193" s="4"/>
      <c r="AX2193" s="4"/>
      <c r="AY2193" s="4"/>
      <c r="AZ2193" s="4"/>
      <c r="BA2193" s="4"/>
      <c r="BB2193" s="4"/>
      <c r="BC2193" s="4"/>
      <c r="BD2193" s="4"/>
      <c r="BE2193" s="4"/>
      <c r="BF2193" s="4"/>
      <c r="BG2193" s="4"/>
      <c r="BH2193" s="4"/>
      <c r="BI2193" s="4"/>
      <c r="BJ2193" s="4"/>
      <c r="BK2193" s="4"/>
      <c r="BL2193" s="4"/>
      <c r="BM2193" s="4"/>
      <c r="BN2193" s="4"/>
      <c r="BO2193" s="4"/>
      <c r="BP2193" s="4"/>
      <c r="BQ2193" s="4"/>
      <c r="BR2193" s="4"/>
      <c r="BS2193" s="4"/>
      <c r="BT2193" s="4"/>
      <c r="BU2193" s="4"/>
      <c r="BV2193" s="4"/>
    </row>
    <row r="2194" spans="1:74" s="1" customFormat="1">
      <c r="A2194" s="55"/>
      <c r="B2194" s="1" t="str">
        <f>B2192</f>
        <v>michalski2017hydrogen</v>
      </c>
      <c r="C2194" s="1" t="s">
        <v>10</v>
      </c>
      <c r="D2194" s="1">
        <f>D2189</f>
        <v>2017</v>
      </c>
      <c r="E2194" s="1" t="str">
        <f>E2190</f>
        <v>EUR/kW</v>
      </c>
      <c r="F2194" s="10">
        <f>IFERROR(SUM(F2196:F2201)/F2195,0)</f>
        <v>0</v>
      </c>
      <c r="G2194" s="10">
        <f>IFERROR(SUM(G2196:G2201)/G2195,0)</f>
        <v>0</v>
      </c>
      <c r="H2194" s="10">
        <f>IFERROR(SUM(H2196:H2201)/H2195,0)</f>
        <v>0</v>
      </c>
      <c r="I2194" s="10">
        <f t="shared" ref="I2194:BT2194" si="2416">IFERROR(SUM(I2196:I2201)/I2195,0)</f>
        <v>0</v>
      </c>
      <c r="J2194" s="10">
        <f t="shared" si="2416"/>
        <v>0</v>
      </c>
      <c r="K2194" s="10">
        <f t="shared" si="2416"/>
        <v>0</v>
      </c>
      <c r="L2194" s="10">
        <f t="shared" si="2416"/>
        <v>0</v>
      </c>
      <c r="M2194" s="10">
        <f t="shared" si="2416"/>
        <v>0</v>
      </c>
      <c r="N2194" s="10">
        <f t="shared" si="2416"/>
        <v>0</v>
      </c>
      <c r="O2194" s="10">
        <f t="shared" si="2416"/>
        <v>0</v>
      </c>
      <c r="P2194" s="10">
        <f t="shared" si="2416"/>
        <v>0</v>
      </c>
      <c r="Q2194" s="10">
        <f t="shared" si="2416"/>
        <v>0</v>
      </c>
      <c r="R2194" s="10">
        <f t="shared" si="2416"/>
        <v>0</v>
      </c>
      <c r="S2194" s="10">
        <f t="shared" si="2416"/>
        <v>0</v>
      </c>
      <c r="T2194" s="10">
        <f t="shared" si="2416"/>
        <v>0</v>
      </c>
      <c r="U2194" s="10">
        <f t="shared" si="2416"/>
        <v>0</v>
      </c>
      <c r="V2194" s="10">
        <f t="shared" si="2416"/>
        <v>0</v>
      </c>
      <c r="W2194" s="10">
        <f t="shared" si="2416"/>
        <v>0</v>
      </c>
      <c r="X2194" s="10">
        <f t="shared" si="2416"/>
        <v>0</v>
      </c>
      <c r="Y2194" s="10">
        <f t="shared" si="2416"/>
        <v>0</v>
      </c>
      <c r="Z2194" s="10">
        <f t="shared" si="2416"/>
        <v>0</v>
      </c>
      <c r="AA2194" s="10">
        <f t="shared" si="2416"/>
        <v>0</v>
      </c>
      <c r="AB2194" s="10">
        <f t="shared" si="2416"/>
        <v>0</v>
      </c>
      <c r="AC2194" s="10">
        <f t="shared" si="2416"/>
        <v>0</v>
      </c>
      <c r="AD2194" s="10">
        <f t="shared" si="2416"/>
        <v>0</v>
      </c>
      <c r="AE2194" s="10">
        <f t="shared" si="2416"/>
        <v>0</v>
      </c>
      <c r="AF2194" s="10">
        <f t="shared" si="2416"/>
        <v>0</v>
      </c>
      <c r="AG2194" s="10">
        <f t="shared" si="2416"/>
        <v>0</v>
      </c>
      <c r="AH2194" s="10">
        <f t="shared" si="2416"/>
        <v>0</v>
      </c>
      <c r="AI2194" s="10">
        <f t="shared" si="2416"/>
        <v>0</v>
      </c>
      <c r="AJ2194" s="10">
        <f t="shared" si="2416"/>
        <v>0</v>
      </c>
      <c r="AK2194" s="10">
        <f t="shared" si="2416"/>
        <v>0</v>
      </c>
      <c r="AL2194" s="10">
        <f t="shared" si="2416"/>
        <v>0</v>
      </c>
      <c r="AM2194" s="10">
        <f t="shared" si="2416"/>
        <v>0</v>
      </c>
      <c r="AN2194" s="10">
        <f t="shared" si="2416"/>
        <v>0</v>
      </c>
      <c r="AO2194" s="10">
        <f t="shared" si="2416"/>
        <v>0</v>
      </c>
      <c r="AP2194" s="10">
        <f t="shared" si="2416"/>
        <v>0</v>
      </c>
      <c r="AQ2194" s="10">
        <f t="shared" si="2416"/>
        <v>0</v>
      </c>
      <c r="AR2194" s="10">
        <f t="shared" si="2416"/>
        <v>0</v>
      </c>
      <c r="AS2194" s="10">
        <f t="shared" si="2416"/>
        <v>0</v>
      </c>
      <c r="AT2194" s="10">
        <f t="shared" si="2416"/>
        <v>0</v>
      </c>
      <c r="AU2194" s="10">
        <f t="shared" si="2416"/>
        <v>0</v>
      </c>
      <c r="AV2194" s="10">
        <f t="shared" si="2416"/>
        <v>0</v>
      </c>
      <c r="AW2194" s="10">
        <f t="shared" si="2416"/>
        <v>0</v>
      </c>
      <c r="AX2194" s="10">
        <f t="shared" si="2416"/>
        <v>0</v>
      </c>
      <c r="AY2194" s="10">
        <f t="shared" si="2416"/>
        <v>0</v>
      </c>
      <c r="AZ2194" s="10">
        <f t="shared" si="2416"/>
        <v>0</v>
      </c>
      <c r="BA2194" s="10">
        <f t="shared" si="2416"/>
        <v>0</v>
      </c>
      <c r="BB2194" s="10">
        <f t="shared" si="2416"/>
        <v>0</v>
      </c>
      <c r="BC2194" s="10">
        <f t="shared" si="2416"/>
        <v>0</v>
      </c>
      <c r="BD2194" s="10">
        <f t="shared" si="2416"/>
        <v>0</v>
      </c>
      <c r="BE2194" s="10">
        <f t="shared" si="2416"/>
        <v>0</v>
      </c>
      <c r="BF2194" s="10">
        <f t="shared" si="2416"/>
        <v>0</v>
      </c>
      <c r="BG2194" s="10">
        <f t="shared" si="2416"/>
        <v>0</v>
      </c>
      <c r="BH2194" s="10">
        <f t="shared" si="2416"/>
        <v>0</v>
      </c>
      <c r="BI2194" s="10">
        <f t="shared" si="2416"/>
        <v>0</v>
      </c>
      <c r="BJ2194" s="10">
        <f t="shared" si="2416"/>
        <v>0</v>
      </c>
      <c r="BK2194" s="10">
        <f t="shared" si="2416"/>
        <v>0</v>
      </c>
      <c r="BL2194" s="10">
        <f t="shared" si="2416"/>
        <v>0</v>
      </c>
      <c r="BM2194" s="10">
        <f t="shared" si="2416"/>
        <v>0</v>
      </c>
      <c r="BN2194" s="10">
        <f t="shared" si="2416"/>
        <v>0</v>
      </c>
      <c r="BO2194" s="10">
        <f t="shared" si="2416"/>
        <v>0</v>
      </c>
      <c r="BP2194" s="10">
        <f t="shared" si="2416"/>
        <v>0</v>
      </c>
      <c r="BQ2194" s="10">
        <f t="shared" si="2416"/>
        <v>0</v>
      </c>
      <c r="BR2194" s="10">
        <f t="shared" si="2416"/>
        <v>0</v>
      </c>
      <c r="BS2194" s="10">
        <f t="shared" si="2416"/>
        <v>0</v>
      </c>
      <c r="BT2194" s="10">
        <f t="shared" si="2416"/>
        <v>0</v>
      </c>
      <c r="BU2194" s="10">
        <f>IFERROR(SUM(BU2196:BU2201)/BU2195,0)</f>
        <v>0</v>
      </c>
      <c r="BV2194" s="10">
        <f>IFERROR(SUM(BV2196:BV2201)/BV2195,0)</f>
        <v>0</v>
      </c>
    </row>
    <row r="2195" spans="1:74" hidden="1" outlineLevel="1">
      <c r="B2195" t="str">
        <f>B2194</f>
        <v>michalski2017hydrogen</v>
      </c>
      <c r="C2195" t="s">
        <v>17</v>
      </c>
      <c r="D2195">
        <f>D2194</f>
        <v>2017</v>
      </c>
      <c r="E2195" t="s">
        <v>18</v>
      </c>
      <c r="F2195" s="4" t="str">
        <f>IFERROR(AVERAGE(G2195:H2195),"")</f>
        <v/>
      </c>
      <c r="G2195" s="12"/>
      <c r="H2195" s="13"/>
      <c r="I2195" s="4" t="str">
        <f>IFERROR(AVERAGE(J2195:K2195),"")</f>
        <v/>
      </c>
      <c r="J2195" s="12"/>
      <c r="K2195" s="13"/>
      <c r="L2195" s="4" t="str">
        <f>IFERROR(AVERAGE(M2195:N2195),"")</f>
        <v/>
      </c>
      <c r="M2195" s="12"/>
      <c r="N2195" s="13"/>
      <c r="O2195" s="4" t="str">
        <f>IFERROR(AVERAGE(P2195:Q2195),"")</f>
        <v/>
      </c>
      <c r="P2195" s="12"/>
      <c r="Q2195" s="13"/>
      <c r="R2195" s="4" t="str">
        <f>IFERROR(AVERAGE(S2195:T2195),"")</f>
        <v/>
      </c>
      <c r="S2195" s="12"/>
      <c r="T2195" s="13"/>
      <c r="U2195" s="4" t="str">
        <f>IFERROR(AVERAGE(V2195:W2195),"")</f>
        <v/>
      </c>
      <c r="V2195" s="12"/>
      <c r="W2195" s="13"/>
      <c r="X2195" s="4" t="str">
        <f>IFERROR(AVERAGE(Y2195:Z2195),"")</f>
        <v/>
      </c>
      <c r="Y2195" s="12"/>
      <c r="Z2195" s="13"/>
      <c r="AA2195" s="4" t="str">
        <f>IFERROR(AVERAGE(AB2195:AC2195),"")</f>
        <v/>
      </c>
      <c r="AB2195" s="12"/>
      <c r="AC2195" s="13"/>
      <c r="AD2195" s="4" t="str">
        <f>IFERROR(AVERAGE(AE2195:AF2195),"")</f>
        <v/>
      </c>
      <c r="AE2195" s="12"/>
      <c r="AF2195" s="13"/>
      <c r="AG2195" s="4" t="str">
        <f>IFERROR(AVERAGE(AH2195:AI2195),"")</f>
        <v/>
      </c>
      <c r="AH2195" s="12"/>
      <c r="AI2195" s="13"/>
      <c r="AJ2195" s="4" t="str">
        <f>IFERROR(AVERAGE(AK2195:AL2195),"")</f>
        <v/>
      </c>
      <c r="AK2195" s="12"/>
      <c r="AL2195" s="13"/>
      <c r="AM2195" s="4" t="str">
        <f>IFERROR(AVERAGE(AN2195:AO2195),"")</f>
        <v/>
      </c>
      <c r="AN2195" s="12"/>
      <c r="AO2195" s="13"/>
      <c r="AP2195" s="4" t="str">
        <f>IFERROR(AVERAGE(AQ2195:AR2195),"")</f>
        <v/>
      </c>
      <c r="AQ2195" s="12"/>
      <c r="AR2195" s="13"/>
      <c r="AS2195" s="4" t="str">
        <f>IFERROR(AVERAGE(AT2195:AU2195),"")</f>
        <v/>
      </c>
      <c r="AT2195" s="12"/>
      <c r="AU2195" s="13"/>
      <c r="AV2195" s="4" t="str">
        <f>IFERROR(AVERAGE(AW2195:AX2195),"")</f>
        <v/>
      </c>
      <c r="AW2195" s="12"/>
      <c r="AX2195" s="13"/>
      <c r="AY2195" s="4" t="str">
        <f>IFERROR(AVERAGE(AZ2195:BA2195),"")</f>
        <v/>
      </c>
      <c r="AZ2195" s="12"/>
      <c r="BA2195" s="13"/>
      <c r="BB2195" s="4" t="str">
        <f>IFERROR(AVERAGE(BC2195:BD2195),"")</f>
        <v/>
      </c>
      <c r="BC2195" s="12"/>
      <c r="BD2195" s="13"/>
      <c r="BE2195" s="4" t="str">
        <f>IFERROR(AVERAGE(BF2195:BG2195),"")</f>
        <v/>
      </c>
      <c r="BF2195" s="12"/>
      <c r="BG2195" s="13"/>
      <c r="BH2195" s="4" t="str">
        <f>IFERROR(AVERAGE(BI2195:BJ2195),"")</f>
        <v/>
      </c>
      <c r="BI2195" s="12"/>
      <c r="BJ2195" s="13"/>
      <c r="BK2195" s="4" t="str">
        <f>IFERROR(AVERAGE(BL2195:BM2195),"")</f>
        <v/>
      </c>
      <c r="BL2195" s="12"/>
      <c r="BM2195" s="13"/>
      <c r="BN2195" s="4" t="str">
        <f>IFERROR(AVERAGE(BO2195:BP2195),"")</f>
        <v/>
      </c>
      <c r="BO2195" s="12"/>
      <c r="BP2195" s="13"/>
      <c r="BQ2195" s="4" t="str">
        <f>IFERROR(AVERAGE(BR2195:BS2195),"")</f>
        <v/>
      </c>
      <c r="BR2195" s="12"/>
      <c r="BS2195" s="13"/>
      <c r="BT2195" s="4" t="str">
        <f>IFERROR(AVERAGE(BU2195:BV2195),"")</f>
        <v/>
      </c>
      <c r="BU2195" s="12"/>
      <c r="BV2195" s="13"/>
    </row>
    <row r="2196" spans="1:74" hidden="1" outlineLevel="1">
      <c r="B2196" t="str">
        <f t="shared" ref="B2196:B2201" si="2417">B2195</f>
        <v>michalski2017hydrogen</v>
      </c>
      <c r="C2196" t="s">
        <v>12</v>
      </c>
      <c r="D2196">
        <f>D2194</f>
        <v>2017</v>
      </c>
      <c r="E2196" t="str">
        <f>LEFT(E2194,3)</f>
        <v>EUR</v>
      </c>
      <c r="F2196" s="4" t="str">
        <f t="shared" ref="F2196:F2201" si="2418">IFERROR(AVERAGE(G2196:H2196),"")</f>
        <v/>
      </c>
      <c r="G2196" s="12"/>
      <c r="H2196" s="13"/>
      <c r="I2196" s="4" t="str">
        <f t="shared" ref="I2196:I2201" si="2419">IFERROR(AVERAGE(J2196:K2196),"")</f>
        <v/>
      </c>
      <c r="J2196" s="12"/>
      <c r="K2196" s="13"/>
      <c r="L2196" s="4" t="str">
        <f t="shared" ref="L2196:L2201" si="2420">IFERROR(AVERAGE(M2196:N2196),"")</f>
        <v/>
      </c>
      <c r="M2196" s="12"/>
      <c r="N2196" s="13"/>
      <c r="O2196" s="4" t="str">
        <f t="shared" ref="O2196:O2201" si="2421">IFERROR(AVERAGE(P2196:Q2196),"")</f>
        <v/>
      </c>
      <c r="P2196" s="12"/>
      <c r="Q2196" s="13"/>
      <c r="R2196" s="4" t="str">
        <f t="shared" ref="R2196:R2201" si="2422">IFERROR(AVERAGE(S2196:T2196),"")</f>
        <v/>
      </c>
      <c r="S2196" s="12"/>
      <c r="T2196" s="13"/>
      <c r="U2196" s="4" t="str">
        <f t="shared" ref="U2196:U2201" si="2423">IFERROR(AVERAGE(V2196:W2196),"")</f>
        <v/>
      </c>
      <c r="V2196" s="12"/>
      <c r="W2196" s="13"/>
      <c r="X2196" s="4" t="str">
        <f t="shared" ref="X2196:X2201" si="2424">IFERROR(AVERAGE(Y2196:Z2196),"")</f>
        <v/>
      </c>
      <c r="Y2196" s="12"/>
      <c r="Z2196" s="13"/>
      <c r="AA2196" s="4" t="str">
        <f t="shared" ref="AA2196:AA2201" si="2425">IFERROR(AVERAGE(AB2196:AC2196),"")</f>
        <v/>
      </c>
      <c r="AB2196" s="12"/>
      <c r="AC2196" s="13"/>
      <c r="AD2196" s="4" t="str">
        <f t="shared" ref="AD2196:AD2201" si="2426">IFERROR(AVERAGE(AE2196:AF2196),"")</f>
        <v/>
      </c>
      <c r="AE2196" s="12"/>
      <c r="AF2196" s="13"/>
      <c r="AG2196" s="4" t="str">
        <f t="shared" ref="AG2196:AG2201" si="2427">IFERROR(AVERAGE(AH2196:AI2196),"")</f>
        <v/>
      </c>
      <c r="AH2196" s="12"/>
      <c r="AI2196" s="13"/>
      <c r="AJ2196" s="4" t="str">
        <f t="shared" ref="AJ2196:AJ2201" si="2428">IFERROR(AVERAGE(AK2196:AL2196),"")</f>
        <v/>
      </c>
      <c r="AK2196" s="12"/>
      <c r="AL2196" s="13"/>
      <c r="AM2196" s="4" t="str">
        <f t="shared" ref="AM2196:AM2201" si="2429">IFERROR(AVERAGE(AN2196:AO2196),"")</f>
        <v/>
      </c>
      <c r="AN2196" s="12"/>
      <c r="AO2196" s="13"/>
      <c r="AP2196" s="4" t="str">
        <f t="shared" ref="AP2196:AP2201" si="2430">IFERROR(AVERAGE(AQ2196:AR2196),"")</f>
        <v/>
      </c>
      <c r="AQ2196" s="12"/>
      <c r="AR2196" s="13"/>
      <c r="AS2196" s="4" t="str">
        <f t="shared" ref="AS2196:AS2201" si="2431">IFERROR(AVERAGE(AT2196:AU2196),"")</f>
        <v/>
      </c>
      <c r="AT2196" s="12"/>
      <c r="AU2196" s="13"/>
      <c r="AV2196" s="4" t="str">
        <f t="shared" ref="AV2196:AV2201" si="2432">IFERROR(AVERAGE(AW2196:AX2196),"")</f>
        <v/>
      </c>
      <c r="AW2196" s="12"/>
      <c r="AX2196" s="13"/>
      <c r="AY2196" s="4" t="str">
        <f t="shared" ref="AY2196:AY2201" si="2433">IFERROR(AVERAGE(AZ2196:BA2196),"")</f>
        <v/>
      </c>
      <c r="AZ2196" s="12"/>
      <c r="BA2196" s="13"/>
      <c r="BB2196" s="4" t="str">
        <f t="shared" ref="BB2196:BB2201" si="2434">IFERROR(AVERAGE(BC2196:BD2196),"")</f>
        <v/>
      </c>
      <c r="BC2196" s="12"/>
      <c r="BD2196" s="13"/>
      <c r="BE2196" s="4" t="str">
        <f t="shared" ref="BE2196:BE2201" si="2435">IFERROR(AVERAGE(BF2196:BG2196),"")</f>
        <v/>
      </c>
      <c r="BF2196" s="12"/>
      <c r="BG2196" s="13"/>
      <c r="BH2196" s="4" t="str">
        <f t="shared" ref="BH2196:BH2201" si="2436">IFERROR(AVERAGE(BI2196:BJ2196),"")</f>
        <v/>
      </c>
      <c r="BI2196" s="12"/>
      <c r="BJ2196" s="13"/>
      <c r="BK2196" s="4" t="str">
        <f t="shared" ref="BK2196:BK2201" si="2437">IFERROR(AVERAGE(BL2196:BM2196),"")</f>
        <v/>
      </c>
      <c r="BL2196" s="12"/>
      <c r="BM2196" s="13"/>
      <c r="BN2196" s="4" t="str">
        <f t="shared" ref="BN2196:BN2201" si="2438">IFERROR(AVERAGE(BO2196:BP2196),"")</f>
        <v/>
      </c>
      <c r="BO2196" s="12"/>
      <c r="BP2196" s="13"/>
      <c r="BQ2196" s="4" t="str">
        <f t="shared" ref="BQ2196:BQ2201" si="2439">IFERROR(AVERAGE(BR2196:BS2196),"")</f>
        <v/>
      </c>
      <c r="BR2196" s="12"/>
      <c r="BS2196" s="13"/>
      <c r="BT2196" s="4" t="str">
        <f t="shared" ref="BT2196:BT2201" si="2440">IFERROR(AVERAGE(BU2196:BV2196),"")</f>
        <v/>
      </c>
      <c r="BU2196" s="12"/>
      <c r="BV2196" s="13"/>
    </row>
    <row r="2197" spans="1:74" hidden="1" outlineLevel="1">
      <c r="B2197" t="str">
        <f t="shared" si="2417"/>
        <v>michalski2017hydrogen</v>
      </c>
      <c r="C2197" t="s">
        <v>13</v>
      </c>
      <c r="D2197">
        <f t="shared" ref="D2197:E2201" si="2441">D2196</f>
        <v>2017</v>
      </c>
      <c r="E2197" t="str">
        <f t="shared" si="2441"/>
        <v>EUR</v>
      </c>
      <c r="F2197" s="4" t="str">
        <f t="shared" si="2418"/>
        <v/>
      </c>
      <c r="G2197" s="12"/>
      <c r="H2197" s="13"/>
      <c r="I2197" s="4" t="str">
        <f t="shared" si="2419"/>
        <v/>
      </c>
      <c r="J2197" s="12"/>
      <c r="K2197" s="13"/>
      <c r="L2197" s="4" t="str">
        <f t="shared" si="2420"/>
        <v/>
      </c>
      <c r="M2197" s="12"/>
      <c r="N2197" s="13"/>
      <c r="O2197" s="4" t="str">
        <f t="shared" si="2421"/>
        <v/>
      </c>
      <c r="P2197" s="12"/>
      <c r="Q2197" s="13"/>
      <c r="R2197" s="4" t="str">
        <f t="shared" si="2422"/>
        <v/>
      </c>
      <c r="S2197" s="12"/>
      <c r="T2197" s="13"/>
      <c r="U2197" s="4" t="str">
        <f t="shared" si="2423"/>
        <v/>
      </c>
      <c r="V2197" s="12"/>
      <c r="W2197" s="13"/>
      <c r="X2197" s="4" t="str">
        <f t="shared" si="2424"/>
        <v/>
      </c>
      <c r="Y2197" s="12"/>
      <c r="Z2197" s="13"/>
      <c r="AA2197" s="4" t="str">
        <f t="shared" si="2425"/>
        <v/>
      </c>
      <c r="AB2197" s="12"/>
      <c r="AC2197" s="13"/>
      <c r="AD2197" s="4" t="str">
        <f t="shared" si="2426"/>
        <v/>
      </c>
      <c r="AE2197" s="12"/>
      <c r="AF2197" s="13"/>
      <c r="AG2197" s="4" t="str">
        <f t="shared" si="2427"/>
        <v/>
      </c>
      <c r="AH2197" s="12"/>
      <c r="AI2197" s="13"/>
      <c r="AJ2197" s="4" t="str">
        <f t="shared" si="2428"/>
        <v/>
      </c>
      <c r="AK2197" s="12"/>
      <c r="AL2197" s="13"/>
      <c r="AM2197" s="4" t="str">
        <f t="shared" si="2429"/>
        <v/>
      </c>
      <c r="AN2197" s="12"/>
      <c r="AO2197" s="13"/>
      <c r="AP2197" s="4" t="str">
        <f t="shared" si="2430"/>
        <v/>
      </c>
      <c r="AQ2197" s="12"/>
      <c r="AR2197" s="13"/>
      <c r="AS2197" s="4" t="str">
        <f t="shared" si="2431"/>
        <v/>
      </c>
      <c r="AT2197" s="12"/>
      <c r="AU2197" s="13"/>
      <c r="AV2197" s="4" t="str">
        <f t="shared" si="2432"/>
        <v/>
      </c>
      <c r="AW2197" s="12"/>
      <c r="AX2197" s="13"/>
      <c r="AY2197" s="4" t="str">
        <f t="shared" si="2433"/>
        <v/>
      </c>
      <c r="AZ2197" s="12"/>
      <c r="BA2197" s="13"/>
      <c r="BB2197" s="4" t="str">
        <f t="shared" si="2434"/>
        <v/>
      </c>
      <c r="BC2197" s="12"/>
      <c r="BD2197" s="13"/>
      <c r="BE2197" s="4" t="str">
        <f t="shared" si="2435"/>
        <v/>
      </c>
      <c r="BF2197" s="12"/>
      <c r="BG2197" s="13"/>
      <c r="BH2197" s="4" t="str">
        <f t="shared" si="2436"/>
        <v/>
      </c>
      <c r="BI2197" s="12"/>
      <c r="BJ2197" s="13"/>
      <c r="BK2197" s="4" t="str">
        <f t="shared" si="2437"/>
        <v/>
      </c>
      <c r="BL2197" s="12"/>
      <c r="BM2197" s="13"/>
      <c r="BN2197" s="4" t="str">
        <f t="shared" si="2438"/>
        <v/>
      </c>
      <c r="BO2197" s="12"/>
      <c r="BP2197" s="13"/>
      <c r="BQ2197" s="4" t="str">
        <f t="shared" si="2439"/>
        <v/>
      </c>
      <c r="BR2197" s="12"/>
      <c r="BS2197" s="13"/>
      <c r="BT2197" s="4" t="str">
        <f t="shared" si="2440"/>
        <v/>
      </c>
      <c r="BU2197" s="12"/>
      <c r="BV2197" s="13"/>
    </row>
    <row r="2198" spans="1:74" hidden="1" outlineLevel="1">
      <c r="B2198" t="str">
        <f t="shared" si="2417"/>
        <v>michalski2017hydrogen</v>
      </c>
      <c r="C2198" t="s">
        <v>14</v>
      </c>
      <c r="D2198">
        <f t="shared" si="2441"/>
        <v>2017</v>
      </c>
      <c r="E2198" t="str">
        <f t="shared" si="2441"/>
        <v>EUR</v>
      </c>
      <c r="F2198" s="4" t="str">
        <f t="shared" si="2418"/>
        <v/>
      </c>
      <c r="G2198" s="12"/>
      <c r="H2198" s="13"/>
      <c r="I2198" s="4" t="str">
        <f t="shared" si="2419"/>
        <v/>
      </c>
      <c r="J2198" s="12"/>
      <c r="K2198" s="13"/>
      <c r="L2198" s="4" t="str">
        <f t="shared" si="2420"/>
        <v/>
      </c>
      <c r="M2198" s="12"/>
      <c r="N2198" s="13"/>
      <c r="O2198" s="4" t="str">
        <f t="shared" si="2421"/>
        <v/>
      </c>
      <c r="P2198" s="12"/>
      <c r="Q2198" s="13"/>
      <c r="R2198" s="4" t="str">
        <f t="shared" si="2422"/>
        <v/>
      </c>
      <c r="S2198" s="12"/>
      <c r="T2198" s="13"/>
      <c r="U2198" s="4" t="str">
        <f t="shared" si="2423"/>
        <v/>
      </c>
      <c r="V2198" s="12"/>
      <c r="W2198" s="13"/>
      <c r="X2198" s="4" t="str">
        <f t="shared" si="2424"/>
        <v/>
      </c>
      <c r="Y2198" s="12"/>
      <c r="Z2198" s="13"/>
      <c r="AA2198" s="4" t="str">
        <f t="shared" si="2425"/>
        <v/>
      </c>
      <c r="AB2198" s="12"/>
      <c r="AC2198" s="13"/>
      <c r="AD2198" s="4" t="str">
        <f t="shared" si="2426"/>
        <v/>
      </c>
      <c r="AE2198" s="12"/>
      <c r="AF2198" s="13"/>
      <c r="AG2198" s="4" t="str">
        <f t="shared" si="2427"/>
        <v/>
      </c>
      <c r="AH2198" s="12"/>
      <c r="AI2198" s="13"/>
      <c r="AJ2198" s="4" t="str">
        <f t="shared" si="2428"/>
        <v/>
      </c>
      <c r="AK2198" s="12"/>
      <c r="AL2198" s="13"/>
      <c r="AM2198" s="4" t="str">
        <f t="shared" si="2429"/>
        <v/>
      </c>
      <c r="AN2198" s="12"/>
      <c r="AO2198" s="13"/>
      <c r="AP2198" s="4" t="str">
        <f t="shared" si="2430"/>
        <v/>
      </c>
      <c r="AQ2198" s="12"/>
      <c r="AR2198" s="13"/>
      <c r="AS2198" s="4" t="str">
        <f t="shared" si="2431"/>
        <v/>
      </c>
      <c r="AT2198" s="12"/>
      <c r="AU2198" s="13"/>
      <c r="AV2198" s="4" t="str">
        <f t="shared" si="2432"/>
        <v/>
      </c>
      <c r="AW2198" s="12"/>
      <c r="AX2198" s="13"/>
      <c r="AY2198" s="4" t="str">
        <f t="shared" si="2433"/>
        <v/>
      </c>
      <c r="AZ2198" s="12"/>
      <c r="BA2198" s="13"/>
      <c r="BB2198" s="4" t="str">
        <f t="shared" si="2434"/>
        <v/>
      </c>
      <c r="BC2198" s="12"/>
      <c r="BD2198" s="13"/>
      <c r="BE2198" s="4" t="str">
        <f t="shared" si="2435"/>
        <v/>
      </c>
      <c r="BF2198" s="12"/>
      <c r="BG2198" s="13"/>
      <c r="BH2198" s="4" t="str">
        <f t="shared" si="2436"/>
        <v/>
      </c>
      <c r="BI2198" s="12"/>
      <c r="BJ2198" s="13"/>
      <c r="BK2198" s="4" t="str">
        <f t="shared" si="2437"/>
        <v/>
      </c>
      <c r="BL2198" s="12"/>
      <c r="BM2198" s="13"/>
      <c r="BN2198" s="4" t="str">
        <f t="shared" si="2438"/>
        <v/>
      </c>
      <c r="BO2198" s="12"/>
      <c r="BP2198" s="13"/>
      <c r="BQ2198" s="4" t="str">
        <f t="shared" si="2439"/>
        <v/>
      </c>
      <c r="BR2198" s="12"/>
      <c r="BS2198" s="13"/>
      <c r="BT2198" s="4" t="str">
        <f t="shared" si="2440"/>
        <v/>
      </c>
      <c r="BU2198" s="12"/>
      <c r="BV2198" s="13"/>
    </row>
    <row r="2199" spans="1:74" hidden="1" outlineLevel="1">
      <c r="B2199" t="str">
        <f t="shared" si="2417"/>
        <v>michalski2017hydrogen</v>
      </c>
      <c r="C2199" t="s">
        <v>11</v>
      </c>
      <c r="D2199">
        <f t="shared" si="2441"/>
        <v>2017</v>
      </c>
      <c r="E2199" t="str">
        <f t="shared" si="2441"/>
        <v>EUR</v>
      </c>
      <c r="F2199" s="4" t="str">
        <f t="shared" si="2418"/>
        <v/>
      </c>
      <c r="G2199" s="12"/>
      <c r="H2199" s="13"/>
      <c r="I2199" s="4" t="str">
        <f t="shared" si="2419"/>
        <v/>
      </c>
      <c r="J2199" s="12"/>
      <c r="K2199" s="13"/>
      <c r="L2199" s="4" t="str">
        <f t="shared" si="2420"/>
        <v/>
      </c>
      <c r="M2199" s="12"/>
      <c r="N2199" s="13"/>
      <c r="O2199" s="4" t="str">
        <f t="shared" si="2421"/>
        <v/>
      </c>
      <c r="P2199" s="12"/>
      <c r="Q2199" s="13"/>
      <c r="R2199" s="4" t="str">
        <f t="shared" si="2422"/>
        <v/>
      </c>
      <c r="S2199" s="12"/>
      <c r="T2199" s="13"/>
      <c r="U2199" s="4" t="str">
        <f t="shared" si="2423"/>
        <v/>
      </c>
      <c r="V2199" s="12"/>
      <c r="W2199" s="13"/>
      <c r="X2199" s="4" t="str">
        <f t="shared" si="2424"/>
        <v/>
      </c>
      <c r="Y2199" s="12"/>
      <c r="Z2199" s="13"/>
      <c r="AA2199" s="4" t="str">
        <f t="shared" si="2425"/>
        <v/>
      </c>
      <c r="AB2199" s="12"/>
      <c r="AC2199" s="13"/>
      <c r="AD2199" s="4" t="str">
        <f t="shared" si="2426"/>
        <v/>
      </c>
      <c r="AE2199" s="12"/>
      <c r="AF2199" s="13"/>
      <c r="AG2199" s="4" t="str">
        <f t="shared" si="2427"/>
        <v/>
      </c>
      <c r="AH2199" s="12"/>
      <c r="AI2199" s="13"/>
      <c r="AJ2199" s="4" t="str">
        <f t="shared" si="2428"/>
        <v/>
      </c>
      <c r="AK2199" s="12"/>
      <c r="AL2199" s="13"/>
      <c r="AM2199" s="4" t="str">
        <f t="shared" si="2429"/>
        <v/>
      </c>
      <c r="AN2199" s="12"/>
      <c r="AO2199" s="13"/>
      <c r="AP2199" s="4" t="str">
        <f t="shared" si="2430"/>
        <v/>
      </c>
      <c r="AQ2199" s="12"/>
      <c r="AR2199" s="13"/>
      <c r="AS2199" s="4" t="str">
        <f t="shared" si="2431"/>
        <v/>
      </c>
      <c r="AT2199" s="12"/>
      <c r="AU2199" s="13"/>
      <c r="AV2199" s="4" t="str">
        <f t="shared" si="2432"/>
        <v/>
      </c>
      <c r="AW2199" s="12"/>
      <c r="AX2199" s="13"/>
      <c r="AY2199" s="4" t="str">
        <f t="shared" si="2433"/>
        <v/>
      </c>
      <c r="AZ2199" s="12"/>
      <c r="BA2199" s="13"/>
      <c r="BB2199" s="4" t="str">
        <f t="shared" si="2434"/>
        <v/>
      </c>
      <c r="BC2199" s="12"/>
      <c r="BD2199" s="13"/>
      <c r="BE2199" s="4" t="str">
        <f t="shared" si="2435"/>
        <v/>
      </c>
      <c r="BF2199" s="12"/>
      <c r="BG2199" s="13"/>
      <c r="BH2199" s="4" t="str">
        <f t="shared" si="2436"/>
        <v/>
      </c>
      <c r="BI2199" s="12"/>
      <c r="BJ2199" s="13"/>
      <c r="BK2199" s="4" t="str">
        <f t="shared" si="2437"/>
        <v/>
      </c>
      <c r="BL2199" s="12"/>
      <c r="BM2199" s="13"/>
      <c r="BN2199" s="4" t="str">
        <f t="shared" si="2438"/>
        <v/>
      </c>
      <c r="BO2199" s="12"/>
      <c r="BP2199" s="13"/>
      <c r="BQ2199" s="4" t="str">
        <f t="shared" si="2439"/>
        <v/>
      </c>
      <c r="BR2199" s="12"/>
      <c r="BS2199" s="13"/>
      <c r="BT2199" s="4" t="str">
        <f t="shared" si="2440"/>
        <v/>
      </c>
      <c r="BU2199" s="12"/>
      <c r="BV2199" s="13"/>
    </row>
    <row r="2200" spans="1:74" hidden="1" outlineLevel="1">
      <c r="B2200" t="str">
        <f t="shared" si="2417"/>
        <v>michalski2017hydrogen</v>
      </c>
      <c r="C2200" t="s">
        <v>15</v>
      </c>
      <c r="D2200">
        <f t="shared" si="2441"/>
        <v>2017</v>
      </c>
      <c r="E2200" t="str">
        <f t="shared" si="2441"/>
        <v>EUR</v>
      </c>
      <c r="F2200" s="4" t="str">
        <f t="shared" si="2418"/>
        <v/>
      </c>
      <c r="G2200" s="12"/>
      <c r="H2200" s="13"/>
      <c r="I2200" s="4" t="str">
        <f t="shared" si="2419"/>
        <v/>
      </c>
      <c r="J2200" s="12"/>
      <c r="K2200" s="13"/>
      <c r="L2200" s="4" t="str">
        <f t="shared" si="2420"/>
        <v/>
      </c>
      <c r="M2200" s="12"/>
      <c r="N2200" s="13"/>
      <c r="O2200" s="4" t="str">
        <f t="shared" si="2421"/>
        <v/>
      </c>
      <c r="P2200" s="12"/>
      <c r="Q2200" s="13"/>
      <c r="R2200" s="4" t="str">
        <f t="shared" si="2422"/>
        <v/>
      </c>
      <c r="S2200" s="12"/>
      <c r="T2200" s="13"/>
      <c r="U2200" s="4" t="str">
        <f t="shared" si="2423"/>
        <v/>
      </c>
      <c r="V2200" s="12"/>
      <c r="W2200" s="13"/>
      <c r="X2200" s="4" t="str">
        <f t="shared" si="2424"/>
        <v/>
      </c>
      <c r="Y2200" s="12"/>
      <c r="Z2200" s="13"/>
      <c r="AA2200" s="4" t="str">
        <f t="shared" si="2425"/>
        <v/>
      </c>
      <c r="AB2200" s="12"/>
      <c r="AC2200" s="13"/>
      <c r="AD2200" s="4" t="str">
        <f t="shared" si="2426"/>
        <v/>
      </c>
      <c r="AE2200" s="12"/>
      <c r="AF2200" s="13"/>
      <c r="AG2200" s="4" t="str">
        <f t="shared" si="2427"/>
        <v/>
      </c>
      <c r="AH2200" s="12"/>
      <c r="AI2200" s="13"/>
      <c r="AJ2200" s="4" t="str">
        <f t="shared" si="2428"/>
        <v/>
      </c>
      <c r="AK2200" s="12"/>
      <c r="AL2200" s="13"/>
      <c r="AM2200" s="4" t="str">
        <f t="shared" si="2429"/>
        <v/>
      </c>
      <c r="AN2200" s="12"/>
      <c r="AO2200" s="13"/>
      <c r="AP2200" s="4" t="str">
        <f t="shared" si="2430"/>
        <v/>
      </c>
      <c r="AQ2200" s="12"/>
      <c r="AR2200" s="13"/>
      <c r="AS2200" s="4" t="str">
        <f t="shared" si="2431"/>
        <v/>
      </c>
      <c r="AT2200" s="12"/>
      <c r="AU2200" s="13"/>
      <c r="AV2200" s="4" t="str">
        <f t="shared" si="2432"/>
        <v/>
      </c>
      <c r="AW2200" s="12"/>
      <c r="AX2200" s="13"/>
      <c r="AY2200" s="4" t="str">
        <f t="shared" si="2433"/>
        <v/>
      </c>
      <c r="AZ2200" s="12"/>
      <c r="BA2200" s="13"/>
      <c r="BB2200" s="4" t="str">
        <f t="shared" si="2434"/>
        <v/>
      </c>
      <c r="BC2200" s="12"/>
      <c r="BD2200" s="13"/>
      <c r="BE2200" s="4" t="str">
        <f t="shared" si="2435"/>
        <v/>
      </c>
      <c r="BF2200" s="12"/>
      <c r="BG2200" s="13"/>
      <c r="BH2200" s="4" t="str">
        <f t="shared" si="2436"/>
        <v/>
      </c>
      <c r="BI2200" s="12"/>
      <c r="BJ2200" s="13"/>
      <c r="BK2200" s="4" t="str">
        <f t="shared" si="2437"/>
        <v/>
      </c>
      <c r="BL2200" s="12"/>
      <c r="BM2200" s="13"/>
      <c r="BN2200" s="4" t="str">
        <f t="shared" si="2438"/>
        <v/>
      </c>
      <c r="BO2200" s="12"/>
      <c r="BP2200" s="13"/>
      <c r="BQ2200" s="4" t="str">
        <f t="shared" si="2439"/>
        <v/>
      </c>
      <c r="BR2200" s="12"/>
      <c r="BS2200" s="13"/>
      <c r="BT2200" s="4" t="str">
        <f t="shared" si="2440"/>
        <v/>
      </c>
      <c r="BU2200" s="12"/>
      <c r="BV2200" s="13"/>
    </row>
    <row r="2201" spans="1:74" hidden="1" outlineLevel="1">
      <c r="B2201" t="str">
        <f t="shared" si="2417"/>
        <v>michalski2017hydrogen</v>
      </c>
      <c r="C2201" t="s">
        <v>16</v>
      </c>
      <c r="D2201">
        <f t="shared" si="2441"/>
        <v>2017</v>
      </c>
      <c r="E2201" t="str">
        <f t="shared" si="2441"/>
        <v>EUR</v>
      </c>
      <c r="F2201" s="4" t="str">
        <f t="shared" si="2418"/>
        <v/>
      </c>
      <c r="G2201" s="12"/>
      <c r="H2201" s="13"/>
      <c r="I2201" s="4" t="str">
        <f t="shared" si="2419"/>
        <v/>
      </c>
      <c r="J2201" s="12"/>
      <c r="K2201" s="13"/>
      <c r="L2201" s="4" t="str">
        <f t="shared" si="2420"/>
        <v/>
      </c>
      <c r="M2201" s="12"/>
      <c r="N2201" s="13"/>
      <c r="O2201" s="4" t="str">
        <f t="shared" si="2421"/>
        <v/>
      </c>
      <c r="P2201" s="12"/>
      <c r="Q2201" s="13"/>
      <c r="R2201" s="4" t="str">
        <f t="shared" si="2422"/>
        <v/>
      </c>
      <c r="S2201" s="12"/>
      <c r="T2201" s="13"/>
      <c r="U2201" s="4" t="str">
        <f t="shared" si="2423"/>
        <v/>
      </c>
      <c r="V2201" s="12"/>
      <c r="W2201" s="13"/>
      <c r="X2201" s="4" t="str">
        <f t="shared" si="2424"/>
        <v/>
      </c>
      <c r="Y2201" s="12"/>
      <c r="Z2201" s="13"/>
      <c r="AA2201" s="4" t="str">
        <f t="shared" si="2425"/>
        <v/>
      </c>
      <c r="AB2201" s="12"/>
      <c r="AC2201" s="13"/>
      <c r="AD2201" s="4" t="str">
        <f t="shared" si="2426"/>
        <v/>
      </c>
      <c r="AE2201" s="12"/>
      <c r="AF2201" s="13"/>
      <c r="AG2201" s="4" t="str">
        <f t="shared" si="2427"/>
        <v/>
      </c>
      <c r="AH2201" s="12"/>
      <c r="AI2201" s="13"/>
      <c r="AJ2201" s="4" t="str">
        <f t="shared" si="2428"/>
        <v/>
      </c>
      <c r="AK2201" s="12"/>
      <c r="AL2201" s="13"/>
      <c r="AM2201" s="4" t="str">
        <f t="shared" si="2429"/>
        <v/>
      </c>
      <c r="AN2201" s="12"/>
      <c r="AO2201" s="13"/>
      <c r="AP2201" s="4" t="str">
        <f t="shared" si="2430"/>
        <v/>
      </c>
      <c r="AQ2201" s="12"/>
      <c r="AR2201" s="13"/>
      <c r="AS2201" s="4" t="str">
        <f t="shared" si="2431"/>
        <v/>
      </c>
      <c r="AT2201" s="12"/>
      <c r="AU2201" s="13"/>
      <c r="AV2201" s="4" t="str">
        <f t="shared" si="2432"/>
        <v/>
      </c>
      <c r="AW2201" s="12"/>
      <c r="AX2201" s="13"/>
      <c r="AY2201" s="4" t="str">
        <f t="shared" si="2433"/>
        <v/>
      </c>
      <c r="AZ2201" s="12"/>
      <c r="BA2201" s="13"/>
      <c r="BB2201" s="4" t="str">
        <f t="shared" si="2434"/>
        <v/>
      </c>
      <c r="BC2201" s="12"/>
      <c r="BD2201" s="13"/>
      <c r="BE2201" s="4" t="str">
        <f t="shared" si="2435"/>
        <v/>
      </c>
      <c r="BF2201" s="12"/>
      <c r="BG2201" s="13"/>
      <c r="BH2201" s="4" t="str">
        <f t="shared" si="2436"/>
        <v/>
      </c>
      <c r="BI2201" s="12"/>
      <c r="BJ2201" s="13"/>
      <c r="BK2201" s="4" t="str">
        <f t="shared" si="2437"/>
        <v/>
      </c>
      <c r="BL2201" s="12"/>
      <c r="BM2201" s="13"/>
      <c r="BN2201" s="4" t="str">
        <f t="shared" si="2438"/>
        <v/>
      </c>
      <c r="BO2201" s="12"/>
      <c r="BP2201" s="13"/>
      <c r="BQ2201" s="4" t="str">
        <f t="shared" si="2439"/>
        <v/>
      </c>
      <c r="BR2201" s="12"/>
      <c r="BS2201" s="13"/>
      <c r="BT2201" s="4" t="str">
        <f t="shared" si="2440"/>
        <v/>
      </c>
      <c r="BU2201" s="12"/>
      <c r="BV2201" s="13"/>
    </row>
    <row r="2202" spans="1:74" collapsed="1">
      <c r="B2202" t="s">
        <v>69</v>
      </c>
      <c r="F2202" s="4"/>
      <c r="G2202" s="4"/>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c r="AV2202" s="4"/>
      <c r="AW2202" s="4"/>
      <c r="AX2202" s="4"/>
      <c r="AY2202" s="4"/>
      <c r="AZ2202" s="4"/>
      <c r="BA2202" s="4"/>
      <c r="BB2202" s="4"/>
      <c r="BC2202" s="4"/>
      <c r="BD2202" s="4"/>
      <c r="BE2202" s="4"/>
      <c r="BF2202" s="4"/>
      <c r="BG2202" s="4"/>
      <c r="BH2202" s="4"/>
      <c r="BI2202" s="4"/>
      <c r="BJ2202" s="4"/>
      <c r="BK2202" s="4"/>
      <c r="BL2202" s="4"/>
      <c r="BM2202" s="4"/>
      <c r="BN2202" s="4"/>
      <c r="BO2202" s="4"/>
      <c r="BP2202" s="4"/>
      <c r="BQ2202" s="4"/>
      <c r="BR2202" s="4"/>
      <c r="BS2202" s="4"/>
      <c r="BT2202" s="4"/>
      <c r="BU2202" s="4"/>
      <c r="BV2202" s="4"/>
    </row>
    <row r="2203" spans="1:74">
      <c r="B2203" t="str">
        <f>B2201</f>
        <v>michalski2017hydrogen</v>
      </c>
      <c r="C2203" t="s">
        <v>19</v>
      </c>
      <c r="D2203">
        <f>D2201</f>
        <v>2017</v>
      </c>
      <c r="E2203" t="str">
        <f>E2190</f>
        <v>EUR/kW</v>
      </c>
      <c r="F2203" s="4" t="str">
        <f>IFERROR(AVERAGE(G2203:H2203),"")</f>
        <v/>
      </c>
      <c r="G2203" s="12"/>
      <c r="H2203" s="13"/>
      <c r="I2203" s="4" t="str">
        <f>IFERROR(AVERAGE(J2203:K2203),"")</f>
        <v/>
      </c>
      <c r="J2203" s="12"/>
      <c r="K2203" s="13"/>
      <c r="L2203" s="4" t="str">
        <f>IFERROR(AVERAGE(M2203:N2203),"")</f>
        <v/>
      </c>
      <c r="M2203" s="12"/>
      <c r="N2203" s="13"/>
      <c r="O2203" s="4" t="str">
        <f>IFERROR(AVERAGE(P2203:Q2203),"")</f>
        <v/>
      </c>
      <c r="P2203" s="12"/>
      <c r="Q2203" s="13"/>
      <c r="R2203" s="4" t="str">
        <f>IFERROR(AVERAGE(S2203:T2203),"")</f>
        <v/>
      </c>
      <c r="S2203" s="12"/>
      <c r="T2203" s="13"/>
      <c r="U2203" s="4" t="str">
        <f>IFERROR(AVERAGE(V2203:W2203),"")</f>
        <v/>
      </c>
      <c r="V2203" s="12"/>
      <c r="W2203" s="13"/>
      <c r="X2203" s="4" t="str">
        <f>IFERROR(AVERAGE(Y2203:Z2203),"")</f>
        <v/>
      </c>
      <c r="Y2203" s="12"/>
      <c r="Z2203" s="13"/>
      <c r="AA2203" s="4" t="str">
        <f>IFERROR(AVERAGE(AB2203:AC2203),"")</f>
        <v/>
      </c>
      <c r="AB2203" s="12"/>
      <c r="AC2203" s="13"/>
      <c r="AD2203" s="4" t="str">
        <f>IFERROR(AVERAGE(AE2203:AF2203),"")</f>
        <v/>
      </c>
      <c r="AE2203" s="12"/>
      <c r="AF2203" s="13"/>
      <c r="AG2203" s="4" t="str">
        <f>IFERROR(AVERAGE(AH2203:AI2203),"")</f>
        <v/>
      </c>
      <c r="AH2203" s="12"/>
      <c r="AI2203" s="13"/>
      <c r="AJ2203" s="4" t="str">
        <f>IFERROR(AVERAGE(AK2203:AL2203),"")</f>
        <v/>
      </c>
      <c r="AK2203" s="12"/>
      <c r="AL2203" s="13"/>
      <c r="AM2203" s="4" t="str">
        <f>IFERROR(AVERAGE(AN2203:AO2203),"")</f>
        <v/>
      </c>
      <c r="AN2203" s="12"/>
      <c r="AO2203" s="13"/>
      <c r="AP2203" s="4" t="str">
        <f>IFERROR(AVERAGE(AQ2203:AR2203),"")</f>
        <v/>
      </c>
      <c r="AQ2203" s="12"/>
      <c r="AR2203" s="13"/>
      <c r="AS2203" s="4" t="str">
        <f>IFERROR(AVERAGE(AT2203:AU2203),"")</f>
        <v/>
      </c>
      <c r="AT2203" s="12"/>
      <c r="AU2203" s="13"/>
      <c r="AV2203" s="4" t="str">
        <f>IFERROR(AVERAGE(AW2203:AX2203),"")</f>
        <v/>
      </c>
      <c r="AW2203" s="12"/>
      <c r="AX2203" s="13"/>
      <c r="AY2203" s="4" t="str">
        <f>IFERROR(AVERAGE(AZ2203:BA2203),"")</f>
        <v/>
      </c>
      <c r="AZ2203" s="12"/>
      <c r="BA2203" s="13"/>
      <c r="BB2203" s="4" t="str">
        <f>IFERROR(AVERAGE(BC2203:BD2203),"")</f>
        <v/>
      </c>
      <c r="BC2203" s="12"/>
      <c r="BD2203" s="13"/>
      <c r="BE2203" s="4" t="str">
        <f>IFERROR(AVERAGE(BF2203:BG2203),"")</f>
        <v/>
      </c>
      <c r="BF2203" s="12"/>
      <c r="BG2203" s="13"/>
      <c r="BH2203" s="4" t="str">
        <f>IFERROR(AVERAGE(BI2203:BJ2203),"")</f>
        <v/>
      </c>
      <c r="BI2203" s="12"/>
      <c r="BJ2203" s="13"/>
      <c r="BK2203" s="4" t="str">
        <f>IFERROR(AVERAGE(BL2203:BM2203),"")</f>
        <v/>
      </c>
      <c r="BL2203" s="12"/>
      <c r="BM2203" s="13"/>
      <c r="BN2203" s="4" t="str">
        <f>IFERROR(AVERAGE(BO2203:BP2203),"")</f>
        <v/>
      </c>
      <c r="BO2203" s="12"/>
      <c r="BP2203" s="13"/>
      <c r="BQ2203" s="4" t="str">
        <f>IFERROR(AVERAGE(BR2203:BS2203),"")</f>
        <v/>
      </c>
      <c r="BR2203" s="12"/>
      <c r="BS2203" s="13"/>
      <c r="BT2203" s="4" t="str">
        <f>IFERROR(AVERAGE(BU2203:BV2203),"")</f>
        <v/>
      </c>
      <c r="BU2203" s="12"/>
      <c r="BV2203" s="13"/>
    </row>
    <row r="2204" spans="1:74">
      <c r="B2204" t="s">
        <v>69</v>
      </c>
      <c r="F2204" s="4"/>
      <c r="G2204" s="4"/>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c r="AV2204" s="4"/>
      <c r="AW2204" s="4"/>
      <c r="AX2204" s="4"/>
      <c r="AY2204" s="4"/>
      <c r="AZ2204" s="4"/>
      <c r="BA2204" s="4"/>
      <c r="BB2204" s="4"/>
      <c r="BC2204" s="4"/>
      <c r="BD2204" s="4"/>
      <c r="BE2204" s="4"/>
      <c r="BF2204" s="4"/>
      <c r="BG2204" s="4"/>
      <c r="BH2204" s="4"/>
      <c r="BI2204" s="4"/>
      <c r="BJ2204" s="4"/>
      <c r="BK2204" s="4"/>
      <c r="BL2204" s="4"/>
      <c r="BM2204" s="4"/>
      <c r="BN2204" s="4"/>
      <c r="BO2204" s="4"/>
      <c r="BP2204" s="4"/>
      <c r="BQ2204" s="4"/>
      <c r="BR2204" s="4"/>
      <c r="BS2204" s="4"/>
      <c r="BT2204" s="4"/>
      <c r="BU2204" s="4"/>
      <c r="BV2204" s="4"/>
    </row>
    <row r="2205" spans="1:74">
      <c r="B2205" t="str">
        <f>B2203</f>
        <v>michalski2017hydrogen</v>
      </c>
      <c r="C2205" t="s">
        <v>48</v>
      </c>
      <c r="D2205">
        <f>D2203</f>
        <v>2017</v>
      </c>
      <c r="E2205" t="s">
        <v>22</v>
      </c>
      <c r="F2205" s="22" t="str">
        <f>IFERROR(AVERAGE(G2205:H2205),"")</f>
        <v/>
      </c>
      <c r="G2205" s="23"/>
      <c r="H2205" s="24"/>
      <c r="I2205" s="22" t="str">
        <f>IFERROR(AVERAGE(J2205:K2205),"")</f>
        <v/>
      </c>
      <c r="J2205" s="23"/>
      <c r="K2205" s="24"/>
      <c r="L2205" s="22" t="str">
        <f>IFERROR(AVERAGE(M2205:N2205),"")</f>
        <v/>
      </c>
      <c r="M2205" s="23"/>
      <c r="N2205" s="24"/>
      <c r="O2205" s="22" t="str">
        <f>IFERROR(AVERAGE(P2205:Q2205),"")</f>
        <v/>
      </c>
      <c r="P2205" s="23"/>
      <c r="Q2205" s="24"/>
      <c r="R2205" s="22" t="str">
        <f>IFERROR(AVERAGE(S2205:T2205),"")</f>
        <v/>
      </c>
      <c r="S2205" s="23"/>
      <c r="T2205" s="24"/>
      <c r="U2205" s="22" t="str">
        <f>IFERROR(AVERAGE(V2205:W2205),"")</f>
        <v/>
      </c>
      <c r="V2205" s="23"/>
      <c r="W2205" s="24"/>
      <c r="X2205" s="22" t="str">
        <f>IFERROR(AVERAGE(Y2205:Z2205),"")</f>
        <v/>
      </c>
      <c r="Y2205" s="23"/>
      <c r="Z2205" s="24"/>
      <c r="AA2205" s="22" t="str">
        <f>IFERROR(AVERAGE(AB2205:AC2205),"")</f>
        <v/>
      </c>
      <c r="AB2205" s="23"/>
      <c r="AC2205" s="24"/>
      <c r="AD2205" s="22" t="str">
        <f>IFERROR(AVERAGE(AE2205:AF2205),"")</f>
        <v/>
      </c>
      <c r="AE2205" s="23"/>
      <c r="AF2205" s="24"/>
      <c r="AG2205" s="22" t="str">
        <f>IFERROR(AVERAGE(AH2205:AI2205),"")</f>
        <v/>
      </c>
      <c r="AH2205" s="23"/>
      <c r="AI2205" s="24"/>
      <c r="AJ2205" s="22" t="str">
        <f>IFERROR(AVERAGE(AK2205:AL2205),"")</f>
        <v/>
      </c>
      <c r="AK2205" s="23"/>
      <c r="AL2205" s="24"/>
      <c r="AM2205" s="22" t="str">
        <f>IFERROR(AVERAGE(AN2205:AO2205),"")</f>
        <v/>
      </c>
      <c r="AN2205" s="23"/>
      <c r="AO2205" s="24"/>
      <c r="AP2205" s="22" t="str">
        <f>IFERROR(AVERAGE(AQ2205:AR2205),"")</f>
        <v/>
      </c>
      <c r="AQ2205" s="23"/>
      <c r="AR2205" s="24"/>
      <c r="AS2205" s="22" t="str">
        <f>IFERROR(AVERAGE(AT2205:AU2205),"")</f>
        <v/>
      </c>
      <c r="AT2205" s="23"/>
      <c r="AU2205" s="24"/>
      <c r="AV2205" s="22" t="str">
        <f>IFERROR(AVERAGE(AW2205:AX2205),"")</f>
        <v/>
      </c>
      <c r="AW2205" s="23"/>
      <c r="AX2205" s="24"/>
      <c r="AY2205" s="22" t="str">
        <f>IFERROR(AVERAGE(AZ2205:BA2205),"")</f>
        <v/>
      </c>
      <c r="AZ2205" s="23"/>
      <c r="BA2205" s="24"/>
      <c r="BB2205" s="22" t="str">
        <f>IFERROR(AVERAGE(BC2205:BD2205),"")</f>
        <v/>
      </c>
      <c r="BC2205" s="23"/>
      <c r="BD2205" s="24"/>
      <c r="BE2205" s="22" t="str">
        <f>IFERROR(AVERAGE(BF2205:BG2205),"")</f>
        <v/>
      </c>
      <c r="BF2205" s="23"/>
      <c r="BG2205" s="24"/>
      <c r="BH2205" s="22" t="str">
        <f>IFERROR(AVERAGE(BI2205:BJ2205),"")</f>
        <v/>
      </c>
      <c r="BI2205" s="23"/>
      <c r="BJ2205" s="24"/>
      <c r="BK2205" s="22" t="str">
        <f>IFERROR(AVERAGE(BL2205:BM2205),"")</f>
        <v/>
      </c>
      <c r="BL2205" s="23"/>
      <c r="BM2205" s="24"/>
      <c r="BN2205" s="22" t="str">
        <f>IFERROR(AVERAGE(BO2205:BP2205),"")</f>
        <v/>
      </c>
      <c r="BO2205" s="23"/>
      <c r="BP2205" s="24"/>
      <c r="BQ2205" s="22">
        <f>IFERROR(AVERAGE(BR2205:BS2205),"")</f>
        <v>7.0000000000000007E-2</v>
      </c>
      <c r="BR2205" s="23">
        <v>7.0000000000000007E-2</v>
      </c>
      <c r="BS2205" s="24">
        <v>7.0000000000000007E-2</v>
      </c>
      <c r="BT2205" s="22" t="str">
        <f>IFERROR(AVERAGE(BU2205:BV2205),"")</f>
        <v/>
      </c>
      <c r="BU2205" s="23"/>
      <c r="BV2205" s="24"/>
    </row>
    <row r="2206" spans="1:74">
      <c r="B2206" t="str">
        <f>B2205</f>
        <v>michalski2017hydrogen</v>
      </c>
      <c r="C2206" t="s">
        <v>49</v>
      </c>
      <c r="D2206">
        <f>D2205</f>
        <v>2017</v>
      </c>
      <c r="E2206" t="s">
        <v>22</v>
      </c>
      <c r="F2206" s="22" t="str">
        <f>IFERROR(AVERAGE(G2206:H2206),"")</f>
        <v/>
      </c>
      <c r="G2206" s="23"/>
      <c r="H2206" s="24"/>
      <c r="I2206" s="22" t="str">
        <f>IFERROR(AVERAGE(J2206:K2206),"")</f>
        <v/>
      </c>
      <c r="J2206" s="23"/>
      <c r="K2206" s="24"/>
      <c r="L2206" s="22" t="str">
        <f>IFERROR(AVERAGE(M2206:N2206),"")</f>
        <v/>
      </c>
      <c r="M2206" s="23"/>
      <c r="N2206" s="24"/>
      <c r="O2206" s="22" t="str">
        <f>IFERROR(AVERAGE(P2206:Q2206),"")</f>
        <v/>
      </c>
      <c r="P2206" s="23"/>
      <c r="Q2206" s="24"/>
      <c r="R2206" s="22" t="str">
        <f>IFERROR(AVERAGE(S2206:T2206),"")</f>
        <v/>
      </c>
      <c r="S2206" s="23"/>
      <c r="T2206" s="24"/>
      <c r="U2206" s="22" t="str">
        <f>IFERROR(AVERAGE(V2206:W2206),"")</f>
        <v/>
      </c>
      <c r="V2206" s="23"/>
      <c r="W2206" s="24"/>
      <c r="X2206" s="22" t="str">
        <f>IFERROR(AVERAGE(Y2206:Z2206),"")</f>
        <v/>
      </c>
      <c r="Y2206" s="23"/>
      <c r="Z2206" s="24"/>
      <c r="AA2206" s="22" t="str">
        <f>IFERROR(AVERAGE(AB2206:AC2206),"")</f>
        <v/>
      </c>
      <c r="AB2206" s="23"/>
      <c r="AC2206" s="24"/>
      <c r="AD2206" s="22" t="str">
        <f>IFERROR(AVERAGE(AE2206:AF2206),"")</f>
        <v/>
      </c>
      <c r="AE2206" s="23"/>
      <c r="AF2206" s="24"/>
      <c r="AG2206" s="22" t="str">
        <f>IFERROR(AVERAGE(AH2206:AI2206),"")</f>
        <v/>
      </c>
      <c r="AH2206" s="23"/>
      <c r="AI2206" s="24"/>
      <c r="AJ2206" s="22" t="str">
        <f>IFERROR(AVERAGE(AK2206:AL2206),"")</f>
        <v/>
      </c>
      <c r="AK2206" s="23"/>
      <c r="AL2206" s="24"/>
      <c r="AM2206" s="22" t="str">
        <f>IFERROR(AVERAGE(AN2206:AO2206),"")</f>
        <v/>
      </c>
      <c r="AN2206" s="23"/>
      <c r="AO2206" s="24"/>
      <c r="AP2206" s="22" t="str">
        <f>IFERROR(AVERAGE(AQ2206:AR2206),"")</f>
        <v/>
      </c>
      <c r="AQ2206" s="23"/>
      <c r="AR2206" s="24"/>
      <c r="AS2206" s="22" t="str">
        <f>IFERROR(AVERAGE(AT2206:AU2206),"")</f>
        <v/>
      </c>
      <c r="AT2206" s="23"/>
      <c r="AU2206" s="24"/>
      <c r="AV2206" s="22" t="str">
        <f>IFERROR(AVERAGE(AW2206:AX2206),"")</f>
        <v/>
      </c>
      <c r="AW2206" s="23"/>
      <c r="AX2206" s="24"/>
      <c r="AY2206" s="22" t="str">
        <f>IFERROR(AVERAGE(AZ2206:BA2206),"")</f>
        <v/>
      </c>
      <c r="AZ2206" s="23"/>
      <c r="BA2206" s="24"/>
      <c r="BB2206" s="22" t="str">
        <f>IFERROR(AVERAGE(BC2206:BD2206),"")</f>
        <v/>
      </c>
      <c r="BC2206" s="23"/>
      <c r="BD2206" s="24"/>
      <c r="BE2206" s="22" t="str">
        <f>IFERROR(AVERAGE(BF2206:BG2206),"")</f>
        <v/>
      </c>
      <c r="BF2206" s="23"/>
      <c r="BG2206" s="24"/>
      <c r="BH2206" s="22" t="str">
        <f>IFERROR(AVERAGE(BI2206:BJ2206),"")</f>
        <v/>
      </c>
      <c r="BI2206" s="23"/>
      <c r="BJ2206" s="24"/>
      <c r="BK2206" s="22" t="str">
        <f>IFERROR(AVERAGE(BL2206:BM2206),"")</f>
        <v/>
      </c>
      <c r="BL2206" s="23"/>
      <c r="BM2206" s="24"/>
      <c r="BN2206" s="22" t="str">
        <f>IFERROR(AVERAGE(BO2206:BP2206),"")</f>
        <v/>
      </c>
      <c r="BO2206" s="23"/>
      <c r="BP2206" s="24"/>
      <c r="BQ2206" s="22" t="str">
        <f>IFERROR(AVERAGE(BR2206:BS2206),"")</f>
        <v/>
      </c>
      <c r="BR2206" s="23"/>
      <c r="BS2206" s="24"/>
      <c r="BT2206" s="22" t="str">
        <f>IFERROR(AVERAGE(BU2206:BV2206),"")</f>
        <v/>
      </c>
      <c r="BU2206" s="23"/>
      <c r="BV2206" s="24"/>
    </row>
    <row r="2207" spans="1:74">
      <c r="B2207" t="s">
        <v>69</v>
      </c>
      <c r="F2207" s="4"/>
      <c r="G2207" s="4"/>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c r="AV2207" s="4"/>
      <c r="AW2207" s="4"/>
      <c r="AX2207" s="4"/>
      <c r="AY2207" s="4"/>
      <c r="AZ2207" s="4"/>
      <c r="BA2207" s="4"/>
      <c r="BB2207" s="4"/>
      <c r="BC2207" s="4"/>
      <c r="BD2207" s="4"/>
      <c r="BE2207" s="4"/>
      <c r="BF2207" s="4"/>
      <c r="BG2207" s="4"/>
      <c r="BH2207" s="4"/>
      <c r="BI2207" s="4"/>
      <c r="BJ2207" s="4"/>
      <c r="BK2207" s="4"/>
      <c r="BL2207" s="4"/>
      <c r="BM2207" s="4"/>
      <c r="BN2207" s="4"/>
      <c r="BO2207" s="4"/>
      <c r="BP2207" s="4"/>
      <c r="BQ2207" s="4"/>
      <c r="BR2207" s="4"/>
      <c r="BS2207" s="4"/>
      <c r="BT2207" s="4"/>
      <c r="BU2207" s="4"/>
      <c r="BV2207" s="4"/>
    </row>
    <row r="2208" spans="1:74">
      <c r="B2208" t="str">
        <f>B2203</f>
        <v>michalski2017hydrogen</v>
      </c>
      <c r="C2208" t="s">
        <v>23</v>
      </c>
      <c r="D2208">
        <f>D2203</f>
        <v>2017</v>
      </c>
      <c r="E2208" t="s">
        <v>20</v>
      </c>
      <c r="F2208" s="4" t="str">
        <f>IFERROR(AVERAGE(G2208:H2208),"")</f>
        <v/>
      </c>
      <c r="G2208" s="12"/>
      <c r="H2208" s="13"/>
      <c r="I2208" s="4" t="str">
        <f>IFERROR(AVERAGE(J2208:K2208),"")</f>
        <v/>
      </c>
      <c r="J2208" s="12"/>
      <c r="K2208" s="13"/>
      <c r="L2208" s="4" t="str">
        <f>IFERROR(AVERAGE(M2208:N2208),"")</f>
        <v/>
      </c>
      <c r="M2208" s="12"/>
      <c r="N2208" s="13"/>
      <c r="O2208" s="4" t="str">
        <f>IFERROR(AVERAGE(P2208:Q2208),"")</f>
        <v/>
      </c>
      <c r="P2208" s="12"/>
      <c r="Q2208" s="13"/>
      <c r="R2208" s="4" t="str">
        <f>IFERROR(AVERAGE(S2208:T2208),"")</f>
        <v/>
      </c>
      <c r="S2208" s="12"/>
      <c r="T2208" s="13"/>
      <c r="U2208" s="4" t="str">
        <f>IFERROR(AVERAGE(V2208:W2208),"")</f>
        <v/>
      </c>
      <c r="V2208" s="12"/>
      <c r="W2208" s="13"/>
      <c r="X2208" s="4" t="str">
        <f>IFERROR(AVERAGE(Y2208:Z2208),"")</f>
        <v/>
      </c>
      <c r="Y2208" s="12"/>
      <c r="Z2208" s="13"/>
      <c r="AA2208" s="4" t="str">
        <f>IFERROR(AVERAGE(AB2208:AC2208),"")</f>
        <v/>
      </c>
      <c r="AB2208" s="12"/>
      <c r="AC2208" s="13"/>
      <c r="AD2208" s="4" t="str">
        <f>IFERROR(AVERAGE(AE2208:AF2208),"")</f>
        <v/>
      </c>
      <c r="AE2208" s="12"/>
      <c r="AF2208" s="13"/>
      <c r="AG2208" s="4" t="str">
        <f>IFERROR(AVERAGE(AH2208:AI2208),"")</f>
        <v/>
      </c>
      <c r="AH2208" s="12"/>
      <c r="AI2208" s="13"/>
      <c r="AJ2208" s="4" t="str">
        <f>IFERROR(AVERAGE(AK2208:AL2208),"")</f>
        <v/>
      </c>
      <c r="AK2208" s="12"/>
      <c r="AL2208" s="13"/>
      <c r="AM2208" s="4" t="str">
        <f>IFERROR(AVERAGE(AN2208:AO2208),"")</f>
        <v/>
      </c>
      <c r="AN2208" s="12"/>
      <c r="AO2208" s="13"/>
      <c r="AP2208" s="4" t="str">
        <f>IFERROR(AVERAGE(AQ2208:AR2208),"")</f>
        <v/>
      </c>
      <c r="AQ2208" s="12"/>
      <c r="AR2208" s="13"/>
      <c r="AS2208" s="4" t="str">
        <f>IFERROR(AVERAGE(AT2208:AU2208),"")</f>
        <v/>
      </c>
      <c r="AT2208" s="12"/>
      <c r="AU2208" s="13"/>
      <c r="AV2208" s="4" t="str">
        <f>IFERROR(AVERAGE(AW2208:AX2208),"")</f>
        <v/>
      </c>
      <c r="AW2208" s="12"/>
      <c r="AX2208" s="13"/>
      <c r="AY2208" s="4" t="str">
        <f>IFERROR(AVERAGE(AZ2208:BA2208),"")</f>
        <v/>
      </c>
      <c r="AZ2208" s="12"/>
      <c r="BA2208" s="13"/>
      <c r="BB2208" s="4" t="str">
        <f>IFERROR(AVERAGE(BC2208:BD2208),"")</f>
        <v/>
      </c>
      <c r="BC2208" s="12"/>
      <c r="BD2208" s="13"/>
      <c r="BE2208" s="4" t="str">
        <f>IFERROR(AVERAGE(BF2208:BG2208),"")</f>
        <v/>
      </c>
      <c r="BF2208" s="12"/>
      <c r="BG2208" s="13"/>
      <c r="BH2208" s="4" t="str">
        <f>IFERROR(AVERAGE(BI2208:BJ2208),"")</f>
        <v/>
      </c>
      <c r="BI2208" s="12"/>
      <c r="BJ2208" s="13"/>
      <c r="BK2208" s="4" t="str">
        <f>IFERROR(AVERAGE(BL2208:BM2208),"")</f>
        <v/>
      </c>
      <c r="BL2208" s="12"/>
      <c r="BM2208" s="13"/>
      <c r="BN2208" s="4" t="str">
        <f>IFERROR(AVERAGE(BO2208:BP2208),"")</f>
        <v/>
      </c>
      <c r="BO2208" s="12"/>
      <c r="BP2208" s="13"/>
      <c r="BQ2208" s="4" t="str">
        <f>IFERROR(AVERAGE(BR2208:BS2208),"")</f>
        <v/>
      </c>
      <c r="BR2208" s="12"/>
      <c r="BS2208" s="13"/>
      <c r="BT2208" s="4" t="str">
        <f>IFERROR(AVERAGE(BU2208:BV2208),"")</f>
        <v/>
      </c>
      <c r="BU2208" s="12"/>
      <c r="BV2208" s="13"/>
    </row>
    <row r="2209" spans="1:77">
      <c r="B2209" t="str">
        <f>B2208</f>
        <v>michalski2017hydrogen</v>
      </c>
      <c r="C2209" t="s">
        <v>42</v>
      </c>
      <c r="D2209">
        <f>D2208</f>
        <v>2017</v>
      </c>
      <c r="E2209" t="s">
        <v>43</v>
      </c>
      <c r="F2209" s="4" t="str">
        <f>IFERROR(AVERAGE(G2209:H2209),"")</f>
        <v/>
      </c>
      <c r="G2209" s="12"/>
      <c r="H2209" s="13"/>
      <c r="I2209" s="4" t="str">
        <f>IFERROR(AVERAGE(J2209:K2209),"")</f>
        <v/>
      </c>
      <c r="J2209" s="12"/>
      <c r="K2209" s="13"/>
      <c r="L2209" s="4" t="str">
        <f>IFERROR(AVERAGE(M2209:N2209),"")</f>
        <v/>
      </c>
      <c r="M2209" s="12"/>
      <c r="N2209" s="13"/>
      <c r="O2209" s="4" t="str">
        <f>IFERROR(AVERAGE(P2209:Q2209),"")</f>
        <v/>
      </c>
      <c r="P2209" s="12"/>
      <c r="Q2209" s="13"/>
      <c r="R2209" s="4" t="str">
        <f>IFERROR(AVERAGE(S2209:T2209),"")</f>
        <v/>
      </c>
      <c r="S2209" s="12"/>
      <c r="T2209" s="13"/>
      <c r="U2209" s="4" t="str">
        <f>IFERROR(AVERAGE(V2209:W2209),"")</f>
        <v/>
      </c>
      <c r="V2209" s="12"/>
      <c r="W2209" s="13"/>
      <c r="X2209" s="4" t="str">
        <f>IFERROR(AVERAGE(Y2209:Z2209),"")</f>
        <v/>
      </c>
      <c r="Y2209" s="12"/>
      <c r="Z2209" s="13"/>
      <c r="AA2209" s="4" t="str">
        <f>IFERROR(AVERAGE(AB2209:AC2209),"")</f>
        <v/>
      </c>
      <c r="AB2209" s="12"/>
      <c r="AC2209" s="13"/>
      <c r="AD2209" s="4" t="str">
        <f>IFERROR(AVERAGE(AE2209:AF2209),"")</f>
        <v/>
      </c>
      <c r="AE2209" s="12"/>
      <c r="AF2209" s="13"/>
      <c r="AG2209" s="4" t="str">
        <f>IFERROR(AVERAGE(AH2209:AI2209),"")</f>
        <v/>
      </c>
      <c r="AH2209" s="12"/>
      <c r="AI2209" s="13"/>
      <c r="AJ2209" s="4" t="str">
        <f>IFERROR(AVERAGE(AK2209:AL2209),"")</f>
        <v/>
      </c>
      <c r="AK2209" s="12"/>
      <c r="AL2209" s="13"/>
      <c r="AM2209" s="4" t="str">
        <f>IFERROR(AVERAGE(AN2209:AO2209),"")</f>
        <v/>
      </c>
      <c r="AN2209" s="12"/>
      <c r="AO2209" s="13"/>
      <c r="AP2209" s="4" t="str">
        <f>IFERROR(AVERAGE(AQ2209:AR2209),"")</f>
        <v/>
      </c>
      <c r="AQ2209" s="12"/>
      <c r="AR2209" s="13"/>
      <c r="AS2209" s="4" t="str">
        <f>IFERROR(AVERAGE(AT2209:AU2209),"")</f>
        <v/>
      </c>
      <c r="AT2209" s="12"/>
      <c r="AU2209" s="13"/>
      <c r="AV2209" s="4" t="str">
        <f>IFERROR(AVERAGE(AW2209:AX2209),"")</f>
        <v/>
      </c>
      <c r="AW2209" s="12"/>
      <c r="AX2209" s="13"/>
      <c r="AY2209" s="4" t="str">
        <f>IFERROR(AVERAGE(AZ2209:BA2209),"")</f>
        <v/>
      </c>
      <c r="AZ2209" s="12"/>
      <c r="BA2209" s="13"/>
      <c r="BB2209" s="4" t="str">
        <f>IFERROR(AVERAGE(BC2209:BD2209),"")</f>
        <v/>
      </c>
      <c r="BC2209" s="12"/>
      <c r="BD2209" s="13"/>
      <c r="BE2209" s="4" t="str">
        <f>IFERROR(AVERAGE(BF2209:BG2209),"")</f>
        <v/>
      </c>
      <c r="BF2209" s="12"/>
      <c r="BG2209" s="13"/>
      <c r="BH2209" s="4" t="str">
        <f>IFERROR(AVERAGE(BI2209:BJ2209),"")</f>
        <v/>
      </c>
      <c r="BI2209" s="12"/>
      <c r="BJ2209" s="13"/>
      <c r="BK2209" s="4" t="str">
        <f>IFERROR(AVERAGE(BL2209:BM2209),"")</f>
        <v/>
      </c>
      <c r="BL2209" s="12"/>
      <c r="BM2209" s="13"/>
      <c r="BN2209" s="4" t="str">
        <f>IFERROR(AVERAGE(BO2209:BP2209),"")</f>
        <v/>
      </c>
      <c r="BO2209" s="12"/>
      <c r="BP2209" s="13"/>
      <c r="BQ2209" s="4" t="str">
        <f>IFERROR(AVERAGE(BR2209:BS2209),"")</f>
        <v/>
      </c>
      <c r="BR2209" s="12"/>
      <c r="BS2209" s="13"/>
      <c r="BT2209" s="4" t="str">
        <f>IFERROR(AVERAGE(BU2209:BV2209),"")</f>
        <v/>
      </c>
      <c r="BU2209" s="12"/>
      <c r="BV2209" s="13"/>
    </row>
    <row r="2210" spans="1:77">
      <c r="B2210" t="str">
        <f>B2209</f>
        <v>michalski2017hydrogen</v>
      </c>
      <c r="C2210" t="s">
        <v>21</v>
      </c>
      <c r="D2210">
        <f>D2209</f>
        <v>2017</v>
      </c>
      <c r="E2210" t="s">
        <v>22</v>
      </c>
      <c r="F2210" s="22" t="str">
        <f>IFERROR(AVERAGE(G2210:H2210),"")</f>
        <v/>
      </c>
      <c r="G2210" s="23"/>
      <c r="H2210" s="24"/>
      <c r="I2210" s="22" t="str">
        <f>IFERROR(AVERAGE(J2210:K2210),"")</f>
        <v/>
      </c>
      <c r="J2210" s="23"/>
      <c r="K2210" s="24"/>
      <c r="L2210" s="22" t="str">
        <f>IFERROR(AVERAGE(M2210:N2210),"")</f>
        <v/>
      </c>
      <c r="M2210" s="23"/>
      <c r="N2210" s="24"/>
      <c r="O2210" s="22" t="str">
        <f>IFERROR(AVERAGE(P2210:Q2210),"")</f>
        <v/>
      </c>
      <c r="P2210" s="23"/>
      <c r="Q2210" s="24"/>
      <c r="R2210" s="22" t="str">
        <f>IFERROR(AVERAGE(S2210:T2210),"")</f>
        <v/>
      </c>
      <c r="S2210" s="23"/>
      <c r="T2210" s="24"/>
      <c r="U2210" s="22" t="str">
        <f>IFERROR(AVERAGE(V2210:W2210),"")</f>
        <v/>
      </c>
      <c r="V2210" s="23"/>
      <c r="W2210" s="24"/>
      <c r="X2210" s="22" t="str">
        <f>IFERROR(AVERAGE(Y2210:Z2210),"")</f>
        <v/>
      </c>
      <c r="Y2210" s="23"/>
      <c r="Z2210" s="24"/>
      <c r="AA2210" s="22" t="str">
        <f>IFERROR(AVERAGE(AB2210:AC2210),"")</f>
        <v/>
      </c>
      <c r="AB2210" s="23"/>
      <c r="AC2210" s="24"/>
      <c r="AD2210" s="22" t="str">
        <f>IFERROR(AVERAGE(AE2210:AF2210),"")</f>
        <v/>
      </c>
      <c r="AE2210" s="23"/>
      <c r="AF2210" s="24"/>
      <c r="AG2210" s="22" t="str">
        <f>IFERROR(AVERAGE(AH2210:AI2210),"")</f>
        <v/>
      </c>
      <c r="AH2210" s="23"/>
      <c r="AI2210" s="24"/>
      <c r="AJ2210" s="22" t="str">
        <f>IFERROR(AVERAGE(AK2210:AL2210),"")</f>
        <v/>
      </c>
      <c r="AK2210" s="23"/>
      <c r="AL2210" s="24"/>
      <c r="AM2210" s="22" t="str">
        <f>IFERROR(AVERAGE(AN2210:AO2210),"")</f>
        <v/>
      </c>
      <c r="AN2210" s="23"/>
      <c r="AO2210" s="24"/>
      <c r="AP2210" s="22" t="str">
        <f>IFERROR(AVERAGE(AQ2210:AR2210),"")</f>
        <v/>
      </c>
      <c r="AQ2210" s="23"/>
      <c r="AR2210" s="24"/>
      <c r="AS2210" s="22" t="str">
        <f>IFERROR(AVERAGE(AT2210:AU2210),"")</f>
        <v/>
      </c>
      <c r="AT2210" s="23"/>
      <c r="AU2210" s="24"/>
      <c r="AV2210" s="22" t="str">
        <f>IFERROR(AVERAGE(AW2210:AX2210),"")</f>
        <v/>
      </c>
      <c r="AW2210" s="23"/>
      <c r="AX2210" s="24"/>
      <c r="AY2210" s="22" t="str">
        <f>IFERROR(AVERAGE(AZ2210:BA2210),"")</f>
        <v/>
      </c>
      <c r="AZ2210" s="23"/>
      <c r="BA2210" s="24"/>
      <c r="BB2210" s="22" t="str">
        <f>IFERROR(AVERAGE(BC2210:BD2210),"")</f>
        <v/>
      </c>
      <c r="BC2210" s="23"/>
      <c r="BD2210" s="24"/>
      <c r="BE2210" s="22" t="str">
        <f>IFERROR(AVERAGE(BF2210:BG2210),"")</f>
        <v/>
      </c>
      <c r="BF2210" s="23"/>
      <c r="BG2210" s="24"/>
      <c r="BH2210" s="22" t="str">
        <f>IFERROR(AVERAGE(BI2210:BJ2210),"")</f>
        <v/>
      </c>
      <c r="BI2210" s="23"/>
      <c r="BJ2210" s="24"/>
      <c r="BK2210" s="22" t="str">
        <f>IFERROR(AVERAGE(BL2210:BM2210),"")</f>
        <v/>
      </c>
      <c r="BL2210" s="23"/>
      <c r="BM2210" s="24"/>
      <c r="BN2210" s="22" t="str">
        <f>IFERROR(AVERAGE(BO2210:BP2210),"")</f>
        <v/>
      </c>
      <c r="BO2210" s="23"/>
      <c r="BP2210" s="24"/>
      <c r="BQ2210" s="22" t="str">
        <f>IFERROR(AVERAGE(BR2210:BS2210),"")</f>
        <v/>
      </c>
      <c r="BR2210" s="23"/>
      <c r="BS2210" s="24"/>
      <c r="BT2210" s="22" t="str">
        <f>IFERROR(AVERAGE(BU2210:BV2210),"")</f>
        <v/>
      </c>
      <c r="BU2210" s="23"/>
      <c r="BV2210" s="24"/>
    </row>
    <row r="2211" spans="1:77">
      <c r="B2211" s="11"/>
      <c r="C2211" s="11"/>
      <c r="D2211" s="11"/>
      <c r="E2211" s="11"/>
      <c r="F2211" s="11"/>
      <c r="G2211" s="11"/>
      <c r="H2211" s="11"/>
      <c r="I2211" s="11"/>
      <c r="J2211" s="11"/>
      <c r="K2211" s="11"/>
      <c r="L2211" s="11"/>
      <c r="M2211" s="11"/>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c r="AU2211" s="11"/>
      <c r="AV2211" s="11"/>
      <c r="AW2211" s="11"/>
      <c r="AX2211" s="11"/>
      <c r="AY2211" s="11"/>
      <c r="AZ2211" s="11"/>
      <c r="BA2211" s="11"/>
      <c r="BB2211" s="11"/>
      <c r="BC2211" s="11"/>
      <c r="BD2211" s="11"/>
      <c r="BE2211" s="11"/>
      <c r="BF2211" s="11"/>
      <c r="BG2211" s="11"/>
      <c r="BH2211" s="11"/>
      <c r="BI2211" s="11"/>
      <c r="BJ2211" s="11"/>
      <c r="BK2211" s="11"/>
      <c r="BL2211" s="11"/>
      <c r="BM2211" s="11"/>
      <c r="BN2211" s="11"/>
      <c r="BO2211" s="11"/>
      <c r="BP2211" s="11"/>
      <c r="BQ2211" s="11"/>
      <c r="BR2211" s="11"/>
      <c r="BS2211" s="11"/>
      <c r="BT2211" s="11"/>
      <c r="BU2211" s="11"/>
      <c r="BV2211" s="11"/>
      <c r="BW2211" s="11"/>
      <c r="BX2211" s="11"/>
      <c r="BY2211" s="11"/>
    </row>
    <row r="2213" spans="1:77">
      <c r="A2213" s="5">
        <f>MATCH(B2213,Sources[Citekey],0)</f>
        <v>142</v>
      </c>
      <c r="B2213" s="6" t="s">
        <v>489</v>
      </c>
      <c r="C2213" s="1"/>
      <c r="D2213" s="1">
        <f>VLOOKUP(B2213,Sources[],2,FALSE)</f>
        <v>2008</v>
      </c>
      <c r="F2213" s="4"/>
      <c r="G2213" s="4"/>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c r="AV2213" s="4"/>
      <c r="AW2213" s="4"/>
      <c r="AX2213" s="4"/>
      <c r="AY2213" s="4"/>
      <c r="AZ2213" s="4"/>
      <c r="BA2213" s="4"/>
      <c r="BB2213" s="4"/>
      <c r="BC2213" s="4"/>
      <c r="BD2213" s="4"/>
      <c r="BE2213" s="4"/>
      <c r="BF2213" s="4"/>
      <c r="BG2213" s="4"/>
      <c r="BH2213" s="4"/>
      <c r="BI2213" s="4"/>
      <c r="BJ2213" s="4"/>
      <c r="BK2213" s="4"/>
      <c r="BL2213" s="4"/>
      <c r="BM2213" s="4"/>
      <c r="BN2213" s="4"/>
      <c r="BO2213" s="4"/>
      <c r="BP2213" s="4"/>
      <c r="BQ2213" s="4"/>
      <c r="BR2213" s="4"/>
      <c r="BS2213" s="4"/>
      <c r="BT2213" s="4"/>
      <c r="BU2213" s="4"/>
      <c r="BV2213" s="4"/>
    </row>
    <row r="2214" spans="1:77">
      <c r="B2214" t="str">
        <f>B2213</f>
        <v>rajeshwar2008solar</v>
      </c>
      <c r="C2214" t="s">
        <v>3</v>
      </c>
      <c r="D2214">
        <f>D2213</f>
        <v>2008</v>
      </c>
      <c r="E2214" s="25" t="s">
        <v>6</v>
      </c>
      <c r="F2214" s="4" t="str">
        <f>IFERROR(AVERAGE(G2214:H2214),"")</f>
        <v/>
      </c>
      <c r="G2214" s="12"/>
      <c r="H2214" s="13"/>
      <c r="I2214" s="4" t="str">
        <f>IFERROR(AVERAGE(J2214:K2214),"")</f>
        <v/>
      </c>
      <c r="J2214" s="12"/>
      <c r="K2214" s="13"/>
      <c r="L2214" s="4" t="str">
        <f>IFERROR(AVERAGE(M2214:N2214),"")</f>
        <v/>
      </c>
      <c r="M2214" s="12"/>
      <c r="N2214" s="13"/>
      <c r="O2214" s="4" t="str">
        <f>IFERROR(AVERAGE(P2214:Q2214),"")</f>
        <v/>
      </c>
      <c r="P2214" s="12"/>
      <c r="Q2214" s="13"/>
      <c r="R2214" s="4" t="str">
        <f>IFERROR(AVERAGE(S2214:T2214),"")</f>
        <v/>
      </c>
      <c r="S2214" s="12"/>
      <c r="T2214" s="13"/>
      <c r="U2214" s="4" t="str">
        <f>IFERROR(AVERAGE(V2214:W2214),"")</f>
        <v/>
      </c>
      <c r="V2214" s="12"/>
      <c r="W2214" s="13"/>
      <c r="X2214" s="4" t="str">
        <f>IFERROR(AVERAGE(Y2214:Z2214),"")</f>
        <v/>
      </c>
      <c r="Y2214" s="12"/>
      <c r="Z2214" s="13"/>
      <c r="AA2214" s="4" t="str">
        <f>IFERROR(AVERAGE(AB2214:AC2214),"")</f>
        <v/>
      </c>
      <c r="AB2214" s="12"/>
      <c r="AC2214" s="13"/>
      <c r="AD2214" s="4" t="str">
        <f>IFERROR(AVERAGE(AE2214:AF2214),"")</f>
        <v/>
      </c>
      <c r="AE2214" s="12"/>
      <c r="AF2214" s="13"/>
      <c r="AG2214" s="4" t="str">
        <f>IFERROR(AVERAGE(AH2214:AI2214),"")</f>
        <v/>
      </c>
      <c r="AH2214" s="12"/>
      <c r="AI2214" s="13"/>
      <c r="AJ2214" s="4" t="str">
        <f>IFERROR(AVERAGE(AK2214:AL2214),"")</f>
        <v/>
      </c>
      <c r="AK2214" s="12"/>
      <c r="AL2214" s="13"/>
      <c r="AM2214" s="4" t="str">
        <f>IFERROR(AVERAGE(AN2214:AO2214),"")</f>
        <v/>
      </c>
      <c r="AN2214" s="12"/>
      <c r="AO2214" s="13"/>
      <c r="AP2214" s="4">
        <f>IFERROR(AVERAGE(AQ2214:AR2214),"")</f>
        <v>3000</v>
      </c>
      <c r="AQ2214" s="12">
        <v>1000</v>
      </c>
      <c r="AR2214" s="13">
        <v>5000</v>
      </c>
      <c r="AS2214" s="4" t="str">
        <f>IFERROR(AVERAGE(AT2214:AU2214),"")</f>
        <v/>
      </c>
      <c r="AT2214" s="12"/>
      <c r="AU2214" s="13"/>
      <c r="AV2214" s="4" t="str">
        <f>IFERROR(AVERAGE(AW2214:AX2214),"")</f>
        <v/>
      </c>
      <c r="AW2214" s="12"/>
      <c r="AX2214" s="13"/>
      <c r="AY2214" s="4" t="str">
        <f>IFERROR(AVERAGE(AZ2214:BA2214),"")</f>
        <v/>
      </c>
      <c r="AZ2214" s="12"/>
      <c r="BA2214" s="13"/>
      <c r="BB2214" s="4" t="str">
        <f>IFERROR(AVERAGE(BC2214:BD2214),"")</f>
        <v/>
      </c>
      <c r="BC2214" s="12"/>
      <c r="BD2214" s="13"/>
      <c r="BE2214" s="4" t="str">
        <f>IFERROR(AVERAGE(BF2214:BG2214),"")</f>
        <v/>
      </c>
      <c r="BF2214" s="12"/>
      <c r="BG2214" s="13"/>
      <c r="BH2214" s="4" t="str">
        <f>IFERROR(AVERAGE(BI2214:BJ2214),"")</f>
        <v/>
      </c>
      <c r="BI2214" s="12"/>
      <c r="BJ2214" s="13"/>
      <c r="BK2214" s="4" t="str">
        <f>IFERROR(AVERAGE(BL2214:BM2214),"")</f>
        <v/>
      </c>
      <c r="BL2214" s="12"/>
      <c r="BM2214" s="13"/>
      <c r="BN2214" s="4" t="str">
        <f>IFERROR(AVERAGE(BO2214:BP2214),"")</f>
        <v/>
      </c>
      <c r="BO2214" s="12"/>
      <c r="BP2214" s="13"/>
      <c r="BQ2214" s="4" t="str">
        <f>IFERROR(AVERAGE(BR2214:BS2214),"")</f>
        <v/>
      </c>
      <c r="BR2214" s="12"/>
      <c r="BS2214" s="13"/>
      <c r="BT2214" s="4" t="str">
        <f>IFERROR(AVERAGE(BU2214:BV2214),"")</f>
        <v/>
      </c>
      <c r="BU2214" s="12"/>
      <c r="BV2214" s="13"/>
      <c r="BX2214" s="2"/>
      <c r="BY2214" s="2"/>
    </row>
    <row r="2215" spans="1:77">
      <c r="B2215" t="str">
        <f>B2214</f>
        <v>rajeshwar2008solar</v>
      </c>
      <c r="C2215" t="s">
        <v>4</v>
      </c>
      <c r="D2215">
        <f>D2214</f>
        <v>2008</v>
      </c>
      <c r="E2215" t="str">
        <f>E2214</f>
        <v>EUR/kW</v>
      </c>
      <c r="F2215" s="4" t="str">
        <f>IFERROR(AVERAGE(G2215:H2215),"")</f>
        <v/>
      </c>
      <c r="G2215" s="14"/>
      <c r="H2215" s="15"/>
      <c r="I2215" s="4" t="str">
        <f>IFERROR(AVERAGE(J2215:K2215),"")</f>
        <v/>
      </c>
      <c r="J2215" s="14"/>
      <c r="K2215" s="15"/>
      <c r="L2215" s="4" t="str">
        <f>IFERROR(AVERAGE(M2215:N2215),"")</f>
        <v/>
      </c>
      <c r="M2215" s="14"/>
      <c r="N2215" s="15"/>
      <c r="O2215" s="4" t="str">
        <f>IFERROR(AVERAGE(P2215:Q2215),"")</f>
        <v/>
      </c>
      <c r="P2215" s="14"/>
      <c r="Q2215" s="15"/>
      <c r="R2215" s="4" t="str">
        <f>IFERROR(AVERAGE(S2215:T2215),"")</f>
        <v/>
      </c>
      <c r="S2215" s="14"/>
      <c r="T2215" s="15"/>
      <c r="U2215" s="4" t="str">
        <f>IFERROR(AVERAGE(V2215:W2215),"")</f>
        <v/>
      </c>
      <c r="V2215" s="14"/>
      <c r="W2215" s="15"/>
      <c r="X2215" s="4" t="str">
        <f>IFERROR(AVERAGE(Y2215:Z2215),"")</f>
        <v/>
      </c>
      <c r="Y2215" s="14"/>
      <c r="Z2215" s="15"/>
      <c r="AA2215" s="4" t="str">
        <f>IFERROR(AVERAGE(AB2215:AC2215),"")</f>
        <v/>
      </c>
      <c r="AB2215" s="14"/>
      <c r="AC2215" s="15"/>
      <c r="AD2215" s="4" t="str">
        <f>IFERROR(AVERAGE(AE2215:AF2215),"")</f>
        <v/>
      </c>
      <c r="AE2215" s="14"/>
      <c r="AF2215" s="15"/>
      <c r="AG2215" s="4" t="str">
        <f>IFERROR(AVERAGE(AH2215:AI2215),"")</f>
        <v/>
      </c>
      <c r="AH2215" s="14"/>
      <c r="AI2215" s="15"/>
      <c r="AJ2215" s="4" t="str">
        <f>IFERROR(AVERAGE(AK2215:AL2215),"")</f>
        <v/>
      </c>
      <c r="AK2215" s="14"/>
      <c r="AL2215" s="15"/>
      <c r="AM2215" s="4" t="str">
        <f>IFERROR(AVERAGE(AN2215:AO2215),"")</f>
        <v/>
      </c>
      <c r="AN2215" s="14"/>
      <c r="AO2215" s="15"/>
      <c r="AP2215" s="4" t="str">
        <f>IFERROR(AVERAGE(AQ2215:AR2215),"")</f>
        <v/>
      </c>
      <c r="AQ2215" s="14"/>
      <c r="AR2215" s="15"/>
      <c r="AS2215" s="4" t="str">
        <f>IFERROR(AVERAGE(AT2215:AU2215),"")</f>
        <v/>
      </c>
      <c r="AT2215" s="14"/>
      <c r="AU2215" s="15"/>
      <c r="AV2215" s="4" t="str">
        <f>IFERROR(AVERAGE(AW2215:AX2215),"")</f>
        <v/>
      </c>
      <c r="AW2215" s="14"/>
      <c r="AX2215" s="15"/>
      <c r="AY2215" s="4" t="str">
        <f>IFERROR(AVERAGE(AZ2215:BA2215),"")</f>
        <v/>
      </c>
      <c r="AZ2215" s="14"/>
      <c r="BA2215" s="15"/>
      <c r="BB2215" s="4" t="str">
        <f>IFERROR(AVERAGE(BC2215:BD2215),"")</f>
        <v/>
      </c>
      <c r="BC2215" s="14"/>
      <c r="BD2215" s="15"/>
      <c r="BE2215" s="4" t="str">
        <f>IFERROR(AVERAGE(BF2215:BG2215),"")</f>
        <v/>
      </c>
      <c r="BF2215" s="14"/>
      <c r="BG2215" s="15"/>
      <c r="BH2215" s="4" t="str">
        <f>IFERROR(AVERAGE(BI2215:BJ2215),"")</f>
        <v/>
      </c>
      <c r="BI2215" s="14"/>
      <c r="BJ2215" s="15"/>
      <c r="BK2215" s="4" t="str">
        <f>IFERROR(AVERAGE(BL2215:BM2215),"")</f>
        <v/>
      </c>
      <c r="BL2215" s="14"/>
      <c r="BM2215" s="15"/>
      <c r="BN2215" s="4" t="str">
        <f>IFERROR(AVERAGE(BO2215:BP2215),"")</f>
        <v/>
      </c>
      <c r="BO2215" s="14"/>
      <c r="BP2215" s="15"/>
      <c r="BQ2215" s="4" t="str">
        <f>IFERROR(AVERAGE(BR2215:BS2215),"")</f>
        <v/>
      </c>
      <c r="BR2215" s="14"/>
      <c r="BS2215" s="15"/>
      <c r="BT2215" s="4" t="str">
        <f>IFERROR(AVERAGE(BU2215:BV2215),"")</f>
        <v/>
      </c>
      <c r="BU2215" s="14"/>
      <c r="BV2215" s="15"/>
      <c r="BX2215" s="2"/>
      <c r="BY2215" s="2"/>
    </row>
    <row r="2216" spans="1:77">
      <c r="B2216" t="str">
        <f>B2215</f>
        <v>rajeshwar2008solar</v>
      </c>
      <c r="C2216" t="s">
        <v>5</v>
      </c>
      <c r="D2216">
        <f>D2215</f>
        <v>2008</v>
      </c>
      <c r="E2216" t="str">
        <f>E2215</f>
        <v>EUR/kW</v>
      </c>
      <c r="F2216" s="4" t="str">
        <f>IFERROR(AVERAGE(G2216:H2216),"")</f>
        <v/>
      </c>
      <c r="G2216" s="16"/>
      <c r="H2216" s="17"/>
      <c r="I2216" s="4" t="str">
        <f>IFERROR(AVERAGE(J2216:K2216),"")</f>
        <v/>
      </c>
      <c r="J2216" s="16"/>
      <c r="K2216" s="17"/>
      <c r="L2216" s="4" t="str">
        <f>IFERROR(AVERAGE(M2216:N2216),"")</f>
        <v/>
      </c>
      <c r="M2216" s="16"/>
      <c r="N2216" s="17"/>
      <c r="O2216" s="4" t="str">
        <f>IFERROR(AVERAGE(P2216:Q2216),"")</f>
        <v/>
      </c>
      <c r="P2216" s="16"/>
      <c r="Q2216" s="17"/>
      <c r="R2216" s="4" t="str">
        <f>IFERROR(AVERAGE(S2216:T2216),"")</f>
        <v/>
      </c>
      <c r="S2216" s="16"/>
      <c r="T2216" s="17"/>
      <c r="U2216" s="4" t="str">
        <f>IFERROR(AVERAGE(V2216:W2216),"")</f>
        <v/>
      </c>
      <c r="V2216" s="16"/>
      <c r="W2216" s="17"/>
      <c r="X2216" s="4" t="str">
        <f>IFERROR(AVERAGE(Y2216:Z2216),"")</f>
        <v/>
      </c>
      <c r="Y2216" s="16"/>
      <c r="Z2216" s="17"/>
      <c r="AA2216" s="4" t="str">
        <f>IFERROR(AVERAGE(AB2216:AC2216),"")</f>
        <v/>
      </c>
      <c r="AB2216" s="16"/>
      <c r="AC2216" s="17"/>
      <c r="AD2216" s="4" t="str">
        <f>IFERROR(AVERAGE(AE2216:AF2216),"")</f>
        <v/>
      </c>
      <c r="AE2216" s="16"/>
      <c r="AF2216" s="17"/>
      <c r="AG2216" s="4" t="str">
        <f>IFERROR(AVERAGE(AH2216:AI2216),"")</f>
        <v/>
      </c>
      <c r="AH2216" s="16"/>
      <c r="AI2216" s="17"/>
      <c r="AJ2216" s="4" t="str">
        <f>IFERROR(AVERAGE(AK2216:AL2216),"")</f>
        <v/>
      </c>
      <c r="AK2216" s="16"/>
      <c r="AL2216" s="17"/>
      <c r="AM2216" s="4" t="str">
        <f>IFERROR(AVERAGE(AN2216:AO2216),"")</f>
        <v/>
      </c>
      <c r="AN2216" s="16"/>
      <c r="AO2216" s="17"/>
      <c r="AP2216" s="4">
        <f>IFERROR(AVERAGE(AQ2216:AR2216),"")</f>
        <v>1000</v>
      </c>
      <c r="AQ2216" s="16">
        <v>1000</v>
      </c>
      <c r="AR2216" s="17">
        <v>1000</v>
      </c>
      <c r="AS2216" s="4" t="str">
        <f>IFERROR(AVERAGE(AT2216:AU2216),"")</f>
        <v/>
      </c>
      <c r="AT2216" s="16"/>
      <c r="AU2216" s="17"/>
      <c r="AV2216" s="4" t="str">
        <f>IFERROR(AVERAGE(AW2216:AX2216),"")</f>
        <v/>
      </c>
      <c r="AW2216" s="16"/>
      <c r="AX2216" s="17"/>
      <c r="AY2216" s="4" t="str">
        <f>IFERROR(AVERAGE(AZ2216:BA2216),"")</f>
        <v/>
      </c>
      <c r="AZ2216" s="16"/>
      <c r="BA2216" s="17"/>
      <c r="BB2216" s="4" t="str">
        <f>IFERROR(AVERAGE(BC2216:BD2216),"")</f>
        <v/>
      </c>
      <c r="BC2216" s="16"/>
      <c r="BD2216" s="17"/>
      <c r="BE2216" s="4" t="str">
        <f>IFERROR(AVERAGE(BF2216:BG2216),"")</f>
        <v/>
      </c>
      <c r="BF2216" s="16"/>
      <c r="BG2216" s="17"/>
      <c r="BH2216" s="4" t="str">
        <f>IFERROR(AVERAGE(BI2216:BJ2216),"")</f>
        <v/>
      </c>
      <c r="BI2216" s="16"/>
      <c r="BJ2216" s="17"/>
      <c r="BK2216" s="4" t="str">
        <f>IFERROR(AVERAGE(BL2216:BM2216),"")</f>
        <v/>
      </c>
      <c r="BL2216" s="16"/>
      <c r="BM2216" s="17"/>
      <c r="BN2216" s="4" t="str">
        <f>IFERROR(AVERAGE(BO2216:BP2216),"")</f>
        <v/>
      </c>
      <c r="BO2216" s="16"/>
      <c r="BP2216" s="17"/>
      <c r="BQ2216" s="4" t="str">
        <f>IFERROR(AVERAGE(BR2216:BS2216),"")</f>
        <v/>
      </c>
      <c r="BR2216" s="16"/>
      <c r="BS2216" s="17"/>
      <c r="BT2216" s="4" t="str">
        <f>IFERROR(AVERAGE(BU2216:BV2216),"")</f>
        <v/>
      </c>
      <c r="BU2216" s="16"/>
      <c r="BV2216" s="17"/>
    </row>
    <row r="2217" spans="1:77">
      <c r="B2217" t="s">
        <v>69</v>
      </c>
      <c r="F2217" s="4"/>
      <c r="G2217" s="4"/>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c r="AV2217" s="4"/>
      <c r="AW2217" s="4"/>
      <c r="AX2217" s="4"/>
      <c r="AY2217" s="4"/>
      <c r="AZ2217" s="4"/>
      <c r="BA2217" s="4"/>
      <c r="BB2217" s="4"/>
      <c r="BC2217" s="4"/>
      <c r="BD2217" s="4"/>
      <c r="BE2217" s="4"/>
      <c r="BF2217" s="4"/>
      <c r="BG2217" s="4"/>
      <c r="BH2217" s="4"/>
      <c r="BI2217" s="4"/>
      <c r="BJ2217" s="4"/>
      <c r="BK2217" s="4"/>
      <c r="BL2217" s="4"/>
      <c r="BM2217" s="4"/>
      <c r="BN2217" s="4"/>
      <c r="BO2217" s="4"/>
      <c r="BP2217" s="4"/>
      <c r="BQ2217" s="4"/>
      <c r="BR2217" s="4"/>
      <c r="BS2217" s="4"/>
      <c r="BT2217" s="4"/>
      <c r="BU2217" s="4"/>
      <c r="BV2217" s="4"/>
    </row>
    <row r="2218" spans="1:77" s="1" customFormat="1">
      <c r="A2218" s="55"/>
      <c r="B2218" s="1" t="str">
        <f>B2216</f>
        <v>rajeshwar2008solar</v>
      </c>
      <c r="C2218" s="1" t="s">
        <v>10</v>
      </c>
      <c r="D2218" s="1">
        <f>D2213</f>
        <v>2008</v>
      </c>
      <c r="E2218" s="1" t="str">
        <f>E2214</f>
        <v>EUR/kW</v>
      </c>
      <c r="F2218" s="10">
        <f t="shared" ref="F2218:BQ2218" si="2442">IFERROR(SUM(F2220:F2225)/F2219,0)</f>
        <v>0</v>
      </c>
      <c r="G2218" s="10">
        <f t="shared" si="2442"/>
        <v>0</v>
      </c>
      <c r="H2218" s="10">
        <f t="shared" si="2442"/>
        <v>0</v>
      </c>
      <c r="I2218" s="10">
        <f t="shared" si="2442"/>
        <v>0</v>
      </c>
      <c r="J2218" s="10">
        <f t="shared" si="2442"/>
        <v>0</v>
      </c>
      <c r="K2218" s="10">
        <f t="shared" si="2442"/>
        <v>0</v>
      </c>
      <c r="L2218" s="10">
        <f t="shared" si="2442"/>
        <v>0</v>
      </c>
      <c r="M2218" s="10">
        <f t="shared" si="2442"/>
        <v>0</v>
      </c>
      <c r="N2218" s="10">
        <f t="shared" si="2442"/>
        <v>0</v>
      </c>
      <c r="O2218" s="10">
        <f t="shared" si="2442"/>
        <v>0</v>
      </c>
      <c r="P2218" s="10">
        <f t="shared" si="2442"/>
        <v>0</v>
      </c>
      <c r="Q2218" s="10">
        <f t="shared" si="2442"/>
        <v>0</v>
      </c>
      <c r="R2218" s="10">
        <f t="shared" si="2442"/>
        <v>0</v>
      </c>
      <c r="S2218" s="10">
        <f t="shared" si="2442"/>
        <v>0</v>
      </c>
      <c r="T2218" s="10">
        <f t="shared" si="2442"/>
        <v>0</v>
      </c>
      <c r="U2218" s="10">
        <f t="shared" si="2442"/>
        <v>0</v>
      </c>
      <c r="V2218" s="10">
        <f t="shared" si="2442"/>
        <v>0</v>
      </c>
      <c r="W2218" s="10">
        <f t="shared" si="2442"/>
        <v>0</v>
      </c>
      <c r="X2218" s="10">
        <f t="shared" si="2442"/>
        <v>0</v>
      </c>
      <c r="Y2218" s="10">
        <f t="shared" si="2442"/>
        <v>0</v>
      </c>
      <c r="Z2218" s="10">
        <f t="shared" si="2442"/>
        <v>0</v>
      </c>
      <c r="AA2218" s="10">
        <f t="shared" si="2442"/>
        <v>0</v>
      </c>
      <c r="AB2218" s="10">
        <f t="shared" si="2442"/>
        <v>0</v>
      </c>
      <c r="AC2218" s="10">
        <f t="shared" si="2442"/>
        <v>0</v>
      </c>
      <c r="AD2218" s="10">
        <f t="shared" si="2442"/>
        <v>0</v>
      </c>
      <c r="AE2218" s="10">
        <f t="shared" si="2442"/>
        <v>0</v>
      </c>
      <c r="AF2218" s="10">
        <f t="shared" si="2442"/>
        <v>0</v>
      </c>
      <c r="AG2218" s="10">
        <f t="shared" si="2442"/>
        <v>0</v>
      </c>
      <c r="AH2218" s="10">
        <f t="shared" si="2442"/>
        <v>0</v>
      </c>
      <c r="AI2218" s="10">
        <f t="shared" si="2442"/>
        <v>0</v>
      </c>
      <c r="AJ2218" s="10">
        <f t="shared" si="2442"/>
        <v>0</v>
      </c>
      <c r="AK2218" s="10">
        <f t="shared" si="2442"/>
        <v>0</v>
      </c>
      <c r="AL2218" s="10">
        <f t="shared" si="2442"/>
        <v>0</v>
      </c>
      <c r="AM2218" s="10">
        <f t="shared" si="2442"/>
        <v>0</v>
      </c>
      <c r="AN2218" s="10">
        <f t="shared" si="2442"/>
        <v>0</v>
      </c>
      <c r="AO2218" s="10">
        <f t="shared" si="2442"/>
        <v>0</v>
      </c>
      <c r="AP2218" s="10">
        <f t="shared" si="2442"/>
        <v>0</v>
      </c>
      <c r="AQ2218" s="10">
        <f t="shared" si="2442"/>
        <v>0</v>
      </c>
      <c r="AR2218" s="10">
        <f t="shared" si="2442"/>
        <v>0</v>
      </c>
      <c r="AS2218" s="10">
        <f t="shared" si="2442"/>
        <v>0</v>
      </c>
      <c r="AT2218" s="10">
        <f t="shared" si="2442"/>
        <v>0</v>
      </c>
      <c r="AU2218" s="10">
        <f t="shared" si="2442"/>
        <v>0</v>
      </c>
      <c r="AV2218" s="10">
        <f t="shared" si="2442"/>
        <v>0</v>
      </c>
      <c r="AW2218" s="10">
        <f t="shared" si="2442"/>
        <v>0</v>
      </c>
      <c r="AX2218" s="10">
        <f t="shared" si="2442"/>
        <v>0</v>
      </c>
      <c r="AY2218" s="10">
        <f t="shared" si="2442"/>
        <v>0</v>
      </c>
      <c r="AZ2218" s="10">
        <f t="shared" si="2442"/>
        <v>0</v>
      </c>
      <c r="BA2218" s="10">
        <f t="shared" si="2442"/>
        <v>0</v>
      </c>
      <c r="BB2218" s="10">
        <f t="shared" si="2442"/>
        <v>0</v>
      </c>
      <c r="BC2218" s="10">
        <f t="shared" si="2442"/>
        <v>0</v>
      </c>
      <c r="BD2218" s="10">
        <f t="shared" si="2442"/>
        <v>0</v>
      </c>
      <c r="BE2218" s="10">
        <f t="shared" si="2442"/>
        <v>0</v>
      </c>
      <c r="BF2218" s="10">
        <f t="shared" si="2442"/>
        <v>0</v>
      </c>
      <c r="BG2218" s="10">
        <f t="shared" si="2442"/>
        <v>0</v>
      </c>
      <c r="BH2218" s="10">
        <f t="shared" si="2442"/>
        <v>0</v>
      </c>
      <c r="BI2218" s="10">
        <f t="shared" si="2442"/>
        <v>0</v>
      </c>
      <c r="BJ2218" s="10">
        <f t="shared" si="2442"/>
        <v>0</v>
      </c>
      <c r="BK2218" s="10">
        <f t="shared" si="2442"/>
        <v>0</v>
      </c>
      <c r="BL2218" s="10">
        <f t="shared" si="2442"/>
        <v>0</v>
      </c>
      <c r="BM2218" s="10">
        <f t="shared" si="2442"/>
        <v>0</v>
      </c>
      <c r="BN2218" s="10">
        <f t="shared" si="2442"/>
        <v>0</v>
      </c>
      <c r="BO2218" s="10">
        <f t="shared" si="2442"/>
        <v>0</v>
      </c>
      <c r="BP2218" s="10">
        <f t="shared" si="2442"/>
        <v>0</v>
      </c>
      <c r="BQ2218" s="10">
        <f t="shared" si="2442"/>
        <v>0</v>
      </c>
      <c r="BR2218" s="10">
        <f>IFERROR(SUM(BR2220:BR2225)/BR2219,0)</f>
        <v>0</v>
      </c>
      <c r="BS2218" s="10">
        <f>IFERROR(SUM(BS2220:BS2225)/BS2219,0)</f>
        <v>0</v>
      </c>
      <c r="BT2218" s="10">
        <f>IFERROR(SUM(BT2220:BT2225)/BT2219,0)</f>
        <v>0</v>
      </c>
      <c r="BU2218" s="10">
        <f>IFERROR(SUM(BU2220:BU2225)/BU2219,0)</f>
        <v>0</v>
      </c>
      <c r="BV2218" s="10">
        <f>IFERROR(SUM(BV2220:BV2225)/BV2219,0)</f>
        <v>0</v>
      </c>
    </row>
    <row r="2219" spans="1:77" hidden="1" outlineLevel="1">
      <c r="B2219" t="str">
        <f>B2218</f>
        <v>rajeshwar2008solar</v>
      </c>
      <c r="C2219" t="s">
        <v>17</v>
      </c>
      <c r="D2219">
        <f>D2218</f>
        <v>2008</v>
      </c>
      <c r="E2219" t="s">
        <v>18</v>
      </c>
      <c r="F2219" s="4" t="str">
        <f>IFERROR(AVERAGE(G2219:H2219),"")</f>
        <v/>
      </c>
      <c r="G2219" s="12"/>
      <c r="H2219" s="13"/>
      <c r="I2219" s="4" t="str">
        <f>IFERROR(AVERAGE(J2219:K2219),"")</f>
        <v/>
      </c>
      <c r="J2219" s="12"/>
      <c r="K2219" s="13"/>
      <c r="L2219" s="4" t="str">
        <f>IFERROR(AVERAGE(M2219:N2219),"")</f>
        <v/>
      </c>
      <c r="M2219" s="12"/>
      <c r="N2219" s="13"/>
      <c r="O2219" s="4" t="str">
        <f>IFERROR(AVERAGE(P2219:Q2219),"")</f>
        <v/>
      </c>
      <c r="P2219" s="12"/>
      <c r="Q2219" s="13"/>
      <c r="R2219" s="4" t="str">
        <f>IFERROR(AVERAGE(S2219:T2219),"")</f>
        <v/>
      </c>
      <c r="S2219" s="12"/>
      <c r="T2219" s="13"/>
      <c r="U2219" s="4" t="str">
        <f>IFERROR(AVERAGE(V2219:W2219),"")</f>
        <v/>
      </c>
      <c r="V2219" s="12"/>
      <c r="W2219" s="13"/>
      <c r="X2219" s="4" t="str">
        <f>IFERROR(AVERAGE(Y2219:Z2219),"")</f>
        <v/>
      </c>
      <c r="Y2219" s="12"/>
      <c r="Z2219" s="13"/>
      <c r="AA2219" s="4" t="str">
        <f>IFERROR(AVERAGE(AB2219:AC2219),"")</f>
        <v/>
      </c>
      <c r="AB2219" s="12"/>
      <c r="AC2219" s="13"/>
      <c r="AD2219" s="4" t="str">
        <f>IFERROR(AVERAGE(AE2219:AF2219),"")</f>
        <v/>
      </c>
      <c r="AE2219" s="12"/>
      <c r="AF2219" s="13"/>
      <c r="AG2219" s="4" t="str">
        <f>IFERROR(AVERAGE(AH2219:AI2219),"")</f>
        <v/>
      </c>
      <c r="AH2219" s="12"/>
      <c r="AI2219" s="13"/>
      <c r="AJ2219" s="4" t="str">
        <f>IFERROR(AVERAGE(AK2219:AL2219),"")</f>
        <v/>
      </c>
      <c r="AK2219" s="12"/>
      <c r="AL2219" s="13"/>
      <c r="AM2219" s="4" t="str">
        <f>IFERROR(AVERAGE(AN2219:AO2219),"")</f>
        <v/>
      </c>
      <c r="AN2219" s="12"/>
      <c r="AO2219" s="13"/>
      <c r="AP2219" s="4" t="str">
        <f>IFERROR(AVERAGE(AQ2219:AR2219),"")</f>
        <v/>
      </c>
      <c r="AQ2219" s="12"/>
      <c r="AR2219" s="13"/>
      <c r="AS2219" s="4" t="str">
        <f>IFERROR(AVERAGE(AT2219:AU2219),"")</f>
        <v/>
      </c>
      <c r="AT2219" s="12"/>
      <c r="AU2219" s="13"/>
      <c r="AV2219" s="4" t="str">
        <f>IFERROR(AVERAGE(AW2219:AX2219),"")</f>
        <v/>
      </c>
      <c r="AW2219" s="12"/>
      <c r="AX2219" s="13"/>
      <c r="AY2219" s="4" t="str">
        <f>IFERROR(AVERAGE(AZ2219:BA2219),"")</f>
        <v/>
      </c>
      <c r="AZ2219" s="12"/>
      <c r="BA2219" s="13"/>
      <c r="BB2219" s="4" t="str">
        <f>IFERROR(AVERAGE(BC2219:BD2219),"")</f>
        <v/>
      </c>
      <c r="BC2219" s="12"/>
      <c r="BD2219" s="13"/>
      <c r="BE2219" s="4" t="str">
        <f>IFERROR(AVERAGE(BF2219:BG2219),"")</f>
        <v/>
      </c>
      <c r="BF2219" s="12"/>
      <c r="BG2219" s="13"/>
      <c r="BH2219" s="4" t="str">
        <f>IFERROR(AVERAGE(BI2219:BJ2219),"")</f>
        <v/>
      </c>
      <c r="BI2219" s="12"/>
      <c r="BJ2219" s="13"/>
      <c r="BK2219" s="4" t="str">
        <f>IFERROR(AVERAGE(BL2219:BM2219),"")</f>
        <v/>
      </c>
      <c r="BL2219" s="12"/>
      <c r="BM2219" s="13"/>
      <c r="BN2219" s="4" t="str">
        <f>IFERROR(AVERAGE(BO2219:BP2219),"")</f>
        <v/>
      </c>
      <c r="BO2219" s="12"/>
      <c r="BP2219" s="13"/>
      <c r="BQ2219" s="4" t="str">
        <f>IFERROR(AVERAGE(BR2219:BS2219),"")</f>
        <v/>
      </c>
      <c r="BR2219" s="12"/>
      <c r="BS2219" s="13"/>
      <c r="BT2219" s="4" t="str">
        <f>IFERROR(AVERAGE(BU2219:BV2219),"")</f>
        <v/>
      </c>
      <c r="BU2219" s="12"/>
      <c r="BV2219" s="13"/>
    </row>
    <row r="2220" spans="1:77" hidden="1" outlineLevel="1">
      <c r="B2220" t="str">
        <f t="shared" ref="B2220:B2225" si="2443">B2219</f>
        <v>rajeshwar2008solar</v>
      </c>
      <c r="C2220" t="s">
        <v>12</v>
      </c>
      <c r="D2220">
        <f>D2218</f>
        <v>2008</v>
      </c>
      <c r="E2220" t="str">
        <f>LEFT(E2218,3)</f>
        <v>EUR</v>
      </c>
      <c r="F2220" s="4" t="str">
        <f t="shared" ref="F2220:F2225" si="2444">IFERROR(AVERAGE(G2220:H2220),"")</f>
        <v/>
      </c>
      <c r="G2220" s="12"/>
      <c r="H2220" s="13"/>
      <c r="I2220" s="4" t="str">
        <f t="shared" ref="I2220:I2225" si="2445">IFERROR(AVERAGE(J2220:K2220),"")</f>
        <v/>
      </c>
      <c r="J2220" s="12"/>
      <c r="K2220" s="13"/>
      <c r="L2220" s="4" t="str">
        <f t="shared" ref="L2220:L2225" si="2446">IFERROR(AVERAGE(M2220:N2220),"")</f>
        <v/>
      </c>
      <c r="M2220" s="12"/>
      <c r="N2220" s="13"/>
      <c r="O2220" s="4" t="str">
        <f t="shared" ref="O2220:O2225" si="2447">IFERROR(AVERAGE(P2220:Q2220),"")</f>
        <v/>
      </c>
      <c r="P2220" s="12"/>
      <c r="Q2220" s="13"/>
      <c r="R2220" s="4" t="str">
        <f t="shared" ref="R2220:R2225" si="2448">IFERROR(AVERAGE(S2220:T2220),"")</f>
        <v/>
      </c>
      <c r="S2220" s="12"/>
      <c r="T2220" s="13"/>
      <c r="U2220" s="4" t="str">
        <f t="shared" ref="U2220:U2225" si="2449">IFERROR(AVERAGE(V2220:W2220),"")</f>
        <v/>
      </c>
      <c r="V2220" s="12"/>
      <c r="W2220" s="13"/>
      <c r="X2220" s="4" t="str">
        <f t="shared" ref="X2220:X2225" si="2450">IFERROR(AVERAGE(Y2220:Z2220),"")</f>
        <v/>
      </c>
      <c r="Y2220" s="12"/>
      <c r="Z2220" s="13"/>
      <c r="AA2220" s="4" t="str">
        <f t="shared" ref="AA2220:AA2225" si="2451">IFERROR(AVERAGE(AB2220:AC2220),"")</f>
        <v/>
      </c>
      <c r="AB2220" s="12"/>
      <c r="AC2220" s="13"/>
      <c r="AD2220" s="4" t="str">
        <f t="shared" ref="AD2220:AD2225" si="2452">IFERROR(AVERAGE(AE2220:AF2220),"")</f>
        <v/>
      </c>
      <c r="AE2220" s="12"/>
      <c r="AF2220" s="13"/>
      <c r="AG2220" s="4" t="str">
        <f t="shared" ref="AG2220:AG2225" si="2453">IFERROR(AVERAGE(AH2220:AI2220),"")</f>
        <v/>
      </c>
      <c r="AH2220" s="12"/>
      <c r="AI2220" s="13"/>
      <c r="AJ2220" s="4" t="str">
        <f t="shared" ref="AJ2220:AJ2225" si="2454">IFERROR(AVERAGE(AK2220:AL2220),"")</f>
        <v/>
      </c>
      <c r="AK2220" s="12"/>
      <c r="AL2220" s="13"/>
      <c r="AM2220" s="4" t="str">
        <f t="shared" ref="AM2220:AM2225" si="2455">IFERROR(AVERAGE(AN2220:AO2220),"")</f>
        <v/>
      </c>
      <c r="AN2220" s="12"/>
      <c r="AO2220" s="13"/>
      <c r="AP2220" s="4" t="str">
        <f t="shared" ref="AP2220:AP2225" si="2456">IFERROR(AVERAGE(AQ2220:AR2220),"")</f>
        <v/>
      </c>
      <c r="AQ2220" s="12"/>
      <c r="AR2220" s="13"/>
      <c r="AS2220" s="4" t="str">
        <f t="shared" ref="AS2220:AS2225" si="2457">IFERROR(AVERAGE(AT2220:AU2220),"")</f>
        <v/>
      </c>
      <c r="AT2220" s="12"/>
      <c r="AU2220" s="13"/>
      <c r="AV2220" s="4" t="str">
        <f t="shared" ref="AV2220:AV2225" si="2458">IFERROR(AVERAGE(AW2220:AX2220),"")</f>
        <v/>
      </c>
      <c r="AW2220" s="12"/>
      <c r="AX2220" s="13"/>
      <c r="AY2220" s="4" t="str">
        <f t="shared" ref="AY2220:AY2225" si="2459">IFERROR(AVERAGE(AZ2220:BA2220),"")</f>
        <v/>
      </c>
      <c r="AZ2220" s="12"/>
      <c r="BA2220" s="13"/>
      <c r="BB2220" s="4" t="str">
        <f t="shared" ref="BB2220:BB2225" si="2460">IFERROR(AVERAGE(BC2220:BD2220),"")</f>
        <v/>
      </c>
      <c r="BC2220" s="12"/>
      <c r="BD2220" s="13"/>
      <c r="BE2220" s="4" t="str">
        <f t="shared" ref="BE2220:BE2225" si="2461">IFERROR(AVERAGE(BF2220:BG2220),"")</f>
        <v/>
      </c>
      <c r="BF2220" s="12"/>
      <c r="BG2220" s="13"/>
      <c r="BH2220" s="4" t="str">
        <f t="shared" ref="BH2220:BH2225" si="2462">IFERROR(AVERAGE(BI2220:BJ2220),"")</f>
        <v/>
      </c>
      <c r="BI2220" s="12"/>
      <c r="BJ2220" s="13"/>
      <c r="BK2220" s="4" t="str">
        <f t="shared" ref="BK2220:BK2225" si="2463">IFERROR(AVERAGE(BL2220:BM2220),"")</f>
        <v/>
      </c>
      <c r="BL2220" s="12"/>
      <c r="BM2220" s="13"/>
      <c r="BN2220" s="4" t="str">
        <f t="shared" ref="BN2220:BN2225" si="2464">IFERROR(AVERAGE(BO2220:BP2220),"")</f>
        <v/>
      </c>
      <c r="BO2220" s="12"/>
      <c r="BP2220" s="13"/>
      <c r="BQ2220" s="4" t="str">
        <f t="shared" ref="BQ2220:BQ2225" si="2465">IFERROR(AVERAGE(BR2220:BS2220),"")</f>
        <v/>
      </c>
      <c r="BR2220" s="12"/>
      <c r="BS2220" s="13"/>
      <c r="BT2220" s="4" t="str">
        <f t="shared" ref="BT2220:BT2225" si="2466">IFERROR(AVERAGE(BU2220:BV2220),"")</f>
        <v/>
      </c>
      <c r="BU2220" s="12"/>
      <c r="BV2220" s="13"/>
    </row>
    <row r="2221" spans="1:77" hidden="1" outlineLevel="1">
      <c r="B2221" t="str">
        <f t="shared" si="2443"/>
        <v>rajeshwar2008solar</v>
      </c>
      <c r="C2221" t="s">
        <v>13</v>
      </c>
      <c r="D2221">
        <f t="shared" ref="D2221:E2225" si="2467">D2220</f>
        <v>2008</v>
      </c>
      <c r="E2221" t="str">
        <f t="shared" si="2467"/>
        <v>EUR</v>
      </c>
      <c r="F2221" s="4" t="str">
        <f t="shared" si="2444"/>
        <v/>
      </c>
      <c r="G2221" s="12"/>
      <c r="H2221" s="13"/>
      <c r="I2221" s="4" t="str">
        <f t="shared" si="2445"/>
        <v/>
      </c>
      <c r="J2221" s="12"/>
      <c r="K2221" s="13"/>
      <c r="L2221" s="4" t="str">
        <f t="shared" si="2446"/>
        <v/>
      </c>
      <c r="M2221" s="12"/>
      <c r="N2221" s="13"/>
      <c r="O2221" s="4" t="str">
        <f t="shared" si="2447"/>
        <v/>
      </c>
      <c r="P2221" s="12"/>
      <c r="Q2221" s="13"/>
      <c r="R2221" s="4" t="str">
        <f t="shared" si="2448"/>
        <v/>
      </c>
      <c r="S2221" s="12"/>
      <c r="T2221" s="13"/>
      <c r="U2221" s="4" t="str">
        <f t="shared" si="2449"/>
        <v/>
      </c>
      <c r="V2221" s="12"/>
      <c r="W2221" s="13"/>
      <c r="X2221" s="4" t="str">
        <f t="shared" si="2450"/>
        <v/>
      </c>
      <c r="Y2221" s="12"/>
      <c r="Z2221" s="13"/>
      <c r="AA2221" s="4" t="str">
        <f t="shared" si="2451"/>
        <v/>
      </c>
      <c r="AB2221" s="12"/>
      <c r="AC2221" s="13"/>
      <c r="AD2221" s="4" t="str">
        <f t="shared" si="2452"/>
        <v/>
      </c>
      <c r="AE2221" s="12"/>
      <c r="AF2221" s="13"/>
      <c r="AG2221" s="4" t="str">
        <f t="shared" si="2453"/>
        <v/>
      </c>
      <c r="AH2221" s="12"/>
      <c r="AI2221" s="13"/>
      <c r="AJ2221" s="4" t="str">
        <f t="shared" si="2454"/>
        <v/>
      </c>
      <c r="AK2221" s="12"/>
      <c r="AL2221" s="13"/>
      <c r="AM2221" s="4" t="str">
        <f t="shared" si="2455"/>
        <v/>
      </c>
      <c r="AN2221" s="12"/>
      <c r="AO2221" s="13"/>
      <c r="AP2221" s="4" t="str">
        <f t="shared" si="2456"/>
        <v/>
      </c>
      <c r="AQ2221" s="12"/>
      <c r="AR2221" s="13"/>
      <c r="AS2221" s="4" t="str">
        <f t="shared" si="2457"/>
        <v/>
      </c>
      <c r="AT2221" s="12"/>
      <c r="AU2221" s="13"/>
      <c r="AV2221" s="4" t="str">
        <f t="shared" si="2458"/>
        <v/>
      </c>
      <c r="AW2221" s="12"/>
      <c r="AX2221" s="13"/>
      <c r="AY2221" s="4" t="str">
        <f t="shared" si="2459"/>
        <v/>
      </c>
      <c r="AZ2221" s="12"/>
      <c r="BA2221" s="13"/>
      <c r="BB2221" s="4" t="str">
        <f t="shared" si="2460"/>
        <v/>
      </c>
      <c r="BC2221" s="12"/>
      <c r="BD2221" s="13"/>
      <c r="BE2221" s="4" t="str">
        <f t="shared" si="2461"/>
        <v/>
      </c>
      <c r="BF2221" s="12"/>
      <c r="BG2221" s="13"/>
      <c r="BH2221" s="4" t="str">
        <f t="shared" si="2462"/>
        <v/>
      </c>
      <c r="BI2221" s="12"/>
      <c r="BJ2221" s="13"/>
      <c r="BK2221" s="4" t="str">
        <f t="shared" si="2463"/>
        <v/>
      </c>
      <c r="BL2221" s="12"/>
      <c r="BM2221" s="13"/>
      <c r="BN2221" s="4" t="str">
        <f t="shared" si="2464"/>
        <v/>
      </c>
      <c r="BO2221" s="12"/>
      <c r="BP2221" s="13"/>
      <c r="BQ2221" s="4" t="str">
        <f t="shared" si="2465"/>
        <v/>
      </c>
      <c r="BR2221" s="12"/>
      <c r="BS2221" s="13"/>
      <c r="BT2221" s="4" t="str">
        <f t="shared" si="2466"/>
        <v/>
      </c>
      <c r="BU2221" s="12"/>
      <c r="BV2221" s="13"/>
    </row>
    <row r="2222" spans="1:77" hidden="1" outlineLevel="1">
      <c r="B2222" t="str">
        <f t="shared" si="2443"/>
        <v>rajeshwar2008solar</v>
      </c>
      <c r="C2222" t="s">
        <v>14</v>
      </c>
      <c r="D2222">
        <f t="shared" si="2467"/>
        <v>2008</v>
      </c>
      <c r="E2222" t="str">
        <f t="shared" si="2467"/>
        <v>EUR</v>
      </c>
      <c r="F2222" s="4" t="str">
        <f t="shared" si="2444"/>
        <v/>
      </c>
      <c r="G2222" s="12"/>
      <c r="H2222" s="13"/>
      <c r="I2222" s="4" t="str">
        <f t="shared" si="2445"/>
        <v/>
      </c>
      <c r="J2222" s="12"/>
      <c r="K2222" s="13"/>
      <c r="L2222" s="4" t="str">
        <f t="shared" si="2446"/>
        <v/>
      </c>
      <c r="M2222" s="12"/>
      <c r="N2222" s="13"/>
      <c r="O2222" s="4" t="str">
        <f t="shared" si="2447"/>
        <v/>
      </c>
      <c r="P2222" s="12"/>
      <c r="Q2222" s="13"/>
      <c r="R2222" s="4" t="str">
        <f t="shared" si="2448"/>
        <v/>
      </c>
      <c r="S2222" s="12"/>
      <c r="T2222" s="13"/>
      <c r="U2222" s="4" t="str">
        <f t="shared" si="2449"/>
        <v/>
      </c>
      <c r="V2222" s="12"/>
      <c r="W2222" s="13"/>
      <c r="X2222" s="4" t="str">
        <f t="shared" si="2450"/>
        <v/>
      </c>
      <c r="Y2222" s="12"/>
      <c r="Z2222" s="13"/>
      <c r="AA2222" s="4" t="str">
        <f t="shared" si="2451"/>
        <v/>
      </c>
      <c r="AB2222" s="12"/>
      <c r="AC2222" s="13"/>
      <c r="AD2222" s="4" t="str">
        <f t="shared" si="2452"/>
        <v/>
      </c>
      <c r="AE2222" s="12"/>
      <c r="AF2222" s="13"/>
      <c r="AG2222" s="4" t="str">
        <f t="shared" si="2453"/>
        <v/>
      </c>
      <c r="AH2222" s="12"/>
      <c r="AI2222" s="13"/>
      <c r="AJ2222" s="4" t="str">
        <f t="shared" si="2454"/>
        <v/>
      </c>
      <c r="AK2222" s="12"/>
      <c r="AL2222" s="13"/>
      <c r="AM2222" s="4" t="str">
        <f t="shared" si="2455"/>
        <v/>
      </c>
      <c r="AN2222" s="12"/>
      <c r="AO2222" s="13"/>
      <c r="AP2222" s="4" t="str">
        <f t="shared" si="2456"/>
        <v/>
      </c>
      <c r="AQ2222" s="12"/>
      <c r="AR2222" s="13"/>
      <c r="AS2222" s="4" t="str">
        <f t="shared" si="2457"/>
        <v/>
      </c>
      <c r="AT2222" s="12"/>
      <c r="AU2222" s="13"/>
      <c r="AV2222" s="4" t="str">
        <f t="shared" si="2458"/>
        <v/>
      </c>
      <c r="AW2222" s="12"/>
      <c r="AX2222" s="13"/>
      <c r="AY2222" s="4" t="str">
        <f t="shared" si="2459"/>
        <v/>
      </c>
      <c r="AZ2222" s="12"/>
      <c r="BA2222" s="13"/>
      <c r="BB2222" s="4" t="str">
        <f t="shared" si="2460"/>
        <v/>
      </c>
      <c r="BC2222" s="12"/>
      <c r="BD2222" s="13"/>
      <c r="BE2222" s="4" t="str">
        <f t="shared" si="2461"/>
        <v/>
      </c>
      <c r="BF2222" s="12"/>
      <c r="BG2222" s="13"/>
      <c r="BH2222" s="4" t="str">
        <f t="shared" si="2462"/>
        <v/>
      </c>
      <c r="BI2222" s="12"/>
      <c r="BJ2222" s="13"/>
      <c r="BK2222" s="4" t="str">
        <f t="shared" si="2463"/>
        <v/>
      </c>
      <c r="BL2222" s="12"/>
      <c r="BM2222" s="13"/>
      <c r="BN2222" s="4" t="str">
        <f t="shared" si="2464"/>
        <v/>
      </c>
      <c r="BO2222" s="12"/>
      <c r="BP2222" s="13"/>
      <c r="BQ2222" s="4" t="str">
        <f t="shared" si="2465"/>
        <v/>
      </c>
      <c r="BR2222" s="12"/>
      <c r="BS2222" s="13"/>
      <c r="BT2222" s="4" t="str">
        <f t="shared" si="2466"/>
        <v/>
      </c>
      <c r="BU2222" s="12"/>
      <c r="BV2222" s="13"/>
    </row>
    <row r="2223" spans="1:77" hidden="1" outlineLevel="1">
      <c r="B2223" t="str">
        <f t="shared" si="2443"/>
        <v>rajeshwar2008solar</v>
      </c>
      <c r="C2223" t="s">
        <v>11</v>
      </c>
      <c r="D2223">
        <f t="shared" si="2467"/>
        <v>2008</v>
      </c>
      <c r="E2223" t="str">
        <f t="shared" si="2467"/>
        <v>EUR</v>
      </c>
      <c r="F2223" s="4" t="str">
        <f t="shared" si="2444"/>
        <v/>
      </c>
      <c r="G2223" s="12"/>
      <c r="H2223" s="13"/>
      <c r="I2223" s="4" t="str">
        <f t="shared" si="2445"/>
        <v/>
      </c>
      <c r="J2223" s="12"/>
      <c r="K2223" s="13"/>
      <c r="L2223" s="4" t="str">
        <f t="shared" si="2446"/>
        <v/>
      </c>
      <c r="M2223" s="12"/>
      <c r="N2223" s="13"/>
      <c r="O2223" s="4" t="str">
        <f t="shared" si="2447"/>
        <v/>
      </c>
      <c r="P2223" s="12"/>
      <c r="Q2223" s="13"/>
      <c r="R2223" s="4" t="str">
        <f t="shared" si="2448"/>
        <v/>
      </c>
      <c r="S2223" s="12"/>
      <c r="T2223" s="13"/>
      <c r="U2223" s="4" t="str">
        <f t="shared" si="2449"/>
        <v/>
      </c>
      <c r="V2223" s="12"/>
      <c r="W2223" s="13"/>
      <c r="X2223" s="4" t="str">
        <f t="shared" si="2450"/>
        <v/>
      </c>
      <c r="Y2223" s="12"/>
      <c r="Z2223" s="13"/>
      <c r="AA2223" s="4" t="str">
        <f t="shared" si="2451"/>
        <v/>
      </c>
      <c r="AB2223" s="12"/>
      <c r="AC2223" s="13"/>
      <c r="AD2223" s="4" t="str">
        <f t="shared" si="2452"/>
        <v/>
      </c>
      <c r="AE2223" s="12"/>
      <c r="AF2223" s="13"/>
      <c r="AG2223" s="4" t="str">
        <f t="shared" si="2453"/>
        <v/>
      </c>
      <c r="AH2223" s="12"/>
      <c r="AI2223" s="13"/>
      <c r="AJ2223" s="4" t="str">
        <f t="shared" si="2454"/>
        <v/>
      </c>
      <c r="AK2223" s="12"/>
      <c r="AL2223" s="13"/>
      <c r="AM2223" s="4" t="str">
        <f t="shared" si="2455"/>
        <v/>
      </c>
      <c r="AN2223" s="12"/>
      <c r="AO2223" s="13"/>
      <c r="AP2223" s="4" t="str">
        <f t="shared" si="2456"/>
        <v/>
      </c>
      <c r="AQ2223" s="12"/>
      <c r="AR2223" s="13"/>
      <c r="AS2223" s="4" t="str">
        <f t="shared" si="2457"/>
        <v/>
      </c>
      <c r="AT2223" s="12"/>
      <c r="AU2223" s="13"/>
      <c r="AV2223" s="4" t="str">
        <f t="shared" si="2458"/>
        <v/>
      </c>
      <c r="AW2223" s="12"/>
      <c r="AX2223" s="13"/>
      <c r="AY2223" s="4" t="str">
        <f t="shared" si="2459"/>
        <v/>
      </c>
      <c r="AZ2223" s="12"/>
      <c r="BA2223" s="13"/>
      <c r="BB2223" s="4" t="str">
        <f t="shared" si="2460"/>
        <v/>
      </c>
      <c r="BC2223" s="12"/>
      <c r="BD2223" s="13"/>
      <c r="BE2223" s="4" t="str">
        <f t="shared" si="2461"/>
        <v/>
      </c>
      <c r="BF2223" s="12"/>
      <c r="BG2223" s="13"/>
      <c r="BH2223" s="4" t="str">
        <f t="shared" si="2462"/>
        <v/>
      </c>
      <c r="BI2223" s="12"/>
      <c r="BJ2223" s="13"/>
      <c r="BK2223" s="4" t="str">
        <f t="shared" si="2463"/>
        <v/>
      </c>
      <c r="BL2223" s="12"/>
      <c r="BM2223" s="13"/>
      <c r="BN2223" s="4" t="str">
        <f t="shared" si="2464"/>
        <v/>
      </c>
      <c r="BO2223" s="12"/>
      <c r="BP2223" s="13"/>
      <c r="BQ2223" s="4" t="str">
        <f t="shared" si="2465"/>
        <v/>
      </c>
      <c r="BR2223" s="12"/>
      <c r="BS2223" s="13"/>
      <c r="BT2223" s="4" t="str">
        <f t="shared" si="2466"/>
        <v/>
      </c>
      <c r="BU2223" s="12"/>
      <c r="BV2223" s="13"/>
    </row>
    <row r="2224" spans="1:77" hidden="1" outlineLevel="1">
      <c r="B2224" t="str">
        <f t="shared" si="2443"/>
        <v>rajeshwar2008solar</v>
      </c>
      <c r="C2224" t="s">
        <v>15</v>
      </c>
      <c r="D2224">
        <f t="shared" si="2467"/>
        <v>2008</v>
      </c>
      <c r="E2224" t="str">
        <f t="shared" si="2467"/>
        <v>EUR</v>
      </c>
      <c r="F2224" s="4" t="str">
        <f t="shared" si="2444"/>
        <v/>
      </c>
      <c r="G2224" s="12"/>
      <c r="H2224" s="13"/>
      <c r="I2224" s="4" t="str">
        <f t="shared" si="2445"/>
        <v/>
      </c>
      <c r="J2224" s="12"/>
      <c r="K2224" s="13"/>
      <c r="L2224" s="4" t="str">
        <f t="shared" si="2446"/>
        <v/>
      </c>
      <c r="M2224" s="12"/>
      <c r="N2224" s="13"/>
      <c r="O2224" s="4" t="str">
        <f t="shared" si="2447"/>
        <v/>
      </c>
      <c r="P2224" s="12"/>
      <c r="Q2224" s="13"/>
      <c r="R2224" s="4" t="str">
        <f t="shared" si="2448"/>
        <v/>
      </c>
      <c r="S2224" s="12"/>
      <c r="T2224" s="13"/>
      <c r="U2224" s="4" t="str">
        <f t="shared" si="2449"/>
        <v/>
      </c>
      <c r="V2224" s="12"/>
      <c r="W2224" s="13"/>
      <c r="X2224" s="4" t="str">
        <f t="shared" si="2450"/>
        <v/>
      </c>
      <c r="Y2224" s="12"/>
      <c r="Z2224" s="13"/>
      <c r="AA2224" s="4" t="str">
        <f t="shared" si="2451"/>
        <v/>
      </c>
      <c r="AB2224" s="12"/>
      <c r="AC2224" s="13"/>
      <c r="AD2224" s="4" t="str">
        <f t="shared" si="2452"/>
        <v/>
      </c>
      <c r="AE2224" s="12"/>
      <c r="AF2224" s="13"/>
      <c r="AG2224" s="4" t="str">
        <f t="shared" si="2453"/>
        <v/>
      </c>
      <c r="AH2224" s="12"/>
      <c r="AI2224" s="13"/>
      <c r="AJ2224" s="4" t="str">
        <f t="shared" si="2454"/>
        <v/>
      </c>
      <c r="AK2224" s="12"/>
      <c r="AL2224" s="13"/>
      <c r="AM2224" s="4" t="str">
        <f t="shared" si="2455"/>
        <v/>
      </c>
      <c r="AN2224" s="12"/>
      <c r="AO2224" s="13"/>
      <c r="AP2224" s="4" t="str">
        <f t="shared" si="2456"/>
        <v/>
      </c>
      <c r="AQ2224" s="12"/>
      <c r="AR2224" s="13"/>
      <c r="AS2224" s="4" t="str">
        <f t="shared" si="2457"/>
        <v/>
      </c>
      <c r="AT2224" s="12"/>
      <c r="AU2224" s="13"/>
      <c r="AV2224" s="4" t="str">
        <f t="shared" si="2458"/>
        <v/>
      </c>
      <c r="AW2224" s="12"/>
      <c r="AX2224" s="13"/>
      <c r="AY2224" s="4" t="str">
        <f t="shared" si="2459"/>
        <v/>
      </c>
      <c r="AZ2224" s="12"/>
      <c r="BA2224" s="13"/>
      <c r="BB2224" s="4" t="str">
        <f t="shared" si="2460"/>
        <v/>
      </c>
      <c r="BC2224" s="12"/>
      <c r="BD2224" s="13"/>
      <c r="BE2224" s="4" t="str">
        <f t="shared" si="2461"/>
        <v/>
      </c>
      <c r="BF2224" s="12"/>
      <c r="BG2224" s="13"/>
      <c r="BH2224" s="4" t="str">
        <f t="shared" si="2462"/>
        <v/>
      </c>
      <c r="BI2224" s="12"/>
      <c r="BJ2224" s="13"/>
      <c r="BK2224" s="4" t="str">
        <f t="shared" si="2463"/>
        <v/>
      </c>
      <c r="BL2224" s="12"/>
      <c r="BM2224" s="13"/>
      <c r="BN2224" s="4" t="str">
        <f t="shared" si="2464"/>
        <v/>
      </c>
      <c r="BO2224" s="12"/>
      <c r="BP2224" s="13"/>
      <c r="BQ2224" s="4" t="str">
        <f t="shared" si="2465"/>
        <v/>
      </c>
      <c r="BR2224" s="12"/>
      <c r="BS2224" s="13"/>
      <c r="BT2224" s="4" t="str">
        <f t="shared" si="2466"/>
        <v/>
      </c>
      <c r="BU2224" s="12"/>
      <c r="BV2224" s="13"/>
    </row>
    <row r="2225" spans="1:77" hidden="1" outlineLevel="1">
      <c r="B2225" t="str">
        <f t="shared" si="2443"/>
        <v>rajeshwar2008solar</v>
      </c>
      <c r="C2225" t="s">
        <v>16</v>
      </c>
      <c r="D2225">
        <f t="shared" si="2467"/>
        <v>2008</v>
      </c>
      <c r="E2225" t="str">
        <f t="shared" si="2467"/>
        <v>EUR</v>
      </c>
      <c r="F2225" s="4" t="str">
        <f t="shared" si="2444"/>
        <v/>
      </c>
      <c r="G2225" s="12"/>
      <c r="H2225" s="13"/>
      <c r="I2225" s="4" t="str">
        <f t="shared" si="2445"/>
        <v/>
      </c>
      <c r="J2225" s="12"/>
      <c r="K2225" s="13"/>
      <c r="L2225" s="4" t="str">
        <f t="shared" si="2446"/>
        <v/>
      </c>
      <c r="M2225" s="12"/>
      <c r="N2225" s="13"/>
      <c r="O2225" s="4" t="str">
        <f t="shared" si="2447"/>
        <v/>
      </c>
      <c r="P2225" s="12"/>
      <c r="Q2225" s="13"/>
      <c r="R2225" s="4" t="str">
        <f t="shared" si="2448"/>
        <v/>
      </c>
      <c r="S2225" s="12"/>
      <c r="T2225" s="13"/>
      <c r="U2225" s="4" t="str">
        <f t="shared" si="2449"/>
        <v/>
      </c>
      <c r="V2225" s="12"/>
      <c r="W2225" s="13"/>
      <c r="X2225" s="4" t="str">
        <f t="shared" si="2450"/>
        <v/>
      </c>
      <c r="Y2225" s="12"/>
      <c r="Z2225" s="13"/>
      <c r="AA2225" s="4" t="str">
        <f t="shared" si="2451"/>
        <v/>
      </c>
      <c r="AB2225" s="12"/>
      <c r="AC2225" s="13"/>
      <c r="AD2225" s="4" t="str">
        <f t="shared" si="2452"/>
        <v/>
      </c>
      <c r="AE2225" s="12"/>
      <c r="AF2225" s="13"/>
      <c r="AG2225" s="4" t="str">
        <f t="shared" si="2453"/>
        <v/>
      </c>
      <c r="AH2225" s="12"/>
      <c r="AI2225" s="13"/>
      <c r="AJ2225" s="4" t="str">
        <f t="shared" si="2454"/>
        <v/>
      </c>
      <c r="AK2225" s="12"/>
      <c r="AL2225" s="13"/>
      <c r="AM2225" s="4" t="str">
        <f t="shared" si="2455"/>
        <v/>
      </c>
      <c r="AN2225" s="12"/>
      <c r="AO2225" s="13"/>
      <c r="AP2225" s="4" t="str">
        <f t="shared" si="2456"/>
        <v/>
      </c>
      <c r="AQ2225" s="12"/>
      <c r="AR2225" s="13"/>
      <c r="AS2225" s="4" t="str">
        <f t="shared" si="2457"/>
        <v/>
      </c>
      <c r="AT2225" s="12"/>
      <c r="AU2225" s="13"/>
      <c r="AV2225" s="4" t="str">
        <f t="shared" si="2458"/>
        <v/>
      </c>
      <c r="AW2225" s="12"/>
      <c r="AX2225" s="13"/>
      <c r="AY2225" s="4" t="str">
        <f t="shared" si="2459"/>
        <v/>
      </c>
      <c r="AZ2225" s="12"/>
      <c r="BA2225" s="13"/>
      <c r="BB2225" s="4" t="str">
        <f t="shared" si="2460"/>
        <v/>
      </c>
      <c r="BC2225" s="12"/>
      <c r="BD2225" s="13"/>
      <c r="BE2225" s="4" t="str">
        <f t="shared" si="2461"/>
        <v/>
      </c>
      <c r="BF2225" s="12"/>
      <c r="BG2225" s="13"/>
      <c r="BH2225" s="4" t="str">
        <f t="shared" si="2462"/>
        <v/>
      </c>
      <c r="BI2225" s="12"/>
      <c r="BJ2225" s="13"/>
      <c r="BK2225" s="4" t="str">
        <f t="shared" si="2463"/>
        <v/>
      </c>
      <c r="BL2225" s="12"/>
      <c r="BM2225" s="13"/>
      <c r="BN2225" s="4" t="str">
        <f t="shared" si="2464"/>
        <v/>
      </c>
      <c r="BO2225" s="12"/>
      <c r="BP2225" s="13"/>
      <c r="BQ2225" s="4" t="str">
        <f t="shared" si="2465"/>
        <v/>
      </c>
      <c r="BR2225" s="12"/>
      <c r="BS2225" s="13"/>
      <c r="BT2225" s="4" t="str">
        <f t="shared" si="2466"/>
        <v/>
      </c>
      <c r="BU2225" s="12"/>
      <c r="BV2225" s="13"/>
    </row>
    <row r="2226" spans="1:77" collapsed="1">
      <c r="B2226" t="s">
        <v>69</v>
      </c>
      <c r="F2226" s="4"/>
      <c r="G2226" s="4"/>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c r="AV2226" s="4"/>
      <c r="AW2226" s="4"/>
      <c r="AX2226" s="4"/>
      <c r="AY2226" s="4"/>
      <c r="AZ2226" s="4"/>
      <c r="BA2226" s="4"/>
      <c r="BB2226" s="4"/>
      <c r="BC2226" s="4"/>
      <c r="BD2226" s="4"/>
      <c r="BE2226" s="4"/>
      <c r="BF2226" s="4"/>
      <c r="BG2226" s="4"/>
      <c r="BH2226" s="4"/>
      <c r="BI2226" s="4"/>
      <c r="BJ2226" s="4"/>
      <c r="BK2226" s="4"/>
      <c r="BL2226" s="4"/>
      <c r="BM2226" s="4"/>
      <c r="BN2226" s="4"/>
      <c r="BO2226" s="4"/>
      <c r="BP2226" s="4"/>
      <c r="BQ2226" s="4"/>
      <c r="BR2226" s="4"/>
      <c r="BS2226" s="4"/>
      <c r="BT2226" s="4"/>
      <c r="BU2226" s="4"/>
      <c r="BV2226" s="4"/>
    </row>
    <row r="2227" spans="1:77">
      <c r="B2227" t="str">
        <f>B2225</f>
        <v>rajeshwar2008solar</v>
      </c>
      <c r="C2227" t="s">
        <v>19</v>
      </c>
      <c r="D2227">
        <f>D2225</f>
        <v>2008</v>
      </c>
      <c r="E2227" t="str">
        <f>E2214</f>
        <v>EUR/kW</v>
      </c>
      <c r="F2227" s="4" t="str">
        <f>IFERROR(AVERAGE(G2227:H2227),"")</f>
        <v/>
      </c>
      <c r="G2227" s="12"/>
      <c r="H2227" s="13"/>
      <c r="I2227" s="4" t="str">
        <f>IFERROR(AVERAGE(J2227:K2227),"")</f>
        <v/>
      </c>
      <c r="J2227" s="12"/>
      <c r="K2227" s="13"/>
      <c r="L2227" s="4" t="str">
        <f>IFERROR(AVERAGE(M2227:N2227),"")</f>
        <v/>
      </c>
      <c r="M2227" s="12"/>
      <c r="N2227" s="13"/>
      <c r="O2227" s="4" t="str">
        <f>IFERROR(AVERAGE(P2227:Q2227),"")</f>
        <v/>
      </c>
      <c r="P2227" s="12"/>
      <c r="Q2227" s="13"/>
      <c r="R2227" s="4" t="str">
        <f>IFERROR(AVERAGE(S2227:T2227),"")</f>
        <v/>
      </c>
      <c r="S2227" s="12"/>
      <c r="T2227" s="13"/>
      <c r="U2227" s="4" t="str">
        <f>IFERROR(AVERAGE(V2227:W2227),"")</f>
        <v/>
      </c>
      <c r="V2227" s="12"/>
      <c r="W2227" s="13"/>
      <c r="X2227" s="4" t="str">
        <f>IFERROR(AVERAGE(Y2227:Z2227),"")</f>
        <v/>
      </c>
      <c r="Y2227" s="12"/>
      <c r="Z2227" s="13"/>
      <c r="AA2227" s="4" t="str">
        <f>IFERROR(AVERAGE(AB2227:AC2227),"")</f>
        <v/>
      </c>
      <c r="AB2227" s="12"/>
      <c r="AC2227" s="13"/>
      <c r="AD2227" s="4" t="str">
        <f>IFERROR(AVERAGE(AE2227:AF2227),"")</f>
        <v/>
      </c>
      <c r="AE2227" s="12"/>
      <c r="AF2227" s="13"/>
      <c r="AG2227" s="4" t="str">
        <f>IFERROR(AVERAGE(AH2227:AI2227),"")</f>
        <v/>
      </c>
      <c r="AH2227" s="12"/>
      <c r="AI2227" s="13"/>
      <c r="AJ2227" s="4" t="str">
        <f>IFERROR(AVERAGE(AK2227:AL2227),"")</f>
        <v/>
      </c>
      <c r="AK2227" s="12"/>
      <c r="AL2227" s="13"/>
      <c r="AM2227" s="4" t="str">
        <f>IFERROR(AVERAGE(AN2227:AO2227),"")</f>
        <v/>
      </c>
      <c r="AN2227" s="12"/>
      <c r="AO2227" s="13"/>
      <c r="AP2227" s="4" t="str">
        <f>IFERROR(AVERAGE(AQ2227:AR2227),"")</f>
        <v/>
      </c>
      <c r="AQ2227" s="12"/>
      <c r="AR2227" s="13"/>
      <c r="AS2227" s="4" t="str">
        <f>IFERROR(AVERAGE(AT2227:AU2227),"")</f>
        <v/>
      </c>
      <c r="AT2227" s="12"/>
      <c r="AU2227" s="13"/>
      <c r="AV2227" s="4" t="str">
        <f>IFERROR(AVERAGE(AW2227:AX2227),"")</f>
        <v/>
      </c>
      <c r="AW2227" s="12"/>
      <c r="AX2227" s="13"/>
      <c r="AY2227" s="4" t="str">
        <f>IFERROR(AVERAGE(AZ2227:BA2227),"")</f>
        <v/>
      </c>
      <c r="AZ2227" s="12"/>
      <c r="BA2227" s="13"/>
      <c r="BB2227" s="4" t="str">
        <f>IFERROR(AVERAGE(BC2227:BD2227),"")</f>
        <v/>
      </c>
      <c r="BC2227" s="12"/>
      <c r="BD2227" s="13"/>
      <c r="BE2227" s="4" t="str">
        <f>IFERROR(AVERAGE(BF2227:BG2227),"")</f>
        <v/>
      </c>
      <c r="BF2227" s="12"/>
      <c r="BG2227" s="13"/>
      <c r="BH2227" s="4" t="str">
        <f>IFERROR(AVERAGE(BI2227:BJ2227),"")</f>
        <v/>
      </c>
      <c r="BI2227" s="12"/>
      <c r="BJ2227" s="13"/>
      <c r="BK2227" s="4" t="str">
        <f>IFERROR(AVERAGE(BL2227:BM2227),"")</f>
        <v/>
      </c>
      <c r="BL2227" s="12"/>
      <c r="BM2227" s="13"/>
      <c r="BN2227" s="4" t="str">
        <f>IFERROR(AVERAGE(BO2227:BP2227),"")</f>
        <v/>
      </c>
      <c r="BO2227" s="12"/>
      <c r="BP2227" s="13"/>
      <c r="BQ2227" s="4" t="str">
        <f>IFERROR(AVERAGE(BR2227:BS2227),"")</f>
        <v/>
      </c>
      <c r="BR2227" s="12"/>
      <c r="BS2227" s="13"/>
      <c r="BT2227" s="4" t="str">
        <f>IFERROR(AVERAGE(BU2227:BV2227),"")</f>
        <v/>
      </c>
      <c r="BU2227" s="12"/>
      <c r="BV2227" s="13"/>
    </row>
    <row r="2228" spans="1:77">
      <c r="B2228" t="s">
        <v>69</v>
      </c>
      <c r="F2228" s="4"/>
      <c r="G2228" s="4"/>
      <c r="H2228" s="4"/>
      <c r="I2228" s="4"/>
      <c r="J2228" s="4"/>
      <c r="K2228" s="4"/>
      <c r="L2228" s="4"/>
      <c r="M2228" s="4"/>
      <c r="N2228" s="4"/>
      <c r="O2228" s="4"/>
      <c r="P2228" s="4"/>
      <c r="Q2228" s="4"/>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c r="AV2228" s="4"/>
      <c r="AW2228" s="4"/>
      <c r="AX2228" s="4"/>
      <c r="AY2228" s="4"/>
      <c r="AZ2228" s="4"/>
      <c r="BA2228" s="4"/>
      <c r="BB2228" s="4"/>
      <c r="BC2228" s="4"/>
      <c r="BD2228" s="4"/>
      <c r="BE2228" s="4"/>
      <c r="BF2228" s="4"/>
      <c r="BG2228" s="4"/>
      <c r="BH2228" s="4"/>
      <c r="BI2228" s="4"/>
      <c r="BJ2228" s="4"/>
      <c r="BK2228" s="4"/>
      <c r="BL2228" s="4"/>
      <c r="BM2228" s="4"/>
      <c r="BN2228" s="4"/>
      <c r="BO2228" s="4"/>
      <c r="BP2228" s="4"/>
      <c r="BQ2228" s="4"/>
      <c r="BR2228" s="4"/>
      <c r="BS2228" s="4"/>
      <c r="BT2228" s="4"/>
      <c r="BU2228" s="4"/>
      <c r="BV2228" s="4"/>
    </row>
    <row r="2229" spans="1:77">
      <c r="B2229" t="str">
        <f>B2227</f>
        <v>rajeshwar2008solar</v>
      </c>
      <c r="C2229" t="s">
        <v>48</v>
      </c>
      <c r="D2229">
        <f>D2227</f>
        <v>2008</v>
      </c>
      <c r="E2229" t="s">
        <v>22</v>
      </c>
      <c r="F2229" s="22" t="str">
        <f>IFERROR(AVERAGE(G2229:H2229),"")</f>
        <v/>
      </c>
      <c r="G2229" s="23"/>
      <c r="H2229" s="24"/>
      <c r="I2229" s="22" t="str">
        <f>IFERROR(AVERAGE(J2229:K2229),"")</f>
        <v/>
      </c>
      <c r="J2229" s="23"/>
      <c r="K2229" s="24"/>
      <c r="L2229" s="22" t="str">
        <f>IFERROR(AVERAGE(M2229:N2229),"")</f>
        <v/>
      </c>
      <c r="M2229" s="23"/>
      <c r="N2229" s="24"/>
      <c r="O2229" s="22" t="str">
        <f>IFERROR(AVERAGE(P2229:Q2229),"")</f>
        <v/>
      </c>
      <c r="P2229" s="23"/>
      <c r="Q2229" s="24"/>
      <c r="R2229" s="22" t="str">
        <f>IFERROR(AVERAGE(S2229:T2229),"")</f>
        <v/>
      </c>
      <c r="S2229" s="23"/>
      <c r="T2229" s="24"/>
      <c r="U2229" s="22" t="str">
        <f>IFERROR(AVERAGE(V2229:W2229),"")</f>
        <v/>
      </c>
      <c r="V2229" s="23"/>
      <c r="W2229" s="24"/>
      <c r="X2229" s="22" t="str">
        <f>IFERROR(AVERAGE(Y2229:Z2229),"")</f>
        <v/>
      </c>
      <c r="Y2229" s="23"/>
      <c r="Z2229" s="24"/>
      <c r="AA2229" s="22" t="str">
        <f>IFERROR(AVERAGE(AB2229:AC2229),"")</f>
        <v/>
      </c>
      <c r="AB2229" s="23"/>
      <c r="AC2229" s="24"/>
      <c r="AD2229" s="22" t="str">
        <f>IFERROR(AVERAGE(AE2229:AF2229),"")</f>
        <v/>
      </c>
      <c r="AE2229" s="23"/>
      <c r="AF2229" s="24"/>
      <c r="AG2229" s="22" t="str">
        <f>IFERROR(AVERAGE(AH2229:AI2229),"")</f>
        <v/>
      </c>
      <c r="AH2229" s="23"/>
      <c r="AI2229" s="24"/>
      <c r="AJ2229" s="22" t="str">
        <f>IFERROR(AVERAGE(AK2229:AL2229),"")</f>
        <v/>
      </c>
      <c r="AK2229" s="23"/>
      <c r="AL2229" s="24"/>
      <c r="AM2229" s="22" t="str">
        <f>IFERROR(AVERAGE(AN2229:AO2229),"")</f>
        <v/>
      </c>
      <c r="AN2229" s="23"/>
      <c r="AO2229" s="24"/>
      <c r="AP2229" s="22" t="str">
        <f>IFERROR(AVERAGE(AQ2229:AR2229),"")</f>
        <v/>
      </c>
      <c r="AQ2229" s="23"/>
      <c r="AR2229" s="24"/>
      <c r="AS2229" s="22" t="str">
        <f>IFERROR(AVERAGE(AT2229:AU2229),"")</f>
        <v/>
      </c>
      <c r="AT2229" s="23"/>
      <c r="AU2229" s="24"/>
      <c r="AV2229" s="22" t="str">
        <f>IFERROR(AVERAGE(AW2229:AX2229),"")</f>
        <v/>
      </c>
      <c r="AW2229" s="23"/>
      <c r="AX2229" s="24"/>
      <c r="AY2229" s="22" t="str">
        <f>IFERROR(AVERAGE(AZ2229:BA2229),"")</f>
        <v/>
      </c>
      <c r="AZ2229" s="23"/>
      <c r="BA2229" s="24"/>
      <c r="BB2229" s="22" t="str">
        <f>IFERROR(AVERAGE(BC2229:BD2229),"")</f>
        <v/>
      </c>
      <c r="BC2229" s="23"/>
      <c r="BD2229" s="24"/>
      <c r="BE2229" s="22" t="str">
        <f>IFERROR(AVERAGE(BF2229:BG2229),"")</f>
        <v/>
      </c>
      <c r="BF2229" s="23"/>
      <c r="BG2229" s="24"/>
      <c r="BH2229" s="22" t="str">
        <f>IFERROR(AVERAGE(BI2229:BJ2229),"")</f>
        <v/>
      </c>
      <c r="BI2229" s="23"/>
      <c r="BJ2229" s="24"/>
      <c r="BK2229" s="22" t="str">
        <f>IFERROR(AVERAGE(BL2229:BM2229),"")</f>
        <v/>
      </c>
      <c r="BL2229" s="23"/>
      <c r="BM2229" s="24"/>
      <c r="BN2229" s="22" t="str">
        <f>IFERROR(AVERAGE(BO2229:BP2229),"")</f>
        <v/>
      </c>
      <c r="BO2229" s="23"/>
      <c r="BP2229" s="24"/>
      <c r="BQ2229" s="22" t="str">
        <f>IFERROR(AVERAGE(BR2229:BS2229),"")</f>
        <v/>
      </c>
      <c r="BR2229" s="23"/>
      <c r="BS2229" s="24"/>
      <c r="BT2229" s="22" t="str">
        <f>IFERROR(AVERAGE(BU2229:BV2229),"")</f>
        <v/>
      </c>
      <c r="BU2229" s="23"/>
      <c r="BV2229" s="24"/>
    </row>
    <row r="2230" spans="1:77">
      <c r="B2230" t="str">
        <f>B2229</f>
        <v>rajeshwar2008solar</v>
      </c>
      <c r="C2230" t="s">
        <v>49</v>
      </c>
      <c r="D2230">
        <f>D2229</f>
        <v>2008</v>
      </c>
      <c r="E2230" t="s">
        <v>22</v>
      </c>
      <c r="F2230" s="22" t="str">
        <f>IFERROR(AVERAGE(G2230:H2230),"")</f>
        <v/>
      </c>
      <c r="G2230" s="23"/>
      <c r="H2230" s="24"/>
      <c r="I2230" s="22" t="str">
        <f>IFERROR(AVERAGE(J2230:K2230),"")</f>
        <v/>
      </c>
      <c r="J2230" s="23"/>
      <c r="K2230" s="24"/>
      <c r="L2230" s="22" t="str">
        <f>IFERROR(AVERAGE(M2230:N2230),"")</f>
        <v/>
      </c>
      <c r="M2230" s="23"/>
      <c r="N2230" s="24"/>
      <c r="O2230" s="22" t="str">
        <f>IFERROR(AVERAGE(P2230:Q2230),"")</f>
        <v/>
      </c>
      <c r="P2230" s="23"/>
      <c r="Q2230" s="24"/>
      <c r="R2230" s="22" t="str">
        <f>IFERROR(AVERAGE(S2230:T2230),"")</f>
        <v/>
      </c>
      <c r="S2230" s="23"/>
      <c r="T2230" s="24"/>
      <c r="U2230" s="22" t="str">
        <f>IFERROR(AVERAGE(V2230:W2230),"")</f>
        <v/>
      </c>
      <c r="V2230" s="23"/>
      <c r="W2230" s="24"/>
      <c r="X2230" s="22" t="str">
        <f>IFERROR(AVERAGE(Y2230:Z2230),"")</f>
        <v/>
      </c>
      <c r="Y2230" s="23"/>
      <c r="Z2230" s="24"/>
      <c r="AA2230" s="22" t="str">
        <f>IFERROR(AVERAGE(AB2230:AC2230),"")</f>
        <v/>
      </c>
      <c r="AB2230" s="23"/>
      <c r="AC2230" s="24"/>
      <c r="AD2230" s="22" t="str">
        <f>IFERROR(AVERAGE(AE2230:AF2230),"")</f>
        <v/>
      </c>
      <c r="AE2230" s="23"/>
      <c r="AF2230" s="24"/>
      <c r="AG2230" s="22" t="str">
        <f>IFERROR(AVERAGE(AH2230:AI2230),"")</f>
        <v/>
      </c>
      <c r="AH2230" s="23"/>
      <c r="AI2230" s="24"/>
      <c r="AJ2230" s="22" t="str">
        <f>IFERROR(AVERAGE(AK2230:AL2230),"")</f>
        <v/>
      </c>
      <c r="AK2230" s="23"/>
      <c r="AL2230" s="24"/>
      <c r="AM2230" s="22" t="str">
        <f>IFERROR(AVERAGE(AN2230:AO2230),"")</f>
        <v/>
      </c>
      <c r="AN2230" s="23"/>
      <c r="AO2230" s="24"/>
      <c r="AP2230" s="22" t="str">
        <f>IFERROR(AVERAGE(AQ2230:AR2230),"")</f>
        <v/>
      </c>
      <c r="AQ2230" s="23"/>
      <c r="AR2230" s="24"/>
      <c r="AS2230" s="22" t="str">
        <f>IFERROR(AVERAGE(AT2230:AU2230),"")</f>
        <v/>
      </c>
      <c r="AT2230" s="23"/>
      <c r="AU2230" s="24"/>
      <c r="AV2230" s="22" t="str">
        <f>IFERROR(AVERAGE(AW2230:AX2230),"")</f>
        <v/>
      </c>
      <c r="AW2230" s="23"/>
      <c r="AX2230" s="24"/>
      <c r="AY2230" s="22" t="str">
        <f>IFERROR(AVERAGE(AZ2230:BA2230),"")</f>
        <v/>
      </c>
      <c r="AZ2230" s="23"/>
      <c r="BA2230" s="24"/>
      <c r="BB2230" s="22" t="str">
        <f>IFERROR(AVERAGE(BC2230:BD2230),"")</f>
        <v/>
      </c>
      <c r="BC2230" s="23"/>
      <c r="BD2230" s="24"/>
      <c r="BE2230" s="22" t="str">
        <f>IFERROR(AVERAGE(BF2230:BG2230),"")</f>
        <v/>
      </c>
      <c r="BF2230" s="23"/>
      <c r="BG2230" s="24"/>
      <c r="BH2230" s="22" t="str">
        <f>IFERROR(AVERAGE(BI2230:BJ2230),"")</f>
        <v/>
      </c>
      <c r="BI2230" s="23"/>
      <c r="BJ2230" s="24"/>
      <c r="BK2230" s="22" t="str">
        <f>IFERROR(AVERAGE(BL2230:BM2230),"")</f>
        <v/>
      </c>
      <c r="BL2230" s="23"/>
      <c r="BM2230" s="24"/>
      <c r="BN2230" s="22" t="str">
        <f>IFERROR(AVERAGE(BO2230:BP2230),"")</f>
        <v/>
      </c>
      <c r="BO2230" s="23"/>
      <c r="BP2230" s="24"/>
      <c r="BQ2230" s="22" t="str">
        <f>IFERROR(AVERAGE(BR2230:BS2230),"")</f>
        <v/>
      </c>
      <c r="BR2230" s="23"/>
      <c r="BS2230" s="24"/>
      <c r="BT2230" s="22" t="str">
        <f>IFERROR(AVERAGE(BU2230:BV2230),"")</f>
        <v/>
      </c>
      <c r="BU2230" s="23"/>
      <c r="BV2230" s="24"/>
    </row>
    <row r="2231" spans="1:77">
      <c r="B2231" t="s">
        <v>69</v>
      </c>
      <c r="F2231" s="4"/>
      <c r="G2231" s="4"/>
      <c r="H2231" s="4"/>
      <c r="I2231" s="4"/>
      <c r="J2231" s="4"/>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c r="AV2231" s="4"/>
      <c r="AW2231" s="4"/>
      <c r="AX2231" s="4"/>
      <c r="AY2231" s="4"/>
      <c r="AZ2231" s="4"/>
      <c r="BA2231" s="4"/>
      <c r="BB2231" s="4"/>
      <c r="BC2231" s="4"/>
      <c r="BD2231" s="4"/>
      <c r="BE2231" s="4"/>
      <c r="BF2231" s="4"/>
      <c r="BG2231" s="4"/>
      <c r="BH2231" s="4"/>
      <c r="BI2231" s="4"/>
      <c r="BJ2231" s="4"/>
      <c r="BK2231" s="4"/>
      <c r="BL2231" s="4"/>
      <c r="BM2231" s="4"/>
      <c r="BN2231" s="4"/>
      <c r="BO2231" s="4"/>
      <c r="BP2231" s="4"/>
      <c r="BQ2231" s="4"/>
      <c r="BR2231" s="4"/>
      <c r="BS2231" s="4"/>
      <c r="BT2231" s="4"/>
      <c r="BU2231" s="4"/>
      <c r="BV2231" s="4"/>
    </row>
    <row r="2232" spans="1:77">
      <c r="B2232" t="str">
        <f>B2227</f>
        <v>rajeshwar2008solar</v>
      </c>
      <c r="C2232" t="s">
        <v>23</v>
      </c>
      <c r="D2232">
        <f>D2227</f>
        <v>2008</v>
      </c>
      <c r="E2232" t="s">
        <v>20</v>
      </c>
      <c r="F2232" s="4" t="str">
        <f>IFERROR(AVERAGE(G2232:H2232),"")</f>
        <v/>
      </c>
      <c r="G2232" s="12"/>
      <c r="H2232" s="13"/>
      <c r="I2232" s="4" t="str">
        <f>IFERROR(AVERAGE(J2232:K2232),"")</f>
        <v/>
      </c>
      <c r="J2232" s="12"/>
      <c r="K2232" s="13"/>
      <c r="L2232" s="4" t="str">
        <f>IFERROR(AVERAGE(M2232:N2232),"")</f>
        <v/>
      </c>
      <c r="M2232" s="12"/>
      <c r="N2232" s="13"/>
      <c r="O2232" s="4" t="str">
        <f>IFERROR(AVERAGE(P2232:Q2232),"")</f>
        <v/>
      </c>
      <c r="P2232" s="12"/>
      <c r="Q2232" s="13"/>
      <c r="R2232" s="4" t="str">
        <f>IFERROR(AVERAGE(S2232:T2232),"")</f>
        <v/>
      </c>
      <c r="S2232" s="12"/>
      <c r="T2232" s="13"/>
      <c r="U2232" s="4" t="str">
        <f>IFERROR(AVERAGE(V2232:W2232),"")</f>
        <v/>
      </c>
      <c r="V2232" s="12"/>
      <c r="W2232" s="13"/>
      <c r="X2232" s="4" t="str">
        <f>IFERROR(AVERAGE(Y2232:Z2232),"")</f>
        <v/>
      </c>
      <c r="Y2232" s="12"/>
      <c r="Z2232" s="13"/>
      <c r="AA2232" s="4" t="str">
        <f>IFERROR(AVERAGE(AB2232:AC2232),"")</f>
        <v/>
      </c>
      <c r="AB2232" s="12"/>
      <c r="AC2232" s="13"/>
      <c r="AD2232" s="4" t="str">
        <f>IFERROR(AVERAGE(AE2232:AF2232),"")</f>
        <v/>
      </c>
      <c r="AE2232" s="12"/>
      <c r="AF2232" s="13"/>
      <c r="AG2232" s="4" t="str">
        <f>IFERROR(AVERAGE(AH2232:AI2232),"")</f>
        <v/>
      </c>
      <c r="AH2232" s="12"/>
      <c r="AI2232" s="13"/>
      <c r="AJ2232" s="4" t="str">
        <f>IFERROR(AVERAGE(AK2232:AL2232),"")</f>
        <v/>
      </c>
      <c r="AK2232" s="12"/>
      <c r="AL2232" s="13"/>
      <c r="AM2232" s="4" t="str">
        <f>IFERROR(AVERAGE(AN2232:AO2232),"")</f>
        <v/>
      </c>
      <c r="AN2232" s="12"/>
      <c r="AO2232" s="13"/>
      <c r="AP2232" s="4" t="str">
        <f>IFERROR(AVERAGE(AQ2232:AR2232),"")</f>
        <v/>
      </c>
      <c r="AQ2232" s="12"/>
      <c r="AR2232" s="13"/>
      <c r="AS2232" s="4" t="str">
        <f>IFERROR(AVERAGE(AT2232:AU2232),"")</f>
        <v/>
      </c>
      <c r="AT2232" s="12"/>
      <c r="AU2232" s="13"/>
      <c r="AV2232" s="4" t="str">
        <f>IFERROR(AVERAGE(AW2232:AX2232),"")</f>
        <v/>
      </c>
      <c r="AW2232" s="12"/>
      <c r="AX2232" s="13"/>
      <c r="AY2232" s="4" t="str">
        <f>IFERROR(AVERAGE(AZ2232:BA2232),"")</f>
        <v/>
      </c>
      <c r="AZ2232" s="12"/>
      <c r="BA2232" s="13"/>
      <c r="BB2232" s="4" t="str">
        <f>IFERROR(AVERAGE(BC2232:BD2232),"")</f>
        <v/>
      </c>
      <c r="BC2232" s="12"/>
      <c r="BD2232" s="13"/>
      <c r="BE2232" s="4" t="str">
        <f>IFERROR(AVERAGE(BF2232:BG2232),"")</f>
        <v/>
      </c>
      <c r="BF2232" s="12"/>
      <c r="BG2232" s="13"/>
      <c r="BH2232" s="4" t="str">
        <f>IFERROR(AVERAGE(BI2232:BJ2232),"")</f>
        <v/>
      </c>
      <c r="BI2232" s="12"/>
      <c r="BJ2232" s="13"/>
      <c r="BK2232" s="4" t="str">
        <f>IFERROR(AVERAGE(BL2232:BM2232),"")</f>
        <v/>
      </c>
      <c r="BL2232" s="12"/>
      <c r="BM2232" s="13"/>
      <c r="BN2232" s="4" t="str">
        <f>IFERROR(AVERAGE(BO2232:BP2232),"")</f>
        <v/>
      </c>
      <c r="BO2232" s="12"/>
      <c r="BP2232" s="13"/>
      <c r="BQ2232" s="4" t="str">
        <f>IFERROR(AVERAGE(BR2232:BS2232),"")</f>
        <v/>
      </c>
      <c r="BR2232" s="12"/>
      <c r="BS2232" s="13"/>
      <c r="BT2232" s="4" t="str">
        <f>IFERROR(AVERAGE(BU2232:BV2232),"")</f>
        <v/>
      </c>
      <c r="BU2232" s="12"/>
      <c r="BV2232" s="13"/>
    </row>
    <row r="2233" spans="1:77">
      <c r="B2233" t="str">
        <f>B2232</f>
        <v>rajeshwar2008solar</v>
      </c>
      <c r="C2233" t="s">
        <v>42</v>
      </c>
      <c r="D2233">
        <f>D2232</f>
        <v>2008</v>
      </c>
      <c r="E2233" t="s">
        <v>43</v>
      </c>
      <c r="F2233" s="4" t="str">
        <f>IFERROR(AVERAGE(G2233:H2233),"")</f>
        <v/>
      </c>
      <c r="G2233" s="12"/>
      <c r="H2233" s="13"/>
      <c r="I2233" s="4" t="str">
        <f>IFERROR(AVERAGE(J2233:K2233),"")</f>
        <v/>
      </c>
      <c r="J2233" s="12"/>
      <c r="K2233" s="13"/>
      <c r="L2233" s="4" t="str">
        <f>IFERROR(AVERAGE(M2233:N2233),"")</f>
        <v/>
      </c>
      <c r="M2233" s="12"/>
      <c r="N2233" s="13"/>
      <c r="O2233" s="4" t="str">
        <f>IFERROR(AVERAGE(P2233:Q2233),"")</f>
        <v/>
      </c>
      <c r="P2233" s="12"/>
      <c r="Q2233" s="13"/>
      <c r="R2233" s="4" t="str">
        <f>IFERROR(AVERAGE(S2233:T2233),"")</f>
        <v/>
      </c>
      <c r="S2233" s="12"/>
      <c r="T2233" s="13"/>
      <c r="U2233" s="4" t="str">
        <f>IFERROR(AVERAGE(V2233:W2233),"")</f>
        <v/>
      </c>
      <c r="V2233" s="12"/>
      <c r="W2233" s="13"/>
      <c r="X2233" s="4" t="str">
        <f>IFERROR(AVERAGE(Y2233:Z2233),"")</f>
        <v/>
      </c>
      <c r="Y2233" s="12"/>
      <c r="Z2233" s="13"/>
      <c r="AA2233" s="4" t="str">
        <f>IFERROR(AVERAGE(AB2233:AC2233),"")</f>
        <v/>
      </c>
      <c r="AB2233" s="12"/>
      <c r="AC2233" s="13"/>
      <c r="AD2233" s="4" t="str">
        <f>IFERROR(AVERAGE(AE2233:AF2233),"")</f>
        <v/>
      </c>
      <c r="AE2233" s="12"/>
      <c r="AF2233" s="13"/>
      <c r="AG2233" s="4" t="str">
        <f>IFERROR(AVERAGE(AH2233:AI2233),"")</f>
        <v/>
      </c>
      <c r="AH2233" s="12"/>
      <c r="AI2233" s="13"/>
      <c r="AJ2233" s="4" t="str">
        <f>IFERROR(AVERAGE(AK2233:AL2233),"")</f>
        <v/>
      </c>
      <c r="AK2233" s="12"/>
      <c r="AL2233" s="13"/>
      <c r="AM2233" s="4" t="str">
        <f>IFERROR(AVERAGE(AN2233:AO2233),"")</f>
        <v/>
      </c>
      <c r="AN2233" s="12"/>
      <c r="AO2233" s="13"/>
      <c r="AP2233" s="4" t="str">
        <f>IFERROR(AVERAGE(AQ2233:AR2233),"")</f>
        <v/>
      </c>
      <c r="AQ2233" s="12"/>
      <c r="AR2233" s="13"/>
      <c r="AS2233" s="4" t="str">
        <f>IFERROR(AVERAGE(AT2233:AU2233),"")</f>
        <v/>
      </c>
      <c r="AT2233" s="12"/>
      <c r="AU2233" s="13"/>
      <c r="AV2233" s="4" t="str">
        <f>IFERROR(AVERAGE(AW2233:AX2233),"")</f>
        <v/>
      </c>
      <c r="AW2233" s="12"/>
      <c r="AX2233" s="13"/>
      <c r="AY2233" s="4" t="str">
        <f>IFERROR(AVERAGE(AZ2233:BA2233),"")</f>
        <v/>
      </c>
      <c r="AZ2233" s="12"/>
      <c r="BA2233" s="13"/>
      <c r="BB2233" s="4" t="str">
        <f>IFERROR(AVERAGE(BC2233:BD2233),"")</f>
        <v/>
      </c>
      <c r="BC2233" s="12"/>
      <c r="BD2233" s="13"/>
      <c r="BE2233" s="4" t="str">
        <f>IFERROR(AVERAGE(BF2233:BG2233),"")</f>
        <v/>
      </c>
      <c r="BF2233" s="12"/>
      <c r="BG2233" s="13"/>
      <c r="BH2233" s="4" t="str">
        <f>IFERROR(AVERAGE(BI2233:BJ2233),"")</f>
        <v/>
      </c>
      <c r="BI2233" s="12"/>
      <c r="BJ2233" s="13"/>
      <c r="BK2233" s="4" t="str">
        <f>IFERROR(AVERAGE(BL2233:BM2233),"")</f>
        <v/>
      </c>
      <c r="BL2233" s="12"/>
      <c r="BM2233" s="13"/>
      <c r="BN2233" s="4" t="str">
        <f>IFERROR(AVERAGE(BO2233:BP2233),"")</f>
        <v/>
      </c>
      <c r="BO2233" s="12"/>
      <c r="BP2233" s="13"/>
      <c r="BQ2233" s="4" t="str">
        <f>IFERROR(AVERAGE(BR2233:BS2233),"")</f>
        <v/>
      </c>
      <c r="BR2233" s="12"/>
      <c r="BS2233" s="13"/>
      <c r="BT2233" s="4" t="str">
        <f>IFERROR(AVERAGE(BU2233:BV2233),"")</f>
        <v/>
      </c>
      <c r="BU2233" s="12"/>
      <c r="BV2233" s="13"/>
    </row>
    <row r="2234" spans="1:77">
      <c r="B2234" t="str">
        <f>B2233</f>
        <v>rajeshwar2008solar</v>
      </c>
      <c r="C2234" t="s">
        <v>21</v>
      </c>
      <c r="D2234">
        <f>D2233</f>
        <v>2008</v>
      </c>
      <c r="E2234" t="s">
        <v>22</v>
      </c>
      <c r="F2234" s="22" t="str">
        <f>IFERROR(AVERAGE(G2234:H2234),"")</f>
        <v/>
      </c>
      <c r="G2234" s="23"/>
      <c r="H2234" s="24"/>
      <c r="I2234" s="22" t="str">
        <f>IFERROR(AVERAGE(J2234:K2234),"")</f>
        <v/>
      </c>
      <c r="J2234" s="23"/>
      <c r="K2234" s="24"/>
      <c r="L2234" s="22" t="str">
        <f>IFERROR(AVERAGE(M2234:N2234),"")</f>
        <v/>
      </c>
      <c r="M2234" s="23"/>
      <c r="N2234" s="24"/>
      <c r="O2234" s="22" t="str">
        <f>IFERROR(AVERAGE(P2234:Q2234),"")</f>
        <v/>
      </c>
      <c r="P2234" s="23"/>
      <c r="Q2234" s="24"/>
      <c r="R2234" s="22" t="str">
        <f>IFERROR(AVERAGE(S2234:T2234),"")</f>
        <v/>
      </c>
      <c r="S2234" s="23"/>
      <c r="T2234" s="24"/>
      <c r="U2234" s="22" t="str">
        <f>IFERROR(AVERAGE(V2234:W2234),"")</f>
        <v/>
      </c>
      <c r="V2234" s="23"/>
      <c r="W2234" s="24"/>
      <c r="X2234" s="22" t="str">
        <f>IFERROR(AVERAGE(Y2234:Z2234),"")</f>
        <v/>
      </c>
      <c r="Y2234" s="23"/>
      <c r="Z2234" s="24"/>
      <c r="AA2234" s="22" t="str">
        <f>IFERROR(AVERAGE(AB2234:AC2234),"")</f>
        <v/>
      </c>
      <c r="AB2234" s="23"/>
      <c r="AC2234" s="24"/>
      <c r="AD2234" s="22" t="str">
        <f>IFERROR(AVERAGE(AE2234:AF2234),"")</f>
        <v/>
      </c>
      <c r="AE2234" s="23"/>
      <c r="AF2234" s="24"/>
      <c r="AG2234" s="22" t="str">
        <f>IFERROR(AVERAGE(AH2234:AI2234),"")</f>
        <v/>
      </c>
      <c r="AH2234" s="23"/>
      <c r="AI2234" s="24"/>
      <c r="AJ2234" s="22" t="str">
        <f>IFERROR(AVERAGE(AK2234:AL2234),"")</f>
        <v/>
      </c>
      <c r="AK2234" s="23"/>
      <c r="AL2234" s="24"/>
      <c r="AM2234" s="22" t="str">
        <f>IFERROR(AVERAGE(AN2234:AO2234),"")</f>
        <v/>
      </c>
      <c r="AN2234" s="23"/>
      <c r="AO2234" s="24"/>
      <c r="AP2234" s="22">
        <f>IFERROR(AVERAGE(AQ2234:AR2234),"")</f>
        <v>0.65249999999999997</v>
      </c>
      <c r="AQ2234" s="23">
        <v>0.48199999999999998</v>
      </c>
      <c r="AR2234" s="24">
        <v>0.82299999999999995</v>
      </c>
      <c r="AS2234" s="22" t="str">
        <f>IFERROR(AVERAGE(AT2234:AU2234),"")</f>
        <v/>
      </c>
      <c r="AT2234" s="23"/>
      <c r="AU2234" s="24"/>
      <c r="AV2234" s="22" t="str">
        <f>IFERROR(AVERAGE(AW2234:AX2234),"")</f>
        <v/>
      </c>
      <c r="AW2234" s="23"/>
      <c r="AX2234" s="24"/>
      <c r="AY2234" s="22" t="str">
        <f>IFERROR(AVERAGE(AZ2234:BA2234),"")</f>
        <v/>
      </c>
      <c r="AZ2234" s="23"/>
      <c r="BA2234" s="24"/>
      <c r="BB2234" s="22" t="str">
        <f>IFERROR(AVERAGE(BC2234:BD2234),"")</f>
        <v/>
      </c>
      <c r="BC2234" s="23"/>
      <c r="BD2234" s="24"/>
      <c r="BE2234" s="22" t="str">
        <f>IFERROR(AVERAGE(BF2234:BG2234),"")</f>
        <v/>
      </c>
      <c r="BF2234" s="23"/>
      <c r="BG2234" s="24"/>
      <c r="BH2234" s="22" t="str">
        <f>IFERROR(AVERAGE(BI2234:BJ2234),"")</f>
        <v/>
      </c>
      <c r="BI2234" s="23"/>
      <c r="BJ2234" s="24"/>
      <c r="BK2234" s="22" t="str">
        <f>IFERROR(AVERAGE(BL2234:BM2234),"")</f>
        <v/>
      </c>
      <c r="BL2234" s="23"/>
      <c r="BM2234" s="24"/>
      <c r="BN2234" s="22" t="str">
        <f>IFERROR(AVERAGE(BO2234:BP2234),"")</f>
        <v/>
      </c>
      <c r="BO2234" s="23"/>
      <c r="BP2234" s="24"/>
      <c r="BQ2234" s="22" t="str">
        <f>IFERROR(AVERAGE(BR2234:BS2234),"")</f>
        <v/>
      </c>
      <c r="BR2234" s="23"/>
      <c r="BS2234" s="24"/>
      <c r="BT2234" s="22" t="str">
        <f>IFERROR(AVERAGE(BU2234:BV2234),"")</f>
        <v/>
      </c>
      <c r="BU2234" s="23"/>
      <c r="BV2234" s="24"/>
    </row>
    <row r="2235" spans="1:77">
      <c r="B2235" s="11"/>
      <c r="C2235" s="11"/>
      <c r="D2235" s="11"/>
      <c r="E2235" s="11"/>
      <c r="F2235" s="11"/>
      <c r="G2235" s="11"/>
      <c r="H2235" s="11"/>
      <c r="I2235" s="11"/>
      <c r="J2235" s="11"/>
      <c r="K2235" s="11"/>
      <c r="L2235" s="11"/>
      <c r="M2235" s="11"/>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c r="AU2235" s="11"/>
      <c r="AV2235" s="11"/>
      <c r="AW2235" s="11"/>
      <c r="AX2235" s="11"/>
      <c r="AY2235" s="11"/>
      <c r="AZ2235" s="11"/>
      <c r="BA2235" s="11"/>
      <c r="BB2235" s="11"/>
      <c r="BC2235" s="11"/>
      <c r="BD2235" s="11"/>
      <c r="BE2235" s="11"/>
      <c r="BF2235" s="11"/>
      <c r="BG2235" s="11"/>
      <c r="BH2235" s="11"/>
      <c r="BI2235" s="11"/>
      <c r="BJ2235" s="11"/>
      <c r="BK2235" s="11"/>
      <c r="BL2235" s="11"/>
      <c r="BM2235" s="11"/>
      <c r="BN2235" s="11"/>
      <c r="BO2235" s="11"/>
      <c r="BP2235" s="11"/>
      <c r="BQ2235" s="11"/>
      <c r="BR2235" s="11"/>
      <c r="BS2235" s="11"/>
      <c r="BT2235" s="11"/>
      <c r="BU2235" s="11"/>
      <c r="BV2235" s="11"/>
      <c r="BW2235" s="11"/>
      <c r="BX2235" s="11"/>
      <c r="BY2235" s="11"/>
    </row>
    <row r="2237" spans="1:77">
      <c r="A2237" s="5" t="e">
        <f>MATCH(B2237,Sources[Citekey],0)</f>
        <v>#N/A</v>
      </c>
      <c r="B2237" s="6" t="s">
        <v>47</v>
      </c>
      <c r="C2237" s="1"/>
      <c r="D2237" s="1" t="e">
        <f>VLOOKUP(B2237,Sources[],2,FALSE)</f>
        <v>#N/A</v>
      </c>
      <c r="F2237" s="4"/>
      <c r="G2237" s="4"/>
      <c r="H2237" s="4"/>
      <c r="I2237" s="4"/>
      <c r="J2237" s="4"/>
      <c r="K2237" s="4"/>
      <c r="L2237" s="4"/>
      <c r="M2237" s="4"/>
      <c r="N2237" s="4"/>
      <c r="O2237" s="4"/>
      <c r="P2237" s="4"/>
      <c r="Q2237" s="4"/>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c r="AV2237" s="4"/>
      <c r="AW2237" s="4"/>
      <c r="AX2237" s="4"/>
      <c r="AY2237" s="4"/>
      <c r="AZ2237" s="4"/>
      <c r="BA2237" s="4"/>
      <c r="BB2237" s="4"/>
      <c r="BC2237" s="4"/>
      <c r="BD2237" s="4"/>
      <c r="BE2237" s="4"/>
      <c r="BF2237" s="4"/>
      <c r="BG2237" s="4"/>
      <c r="BH2237" s="4"/>
      <c r="BI2237" s="4"/>
      <c r="BJ2237" s="4"/>
      <c r="BK2237" s="4"/>
      <c r="BL2237" s="4"/>
      <c r="BM2237" s="4"/>
      <c r="BN2237" s="4"/>
      <c r="BO2237" s="4"/>
      <c r="BP2237" s="4"/>
      <c r="BQ2237" s="4"/>
      <c r="BR2237" s="4"/>
      <c r="BS2237" s="4"/>
      <c r="BT2237" s="4"/>
      <c r="BU2237" s="4"/>
      <c r="BV2237" s="4"/>
    </row>
    <row r="2238" spans="1:77">
      <c r="B2238" t="str">
        <f>B2237</f>
        <v>TEMPLATE</v>
      </c>
      <c r="C2238" t="s">
        <v>3</v>
      </c>
      <c r="D2238" t="e">
        <f>D2237</f>
        <v>#N/A</v>
      </c>
      <c r="E2238" s="25" t="s">
        <v>6</v>
      </c>
      <c r="F2238" s="4" t="str">
        <f>IFERROR(AVERAGE(G2238:H2238),"")</f>
        <v/>
      </c>
      <c r="G2238" s="12"/>
      <c r="H2238" s="13"/>
      <c r="I2238" s="4" t="str">
        <f>IFERROR(AVERAGE(J2238:K2238),"")</f>
        <v/>
      </c>
      <c r="J2238" s="12"/>
      <c r="K2238" s="13"/>
      <c r="L2238" s="4" t="str">
        <f>IFERROR(AVERAGE(M2238:N2238),"")</f>
        <v/>
      </c>
      <c r="M2238" s="12"/>
      <c r="N2238" s="13"/>
      <c r="O2238" s="4" t="str">
        <f>IFERROR(AVERAGE(P2238:Q2238),"")</f>
        <v/>
      </c>
      <c r="P2238" s="12"/>
      <c r="Q2238" s="13"/>
      <c r="R2238" s="4" t="str">
        <f>IFERROR(AVERAGE(S2238:T2238),"")</f>
        <v/>
      </c>
      <c r="S2238" s="12"/>
      <c r="T2238" s="13"/>
      <c r="U2238" s="4" t="str">
        <f>IFERROR(AVERAGE(V2238:W2238),"")</f>
        <v/>
      </c>
      <c r="V2238" s="12"/>
      <c r="W2238" s="13"/>
      <c r="X2238" s="4" t="str">
        <f>IFERROR(AVERAGE(Y2238:Z2238),"")</f>
        <v/>
      </c>
      <c r="Y2238" s="12"/>
      <c r="Z2238" s="13"/>
      <c r="AA2238" s="4" t="str">
        <f>IFERROR(AVERAGE(AB2238:AC2238),"")</f>
        <v/>
      </c>
      <c r="AB2238" s="12"/>
      <c r="AC2238" s="13"/>
      <c r="AD2238" s="4" t="str">
        <f>IFERROR(AVERAGE(AE2238:AF2238),"")</f>
        <v/>
      </c>
      <c r="AE2238" s="12"/>
      <c r="AF2238" s="13"/>
      <c r="AG2238" s="4" t="str">
        <f>IFERROR(AVERAGE(AH2238:AI2238),"")</f>
        <v/>
      </c>
      <c r="AH2238" s="12"/>
      <c r="AI2238" s="13"/>
      <c r="AJ2238" s="4" t="str">
        <f>IFERROR(AVERAGE(AK2238:AL2238),"")</f>
        <v/>
      </c>
      <c r="AK2238" s="12"/>
      <c r="AL2238" s="13"/>
      <c r="AM2238" s="4" t="str">
        <f>IFERROR(AVERAGE(AN2238:AO2238),"")</f>
        <v/>
      </c>
      <c r="AN2238" s="12"/>
      <c r="AO2238" s="13"/>
      <c r="AP2238" s="4" t="str">
        <f>IFERROR(AVERAGE(AQ2238:AR2238),"")</f>
        <v/>
      </c>
      <c r="AQ2238" s="12"/>
      <c r="AR2238" s="13"/>
      <c r="AS2238" s="4" t="str">
        <f>IFERROR(AVERAGE(AT2238:AU2238),"")</f>
        <v/>
      </c>
      <c r="AT2238" s="12"/>
      <c r="AU2238" s="13"/>
      <c r="AV2238" s="4" t="str">
        <f>IFERROR(AVERAGE(AW2238:AX2238),"")</f>
        <v/>
      </c>
      <c r="AW2238" s="12"/>
      <c r="AX2238" s="13"/>
      <c r="AY2238" s="4" t="str">
        <f>IFERROR(AVERAGE(AZ2238:BA2238),"")</f>
        <v/>
      </c>
      <c r="AZ2238" s="12"/>
      <c r="BA2238" s="13"/>
      <c r="BB2238" s="4" t="str">
        <f>IFERROR(AVERAGE(BC2238:BD2238),"")</f>
        <v/>
      </c>
      <c r="BC2238" s="12"/>
      <c r="BD2238" s="13"/>
      <c r="BE2238" s="4" t="str">
        <f>IFERROR(AVERAGE(BF2238:BG2238),"")</f>
        <v/>
      </c>
      <c r="BF2238" s="12"/>
      <c r="BG2238" s="13"/>
      <c r="BH2238" s="4" t="str">
        <f>IFERROR(AVERAGE(BI2238:BJ2238),"")</f>
        <v/>
      </c>
      <c r="BI2238" s="12"/>
      <c r="BJ2238" s="13"/>
      <c r="BK2238" s="4" t="str">
        <f>IFERROR(AVERAGE(BL2238:BM2238),"")</f>
        <v/>
      </c>
      <c r="BL2238" s="12"/>
      <c r="BM2238" s="13"/>
      <c r="BN2238" s="4" t="str">
        <f>IFERROR(AVERAGE(BO2238:BP2238),"")</f>
        <v/>
      </c>
      <c r="BO2238" s="12"/>
      <c r="BP2238" s="13"/>
      <c r="BQ2238" s="4" t="str">
        <f>IFERROR(AVERAGE(BR2238:BS2238),"")</f>
        <v/>
      </c>
      <c r="BR2238" s="12"/>
      <c r="BS2238" s="13"/>
      <c r="BT2238" s="4" t="str">
        <f>IFERROR(AVERAGE(BU2238:BV2238),"")</f>
        <v/>
      </c>
      <c r="BU2238" s="12"/>
      <c r="BV2238" s="13"/>
      <c r="BX2238" s="2"/>
      <c r="BY2238" s="2"/>
    </row>
    <row r="2239" spans="1:77">
      <c r="B2239" t="str">
        <f>B2238</f>
        <v>TEMPLATE</v>
      </c>
      <c r="C2239" t="s">
        <v>4</v>
      </c>
      <c r="D2239" t="e">
        <f>D2238</f>
        <v>#N/A</v>
      </c>
      <c r="E2239" t="str">
        <f>E2238</f>
        <v>EUR/kW</v>
      </c>
      <c r="F2239" s="4" t="str">
        <f>IFERROR(AVERAGE(G2239:H2239),"")</f>
        <v/>
      </c>
      <c r="G2239" s="14"/>
      <c r="H2239" s="15"/>
      <c r="I2239" s="4" t="str">
        <f>IFERROR(AVERAGE(J2239:K2239),"")</f>
        <v/>
      </c>
      <c r="J2239" s="14"/>
      <c r="K2239" s="15"/>
      <c r="L2239" s="4" t="str">
        <f>IFERROR(AVERAGE(M2239:N2239),"")</f>
        <v/>
      </c>
      <c r="M2239" s="14"/>
      <c r="N2239" s="15"/>
      <c r="O2239" s="4" t="str">
        <f>IFERROR(AVERAGE(P2239:Q2239),"")</f>
        <v/>
      </c>
      <c r="P2239" s="14"/>
      <c r="Q2239" s="15"/>
      <c r="R2239" s="4" t="str">
        <f>IFERROR(AVERAGE(S2239:T2239),"")</f>
        <v/>
      </c>
      <c r="S2239" s="14"/>
      <c r="T2239" s="15"/>
      <c r="U2239" s="4" t="str">
        <f>IFERROR(AVERAGE(V2239:W2239),"")</f>
        <v/>
      </c>
      <c r="V2239" s="14"/>
      <c r="W2239" s="15"/>
      <c r="X2239" s="4" t="str">
        <f>IFERROR(AVERAGE(Y2239:Z2239),"")</f>
        <v/>
      </c>
      <c r="Y2239" s="14"/>
      <c r="Z2239" s="15"/>
      <c r="AA2239" s="4" t="str">
        <f>IFERROR(AVERAGE(AB2239:AC2239),"")</f>
        <v/>
      </c>
      <c r="AB2239" s="14"/>
      <c r="AC2239" s="15"/>
      <c r="AD2239" s="4" t="str">
        <f>IFERROR(AVERAGE(AE2239:AF2239),"")</f>
        <v/>
      </c>
      <c r="AE2239" s="14"/>
      <c r="AF2239" s="15"/>
      <c r="AG2239" s="4" t="str">
        <f>IFERROR(AVERAGE(AH2239:AI2239),"")</f>
        <v/>
      </c>
      <c r="AH2239" s="14"/>
      <c r="AI2239" s="15"/>
      <c r="AJ2239" s="4" t="str">
        <f>IFERROR(AVERAGE(AK2239:AL2239),"")</f>
        <v/>
      </c>
      <c r="AK2239" s="14"/>
      <c r="AL2239" s="15"/>
      <c r="AM2239" s="4" t="str">
        <f>IFERROR(AVERAGE(AN2239:AO2239),"")</f>
        <v/>
      </c>
      <c r="AN2239" s="14"/>
      <c r="AO2239" s="15"/>
      <c r="AP2239" s="4" t="str">
        <f>IFERROR(AVERAGE(AQ2239:AR2239),"")</f>
        <v/>
      </c>
      <c r="AQ2239" s="14"/>
      <c r="AR2239" s="15"/>
      <c r="AS2239" s="4" t="str">
        <f>IFERROR(AVERAGE(AT2239:AU2239),"")</f>
        <v/>
      </c>
      <c r="AT2239" s="14"/>
      <c r="AU2239" s="15"/>
      <c r="AV2239" s="4" t="str">
        <f>IFERROR(AVERAGE(AW2239:AX2239),"")</f>
        <v/>
      </c>
      <c r="AW2239" s="14"/>
      <c r="AX2239" s="15"/>
      <c r="AY2239" s="4" t="str">
        <f>IFERROR(AVERAGE(AZ2239:BA2239),"")</f>
        <v/>
      </c>
      <c r="AZ2239" s="14"/>
      <c r="BA2239" s="15"/>
      <c r="BB2239" s="4" t="str">
        <f>IFERROR(AVERAGE(BC2239:BD2239),"")</f>
        <v/>
      </c>
      <c r="BC2239" s="14"/>
      <c r="BD2239" s="15"/>
      <c r="BE2239" s="4" t="str">
        <f>IFERROR(AVERAGE(BF2239:BG2239),"")</f>
        <v/>
      </c>
      <c r="BF2239" s="14"/>
      <c r="BG2239" s="15"/>
      <c r="BH2239" s="4" t="str">
        <f>IFERROR(AVERAGE(BI2239:BJ2239),"")</f>
        <v/>
      </c>
      <c r="BI2239" s="14"/>
      <c r="BJ2239" s="15"/>
      <c r="BK2239" s="4" t="str">
        <f>IFERROR(AVERAGE(BL2239:BM2239),"")</f>
        <v/>
      </c>
      <c r="BL2239" s="14"/>
      <c r="BM2239" s="15"/>
      <c r="BN2239" s="4" t="str">
        <f>IFERROR(AVERAGE(BO2239:BP2239),"")</f>
        <v/>
      </c>
      <c r="BO2239" s="14"/>
      <c r="BP2239" s="15"/>
      <c r="BQ2239" s="4" t="str">
        <f>IFERROR(AVERAGE(BR2239:BS2239),"")</f>
        <v/>
      </c>
      <c r="BR2239" s="14"/>
      <c r="BS2239" s="15"/>
      <c r="BT2239" s="4" t="str">
        <f>IFERROR(AVERAGE(BU2239:BV2239),"")</f>
        <v/>
      </c>
      <c r="BU2239" s="14"/>
      <c r="BV2239" s="15"/>
      <c r="BX2239" s="2"/>
      <c r="BY2239" s="2"/>
    </row>
    <row r="2240" spans="1:77">
      <c r="B2240" t="str">
        <f>B2239</f>
        <v>TEMPLATE</v>
      </c>
      <c r="C2240" t="s">
        <v>5</v>
      </c>
      <c r="D2240" t="e">
        <f>D2239</f>
        <v>#N/A</v>
      </c>
      <c r="E2240" t="str">
        <f>E2239</f>
        <v>EUR/kW</v>
      </c>
      <c r="F2240" s="4" t="str">
        <f>IFERROR(AVERAGE(G2240:H2240),"")</f>
        <v/>
      </c>
      <c r="G2240" s="16"/>
      <c r="H2240" s="17"/>
      <c r="I2240" s="4" t="str">
        <f>IFERROR(AVERAGE(J2240:K2240),"")</f>
        <v/>
      </c>
      <c r="J2240" s="16"/>
      <c r="K2240" s="17"/>
      <c r="L2240" s="4" t="str">
        <f>IFERROR(AVERAGE(M2240:N2240),"")</f>
        <v/>
      </c>
      <c r="M2240" s="16"/>
      <c r="N2240" s="17"/>
      <c r="O2240" s="4" t="str">
        <f>IFERROR(AVERAGE(P2240:Q2240),"")</f>
        <v/>
      </c>
      <c r="P2240" s="16"/>
      <c r="Q2240" s="17"/>
      <c r="R2240" s="4" t="str">
        <f>IFERROR(AVERAGE(S2240:T2240),"")</f>
        <v/>
      </c>
      <c r="S2240" s="16"/>
      <c r="T2240" s="17"/>
      <c r="U2240" s="4" t="str">
        <f>IFERROR(AVERAGE(V2240:W2240),"")</f>
        <v/>
      </c>
      <c r="V2240" s="16"/>
      <c r="W2240" s="17"/>
      <c r="X2240" s="4" t="str">
        <f>IFERROR(AVERAGE(Y2240:Z2240),"")</f>
        <v/>
      </c>
      <c r="Y2240" s="16"/>
      <c r="Z2240" s="17"/>
      <c r="AA2240" s="4" t="str">
        <f>IFERROR(AVERAGE(AB2240:AC2240),"")</f>
        <v/>
      </c>
      <c r="AB2240" s="16"/>
      <c r="AC2240" s="17"/>
      <c r="AD2240" s="4" t="str">
        <f>IFERROR(AVERAGE(AE2240:AF2240),"")</f>
        <v/>
      </c>
      <c r="AE2240" s="16"/>
      <c r="AF2240" s="17"/>
      <c r="AG2240" s="4" t="str">
        <f>IFERROR(AVERAGE(AH2240:AI2240),"")</f>
        <v/>
      </c>
      <c r="AH2240" s="16"/>
      <c r="AI2240" s="17"/>
      <c r="AJ2240" s="4" t="str">
        <f>IFERROR(AVERAGE(AK2240:AL2240),"")</f>
        <v/>
      </c>
      <c r="AK2240" s="16"/>
      <c r="AL2240" s="17"/>
      <c r="AM2240" s="4" t="str">
        <f>IFERROR(AVERAGE(AN2240:AO2240),"")</f>
        <v/>
      </c>
      <c r="AN2240" s="16"/>
      <c r="AO2240" s="17"/>
      <c r="AP2240" s="4" t="str">
        <f>IFERROR(AVERAGE(AQ2240:AR2240),"")</f>
        <v/>
      </c>
      <c r="AQ2240" s="16"/>
      <c r="AR2240" s="17"/>
      <c r="AS2240" s="4" t="str">
        <f>IFERROR(AVERAGE(AT2240:AU2240),"")</f>
        <v/>
      </c>
      <c r="AT2240" s="16"/>
      <c r="AU2240" s="17"/>
      <c r="AV2240" s="4" t="str">
        <f>IFERROR(AVERAGE(AW2240:AX2240),"")</f>
        <v/>
      </c>
      <c r="AW2240" s="16"/>
      <c r="AX2240" s="17"/>
      <c r="AY2240" s="4" t="str">
        <f>IFERROR(AVERAGE(AZ2240:BA2240),"")</f>
        <v/>
      </c>
      <c r="AZ2240" s="16"/>
      <c r="BA2240" s="17"/>
      <c r="BB2240" s="4" t="str">
        <f>IFERROR(AVERAGE(BC2240:BD2240),"")</f>
        <v/>
      </c>
      <c r="BC2240" s="16"/>
      <c r="BD2240" s="17"/>
      <c r="BE2240" s="4" t="str">
        <f>IFERROR(AVERAGE(BF2240:BG2240),"")</f>
        <v/>
      </c>
      <c r="BF2240" s="16"/>
      <c r="BG2240" s="17"/>
      <c r="BH2240" s="4" t="str">
        <f>IFERROR(AVERAGE(BI2240:BJ2240),"")</f>
        <v/>
      </c>
      <c r="BI2240" s="16"/>
      <c r="BJ2240" s="17"/>
      <c r="BK2240" s="4" t="str">
        <f>IFERROR(AVERAGE(BL2240:BM2240),"")</f>
        <v/>
      </c>
      <c r="BL2240" s="16"/>
      <c r="BM2240" s="17"/>
      <c r="BN2240" s="4" t="str">
        <f>IFERROR(AVERAGE(BO2240:BP2240),"")</f>
        <v/>
      </c>
      <c r="BO2240" s="16"/>
      <c r="BP2240" s="17"/>
      <c r="BQ2240" s="4" t="str">
        <f>IFERROR(AVERAGE(BR2240:BS2240),"")</f>
        <v/>
      </c>
      <c r="BR2240" s="16"/>
      <c r="BS2240" s="17"/>
      <c r="BT2240" s="4" t="str">
        <f>IFERROR(AVERAGE(BU2240:BV2240),"")</f>
        <v/>
      </c>
      <c r="BU2240" s="16"/>
      <c r="BV2240" s="17"/>
    </row>
    <row r="2241" spans="1:74">
      <c r="B2241" t="s">
        <v>69</v>
      </c>
      <c r="F2241" s="4"/>
      <c r="G2241" s="4"/>
      <c r="H2241" s="4"/>
      <c r="I2241" s="4"/>
      <c r="J2241" s="4"/>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c r="AV2241" s="4"/>
      <c r="AW2241" s="4"/>
      <c r="AX2241" s="4"/>
      <c r="AY2241" s="4"/>
      <c r="AZ2241" s="4"/>
      <c r="BA2241" s="4"/>
      <c r="BB2241" s="4"/>
      <c r="BC2241" s="4"/>
      <c r="BD2241" s="4"/>
      <c r="BE2241" s="4"/>
      <c r="BF2241" s="4"/>
      <c r="BG2241" s="4"/>
      <c r="BH2241" s="4"/>
      <c r="BI2241" s="4"/>
      <c r="BJ2241" s="4"/>
      <c r="BK2241" s="4"/>
      <c r="BL2241" s="4"/>
      <c r="BM2241" s="4"/>
      <c r="BN2241" s="4"/>
      <c r="BO2241" s="4"/>
      <c r="BP2241" s="4"/>
      <c r="BQ2241" s="4"/>
      <c r="BR2241" s="4"/>
      <c r="BS2241" s="4"/>
      <c r="BT2241" s="4"/>
      <c r="BU2241" s="4"/>
      <c r="BV2241" s="4"/>
    </row>
    <row r="2242" spans="1:74" s="1" customFormat="1">
      <c r="A2242" s="55"/>
      <c r="B2242" s="1" t="str">
        <f>B2240</f>
        <v>TEMPLATE</v>
      </c>
      <c r="C2242" s="1" t="s">
        <v>10</v>
      </c>
      <c r="D2242" s="1" t="e">
        <f>D2237</f>
        <v>#N/A</v>
      </c>
      <c r="E2242" s="1" t="str">
        <f>E2238</f>
        <v>EUR/kW</v>
      </c>
      <c r="F2242" s="10">
        <f>IFERROR(SUM(F2244:F2249)/F2243,0)</f>
        <v>0</v>
      </c>
      <c r="G2242" s="10">
        <f>IFERROR(SUM(G2244:G2249)/G2243,0)</f>
        <v>0</v>
      </c>
      <c r="H2242" s="10">
        <f>IFERROR(SUM(H2244:H2249)/H2243,0)</f>
        <v>0</v>
      </c>
      <c r="I2242" s="10">
        <f t="shared" ref="I2242:W2242" si="2468">IFERROR(SUM(I2244:I2249)/I2243,0)</f>
        <v>0</v>
      </c>
      <c r="J2242" s="10">
        <f t="shared" si="2468"/>
        <v>0</v>
      </c>
      <c r="K2242" s="10">
        <f t="shared" si="2468"/>
        <v>0</v>
      </c>
      <c r="L2242" s="10">
        <f t="shared" si="2468"/>
        <v>0</v>
      </c>
      <c r="M2242" s="10">
        <f t="shared" si="2468"/>
        <v>0</v>
      </c>
      <c r="N2242" s="10">
        <f t="shared" si="2468"/>
        <v>0</v>
      </c>
      <c r="O2242" s="10">
        <f t="shared" si="2468"/>
        <v>0</v>
      </c>
      <c r="P2242" s="10">
        <f t="shared" si="2468"/>
        <v>0</v>
      </c>
      <c r="Q2242" s="10">
        <f t="shared" si="2468"/>
        <v>0</v>
      </c>
      <c r="R2242" s="10">
        <f t="shared" si="2468"/>
        <v>0</v>
      </c>
      <c r="S2242" s="10">
        <f t="shared" si="2468"/>
        <v>0</v>
      </c>
      <c r="T2242" s="10">
        <f t="shared" si="2468"/>
        <v>0</v>
      </c>
      <c r="U2242" s="10">
        <f t="shared" si="2468"/>
        <v>0</v>
      </c>
      <c r="V2242" s="10">
        <f t="shared" si="2468"/>
        <v>0</v>
      </c>
      <c r="W2242" s="10">
        <f t="shared" si="2468"/>
        <v>0</v>
      </c>
      <c r="X2242" s="10">
        <f t="shared" ref="X2242:BV2242" si="2469">IFERROR(SUM(X2244:X2249)/X2243,0)</f>
        <v>0</v>
      </c>
      <c r="Y2242" s="10">
        <f t="shared" si="2469"/>
        <v>0</v>
      </c>
      <c r="Z2242" s="10">
        <f t="shared" si="2469"/>
        <v>0</v>
      </c>
      <c r="AA2242" s="10">
        <f t="shared" si="2469"/>
        <v>0</v>
      </c>
      <c r="AB2242" s="10">
        <f t="shared" si="2469"/>
        <v>0</v>
      </c>
      <c r="AC2242" s="10">
        <f t="shared" si="2469"/>
        <v>0</v>
      </c>
      <c r="AD2242" s="10">
        <f t="shared" si="2469"/>
        <v>0</v>
      </c>
      <c r="AE2242" s="10">
        <f t="shared" si="2469"/>
        <v>0</v>
      </c>
      <c r="AF2242" s="10">
        <f t="shared" si="2469"/>
        <v>0</v>
      </c>
      <c r="AG2242" s="10">
        <f t="shared" si="2469"/>
        <v>0</v>
      </c>
      <c r="AH2242" s="10">
        <f t="shared" si="2469"/>
        <v>0</v>
      </c>
      <c r="AI2242" s="10">
        <f t="shared" si="2469"/>
        <v>0</v>
      </c>
      <c r="AJ2242" s="10">
        <f t="shared" si="2469"/>
        <v>0</v>
      </c>
      <c r="AK2242" s="10">
        <f t="shared" si="2469"/>
        <v>0</v>
      </c>
      <c r="AL2242" s="10">
        <f t="shared" si="2469"/>
        <v>0</v>
      </c>
      <c r="AM2242" s="10">
        <f t="shared" si="2469"/>
        <v>0</v>
      </c>
      <c r="AN2242" s="10">
        <f t="shared" si="2469"/>
        <v>0</v>
      </c>
      <c r="AO2242" s="10">
        <f t="shared" si="2469"/>
        <v>0</v>
      </c>
      <c r="AP2242" s="10">
        <f t="shared" si="2469"/>
        <v>0</v>
      </c>
      <c r="AQ2242" s="10">
        <f t="shared" si="2469"/>
        <v>0</v>
      </c>
      <c r="AR2242" s="10">
        <f t="shared" si="2469"/>
        <v>0</v>
      </c>
      <c r="AS2242" s="10">
        <f t="shared" si="2469"/>
        <v>0</v>
      </c>
      <c r="AT2242" s="10">
        <f t="shared" si="2469"/>
        <v>0</v>
      </c>
      <c r="AU2242" s="10">
        <f t="shared" si="2469"/>
        <v>0</v>
      </c>
      <c r="AV2242" s="10">
        <f t="shared" si="2469"/>
        <v>0</v>
      </c>
      <c r="AW2242" s="10">
        <f t="shared" si="2469"/>
        <v>0</v>
      </c>
      <c r="AX2242" s="10">
        <f t="shared" si="2469"/>
        <v>0</v>
      </c>
      <c r="AY2242" s="10">
        <f t="shared" si="2469"/>
        <v>0</v>
      </c>
      <c r="AZ2242" s="10">
        <f t="shared" si="2469"/>
        <v>0</v>
      </c>
      <c r="BA2242" s="10">
        <f t="shared" si="2469"/>
        <v>0</v>
      </c>
      <c r="BB2242" s="10">
        <f t="shared" si="2469"/>
        <v>0</v>
      </c>
      <c r="BC2242" s="10">
        <f t="shared" si="2469"/>
        <v>0</v>
      </c>
      <c r="BD2242" s="10">
        <f t="shared" si="2469"/>
        <v>0</v>
      </c>
      <c r="BE2242" s="10">
        <f t="shared" si="2469"/>
        <v>0</v>
      </c>
      <c r="BF2242" s="10">
        <f t="shared" si="2469"/>
        <v>0</v>
      </c>
      <c r="BG2242" s="10">
        <f t="shared" si="2469"/>
        <v>0</v>
      </c>
      <c r="BH2242" s="10">
        <f t="shared" si="2469"/>
        <v>0</v>
      </c>
      <c r="BI2242" s="10">
        <f t="shared" si="2469"/>
        <v>0</v>
      </c>
      <c r="BJ2242" s="10">
        <f t="shared" si="2469"/>
        <v>0</v>
      </c>
      <c r="BK2242" s="10">
        <f t="shared" si="2469"/>
        <v>0</v>
      </c>
      <c r="BL2242" s="10">
        <f t="shared" si="2469"/>
        <v>0</v>
      </c>
      <c r="BM2242" s="10">
        <f t="shared" si="2469"/>
        <v>0</v>
      </c>
      <c r="BN2242" s="10">
        <f t="shared" si="2469"/>
        <v>0</v>
      </c>
      <c r="BO2242" s="10">
        <f t="shared" si="2469"/>
        <v>0</v>
      </c>
      <c r="BP2242" s="10">
        <f t="shared" si="2469"/>
        <v>0</v>
      </c>
      <c r="BQ2242" s="10">
        <f t="shared" si="2469"/>
        <v>0</v>
      </c>
      <c r="BR2242" s="10">
        <f t="shared" si="2469"/>
        <v>0</v>
      </c>
      <c r="BS2242" s="10">
        <f t="shared" si="2469"/>
        <v>0</v>
      </c>
      <c r="BT2242" s="10">
        <f t="shared" si="2469"/>
        <v>0</v>
      </c>
      <c r="BU2242" s="10">
        <f t="shared" si="2469"/>
        <v>0</v>
      </c>
      <c r="BV2242" s="10">
        <f t="shared" si="2469"/>
        <v>0</v>
      </c>
    </row>
    <row r="2243" spans="1:74" hidden="1" outlineLevel="1">
      <c r="B2243" t="str">
        <f>B2242</f>
        <v>TEMPLATE</v>
      </c>
      <c r="C2243" t="s">
        <v>17</v>
      </c>
      <c r="D2243" t="e">
        <f>D2242</f>
        <v>#N/A</v>
      </c>
      <c r="E2243" t="s">
        <v>18</v>
      </c>
      <c r="F2243" s="4" t="str">
        <f>IFERROR(AVERAGE(G2243:H2243),"")</f>
        <v/>
      </c>
      <c r="G2243" s="12"/>
      <c r="H2243" s="13"/>
      <c r="I2243" s="4" t="str">
        <f>IFERROR(AVERAGE(J2243:K2243),"")</f>
        <v/>
      </c>
      <c r="J2243" s="12"/>
      <c r="K2243" s="13"/>
      <c r="L2243" s="4" t="str">
        <f>IFERROR(AVERAGE(M2243:N2243),"")</f>
        <v/>
      </c>
      <c r="M2243" s="12"/>
      <c r="N2243" s="13"/>
      <c r="O2243" s="4" t="str">
        <f>IFERROR(AVERAGE(P2243:Q2243),"")</f>
        <v/>
      </c>
      <c r="P2243" s="12"/>
      <c r="Q2243" s="13"/>
      <c r="R2243" s="4" t="str">
        <f>IFERROR(AVERAGE(S2243:T2243),"")</f>
        <v/>
      </c>
      <c r="S2243" s="12"/>
      <c r="T2243" s="13"/>
      <c r="U2243" s="4" t="str">
        <f>IFERROR(AVERAGE(V2243:W2243),"")</f>
        <v/>
      </c>
      <c r="V2243" s="12"/>
      <c r="W2243" s="13"/>
      <c r="X2243" s="4" t="str">
        <f>IFERROR(AVERAGE(Y2243:Z2243),"")</f>
        <v/>
      </c>
      <c r="Y2243" s="12"/>
      <c r="Z2243" s="13"/>
      <c r="AA2243" s="4" t="str">
        <f>IFERROR(AVERAGE(AB2243:AC2243),"")</f>
        <v/>
      </c>
      <c r="AB2243" s="12"/>
      <c r="AC2243" s="13"/>
      <c r="AD2243" s="4" t="str">
        <f>IFERROR(AVERAGE(AE2243:AF2243),"")</f>
        <v/>
      </c>
      <c r="AE2243" s="12"/>
      <c r="AF2243" s="13"/>
      <c r="AG2243" s="4" t="str">
        <f>IFERROR(AVERAGE(AH2243:AI2243),"")</f>
        <v/>
      </c>
      <c r="AH2243" s="12"/>
      <c r="AI2243" s="13"/>
      <c r="AJ2243" s="4" t="str">
        <f>IFERROR(AVERAGE(AK2243:AL2243),"")</f>
        <v/>
      </c>
      <c r="AK2243" s="12"/>
      <c r="AL2243" s="13"/>
      <c r="AM2243" s="4" t="str">
        <f>IFERROR(AVERAGE(AN2243:AO2243),"")</f>
        <v/>
      </c>
      <c r="AN2243" s="12"/>
      <c r="AO2243" s="13"/>
      <c r="AP2243" s="4" t="str">
        <f>IFERROR(AVERAGE(AQ2243:AR2243),"")</f>
        <v/>
      </c>
      <c r="AQ2243" s="12"/>
      <c r="AR2243" s="13"/>
      <c r="AS2243" s="4" t="str">
        <f>IFERROR(AVERAGE(AT2243:AU2243),"")</f>
        <v/>
      </c>
      <c r="AT2243" s="12"/>
      <c r="AU2243" s="13"/>
      <c r="AV2243" s="4" t="str">
        <f>IFERROR(AVERAGE(AW2243:AX2243),"")</f>
        <v/>
      </c>
      <c r="AW2243" s="12"/>
      <c r="AX2243" s="13"/>
      <c r="AY2243" s="4" t="str">
        <f>IFERROR(AVERAGE(AZ2243:BA2243),"")</f>
        <v/>
      </c>
      <c r="AZ2243" s="12"/>
      <c r="BA2243" s="13"/>
      <c r="BB2243" s="4" t="str">
        <f>IFERROR(AVERAGE(BC2243:BD2243),"")</f>
        <v/>
      </c>
      <c r="BC2243" s="12"/>
      <c r="BD2243" s="13"/>
      <c r="BE2243" s="4" t="str">
        <f>IFERROR(AVERAGE(BF2243:BG2243),"")</f>
        <v/>
      </c>
      <c r="BF2243" s="12"/>
      <c r="BG2243" s="13"/>
      <c r="BH2243" s="4" t="str">
        <f>IFERROR(AVERAGE(BI2243:BJ2243),"")</f>
        <v/>
      </c>
      <c r="BI2243" s="12"/>
      <c r="BJ2243" s="13"/>
      <c r="BK2243" s="4" t="str">
        <f>IFERROR(AVERAGE(BL2243:BM2243),"")</f>
        <v/>
      </c>
      <c r="BL2243" s="12"/>
      <c r="BM2243" s="13"/>
      <c r="BN2243" s="4" t="str">
        <f>IFERROR(AVERAGE(BO2243:BP2243),"")</f>
        <v/>
      </c>
      <c r="BO2243" s="12"/>
      <c r="BP2243" s="13"/>
      <c r="BQ2243" s="4" t="str">
        <f>IFERROR(AVERAGE(BR2243:BS2243),"")</f>
        <v/>
      </c>
      <c r="BR2243" s="12"/>
      <c r="BS2243" s="13"/>
      <c r="BT2243" s="4" t="str">
        <f>IFERROR(AVERAGE(BU2243:BV2243),"")</f>
        <v/>
      </c>
      <c r="BU2243" s="12"/>
      <c r="BV2243" s="13"/>
    </row>
    <row r="2244" spans="1:74" hidden="1" outlineLevel="1">
      <c r="B2244" t="str">
        <f t="shared" ref="B2244:B2249" si="2470">B2243</f>
        <v>TEMPLATE</v>
      </c>
      <c r="C2244" t="s">
        <v>12</v>
      </c>
      <c r="D2244" t="e">
        <f>D2242</f>
        <v>#N/A</v>
      </c>
      <c r="E2244" t="str">
        <f>LEFT(E2242,3)</f>
        <v>EUR</v>
      </c>
      <c r="F2244" s="4" t="str">
        <f t="shared" ref="F2244:F2249" si="2471">IFERROR(AVERAGE(G2244:H2244),"")</f>
        <v/>
      </c>
      <c r="G2244" s="12"/>
      <c r="H2244" s="13"/>
      <c r="I2244" s="4" t="str">
        <f t="shared" ref="I2244:I2249" si="2472">IFERROR(AVERAGE(J2244:K2244),"")</f>
        <v/>
      </c>
      <c r="J2244" s="12"/>
      <c r="K2244" s="13"/>
      <c r="L2244" s="4" t="str">
        <f t="shared" ref="L2244:L2249" si="2473">IFERROR(AVERAGE(M2244:N2244),"")</f>
        <v/>
      </c>
      <c r="M2244" s="12"/>
      <c r="N2244" s="13"/>
      <c r="O2244" s="4" t="str">
        <f t="shared" ref="O2244:O2249" si="2474">IFERROR(AVERAGE(P2244:Q2244),"")</f>
        <v/>
      </c>
      <c r="P2244" s="12"/>
      <c r="Q2244" s="13"/>
      <c r="R2244" s="4" t="str">
        <f t="shared" ref="R2244:R2249" si="2475">IFERROR(AVERAGE(S2244:T2244),"")</f>
        <v/>
      </c>
      <c r="S2244" s="12"/>
      <c r="T2244" s="13"/>
      <c r="U2244" s="4" t="str">
        <f t="shared" ref="U2244:U2249" si="2476">IFERROR(AVERAGE(V2244:W2244),"")</f>
        <v/>
      </c>
      <c r="V2244" s="12"/>
      <c r="W2244" s="13"/>
      <c r="X2244" s="4" t="str">
        <f t="shared" ref="X2244:X2249" si="2477">IFERROR(AVERAGE(Y2244:Z2244),"")</f>
        <v/>
      </c>
      <c r="Y2244" s="12"/>
      <c r="Z2244" s="13"/>
      <c r="AA2244" s="4" t="str">
        <f t="shared" ref="AA2244:AA2249" si="2478">IFERROR(AVERAGE(AB2244:AC2244),"")</f>
        <v/>
      </c>
      <c r="AB2244" s="12"/>
      <c r="AC2244" s="13"/>
      <c r="AD2244" s="4" t="str">
        <f t="shared" ref="AD2244:AD2249" si="2479">IFERROR(AVERAGE(AE2244:AF2244),"")</f>
        <v/>
      </c>
      <c r="AE2244" s="12"/>
      <c r="AF2244" s="13"/>
      <c r="AG2244" s="4" t="str">
        <f t="shared" ref="AG2244:AG2249" si="2480">IFERROR(AVERAGE(AH2244:AI2244),"")</f>
        <v/>
      </c>
      <c r="AH2244" s="12"/>
      <c r="AI2244" s="13"/>
      <c r="AJ2244" s="4" t="str">
        <f t="shared" ref="AJ2244:AJ2249" si="2481">IFERROR(AVERAGE(AK2244:AL2244),"")</f>
        <v/>
      </c>
      <c r="AK2244" s="12"/>
      <c r="AL2244" s="13"/>
      <c r="AM2244" s="4" t="str">
        <f t="shared" ref="AM2244:AM2249" si="2482">IFERROR(AVERAGE(AN2244:AO2244),"")</f>
        <v/>
      </c>
      <c r="AN2244" s="12"/>
      <c r="AO2244" s="13"/>
      <c r="AP2244" s="4" t="str">
        <f t="shared" ref="AP2244:AP2249" si="2483">IFERROR(AVERAGE(AQ2244:AR2244),"")</f>
        <v/>
      </c>
      <c r="AQ2244" s="12"/>
      <c r="AR2244" s="13"/>
      <c r="AS2244" s="4" t="str">
        <f t="shared" ref="AS2244:AS2249" si="2484">IFERROR(AVERAGE(AT2244:AU2244),"")</f>
        <v/>
      </c>
      <c r="AT2244" s="12"/>
      <c r="AU2244" s="13"/>
      <c r="AV2244" s="4" t="str">
        <f t="shared" ref="AV2244:AV2249" si="2485">IFERROR(AVERAGE(AW2244:AX2244),"")</f>
        <v/>
      </c>
      <c r="AW2244" s="12"/>
      <c r="AX2244" s="13"/>
      <c r="AY2244" s="4" t="str">
        <f t="shared" ref="AY2244:AY2249" si="2486">IFERROR(AVERAGE(AZ2244:BA2244),"")</f>
        <v/>
      </c>
      <c r="AZ2244" s="12"/>
      <c r="BA2244" s="13"/>
      <c r="BB2244" s="4" t="str">
        <f t="shared" ref="BB2244:BB2249" si="2487">IFERROR(AVERAGE(BC2244:BD2244),"")</f>
        <v/>
      </c>
      <c r="BC2244" s="12"/>
      <c r="BD2244" s="13"/>
      <c r="BE2244" s="4" t="str">
        <f t="shared" ref="BE2244:BE2249" si="2488">IFERROR(AVERAGE(BF2244:BG2244),"")</f>
        <v/>
      </c>
      <c r="BF2244" s="12"/>
      <c r="BG2244" s="13"/>
      <c r="BH2244" s="4" t="str">
        <f t="shared" ref="BH2244:BH2249" si="2489">IFERROR(AVERAGE(BI2244:BJ2244),"")</f>
        <v/>
      </c>
      <c r="BI2244" s="12"/>
      <c r="BJ2244" s="13"/>
      <c r="BK2244" s="4" t="str">
        <f t="shared" ref="BK2244:BK2249" si="2490">IFERROR(AVERAGE(BL2244:BM2244),"")</f>
        <v/>
      </c>
      <c r="BL2244" s="12"/>
      <c r="BM2244" s="13"/>
      <c r="BN2244" s="4" t="str">
        <f t="shared" ref="BN2244:BN2249" si="2491">IFERROR(AVERAGE(BO2244:BP2244),"")</f>
        <v/>
      </c>
      <c r="BO2244" s="12"/>
      <c r="BP2244" s="13"/>
      <c r="BQ2244" s="4" t="str">
        <f t="shared" ref="BQ2244:BQ2249" si="2492">IFERROR(AVERAGE(BR2244:BS2244),"")</f>
        <v/>
      </c>
      <c r="BR2244" s="12"/>
      <c r="BS2244" s="13"/>
      <c r="BT2244" s="4" t="str">
        <f t="shared" ref="BT2244:BT2249" si="2493">IFERROR(AVERAGE(BU2244:BV2244),"")</f>
        <v/>
      </c>
      <c r="BU2244" s="12"/>
      <c r="BV2244" s="13"/>
    </row>
    <row r="2245" spans="1:74" hidden="1" outlineLevel="1">
      <c r="B2245" t="str">
        <f t="shared" si="2470"/>
        <v>TEMPLATE</v>
      </c>
      <c r="C2245" t="s">
        <v>13</v>
      </c>
      <c r="D2245" t="e">
        <f t="shared" ref="D2245:E2249" si="2494">D2244</f>
        <v>#N/A</v>
      </c>
      <c r="E2245" t="str">
        <f>E2244</f>
        <v>EUR</v>
      </c>
      <c r="F2245" s="4" t="str">
        <f t="shared" si="2471"/>
        <v/>
      </c>
      <c r="G2245" s="12"/>
      <c r="H2245" s="13"/>
      <c r="I2245" s="4" t="str">
        <f t="shared" si="2472"/>
        <v/>
      </c>
      <c r="J2245" s="12"/>
      <c r="K2245" s="13"/>
      <c r="L2245" s="4" t="str">
        <f t="shared" si="2473"/>
        <v/>
      </c>
      <c r="M2245" s="12"/>
      <c r="N2245" s="13"/>
      <c r="O2245" s="4" t="str">
        <f t="shared" si="2474"/>
        <v/>
      </c>
      <c r="P2245" s="12"/>
      <c r="Q2245" s="13"/>
      <c r="R2245" s="4" t="str">
        <f t="shared" si="2475"/>
        <v/>
      </c>
      <c r="S2245" s="12"/>
      <c r="T2245" s="13"/>
      <c r="U2245" s="4" t="str">
        <f t="shared" si="2476"/>
        <v/>
      </c>
      <c r="V2245" s="12"/>
      <c r="W2245" s="13"/>
      <c r="X2245" s="4" t="str">
        <f t="shared" si="2477"/>
        <v/>
      </c>
      <c r="Y2245" s="12"/>
      <c r="Z2245" s="13"/>
      <c r="AA2245" s="4" t="str">
        <f t="shared" si="2478"/>
        <v/>
      </c>
      <c r="AB2245" s="12"/>
      <c r="AC2245" s="13"/>
      <c r="AD2245" s="4" t="str">
        <f t="shared" si="2479"/>
        <v/>
      </c>
      <c r="AE2245" s="12"/>
      <c r="AF2245" s="13"/>
      <c r="AG2245" s="4" t="str">
        <f t="shared" si="2480"/>
        <v/>
      </c>
      <c r="AH2245" s="12"/>
      <c r="AI2245" s="13"/>
      <c r="AJ2245" s="4" t="str">
        <f t="shared" si="2481"/>
        <v/>
      </c>
      <c r="AK2245" s="12"/>
      <c r="AL2245" s="13"/>
      <c r="AM2245" s="4" t="str">
        <f t="shared" si="2482"/>
        <v/>
      </c>
      <c r="AN2245" s="12"/>
      <c r="AO2245" s="13"/>
      <c r="AP2245" s="4" t="str">
        <f t="shared" si="2483"/>
        <v/>
      </c>
      <c r="AQ2245" s="12"/>
      <c r="AR2245" s="13"/>
      <c r="AS2245" s="4" t="str">
        <f t="shared" si="2484"/>
        <v/>
      </c>
      <c r="AT2245" s="12"/>
      <c r="AU2245" s="13"/>
      <c r="AV2245" s="4" t="str">
        <f t="shared" si="2485"/>
        <v/>
      </c>
      <c r="AW2245" s="12"/>
      <c r="AX2245" s="13"/>
      <c r="AY2245" s="4" t="str">
        <f t="shared" si="2486"/>
        <v/>
      </c>
      <c r="AZ2245" s="12"/>
      <c r="BA2245" s="13"/>
      <c r="BB2245" s="4" t="str">
        <f t="shared" si="2487"/>
        <v/>
      </c>
      <c r="BC2245" s="12"/>
      <c r="BD2245" s="13"/>
      <c r="BE2245" s="4" t="str">
        <f t="shared" si="2488"/>
        <v/>
      </c>
      <c r="BF2245" s="12"/>
      <c r="BG2245" s="13"/>
      <c r="BH2245" s="4" t="str">
        <f t="shared" si="2489"/>
        <v/>
      </c>
      <c r="BI2245" s="12"/>
      <c r="BJ2245" s="13"/>
      <c r="BK2245" s="4" t="str">
        <f t="shared" si="2490"/>
        <v/>
      </c>
      <c r="BL2245" s="12"/>
      <c r="BM2245" s="13"/>
      <c r="BN2245" s="4" t="str">
        <f t="shared" si="2491"/>
        <v/>
      </c>
      <c r="BO2245" s="12"/>
      <c r="BP2245" s="13"/>
      <c r="BQ2245" s="4" t="str">
        <f t="shared" si="2492"/>
        <v/>
      </c>
      <c r="BR2245" s="12"/>
      <c r="BS2245" s="13"/>
      <c r="BT2245" s="4" t="str">
        <f t="shared" si="2493"/>
        <v/>
      </c>
      <c r="BU2245" s="12"/>
      <c r="BV2245" s="13"/>
    </row>
    <row r="2246" spans="1:74" hidden="1" outlineLevel="1">
      <c r="B2246" t="str">
        <f t="shared" si="2470"/>
        <v>TEMPLATE</v>
      </c>
      <c r="C2246" t="s">
        <v>14</v>
      </c>
      <c r="D2246" t="e">
        <f t="shared" si="2494"/>
        <v>#N/A</v>
      </c>
      <c r="E2246" t="str">
        <f t="shared" si="2494"/>
        <v>EUR</v>
      </c>
      <c r="F2246" s="4" t="str">
        <f t="shared" si="2471"/>
        <v/>
      </c>
      <c r="G2246" s="12"/>
      <c r="H2246" s="13"/>
      <c r="I2246" s="4" t="str">
        <f t="shared" si="2472"/>
        <v/>
      </c>
      <c r="J2246" s="12"/>
      <c r="K2246" s="13"/>
      <c r="L2246" s="4" t="str">
        <f t="shared" si="2473"/>
        <v/>
      </c>
      <c r="M2246" s="12"/>
      <c r="N2246" s="13"/>
      <c r="O2246" s="4" t="str">
        <f t="shared" si="2474"/>
        <v/>
      </c>
      <c r="P2246" s="12"/>
      <c r="Q2246" s="13"/>
      <c r="R2246" s="4" t="str">
        <f t="shared" si="2475"/>
        <v/>
      </c>
      <c r="S2246" s="12"/>
      <c r="T2246" s="13"/>
      <c r="U2246" s="4" t="str">
        <f t="shared" si="2476"/>
        <v/>
      </c>
      <c r="V2246" s="12"/>
      <c r="W2246" s="13"/>
      <c r="X2246" s="4" t="str">
        <f t="shared" si="2477"/>
        <v/>
      </c>
      <c r="Y2246" s="12"/>
      <c r="Z2246" s="13"/>
      <c r="AA2246" s="4" t="str">
        <f t="shared" si="2478"/>
        <v/>
      </c>
      <c r="AB2246" s="12"/>
      <c r="AC2246" s="13"/>
      <c r="AD2246" s="4" t="str">
        <f t="shared" si="2479"/>
        <v/>
      </c>
      <c r="AE2246" s="12"/>
      <c r="AF2246" s="13"/>
      <c r="AG2246" s="4" t="str">
        <f t="shared" si="2480"/>
        <v/>
      </c>
      <c r="AH2246" s="12"/>
      <c r="AI2246" s="13"/>
      <c r="AJ2246" s="4" t="str">
        <f t="shared" si="2481"/>
        <v/>
      </c>
      <c r="AK2246" s="12"/>
      <c r="AL2246" s="13"/>
      <c r="AM2246" s="4" t="str">
        <f t="shared" si="2482"/>
        <v/>
      </c>
      <c r="AN2246" s="12"/>
      <c r="AO2246" s="13"/>
      <c r="AP2246" s="4" t="str">
        <f t="shared" si="2483"/>
        <v/>
      </c>
      <c r="AQ2246" s="12"/>
      <c r="AR2246" s="13"/>
      <c r="AS2246" s="4" t="str">
        <f t="shared" si="2484"/>
        <v/>
      </c>
      <c r="AT2246" s="12"/>
      <c r="AU2246" s="13"/>
      <c r="AV2246" s="4" t="str">
        <f t="shared" si="2485"/>
        <v/>
      </c>
      <c r="AW2246" s="12"/>
      <c r="AX2246" s="13"/>
      <c r="AY2246" s="4" t="str">
        <f t="shared" si="2486"/>
        <v/>
      </c>
      <c r="AZ2246" s="12"/>
      <c r="BA2246" s="13"/>
      <c r="BB2246" s="4" t="str">
        <f t="shared" si="2487"/>
        <v/>
      </c>
      <c r="BC2246" s="12"/>
      <c r="BD2246" s="13"/>
      <c r="BE2246" s="4" t="str">
        <f t="shared" si="2488"/>
        <v/>
      </c>
      <c r="BF2246" s="12"/>
      <c r="BG2246" s="13"/>
      <c r="BH2246" s="4" t="str">
        <f t="shared" si="2489"/>
        <v/>
      </c>
      <c r="BI2246" s="12"/>
      <c r="BJ2246" s="13"/>
      <c r="BK2246" s="4" t="str">
        <f t="shared" si="2490"/>
        <v/>
      </c>
      <c r="BL2246" s="12"/>
      <c r="BM2246" s="13"/>
      <c r="BN2246" s="4" t="str">
        <f t="shared" si="2491"/>
        <v/>
      </c>
      <c r="BO2246" s="12"/>
      <c r="BP2246" s="13"/>
      <c r="BQ2246" s="4" t="str">
        <f t="shared" si="2492"/>
        <v/>
      </c>
      <c r="BR2246" s="12"/>
      <c r="BS2246" s="13"/>
      <c r="BT2246" s="4" t="str">
        <f t="shared" si="2493"/>
        <v/>
      </c>
      <c r="BU2246" s="12"/>
      <c r="BV2246" s="13"/>
    </row>
    <row r="2247" spans="1:74" hidden="1" outlineLevel="1">
      <c r="B2247" t="str">
        <f t="shared" si="2470"/>
        <v>TEMPLATE</v>
      </c>
      <c r="C2247" t="s">
        <v>11</v>
      </c>
      <c r="D2247" t="e">
        <f t="shared" si="2494"/>
        <v>#N/A</v>
      </c>
      <c r="E2247" t="str">
        <f t="shared" si="2494"/>
        <v>EUR</v>
      </c>
      <c r="F2247" s="4" t="str">
        <f t="shared" si="2471"/>
        <v/>
      </c>
      <c r="G2247" s="12"/>
      <c r="H2247" s="13"/>
      <c r="I2247" s="4" t="str">
        <f t="shared" si="2472"/>
        <v/>
      </c>
      <c r="J2247" s="12"/>
      <c r="K2247" s="13"/>
      <c r="L2247" s="4" t="str">
        <f t="shared" si="2473"/>
        <v/>
      </c>
      <c r="M2247" s="12"/>
      <c r="N2247" s="13"/>
      <c r="O2247" s="4" t="str">
        <f t="shared" si="2474"/>
        <v/>
      </c>
      <c r="P2247" s="12"/>
      <c r="Q2247" s="13"/>
      <c r="R2247" s="4" t="str">
        <f t="shared" si="2475"/>
        <v/>
      </c>
      <c r="S2247" s="12"/>
      <c r="T2247" s="13"/>
      <c r="U2247" s="4" t="str">
        <f t="shared" si="2476"/>
        <v/>
      </c>
      <c r="V2247" s="12"/>
      <c r="W2247" s="13"/>
      <c r="X2247" s="4" t="str">
        <f t="shared" si="2477"/>
        <v/>
      </c>
      <c r="Y2247" s="12"/>
      <c r="Z2247" s="13"/>
      <c r="AA2247" s="4" t="str">
        <f t="shared" si="2478"/>
        <v/>
      </c>
      <c r="AB2247" s="12"/>
      <c r="AC2247" s="13"/>
      <c r="AD2247" s="4" t="str">
        <f t="shared" si="2479"/>
        <v/>
      </c>
      <c r="AE2247" s="12"/>
      <c r="AF2247" s="13"/>
      <c r="AG2247" s="4" t="str">
        <f t="shared" si="2480"/>
        <v/>
      </c>
      <c r="AH2247" s="12"/>
      <c r="AI2247" s="13"/>
      <c r="AJ2247" s="4" t="str">
        <f t="shared" si="2481"/>
        <v/>
      </c>
      <c r="AK2247" s="12"/>
      <c r="AL2247" s="13"/>
      <c r="AM2247" s="4" t="str">
        <f t="shared" si="2482"/>
        <v/>
      </c>
      <c r="AN2247" s="12"/>
      <c r="AO2247" s="13"/>
      <c r="AP2247" s="4" t="str">
        <f t="shared" si="2483"/>
        <v/>
      </c>
      <c r="AQ2247" s="12"/>
      <c r="AR2247" s="13"/>
      <c r="AS2247" s="4" t="str">
        <f t="shared" si="2484"/>
        <v/>
      </c>
      <c r="AT2247" s="12"/>
      <c r="AU2247" s="13"/>
      <c r="AV2247" s="4" t="str">
        <f t="shared" si="2485"/>
        <v/>
      </c>
      <c r="AW2247" s="12"/>
      <c r="AX2247" s="13"/>
      <c r="AY2247" s="4" t="str">
        <f t="shared" si="2486"/>
        <v/>
      </c>
      <c r="AZ2247" s="12"/>
      <c r="BA2247" s="13"/>
      <c r="BB2247" s="4" t="str">
        <f t="shared" si="2487"/>
        <v/>
      </c>
      <c r="BC2247" s="12"/>
      <c r="BD2247" s="13"/>
      <c r="BE2247" s="4" t="str">
        <f t="shared" si="2488"/>
        <v/>
      </c>
      <c r="BF2247" s="12"/>
      <c r="BG2247" s="13"/>
      <c r="BH2247" s="4" t="str">
        <f t="shared" si="2489"/>
        <v/>
      </c>
      <c r="BI2247" s="12"/>
      <c r="BJ2247" s="13"/>
      <c r="BK2247" s="4" t="str">
        <f t="shared" si="2490"/>
        <v/>
      </c>
      <c r="BL2247" s="12"/>
      <c r="BM2247" s="13"/>
      <c r="BN2247" s="4" t="str">
        <f t="shared" si="2491"/>
        <v/>
      </c>
      <c r="BO2247" s="12"/>
      <c r="BP2247" s="13"/>
      <c r="BQ2247" s="4" t="str">
        <f t="shared" si="2492"/>
        <v/>
      </c>
      <c r="BR2247" s="12"/>
      <c r="BS2247" s="13"/>
      <c r="BT2247" s="4" t="str">
        <f t="shared" si="2493"/>
        <v/>
      </c>
      <c r="BU2247" s="12"/>
      <c r="BV2247" s="13"/>
    </row>
    <row r="2248" spans="1:74" hidden="1" outlineLevel="1">
      <c r="B2248" t="str">
        <f t="shared" si="2470"/>
        <v>TEMPLATE</v>
      </c>
      <c r="C2248" t="s">
        <v>15</v>
      </c>
      <c r="D2248" t="e">
        <f t="shared" si="2494"/>
        <v>#N/A</v>
      </c>
      <c r="E2248" t="str">
        <f t="shared" si="2494"/>
        <v>EUR</v>
      </c>
      <c r="F2248" s="4" t="str">
        <f t="shared" si="2471"/>
        <v/>
      </c>
      <c r="G2248" s="12"/>
      <c r="H2248" s="13"/>
      <c r="I2248" s="4" t="str">
        <f t="shared" si="2472"/>
        <v/>
      </c>
      <c r="J2248" s="12"/>
      <c r="K2248" s="13"/>
      <c r="L2248" s="4" t="str">
        <f t="shared" si="2473"/>
        <v/>
      </c>
      <c r="M2248" s="12"/>
      <c r="N2248" s="13"/>
      <c r="O2248" s="4" t="str">
        <f t="shared" si="2474"/>
        <v/>
      </c>
      <c r="P2248" s="12"/>
      <c r="Q2248" s="13"/>
      <c r="R2248" s="4" t="str">
        <f t="shared" si="2475"/>
        <v/>
      </c>
      <c r="S2248" s="12"/>
      <c r="T2248" s="13"/>
      <c r="U2248" s="4" t="str">
        <f t="shared" si="2476"/>
        <v/>
      </c>
      <c r="V2248" s="12"/>
      <c r="W2248" s="13"/>
      <c r="X2248" s="4" t="str">
        <f t="shared" si="2477"/>
        <v/>
      </c>
      <c r="Y2248" s="12"/>
      <c r="Z2248" s="13"/>
      <c r="AA2248" s="4" t="str">
        <f t="shared" si="2478"/>
        <v/>
      </c>
      <c r="AB2248" s="12"/>
      <c r="AC2248" s="13"/>
      <c r="AD2248" s="4" t="str">
        <f t="shared" si="2479"/>
        <v/>
      </c>
      <c r="AE2248" s="12"/>
      <c r="AF2248" s="13"/>
      <c r="AG2248" s="4" t="str">
        <f t="shared" si="2480"/>
        <v/>
      </c>
      <c r="AH2248" s="12"/>
      <c r="AI2248" s="13"/>
      <c r="AJ2248" s="4" t="str">
        <f t="shared" si="2481"/>
        <v/>
      </c>
      <c r="AK2248" s="12"/>
      <c r="AL2248" s="13"/>
      <c r="AM2248" s="4" t="str">
        <f t="shared" si="2482"/>
        <v/>
      </c>
      <c r="AN2248" s="12"/>
      <c r="AO2248" s="13"/>
      <c r="AP2248" s="4" t="str">
        <f t="shared" si="2483"/>
        <v/>
      </c>
      <c r="AQ2248" s="12"/>
      <c r="AR2248" s="13"/>
      <c r="AS2248" s="4" t="str">
        <f t="shared" si="2484"/>
        <v/>
      </c>
      <c r="AT2248" s="12"/>
      <c r="AU2248" s="13"/>
      <c r="AV2248" s="4" t="str">
        <f t="shared" si="2485"/>
        <v/>
      </c>
      <c r="AW2248" s="12"/>
      <c r="AX2248" s="13"/>
      <c r="AY2248" s="4" t="str">
        <f t="shared" si="2486"/>
        <v/>
      </c>
      <c r="AZ2248" s="12"/>
      <c r="BA2248" s="13"/>
      <c r="BB2248" s="4" t="str">
        <f t="shared" si="2487"/>
        <v/>
      </c>
      <c r="BC2248" s="12"/>
      <c r="BD2248" s="13"/>
      <c r="BE2248" s="4" t="str">
        <f t="shared" si="2488"/>
        <v/>
      </c>
      <c r="BF2248" s="12"/>
      <c r="BG2248" s="13"/>
      <c r="BH2248" s="4" t="str">
        <f t="shared" si="2489"/>
        <v/>
      </c>
      <c r="BI2248" s="12"/>
      <c r="BJ2248" s="13"/>
      <c r="BK2248" s="4" t="str">
        <f t="shared" si="2490"/>
        <v/>
      </c>
      <c r="BL2248" s="12"/>
      <c r="BM2248" s="13"/>
      <c r="BN2248" s="4" t="str">
        <f t="shared" si="2491"/>
        <v/>
      </c>
      <c r="BO2248" s="12"/>
      <c r="BP2248" s="13"/>
      <c r="BQ2248" s="4" t="str">
        <f t="shared" si="2492"/>
        <v/>
      </c>
      <c r="BR2248" s="12"/>
      <c r="BS2248" s="13"/>
      <c r="BT2248" s="4" t="str">
        <f t="shared" si="2493"/>
        <v/>
      </c>
      <c r="BU2248" s="12"/>
      <c r="BV2248" s="13"/>
    </row>
    <row r="2249" spans="1:74" hidden="1" outlineLevel="1">
      <c r="B2249" t="str">
        <f t="shared" si="2470"/>
        <v>TEMPLATE</v>
      </c>
      <c r="C2249" t="s">
        <v>16</v>
      </c>
      <c r="D2249" t="e">
        <f t="shared" si="2494"/>
        <v>#N/A</v>
      </c>
      <c r="E2249" t="str">
        <f t="shared" si="2494"/>
        <v>EUR</v>
      </c>
      <c r="F2249" s="4" t="str">
        <f t="shared" si="2471"/>
        <v/>
      </c>
      <c r="G2249" s="12"/>
      <c r="H2249" s="13"/>
      <c r="I2249" s="4" t="str">
        <f t="shared" si="2472"/>
        <v/>
      </c>
      <c r="J2249" s="12"/>
      <c r="K2249" s="13"/>
      <c r="L2249" s="4" t="str">
        <f t="shared" si="2473"/>
        <v/>
      </c>
      <c r="M2249" s="12"/>
      <c r="N2249" s="13"/>
      <c r="O2249" s="4" t="str">
        <f t="shared" si="2474"/>
        <v/>
      </c>
      <c r="P2249" s="12"/>
      <c r="Q2249" s="13"/>
      <c r="R2249" s="4" t="str">
        <f t="shared" si="2475"/>
        <v/>
      </c>
      <c r="S2249" s="12"/>
      <c r="T2249" s="13"/>
      <c r="U2249" s="4" t="str">
        <f t="shared" si="2476"/>
        <v/>
      </c>
      <c r="V2249" s="12"/>
      <c r="W2249" s="13"/>
      <c r="X2249" s="4" t="str">
        <f t="shared" si="2477"/>
        <v/>
      </c>
      <c r="Y2249" s="12"/>
      <c r="Z2249" s="13"/>
      <c r="AA2249" s="4" t="str">
        <f t="shared" si="2478"/>
        <v/>
      </c>
      <c r="AB2249" s="12"/>
      <c r="AC2249" s="13"/>
      <c r="AD2249" s="4" t="str">
        <f t="shared" si="2479"/>
        <v/>
      </c>
      <c r="AE2249" s="12"/>
      <c r="AF2249" s="13"/>
      <c r="AG2249" s="4" t="str">
        <f t="shared" si="2480"/>
        <v/>
      </c>
      <c r="AH2249" s="12"/>
      <c r="AI2249" s="13"/>
      <c r="AJ2249" s="4" t="str">
        <f t="shared" si="2481"/>
        <v/>
      </c>
      <c r="AK2249" s="12"/>
      <c r="AL2249" s="13"/>
      <c r="AM2249" s="4" t="str">
        <f t="shared" si="2482"/>
        <v/>
      </c>
      <c r="AN2249" s="12"/>
      <c r="AO2249" s="13"/>
      <c r="AP2249" s="4" t="str">
        <f t="shared" si="2483"/>
        <v/>
      </c>
      <c r="AQ2249" s="12"/>
      <c r="AR2249" s="13"/>
      <c r="AS2249" s="4" t="str">
        <f t="shared" si="2484"/>
        <v/>
      </c>
      <c r="AT2249" s="12"/>
      <c r="AU2249" s="13"/>
      <c r="AV2249" s="4" t="str">
        <f t="shared" si="2485"/>
        <v/>
      </c>
      <c r="AW2249" s="12"/>
      <c r="AX2249" s="13"/>
      <c r="AY2249" s="4" t="str">
        <f t="shared" si="2486"/>
        <v/>
      </c>
      <c r="AZ2249" s="12"/>
      <c r="BA2249" s="13"/>
      <c r="BB2249" s="4" t="str">
        <f t="shared" si="2487"/>
        <v/>
      </c>
      <c r="BC2249" s="12"/>
      <c r="BD2249" s="13"/>
      <c r="BE2249" s="4" t="str">
        <f t="shared" si="2488"/>
        <v/>
      </c>
      <c r="BF2249" s="12"/>
      <c r="BG2249" s="13"/>
      <c r="BH2249" s="4" t="str">
        <f t="shared" si="2489"/>
        <v/>
      </c>
      <c r="BI2249" s="12"/>
      <c r="BJ2249" s="13"/>
      <c r="BK2249" s="4" t="str">
        <f t="shared" si="2490"/>
        <v/>
      </c>
      <c r="BL2249" s="12"/>
      <c r="BM2249" s="13"/>
      <c r="BN2249" s="4" t="str">
        <f t="shared" si="2491"/>
        <v/>
      </c>
      <c r="BO2249" s="12"/>
      <c r="BP2249" s="13"/>
      <c r="BQ2249" s="4" t="str">
        <f t="shared" si="2492"/>
        <v/>
      </c>
      <c r="BR2249" s="12"/>
      <c r="BS2249" s="13"/>
      <c r="BT2249" s="4" t="str">
        <f t="shared" si="2493"/>
        <v/>
      </c>
      <c r="BU2249" s="12"/>
      <c r="BV2249" s="13"/>
    </row>
    <row r="2250" spans="1:74" collapsed="1">
      <c r="B2250" t="s">
        <v>69</v>
      </c>
      <c r="F2250" s="4"/>
      <c r="G2250" s="4"/>
      <c r="H2250" s="4"/>
      <c r="I2250" s="4"/>
      <c r="J2250" s="4"/>
      <c r="K2250" s="4"/>
      <c r="L2250" s="4"/>
      <c r="M2250" s="4"/>
      <c r="N2250" s="4"/>
      <c r="O2250" s="4"/>
      <c r="P2250" s="4"/>
      <c r="Q2250" s="4"/>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c r="AX2250" s="4"/>
      <c r="AY2250" s="4"/>
      <c r="AZ2250" s="4"/>
      <c r="BA2250" s="4"/>
      <c r="BB2250" s="4"/>
      <c r="BC2250" s="4"/>
      <c r="BD2250" s="4"/>
      <c r="BE2250" s="4"/>
      <c r="BF2250" s="4"/>
      <c r="BG2250" s="4"/>
      <c r="BH2250" s="4"/>
      <c r="BI2250" s="4"/>
      <c r="BJ2250" s="4"/>
      <c r="BK2250" s="4"/>
      <c r="BL2250" s="4"/>
      <c r="BM2250" s="4"/>
      <c r="BN2250" s="4"/>
      <c r="BO2250" s="4"/>
      <c r="BP2250" s="4"/>
      <c r="BQ2250" s="4"/>
      <c r="BR2250" s="4"/>
      <c r="BS2250" s="4"/>
      <c r="BT2250" s="4"/>
      <c r="BU2250" s="4"/>
      <c r="BV2250" s="4"/>
    </row>
    <row r="2251" spans="1:74">
      <c r="B2251" t="str">
        <f>B2249</f>
        <v>TEMPLATE</v>
      </c>
      <c r="C2251" t="s">
        <v>19</v>
      </c>
      <c r="D2251" t="e">
        <f>D2249</f>
        <v>#N/A</v>
      </c>
      <c r="E2251" t="str">
        <f>E2238</f>
        <v>EUR/kW</v>
      </c>
      <c r="F2251" s="4" t="str">
        <f>IFERROR(AVERAGE(G2251:H2251),"")</f>
        <v/>
      </c>
      <c r="G2251" s="12"/>
      <c r="H2251" s="13"/>
      <c r="I2251" s="4" t="str">
        <f>IFERROR(AVERAGE(J2251:K2251),"")</f>
        <v/>
      </c>
      <c r="J2251" s="12"/>
      <c r="K2251" s="13"/>
      <c r="L2251" s="4" t="str">
        <f>IFERROR(AVERAGE(M2251:N2251),"")</f>
        <v/>
      </c>
      <c r="M2251" s="12"/>
      <c r="N2251" s="13"/>
      <c r="O2251" s="4" t="str">
        <f>IFERROR(AVERAGE(P2251:Q2251),"")</f>
        <v/>
      </c>
      <c r="P2251" s="12"/>
      <c r="Q2251" s="13"/>
      <c r="R2251" s="4" t="str">
        <f>IFERROR(AVERAGE(S2251:T2251),"")</f>
        <v/>
      </c>
      <c r="S2251" s="12"/>
      <c r="T2251" s="13"/>
      <c r="U2251" s="4" t="str">
        <f>IFERROR(AVERAGE(V2251:W2251),"")</f>
        <v/>
      </c>
      <c r="V2251" s="12"/>
      <c r="W2251" s="13"/>
      <c r="X2251" s="4" t="str">
        <f>IFERROR(AVERAGE(Y2251:Z2251),"")</f>
        <v/>
      </c>
      <c r="Y2251" s="12"/>
      <c r="Z2251" s="13"/>
      <c r="AA2251" s="4" t="str">
        <f>IFERROR(AVERAGE(AB2251:AC2251),"")</f>
        <v/>
      </c>
      <c r="AB2251" s="12"/>
      <c r="AC2251" s="13"/>
      <c r="AD2251" s="4" t="str">
        <f>IFERROR(AVERAGE(AE2251:AF2251),"")</f>
        <v/>
      </c>
      <c r="AE2251" s="12"/>
      <c r="AF2251" s="13"/>
      <c r="AG2251" s="4" t="str">
        <f>IFERROR(AVERAGE(AH2251:AI2251),"")</f>
        <v/>
      </c>
      <c r="AH2251" s="12"/>
      <c r="AI2251" s="13"/>
      <c r="AJ2251" s="4" t="str">
        <f>IFERROR(AVERAGE(AK2251:AL2251),"")</f>
        <v/>
      </c>
      <c r="AK2251" s="12"/>
      <c r="AL2251" s="13"/>
      <c r="AM2251" s="4" t="str">
        <f>IFERROR(AVERAGE(AN2251:AO2251),"")</f>
        <v/>
      </c>
      <c r="AN2251" s="12"/>
      <c r="AO2251" s="13"/>
      <c r="AP2251" s="4" t="str">
        <f>IFERROR(AVERAGE(AQ2251:AR2251),"")</f>
        <v/>
      </c>
      <c r="AQ2251" s="12"/>
      <c r="AR2251" s="13"/>
      <c r="AS2251" s="4" t="str">
        <f>IFERROR(AVERAGE(AT2251:AU2251),"")</f>
        <v/>
      </c>
      <c r="AT2251" s="12"/>
      <c r="AU2251" s="13"/>
      <c r="AV2251" s="4" t="str">
        <f>IFERROR(AVERAGE(AW2251:AX2251),"")</f>
        <v/>
      </c>
      <c r="AW2251" s="12"/>
      <c r="AX2251" s="13"/>
      <c r="AY2251" s="4" t="str">
        <f>IFERROR(AVERAGE(AZ2251:BA2251),"")</f>
        <v/>
      </c>
      <c r="AZ2251" s="12"/>
      <c r="BA2251" s="13"/>
      <c r="BB2251" s="4" t="str">
        <f>IFERROR(AVERAGE(BC2251:BD2251),"")</f>
        <v/>
      </c>
      <c r="BC2251" s="12"/>
      <c r="BD2251" s="13"/>
      <c r="BE2251" s="4" t="str">
        <f>IFERROR(AVERAGE(BF2251:BG2251),"")</f>
        <v/>
      </c>
      <c r="BF2251" s="12"/>
      <c r="BG2251" s="13"/>
      <c r="BH2251" s="4" t="str">
        <f>IFERROR(AVERAGE(BI2251:BJ2251),"")</f>
        <v/>
      </c>
      <c r="BI2251" s="12"/>
      <c r="BJ2251" s="13"/>
      <c r="BK2251" s="4" t="str">
        <f>IFERROR(AVERAGE(BL2251:BM2251),"")</f>
        <v/>
      </c>
      <c r="BL2251" s="12"/>
      <c r="BM2251" s="13"/>
      <c r="BN2251" s="4" t="str">
        <f>IFERROR(AVERAGE(BO2251:BP2251),"")</f>
        <v/>
      </c>
      <c r="BO2251" s="12"/>
      <c r="BP2251" s="13"/>
      <c r="BQ2251" s="4" t="str">
        <f>IFERROR(AVERAGE(BR2251:BS2251),"")</f>
        <v/>
      </c>
      <c r="BR2251" s="12"/>
      <c r="BS2251" s="13"/>
      <c r="BT2251" s="4" t="str">
        <f>IFERROR(AVERAGE(BU2251:BV2251),"")</f>
        <v/>
      </c>
      <c r="BU2251" s="12"/>
      <c r="BV2251" s="13"/>
    </row>
    <row r="2252" spans="1:74">
      <c r="B2252" t="s">
        <v>69</v>
      </c>
      <c r="F2252" s="4"/>
      <c r="G2252" s="4"/>
      <c r="H2252" s="4"/>
      <c r="I2252" s="4"/>
      <c r="J2252" s="4"/>
      <c r="K2252" s="4"/>
      <c r="L2252" s="4"/>
      <c r="M2252" s="4"/>
      <c r="N2252" s="4"/>
      <c r="O2252" s="4"/>
      <c r="P2252" s="4"/>
      <c r="Q2252" s="4"/>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c r="AV2252" s="4"/>
      <c r="AW2252" s="4"/>
      <c r="AX2252" s="4"/>
      <c r="AY2252" s="4"/>
      <c r="AZ2252" s="4"/>
      <c r="BA2252" s="4"/>
      <c r="BB2252" s="4"/>
      <c r="BC2252" s="4"/>
      <c r="BD2252" s="4"/>
      <c r="BE2252" s="4"/>
      <c r="BF2252" s="4"/>
      <c r="BG2252" s="4"/>
      <c r="BH2252" s="4"/>
      <c r="BI2252" s="4"/>
      <c r="BJ2252" s="4"/>
      <c r="BK2252" s="4"/>
      <c r="BL2252" s="4"/>
      <c r="BM2252" s="4"/>
      <c r="BN2252" s="4"/>
      <c r="BO2252" s="4"/>
      <c r="BP2252" s="4"/>
      <c r="BQ2252" s="4"/>
      <c r="BR2252" s="4"/>
      <c r="BS2252" s="4"/>
      <c r="BT2252" s="4"/>
      <c r="BU2252" s="4"/>
      <c r="BV2252" s="4"/>
    </row>
    <row r="2253" spans="1:74">
      <c r="B2253" t="str">
        <f>B2251</f>
        <v>TEMPLATE</v>
      </c>
      <c r="C2253" t="s">
        <v>48</v>
      </c>
      <c r="D2253" t="e">
        <f>D2251</f>
        <v>#N/A</v>
      </c>
      <c r="E2253" t="s">
        <v>22</v>
      </c>
      <c r="F2253" s="22" t="str">
        <f>IFERROR(AVERAGE(G2253:H2253),"")</f>
        <v/>
      </c>
      <c r="G2253" s="23"/>
      <c r="H2253" s="24"/>
      <c r="I2253" s="22" t="str">
        <f>IFERROR(AVERAGE(J2253:K2253),"")</f>
        <v/>
      </c>
      <c r="J2253" s="23"/>
      <c r="K2253" s="24"/>
      <c r="L2253" s="22" t="str">
        <f>IFERROR(AVERAGE(M2253:N2253),"")</f>
        <v/>
      </c>
      <c r="M2253" s="23"/>
      <c r="N2253" s="24"/>
      <c r="O2253" s="22" t="str">
        <f>IFERROR(AVERAGE(P2253:Q2253),"")</f>
        <v/>
      </c>
      <c r="P2253" s="23"/>
      <c r="Q2253" s="24"/>
      <c r="R2253" s="22" t="str">
        <f>IFERROR(AVERAGE(S2253:T2253),"")</f>
        <v/>
      </c>
      <c r="S2253" s="23"/>
      <c r="T2253" s="24"/>
      <c r="U2253" s="22" t="str">
        <f>IFERROR(AVERAGE(V2253:W2253),"")</f>
        <v/>
      </c>
      <c r="V2253" s="23"/>
      <c r="W2253" s="24"/>
      <c r="X2253" s="22" t="str">
        <f>IFERROR(AVERAGE(Y2253:Z2253),"")</f>
        <v/>
      </c>
      <c r="Y2253" s="23"/>
      <c r="Z2253" s="24"/>
      <c r="AA2253" s="22" t="str">
        <f>IFERROR(AVERAGE(AB2253:AC2253),"")</f>
        <v/>
      </c>
      <c r="AB2253" s="23"/>
      <c r="AC2253" s="24"/>
      <c r="AD2253" s="22" t="str">
        <f>IFERROR(AVERAGE(AE2253:AF2253),"")</f>
        <v/>
      </c>
      <c r="AE2253" s="23"/>
      <c r="AF2253" s="24"/>
      <c r="AG2253" s="22" t="str">
        <f>IFERROR(AVERAGE(AH2253:AI2253),"")</f>
        <v/>
      </c>
      <c r="AH2253" s="23"/>
      <c r="AI2253" s="24"/>
      <c r="AJ2253" s="22" t="str">
        <f>IFERROR(AVERAGE(AK2253:AL2253),"")</f>
        <v/>
      </c>
      <c r="AK2253" s="23"/>
      <c r="AL2253" s="24"/>
      <c r="AM2253" s="22" t="str">
        <f>IFERROR(AVERAGE(AN2253:AO2253),"")</f>
        <v/>
      </c>
      <c r="AN2253" s="23"/>
      <c r="AO2253" s="24"/>
      <c r="AP2253" s="22" t="str">
        <f>IFERROR(AVERAGE(AQ2253:AR2253),"")</f>
        <v/>
      </c>
      <c r="AQ2253" s="23"/>
      <c r="AR2253" s="24"/>
      <c r="AS2253" s="22" t="str">
        <f>IFERROR(AVERAGE(AT2253:AU2253),"")</f>
        <v/>
      </c>
      <c r="AT2253" s="23"/>
      <c r="AU2253" s="24"/>
      <c r="AV2253" s="22" t="str">
        <f>IFERROR(AVERAGE(AW2253:AX2253),"")</f>
        <v/>
      </c>
      <c r="AW2253" s="23"/>
      <c r="AX2253" s="24"/>
      <c r="AY2253" s="22" t="str">
        <f>IFERROR(AVERAGE(AZ2253:BA2253),"")</f>
        <v/>
      </c>
      <c r="AZ2253" s="23"/>
      <c r="BA2253" s="24"/>
      <c r="BB2253" s="22" t="str">
        <f>IFERROR(AVERAGE(BC2253:BD2253),"")</f>
        <v/>
      </c>
      <c r="BC2253" s="23"/>
      <c r="BD2253" s="24"/>
      <c r="BE2253" s="22" t="str">
        <f>IFERROR(AVERAGE(BF2253:BG2253),"")</f>
        <v/>
      </c>
      <c r="BF2253" s="23"/>
      <c r="BG2253" s="24"/>
      <c r="BH2253" s="22" t="str">
        <f>IFERROR(AVERAGE(BI2253:BJ2253),"")</f>
        <v/>
      </c>
      <c r="BI2253" s="23"/>
      <c r="BJ2253" s="24"/>
      <c r="BK2253" s="22" t="str">
        <f>IFERROR(AVERAGE(BL2253:BM2253),"")</f>
        <v/>
      </c>
      <c r="BL2253" s="23"/>
      <c r="BM2253" s="24"/>
      <c r="BN2253" s="22" t="str">
        <f>IFERROR(AVERAGE(BO2253:BP2253),"")</f>
        <v/>
      </c>
      <c r="BO2253" s="23"/>
      <c r="BP2253" s="24"/>
      <c r="BQ2253" s="22" t="str">
        <f>IFERROR(AVERAGE(BR2253:BS2253),"")</f>
        <v/>
      </c>
      <c r="BR2253" s="23"/>
      <c r="BS2253" s="24"/>
      <c r="BT2253" s="22" t="str">
        <f>IFERROR(AVERAGE(BU2253:BV2253),"")</f>
        <v/>
      </c>
      <c r="BU2253" s="23"/>
      <c r="BV2253" s="24"/>
    </row>
    <row r="2254" spans="1:74">
      <c r="B2254" t="str">
        <f>B2253</f>
        <v>TEMPLATE</v>
      </c>
      <c r="C2254" t="s">
        <v>49</v>
      </c>
      <c r="D2254" t="e">
        <f>D2253</f>
        <v>#N/A</v>
      </c>
      <c r="E2254" t="s">
        <v>22</v>
      </c>
      <c r="F2254" s="22" t="str">
        <f>IFERROR(AVERAGE(G2254:H2254),"")</f>
        <v/>
      </c>
      <c r="G2254" s="23"/>
      <c r="H2254" s="24"/>
      <c r="I2254" s="22" t="str">
        <f>IFERROR(AVERAGE(J2254:K2254),"")</f>
        <v/>
      </c>
      <c r="J2254" s="23"/>
      <c r="K2254" s="24"/>
      <c r="L2254" s="22" t="str">
        <f>IFERROR(AVERAGE(M2254:N2254),"")</f>
        <v/>
      </c>
      <c r="M2254" s="23"/>
      <c r="N2254" s="24"/>
      <c r="O2254" s="22" t="str">
        <f>IFERROR(AVERAGE(P2254:Q2254),"")</f>
        <v/>
      </c>
      <c r="P2254" s="23"/>
      <c r="Q2254" s="24"/>
      <c r="R2254" s="22" t="str">
        <f>IFERROR(AVERAGE(S2254:T2254),"")</f>
        <v/>
      </c>
      <c r="S2254" s="23"/>
      <c r="T2254" s="24"/>
      <c r="U2254" s="22" t="str">
        <f>IFERROR(AVERAGE(V2254:W2254),"")</f>
        <v/>
      </c>
      <c r="V2254" s="23"/>
      <c r="W2254" s="24"/>
      <c r="X2254" s="22" t="str">
        <f>IFERROR(AVERAGE(Y2254:Z2254),"")</f>
        <v/>
      </c>
      <c r="Y2254" s="23"/>
      <c r="Z2254" s="24"/>
      <c r="AA2254" s="22" t="str">
        <f>IFERROR(AVERAGE(AB2254:AC2254),"")</f>
        <v/>
      </c>
      <c r="AB2254" s="23"/>
      <c r="AC2254" s="24"/>
      <c r="AD2254" s="22" t="str">
        <f>IFERROR(AVERAGE(AE2254:AF2254),"")</f>
        <v/>
      </c>
      <c r="AE2254" s="23"/>
      <c r="AF2254" s="24"/>
      <c r="AG2254" s="22" t="str">
        <f>IFERROR(AVERAGE(AH2254:AI2254),"")</f>
        <v/>
      </c>
      <c r="AH2254" s="23"/>
      <c r="AI2254" s="24"/>
      <c r="AJ2254" s="22" t="str">
        <f>IFERROR(AVERAGE(AK2254:AL2254),"")</f>
        <v/>
      </c>
      <c r="AK2254" s="23"/>
      <c r="AL2254" s="24"/>
      <c r="AM2254" s="22" t="str">
        <f>IFERROR(AVERAGE(AN2254:AO2254),"")</f>
        <v/>
      </c>
      <c r="AN2254" s="23"/>
      <c r="AO2254" s="24"/>
      <c r="AP2254" s="22" t="str">
        <f>IFERROR(AVERAGE(AQ2254:AR2254),"")</f>
        <v/>
      </c>
      <c r="AQ2254" s="23"/>
      <c r="AR2254" s="24"/>
      <c r="AS2254" s="22" t="str">
        <f>IFERROR(AVERAGE(AT2254:AU2254),"")</f>
        <v/>
      </c>
      <c r="AT2254" s="23"/>
      <c r="AU2254" s="24"/>
      <c r="AV2254" s="22" t="str">
        <f>IFERROR(AVERAGE(AW2254:AX2254),"")</f>
        <v/>
      </c>
      <c r="AW2254" s="23"/>
      <c r="AX2254" s="24"/>
      <c r="AY2254" s="22" t="str">
        <f>IFERROR(AVERAGE(AZ2254:BA2254),"")</f>
        <v/>
      </c>
      <c r="AZ2254" s="23"/>
      <c r="BA2254" s="24"/>
      <c r="BB2254" s="22" t="str">
        <f>IFERROR(AVERAGE(BC2254:BD2254),"")</f>
        <v/>
      </c>
      <c r="BC2254" s="23"/>
      <c r="BD2254" s="24"/>
      <c r="BE2254" s="22" t="str">
        <f>IFERROR(AVERAGE(BF2254:BG2254),"")</f>
        <v/>
      </c>
      <c r="BF2254" s="23"/>
      <c r="BG2254" s="24"/>
      <c r="BH2254" s="22" t="str">
        <f>IFERROR(AVERAGE(BI2254:BJ2254),"")</f>
        <v/>
      </c>
      <c r="BI2254" s="23"/>
      <c r="BJ2254" s="24"/>
      <c r="BK2254" s="22" t="str">
        <f>IFERROR(AVERAGE(BL2254:BM2254),"")</f>
        <v/>
      </c>
      <c r="BL2254" s="23"/>
      <c r="BM2254" s="24"/>
      <c r="BN2254" s="22" t="str">
        <f>IFERROR(AVERAGE(BO2254:BP2254),"")</f>
        <v/>
      </c>
      <c r="BO2254" s="23"/>
      <c r="BP2254" s="24"/>
      <c r="BQ2254" s="22" t="str">
        <f>IFERROR(AVERAGE(BR2254:BS2254),"")</f>
        <v/>
      </c>
      <c r="BR2254" s="23"/>
      <c r="BS2254" s="24"/>
      <c r="BT2254" s="22" t="str">
        <f>IFERROR(AVERAGE(BU2254:BV2254),"")</f>
        <v/>
      </c>
      <c r="BU2254" s="23"/>
      <c r="BV2254" s="24"/>
    </row>
    <row r="2255" spans="1:74">
      <c r="B2255" t="s">
        <v>69</v>
      </c>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c r="AV2255" s="4"/>
      <c r="AW2255" s="4"/>
      <c r="AX2255" s="4"/>
      <c r="AY2255" s="4"/>
      <c r="AZ2255" s="4"/>
      <c r="BA2255" s="4"/>
      <c r="BB2255" s="4"/>
      <c r="BC2255" s="4"/>
      <c r="BD2255" s="4"/>
      <c r="BE2255" s="4"/>
      <c r="BF2255" s="4"/>
      <c r="BG2255" s="4"/>
      <c r="BH2255" s="4"/>
      <c r="BI2255" s="4"/>
      <c r="BJ2255" s="4"/>
      <c r="BK2255" s="4"/>
      <c r="BL2255" s="4"/>
      <c r="BM2255" s="4"/>
      <c r="BN2255" s="4"/>
      <c r="BO2255" s="4"/>
      <c r="BP2255" s="4"/>
      <c r="BQ2255" s="4"/>
      <c r="BR2255" s="4"/>
      <c r="BS2255" s="4"/>
      <c r="BT2255" s="4"/>
      <c r="BU2255" s="4"/>
      <c r="BV2255" s="4"/>
    </row>
    <row r="2256" spans="1:74">
      <c r="B2256" t="str">
        <f>B2251</f>
        <v>TEMPLATE</v>
      </c>
      <c r="C2256" t="s">
        <v>23</v>
      </c>
      <c r="D2256" t="e">
        <f>D2251</f>
        <v>#N/A</v>
      </c>
      <c r="E2256" t="s">
        <v>20</v>
      </c>
      <c r="F2256" s="4" t="str">
        <f>IFERROR(AVERAGE(G2256:H2256),"")</f>
        <v/>
      </c>
      <c r="G2256" s="12"/>
      <c r="H2256" s="13"/>
      <c r="I2256" s="4" t="str">
        <f>IFERROR(AVERAGE(J2256:K2256),"")</f>
        <v/>
      </c>
      <c r="J2256" s="12"/>
      <c r="K2256" s="13"/>
      <c r="L2256" s="4" t="str">
        <f>IFERROR(AVERAGE(M2256:N2256),"")</f>
        <v/>
      </c>
      <c r="M2256" s="12"/>
      <c r="N2256" s="13"/>
      <c r="O2256" s="4" t="str">
        <f>IFERROR(AVERAGE(P2256:Q2256),"")</f>
        <v/>
      </c>
      <c r="P2256" s="12"/>
      <c r="Q2256" s="13"/>
      <c r="R2256" s="4" t="str">
        <f>IFERROR(AVERAGE(S2256:T2256),"")</f>
        <v/>
      </c>
      <c r="S2256" s="12"/>
      <c r="T2256" s="13"/>
      <c r="U2256" s="4" t="str">
        <f>IFERROR(AVERAGE(V2256:W2256),"")</f>
        <v/>
      </c>
      <c r="V2256" s="12"/>
      <c r="W2256" s="13"/>
      <c r="X2256" s="4" t="str">
        <f>IFERROR(AVERAGE(Y2256:Z2256),"")</f>
        <v/>
      </c>
      <c r="Y2256" s="12"/>
      <c r="Z2256" s="13"/>
      <c r="AA2256" s="4" t="str">
        <f>IFERROR(AVERAGE(AB2256:AC2256),"")</f>
        <v/>
      </c>
      <c r="AB2256" s="12"/>
      <c r="AC2256" s="13"/>
      <c r="AD2256" s="4" t="str">
        <f>IFERROR(AVERAGE(AE2256:AF2256),"")</f>
        <v/>
      </c>
      <c r="AE2256" s="12"/>
      <c r="AF2256" s="13"/>
      <c r="AG2256" s="4" t="str">
        <f>IFERROR(AVERAGE(AH2256:AI2256),"")</f>
        <v/>
      </c>
      <c r="AH2256" s="12"/>
      <c r="AI2256" s="13"/>
      <c r="AJ2256" s="4" t="str">
        <f>IFERROR(AVERAGE(AK2256:AL2256),"")</f>
        <v/>
      </c>
      <c r="AK2256" s="12"/>
      <c r="AL2256" s="13"/>
      <c r="AM2256" s="4" t="str">
        <f>IFERROR(AVERAGE(AN2256:AO2256),"")</f>
        <v/>
      </c>
      <c r="AN2256" s="12"/>
      <c r="AO2256" s="13"/>
      <c r="AP2256" s="4" t="str">
        <f>IFERROR(AVERAGE(AQ2256:AR2256),"")</f>
        <v/>
      </c>
      <c r="AQ2256" s="12"/>
      <c r="AR2256" s="13"/>
      <c r="AS2256" s="4" t="str">
        <f>IFERROR(AVERAGE(AT2256:AU2256),"")</f>
        <v/>
      </c>
      <c r="AT2256" s="12"/>
      <c r="AU2256" s="13"/>
      <c r="AV2256" s="4" t="str">
        <f>IFERROR(AVERAGE(AW2256:AX2256),"")</f>
        <v/>
      </c>
      <c r="AW2256" s="12"/>
      <c r="AX2256" s="13"/>
      <c r="AY2256" s="4" t="str">
        <f>IFERROR(AVERAGE(AZ2256:BA2256),"")</f>
        <v/>
      </c>
      <c r="AZ2256" s="12"/>
      <c r="BA2256" s="13"/>
      <c r="BB2256" s="4" t="str">
        <f>IFERROR(AVERAGE(BC2256:BD2256),"")</f>
        <v/>
      </c>
      <c r="BC2256" s="12"/>
      <c r="BD2256" s="13"/>
      <c r="BE2256" s="4" t="str">
        <f>IFERROR(AVERAGE(BF2256:BG2256),"")</f>
        <v/>
      </c>
      <c r="BF2256" s="12"/>
      <c r="BG2256" s="13"/>
      <c r="BH2256" s="4" t="str">
        <f>IFERROR(AVERAGE(BI2256:BJ2256),"")</f>
        <v/>
      </c>
      <c r="BI2256" s="12"/>
      <c r="BJ2256" s="13"/>
      <c r="BK2256" s="4" t="str">
        <f>IFERROR(AVERAGE(BL2256:BM2256),"")</f>
        <v/>
      </c>
      <c r="BL2256" s="12"/>
      <c r="BM2256" s="13"/>
      <c r="BN2256" s="4" t="str">
        <f>IFERROR(AVERAGE(BO2256:BP2256),"")</f>
        <v/>
      </c>
      <c r="BO2256" s="12"/>
      <c r="BP2256" s="13"/>
      <c r="BQ2256" s="4" t="str">
        <f>IFERROR(AVERAGE(BR2256:BS2256),"")</f>
        <v/>
      </c>
      <c r="BR2256" s="12"/>
      <c r="BS2256" s="13"/>
      <c r="BT2256" s="4" t="str">
        <f>IFERROR(AVERAGE(BU2256:BV2256),"")</f>
        <v/>
      </c>
      <c r="BU2256" s="12"/>
      <c r="BV2256" s="13"/>
    </row>
    <row r="2257" spans="2:77">
      <c r="B2257" t="str">
        <f>B2256</f>
        <v>TEMPLATE</v>
      </c>
      <c r="C2257" t="s">
        <v>42</v>
      </c>
      <c r="D2257" t="e">
        <f>D2256</f>
        <v>#N/A</v>
      </c>
      <c r="E2257" t="s">
        <v>43</v>
      </c>
      <c r="F2257" s="4" t="str">
        <f>IFERROR(AVERAGE(G2257:H2257),"")</f>
        <v/>
      </c>
      <c r="G2257" s="12"/>
      <c r="H2257" s="13"/>
      <c r="I2257" s="4" t="str">
        <f>IFERROR(AVERAGE(J2257:K2257),"")</f>
        <v/>
      </c>
      <c r="J2257" s="12"/>
      <c r="K2257" s="13"/>
      <c r="L2257" s="4" t="str">
        <f>IFERROR(AVERAGE(M2257:N2257),"")</f>
        <v/>
      </c>
      <c r="M2257" s="12"/>
      <c r="N2257" s="13"/>
      <c r="O2257" s="4" t="str">
        <f>IFERROR(AVERAGE(P2257:Q2257),"")</f>
        <v/>
      </c>
      <c r="P2257" s="12"/>
      <c r="Q2257" s="13"/>
      <c r="R2257" s="4" t="str">
        <f>IFERROR(AVERAGE(S2257:T2257),"")</f>
        <v/>
      </c>
      <c r="S2257" s="12"/>
      <c r="T2257" s="13"/>
      <c r="U2257" s="4" t="str">
        <f>IFERROR(AVERAGE(V2257:W2257),"")</f>
        <v/>
      </c>
      <c r="V2257" s="12"/>
      <c r="W2257" s="13"/>
      <c r="X2257" s="4" t="str">
        <f>IFERROR(AVERAGE(Y2257:Z2257),"")</f>
        <v/>
      </c>
      <c r="Y2257" s="12"/>
      <c r="Z2257" s="13"/>
      <c r="AA2257" s="4" t="str">
        <f>IFERROR(AVERAGE(AB2257:AC2257),"")</f>
        <v/>
      </c>
      <c r="AB2257" s="12"/>
      <c r="AC2257" s="13"/>
      <c r="AD2257" s="4" t="str">
        <f>IFERROR(AVERAGE(AE2257:AF2257),"")</f>
        <v/>
      </c>
      <c r="AE2257" s="12"/>
      <c r="AF2257" s="13"/>
      <c r="AG2257" s="4" t="str">
        <f>IFERROR(AVERAGE(AH2257:AI2257),"")</f>
        <v/>
      </c>
      <c r="AH2257" s="12"/>
      <c r="AI2257" s="13"/>
      <c r="AJ2257" s="4" t="str">
        <f>IFERROR(AVERAGE(AK2257:AL2257),"")</f>
        <v/>
      </c>
      <c r="AK2257" s="12"/>
      <c r="AL2257" s="13"/>
      <c r="AM2257" s="4" t="str">
        <f>IFERROR(AVERAGE(AN2257:AO2257),"")</f>
        <v/>
      </c>
      <c r="AN2257" s="12"/>
      <c r="AO2257" s="13"/>
      <c r="AP2257" s="4" t="str">
        <f>IFERROR(AVERAGE(AQ2257:AR2257),"")</f>
        <v/>
      </c>
      <c r="AQ2257" s="12"/>
      <c r="AR2257" s="13"/>
      <c r="AS2257" s="4" t="str">
        <f>IFERROR(AVERAGE(AT2257:AU2257),"")</f>
        <v/>
      </c>
      <c r="AT2257" s="12"/>
      <c r="AU2257" s="13"/>
      <c r="AV2257" s="4" t="str">
        <f>IFERROR(AVERAGE(AW2257:AX2257),"")</f>
        <v/>
      </c>
      <c r="AW2257" s="12"/>
      <c r="AX2257" s="13"/>
      <c r="AY2257" s="4" t="str">
        <f>IFERROR(AVERAGE(AZ2257:BA2257),"")</f>
        <v/>
      </c>
      <c r="AZ2257" s="12"/>
      <c r="BA2257" s="13"/>
      <c r="BB2257" s="4" t="str">
        <f>IFERROR(AVERAGE(BC2257:BD2257),"")</f>
        <v/>
      </c>
      <c r="BC2257" s="12"/>
      <c r="BD2257" s="13"/>
      <c r="BE2257" s="4" t="str">
        <f>IFERROR(AVERAGE(BF2257:BG2257),"")</f>
        <v/>
      </c>
      <c r="BF2257" s="12"/>
      <c r="BG2257" s="13"/>
      <c r="BH2257" s="4" t="str">
        <f>IFERROR(AVERAGE(BI2257:BJ2257),"")</f>
        <v/>
      </c>
      <c r="BI2257" s="12"/>
      <c r="BJ2257" s="13"/>
      <c r="BK2257" s="4" t="str">
        <f>IFERROR(AVERAGE(BL2257:BM2257),"")</f>
        <v/>
      </c>
      <c r="BL2257" s="12"/>
      <c r="BM2257" s="13"/>
      <c r="BN2257" s="4" t="str">
        <f>IFERROR(AVERAGE(BO2257:BP2257),"")</f>
        <v/>
      </c>
      <c r="BO2257" s="12"/>
      <c r="BP2257" s="13"/>
      <c r="BQ2257" s="4" t="str">
        <f>IFERROR(AVERAGE(BR2257:BS2257),"")</f>
        <v/>
      </c>
      <c r="BR2257" s="12"/>
      <c r="BS2257" s="13"/>
      <c r="BT2257" s="4" t="str">
        <f>IFERROR(AVERAGE(BU2257:BV2257),"")</f>
        <v/>
      </c>
      <c r="BU2257" s="12"/>
      <c r="BV2257" s="13"/>
    </row>
    <row r="2258" spans="2:77">
      <c r="B2258" t="str">
        <f>B2257</f>
        <v>TEMPLATE</v>
      </c>
      <c r="C2258" t="s">
        <v>21</v>
      </c>
      <c r="D2258" t="e">
        <f>D2257</f>
        <v>#N/A</v>
      </c>
      <c r="E2258" t="s">
        <v>22</v>
      </c>
      <c r="F2258" s="22" t="str">
        <f>IFERROR(AVERAGE(G2258:H2258),"")</f>
        <v/>
      </c>
      <c r="G2258" s="23"/>
      <c r="H2258" s="24"/>
      <c r="I2258" s="22" t="str">
        <f>IFERROR(AVERAGE(J2258:K2258),"")</f>
        <v/>
      </c>
      <c r="J2258" s="23"/>
      <c r="K2258" s="24"/>
      <c r="L2258" s="22" t="str">
        <f>IFERROR(AVERAGE(M2258:N2258),"")</f>
        <v/>
      </c>
      <c r="M2258" s="23"/>
      <c r="N2258" s="24"/>
      <c r="O2258" s="22" t="str">
        <f>IFERROR(AVERAGE(P2258:Q2258),"")</f>
        <v/>
      </c>
      <c r="P2258" s="23"/>
      <c r="Q2258" s="24"/>
      <c r="R2258" s="22" t="str">
        <f>IFERROR(AVERAGE(S2258:T2258),"")</f>
        <v/>
      </c>
      <c r="S2258" s="23"/>
      <c r="T2258" s="24"/>
      <c r="U2258" s="22" t="str">
        <f>IFERROR(AVERAGE(V2258:W2258),"")</f>
        <v/>
      </c>
      <c r="V2258" s="23"/>
      <c r="W2258" s="24"/>
      <c r="X2258" s="22" t="str">
        <f>IFERROR(AVERAGE(Y2258:Z2258),"")</f>
        <v/>
      </c>
      <c r="Y2258" s="23"/>
      <c r="Z2258" s="24"/>
      <c r="AA2258" s="22" t="str">
        <f>IFERROR(AVERAGE(AB2258:AC2258),"")</f>
        <v/>
      </c>
      <c r="AB2258" s="23"/>
      <c r="AC2258" s="24"/>
      <c r="AD2258" s="22" t="str">
        <f>IFERROR(AVERAGE(AE2258:AF2258),"")</f>
        <v/>
      </c>
      <c r="AE2258" s="23"/>
      <c r="AF2258" s="24"/>
      <c r="AG2258" s="22" t="str">
        <f>IFERROR(AVERAGE(AH2258:AI2258),"")</f>
        <v/>
      </c>
      <c r="AH2258" s="23"/>
      <c r="AI2258" s="24"/>
      <c r="AJ2258" s="22" t="str">
        <f>IFERROR(AVERAGE(AK2258:AL2258),"")</f>
        <v/>
      </c>
      <c r="AK2258" s="23"/>
      <c r="AL2258" s="24"/>
      <c r="AM2258" s="22" t="str">
        <f>IFERROR(AVERAGE(AN2258:AO2258),"")</f>
        <v/>
      </c>
      <c r="AN2258" s="23"/>
      <c r="AO2258" s="24"/>
      <c r="AP2258" s="22" t="str">
        <f>IFERROR(AVERAGE(AQ2258:AR2258),"")</f>
        <v/>
      </c>
      <c r="AQ2258" s="23"/>
      <c r="AR2258" s="24"/>
      <c r="AS2258" s="22" t="str">
        <f>IFERROR(AVERAGE(AT2258:AU2258),"")</f>
        <v/>
      </c>
      <c r="AT2258" s="23"/>
      <c r="AU2258" s="24"/>
      <c r="AV2258" s="22" t="str">
        <f>IFERROR(AVERAGE(AW2258:AX2258),"")</f>
        <v/>
      </c>
      <c r="AW2258" s="23"/>
      <c r="AX2258" s="24"/>
      <c r="AY2258" s="22" t="str">
        <f>IFERROR(AVERAGE(AZ2258:BA2258),"")</f>
        <v/>
      </c>
      <c r="AZ2258" s="23"/>
      <c r="BA2258" s="24"/>
      <c r="BB2258" s="22" t="str">
        <f>IFERROR(AVERAGE(BC2258:BD2258),"")</f>
        <v/>
      </c>
      <c r="BC2258" s="23"/>
      <c r="BD2258" s="24"/>
      <c r="BE2258" s="22" t="str">
        <f>IFERROR(AVERAGE(BF2258:BG2258),"")</f>
        <v/>
      </c>
      <c r="BF2258" s="23"/>
      <c r="BG2258" s="24"/>
      <c r="BH2258" s="22" t="str">
        <f>IFERROR(AVERAGE(BI2258:BJ2258),"")</f>
        <v/>
      </c>
      <c r="BI2258" s="23"/>
      <c r="BJ2258" s="24"/>
      <c r="BK2258" s="22" t="str">
        <f>IFERROR(AVERAGE(BL2258:BM2258),"")</f>
        <v/>
      </c>
      <c r="BL2258" s="23"/>
      <c r="BM2258" s="24"/>
      <c r="BN2258" s="22" t="str">
        <f>IFERROR(AVERAGE(BO2258:BP2258),"")</f>
        <v/>
      </c>
      <c r="BO2258" s="23"/>
      <c r="BP2258" s="24"/>
      <c r="BQ2258" s="22" t="str">
        <f>IFERROR(AVERAGE(BR2258:BS2258),"")</f>
        <v/>
      </c>
      <c r="BR2258" s="23"/>
      <c r="BS2258" s="24"/>
      <c r="BT2258" s="22" t="str">
        <f>IFERROR(AVERAGE(BU2258:BV2258),"")</f>
        <v/>
      </c>
      <c r="BU2258" s="23"/>
      <c r="BV2258" s="24"/>
    </row>
    <row r="2259" spans="2:77">
      <c r="B2259" s="11"/>
      <c r="C2259" s="11"/>
      <c r="D2259" s="11"/>
      <c r="E2259" s="11"/>
      <c r="F2259" s="11"/>
      <c r="G2259" s="11"/>
      <c r="H2259" s="11"/>
      <c r="I2259" s="11"/>
      <c r="J2259" s="11"/>
      <c r="K2259" s="11"/>
      <c r="L2259" s="11"/>
      <c r="M2259" s="11"/>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c r="AV2259" s="11"/>
      <c r="AW2259" s="11"/>
      <c r="AX2259" s="11"/>
      <c r="AY2259" s="11"/>
      <c r="AZ2259" s="11"/>
      <c r="BA2259" s="11"/>
      <c r="BB2259" s="11"/>
      <c r="BC2259" s="11"/>
      <c r="BD2259" s="11"/>
      <c r="BE2259" s="11"/>
      <c r="BF2259" s="11"/>
      <c r="BG2259" s="11"/>
      <c r="BH2259" s="11"/>
      <c r="BI2259" s="11"/>
      <c r="BJ2259" s="11"/>
      <c r="BK2259" s="11"/>
      <c r="BL2259" s="11"/>
      <c r="BM2259" s="11"/>
      <c r="BN2259" s="11"/>
      <c r="BO2259" s="11"/>
      <c r="BP2259" s="11"/>
      <c r="BQ2259" s="11"/>
      <c r="BR2259" s="11"/>
      <c r="BS2259" s="11"/>
      <c r="BT2259" s="11"/>
      <c r="BU2259" s="11"/>
      <c r="BV2259" s="11"/>
      <c r="BW2259" s="11"/>
      <c r="BX2259" s="11"/>
      <c r="BY2259" s="11"/>
    </row>
  </sheetData>
  <conditionalFormatting sqref="A28">
    <cfRule type="expression" dxfId="33" priority="223">
      <formula>ISERROR(B28)</formula>
    </cfRule>
    <cfRule type="cellIs" dxfId="32" priority="224" operator="greaterThan">
      <formula>0</formula>
    </cfRule>
  </conditionalFormatting>
  <dataValidations count="2">
    <dataValidation type="list" allowBlank="1" showInputMessage="1" showErrorMessage="1" sqref="E5 E2238 E29 E53 E77 E101 E125 E149 E173 E197 E221 E245 E317 E269 E293 E341 E365 E389 E413 E437 E461 E485 E509 E533 E557 E581 E605 E629 E653 E677 E893 E821 E869 E845 E797 E773 E701 E749 E725 E917 E1013 E989 E941 E965 E1085 E1133 E1037 E1061 E1109 E1157 E1181 E1205 E1229 E1253 E1277 E1301 E1325 E1373 E1397 E1421 E1445 E1469 E1493 E1517 E1541 E1565 E1589 E1613 E1637 E1661 E1349 E1685 E1709 E1733 E1757 E1781 E1805 E1830 E1854 E1878 E1902 E1926 E1950 E1974 E1998 E2022 E2070 E2046 E2094 E2118 E2142 E2166 E2190 E2214">
      <formula1>INDIRECT("Units")</formula1>
    </dataValidation>
    <dataValidation type="list" allowBlank="1" showInputMessage="1" showErrorMessage="1" sqref="B2237 B4 B28 B52 B76 B100 B124 B148 B172 B196 B220 B244 B268 B292 B316 B340 B364 B388 B412 B436 B460 B484 B508 B532 B556 B580 B604 B628 B652 B676 B700 B724 B748 B772 B796 B820 B844 B868 B892 B916 B940 B964 B988 B1012 B1036 B1060 B1084 B1108 B1132 B1156 B1180 B1204 B1228 B1252 B1276 B1300 B1324 B1372 B1396 B1420 B1444 B1468 B1492 B1516 B1540 B1564 B1588 B1612 B1636 B1660 B1348 B1684 B1708 B1732 B1756 B1780 B1804 B1829 B1853 B1877 B1901 B1925 B1949 B1973 B1997 B2021 B2069 B2045 B2093 B2117 B2141 B2165 B2189 B2213">
      <formula1>INDIRECT("Sources[Citekey]")</formula1>
    </dataValidation>
  </dataValidation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H153"/>
  <sheetViews>
    <sheetView showGridLines="0" zoomScale="80" zoomScaleNormal="80" zoomScalePageLayoutView="70" workbookViewId="0">
      <pane ySplit="3" topLeftCell="A4" activePane="bottomLeft" state="frozen"/>
      <selection pane="bottomLeft" activeCell="Q29" sqref="Q29"/>
    </sheetView>
  </sheetViews>
  <sheetFormatPr baseColWidth="10" defaultColWidth="8.5546875" defaultRowHeight="14.4"/>
  <cols>
    <col min="1" max="1" width="2.5546875" customWidth="1"/>
    <col min="2" max="2" width="27" bestFit="1" customWidth="1"/>
    <col min="3" max="3" width="20.109375" customWidth="1"/>
    <col min="4" max="4" width="16.109375" customWidth="1"/>
    <col min="5" max="5" width="19.88671875" customWidth="1"/>
    <col min="6" max="6" width="17.44140625" customWidth="1"/>
    <col min="7" max="7" width="15.109375" customWidth="1"/>
    <col min="8" max="8" width="31.109375" customWidth="1"/>
  </cols>
  <sheetData>
    <row r="1" spans="2:8">
      <c r="B1" s="1" t="s">
        <v>129</v>
      </c>
      <c r="C1" t="e">
        <f>#REF!</f>
        <v>#REF!</v>
      </c>
    </row>
    <row r="2" spans="2:8">
      <c r="B2" s="1" t="s">
        <v>128</v>
      </c>
      <c r="C2" t="e">
        <f>#REF!</f>
        <v>#REF!</v>
      </c>
    </row>
    <row r="3" spans="2:8" s="1" customFormat="1">
      <c r="B3" s="3" t="s">
        <v>25</v>
      </c>
      <c r="C3" s="3" t="s">
        <v>27</v>
      </c>
      <c r="D3" s="3" t="s">
        <v>123</v>
      </c>
      <c r="E3" s="3" t="s">
        <v>127</v>
      </c>
      <c r="F3" s="3" t="s">
        <v>126</v>
      </c>
      <c r="G3" s="3" t="s">
        <v>125</v>
      </c>
      <c r="H3" s="3" t="s">
        <v>119</v>
      </c>
    </row>
    <row r="4" spans="2:8">
      <c r="B4" t="s">
        <v>33</v>
      </c>
      <c r="C4" t="str">
        <f>IFERROR(VLOOKUP($B4,Sources[#Data],4,FALSE),"")</f>
        <v>Journal Article</v>
      </c>
      <c r="D4" t="str">
        <f>IFERROR(VLOOKUP($B4,Sources[#Data],8,FALSE),"")</f>
        <v>Publication</v>
      </c>
      <c r="E4">
        <f>IFERROR(VLOOKUP($B4,Sources[#Data],2,FALSE),"")</f>
        <v>2016</v>
      </c>
      <c r="F4">
        <v>2016</v>
      </c>
      <c r="G4" s="4">
        <v>2000</v>
      </c>
      <c r="H4" t="str">
        <f>IFERROR(VLOOKUP($B4,Sources[#Data],7,FALSE),"")</f>
        <v>Analysis and Graph</v>
      </c>
    </row>
    <row r="5" spans="2:8">
      <c r="B5" t="s">
        <v>33</v>
      </c>
      <c r="C5" t="str">
        <f>IFERROR(VLOOKUP($B5,Sources[#Data],4,FALSE),"")</f>
        <v>Journal Article</v>
      </c>
      <c r="D5" t="str">
        <f>IFERROR(VLOOKUP($B5,Sources[#Data],8,FALSE),"")</f>
        <v>Publication</v>
      </c>
      <c r="E5">
        <f>IFERROR(VLOOKUP($B5,Sources[#Data],2,FALSE),"")</f>
        <v>2016</v>
      </c>
      <c r="F5">
        <v>2018</v>
      </c>
      <c r="G5" s="4">
        <v>1000</v>
      </c>
      <c r="H5" t="str">
        <f>IFERROR(VLOOKUP($B5,Sources[#Data],7,FALSE),"")</f>
        <v>Analysis and Graph</v>
      </c>
    </row>
    <row r="6" spans="2:8">
      <c r="B6" t="s">
        <v>33</v>
      </c>
      <c r="C6" t="str">
        <f>IFERROR(VLOOKUP($B6,Sources[#Data],4,FALSE),"")</f>
        <v>Journal Article</v>
      </c>
      <c r="D6" t="str">
        <f>IFERROR(VLOOKUP($B6,Sources[#Data],8,FALSE),"")</f>
        <v>Publication</v>
      </c>
      <c r="E6">
        <f>IFERROR(VLOOKUP($B6,Sources[#Data],2,FALSE),"")</f>
        <v>2016</v>
      </c>
      <c r="F6">
        <v>2020</v>
      </c>
      <c r="G6" s="4">
        <v>1250</v>
      </c>
      <c r="H6" t="str">
        <f>IFERROR(VLOOKUP($B6,Sources[#Data],7,FALSE),"")</f>
        <v>Analysis and Graph</v>
      </c>
    </row>
    <row r="7" spans="2:8">
      <c r="B7" t="s">
        <v>203</v>
      </c>
      <c r="C7" t="str">
        <f>IFERROR(VLOOKUP($B7,Sources[#Data],4,FALSE),"")</f>
        <v>Journal Article</v>
      </c>
      <c r="D7" t="str">
        <f>IFERROR(VLOOKUP($B7,Sources[#Data],8,FALSE),"")</f>
        <v>Publication</v>
      </c>
      <c r="E7">
        <f>IFERROR(VLOOKUP($B7,Sources[#Data],2,FALSE),"")</f>
        <v>2015</v>
      </c>
      <c r="F7">
        <v>2015</v>
      </c>
      <c r="G7" s="4">
        <v>3420.039332692761</v>
      </c>
      <c r="H7" t="str">
        <f>IFERROR(VLOOKUP($B7,Sources[#Data],7,FALSE),"")</f>
        <v>Analysis and Graph</v>
      </c>
    </row>
    <row r="8" spans="2:8">
      <c r="B8" t="s">
        <v>79</v>
      </c>
      <c r="C8" t="str">
        <f>IFERROR(VLOOKUP($B8,Sources[#Data],4,FALSE),"")</f>
        <v>Journal Article</v>
      </c>
      <c r="D8" t="str">
        <f>IFERROR(VLOOKUP($B8,Sources[#Data],8,FALSE),"")</f>
        <v>Publication</v>
      </c>
      <c r="E8">
        <f>IFERROR(VLOOKUP($B8,Sources[#Data],2,FALSE),"")</f>
        <v>2008</v>
      </c>
      <c r="F8">
        <v>2008</v>
      </c>
      <c r="G8" s="4">
        <v>1587.3277613261141</v>
      </c>
      <c r="H8" t="str">
        <f>IFERROR(VLOOKUP($B8,Sources[#Data],7,FALSE),"")</f>
        <v>Analysis and Graph</v>
      </c>
    </row>
    <row r="9" spans="2:8">
      <c r="B9" t="s">
        <v>60</v>
      </c>
      <c r="C9" t="str">
        <f>IFERROR(VLOOKUP($B9,Sources[#Data],4,FALSE),"")</f>
        <v>Journal Article</v>
      </c>
      <c r="D9" t="str">
        <f>IFERROR(VLOOKUP($B9,Sources[#Data],8,FALSE),"")</f>
        <v>Publication</v>
      </c>
      <c r="E9">
        <f>IFERROR(VLOOKUP($B9,Sources[#Data],2,FALSE),"")</f>
        <v>2016</v>
      </c>
      <c r="F9">
        <v>2030</v>
      </c>
      <c r="G9" s="4">
        <v>645</v>
      </c>
      <c r="H9" t="str">
        <f>IFERROR(VLOOKUP($B9,Sources[#Data],7,FALSE),"")</f>
        <v>Analysis and Graph</v>
      </c>
    </row>
    <row r="10" spans="2:8">
      <c r="B10" t="s">
        <v>61</v>
      </c>
      <c r="C10" t="str">
        <f>IFERROR(VLOOKUP($B10,Sources[#Data],4,FALSE),"")</f>
        <v>Journal Article</v>
      </c>
      <c r="D10" t="str">
        <f>IFERROR(VLOOKUP($B10,Sources[#Data],8,FALSE),"")</f>
        <v>Publication</v>
      </c>
      <c r="E10">
        <f>IFERROR(VLOOKUP($B10,Sources[#Data],2,FALSE),"")</f>
        <v>2014</v>
      </c>
      <c r="F10">
        <v>2014</v>
      </c>
      <c r="G10" s="4">
        <v>2320.0531531205816</v>
      </c>
      <c r="H10" t="str">
        <f>IFERROR(VLOOKUP($B10,Sources[#Data],7,FALSE),"")</f>
        <v>Analysis and Graph</v>
      </c>
    </row>
    <row r="11" spans="2:8">
      <c r="B11" t="s">
        <v>61</v>
      </c>
      <c r="C11" t="str">
        <f>IFERROR(VLOOKUP($B11,Sources[#Data],4,FALSE),"")</f>
        <v>Journal Article</v>
      </c>
      <c r="D11" t="str">
        <f>IFERROR(VLOOKUP($B11,Sources[#Data],8,FALSE),"")</f>
        <v>Publication</v>
      </c>
      <c r="E11">
        <f>IFERROR(VLOOKUP($B11,Sources[#Data],2,FALSE),"")</f>
        <v>2014</v>
      </c>
      <c r="F11">
        <v>2030</v>
      </c>
      <c r="G11" s="4">
        <v>1008.7187622263398</v>
      </c>
      <c r="H11" t="str">
        <f>IFERROR(VLOOKUP($B11,Sources[#Data],7,FALSE),"")</f>
        <v>Analysis and Graph</v>
      </c>
    </row>
    <row r="12" spans="2:8">
      <c r="B12" t="s">
        <v>141</v>
      </c>
      <c r="C12" t="str">
        <f>IFERROR(VLOOKUP($B12,Sources[#Data],4,FALSE),"")</f>
        <v>Journal Article</v>
      </c>
      <c r="D12" t="str">
        <f>IFERROR(VLOOKUP($B12,Sources[#Data],8,FALSE),"")</f>
        <v>Publication</v>
      </c>
      <c r="E12">
        <f>IFERROR(VLOOKUP($B12,Sources[#Data],2,FALSE),"")</f>
        <v>2004</v>
      </c>
      <c r="F12">
        <v>2014</v>
      </c>
      <c r="G12" s="4">
        <v>2463.435047074317</v>
      </c>
      <c r="H12" t="str">
        <f>IFERROR(VLOOKUP($B12,Sources[#Data],7,FALSE),"")</f>
        <v>Analysis and Graph</v>
      </c>
    </row>
    <row r="13" spans="2:8">
      <c r="B13" t="s">
        <v>184</v>
      </c>
      <c r="C13" t="str">
        <f>IFERROR(VLOOKUP($B13,Sources[#Data],4,FALSE),"")</f>
        <v>Journal Article</v>
      </c>
      <c r="D13" t="str">
        <f>IFERROR(VLOOKUP($B13,Sources[#Data],8,FALSE),"")</f>
        <v>Publication</v>
      </c>
      <c r="E13">
        <f>IFERROR(VLOOKUP($B13,Sources[#Data],2,FALSE),"")</f>
        <v>2015</v>
      </c>
      <c r="F13">
        <v>2015</v>
      </c>
      <c r="G13" s="4">
        <v>2011.7878427604476</v>
      </c>
      <c r="H13" t="str">
        <f>IFERROR(VLOOKUP($B13,Sources[#Data],7,FALSE),"")</f>
        <v>Analysis and Graph</v>
      </c>
    </row>
    <row r="14" spans="2:8">
      <c r="B14" t="s">
        <v>184</v>
      </c>
      <c r="C14" t="str">
        <f>IFERROR(VLOOKUP($B14,Sources[#Data],4,FALSE),"")</f>
        <v>Journal Article</v>
      </c>
      <c r="D14" t="str">
        <f>IFERROR(VLOOKUP($B14,Sources[#Data],8,FALSE),"")</f>
        <v>Publication</v>
      </c>
      <c r="E14">
        <f>IFERROR(VLOOKUP($B14,Sources[#Data],2,FALSE),"")</f>
        <v>2015</v>
      </c>
      <c r="F14">
        <v>2030</v>
      </c>
      <c r="G14" s="4">
        <v>502.94696069011189</v>
      </c>
      <c r="H14" t="str">
        <f>IFERROR(VLOOKUP($B14,Sources[#Data],7,FALSE),"")</f>
        <v>Analysis and Graph</v>
      </c>
    </row>
    <row r="15" spans="2:8">
      <c r="B15" t="s">
        <v>186</v>
      </c>
      <c r="C15" t="str">
        <f>IFERROR(VLOOKUP($B15,Sources[#Data],4,FALSE),"")</f>
        <v>Journal Article</v>
      </c>
      <c r="D15" t="str">
        <f>IFERROR(VLOOKUP($B15,Sources[#Data],8,FALSE),"")</f>
        <v>Publication</v>
      </c>
      <c r="E15">
        <f>IFERROR(VLOOKUP($B15,Sources[#Data],2,FALSE),"")</f>
        <v>2004</v>
      </c>
      <c r="F15">
        <v>2030</v>
      </c>
      <c r="G15" s="4">
        <v>1176.70095523346</v>
      </c>
      <c r="H15" t="str">
        <f>IFERROR(VLOOKUP($B15,Sources[#Data],7,FALSE),"")</f>
        <v>Analysis and Graph</v>
      </c>
    </row>
    <row r="16" spans="2:8">
      <c r="B16" t="s">
        <v>188</v>
      </c>
      <c r="C16" t="str">
        <f>IFERROR(VLOOKUP($B16,Sources[#Data],4,FALSE),"")</f>
        <v>Journal Article</v>
      </c>
      <c r="D16" t="str">
        <f>IFERROR(VLOOKUP($B16,Sources[#Data],8,FALSE),"")</f>
        <v>Publication</v>
      </c>
      <c r="E16">
        <f>IFERROR(VLOOKUP($B16,Sources[#Data],2,FALSE),"")</f>
        <v>2014</v>
      </c>
      <c r="F16">
        <v>2014</v>
      </c>
      <c r="G16" s="4">
        <v>2017.4375244526796</v>
      </c>
      <c r="H16" t="str">
        <f>IFERROR(VLOOKUP($B16,Sources[#Data],7,FALSE),"")</f>
        <v>Analysis and Graph</v>
      </c>
    </row>
    <row r="17" spans="2:8">
      <c r="B17" t="s">
        <v>221</v>
      </c>
      <c r="C17" t="str">
        <f>IFERROR(VLOOKUP($B17,Sources[#Data],4,FALSE),"")</f>
        <v>Journal Article</v>
      </c>
      <c r="D17" t="str">
        <f>IFERROR(VLOOKUP($B17,Sources[#Data],8,FALSE),"")</f>
        <v>Publication</v>
      </c>
      <c r="E17">
        <f>IFERROR(VLOOKUP($B17,Sources[#Data],2,FALSE),"")</f>
        <v>2016</v>
      </c>
      <c r="F17">
        <v>2016</v>
      </c>
      <c r="G17" s="4">
        <v>1111.5989999999999</v>
      </c>
      <c r="H17" t="str">
        <f>IFERROR(VLOOKUP($B17,Sources[#Data],7,FALSE),"")</f>
        <v>Analysis and Graph</v>
      </c>
    </row>
    <row r="18" spans="2:8">
      <c r="B18" t="s">
        <v>195</v>
      </c>
      <c r="C18" t="str">
        <f>IFERROR(VLOOKUP($B18,Sources[#Data],4,FALSE),"")</f>
        <v>Journal Article</v>
      </c>
      <c r="D18" t="str">
        <f>IFERROR(VLOOKUP($B18,Sources[#Data],8,FALSE),"")</f>
        <v>Publication</v>
      </c>
      <c r="E18">
        <f>IFERROR(VLOOKUP($B18,Sources[#Data],2,FALSE),"")</f>
        <v>2013</v>
      </c>
      <c r="F18">
        <v>2015</v>
      </c>
      <c r="G18" s="4">
        <v>1012.2674789680533</v>
      </c>
      <c r="H18" t="str">
        <f>IFERROR(VLOOKUP($B18,Sources[#Data],7,FALSE),"")</f>
        <v>Analysis and Graph</v>
      </c>
    </row>
    <row r="19" spans="2:8">
      <c r="B19" t="s">
        <v>500</v>
      </c>
      <c r="C19" t="str">
        <f>IFERROR(VLOOKUP($B19,Sources[#Data],4,FALSE),"")</f>
        <v>Manufacturer Interview</v>
      </c>
      <c r="D19" t="str">
        <f>IFERROR(VLOOKUP($B19,Sources[#Data],8,FALSE),"")</f>
        <v>Manufacturer Interview</v>
      </c>
      <c r="E19">
        <f>IFERROR(VLOOKUP($B19,Sources[#Data],2,FALSE),"")</f>
        <v>2014</v>
      </c>
      <c r="F19">
        <v>2014</v>
      </c>
      <c r="G19" s="4">
        <v>1670.0190624495299</v>
      </c>
      <c r="H19" t="str">
        <f>IFERROR(VLOOKUP($B19,Sources[#Data],7,FALSE),"")</f>
        <v>Analysis and Graph</v>
      </c>
    </row>
    <row r="20" spans="2:8">
      <c r="B20" t="s">
        <v>485</v>
      </c>
      <c r="C20" t="str">
        <f>IFERROR(VLOOKUP($B20,Sources[#Data],4,FALSE),"")</f>
        <v>Manufacturer Interview</v>
      </c>
      <c r="D20" t="str">
        <f>IFERROR(VLOOKUP($B20,Sources[#Data],8,FALSE),"")</f>
        <v>Manufacturer Interview</v>
      </c>
      <c r="E20">
        <f>IFERROR(VLOOKUP($B20,Sources[#Data],2,FALSE),"")</f>
        <v>2016</v>
      </c>
      <c r="F20">
        <v>2017</v>
      </c>
      <c r="G20" s="4">
        <v>1200</v>
      </c>
      <c r="H20" t="str">
        <f>IFERROR(VLOOKUP($B20,Sources[#Data],7,FALSE),"")</f>
        <v>Analysis and Graph</v>
      </c>
    </row>
    <row r="21" spans="2:8">
      <c r="B21" t="s">
        <v>485</v>
      </c>
      <c r="C21" t="str">
        <f>IFERROR(VLOOKUP($B21,Sources[#Data],4,FALSE),"")</f>
        <v>Manufacturer Interview</v>
      </c>
      <c r="D21" t="str">
        <f>IFERROR(VLOOKUP($B21,Sources[#Data],8,FALSE),"")</f>
        <v>Manufacturer Interview</v>
      </c>
      <c r="E21">
        <f>IFERROR(VLOOKUP($B21,Sources[#Data],2,FALSE),"")</f>
        <v>2016</v>
      </c>
      <c r="F21">
        <v>2025</v>
      </c>
      <c r="G21" s="4">
        <v>800</v>
      </c>
      <c r="H21" t="str">
        <f>IFERROR(VLOOKUP($B21,Sources[#Data],7,FALSE),"")</f>
        <v>Analysis and Graph</v>
      </c>
    </row>
    <row r="22" spans="2:8">
      <c r="B22" t="s">
        <v>522</v>
      </c>
      <c r="C22" t="str">
        <f>IFERROR(VLOOKUP($B22,Sources[#Data],4,FALSE),"")</f>
        <v>Manufacturer Interview</v>
      </c>
      <c r="D22" t="str">
        <f>IFERROR(VLOOKUP($B22,Sources[#Data],8,FALSE),"")</f>
        <v>Manufacturer Interview</v>
      </c>
      <c r="E22">
        <f>IFERROR(VLOOKUP($B22,Sources[#Data],2,FALSE),"")</f>
        <v>2017</v>
      </c>
      <c r="F22">
        <v>2025</v>
      </c>
      <c r="G22" s="4">
        <v>1400</v>
      </c>
      <c r="H22" t="str">
        <f>IFERROR(VLOOKUP($B22,Sources[#Data],7,FALSE),"")</f>
        <v>Analysis and Graph</v>
      </c>
    </row>
    <row r="23" spans="2:8">
      <c r="B23" t="s">
        <v>524</v>
      </c>
      <c r="C23" t="str">
        <f>IFERROR(VLOOKUP($B23,Sources[#Data],4,FALSE),"")</f>
        <v>Manufacturer Interview</v>
      </c>
      <c r="D23" t="str">
        <f>IFERROR(VLOOKUP($B23,Sources[#Data],8,FALSE),"")</f>
        <v>Manufacturer Interview</v>
      </c>
      <c r="E23">
        <f>IFERROR(VLOOKUP($B23,Sources[#Data],2,FALSE),"")</f>
        <v>2017</v>
      </c>
      <c r="F23">
        <v>2017</v>
      </c>
      <c r="G23" s="4">
        <v>1550</v>
      </c>
      <c r="H23" t="str">
        <f>IFERROR(VLOOKUP($B23,Sources[#Data],7,FALSE),"")</f>
        <v>Analysis and Graph</v>
      </c>
    </row>
    <row r="24" spans="2:8">
      <c r="B24" t="s">
        <v>524</v>
      </c>
      <c r="C24" t="str">
        <f>IFERROR(VLOOKUP($B24,Sources[#Data],4,FALSE),"")</f>
        <v>Manufacturer Interview</v>
      </c>
      <c r="D24" t="str">
        <f>IFERROR(VLOOKUP($B24,Sources[#Data],8,FALSE),"")</f>
        <v>Manufacturer Interview</v>
      </c>
      <c r="E24">
        <f>IFERROR(VLOOKUP($B24,Sources[#Data],2,FALSE),"")</f>
        <v>2017</v>
      </c>
      <c r="F24">
        <v>2020</v>
      </c>
      <c r="G24" s="4">
        <v>1150</v>
      </c>
      <c r="H24" t="str">
        <f>IFERROR(VLOOKUP($B24,Sources[#Data],7,FALSE),"")</f>
        <v>Analysis and Graph</v>
      </c>
    </row>
    <row r="25" spans="2:8">
      <c r="B25" t="s">
        <v>523</v>
      </c>
      <c r="C25" t="str">
        <f>IFERROR(VLOOKUP($B25,Sources[#Data],4,FALSE),"")</f>
        <v>Manufacturer Interview</v>
      </c>
      <c r="D25" t="str">
        <f>IFERROR(VLOOKUP($B25,Sources[#Data],8,FALSE),"")</f>
        <v>Manufacturer Interview</v>
      </c>
      <c r="E25">
        <f>IFERROR(VLOOKUP($B25,Sources[#Data],2,FALSE),"")</f>
        <v>2017</v>
      </c>
      <c r="F25">
        <v>2017</v>
      </c>
      <c r="G25" s="4">
        <v>1250</v>
      </c>
      <c r="H25" t="str">
        <f>IFERROR(VLOOKUP($B25,Sources[#Data],7,FALSE),"")</f>
        <v>Analysis and Graph</v>
      </c>
    </row>
    <row r="26" spans="2:8">
      <c r="B26" t="s">
        <v>523</v>
      </c>
      <c r="C26" t="str">
        <f>IFERROR(VLOOKUP($B26,Sources[#Data],4,FALSE),"")</f>
        <v>Manufacturer Interview</v>
      </c>
      <c r="D26" t="str">
        <f>IFERROR(VLOOKUP($B26,Sources[#Data],8,FALSE),"")</f>
        <v>Manufacturer Interview</v>
      </c>
      <c r="E26">
        <f>IFERROR(VLOOKUP($B26,Sources[#Data],2,FALSE),"")</f>
        <v>2017</v>
      </c>
      <c r="F26">
        <v>2030</v>
      </c>
      <c r="G26" s="4">
        <v>500</v>
      </c>
      <c r="H26" t="str">
        <f>IFERROR(VLOOKUP($B26,Sources[#Data],7,FALSE),"")</f>
        <v>Analysis and Graph</v>
      </c>
    </row>
    <row r="27" spans="2:8">
      <c r="B27" t="s">
        <v>75</v>
      </c>
      <c r="C27" t="str">
        <f>IFERROR(VLOOKUP($B27,Sources[#Data],4,FALSE),"")</f>
        <v>Report</v>
      </c>
      <c r="D27" t="str">
        <f>IFERROR(VLOOKUP($B27,Sources[#Data],8,FALSE),"")</f>
        <v>Publication</v>
      </c>
      <c r="E27">
        <f>IFERROR(VLOOKUP($B27,Sources[#Data],2,FALSE),"")</f>
        <v>2014</v>
      </c>
      <c r="F27">
        <v>2014</v>
      </c>
      <c r="G27" s="4">
        <v>1386.9882980612172</v>
      </c>
      <c r="H27" t="str">
        <f>IFERROR(VLOOKUP($B27,Sources[#Data],7,FALSE),"")</f>
        <v>Analysis and Graph</v>
      </c>
    </row>
    <row r="28" spans="2:8">
      <c r="B28" t="s">
        <v>245</v>
      </c>
      <c r="C28" t="str">
        <f>IFERROR(VLOOKUP($B28,Sources[#Data],4,FALSE),"")</f>
        <v>Report</v>
      </c>
      <c r="D28" t="str">
        <f>IFERROR(VLOOKUP($B28,Sources[#Data],8,FALSE),"")</f>
        <v>Publication</v>
      </c>
      <c r="E28">
        <f>IFERROR(VLOOKUP($B28,Sources[#Data],2,FALSE),"")</f>
        <v>2014</v>
      </c>
      <c r="F28">
        <v>2014</v>
      </c>
      <c r="G28" s="4">
        <v>3227.2309290380285</v>
      </c>
      <c r="H28" t="str">
        <f>IFERROR(VLOOKUP($B28,Sources[#Data],7,FALSE),"")</f>
        <v>Analysis and Graph</v>
      </c>
    </row>
    <row r="29" spans="2:8">
      <c r="B29" t="s">
        <v>245</v>
      </c>
      <c r="C29" t="str">
        <f>IFERROR(VLOOKUP($B29,Sources[#Data],4,FALSE),"")</f>
        <v>Report</v>
      </c>
      <c r="D29" t="str">
        <f>IFERROR(VLOOKUP($B29,Sources[#Data],8,FALSE),"")</f>
        <v>Publication</v>
      </c>
      <c r="E29">
        <f>IFERROR(VLOOKUP($B29,Sources[#Data],2,FALSE),"")</f>
        <v>2014</v>
      </c>
      <c r="F29">
        <v>2030</v>
      </c>
      <c r="G29" s="4">
        <v>1400.5565633083027</v>
      </c>
      <c r="H29" t="str">
        <f>IFERROR(VLOOKUP($B29,Sources[#Data],7,FALSE),"")</f>
        <v>Analysis and Graph</v>
      </c>
    </row>
    <row r="30" spans="2:8">
      <c r="B30" t="s">
        <v>26</v>
      </c>
      <c r="C30" t="str">
        <f>IFERROR(VLOOKUP($B30,Sources[#Data],4,FALSE),"")</f>
        <v>Report</v>
      </c>
      <c r="D30" t="str">
        <f>IFERROR(VLOOKUP($B30,Sources[#Data],8,FALSE),"")</f>
        <v>Publication</v>
      </c>
      <c r="E30">
        <f>IFERROR(VLOOKUP($B30,Sources[#Data],2,FALSE),"")</f>
        <v>2014</v>
      </c>
      <c r="F30">
        <v>2014</v>
      </c>
      <c r="G30" s="4">
        <v>2108.2222130530504</v>
      </c>
      <c r="H30" t="str">
        <f>IFERROR(VLOOKUP($B30,Sources[#Data],7,FALSE),"")</f>
        <v>Analysis and Graph</v>
      </c>
    </row>
    <row r="31" spans="2:8">
      <c r="B31" t="s">
        <v>26</v>
      </c>
      <c r="C31" t="str">
        <f>IFERROR(VLOOKUP($B31,Sources[#Data],4,FALSE),"")</f>
        <v>Report</v>
      </c>
      <c r="D31" t="str">
        <f>IFERROR(VLOOKUP($B31,Sources[#Data],8,FALSE),"")</f>
        <v>Publication</v>
      </c>
      <c r="E31">
        <f>IFERROR(VLOOKUP($B31,Sources[#Data],2,FALSE),"")</f>
        <v>2014</v>
      </c>
      <c r="F31">
        <v>2015</v>
      </c>
      <c r="G31" s="4">
        <v>1583.6884566953536</v>
      </c>
      <c r="H31" t="str">
        <f>IFERROR(VLOOKUP($B31,Sources[#Data],7,FALSE),"")</f>
        <v>Analysis and Graph</v>
      </c>
    </row>
    <row r="32" spans="2:8">
      <c r="B32" t="s">
        <v>26</v>
      </c>
      <c r="C32" t="str">
        <f>IFERROR(VLOOKUP($B32,Sources[#Data],4,FALSE),"")</f>
        <v>Report</v>
      </c>
      <c r="D32" t="str">
        <f>IFERROR(VLOOKUP($B32,Sources[#Data],8,FALSE),"")</f>
        <v>Publication</v>
      </c>
      <c r="E32">
        <f>IFERROR(VLOOKUP($B32,Sources[#Data],2,FALSE),"")</f>
        <v>2014</v>
      </c>
      <c r="F32">
        <v>2020</v>
      </c>
      <c r="G32" s="4">
        <v>1008.7187622263398</v>
      </c>
      <c r="H32" t="str">
        <f>IFERROR(VLOOKUP($B32,Sources[#Data],7,FALSE),"")</f>
        <v>Analysis and Graph</v>
      </c>
    </row>
    <row r="33" spans="2:8">
      <c r="B33" t="s">
        <v>26</v>
      </c>
      <c r="C33" t="str">
        <f>IFERROR(VLOOKUP($B33,Sources[#Data],4,FALSE),"")</f>
        <v>Report</v>
      </c>
      <c r="D33" t="str">
        <f>IFERROR(VLOOKUP($B33,Sources[#Data],8,FALSE),"")</f>
        <v>Publication</v>
      </c>
      <c r="E33">
        <f>IFERROR(VLOOKUP($B33,Sources[#Data],2,FALSE),"")</f>
        <v>2014</v>
      </c>
      <c r="F33">
        <v>2025</v>
      </c>
      <c r="G33" s="4">
        <v>882.62891694804739</v>
      </c>
      <c r="H33" t="str">
        <f>IFERROR(VLOOKUP($B33,Sources[#Data],7,FALSE),"")</f>
        <v>Analysis and Graph</v>
      </c>
    </row>
    <row r="34" spans="2:8">
      <c r="B34" t="s">
        <v>26</v>
      </c>
      <c r="C34" t="str">
        <f>IFERROR(VLOOKUP($B34,Sources[#Data],4,FALSE),"")</f>
        <v>Report</v>
      </c>
      <c r="D34" t="str">
        <f>IFERROR(VLOOKUP($B34,Sources[#Data],8,FALSE),"")</f>
        <v>Publication</v>
      </c>
      <c r="E34">
        <f>IFERROR(VLOOKUP($B34,Sources[#Data],2,FALSE),"")</f>
        <v>2014</v>
      </c>
      <c r="F34">
        <v>2030</v>
      </c>
      <c r="G34" s="4">
        <v>766.62625929201829</v>
      </c>
      <c r="H34" t="str">
        <f>IFERROR(VLOOKUP($B34,Sources[#Data],7,FALSE),"")</f>
        <v>Analysis and Graph</v>
      </c>
    </row>
    <row r="35" spans="2:8">
      <c r="B35" t="s">
        <v>256</v>
      </c>
      <c r="C35" t="str">
        <f>IFERROR(VLOOKUP($B35,Sources[#Data],4,FALSE),"")</f>
        <v>Report</v>
      </c>
      <c r="D35" t="str">
        <f>IFERROR(VLOOKUP($B35,Sources[#Data],8,FALSE),"")</f>
        <v>Publication</v>
      </c>
      <c r="E35">
        <f>IFERROR(VLOOKUP($B35,Sources[#Data],2,FALSE),"")</f>
        <v>2015</v>
      </c>
      <c r="F35">
        <v>2015</v>
      </c>
      <c r="G35" s="4">
        <v>2011.7878427604476</v>
      </c>
      <c r="H35" t="str">
        <f>IFERROR(VLOOKUP($B35,Sources[#Data],7,FALSE),"")</f>
        <v>Analysis and Graph</v>
      </c>
    </row>
    <row r="36" spans="2:8">
      <c r="B36" t="s">
        <v>258</v>
      </c>
      <c r="C36" t="str">
        <f>IFERROR(VLOOKUP($B36,Sources[#Data],4,FALSE),"")</f>
        <v>Report</v>
      </c>
      <c r="D36" t="str">
        <f>IFERROR(VLOOKUP($B36,Sources[#Data],8,FALSE),"")</f>
        <v>Publication</v>
      </c>
      <c r="E36">
        <f>IFERROR(VLOOKUP($B36,Sources[#Data],2,FALSE),"")</f>
        <v>2016</v>
      </c>
      <c r="F36">
        <v>2016</v>
      </c>
      <c r="G36" s="4">
        <v>2000</v>
      </c>
      <c r="H36" t="str">
        <f>IFERROR(VLOOKUP($B36,Sources[#Data],7,FALSE),"")</f>
        <v>Analysis and Graph</v>
      </c>
    </row>
    <row r="37" spans="2:8">
      <c r="B37" t="s">
        <v>258</v>
      </c>
      <c r="C37" t="str">
        <f>IFERROR(VLOOKUP($B37,Sources[#Data],4,FALSE),"")</f>
        <v>Report</v>
      </c>
      <c r="D37" t="str">
        <f>IFERROR(VLOOKUP($B37,Sources[#Data],8,FALSE),"")</f>
        <v>Publication</v>
      </c>
      <c r="E37">
        <f>IFERROR(VLOOKUP($B37,Sources[#Data],2,FALSE),"")</f>
        <v>2016</v>
      </c>
      <c r="F37">
        <v>2030</v>
      </c>
      <c r="G37" s="4">
        <v>700</v>
      </c>
      <c r="H37" t="str">
        <f>IFERROR(VLOOKUP($B37,Sources[#Data],7,FALSE),"")</f>
        <v>Analysis and Graph</v>
      </c>
    </row>
    <row r="38" spans="2:8">
      <c r="B38" t="s">
        <v>259</v>
      </c>
      <c r="C38" t="str">
        <f>IFERROR(VLOOKUP($B38,Sources[#Data],4,FALSE),"")</f>
        <v>Report</v>
      </c>
      <c r="D38" t="str">
        <f>IFERROR(VLOOKUP($B38,Sources[#Data],8,FALSE),"")</f>
        <v>Publication</v>
      </c>
      <c r="E38">
        <f>IFERROR(VLOOKUP($B38,Sources[#Data],2,FALSE),"")</f>
        <v>2015</v>
      </c>
      <c r="F38">
        <v>2016</v>
      </c>
      <c r="G38" s="4">
        <v>1283.0176967204754</v>
      </c>
      <c r="H38" t="str">
        <f>IFERROR(VLOOKUP($B38,Sources[#Data],7,FALSE),"")</f>
        <v>Analysis and Graph</v>
      </c>
    </row>
    <row r="39" spans="2:8">
      <c r="B39" t="s">
        <v>261</v>
      </c>
      <c r="C39" t="str">
        <f>IFERROR(VLOOKUP($B39,Sources[#Data],4,FALSE),"")</f>
        <v>Report</v>
      </c>
      <c r="D39" t="str">
        <f>IFERROR(VLOOKUP($B39,Sources[#Data],8,FALSE),"")</f>
        <v>Publication</v>
      </c>
      <c r="E39">
        <f>IFERROR(VLOOKUP($B39,Sources[#Data],2,FALSE),"")</f>
        <v>2016</v>
      </c>
      <c r="F39">
        <v>2016</v>
      </c>
      <c r="G39" s="4">
        <v>1000</v>
      </c>
      <c r="H39" t="str">
        <f>IFERROR(VLOOKUP($B39,Sources[#Data],7,FALSE),"")</f>
        <v>Analysis and Graph</v>
      </c>
    </row>
    <row r="40" spans="2:8">
      <c r="B40" t="s">
        <v>261</v>
      </c>
      <c r="C40" t="str">
        <f>IFERROR(VLOOKUP($B40,Sources[#Data],4,FALSE),"")</f>
        <v>Report</v>
      </c>
      <c r="D40" t="str">
        <f>IFERROR(VLOOKUP($B40,Sources[#Data],8,FALSE),"")</f>
        <v>Publication</v>
      </c>
      <c r="E40">
        <f>IFERROR(VLOOKUP($B40,Sources[#Data],2,FALSE),"")</f>
        <v>2016</v>
      </c>
      <c r="F40">
        <v>2030</v>
      </c>
      <c r="G40" s="4">
        <v>850</v>
      </c>
      <c r="H40" t="str">
        <f>IFERROR(VLOOKUP($B40,Sources[#Data],7,FALSE),"")</f>
        <v>Analysis and Graph</v>
      </c>
    </row>
    <row r="41" spans="2:8">
      <c r="B41" t="s">
        <v>478</v>
      </c>
      <c r="C41" t="str">
        <f>IFERROR(VLOOKUP($B41,Sources[#Data],4,FALSE),"")</f>
        <v>Report</v>
      </c>
      <c r="D41" t="str">
        <f>IFERROR(VLOOKUP($B41,Sources[#Data],8,FALSE),"")</f>
        <v>Publication</v>
      </c>
      <c r="E41">
        <f>IFERROR(VLOOKUP($B41,Sources[#Data],2,FALSE),"")</f>
        <v>2014</v>
      </c>
      <c r="F41">
        <v>2014</v>
      </c>
      <c r="G41" s="4">
        <v>1210.4625146716078</v>
      </c>
      <c r="H41" t="str">
        <f>IFERROR(VLOOKUP($B41,Sources[#Data],7,FALSE),"")</f>
        <v>Analysis and Graph</v>
      </c>
    </row>
    <row r="42" spans="2:8">
      <c r="B42" t="s">
        <v>286</v>
      </c>
      <c r="C42" t="str">
        <f>IFERROR(VLOOKUP($B42,Sources[#Data],4,FALSE),"")</f>
        <v>Report</v>
      </c>
      <c r="D42" t="str">
        <f>IFERROR(VLOOKUP($B42,Sources[#Data],8,FALSE),"")</f>
        <v>Publication</v>
      </c>
      <c r="E42">
        <f>IFERROR(VLOOKUP($B42,Sources[#Data],2,FALSE),"")</f>
        <v>2005</v>
      </c>
      <c r="F42">
        <v>2003</v>
      </c>
      <c r="G42" s="4">
        <v>3368.8735590945344</v>
      </c>
      <c r="H42" t="str">
        <f>IFERROR(VLOOKUP($B42,Sources[#Data],7,FALSE),"")</f>
        <v>Analysis and Graph</v>
      </c>
    </row>
    <row r="43" spans="2:8">
      <c r="B43" t="s">
        <v>286</v>
      </c>
      <c r="C43" t="str">
        <f>IFERROR(VLOOKUP($B43,Sources[#Data],4,FALSE),"")</f>
        <v>Report</v>
      </c>
      <c r="D43" t="str">
        <f>IFERROR(VLOOKUP($B43,Sources[#Data],8,FALSE),"")</f>
        <v>Publication</v>
      </c>
      <c r="E43">
        <f>IFERROR(VLOOKUP($B43,Sources[#Data],2,FALSE),"")</f>
        <v>2005</v>
      </c>
      <c r="F43">
        <v>2004</v>
      </c>
      <c r="G43" s="4">
        <v>3368.8735590945344</v>
      </c>
      <c r="H43" t="str">
        <f>IFERROR(VLOOKUP($B43,Sources[#Data],7,FALSE),"")</f>
        <v>Analysis and Graph</v>
      </c>
    </row>
    <row r="44" spans="2:8">
      <c r="B44" t="s">
        <v>286</v>
      </c>
      <c r="C44" t="str">
        <f>IFERROR(VLOOKUP($B44,Sources[#Data],4,FALSE),"")</f>
        <v>Report</v>
      </c>
      <c r="D44" t="str">
        <f>IFERROR(VLOOKUP($B44,Sources[#Data],8,FALSE),"")</f>
        <v>Publication</v>
      </c>
      <c r="E44">
        <f>IFERROR(VLOOKUP($B44,Sources[#Data],2,FALSE),"")</f>
        <v>2005</v>
      </c>
      <c r="F44">
        <v>2005</v>
      </c>
      <c r="G44" s="4">
        <v>3368.8735590945344</v>
      </c>
      <c r="H44" t="str">
        <f>IFERROR(VLOOKUP($B44,Sources[#Data],7,FALSE),"")</f>
        <v>Analysis and Graph</v>
      </c>
    </row>
    <row r="45" spans="2:8">
      <c r="B45" t="s">
        <v>286</v>
      </c>
      <c r="C45" t="str">
        <f>IFERROR(VLOOKUP($B45,Sources[#Data],4,FALSE),"")</f>
        <v>Report</v>
      </c>
      <c r="D45" t="str">
        <f>IFERROR(VLOOKUP($B45,Sources[#Data],8,FALSE),"")</f>
        <v>Publication</v>
      </c>
      <c r="E45">
        <f>IFERROR(VLOOKUP($B45,Sources[#Data],2,FALSE),"")</f>
        <v>2005</v>
      </c>
      <c r="F45">
        <v>2020</v>
      </c>
      <c r="G45" s="4">
        <v>336.88735590945345</v>
      </c>
      <c r="H45" t="str">
        <f>IFERROR(VLOOKUP($B45,Sources[#Data],7,FALSE),"")</f>
        <v>Analysis and Graph</v>
      </c>
    </row>
    <row r="46" spans="2:8">
      <c r="B46" t="s">
        <v>101</v>
      </c>
      <c r="C46" t="str">
        <f>IFERROR(VLOOKUP($B46,Sources[#Data],4,FALSE),"")</f>
        <v>Report</v>
      </c>
      <c r="D46" t="str">
        <f>IFERROR(VLOOKUP($B46,Sources[#Data],8,FALSE),"")</f>
        <v>Publication</v>
      </c>
      <c r="E46">
        <f>IFERROR(VLOOKUP($B46,Sources[#Data],2,FALSE),"")</f>
        <v>2010</v>
      </c>
      <c r="F46">
        <v>2010</v>
      </c>
      <c r="G46" s="4">
        <v>2133.3034312292084</v>
      </c>
      <c r="H46" t="str">
        <f>IFERROR(VLOOKUP($B46,Sources[#Data],7,FALSE),"")</f>
        <v>Analysis and Graph</v>
      </c>
    </row>
    <row r="47" spans="2:8">
      <c r="B47" t="s">
        <v>243</v>
      </c>
      <c r="C47" t="str">
        <f>IFERROR(VLOOKUP($B47,Sources[#Data],4,FALSE),"")</f>
        <v>Report</v>
      </c>
      <c r="D47" t="str">
        <f>IFERROR(VLOOKUP($B47,Sources[#Data],8,FALSE),"")</f>
        <v>Publication</v>
      </c>
      <c r="E47">
        <f>IFERROR(VLOOKUP($B47,Sources[#Data],2,FALSE),"")</f>
        <v>2013</v>
      </c>
      <c r="F47">
        <v>2013</v>
      </c>
      <c r="G47" s="4">
        <v>3391.0960545429784</v>
      </c>
      <c r="H47" t="str">
        <f>IFERROR(VLOOKUP($B47,Sources[#Data],7,FALSE),"")</f>
        <v>Analysis and Graph</v>
      </c>
    </row>
    <row r="48" spans="2:8">
      <c r="B48" t="s">
        <v>289</v>
      </c>
      <c r="C48" t="str">
        <f>IFERROR(VLOOKUP($B48,Sources[#Data],4,FALSE),"")</f>
        <v>Report</v>
      </c>
      <c r="D48" t="str">
        <f>IFERROR(VLOOKUP($B48,Sources[#Data],8,FALSE),"")</f>
        <v>Publication</v>
      </c>
      <c r="E48">
        <f>IFERROR(VLOOKUP($B48,Sources[#Data],2,FALSE),"")</f>
        <v>2009</v>
      </c>
      <c r="F48">
        <v>2005</v>
      </c>
      <c r="G48" s="4">
        <v>2440.3334992953519</v>
      </c>
      <c r="H48" t="str">
        <f>IFERROR(VLOOKUP($B48,Sources[#Data],7,FALSE),"")</f>
        <v>Analysis and Graph</v>
      </c>
    </row>
    <row r="49" spans="2:8">
      <c r="B49" t="s">
        <v>289</v>
      </c>
      <c r="C49" t="str">
        <f>IFERROR(VLOOKUP($B49,Sources[#Data],4,FALSE),"")</f>
        <v>Report</v>
      </c>
      <c r="D49" t="str">
        <f>IFERROR(VLOOKUP($B49,Sources[#Data],8,FALSE),"")</f>
        <v>Publication</v>
      </c>
      <c r="E49">
        <f>IFERROR(VLOOKUP($B49,Sources[#Data],2,FALSE),"")</f>
        <v>2009</v>
      </c>
      <c r="F49">
        <v>2008</v>
      </c>
      <c r="G49" s="4">
        <v>2578.4939189477659</v>
      </c>
      <c r="H49" t="str">
        <f>IFERROR(VLOOKUP($B49,Sources[#Data],7,FALSE),"")</f>
        <v>Analysis and Graph</v>
      </c>
    </row>
    <row r="50" spans="2:8">
      <c r="B50" t="s">
        <v>293</v>
      </c>
      <c r="C50" t="str">
        <f>IFERROR(VLOOKUP($B50,Sources[#Data],4,FALSE),"")</f>
        <v>Report</v>
      </c>
      <c r="D50" t="str">
        <f>IFERROR(VLOOKUP($B50,Sources[#Data],8,FALSE),"")</f>
        <v>Publication</v>
      </c>
      <c r="E50">
        <f>IFERROR(VLOOKUP($B50,Sources[#Data],2,FALSE),"")</f>
        <v>2014</v>
      </c>
      <c r="F50">
        <v>2014</v>
      </c>
      <c r="G50" s="4">
        <v>1513.0781433395098</v>
      </c>
      <c r="H50" t="str">
        <f>IFERROR(VLOOKUP($B50,Sources[#Data],7,FALSE),"")</f>
        <v>Analysis and Graph</v>
      </c>
    </row>
    <row r="51" spans="2:8">
      <c r="B51" t="s">
        <v>296</v>
      </c>
      <c r="C51" t="str">
        <f>IFERROR(VLOOKUP($B51,Sources[#Data],4,FALSE),"")</f>
        <v>Report</v>
      </c>
      <c r="D51" t="str">
        <f>IFERROR(VLOOKUP($B51,Sources[#Data],8,FALSE),"")</f>
        <v>Publication</v>
      </c>
      <c r="E51">
        <f>IFERROR(VLOOKUP($B51,Sources[#Data],2,FALSE),"")</f>
        <v>2014</v>
      </c>
      <c r="F51">
        <v>2013</v>
      </c>
      <c r="G51" s="4">
        <v>1134.8086075046324</v>
      </c>
      <c r="H51" t="str">
        <f>IFERROR(VLOOKUP($B51,Sources[#Data],7,FALSE),"")</f>
        <v>Analysis and Graph</v>
      </c>
    </row>
    <row r="52" spans="2:8">
      <c r="B52" t="s">
        <v>296</v>
      </c>
      <c r="C52" t="str">
        <f>IFERROR(VLOOKUP($B52,Sources[#Data],4,FALSE),"")</f>
        <v>Report</v>
      </c>
      <c r="D52" t="str">
        <f>IFERROR(VLOOKUP($B52,Sources[#Data],8,FALSE),"")</f>
        <v>Publication</v>
      </c>
      <c r="E52">
        <f>IFERROR(VLOOKUP($B52,Sources[#Data],2,FALSE),"")</f>
        <v>2014</v>
      </c>
      <c r="F52">
        <v>2025</v>
      </c>
      <c r="G52" s="4">
        <v>756.53907166975489</v>
      </c>
      <c r="H52" t="str">
        <f>IFERROR(VLOOKUP($B52,Sources[#Data],7,FALSE),"")</f>
        <v>Analysis and Graph</v>
      </c>
    </row>
    <row r="53" spans="2:8">
      <c r="B53" t="s">
        <v>296</v>
      </c>
      <c r="C53" t="str">
        <f>IFERROR(VLOOKUP($B53,Sources[#Data],4,FALSE),"")</f>
        <v>Report</v>
      </c>
      <c r="D53" t="str">
        <f>IFERROR(VLOOKUP($B53,Sources[#Data],8,FALSE),"")</f>
        <v>Publication</v>
      </c>
      <c r="E53">
        <f>IFERROR(VLOOKUP($B53,Sources[#Data],2,FALSE),"")</f>
        <v>2014</v>
      </c>
      <c r="F53">
        <v>2030</v>
      </c>
      <c r="G53" s="4">
        <v>630.44922639146239</v>
      </c>
      <c r="H53" t="str">
        <f>IFERROR(VLOOKUP($B53,Sources[#Data],7,FALSE),"")</f>
        <v>Analysis and Graph</v>
      </c>
    </row>
    <row r="54" spans="2:8">
      <c r="B54" t="s">
        <v>232</v>
      </c>
      <c r="C54" t="str">
        <f>IFERROR(VLOOKUP($B54,Sources[#Data],4,FALSE),"")</f>
        <v>Report</v>
      </c>
      <c r="D54" t="str">
        <f>IFERROR(VLOOKUP($B54,Sources[#Data],8,FALSE),"")</f>
        <v>Publication</v>
      </c>
      <c r="E54">
        <f>IFERROR(VLOOKUP($B54,Sources[#Data],2,FALSE),"")</f>
        <v>2004</v>
      </c>
      <c r="F54">
        <v>2004</v>
      </c>
      <c r="G54" s="4">
        <v>6222.9377440231056</v>
      </c>
      <c r="H54" t="str">
        <f>IFERROR(VLOOKUP($B54,Sources[#Data],7,FALSE),"")</f>
        <v>Analysis and Graph</v>
      </c>
    </row>
    <row r="55" spans="2:8">
      <c r="B55" t="s">
        <v>232</v>
      </c>
      <c r="C55" t="str">
        <f>IFERROR(VLOOKUP($B55,Sources[#Data],4,FALSE),"")</f>
        <v>Report</v>
      </c>
      <c r="D55" t="str">
        <f>IFERROR(VLOOKUP($B55,Sources[#Data],8,FALSE),"")</f>
        <v>Publication</v>
      </c>
      <c r="E55">
        <f>IFERROR(VLOOKUP($B55,Sources[#Data],2,FALSE),"")</f>
        <v>2004</v>
      </c>
      <c r="F55">
        <v>2020</v>
      </c>
      <c r="G55" s="4">
        <v>905.15458094881535</v>
      </c>
      <c r="H55" t="str">
        <f>IFERROR(VLOOKUP($B55,Sources[#Data],7,FALSE),"")</f>
        <v>Analysis and Graph</v>
      </c>
    </row>
    <row r="56" spans="2:8">
      <c r="B56" t="s">
        <v>170</v>
      </c>
      <c r="C56" t="str">
        <f>IFERROR(VLOOKUP($B56,Sources[#Data],4,FALSE),"")</f>
        <v>Report</v>
      </c>
      <c r="D56" t="str">
        <f>IFERROR(VLOOKUP($B56,Sources[#Data],8,FALSE),"")</f>
        <v>Publication</v>
      </c>
      <c r="E56">
        <f>IFERROR(VLOOKUP($B56,Sources[#Data],2,FALSE),"")</f>
        <v>2010</v>
      </c>
      <c r="F56">
        <v>2010</v>
      </c>
      <c r="G56" s="4">
        <v>1965.8391118777156</v>
      </c>
      <c r="H56" t="str">
        <f>IFERROR(VLOOKUP($B56,Sources[#Data],7,FALSE),"")</f>
        <v>Analysis and Graph</v>
      </c>
    </row>
    <row r="57" spans="2:8">
      <c r="B57" t="s">
        <v>517</v>
      </c>
      <c r="C57" t="str">
        <f>IFERROR(VLOOKUP($B57,Sources[#Data],4,FALSE),"")</f>
        <v>Report</v>
      </c>
      <c r="D57" t="str">
        <f>IFERROR(VLOOKUP($B57,Sources[#Data],8,FALSE),"")</f>
        <v>Publication</v>
      </c>
      <c r="E57">
        <f>IFERROR(VLOOKUP($B57,Sources[#Data],2,FALSE),"")</f>
        <v>2015</v>
      </c>
      <c r="F57">
        <v>2015</v>
      </c>
      <c r="G57" s="4">
        <v>2575.0884387333731</v>
      </c>
      <c r="H57" t="str">
        <f>IFERROR(VLOOKUP($B57,Sources[#Data],7,FALSE),"")</f>
        <v>Analysis and Graph</v>
      </c>
    </row>
    <row r="58" spans="2:8">
      <c r="B58" t="s">
        <v>517</v>
      </c>
      <c r="C58" t="str">
        <f>IFERROR(VLOOKUP($B58,Sources[#Data],4,FALSE),"")</f>
        <v>Report</v>
      </c>
      <c r="D58" t="str">
        <f>IFERROR(VLOOKUP($B58,Sources[#Data],8,FALSE),"")</f>
        <v>Publication</v>
      </c>
      <c r="E58">
        <f>IFERROR(VLOOKUP($B58,Sources[#Data],2,FALSE),"")</f>
        <v>2015</v>
      </c>
      <c r="F58">
        <v>2017</v>
      </c>
      <c r="G58" s="4">
        <v>1303.6385221087701</v>
      </c>
      <c r="H58" t="str">
        <f>IFERROR(VLOOKUP($B58,Sources[#Data],7,FALSE),"")</f>
        <v>Analysis and Graph</v>
      </c>
    </row>
    <row r="59" spans="2:8">
      <c r="B59" t="s">
        <v>517</v>
      </c>
      <c r="C59" t="str">
        <f>IFERROR(VLOOKUP($B59,Sources[#Data],4,FALSE),"")</f>
        <v>Report</v>
      </c>
      <c r="D59" t="str">
        <f>IFERROR(VLOOKUP($B59,Sources[#Data],8,FALSE),"")</f>
        <v>Publication</v>
      </c>
      <c r="E59">
        <f>IFERROR(VLOOKUP($B59,Sources[#Data],2,FALSE),"")</f>
        <v>2015</v>
      </c>
      <c r="F59">
        <v>2020</v>
      </c>
      <c r="G59" s="4">
        <v>740.33792613584478</v>
      </c>
      <c r="H59" t="str">
        <f>IFERROR(VLOOKUP($B59,Sources[#Data],7,FALSE),"")</f>
        <v>Analysis and Graph</v>
      </c>
    </row>
    <row r="60" spans="2:8">
      <c r="B60" t="s">
        <v>517</v>
      </c>
      <c r="C60" t="str">
        <f>IFERROR(VLOOKUP($B60,Sources[#Data],4,FALSE),"")</f>
        <v>Report</v>
      </c>
      <c r="D60" t="str">
        <f>IFERROR(VLOOKUP($B60,Sources[#Data],8,FALSE),"")</f>
        <v>Publication</v>
      </c>
      <c r="E60">
        <f>IFERROR(VLOOKUP($B60,Sources[#Data],2,FALSE),"")</f>
        <v>2015</v>
      </c>
      <c r="F60">
        <v>2025</v>
      </c>
      <c r="G60" s="4">
        <v>579.39489871500894</v>
      </c>
      <c r="H60" t="str">
        <f>IFERROR(VLOOKUP($B60,Sources[#Data],7,FALSE),"")</f>
        <v>Analysis and Graph</v>
      </c>
    </row>
    <row r="61" spans="2:8">
      <c r="B61" t="s">
        <v>100</v>
      </c>
      <c r="C61" t="str">
        <f>IFERROR(VLOOKUP($B61,Sources[#Data],4,FALSE),"")</f>
        <v>Report</v>
      </c>
      <c r="D61" t="str">
        <f>IFERROR(VLOOKUP($B61,Sources[#Data],8,FALSE),"")</f>
        <v>Publication</v>
      </c>
      <c r="E61">
        <f>IFERROR(VLOOKUP($B61,Sources[#Data],2,FALSE),"")</f>
        <v>2014</v>
      </c>
      <c r="F61">
        <v>2014</v>
      </c>
      <c r="G61" s="4">
        <v>3026.1562866790196</v>
      </c>
      <c r="H61" t="str">
        <f>IFERROR(VLOOKUP($B61,Sources[#Data],7,FALSE),"")</f>
        <v>Analysis and Graph</v>
      </c>
    </row>
    <row r="62" spans="2:8">
      <c r="B62" t="s">
        <v>100</v>
      </c>
      <c r="C62" t="str">
        <f>IFERROR(VLOOKUP($B62,Sources[#Data],4,FALSE),"")</f>
        <v>Report</v>
      </c>
      <c r="D62" t="str">
        <f>IFERROR(VLOOKUP($B62,Sources[#Data],8,FALSE),"")</f>
        <v>Publication</v>
      </c>
      <c r="E62">
        <f>IFERROR(VLOOKUP($B62,Sources[#Data],2,FALSE),"")</f>
        <v>2014</v>
      </c>
      <c r="F62">
        <v>2030</v>
      </c>
      <c r="G62" s="4">
        <v>504.35938111316989</v>
      </c>
      <c r="H62" t="str">
        <f>IFERROR(VLOOKUP($B62,Sources[#Data],7,FALSE),"")</f>
        <v>Analysis and Graph</v>
      </c>
    </row>
    <row r="63" spans="2:8">
      <c r="B63" t="s">
        <v>156</v>
      </c>
      <c r="C63" t="str">
        <f>IFERROR(VLOOKUP($B63,Sources[#Data],4,FALSE),"")</f>
        <v>Report</v>
      </c>
      <c r="D63" t="str">
        <f>IFERROR(VLOOKUP($B63,Sources[#Data],8,FALSE),"")</f>
        <v>Publication</v>
      </c>
      <c r="E63">
        <f>IFERROR(VLOOKUP($B63,Sources[#Data],2,FALSE),"")</f>
        <v>2009</v>
      </c>
      <c r="F63">
        <v>2009</v>
      </c>
      <c r="G63" s="4">
        <v>2153.8404163187179</v>
      </c>
      <c r="H63" t="str">
        <f>IFERROR(VLOOKUP($B63,Sources[#Data],7,FALSE),"")</f>
        <v>Analysis and Graph</v>
      </c>
    </row>
    <row r="64" spans="2:8">
      <c r="B64" t="s">
        <v>156</v>
      </c>
      <c r="C64" t="str">
        <f>IFERROR(VLOOKUP($B64,Sources[#Data],4,FALSE),"")</f>
        <v>Report</v>
      </c>
      <c r="D64" t="str">
        <f>IFERROR(VLOOKUP($B64,Sources[#Data],8,FALSE),"")</f>
        <v>Publication</v>
      </c>
      <c r="E64">
        <f>IFERROR(VLOOKUP($B64,Sources[#Data],2,FALSE),"")</f>
        <v>2009</v>
      </c>
      <c r="F64">
        <v>2020</v>
      </c>
      <c r="G64" s="4">
        <v>1076.9202081593589</v>
      </c>
      <c r="H64" t="str">
        <f>IFERROR(VLOOKUP($B64,Sources[#Data],7,FALSE),"")</f>
        <v>Analysis and Graph</v>
      </c>
    </row>
    <row r="65" spans="2:8">
      <c r="B65" t="s">
        <v>521</v>
      </c>
      <c r="C65" t="str">
        <f>IFERROR(VLOOKUP($B65,Sources[#Data],4,FALSE),"")</f>
        <v>Report</v>
      </c>
      <c r="D65" t="str">
        <f>IFERROR(VLOOKUP($B65,Sources[#Data],8,FALSE),"")</f>
        <v>Publication</v>
      </c>
      <c r="E65">
        <f>IFERROR(VLOOKUP($B65,Sources[#Data],2,FALSE),"")</f>
        <v>2016</v>
      </c>
      <c r="F65">
        <v>2017</v>
      </c>
      <c r="G65" s="4">
        <v>1350</v>
      </c>
      <c r="H65" t="str">
        <f>IFERROR(VLOOKUP($B65,Sources[#Data],7,FALSE),"")</f>
        <v>Analysis and Graph</v>
      </c>
    </row>
    <row r="66" spans="2:8">
      <c r="B66" t="s">
        <v>521</v>
      </c>
      <c r="C66" t="str">
        <f>IFERROR(VLOOKUP($B66,Sources[#Data],4,FALSE),"")</f>
        <v>Report</v>
      </c>
      <c r="D66" t="str">
        <f>IFERROR(VLOOKUP($B66,Sources[#Data],8,FALSE),"")</f>
        <v>Publication</v>
      </c>
      <c r="E66">
        <f>IFERROR(VLOOKUP($B66,Sources[#Data],2,FALSE),"")</f>
        <v>2016</v>
      </c>
      <c r="F66">
        <v>2025</v>
      </c>
      <c r="G66" s="4">
        <v>850</v>
      </c>
      <c r="H66" t="str">
        <f>IFERROR(VLOOKUP($B66,Sources[#Data],7,FALSE),"")</f>
        <v>Analysis and Graph</v>
      </c>
    </row>
    <row r="67" spans="2:8">
      <c r="B67" t="s">
        <v>278</v>
      </c>
      <c r="C67" t="str">
        <f>IFERROR(VLOOKUP($B67,Sources[#Data],4,FALSE),"")</f>
        <v>Report</v>
      </c>
      <c r="D67" t="str">
        <f>IFERROR(VLOOKUP($B67,Sources[#Data],8,FALSE),"")</f>
        <v>Publication</v>
      </c>
      <c r="E67">
        <f>IFERROR(VLOOKUP($B67,Sources[#Data],2,FALSE),"")</f>
        <v>2016</v>
      </c>
      <c r="F67">
        <v>2016</v>
      </c>
      <c r="G67" s="4">
        <v>1900</v>
      </c>
      <c r="H67" t="str">
        <f>IFERROR(VLOOKUP($B67,Sources[#Data],7,FALSE),"")</f>
        <v>Analysis and Graph</v>
      </c>
    </row>
    <row r="68" spans="2:8">
      <c r="B68" t="s">
        <v>278</v>
      </c>
      <c r="C68" t="str">
        <f>IFERROR(VLOOKUP($B68,Sources[#Data],4,FALSE),"")</f>
        <v>Report</v>
      </c>
      <c r="D68" t="str">
        <f>IFERROR(VLOOKUP($B68,Sources[#Data],8,FALSE),"")</f>
        <v>Publication</v>
      </c>
      <c r="E68">
        <f>IFERROR(VLOOKUP($B68,Sources[#Data],2,FALSE),"")</f>
        <v>2016</v>
      </c>
      <c r="F68">
        <v>2030</v>
      </c>
      <c r="G68" s="4">
        <v>1119.2546583850931</v>
      </c>
      <c r="H68" t="str">
        <f>IFERROR(VLOOKUP($B68,Sources[#Data],7,FALSE),"")</f>
        <v>Analysis and Graph</v>
      </c>
    </row>
    <row r="69" spans="2:8">
      <c r="B69" t="s">
        <v>301</v>
      </c>
      <c r="C69" t="str">
        <f>IFERROR(VLOOKUP($B69,Sources[#Data],4,FALSE),"")</f>
        <v>Report</v>
      </c>
      <c r="D69" t="str">
        <f>IFERROR(VLOOKUP($B69,Sources[#Data],8,FALSE),"")</f>
        <v>Publication</v>
      </c>
      <c r="E69">
        <f>IFERROR(VLOOKUP($B69,Sources[#Data],2,FALSE),"")</f>
        <v>2015</v>
      </c>
      <c r="F69">
        <v>2015</v>
      </c>
      <c r="G69" s="4">
        <v>2011.7878427604476</v>
      </c>
      <c r="H69" t="str">
        <f>IFERROR(VLOOKUP($B69,Sources[#Data],7,FALSE),"")</f>
        <v>Analysis and Graph</v>
      </c>
    </row>
    <row r="70" spans="2:8">
      <c r="B70" t="s">
        <v>70</v>
      </c>
      <c r="C70" t="str">
        <f>IFERROR(VLOOKUP($B70,Sources[#Data],4,FALSE),"")</f>
        <v>Report</v>
      </c>
      <c r="D70" t="str">
        <f>IFERROR(VLOOKUP($B70,Sources[#Data],8,FALSE),"")</f>
        <v>Publication</v>
      </c>
      <c r="E70">
        <f>IFERROR(VLOOKUP($B70,Sources[#Data],2,FALSE),"")</f>
        <v>2014</v>
      </c>
      <c r="F70">
        <v>2015</v>
      </c>
      <c r="G70" s="4">
        <v>2815.5827145486032</v>
      </c>
      <c r="H70" t="str">
        <f>IFERROR(VLOOKUP($B70,Sources[#Data],7,FALSE),"")</f>
        <v>Analysis and Graph</v>
      </c>
    </row>
    <row r="71" spans="2:8">
      <c r="B71" t="s">
        <v>70</v>
      </c>
      <c r="C71" t="str">
        <f>IFERROR(VLOOKUP($B71,Sources[#Data],4,FALSE),"")</f>
        <v>Report</v>
      </c>
      <c r="D71" t="str">
        <f>IFERROR(VLOOKUP($B71,Sources[#Data],8,FALSE),"")</f>
        <v>Publication</v>
      </c>
      <c r="E71">
        <f>IFERROR(VLOOKUP($B71,Sources[#Data],2,FALSE),"")</f>
        <v>2014</v>
      </c>
      <c r="F71">
        <v>2020</v>
      </c>
      <c r="G71" s="4">
        <v>1810.0174593526733</v>
      </c>
      <c r="H71" t="str">
        <f>IFERROR(VLOOKUP($B71,Sources[#Data],7,FALSE),"")</f>
        <v>Analysis and Graph</v>
      </c>
    </row>
    <row r="72" spans="2:8">
      <c r="B72" t="s">
        <v>66</v>
      </c>
      <c r="C72" t="str">
        <f>IFERROR(VLOOKUP($B72,Sources[#Data],4,FALSE),"")</f>
        <v>Report</v>
      </c>
      <c r="D72" t="str">
        <f>IFERROR(VLOOKUP($B72,Sources[#Data],8,FALSE),"")</f>
        <v>Publication</v>
      </c>
      <c r="E72">
        <f>IFERROR(VLOOKUP($B72,Sources[#Data],2,FALSE),"")</f>
        <v>2008</v>
      </c>
      <c r="F72">
        <v>2008</v>
      </c>
      <c r="G72" s="4">
        <v>4315.2492617774615</v>
      </c>
      <c r="H72" t="str">
        <f>IFERROR(VLOOKUP($B72,Sources[#Data],7,FALSE),"")</f>
        <v>Analysis and Graph</v>
      </c>
    </row>
    <row r="73" spans="2:8">
      <c r="B73" t="s">
        <v>66</v>
      </c>
      <c r="C73" t="str">
        <f>IFERROR(VLOOKUP($B73,Sources[#Data],4,FALSE),"")</f>
        <v>Report</v>
      </c>
      <c r="D73" t="str">
        <f>IFERROR(VLOOKUP($B73,Sources[#Data],8,FALSE),"")</f>
        <v>Publication</v>
      </c>
      <c r="E73">
        <f>IFERROR(VLOOKUP($B73,Sources[#Data],2,FALSE),"")</f>
        <v>2008</v>
      </c>
      <c r="F73">
        <v>2025</v>
      </c>
      <c r="G73" s="4">
        <v>1078.8123154443654</v>
      </c>
      <c r="H73" t="str">
        <f>IFERROR(VLOOKUP($B73,Sources[#Data],7,FALSE),"")</f>
        <v>Analysis and Graph</v>
      </c>
    </row>
    <row r="74" spans="2:8">
      <c r="B74" t="s">
        <v>36</v>
      </c>
      <c r="C74" t="str">
        <f>IFERROR(VLOOKUP($B74,Sources[#Data],4,FALSE),"")</f>
        <v/>
      </c>
      <c r="D74" t="str">
        <f>IFERROR(VLOOKUP($B74,Sources[#Data],8,FALSE),"")</f>
        <v/>
      </c>
      <c r="E74" t="str">
        <f>IFERROR(VLOOKUP($B74,Sources[#Data],2,FALSE),"")</f>
        <v/>
      </c>
      <c r="F74">
        <v>2000</v>
      </c>
      <c r="G74" s="4">
        <v>2000</v>
      </c>
      <c r="H74" t="str">
        <f>IFERROR(VLOOKUP($B74,Sources[#Data],7,FALSE),"")</f>
        <v/>
      </c>
    </row>
    <row r="75" spans="2:8">
      <c r="B75" t="s">
        <v>36</v>
      </c>
      <c r="C75" t="str">
        <f>IFERROR(VLOOKUP($B75,Sources[#Data],4,FALSE),"")</f>
        <v/>
      </c>
      <c r="D75" t="str">
        <f>IFERROR(VLOOKUP($B75,Sources[#Data],8,FALSE),"")</f>
        <v/>
      </c>
      <c r="E75" t="str">
        <f>IFERROR(VLOOKUP($B75,Sources[#Data],2,FALSE),"")</f>
        <v/>
      </c>
      <c r="F75">
        <v>2001</v>
      </c>
      <c r="G75" s="4">
        <v>2001</v>
      </c>
      <c r="H75" t="str">
        <f>IFERROR(VLOOKUP($B75,Sources[#Data],7,FALSE),"")</f>
        <v/>
      </c>
    </row>
    <row r="76" spans="2:8">
      <c r="B76" t="s">
        <v>36</v>
      </c>
      <c r="C76" t="str">
        <f>IFERROR(VLOOKUP($B76,Sources[#Data],4,FALSE),"")</f>
        <v/>
      </c>
      <c r="D76" t="str">
        <f>IFERROR(VLOOKUP($B76,Sources[#Data],8,FALSE),"")</f>
        <v/>
      </c>
      <c r="E76" t="str">
        <f>IFERROR(VLOOKUP($B76,Sources[#Data],2,FALSE),"")</f>
        <v/>
      </c>
      <c r="F76">
        <v>2002</v>
      </c>
      <c r="G76" s="4">
        <v>2002</v>
      </c>
      <c r="H76" t="str">
        <f>IFERROR(VLOOKUP($B76,Sources[#Data],7,FALSE),"")</f>
        <v/>
      </c>
    </row>
    <row r="77" spans="2:8">
      <c r="B77" t="s">
        <v>36</v>
      </c>
      <c r="C77" t="str">
        <f>IFERROR(VLOOKUP($B77,Sources[#Data],4,FALSE),"")</f>
        <v/>
      </c>
      <c r="D77" t="str">
        <f>IFERROR(VLOOKUP($B77,Sources[#Data],8,FALSE),"")</f>
        <v/>
      </c>
      <c r="E77" t="str">
        <f>IFERROR(VLOOKUP($B77,Sources[#Data],2,FALSE),"")</f>
        <v/>
      </c>
      <c r="F77">
        <v>2003</v>
      </c>
      <c r="G77" s="4">
        <v>2003</v>
      </c>
      <c r="H77" t="str">
        <f>IFERROR(VLOOKUP($B77,Sources[#Data],7,FALSE),"")</f>
        <v/>
      </c>
    </row>
    <row r="78" spans="2:8">
      <c r="B78" t="s">
        <v>36</v>
      </c>
      <c r="C78" t="str">
        <f>IFERROR(VLOOKUP($B78,Sources[#Data],4,FALSE),"")</f>
        <v/>
      </c>
      <c r="D78" t="str">
        <f>IFERROR(VLOOKUP($B78,Sources[#Data],8,FALSE),"")</f>
        <v/>
      </c>
      <c r="E78" t="str">
        <f>IFERROR(VLOOKUP($B78,Sources[#Data],2,FALSE),"")</f>
        <v/>
      </c>
      <c r="F78">
        <v>2004</v>
      </c>
      <c r="G78" s="4">
        <v>2004</v>
      </c>
      <c r="H78" t="str">
        <f>IFERROR(VLOOKUP($B78,Sources[#Data],7,FALSE),"")</f>
        <v/>
      </c>
    </row>
    <row r="79" spans="2:8">
      <c r="B79" t="s">
        <v>36</v>
      </c>
      <c r="C79" t="str">
        <f>IFERROR(VLOOKUP($B79,Sources[#Data],4,FALSE),"")</f>
        <v/>
      </c>
      <c r="D79" t="str">
        <f>IFERROR(VLOOKUP($B79,Sources[#Data],8,FALSE),"")</f>
        <v/>
      </c>
      <c r="E79" t="str">
        <f>IFERROR(VLOOKUP($B79,Sources[#Data],2,FALSE),"")</f>
        <v/>
      </c>
      <c r="F79">
        <v>2005</v>
      </c>
      <c r="G79" s="4">
        <v>2005</v>
      </c>
      <c r="H79" t="str">
        <f>IFERROR(VLOOKUP($B79,Sources[#Data],7,FALSE),"")</f>
        <v/>
      </c>
    </row>
    <row r="80" spans="2:8">
      <c r="B80" t="s">
        <v>36</v>
      </c>
      <c r="C80" t="str">
        <f>IFERROR(VLOOKUP($B80,Sources[#Data],4,FALSE),"")</f>
        <v/>
      </c>
      <c r="D80" t="str">
        <f>IFERROR(VLOOKUP($B80,Sources[#Data],8,FALSE),"")</f>
        <v/>
      </c>
      <c r="E80" t="str">
        <f>IFERROR(VLOOKUP($B80,Sources[#Data],2,FALSE),"")</f>
        <v/>
      </c>
      <c r="F80">
        <v>2006</v>
      </c>
      <c r="G80" s="4">
        <v>2006</v>
      </c>
      <c r="H80" t="str">
        <f>IFERROR(VLOOKUP($B80,Sources[#Data],7,FALSE),"")</f>
        <v/>
      </c>
    </row>
    <row r="81" spans="2:8">
      <c r="B81" t="s">
        <v>36</v>
      </c>
      <c r="C81" t="str">
        <f>IFERROR(VLOOKUP($B81,Sources[#Data],4,FALSE),"")</f>
        <v/>
      </c>
      <c r="D81" t="str">
        <f>IFERROR(VLOOKUP($B81,Sources[#Data],8,FALSE),"")</f>
        <v/>
      </c>
      <c r="E81" t="str">
        <f>IFERROR(VLOOKUP($B81,Sources[#Data],2,FALSE),"")</f>
        <v/>
      </c>
      <c r="F81">
        <v>2007</v>
      </c>
      <c r="G81" s="4">
        <v>2007</v>
      </c>
      <c r="H81" t="str">
        <f>IFERROR(VLOOKUP($B81,Sources[#Data],7,FALSE),"")</f>
        <v/>
      </c>
    </row>
    <row r="82" spans="2:8">
      <c r="B82" t="s">
        <v>36</v>
      </c>
      <c r="C82" t="str">
        <f>IFERROR(VLOOKUP($B82,Sources[#Data],4,FALSE),"")</f>
        <v/>
      </c>
      <c r="D82" t="str">
        <f>IFERROR(VLOOKUP($B82,Sources[#Data],8,FALSE),"")</f>
        <v/>
      </c>
      <c r="E82" t="str">
        <f>IFERROR(VLOOKUP($B82,Sources[#Data],2,FALSE),"")</f>
        <v/>
      </c>
      <c r="F82">
        <v>2008</v>
      </c>
      <c r="G82" s="4">
        <v>2008</v>
      </c>
      <c r="H82" t="str">
        <f>IFERROR(VLOOKUP($B82,Sources[#Data],7,FALSE),"")</f>
        <v/>
      </c>
    </row>
    <row r="83" spans="2:8">
      <c r="B83" t="s">
        <v>36</v>
      </c>
      <c r="C83" t="str">
        <f>IFERROR(VLOOKUP($B83,Sources[#Data],4,FALSE),"")</f>
        <v/>
      </c>
      <c r="D83" t="str">
        <f>IFERROR(VLOOKUP($B83,Sources[#Data],8,FALSE),"")</f>
        <v/>
      </c>
      <c r="E83" t="str">
        <f>IFERROR(VLOOKUP($B83,Sources[#Data],2,FALSE),"")</f>
        <v/>
      </c>
      <c r="F83">
        <v>2009</v>
      </c>
      <c r="G83" s="4">
        <v>2009</v>
      </c>
      <c r="H83" t="str">
        <f>IFERROR(VLOOKUP($B83,Sources[#Data],7,FALSE),"")</f>
        <v/>
      </c>
    </row>
    <row r="84" spans="2:8">
      <c r="B84" t="s">
        <v>36</v>
      </c>
      <c r="C84" t="str">
        <f>IFERROR(VLOOKUP($B84,Sources[#Data],4,FALSE),"")</f>
        <v/>
      </c>
      <c r="D84" t="str">
        <f>IFERROR(VLOOKUP($B84,Sources[#Data],8,FALSE),"")</f>
        <v/>
      </c>
      <c r="E84" t="str">
        <f>IFERROR(VLOOKUP($B84,Sources[#Data],2,FALSE),"")</f>
        <v/>
      </c>
      <c r="F84">
        <v>2010</v>
      </c>
      <c r="G84" s="4">
        <v>2010</v>
      </c>
      <c r="H84" t="str">
        <f>IFERROR(VLOOKUP($B84,Sources[#Data],7,FALSE),"")</f>
        <v/>
      </c>
    </row>
    <row r="85" spans="2:8">
      <c r="B85" t="s">
        <v>36</v>
      </c>
      <c r="C85" t="str">
        <f>IFERROR(VLOOKUP($B85,Sources[#Data],4,FALSE),"")</f>
        <v/>
      </c>
      <c r="D85" t="str">
        <f>IFERROR(VLOOKUP($B85,Sources[#Data],8,FALSE),"")</f>
        <v/>
      </c>
      <c r="E85" t="str">
        <f>IFERROR(VLOOKUP($B85,Sources[#Data],2,FALSE),"")</f>
        <v/>
      </c>
      <c r="F85">
        <v>2011</v>
      </c>
      <c r="G85" s="4">
        <v>2011</v>
      </c>
      <c r="H85" t="str">
        <f>IFERROR(VLOOKUP($B85,Sources[#Data],7,FALSE),"")</f>
        <v/>
      </c>
    </row>
    <row r="86" spans="2:8">
      <c r="B86" t="s">
        <v>36</v>
      </c>
      <c r="C86" t="str">
        <f>IFERROR(VLOOKUP($B86,Sources[#Data],4,FALSE),"")</f>
        <v/>
      </c>
      <c r="D86" t="str">
        <f>IFERROR(VLOOKUP($B86,Sources[#Data],8,FALSE),"")</f>
        <v/>
      </c>
      <c r="E86" t="str">
        <f>IFERROR(VLOOKUP($B86,Sources[#Data],2,FALSE),"")</f>
        <v/>
      </c>
      <c r="F86">
        <v>2012</v>
      </c>
      <c r="G86" s="4">
        <v>2012</v>
      </c>
      <c r="H86" t="str">
        <f>IFERROR(VLOOKUP($B86,Sources[#Data],7,FALSE),"")</f>
        <v/>
      </c>
    </row>
    <row r="87" spans="2:8">
      <c r="B87" t="s">
        <v>36</v>
      </c>
      <c r="C87" t="str">
        <f>IFERROR(VLOOKUP($B87,Sources[#Data],4,FALSE),"")</f>
        <v/>
      </c>
      <c r="D87" t="str">
        <f>IFERROR(VLOOKUP($B87,Sources[#Data],8,FALSE),"")</f>
        <v/>
      </c>
      <c r="E87" t="str">
        <f>IFERROR(VLOOKUP($B87,Sources[#Data],2,FALSE),"")</f>
        <v/>
      </c>
      <c r="F87">
        <v>2013</v>
      </c>
      <c r="G87" s="4">
        <v>2013</v>
      </c>
      <c r="H87" t="str">
        <f>IFERROR(VLOOKUP($B87,Sources[#Data],7,FALSE),"")</f>
        <v/>
      </c>
    </row>
    <row r="88" spans="2:8">
      <c r="B88" t="s">
        <v>36</v>
      </c>
      <c r="C88" t="str">
        <f>IFERROR(VLOOKUP($B88,Sources[#Data],4,FALSE),"")</f>
        <v/>
      </c>
      <c r="D88" t="str">
        <f>IFERROR(VLOOKUP($B88,Sources[#Data],8,FALSE),"")</f>
        <v/>
      </c>
      <c r="E88" t="str">
        <f>IFERROR(VLOOKUP($B88,Sources[#Data],2,FALSE),"")</f>
        <v/>
      </c>
      <c r="F88">
        <v>2014</v>
      </c>
      <c r="G88" s="4">
        <v>2014</v>
      </c>
      <c r="H88" t="str">
        <f>IFERROR(VLOOKUP($B88,Sources[#Data],7,FALSE),"")</f>
        <v/>
      </c>
    </row>
    <row r="89" spans="2:8">
      <c r="B89" t="s">
        <v>36</v>
      </c>
      <c r="C89" t="str">
        <f>IFERROR(VLOOKUP($B89,Sources[#Data],4,FALSE),"")</f>
        <v/>
      </c>
      <c r="D89" t="str">
        <f>IFERROR(VLOOKUP($B89,Sources[#Data],8,FALSE),"")</f>
        <v/>
      </c>
      <c r="E89" t="str">
        <f>IFERROR(VLOOKUP($B89,Sources[#Data],2,FALSE),"")</f>
        <v/>
      </c>
      <c r="F89">
        <v>2015</v>
      </c>
      <c r="G89" s="4">
        <v>2015</v>
      </c>
      <c r="H89" t="str">
        <f>IFERROR(VLOOKUP($B89,Sources[#Data],7,FALSE),"")</f>
        <v/>
      </c>
    </row>
    <row r="90" spans="2:8">
      <c r="B90" t="s">
        <v>36</v>
      </c>
      <c r="C90" t="str">
        <f>IFERROR(VLOOKUP($B90,Sources[#Data],4,FALSE),"")</f>
        <v/>
      </c>
      <c r="D90" t="str">
        <f>IFERROR(VLOOKUP($B90,Sources[#Data],8,FALSE),"")</f>
        <v/>
      </c>
      <c r="E90" t="str">
        <f>IFERROR(VLOOKUP($B90,Sources[#Data],2,FALSE),"")</f>
        <v/>
      </c>
      <c r="F90">
        <v>2016</v>
      </c>
      <c r="G90" s="4">
        <v>2016</v>
      </c>
      <c r="H90" t="str">
        <f>IFERROR(VLOOKUP($B90,Sources[#Data],7,FALSE),"")</f>
        <v/>
      </c>
    </row>
    <row r="91" spans="2:8">
      <c r="B91" t="s">
        <v>36</v>
      </c>
      <c r="C91" t="str">
        <f>IFERROR(VLOOKUP($B91,Sources[#Data],4,FALSE),"")</f>
        <v/>
      </c>
      <c r="D91" t="str">
        <f>IFERROR(VLOOKUP($B91,Sources[#Data],8,FALSE),"")</f>
        <v/>
      </c>
      <c r="E91" t="str">
        <f>IFERROR(VLOOKUP($B91,Sources[#Data],2,FALSE),"")</f>
        <v/>
      </c>
      <c r="F91">
        <v>2017</v>
      </c>
      <c r="G91" s="4">
        <v>2017</v>
      </c>
      <c r="H91" t="str">
        <f>IFERROR(VLOOKUP($B91,Sources[#Data],7,FALSE),"")</f>
        <v/>
      </c>
    </row>
    <row r="92" spans="2:8">
      <c r="B92" t="s">
        <v>36</v>
      </c>
      <c r="C92" t="str">
        <f>IFERROR(VLOOKUP($B92,Sources[#Data],4,FALSE),"")</f>
        <v/>
      </c>
      <c r="D92" t="str">
        <f>IFERROR(VLOOKUP($B92,Sources[#Data],8,FALSE),"")</f>
        <v/>
      </c>
      <c r="E92" t="str">
        <f>IFERROR(VLOOKUP($B92,Sources[#Data],2,FALSE),"")</f>
        <v/>
      </c>
      <c r="F92">
        <v>2018</v>
      </c>
      <c r="G92" s="4">
        <v>2018</v>
      </c>
      <c r="H92" t="str">
        <f>IFERROR(VLOOKUP($B92,Sources[#Data],7,FALSE),"")</f>
        <v/>
      </c>
    </row>
    <row r="93" spans="2:8">
      <c r="B93" t="s">
        <v>36</v>
      </c>
      <c r="C93" t="str">
        <f>IFERROR(VLOOKUP($B93,Sources[#Data],4,FALSE),"")</f>
        <v/>
      </c>
      <c r="D93" t="str">
        <f>IFERROR(VLOOKUP($B93,Sources[#Data],8,FALSE),"")</f>
        <v/>
      </c>
      <c r="E93" t="str">
        <f>IFERROR(VLOOKUP($B93,Sources[#Data],2,FALSE),"")</f>
        <v/>
      </c>
      <c r="F93">
        <v>2019</v>
      </c>
      <c r="G93" s="4">
        <v>2019</v>
      </c>
      <c r="H93" t="str">
        <f>IFERROR(VLOOKUP($B93,Sources[#Data],7,FALSE),"")</f>
        <v/>
      </c>
    </row>
    <row r="94" spans="2:8">
      <c r="B94" t="s">
        <v>36</v>
      </c>
      <c r="C94" t="str">
        <f>IFERROR(VLOOKUP($B94,Sources[#Data],4,FALSE),"")</f>
        <v/>
      </c>
      <c r="D94" t="str">
        <f>IFERROR(VLOOKUP($B94,Sources[#Data],8,FALSE),"")</f>
        <v/>
      </c>
      <c r="E94" t="str">
        <f>IFERROR(VLOOKUP($B94,Sources[#Data],2,FALSE),"")</f>
        <v/>
      </c>
      <c r="F94">
        <v>2020</v>
      </c>
      <c r="G94" s="4">
        <v>2020</v>
      </c>
      <c r="H94" t="str">
        <f>IFERROR(VLOOKUP($B94,Sources[#Data],7,FALSE),"")</f>
        <v/>
      </c>
    </row>
    <row r="95" spans="2:8">
      <c r="B95" t="s">
        <v>36</v>
      </c>
      <c r="C95" t="str">
        <f>IFERROR(VLOOKUP($B95,Sources[#Data],4,FALSE),"")</f>
        <v/>
      </c>
      <c r="D95" t="str">
        <f>IFERROR(VLOOKUP($B95,Sources[#Data],8,FALSE),"")</f>
        <v/>
      </c>
      <c r="E95" t="str">
        <f>IFERROR(VLOOKUP($B95,Sources[#Data],2,FALSE),"")</f>
        <v/>
      </c>
      <c r="F95">
        <v>2025</v>
      </c>
      <c r="G95" s="4">
        <v>2025</v>
      </c>
      <c r="H95" t="str">
        <f>IFERROR(VLOOKUP($B95,Sources[#Data],7,FALSE),"")</f>
        <v/>
      </c>
    </row>
    <row r="96" spans="2:8">
      <c r="B96" t="s">
        <v>36</v>
      </c>
      <c r="C96" t="str">
        <f>IFERROR(VLOOKUP($B96,Sources[#Data],4,FALSE),"")</f>
        <v/>
      </c>
      <c r="D96" t="str">
        <f>IFERROR(VLOOKUP($B96,Sources[#Data],8,FALSE),"")</f>
        <v/>
      </c>
      <c r="E96" t="str">
        <f>IFERROR(VLOOKUP($B96,Sources[#Data],2,FALSE),"")</f>
        <v/>
      </c>
      <c r="F96">
        <v>2030</v>
      </c>
      <c r="G96" s="4">
        <v>2030</v>
      </c>
      <c r="H96" t="str">
        <f>IFERROR(VLOOKUP($B96,Sources[#Data],7,FALSE),"")</f>
        <v/>
      </c>
    </row>
    <row r="97" spans="2:8">
      <c r="B97" t="s">
        <v>37</v>
      </c>
      <c r="C97" t="str">
        <f>IFERROR(VLOOKUP($B97,Sources[#Data],4,FALSE),"")</f>
        <v/>
      </c>
      <c r="D97" t="str">
        <f>IFERROR(VLOOKUP($B97,Sources[#Data],8,FALSE),"")</f>
        <v/>
      </c>
      <c r="E97" t="str">
        <f>IFERROR(VLOOKUP($B97,Sources[#Data],2,FALSE),"")</f>
        <v/>
      </c>
      <c r="F97">
        <v>2004</v>
      </c>
      <c r="G97" s="4">
        <v>1</v>
      </c>
      <c r="H97" t="str">
        <f>IFERROR(VLOOKUP($B97,Sources[#Data],7,FALSE),"")</f>
        <v/>
      </c>
    </row>
    <row r="98" spans="2:8">
      <c r="B98" t="s">
        <v>37</v>
      </c>
      <c r="C98" t="str">
        <f>IFERROR(VLOOKUP($B98,Sources[#Data],4,FALSE),"")</f>
        <v/>
      </c>
      <c r="D98" t="str">
        <f>IFERROR(VLOOKUP($B98,Sources[#Data],8,FALSE),"")</f>
        <v/>
      </c>
      <c r="E98" t="str">
        <f>IFERROR(VLOOKUP($B98,Sources[#Data],2,FALSE),"")</f>
        <v/>
      </c>
      <c r="F98">
        <v>2005</v>
      </c>
      <c r="G98" s="4">
        <v>2</v>
      </c>
      <c r="H98" t="str">
        <f>IFERROR(VLOOKUP($B98,Sources[#Data],7,FALSE),"")</f>
        <v/>
      </c>
    </row>
    <row r="99" spans="2:8">
      <c r="B99" t="s">
        <v>37</v>
      </c>
      <c r="C99" t="str">
        <f>IFERROR(VLOOKUP($B99,Sources[#Data],4,FALSE),"")</f>
        <v/>
      </c>
      <c r="D99" t="str">
        <f>IFERROR(VLOOKUP($B99,Sources[#Data],8,FALSE),"")</f>
        <v/>
      </c>
      <c r="E99" t="str">
        <f>IFERROR(VLOOKUP($B99,Sources[#Data],2,FALSE),"")</f>
        <v/>
      </c>
      <c r="F99">
        <v>2006</v>
      </c>
      <c r="G99" s="4">
        <v>3</v>
      </c>
      <c r="H99" t="str">
        <f>IFERROR(VLOOKUP($B99,Sources[#Data],7,FALSE),"")</f>
        <v/>
      </c>
    </row>
    <row r="100" spans="2:8">
      <c r="B100" t="s">
        <v>37</v>
      </c>
      <c r="C100" t="str">
        <f>IFERROR(VLOOKUP($B100,Sources[#Data],4,FALSE),"")</f>
        <v/>
      </c>
      <c r="D100" t="str">
        <f>IFERROR(VLOOKUP($B100,Sources[#Data],8,FALSE),"")</f>
        <v/>
      </c>
      <c r="E100" t="str">
        <f>IFERROR(VLOOKUP($B100,Sources[#Data],2,FALSE),"")</f>
        <v/>
      </c>
      <c r="F100">
        <v>2007</v>
      </c>
      <c r="G100" s="4">
        <v>4</v>
      </c>
      <c r="H100" t="str">
        <f>IFERROR(VLOOKUP($B100,Sources[#Data],7,FALSE),"")</f>
        <v/>
      </c>
    </row>
    <row r="101" spans="2:8">
      <c r="B101" t="s">
        <v>37</v>
      </c>
      <c r="C101" t="str">
        <f>IFERROR(VLOOKUP($B101,Sources[#Data],4,FALSE),"")</f>
        <v/>
      </c>
      <c r="D101" t="str">
        <f>IFERROR(VLOOKUP($B101,Sources[#Data],8,FALSE),"")</f>
        <v/>
      </c>
      <c r="E101" t="str">
        <f>IFERROR(VLOOKUP($B101,Sources[#Data],2,FALSE),"")</f>
        <v/>
      </c>
      <c r="F101">
        <v>2008</v>
      </c>
      <c r="G101" s="4">
        <v>5</v>
      </c>
      <c r="H101" t="str">
        <f>IFERROR(VLOOKUP($B101,Sources[#Data],7,FALSE),"")</f>
        <v/>
      </c>
    </row>
    <row r="102" spans="2:8">
      <c r="B102" t="s">
        <v>37</v>
      </c>
      <c r="C102" t="str">
        <f>IFERROR(VLOOKUP($B102,Sources[#Data],4,FALSE),"")</f>
        <v/>
      </c>
      <c r="D102" t="str">
        <f>IFERROR(VLOOKUP($B102,Sources[#Data],8,FALSE),"")</f>
        <v/>
      </c>
      <c r="E102" t="str">
        <f>IFERROR(VLOOKUP($B102,Sources[#Data],2,FALSE),"")</f>
        <v/>
      </c>
      <c r="F102">
        <v>2009</v>
      </c>
      <c r="G102" s="4">
        <v>6</v>
      </c>
      <c r="H102" t="str">
        <f>IFERROR(VLOOKUP($B102,Sources[#Data],7,FALSE),"")</f>
        <v/>
      </c>
    </row>
    <row r="103" spans="2:8">
      <c r="B103" t="s">
        <v>37</v>
      </c>
      <c r="C103" t="str">
        <f>IFERROR(VLOOKUP($B103,Sources[#Data],4,FALSE),"")</f>
        <v/>
      </c>
      <c r="D103" t="str">
        <f>IFERROR(VLOOKUP($B103,Sources[#Data],8,FALSE),"")</f>
        <v/>
      </c>
      <c r="E103" t="str">
        <f>IFERROR(VLOOKUP($B103,Sources[#Data],2,FALSE),"")</f>
        <v/>
      </c>
      <c r="F103">
        <v>2010</v>
      </c>
      <c r="G103" s="4">
        <v>7</v>
      </c>
      <c r="H103" t="str">
        <f>IFERROR(VLOOKUP($B103,Sources[#Data],7,FALSE),"")</f>
        <v/>
      </c>
    </row>
    <row r="104" spans="2:8">
      <c r="B104" t="s">
        <v>37</v>
      </c>
      <c r="C104" t="str">
        <f>IFERROR(VLOOKUP($B104,Sources[#Data],4,FALSE),"")</f>
        <v/>
      </c>
      <c r="D104" t="str">
        <f>IFERROR(VLOOKUP($B104,Sources[#Data],8,FALSE),"")</f>
        <v/>
      </c>
      <c r="E104" t="str">
        <f>IFERROR(VLOOKUP($B104,Sources[#Data],2,FALSE),"")</f>
        <v/>
      </c>
      <c r="F104">
        <v>2011</v>
      </c>
      <c r="G104" s="4">
        <v>8</v>
      </c>
      <c r="H104" t="str">
        <f>IFERROR(VLOOKUP($B104,Sources[#Data],7,FALSE),"")</f>
        <v/>
      </c>
    </row>
    <row r="105" spans="2:8">
      <c r="B105" t="s">
        <v>37</v>
      </c>
      <c r="C105" t="str">
        <f>IFERROR(VLOOKUP($B105,Sources[#Data],4,FALSE),"")</f>
        <v/>
      </c>
      <c r="D105" t="str">
        <f>IFERROR(VLOOKUP($B105,Sources[#Data],8,FALSE),"")</f>
        <v/>
      </c>
      <c r="E105" t="str">
        <f>IFERROR(VLOOKUP($B105,Sources[#Data],2,FALSE),"")</f>
        <v/>
      </c>
      <c r="F105">
        <v>2012</v>
      </c>
      <c r="G105" s="4">
        <v>9</v>
      </c>
      <c r="H105" t="str">
        <f>IFERROR(VLOOKUP($B105,Sources[#Data],7,FALSE),"")</f>
        <v/>
      </c>
    </row>
    <row r="106" spans="2:8">
      <c r="B106" t="s">
        <v>37</v>
      </c>
      <c r="C106" t="str">
        <f>IFERROR(VLOOKUP($B106,Sources[#Data],4,FALSE),"")</f>
        <v/>
      </c>
      <c r="D106" t="str">
        <f>IFERROR(VLOOKUP($B106,Sources[#Data],8,FALSE),"")</f>
        <v/>
      </c>
      <c r="E106" t="str">
        <f>IFERROR(VLOOKUP($B106,Sources[#Data],2,FALSE),"")</f>
        <v/>
      </c>
      <c r="F106">
        <v>2013</v>
      </c>
      <c r="G106" s="4">
        <v>10</v>
      </c>
      <c r="H106" t="str">
        <f>IFERROR(VLOOKUP($B106,Sources[#Data],7,FALSE),"")</f>
        <v/>
      </c>
    </row>
    <row r="107" spans="2:8">
      <c r="B107" t="s">
        <v>37</v>
      </c>
      <c r="C107" t="str">
        <f>IFERROR(VLOOKUP($B107,Sources[#Data],4,FALSE),"")</f>
        <v/>
      </c>
      <c r="D107" t="str">
        <f>IFERROR(VLOOKUP($B107,Sources[#Data],8,FALSE),"")</f>
        <v/>
      </c>
      <c r="E107" t="str">
        <f>IFERROR(VLOOKUP($B107,Sources[#Data],2,FALSE),"")</f>
        <v/>
      </c>
      <c r="F107">
        <v>2014</v>
      </c>
      <c r="G107" s="4">
        <v>11</v>
      </c>
      <c r="H107" t="str">
        <f>IFERROR(VLOOKUP($B107,Sources[#Data],7,FALSE),"")</f>
        <v/>
      </c>
    </row>
    <row r="108" spans="2:8">
      <c r="B108" t="s">
        <v>37</v>
      </c>
      <c r="C108" t="str">
        <f>IFERROR(VLOOKUP($B108,Sources[#Data],4,FALSE),"")</f>
        <v/>
      </c>
      <c r="D108" t="str">
        <f>IFERROR(VLOOKUP($B108,Sources[#Data],8,FALSE),"")</f>
        <v/>
      </c>
      <c r="E108" t="str">
        <f>IFERROR(VLOOKUP($B108,Sources[#Data],2,FALSE),"")</f>
        <v/>
      </c>
      <c r="F108">
        <v>2015</v>
      </c>
      <c r="G108" s="4">
        <v>12</v>
      </c>
      <c r="H108" t="str">
        <f>IFERROR(VLOOKUP($B108,Sources[#Data],7,FALSE),"")</f>
        <v/>
      </c>
    </row>
    <row r="109" spans="2:8">
      <c r="B109" t="s">
        <v>37</v>
      </c>
      <c r="C109" t="str">
        <f>IFERROR(VLOOKUP($B109,Sources[#Data],4,FALSE),"")</f>
        <v/>
      </c>
      <c r="D109" t="str">
        <f>IFERROR(VLOOKUP($B109,Sources[#Data],8,FALSE),"")</f>
        <v/>
      </c>
      <c r="E109" t="str">
        <f>IFERROR(VLOOKUP($B109,Sources[#Data],2,FALSE),"")</f>
        <v/>
      </c>
      <c r="F109">
        <v>2016</v>
      </c>
      <c r="G109" s="4">
        <v>13</v>
      </c>
      <c r="H109" t="str">
        <f>IFERROR(VLOOKUP($B109,Sources[#Data],7,FALSE),"")</f>
        <v/>
      </c>
    </row>
    <row r="110" spans="2:8">
      <c r="B110" t="s">
        <v>37</v>
      </c>
      <c r="C110" t="str">
        <f>IFERROR(VLOOKUP($B110,Sources[#Data],4,FALSE),"")</f>
        <v/>
      </c>
      <c r="D110" t="str">
        <f>IFERROR(VLOOKUP($B110,Sources[#Data],8,FALSE),"")</f>
        <v/>
      </c>
      <c r="E110" t="str">
        <f>IFERROR(VLOOKUP($B110,Sources[#Data],2,FALSE),"")</f>
        <v/>
      </c>
      <c r="F110">
        <v>2017</v>
      </c>
      <c r="G110" s="4">
        <v>14</v>
      </c>
      <c r="H110" t="str">
        <f>IFERROR(VLOOKUP($B110,Sources[#Data],7,FALSE),"")</f>
        <v/>
      </c>
    </row>
    <row r="111" spans="2:8">
      <c r="B111" t="s">
        <v>37</v>
      </c>
      <c r="C111" t="str">
        <f>IFERROR(VLOOKUP($B111,Sources[#Data],4,FALSE),"")</f>
        <v/>
      </c>
      <c r="D111" t="str">
        <f>IFERROR(VLOOKUP($B111,Sources[#Data],8,FALSE),"")</f>
        <v/>
      </c>
      <c r="E111" t="str">
        <f>IFERROR(VLOOKUP($B111,Sources[#Data],2,FALSE),"")</f>
        <v/>
      </c>
      <c r="F111">
        <v>2018</v>
      </c>
      <c r="G111" s="4">
        <v>15</v>
      </c>
      <c r="H111" t="str">
        <f>IFERROR(VLOOKUP($B111,Sources[#Data],7,FALSE),"")</f>
        <v/>
      </c>
    </row>
    <row r="112" spans="2:8">
      <c r="B112" t="s">
        <v>37</v>
      </c>
      <c r="C112" t="str">
        <f>IFERROR(VLOOKUP($B112,Sources[#Data],4,FALSE),"")</f>
        <v/>
      </c>
      <c r="D112" t="str">
        <f>IFERROR(VLOOKUP($B112,Sources[#Data],8,FALSE),"")</f>
        <v/>
      </c>
      <c r="E112" t="str">
        <f>IFERROR(VLOOKUP($B112,Sources[#Data],2,FALSE),"")</f>
        <v/>
      </c>
      <c r="F112">
        <v>2019</v>
      </c>
      <c r="G112" s="4">
        <v>16</v>
      </c>
      <c r="H112" t="str">
        <f>IFERROR(VLOOKUP($B112,Sources[#Data],7,FALSE),"")</f>
        <v/>
      </c>
    </row>
    <row r="113" spans="2:8">
      <c r="B113" t="s">
        <v>37</v>
      </c>
      <c r="C113" t="str">
        <f>IFERROR(VLOOKUP($B113,Sources[#Data],4,FALSE),"")</f>
        <v/>
      </c>
      <c r="D113" t="str">
        <f>IFERROR(VLOOKUP($B113,Sources[#Data],8,FALSE),"")</f>
        <v/>
      </c>
      <c r="E113" t="str">
        <f>IFERROR(VLOOKUP($B113,Sources[#Data],2,FALSE),"")</f>
        <v/>
      </c>
      <c r="F113">
        <v>2020</v>
      </c>
      <c r="G113" s="4">
        <v>17</v>
      </c>
      <c r="H113" t="str">
        <f>IFERROR(VLOOKUP($B113,Sources[#Data],7,FALSE),"")</f>
        <v/>
      </c>
    </row>
    <row r="114" spans="2:8">
      <c r="B114" t="s">
        <v>37</v>
      </c>
      <c r="C114" t="str">
        <f>IFERROR(VLOOKUP($B114,Sources[#Data],4,FALSE),"")</f>
        <v/>
      </c>
      <c r="D114" t="str">
        <f>IFERROR(VLOOKUP($B114,Sources[#Data],8,FALSE),"")</f>
        <v/>
      </c>
      <c r="E114" t="str">
        <f>IFERROR(VLOOKUP($B114,Sources[#Data],2,FALSE),"")</f>
        <v/>
      </c>
      <c r="F114">
        <v>2025</v>
      </c>
      <c r="G114" s="4">
        <v>18</v>
      </c>
      <c r="H114" t="str">
        <f>IFERROR(VLOOKUP($B114,Sources[#Data],7,FALSE),"")</f>
        <v/>
      </c>
    </row>
    <row r="115" spans="2:8">
      <c r="B115" t="s">
        <v>37</v>
      </c>
      <c r="C115" t="str">
        <f>IFERROR(VLOOKUP($B115,Sources[#Data],4,FALSE),"")</f>
        <v/>
      </c>
      <c r="D115" t="str">
        <f>IFERROR(VLOOKUP($B115,Sources[#Data],8,FALSE),"")</f>
        <v/>
      </c>
      <c r="E115" t="str">
        <f>IFERROR(VLOOKUP($B115,Sources[#Data],2,FALSE),"")</f>
        <v/>
      </c>
      <c r="F115">
        <v>2030</v>
      </c>
      <c r="G115" s="4">
        <v>19</v>
      </c>
      <c r="H115" t="str">
        <f>IFERROR(VLOOKUP($B115,Sources[#Data],7,FALSE),"")</f>
        <v/>
      </c>
    </row>
    <row r="116" spans="2:8">
      <c r="B116" t="s">
        <v>40</v>
      </c>
      <c r="C116" t="str">
        <f>IFERROR(VLOOKUP($B116,Sources[#Data],4,FALSE),"")</f>
        <v/>
      </c>
      <c r="D116" t="str">
        <f>IFERROR(VLOOKUP($B116,Sources[#Data],8,FALSE),"")</f>
        <v/>
      </c>
      <c r="E116" t="str">
        <f>IFERROR(VLOOKUP($B116,Sources[#Data],2,FALSE),"")</f>
        <v/>
      </c>
      <c r="F116">
        <v>2008</v>
      </c>
      <c r="G116" s="4">
        <v>1587.3277613261141</v>
      </c>
      <c r="H116" t="str">
        <f>IFERROR(VLOOKUP($B116,Sources[#Data],7,FALSE),"")</f>
        <v/>
      </c>
    </row>
    <row r="117" spans="2:8">
      <c r="B117" t="s">
        <v>40</v>
      </c>
      <c r="C117" t="str">
        <f>IFERROR(VLOOKUP($B117,Sources[#Data],4,FALSE),"")</f>
        <v/>
      </c>
      <c r="D117" t="str">
        <f>IFERROR(VLOOKUP($B117,Sources[#Data],8,FALSE),"")</f>
        <v/>
      </c>
      <c r="E117" t="str">
        <f>IFERROR(VLOOKUP($B117,Sources[#Data],2,FALSE),"")</f>
        <v/>
      </c>
      <c r="F117">
        <v>2014</v>
      </c>
      <c r="G117" s="4">
        <v>1481.5556820199367</v>
      </c>
      <c r="H117" t="str">
        <f>IFERROR(VLOOKUP($B117,Sources[#Data],7,FALSE),"")</f>
        <v/>
      </c>
    </row>
    <row r="118" spans="2:8">
      <c r="B118" t="s">
        <v>40</v>
      </c>
      <c r="C118" t="str">
        <f>IFERROR(VLOOKUP($B118,Sources[#Data],4,FALSE),"")</f>
        <v/>
      </c>
      <c r="D118" t="str">
        <f>IFERROR(VLOOKUP($B118,Sources[#Data],8,FALSE),"")</f>
        <v/>
      </c>
      <c r="E118" t="str">
        <f>IFERROR(VLOOKUP($B118,Sources[#Data],2,FALSE),"")</f>
        <v/>
      </c>
      <c r="F118">
        <v>2015</v>
      </c>
      <c r="G118" s="4">
        <v>1690.7133032116271</v>
      </c>
      <c r="H118" t="str">
        <f>IFERROR(VLOOKUP($B118,Sources[#Data],7,FALSE),"")</f>
        <v/>
      </c>
    </row>
    <row r="119" spans="2:8">
      <c r="B119" t="s">
        <v>40</v>
      </c>
      <c r="C119" t="str">
        <f>IFERROR(VLOOKUP($B119,Sources[#Data],4,FALSE),"")</f>
        <v/>
      </c>
      <c r="D119" t="str">
        <f>IFERROR(VLOOKUP($B119,Sources[#Data],8,FALSE),"")</f>
        <v/>
      </c>
      <c r="E119" t="str">
        <f>IFERROR(VLOOKUP($B119,Sources[#Data],2,FALSE),"")</f>
        <v/>
      </c>
      <c r="F119">
        <v>2016</v>
      </c>
      <c r="G119" s="4">
        <v>1083.6992499999999</v>
      </c>
      <c r="H119" t="str">
        <f>IFERROR(VLOOKUP($B119,Sources[#Data],7,FALSE),"")</f>
        <v/>
      </c>
    </row>
    <row r="120" spans="2:8">
      <c r="B120" t="s">
        <v>40</v>
      </c>
      <c r="C120" t="str">
        <f>IFERROR(VLOOKUP($B120,Sources[#Data],4,FALSE),"")</f>
        <v/>
      </c>
      <c r="D120" t="str">
        <f>IFERROR(VLOOKUP($B120,Sources[#Data],8,FALSE),"")</f>
        <v/>
      </c>
      <c r="E120" t="str">
        <f>IFERROR(VLOOKUP($B120,Sources[#Data],2,FALSE),"")</f>
        <v/>
      </c>
      <c r="F120">
        <v>2017</v>
      </c>
      <c r="G120" s="4">
        <v>1225</v>
      </c>
      <c r="H120" t="str">
        <f>IFERROR(VLOOKUP($B120,Sources[#Data],7,FALSE),"")</f>
        <v/>
      </c>
    </row>
    <row r="121" spans="2:8">
      <c r="B121" t="s">
        <v>40</v>
      </c>
      <c r="C121" t="str">
        <f>IFERROR(VLOOKUP($B121,Sources[#Data],4,FALSE),"")</f>
        <v/>
      </c>
      <c r="D121" t="str">
        <f>IFERROR(VLOOKUP($B121,Sources[#Data],8,FALSE),"")</f>
        <v/>
      </c>
      <c r="E121" t="str">
        <f>IFERROR(VLOOKUP($B121,Sources[#Data],2,FALSE),"")</f>
        <v/>
      </c>
      <c r="F121">
        <v>2020</v>
      </c>
      <c r="G121" s="4">
        <v>781.54208983908745</v>
      </c>
      <c r="H121" t="str">
        <f>IFERROR(VLOOKUP($B121,Sources[#Data],7,FALSE),"")</f>
        <v/>
      </c>
    </row>
    <row r="122" spans="2:8">
      <c r="B122" t="s">
        <v>40</v>
      </c>
      <c r="C122" t="str">
        <f>IFERROR(VLOOKUP($B122,Sources[#Data],4,FALSE),"")</f>
        <v/>
      </c>
      <c r="D122" t="str">
        <f>IFERROR(VLOOKUP($B122,Sources[#Data],8,FALSE),"")</f>
        <v/>
      </c>
      <c r="E122" t="str">
        <f>IFERROR(VLOOKUP($B122,Sources[#Data],2,FALSE),"")</f>
        <v/>
      </c>
      <c r="F122">
        <v>2025</v>
      </c>
      <c r="G122" s="4">
        <v>756.53907166975489</v>
      </c>
      <c r="H122" t="str">
        <f>IFERROR(VLOOKUP($B122,Sources[#Data],7,FALSE),"")</f>
        <v/>
      </c>
    </row>
    <row r="123" spans="2:8">
      <c r="B123" t="s">
        <v>40</v>
      </c>
      <c r="C123" t="str">
        <f>IFERROR(VLOOKUP($B123,Sources[#Data],4,FALSE),"")</f>
        <v/>
      </c>
      <c r="D123" t="str">
        <f>IFERROR(VLOOKUP($B123,Sources[#Data],8,FALSE),"")</f>
        <v/>
      </c>
      <c r="E123" t="str">
        <f>IFERROR(VLOOKUP($B123,Sources[#Data],2,FALSE),"")</f>
        <v/>
      </c>
      <c r="F123">
        <v>2030</v>
      </c>
      <c r="G123" s="4">
        <v>535.88184243274304</v>
      </c>
      <c r="H123" t="str">
        <f>IFERROR(VLOOKUP($B123,Sources[#Data],7,FALSE),"")</f>
        <v/>
      </c>
    </row>
    <row r="124" spans="2:8">
      <c r="B124" t="s">
        <v>40</v>
      </c>
      <c r="C124" t="str">
        <f>IFERROR(VLOOKUP($B124,Sources[#Data],4,FALSE),"")</f>
        <v/>
      </c>
      <c r="D124" t="str">
        <f>IFERROR(VLOOKUP($B124,Sources[#Data],8,FALSE),"")</f>
        <v/>
      </c>
      <c r="E124" t="str">
        <f>IFERROR(VLOOKUP($B124,Sources[#Data],2,FALSE),"")</f>
        <v/>
      </c>
      <c r="F124">
        <v>2003</v>
      </c>
      <c r="G124" s="4">
        <v>3368.8735590945344</v>
      </c>
      <c r="H124" t="str">
        <f>IFERROR(VLOOKUP($B124,Sources[#Data],7,FALSE),"")</f>
        <v/>
      </c>
    </row>
    <row r="125" spans="2:8">
      <c r="B125" t="s">
        <v>40</v>
      </c>
      <c r="C125" t="str">
        <f>IFERROR(VLOOKUP($B125,Sources[#Data],4,FALSE),"")</f>
        <v/>
      </c>
      <c r="D125" t="str">
        <f>IFERROR(VLOOKUP($B125,Sources[#Data],8,FALSE),"")</f>
        <v/>
      </c>
      <c r="E125" t="str">
        <f>IFERROR(VLOOKUP($B125,Sources[#Data],2,FALSE),"")</f>
        <v/>
      </c>
      <c r="F125">
        <v>2004</v>
      </c>
      <c r="G125" s="4">
        <v>4795.90565155882</v>
      </c>
      <c r="H125" t="str">
        <f>IFERROR(VLOOKUP($B125,Sources[#Data],7,FALSE),"")</f>
        <v/>
      </c>
    </row>
    <row r="126" spans="2:8">
      <c r="B126" t="s">
        <v>40</v>
      </c>
      <c r="C126" t="str">
        <f>IFERROR(VLOOKUP($B126,Sources[#Data],4,FALSE),"")</f>
        <v/>
      </c>
      <c r="D126" t="str">
        <f>IFERROR(VLOOKUP($B126,Sources[#Data],8,FALSE),"")</f>
        <v/>
      </c>
      <c r="E126" t="str">
        <f>IFERROR(VLOOKUP($B126,Sources[#Data],2,FALSE),"")</f>
        <v/>
      </c>
      <c r="F126">
        <v>2005</v>
      </c>
      <c r="G126" s="4">
        <v>2904.6035291949429</v>
      </c>
      <c r="H126" t="str">
        <f>IFERROR(VLOOKUP($B126,Sources[#Data],7,FALSE),"")</f>
        <v/>
      </c>
    </row>
    <row r="127" spans="2:8">
      <c r="B127" t="s">
        <v>40</v>
      </c>
      <c r="C127" t="str">
        <f>IFERROR(VLOOKUP($B127,Sources[#Data],4,FALSE),"")</f>
        <v/>
      </c>
      <c r="D127" t="str">
        <f>IFERROR(VLOOKUP($B127,Sources[#Data],8,FALSE),"")</f>
        <v/>
      </c>
      <c r="E127" t="str">
        <f>IFERROR(VLOOKUP($B127,Sources[#Data],2,FALSE),"")</f>
        <v/>
      </c>
      <c r="F127">
        <v>2008</v>
      </c>
      <c r="G127" s="4">
        <v>2578.4939189477659</v>
      </c>
      <c r="H127" t="str">
        <f>IFERROR(VLOOKUP($B127,Sources[#Data],7,FALSE),"")</f>
        <v/>
      </c>
    </row>
    <row r="128" spans="2:8">
      <c r="B128" t="s">
        <v>40</v>
      </c>
      <c r="C128" t="str">
        <f>IFERROR(VLOOKUP($B128,Sources[#Data],4,FALSE),"")</f>
        <v/>
      </c>
      <c r="D128" t="str">
        <f>IFERROR(VLOOKUP($B128,Sources[#Data],8,FALSE),"")</f>
        <v/>
      </c>
      <c r="E128" t="str">
        <f>IFERROR(VLOOKUP($B128,Sources[#Data],2,FALSE),"")</f>
        <v/>
      </c>
      <c r="F128">
        <v>2009</v>
      </c>
      <c r="G128" s="4">
        <v>2153.8404163187179</v>
      </c>
      <c r="H128" t="str">
        <f>IFERROR(VLOOKUP($B128,Sources[#Data],7,FALSE),"")</f>
        <v/>
      </c>
    </row>
    <row r="129" spans="2:8">
      <c r="B129" t="s">
        <v>40</v>
      </c>
      <c r="C129" t="str">
        <f>IFERROR(VLOOKUP($B129,Sources[#Data],4,FALSE),"")</f>
        <v/>
      </c>
      <c r="D129" t="str">
        <f>IFERROR(VLOOKUP($B129,Sources[#Data],8,FALSE),"")</f>
        <v/>
      </c>
      <c r="E129" t="str">
        <f>IFERROR(VLOOKUP($B129,Sources[#Data],2,FALSE),"")</f>
        <v/>
      </c>
      <c r="F129">
        <v>2010</v>
      </c>
      <c r="G129" s="4">
        <v>2049.5712715534619</v>
      </c>
      <c r="H129" t="str">
        <f>IFERROR(VLOOKUP($B129,Sources[#Data],7,FALSE),"")</f>
        <v/>
      </c>
    </row>
    <row r="130" spans="2:8">
      <c r="B130" t="s">
        <v>40</v>
      </c>
      <c r="C130" t="str">
        <f>IFERROR(VLOOKUP($B130,Sources[#Data],4,FALSE),"")</f>
        <v/>
      </c>
      <c r="D130" t="str">
        <f>IFERROR(VLOOKUP($B130,Sources[#Data],8,FALSE),"")</f>
        <v/>
      </c>
      <c r="E130" t="str">
        <f>IFERROR(VLOOKUP($B130,Sources[#Data],2,FALSE),"")</f>
        <v/>
      </c>
      <c r="F130">
        <v>2013</v>
      </c>
      <c r="G130" s="4">
        <v>2262.9523310238055</v>
      </c>
      <c r="H130" t="str">
        <f>IFERROR(VLOOKUP($B130,Sources[#Data],7,FALSE),"")</f>
        <v/>
      </c>
    </row>
    <row r="131" spans="2:8">
      <c r="B131" t="s">
        <v>40</v>
      </c>
      <c r="C131" t="str">
        <f>IFERROR(VLOOKUP($B131,Sources[#Data],4,FALSE),"")</f>
        <v/>
      </c>
      <c r="D131" t="str">
        <f>IFERROR(VLOOKUP($B131,Sources[#Data],8,FALSE),"")</f>
        <v/>
      </c>
      <c r="E131" t="str">
        <f>IFERROR(VLOOKUP($B131,Sources[#Data],2,FALSE),"")</f>
        <v/>
      </c>
      <c r="F131">
        <v>2014</v>
      </c>
      <c r="G131" s="4">
        <v>2062.829868752865</v>
      </c>
      <c r="H131" t="str">
        <f>IFERROR(VLOOKUP($B131,Sources[#Data],7,FALSE),"")</f>
        <v/>
      </c>
    </row>
    <row r="132" spans="2:8">
      <c r="B132" t="s">
        <v>40</v>
      </c>
      <c r="C132" t="str">
        <f>IFERROR(VLOOKUP($B132,Sources[#Data],4,FALSE),"")</f>
        <v/>
      </c>
      <c r="D132" t="str">
        <f>IFERROR(VLOOKUP($B132,Sources[#Data],8,FALSE),"")</f>
        <v/>
      </c>
      <c r="E132" t="str">
        <f>IFERROR(VLOOKUP($B132,Sources[#Data],2,FALSE),"")</f>
        <v/>
      </c>
      <c r="F132">
        <v>2015</v>
      </c>
      <c r="G132" s="4">
        <v>2011.7878427604476</v>
      </c>
      <c r="H132" t="str">
        <f>IFERROR(VLOOKUP($B132,Sources[#Data],7,FALSE),"")</f>
        <v/>
      </c>
    </row>
    <row r="133" spans="2:8">
      <c r="B133" t="s">
        <v>40</v>
      </c>
      <c r="C133" t="str">
        <f>IFERROR(VLOOKUP($B133,Sources[#Data],4,FALSE),"")</f>
        <v/>
      </c>
      <c r="D133" t="str">
        <f>IFERROR(VLOOKUP($B133,Sources[#Data],8,FALSE),"")</f>
        <v/>
      </c>
      <c r="E133" t="str">
        <f>IFERROR(VLOOKUP($B133,Sources[#Data],2,FALSE),"")</f>
        <v/>
      </c>
      <c r="F133">
        <v>2016</v>
      </c>
      <c r="G133" s="4">
        <v>1591.5088483602376</v>
      </c>
      <c r="H133" t="str">
        <f>IFERROR(VLOOKUP($B133,Sources[#Data],7,FALSE),"")</f>
        <v/>
      </c>
    </row>
    <row r="134" spans="2:8">
      <c r="B134" t="s">
        <v>40</v>
      </c>
      <c r="C134" t="str">
        <f>IFERROR(VLOOKUP($B134,Sources[#Data],4,FALSE),"")</f>
        <v/>
      </c>
      <c r="D134" t="str">
        <f>IFERROR(VLOOKUP($B134,Sources[#Data],8,FALSE),"")</f>
        <v/>
      </c>
      <c r="E134" t="str">
        <f>IFERROR(VLOOKUP($B134,Sources[#Data],2,FALSE),"")</f>
        <v/>
      </c>
      <c r="F134">
        <v>2017</v>
      </c>
      <c r="G134" s="4">
        <v>1303.6385221087701</v>
      </c>
      <c r="H134" t="str">
        <f>IFERROR(VLOOKUP($B134,Sources[#Data],7,FALSE),"")</f>
        <v/>
      </c>
    </row>
    <row r="135" spans="2:8">
      <c r="B135" t="s">
        <v>40</v>
      </c>
      <c r="C135" t="str">
        <f>IFERROR(VLOOKUP($B135,Sources[#Data],4,FALSE),"")</f>
        <v/>
      </c>
      <c r="D135" t="str">
        <f>IFERROR(VLOOKUP($B135,Sources[#Data],8,FALSE),"")</f>
        <v/>
      </c>
      <c r="E135" t="str">
        <f>IFERROR(VLOOKUP($B135,Sources[#Data],2,FALSE),"")</f>
        <v/>
      </c>
      <c r="F135">
        <v>2018</v>
      </c>
      <c r="G135" s="4">
        <v>1000</v>
      </c>
      <c r="H135" t="str">
        <f>IFERROR(VLOOKUP($B135,Sources[#Data],7,FALSE),"")</f>
        <v/>
      </c>
    </row>
    <row r="136" spans="2:8">
      <c r="B136" t="s">
        <v>40</v>
      </c>
      <c r="C136" t="str">
        <f>IFERROR(VLOOKUP($B136,Sources[#Data],4,FALSE),"")</f>
        <v/>
      </c>
      <c r="D136" t="str">
        <f>IFERROR(VLOOKUP($B136,Sources[#Data],8,FALSE),"")</f>
        <v/>
      </c>
      <c r="E136" t="str">
        <f>IFERROR(VLOOKUP($B136,Sources[#Data],2,FALSE),"")</f>
        <v/>
      </c>
      <c r="F136">
        <v>2020</v>
      </c>
      <c r="G136" s="4">
        <v>1042.8194851928492</v>
      </c>
      <c r="H136" t="str">
        <f>IFERROR(VLOOKUP($B136,Sources[#Data],7,FALSE),"")</f>
        <v/>
      </c>
    </row>
    <row r="137" spans="2:8">
      <c r="B137" t="s">
        <v>40</v>
      </c>
      <c r="C137" t="str">
        <f>IFERROR(VLOOKUP($B137,Sources[#Data],4,FALSE),"")</f>
        <v/>
      </c>
      <c r="D137" t="str">
        <f>IFERROR(VLOOKUP($B137,Sources[#Data],8,FALSE),"")</f>
        <v/>
      </c>
      <c r="E137" t="str">
        <f>IFERROR(VLOOKUP($B137,Sources[#Data],2,FALSE),"")</f>
        <v/>
      </c>
      <c r="F137">
        <v>2025</v>
      </c>
      <c r="G137" s="4">
        <v>850</v>
      </c>
      <c r="H137" t="str">
        <f>IFERROR(VLOOKUP($B137,Sources[#Data],7,FALSE),"")</f>
        <v/>
      </c>
    </row>
    <row r="138" spans="2:8">
      <c r="B138" t="s">
        <v>40</v>
      </c>
      <c r="C138" t="str">
        <f>IFERROR(VLOOKUP($B138,Sources[#Data],4,FALSE),"")</f>
        <v/>
      </c>
      <c r="D138" t="str">
        <f>IFERROR(VLOOKUP($B138,Sources[#Data],8,FALSE),"")</f>
        <v/>
      </c>
      <c r="E138" t="str">
        <f>IFERROR(VLOOKUP($B138,Sources[#Data],2,FALSE),"")</f>
        <v/>
      </c>
      <c r="F138">
        <v>2030</v>
      </c>
      <c r="G138" s="4">
        <v>733.3131296460092</v>
      </c>
      <c r="H138" t="str">
        <f>IFERROR(VLOOKUP($B138,Sources[#Data],7,FALSE),"")</f>
        <v/>
      </c>
    </row>
    <row r="139" spans="2:8">
      <c r="C139" t="str">
        <f>IFERROR(VLOOKUP($B139,Sources[#Data],4,FALSE),"")</f>
        <v/>
      </c>
      <c r="D139" t="str">
        <f>IFERROR(VLOOKUP($B139,Sources[#Data],8,FALSE),"")</f>
        <v/>
      </c>
      <c r="E139" t="str">
        <f>IFERROR(VLOOKUP($B139,Sources[#Data],2,FALSE),"")</f>
        <v/>
      </c>
      <c r="G139" s="4"/>
      <c r="H139" t="str">
        <f>IFERROR(VLOOKUP($B139,Sources[#Data],7,FALSE),"")</f>
        <v/>
      </c>
    </row>
    <row r="140" spans="2:8">
      <c r="C140" t="str">
        <f>IFERROR(VLOOKUP($B140,Sources[#Data],4,FALSE),"")</f>
        <v/>
      </c>
      <c r="D140" t="str">
        <f>IFERROR(VLOOKUP($B140,Sources[#Data],8,FALSE),"")</f>
        <v/>
      </c>
      <c r="E140" t="str">
        <f>IFERROR(VLOOKUP($B140,Sources[#Data],2,FALSE),"")</f>
        <v/>
      </c>
      <c r="G140" s="4"/>
      <c r="H140" t="str">
        <f>IFERROR(VLOOKUP($B140,Sources[#Data],7,FALSE),"")</f>
        <v/>
      </c>
    </row>
    <row r="141" spans="2:8">
      <c r="C141" t="str">
        <f>IFERROR(VLOOKUP($B141,Sources[#Data],4,FALSE),"")</f>
        <v/>
      </c>
      <c r="D141" t="str">
        <f>IFERROR(VLOOKUP($B141,Sources[#Data],8,FALSE),"")</f>
        <v/>
      </c>
      <c r="E141" t="str">
        <f>IFERROR(VLOOKUP($B141,Sources[#Data],2,FALSE),"")</f>
        <v/>
      </c>
      <c r="G141" s="4"/>
      <c r="H141" t="str">
        <f>IFERROR(VLOOKUP($B141,Sources[#Data],7,FALSE),"")</f>
        <v/>
      </c>
    </row>
    <row r="142" spans="2:8">
      <c r="C142" t="str">
        <f>IFERROR(VLOOKUP($B142,Sources[#Data],4,FALSE),"")</f>
        <v/>
      </c>
      <c r="D142" t="str">
        <f>IFERROR(VLOOKUP($B142,Sources[#Data],8,FALSE),"")</f>
        <v/>
      </c>
      <c r="E142" t="str">
        <f>IFERROR(VLOOKUP($B142,Sources[#Data],2,FALSE),"")</f>
        <v/>
      </c>
      <c r="G142" s="4"/>
      <c r="H142" t="str">
        <f>IFERROR(VLOOKUP($B142,Sources[#Data],7,FALSE),"")</f>
        <v/>
      </c>
    </row>
    <row r="143" spans="2:8">
      <c r="C143" t="str">
        <f>IFERROR(VLOOKUP($B143,Sources[#Data],4,FALSE),"")</f>
        <v/>
      </c>
      <c r="D143" t="str">
        <f>IFERROR(VLOOKUP($B143,Sources[#Data],8,FALSE),"")</f>
        <v/>
      </c>
      <c r="E143" t="str">
        <f>IFERROR(VLOOKUP($B143,Sources[#Data],2,FALSE),"")</f>
        <v/>
      </c>
      <c r="G143" s="4"/>
      <c r="H143" t="str">
        <f>IFERROR(VLOOKUP($B143,Sources[#Data],7,FALSE),"")</f>
        <v/>
      </c>
    </row>
    <row r="144" spans="2:8">
      <c r="C144" t="str">
        <f>IFERROR(VLOOKUP($B144,Sources[#Data],4,FALSE),"")</f>
        <v/>
      </c>
      <c r="D144" t="str">
        <f>IFERROR(VLOOKUP($B144,Sources[#Data],8,FALSE),"")</f>
        <v/>
      </c>
      <c r="E144" t="str">
        <f>IFERROR(VLOOKUP($B144,Sources[#Data],2,FALSE),"")</f>
        <v/>
      </c>
      <c r="G144" s="4"/>
      <c r="H144" t="str">
        <f>IFERROR(VLOOKUP($B144,Sources[#Data],7,FALSE),"")</f>
        <v/>
      </c>
    </row>
    <row r="145" spans="3:8">
      <c r="C145" t="str">
        <f>IFERROR(VLOOKUP($B145,Sources[#Data],4,FALSE),"")</f>
        <v/>
      </c>
      <c r="D145" t="str">
        <f>IFERROR(VLOOKUP($B145,Sources[#Data],8,FALSE),"")</f>
        <v/>
      </c>
      <c r="E145" t="str">
        <f>IFERROR(VLOOKUP($B145,Sources[#Data],2,FALSE),"")</f>
        <v/>
      </c>
      <c r="G145" s="4"/>
      <c r="H145" t="str">
        <f>IFERROR(VLOOKUP($B145,Sources[#Data],7,FALSE),"")</f>
        <v/>
      </c>
    </row>
    <row r="146" spans="3:8">
      <c r="C146" t="str">
        <f>IFERROR(VLOOKUP($B146,Sources[#Data],4,FALSE),"")</f>
        <v/>
      </c>
      <c r="D146" t="str">
        <f>IFERROR(VLOOKUP($B146,Sources[#Data],8,FALSE),"")</f>
        <v/>
      </c>
      <c r="E146" t="str">
        <f>IFERROR(VLOOKUP($B146,Sources[#Data],2,FALSE),"")</f>
        <v/>
      </c>
      <c r="G146" s="4"/>
      <c r="H146" t="str">
        <f>IFERROR(VLOOKUP($B146,Sources[#Data],7,FALSE),"")</f>
        <v/>
      </c>
    </row>
    <row r="147" spans="3:8">
      <c r="C147" t="str">
        <f>IFERROR(VLOOKUP($B147,Sources[#Data],4,FALSE),"")</f>
        <v/>
      </c>
      <c r="D147" t="str">
        <f>IFERROR(VLOOKUP($B147,Sources[#Data],8,FALSE),"")</f>
        <v/>
      </c>
      <c r="E147" t="str">
        <f>IFERROR(VLOOKUP($B147,Sources[#Data],2,FALSE),"")</f>
        <v/>
      </c>
      <c r="G147" s="4"/>
      <c r="H147" t="str">
        <f>IFERROR(VLOOKUP($B147,Sources[#Data],7,FALSE),"")</f>
        <v/>
      </c>
    </row>
    <row r="148" spans="3:8">
      <c r="C148" t="str">
        <f>IFERROR(VLOOKUP($B148,Sources[#Data],4,FALSE),"")</f>
        <v/>
      </c>
      <c r="D148" t="str">
        <f>IFERROR(VLOOKUP($B148,Sources[#Data],8,FALSE),"")</f>
        <v/>
      </c>
      <c r="E148" t="str">
        <f>IFERROR(VLOOKUP($B148,Sources[#Data],2,FALSE),"")</f>
        <v/>
      </c>
      <c r="G148" s="4"/>
      <c r="H148" t="str">
        <f>IFERROR(VLOOKUP($B148,Sources[#Data],7,FALSE),"")</f>
        <v/>
      </c>
    </row>
    <row r="149" spans="3:8">
      <c r="C149" t="str">
        <f>IFERROR(VLOOKUP($B149,Sources[#Data],4,FALSE),"")</f>
        <v/>
      </c>
      <c r="D149" t="str">
        <f>IFERROR(VLOOKUP($B149,Sources[#Data],8,FALSE),"")</f>
        <v/>
      </c>
      <c r="E149" t="str">
        <f>IFERROR(VLOOKUP($B149,Sources[#Data],2,FALSE),"")</f>
        <v/>
      </c>
      <c r="G149" s="4"/>
      <c r="H149" t="str">
        <f>IFERROR(VLOOKUP($B149,Sources[#Data],7,FALSE),"")</f>
        <v/>
      </c>
    </row>
    <row r="150" spans="3:8">
      <c r="C150" t="str">
        <f>IFERROR(VLOOKUP($B150,Sources[#Data],4,FALSE),"")</f>
        <v/>
      </c>
      <c r="D150" t="str">
        <f>IFERROR(VLOOKUP($B150,Sources[#Data],8,FALSE),"")</f>
        <v/>
      </c>
      <c r="E150" t="str">
        <f>IFERROR(VLOOKUP($B150,Sources[#Data],2,FALSE),"")</f>
        <v/>
      </c>
      <c r="G150" s="4"/>
      <c r="H150" t="str">
        <f>IFERROR(VLOOKUP($B150,Sources[#Data],7,FALSE),"")</f>
        <v/>
      </c>
    </row>
    <row r="151" spans="3:8">
      <c r="C151" t="str">
        <f>IFERROR(VLOOKUP($B151,Sources[#Data],4,FALSE),"")</f>
        <v/>
      </c>
      <c r="D151" t="str">
        <f>IFERROR(VLOOKUP($B151,Sources[#Data],8,FALSE),"")</f>
        <v/>
      </c>
      <c r="E151" t="str">
        <f>IFERROR(VLOOKUP($B151,Sources[#Data],2,FALSE),"")</f>
        <v/>
      </c>
      <c r="G151" s="4"/>
      <c r="H151" t="str">
        <f>IFERROR(VLOOKUP($B151,Sources[#Data],7,FALSE),"")</f>
        <v/>
      </c>
    </row>
    <row r="152" spans="3:8">
      <c r="C152" t="str">
        <f>IFERROR(VLOOKUP($B152,Sources[#Data],4,FALSE),"")</f>
        <v/>
      </c>
      <c r="D152" t="str">
        <f>IFERROR(VLOOKUP($B152,Sources[#Data],8,FALSE),"")</f>
        <v/>
      </c>
      <c r="E152" t="str">
        <f>IFERROR(VLOOKUP($B152,Sources[#Data],2,FALSE),"")</f>
        <v/>
      </c>
      <c r="G152" s="4"/>
      <c r="H152" t="str">
        <f>IFERROR(VLOOKUP($B152,Sources[#Data],7,FALSE),"")</f>
        <v/>
      </c>
    </row>
    <row r="153" spans="3:8">
      <c r="C153" t="str">
        <f>IFERROR(VLOOKUP($B153,Sources[#Data],4,FALSE),"")</f>
        <v/>
      </c>
      <c r="D153" t="str">
        <f>IFERROR(VLOOKUP($B153,Sources[#Data],8,FALSE),"")</f>
        <v/>
      </c>
      <c r="E153" t="str">
        <f>IFERROR(VLOOKUP($B153,Sources[#Data],2,FALSE),"")</f>
        <v/>
      </c>
      <c r="G153" s="4"/>
      <c r="H153" t="str">
        <f>IFERROR(VLOOKUP($B153,Sources[#Data],7,FALSE),"")</f>
        <v/>
      </c>
    </row>
  </sheetData>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Button 1">
              <controlPr defaultSize="0" print="0" autoFill="0" autoPict="0" macro="[0]!Crawl_Citekey">
                <anchor moveWithCells="1">
                  <from>
                    <xdr:col>4</xdr:col>
                    <xdr:colOff>30480</xdr:colOff>
                    <xdr:row>0</xdr:row>
                    <xdr:rowOff>53340</xdr:rowOff>
                  </from>
                  <to>
                    <xdr:col>4</xdr:col>
                    <xdr:colOff>998220</xdr:colOff>
                    <xdr:row>1</xdr:row>
                    <xdr:rowOff>91440</xdr:rowOff>
                  </to>
                </anchor>
              </controlPr>
            </control>
          </mc:Choice>
        </mc:AlternateContent>
        <mc:AlternateContent xmlns:mc="http://schemas.openxmlformats.org/markup-compatibility/2006">
          <mc:Choice Requires="x14">
            <control shapeId="6146" r:id="rId5" name="Button 2">
              <controlPr defaultSize="0" print="0" autoFill="0" autoPict="0" macro="[0]!Module1.Export">
                <anchor moveWithCells="1">
                  <from>
                    <xdr:col>5</xdr:col>
                    <xdr:colOff>76200</xdr:colOff>
                    <xdr:row>0</xdr:row>
                    <xdr:rowOff>53340</xdr:rowOff>
                  </from>
                  <to>
                    <xdr:col>5</xdr:col>
                    <xdr:colOff>807720</xdr:colOff>
                    <xdr:row>1</xdr:row>
                    <xdr:rowOff>91440</xdr:rowOff>
                  </to>
                </anchor>
              </controlPr>
            </control>
          </mc:Choice>
        </mc:AlternateContent>
      </controls>
    </mc:Choice>
  </mc:AlternateContent>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138"/>
  <sheetViews>
    <sheetView showGridLines="0" zoomScale="80" zoomScaleNormal="80" workbookViewId="0">
      <pane ySplit="1" topLeftCell="A2" activePane="bottomLeft" state="frozen"/>
      <selection pane="bottomLeft"/>
    </sheetView>
  </sheetViews>
  <sheetFormatPr baseColWidth="10" defaultColWidth="8.88671875" defaultRowHeight="14.4"/>
  <cols>
    <col min="1" max="1" width="12.44140625" bestFit="1" customWidth="1"/>
    <col min="2" max="2" width="26.88671875" bestFit="1" customWidth="1"/>
    <col min="3" max="5" width="81.109375" bestFit="1" customWidth="1"/>
    <col min="6" max="6" width="10.5546875" customWidth="1"/>
  </cols>
  <sheetData>
    <row r="1" spans="1:6" s="1" customFormat="1">
      <c r="A1" s="3" t="s">
        <v>646</v>
      </c>
      <c r="B1" s="3" t="s">
        <v>25</v>
      </c>
      <c r="C1" s="3" t="s">
        <v>311</v>
      </c>
      <c r="D1" s="3" t="s">
        <v>312</v>
      </c>
      <c r="E1" s="3" t="s">
        <v>313</v>
      </c>
      <c r="F1" s="3" t="s">
        <v>9</v>
      </c>
    </row>
    <row r="2" spans="1:6">
      <c r="A2" s="5">
        <f>MATCH(B2,Sources[Citekey],0)</f>
        <v>1</v>
      </c>
      <c r="B2" t="s">
        <v>162</v>
      </c>
      <c r="C2" t="s">
        <v>387</v>
      </c>
      <c r="D2" t="s">
        <v>640</v>
      </c>
      <c r="E2" t="s">
        <v>641</v>
      </c>
      <c r="F2">
        <v>2014</v>
      </c>
    </row>
    <row r="3" spans="1:6">
      <c r="A3" s="5">
        <f>MATCH(B3,Sources[Citekey],0)</f>
        <v>2</v>
      </c>
      <c r="B3" t="s">
        <v>134</v>
      </c>
      <c r="C3" t="s">
        <v>529</v>
      </c>
      <c r="D3" t="s">
        <v>314</v>
      </c>
      <c r="E3" t="s">
        <v>315</v>
      </c>
      <c r="F3">
        <v>2011</v>
      </c>
    </row>
    <row r="4" spans="1:6">
      <c r="A4" s="5">
        <f>MATCH(B4,Sources[Citekey],0)</f>
        <v>3</v>
      </c>
      <c r="B4" t="s">
        <v>67</v>
      </c>
      <c r="C4" t="s">
        <v>530</v>
      </c>
      <c r="D4" t="s">
        <v>531</v>
      </c>
      <c r="E4" t="s">
        <v>316</v>
      </c>
      <c r="F4">
        <v>2009</v>
      </c>
    </row>
    <row r="5" spans="1:6">
      <c r="A5" s="5">
        <f>MATCH(B5,Sources[Citekey],0)</f>
        <v>4</v>
      </c>
      <c r="B5" t="s">
        <v>136</v>
      </c>
      <c r="C5" t="s">
        <v>532</v>
      </c>
      <c r="D5" t="s">
        <v>324</v>
      </c>
      <c r="E5" t="s">
        <v>325</v>
      </c>
      <c r="F5">
        <v>2013</v>
      </c>
    </row>
    <row r="6" spans="1:6">
      <c r="A6" s="5">
        <f>MATCH(B6,Sources[Citekey],0)</f>
        <v>5</v>
      </c>
      <c r="B6" t="s">
        <v>138</v>
      </c>
      <c r="C6" t="s">
        <v>533</v>
      </c>
      <c r="D6" t="s">
        <v>534</v>
      </c>
      <c r="F6">
        <v>2011</v>
      </c>
    </row>
    <row r="7" spans="1:6">
      <c r="A7" s="5">
        <f>MATCH(B7,Sources[Citekey],0)</f>
        <v>6</v>
      </c>
      <c r="B7" t="s">
        <v>139</v>
      </c>
      <c r="C7" t="s">
        <v>535</v>
      </c>
      <c r="D7" t="s">
        <v>326</v>
      </c>
      <c r="E7" t="s">
        <v>327</v>
      </c>
      <c r="F7">
        <v>2016</v>
      </c>
    </row>
    <row r="8" spans="1:6">
      <c r="A8" s="5">
        <f>MATCH(B8,Sources[Citekey],0)</f>
        <v>7</v>
      </c>
      <c r="B8" t="s">
        <v>94</v>
      </c>
      <c r="C8" t="s">
        <v>536</v>
      </c>
      <c r="D8" t="s">
        <v>328</v>
      </c>
      <c r="E8" t="s">
        <v>316</v>
      </c>
      <c r="F8">
        <v>1997</v>
      </c>
    </row>
    <row r="9" spans="1:6">
      <c r="A9" s="5">
        <f>MATCH(B9,Sources[Citekey],0)</f>
        <v>8</v>
      </c>
      <c r="B9" t="s">
        <v>140</v>
      </c>
      <c r="C9" t="s">
        <v>537</v>
      </c>
      <c r="D9" t="s">
        <v>332</v>
      </c>
      <c r="E9" t="s">
        <v>316</v>
      </c>
      <c r="F9">
        <v>2008</v>
      </c>
    </row>
    <row r="10" spans="1:6">
      <c r="A10" s="5">
        <f>MATCH(B10,Sources[Citekey],0)</f>
        <v>9</v>
      </c>
      <c r="B10" t="s">
        <v>142</v>
      </c>
      <c r="C10" t="s">
        <v>537</v>
      </c>
      <c r="D10" t="s">
        <v>331</v>
      </c>
      <c r="E10" t="s">
        <v>315</v>
      </c>
      <c r="F10">
        <v>2009</v>
      </c>
    </row>
    <row r="11" spans="1:6">
      <c r="A11" s="5">
        <f>MATCH(B11,Sources[Citekey],0)</f>
        <v>10</v>
      </c>
      <c r="B11" t="s">
        <v>143</v>
      </c>
      <c r="C11" t="s">
        <v>537</v>
      </c>
      <c r="D11" t="s">
        <v>330</v>
      </c>
      <c r="E11" t="s">
        <v>317</v>
      </c>
      <c r="F11">
        <v>2010</v>
      </c>
    </row>
    <row r="12" spans="1:6">
      <c r="A12" s="5">
        <f>MATCH(B12,Sources[Citekey],0)</f>
        <v>11</v>
      </c>
      <c r="B12" t="s">
        <v>145</v>
      </c>
      <c r="C12" t="s">
        <v>538</v>
      </c>
      <c r="D12" t="s">
        <v>334</v>
      </c>
      <c r="E12" t="s">
        <v>316</v>
      </c>
      <c r="F12">
        <v>2007</v>
      </c>
    </row>
    <row r="13" spans="1:6">
      <c r="A13" s="5">
        <f>MATCH(B13,Sources[Citekey],0)</f>
        <v>12</v>
      </c>
      <c r="B13" t="s">
        <v>146</v>
      </c>
      <c r="C13" t="s">
        <v>539</v>
      </c>
      <c r="D13" t="s">
        <v>336</v>
      </c>
      <c r="E13" t="s">
        <v>316</v>
      </c>
      <c r="F13">
        <v>2008</v>
      </c>
    </row>
    <row r="14" spans="1:6">
      <c r="A14" s="5">
        <f>MATCH(B14,Sources[Citekey],0)</f>
        <v>13</v>
      </c>
      <c r="B14" t="s">
        <v>73</v>
      </c>
      <c r="C14" t="s">
        <v>540</v>
      </c>
      <c r="D14" t="s">
        <v>337</v>
      </c>
      <c r="E14" t="s">
        <v>323</v>
      </c>
      <c r="F14">
        <v>2012</v>
      </c>
    </row>
    <row r="15" spans="1:6">
      <c r="A15" s="5">
        <f>MATCH(B15,Sources[Citekey],0)</f>
        <v>14</v>
      </c>
      <c r="B15" t="s">
        <v>71</v>
      </c>
      <c r="C15" t="s">
        <v>541</v>
      </c>
      <c r="D15" t="s">
        <v>338</v>
      </c>
      <c r="E15" t="s">
        <v>339</v>
      </c>
      <c r="F15">
        <v>2007</v>
      </c>
    </row>
    <row r="16" spans="1:6">
      <c r="A16" s="5">
        <f>MATCH(B16,Sources[Citekey],0)</f>
        <v>15</v>
      </c>
      <c r="B16" t="s">
        <v>148</v>
      </c>
      <c r="C16" t="s">
        <v>643</v>
      </c>
      <c r="D16" t="s">
        <v>642</v>
      </c>
      <c r="E16" t="s">
        <v>323</v>
      </c>
      <c r="F16">
        <v>2014</v>
      </c>
    </row>
    <row r="17" spans="1:6">
      <c r="A17" s="5">
        <f>MATCH(B17,Sources[Citekey],0)</f>
        <v>16</v>
      </c>
      <c r="B17" t="s">
        <v>150</v>
      </c>
      <c r="C17" t="s">
        <v>542</v>
      </c>
      <c r="D17" t="s">
        <v>340</v>
      </c>
      <c r="E17" t="s">
        <v>329</v>
      </c>
      <c r="F17">
        <v>2015</v>
      </c>
    </row>
    <row r="18" spans="1:6">
      <c r="A18" s="5">
        <f>MATCH(B18,Sources[Citekey],0)</f>
        <v>17</v>
      </c>
      <c r="B18" t="s">
        <v>151</v>
      </c>
      <c r="C18" t="s">
        <v>543</v>
      </c>
      <c r="D18" t="s">
        <v>343</v>
      </c>
      <c r="E18" t="s">
        <v>316</v>
      </c>
      <c r="F18">
        <v>2015</v>
      </c>
    </row>
    <row r="19" spans="1:6">
      <c r="A19" s="5">
        <f>MATCH(B19,Sources[Citekey],0)</f>
        <v>19</v>
      </c>
      <c r="B19" t="s">
        <v>154</v>
      </c>
      <c r="C19" t="s">
        <v>544</v>
      </c>
      <c r="D19" t="s">
        <v>352</v>
      </c>
      <c r="E19" t="s">
        <v>316</v>
      </c>
      <c r="F19">
        <v>2015</v>
      </c>
    </row>
    <row r="20" spans="1:6">
      <c r="A20" s="5">
        <f>MATCH(B20,Sources[Citekey],0)</f>
        <v>20</v>
      </c>
      <c r="B20" t="s">
        <v>98</v>
      </c>
      <c r="C20" t="s">
        <v>545</v>
      </c>
      <c r="D20" t="s">
        <v>355</v>
      </c>
      <c r="E20" t="s">
        <v>321</v>
      </c>
      <c r="F20">
        <v>2008</v>
      </c>
    </row>
    <row r="21" spans="1:6">
      <c r="A21" s="5">
        <f>MATCH(B21,Sources[Citekey],0)</f>
        <v>22</v>
      </c>
      <c r="B21" t="s">
        <v>91</v>
      </c>
      <c r="C21" t="s">
        <v>546</v>
      </c>
      <c r="D21" t="s">
        <v>364</v>
      </c>
      <c r="E21" t="s">
        <v>316</v>
      </c>
      <c r="F21">
        <v>2007</v>
      </c>
    </row>
    <row r="22" spans="1:6">
      <c r="A22" s="5">
        <f>MATCH(B22,Sources[Citekey],0)</f>
        <v>23</v>
      </c>
      <c r="B22" t="s">
        <v>155</v>
      </c>
      <c r="C22" t="s">
        <v>365</v>
      </c>
      <c r="D22" t="s">
        <v>366</v>
      </c>
      <c r="E22" t="s">
        <v>316</v>
      </c>
      <c r="F22">
        <v>2013</v>
      </c>
    </row>
    <row r="23" spans="1:6">
      <c r="A23" s="5">
        <f>MATCH(B23,Sources[Citekey],0)</f>
        <v>24</v>
      </c>
      <c r="B23" t="s">
        <v>157</v>
      </c>
      <c r="C23" t="s">
        <v>547</v>
      </c>
      <c r="D23" t="s">
        <v>367</v>
      </c>
      <c r="E23" t="s">
        <v>368</v>
      </c>
      <c r="F23">
        <v>2014</v>
      </c>
    </row>
    <row r="24" spans="1:6">
      <c r="A24" s="5">
        <f>MATCH(B24,Sources[Citekey],0)</f>
        <v>25</v>
      </c>
      <c r="B24" t="s">
        <v>158</v>
      </c>
      <c r="C24" t="s">
        <v>548</v>
      </c>
      <c r="D24" t="s">
        <v>370</v>
      </c>
      <c r="E24" t="s">
        <v>327</v>
      </c>
      <c r="F24">
        <v>2015</v>
      </c>
    </row>
    <row r="25" spans="1:6">
      <c r="A25" s="5">
        <f>MATCH(B25,Sources[Citekey],0)</f>
        <v>27</v>
      </c>
      <c r="B25" t="s">
        <v>33</v>
      </c>
      <c r="C25" t="s">
        <v>549</v>
      </c>
      <c r="D25" t="s">
        <v>550</v>
      </c>
      <c r="E25" t="s">
        <v>317</v>
      </c>
      <c r="F25">
        <v>2016</v>
      </c>
    </row>
    <row r="26" spans="1:6">
      <c r="A26" s="5">
        <f>MATCH(B26,Sources[Citekey],0)</f>
        <v>28</v>
      </c>
      <c r="B26" t="s">
        <v>68</v>
      </c>
      <c r="C26" t="s">
        <v>551</v>
      </c>
      <c r="D26" t="s">
        <v>375</v>
      </c>
      <c r="E26" t="s">
        <v>316</v>
      </c>
      <c r="F26">
        <v>2007</v>
      </c>
    </row>
    <row r="27" spans="1:6">
      <c r="A27" s="5">
        <f>MATCH(B27,Sources[Citekey],0)</f>
        <v>29</v>
      </c>
      <c r="B27" t="s">
        <v>201</v>
      </c>
      <c r="C27" t="s">
        <v>552</v>
      </c>
      <c r="D27" t="s">
        <v>377</v>
      </c>
      <c r="E27" t="s">
        <v>322</v>
      </c>
      <c r="F27">
        <v>2015</v>
      </c>
    </row>
    <row r="28" spans="1:6">
      <c r="A28" s="5">
        <f>MATCH(B28,Sources[Citekey],0)</f>
        <v>30</v>
      </c>
      <c r="B28" t="s">
        <v>203</v>
      </c>
      <c r="C28" t="s">
        <v>553</v>
      </c>
      <c r="D28" t="s">
        <v>378</v>
      </c>
      <c r="E28" t="s">
        <v>316</v>
      </c>
      <c r="F28">
        <v>2015</v>
      </c>
    </row>
    <row r="29" spans="1:6">
      <c r="A29" s="5">
        <f>MATCH(B29,Sources[Citekey],0)</f>
        <v>31</v>
      </c>
      <c r="B29" t="s">
        <v>79</v>
      </c>
      <c r="C29" t="s">
        <v>554</v>
      </c>
      <c r="D29" t="s">
        <v>384</v>
      </c>
      <c r="F29">
        <v>2008</v>
      </c>
    </row>
    <row r="30" spans="1:6">
      <c r="A30" s="5">
        <f>MATCH(B30,Sources[Citekey],0)</f>
        <v>32</v>
      </c>
      <c r="B30" t="s">
        <v>160</v>
      </c>
      <c r="C30" t="s">
        <v>555</v>
      </c>
      <c r="D30" t="s">
        <v>385</v>
      </c>
      <c r="E30" t="s">
        <v>386</v>
      </c>
      <c r="F30">
        <v>2009</v>
      </c>
    </row>
    <row r="31" spans="1:6">
      <c r="A31" s="5">
        <f>MATCH(B31,Sources[Citekey],0)</f>
        <v>33</v>
      </c>
      <c r="B31" t="s">
        <v>164</v>
      </c>
      <c r="C31" t="s">
        <v>556</v>
      </c>
      <c r="D31" t="s">
        <v>392</v>
      </c>
      <c r="E31" t="s">
        <v>316</v>
      </c>
      <c r="F31">
        <v>2007</v>
      </c>
    </row>
    <row r="32" spans="1:6">
      <c r="A32" s="5">
        <f>MATCH(B32,Sources[Citekey],0)</f>
        <v>34</v>
      </c>
      <c r="B32" t="s">
        <v>163</v>
      </c>
      <c r="C32" t="s">
        <v>557</v>
      </c>
      <c r="D32" t="s">
        <v>648</v>
      </c>
      <c r="E32" t="s">
        <v>644</v>
      </c>
      <c r="F32">
        <v>2015</v>
      </c>
    </row>
    <row r="33" spans="1:6">
      <c r="A33" s="5">
        <f>MATCH(B33,Sources[Citekey],0)</f>
        <v>35</v>
      </c>
      <c r="B33" t="s">
        <v>205</v>
      </c>
      <c r="C33" t="s">
        <v>558</v>
      </c>
      <c r="D33" t="s">
        <v>649</v>
      </c>
      <c r="E33" t="s">
        <v>323</v>
      </c>
      <c r="F33">
        <v>2014</v>
      </c>
    </row>
    <row r="34" spans="1:6">
      <c r="A34" s="5">
        <f>MATCH(B34,Sources[Citekey],0)</f>
        <v>36</v>
      </c>
      <c r="B34" t="s">
        <v>165</v>
      </c>
      <c r="C34" t="s">
        <v>559</v>
      </c>
      <c r="D34" t="s">
        <v>391</v>
      </c>
      <c r="E34" t="s">
        <v>316</v>
      </c>
      <c r="F34">
        <v>2008</v>
      </c>
    </row>
    <row r="35" spans="1:6">
      <c r="A35" s="5">
        <f>MATCH(B35,Sources[Citekey],0)</f>
        <v>37</v>
      </c>
      <c r="B35" t="s">
        <v>60</v>
      </c>
      <c r="C35" t="s">
        <v>560</v>
      </c>
      <c r="D35" t="s">
        <v>390</v>
      </c>
      <c r="E35" t="s">
        <v>322</v>
      </c>
      <c r="F35">
        <v>2016</v>
      </c>
    </row>
    <row r="36" spans="1:6">
      <c r="A36" s="5">
        <f>MATCH(B36,Sources[Citekey],0)</f>
        <v>38</v>
      </c>
      <c r="B36" t="s">
        <v>209</v>
      </c>
      <c r="C36" t="s">
        <v>561</v>
      </c>
      <c r="D36" t="s">
        <v>396</v>
      </c>
      <c r="E36" t="s">
        <v>316</v>
      </c>
      <c r="F36">
        <v>2008</v>
      </c>
    </row>
    <row r="37" spans="1:6">
      <c r="A37" s="5">
        <f>MATCH(B37,Sources[Citekey],0)</f>
        <v>39</v>
      </c>
      <c r="B37" t="s">
        <v>86</v>
      </c>
      <c r="C37" t="s">
        <v>562</v>
      </c>
      <c r="D37" t="s">
        <v>397</v>
      </c>
      <c r="E37" t="s">
        <v>335</v>
      </c>
      <c r="F37">
        <v>2005</v>
      </c>
    </row>
    <row r="38" spans="1:6">
      <c r="A38" s="5">
        <f>MATCH(B38,Sources[Citekey],0)</f>
        <v>40</v>
      </c>
      <c r="B38" t="s">
        <v>167</v>
      </c>
      <c r="C38" t="s">
        <v>398</v>
      </c>
      <c r="D38" t="s">
        <v>650</v>
      </c>
      <c r="E38" t="s">
        <v>327</v>
      </c>
      <c r="F38">
        <v>2016</v>
      </c>
    </row>
    <row r="39" spans="1:6">
      <c r="A39" s="5">
        <f>MATCH(B39,Sources[Citekey],0)</f>
        <v>41</v>
      </c>
      <c r="B39" t="s">
        <v>168</v>
      </c>
      <c r="C39" t="s">
        <v>563</v>
      </c>
      <c r="D39" t="s">
        <v>564</v>
      </c>
      <c r="E39" t="s">
        <v>323</v>
      </c>
      <c r="F39">
        <v>2015</v>
      </c>
    </row>
    <row r="40" spans="1:6">
      <c r="A40" s="5">
        <f>MATCH(B40,Sources[Citekey],0)</f>
        <v>42</v>
      </c>
      <c r="B40" t="s">
        <v>169</v>
      </c>
      <c r="C40" t="s">
        <v>565</v>
      </c>
      <c r="D40" t="s">
        <v>566</v>
      </c>
      <c r="E40" t="s">
        <v>327</v>
      </c>
      <c r="F40">
        <v>2016</v>
      </c>
    </row>
    <row r="41" spans="1:6">
      <c r="A41" s="5">
        <f>MATCH(B41,Sources[Citekey],0)</f>
        <v>43</v>
      </c>
      <c r="B41" t="s">
        <v>171</v>
      </c>
      <c r="C41" t="s">
        <v>567</v>
      </c>
      <c r="D41" t="s">
        <v>399</v>
      </c>
      <c r="E41" t="s">
        <v>322</v>
      </c>
      <c r="F41">
        <v>2014</v>
      </c>
    </row>
    <row r="42" spans="1:6">
      <c r="A42" s="5">
        <f>MATCH(B42,Sources[Citekey],0)</f>
        <v>44</v>
      </c>
      <c r="B42" t="s">
        <v>61</v>
      </c>
      <c r="C42" t="s">
        <v>568</v>
      </c>
      <c r="D42" t="s">
        <v>569</v>
      </c>
      <c r="F42">
        <v>2014</v>
      </c>
    </row>
    <row r="43" spans="1:6">
      <c r="A43" s="5">
        <f>MATCH(B43,Sources[Citekey],0)</f>
        <v>45</v>
      </c>
      <c r="B43" t="s">
        <v>83</v>
      </c>
      <c r="C43" t="s">
        <v>570</v>
      </c>
      <c r="D43" t="s">
        <v>403</v>
      </c>
      <c r="E43" t="s">
        <v>316</v>
      </c>
      <c r="F43">
        <v>2007</v>
      </c>
    </row>
    <row r="44" spans="1:6">
      <c r="A44" s="5">
        <f>MATCH(B44,Sources[Citekey],0)</f>
        <v>46</v>
      </c>
      <c r="B44" t="s">
        <v>141</v>
      </c>
      <c r="C44" t="s">
        <v>571</v>
      </c>
      <c r="D44" t="s">
        <v>404</v>
      </c>
      <c r="E44" t="s">
        <v>405</v>
      </c>
      <c r="F44">
        <v>2004</v>
      </c>
    </row>
    <row r="45" spans="1:6">
      <c r="A45" s="5">
        <f>MATCH(B45,Sources[Citekey],0)</f>
        <v>47</v>
      </c>
      <c r="B45" t="s">
        <v>172</v>
      </c>
      <c r="C45" t="s">
        <v>572</v>
      </c>
      <c r="D45" t="s">
        <v>406</v>
      </c>
      <c r="E45" t="s">
        <v>316</v>
      </c>
      <c r="F45">
        <v>2015</v>
      </c>
    </row>
    <row r="46" spans="1:6">
      <c r="A46" s="5">
        <f>MATCH(B46,Sources[Citekey],0)</f>
        <v>48</v>
      </c>
      <c r="B46" t="s">
        <v>173</v>
      </c>
      <c r="C46" t="s">
        <v>573</v>
      </c>
      <c r="D46" t="s">
        <v>409</v>
      </c>
      <c r="E46" t="s">
        <v>316</v>
      </c>
      <c r="F46">
        <v>2011</v>
      </c>
    </row>
    <row r="47" spans="1:6">
      <c r="A47" s="5">
        <f>MATCH(B47,Sources[Citekey],0)</f>
        <v>49</v>
      </c>
      <c r="B47" t="s">
        <v>64</v>
      </c>
      <c r="C47" t="s">
        <v>574</v>
      </c>
      <c r="D47" t="s">
        <v>410</v>
      </c>
      <c r="E47" t="s">
        <v>316</v>
      </c>
      <c r="F47">
        <v>2011</v>
      </c>
    </row>
    <row r="48" spans="1:6">
      <c r="A48" s="5">
        <f>MATCH(B48,Sources[Citekey],0)</f>
        <v>50</v>
      </c>
      <c r="B48" t="s">
        <v>65</v>
      </c>
      <c r="C48" t="s">
        <v>575</v>
      </c>
      <c r="D48" t="s">
        <v>411</v>
      </c>
      <c r="E48" t="s">
        <v>335</v>
      </c>
      <c r="F48">
        <v>2013</v>
      </c>
    </row>
    <row r="49" spans="1:6">
      <c r="A49" s="5">
        <f>MATCH(B49,Sources[Citekey],0)</f>
        <v>51</v>
      </c>
      <c r="B49" t="s">
        <v>175</v>
      </c>
      <c r="C49" t="s">
        <v>576</v>
      </c>
      <c r="D49" t="s">
        <v>412</v>
      </c>
      <c r="E49" t="s">
        <v>316</v>
      </c>
      <c r="F49">
        <v>2008</v>
      </c>
    </row>
    <row r="50" spans="1:6">
      <c r="A50" s="5">
        <f>MATCH(B50,Sources[Citekey],0)</f>
        <v>52</v>
      </c>
      <c r="B50" t="s">
        <v>213</v>
      </c>
      <c r="C50" t="s">
        <v>577</v>
      </c>
      <c r="D50" t="s">
        <v>413</v>
      </c>
      <c r="E50" t="s">
        <v>316</v>
      </c>
      <c r="F50">
        <v>2008</v>
      </c>
    </row>
    <row r="51" spans="1:6">
      <c r="A51" s="5">
        <f>MATCH(B51,Sources[Citekey],0)</f>
        <v>53</v>
      </c>
      <c r="B51" t="s">
        <v>218</v>
      </c>
      <c r="C51" t="s">
        <v>578</v>
      </c>
      <c r="D51" t="s">
        <v>414</v>
      </c>
      <c r="F51">
        <v>2013</v>
      </c>
    </row>
    <row r="52" spans="1:6">
      <c r="A52" s="5">
        <f>MATCH(B52,Sources[Citekey],0)</f>
        <v>54</v>
      </c>
      <c r="B52" t="s">
        <v>176</v>
      </c>
      <c r="C52" t="s">
        <v>579</v>
      </c>
      <c r="D52" t="s">
        <v>415</v>
      </c>
      <c r="E52" t="s">
        <v>416</v>
      </c>
      <c r="F52">
        <v>2014</v>
      </c>
    </row>
    <row r="53" spans="1:6">
      <c r="A53" s="5">
        <f>MATCH(B53,Sources[Citekey],0)</f>
        <v>55</v>
      </c>
      <c r="B53" t="s">
        <v>230</v>
      </c>
      <c r="C53" t="s">
        <v>580</v>
      </c>
      <c r="D53" t="s">
        <v>581</v>
      </c>
      <c r="E53" t="s">
        <v>582</v>
      </c>
      <c r="F53">
        <v>2010</v>
      </c>
    </row>
    <row r="54" spans="1:6">
      <c r="A54" s="5">
        <f>MATCH(B54,Sources[Citekey],0)</f>
        <v>56</v>
      </c>
      <c r="B54" t="s">
        <v>177</v>
      </c>
      <c r="C54" t="s">
        <v>583</v>
      </c>
      <c r="D54" t="s">
        <v>417</v>
      </c>
      <c r="E54" t="s">
        <v>316</v>
      </c>
      <c r="F54">
        <v>2007</v>
      </c>
    </row>
    <row r="55" spans="1:6">
      <c r="A55" s="5">
        <f>MATCH(B55,Sources[Citekey],0)</f>
        <v>57</v>
      </c>
      <c r="B55" t="s">
        <v>178</v>
      </c>
      <c r="C55" t="s">
        <v>584</v>
      </c>
      <c r="D55" t="s">
        <v>418</v>
      </c>
      <c r="E55" t="s">
        <v>316</v>
      </c>
      <c r="F55">
        <v>2008</v>
      </c>
    </row>
    <row r="56" spans="1:6">
      <c r="A56" s="5">
        <f>MATCH(B56,Sources[Citekey],0)</f>
        <v>58</v>
      </c>
      <c r="B56" t="s">
        <v>231</v>
      </c>
      <c r="C56" t="s">
        <v>585</v>
      </c>
      <c r="D56" t="s">
        <v>423</v>
      </c>
      <c r="E56" t="s">
        <v>315</v>
      </c>
      <c r="F56">
        <v>2012</v>
      </c>
    </row>
    <row r="57" spans="1:6">
      <c r="A57" s="5">
        <f>MATCH(B57,Sources[Citekey],0)</f>
        <v>59</v>
      </c>
      <c r="B57" t="s">
        <v>179</v>
      </c>
      <c r="C57" t="s">
        <v>586</v>
      </c>
      <c r="D57" t="s">
        <v>425</v>
      </c>
      <c r="E57" t="s">
        <v>315</v>
      </c>
      <c r="F57">
        <v>2014</v>
      </c>
    </row>
    <row r="58" spans="1:6">
      <c r="A58" s="5">
        <f>MATCH(B58,Sources[Citekey],0)</f>
        <v>60</v>
      </c>
      <c r="B58" t="s">
        <v>180</v>
      </c>
      <c r="C58" t="s">
        <v>587</v>
      </c>
      <c r="D58" t="s">
        <v>426</v>
      </c>
      <c r="E58" t="s">
        <v>316</v>
      </c>
      <c r="F58">
        <v>2016</v>
      </c>
    </row>
    <row r="59" spans="1:6">
      <c r="A59" s="5">
        <f>MATCH(B59,Sources[Citekey],0)</f>
        <v>61</v>
      </c>
      <c r="B59" t="s">
        <v>181</v>
      </c>
      <c r="C59" t="s">
        <v>588</v>
      </c>
      <c r="D59" t="s">
        <v>651</v>
      </c>
      <c r="E59" t="s">
        <v>323</v>
      </c>
      <c r="F59">
        <v>2014</v>
      </c>
    </row>
    <row r="60" spans="1:6">
      <c r="A60" s="5">
        <f>MATCH(B60,Sources[Citekey],0)</f>
        <v>62</v>
      </c>
      <c r="B60" t="s">
        <v>182</v>
      </c>
      <c r="C60" t="s">
        <v>589</v>
      </c>
      <c r="D60" t="s">
        <v>429</v>
      </c>
      <c r="E60" t="s">
        <v>316</v>
      </c>
      <c r="F60">
        <v>2015</v>
      </c>
    </row>
    <row r="61" spans="1:6">
      <c r="A61" s="5">
        <f>MATCH(B61,Sources[Citekey],0)</f>
        <v>63</v>
      </c>
      <c r="B61" t="s">
        <v>183</v>
      </c>
      <c r="C61" t="s">
        <v>590</v>
      </c>
      <c r="D61" t="s">
        <v>431</v>
      </c>
      <c r="E61" t="s">
        <v>316</v>
      </c>
      <c r="F61">
        <v>2016</v>
      </c>
    </row>
    <row r="62" spans="1:6">
      <c r="A62" s="5">
        <f>MATCH(B62,Sources[Citekey],0)</f>
        <v>64</v>
      </c>
      <c r="B62" t="s">
        <v>239</v>
      </c>
      <c r="C62" t="s">
        <v>591</v>
      </c>
      <c r="D62" t="s">
        <v>432</v>
      </c>
      <c r="E62" t="s">
        <v>335</v>
      </c>
      <c r="F62">
        <v>2007</v>
      </c>
    </row>
    <row r="63" spans="1:6">
      <c r="A63" s="5">
        <f>MATCH(B63,Sources[Citekey],0)</f>
        <v>66</v>
      </c>
      <c r="B63" t="s">
        <v>185</v>
      </c>
      <c r="C63" t="s">
        <v>592</v>
      </c>
      <c r="D63" t="s">
        <v>443</v>
      </c>
      <c r="E63" t="s">
        <v>323</v>
      </c>
      <c r="F63">
        <v>2015</v>
      </c>
    </row>
    <row r="64" spans="1:6">
      <c r="A64" s="5">
        <f>MATCH(B64,Sources[Citekey],0)</f>
        <v>67</v>
      </c>
      <c r="B64" t="s">
        <v>186</v>
      </c>
      <c r="C64" t="s">
        <v>593</v>
      </c>
      <c r="D64" t="s">
        <v>430</v>
      </c>
      <c r="E64" t="s">
        <v>316</v>
      </c>
      <c r="F64">
        <v>2004</v>
      </c>
    </row>
    <row r="65" spans="1:6">
      <c r="A65" s="5">
        <f>MATCH(B65,Sources[Citekey],0)</f>
        <v>68</v>
      </c>
      <c r="B65" t="s">
        <v>187</v>
      </c>
      <c r="C65" t="s">
        <v>594</v>
      </c>
      <c r="D65" t="s">
        <v>447</v>
      </c>
      <c r="E65" t="s">
        <v>595</v>
      </c>
      <c r="F65">
        <v>2016</v>
      </c>
    </row>
    <row r="66" spans="1:6">
      <c r="A66" s="5">
        <f>MATCH(B66,Sources[Citekey],0)</f>
        <v>69</v>
      </c>
      <c r="B66" t="s">
        <v>188</v>
      </c>
      <c r="C66" t="s">
        <v>596</v>
      </c>
      <c r="D66" t="s">
        <v>449</v>
      </c>
      <c r="F66">
        <v>2014</v>
      </c>
    </row>
    <row r="67" spans="1:6">
      <c r="A67" s="5">
        <f>MATCH(B67,Sources[Citekey],0)</f>
        <v>70</v>
      </c>
      <c r="B67" t="s">
        <v>189</v>
      </c>
      <c r="C67" t="s">
        <v>597</v>
      </c>
      <c r="D67" t="s">
        <v>598</v>
      </c>
      <c r="E67" t="s">
        <v>327</v>
      </c>
      <c r="F67">
        <v>2016</v>
      </c>
    </row>
    <row r="68" spans="1:6">
      <c r="A68" s="5">
        <f>MATCH(B68,Sources[Citekey],0)</f>
        <v>71</v>
      </c>
      <c r="B68" t="s">
        <v>161</v>
      </c>
      <c r="C68" t="s">
        <v>599</v>
      </c>
      <c r="D68" t="s">
        <v>450</v>
      </c>
      <c r="E68" t="s">
        <v>451</v>
      </c>
      <c r="F68">
        <v>2008</v>
      </c>
    </row>
    <row r="69" spans="1:6">
      <c r="A69" s="5">
        <f>MATCH(B69,Sources[Citekey],0)</f>
        <v>72</v>
      </c>
      <c r="B69" t="s">
        <v>190</v>
      </c>
      <c r="C69" t="s">
        <v>600</v>
      </c>
      <c r="D69" t="s">
        <v>454</v>
      </c>
      <c r="E69" t="s">
        <v>455</v>
      </c>
      <c r="F69">
        <v>2012</v>
      </c>
    </row>
    <row r="70" spans="1:6">
      <c r="A70" s="5">
        <f>MATCH(B70,Sources[Citekey],0)</f>
        <v>73</v>
      </c>
      <c r="B70" t="s">
        <v>192</v>
      </c>
      <c r="C70" t="s">
        <v>601</v>
      </c>
      <c r="D70" t="s">
        <v>457</v>
      </c>
      <c r="E70" t="s">
        <v>329</v>
      </c>
      <c r="F70">
        <v>2015</v>
      </c>
    </row>
    <row r="71" spans="1:6">
      <c r="A71" s="5">
        <f>MATCH(B71,Sources[Citekey],0)</f>
        <v>74</v>
      </c>
      <c r="B71" t="s">
        <v>193</v>
      </c>
      <c r="C71" t="s">
        <v>602</v>
      </c>
      <c r="D71" t="s">
        <v>460</v>
      </c>
      <c r="E71" t="s">
        <v>315</v>
      </c>
      <c r="F71">
        <v>2015</v>
      </c>
    </row>
    <row r="72" spans="1:6">
      <c r="A72" s="5">
        <f>MATCH(B72,Sources[Citekey],0)</f>
        <v>75</v>
      </c>
      <c r="B72" t="s">
        <v>221</v>
      </c>
      <c r="C72" t="s">
        <v>603</v>
      </c>
      <c r="D72" t="s">
        <v>465</v>
      </c>
      <c r="E72" t="s">
        <v>316</v>
      </c>
      <c r="F72">
        <v>2016</v>
      </c>
    </row>
    <row r="73" spans="1:6">
      <c r="A73" s="5">
        <f>MATCH(B73,Sources[Citekey],0)</f>
        <v>76</v>
      </c>
      <c r="B73" t="s">
        <v>194</v>
      </c>
      <c r="C73" t="s">
        <v>604</v>
      </c>
      <c r="D73" t="s">
        <v>466</v>
      </c>
      <c r="E73" t="s">
        <v>316</v>
      </c>
      <c r="F73">
        <v>2016</v>
      </c>
    </row>
    <row r="74" spans="1:6">
      <c r="A74" s="5">
        <f>MATCH(B74,Sources[Citekey],0)</f>
        <v>77</v>
      </c>
      <c r="B74" t="s">
        <v>195</v>
      </c>
      <c r="C74" t="s">
        <v>605</v>
      </c>
      <c r="D74" t="s">
        <v>469</v>
      </c>
      <c r="E74" t="s">
        <v>470</v>
      </c>
      <c r="F74">
        <v>2013</v>
      </c>
    </row>
    <row r="75" spans="1:6">
      <c r="A75" s="5">
        <f>MATCH(B75,Sources[Citekey],0)</f>
        <v>78</v>
      </c>
      <c r="B75" t="s">
        <v>196</v>
      </c>
      <c r="C75" t="s">
        <v>606</v>
      </c>
      <c r="D75" t="s">
        <v>472</v>
      </c>
      <c r="E75" t="s">
        <v>316</v>
      </c>
      <c r="F75">
        <v>2007</v>
      </c>
    </row>
    <row r="76" spans="1:6">
      <c r="A76" s="5">
        <f>MATCH(B76,Sources[Citekey],0)</f>
        <v>79</v>
      </c>
      <c r="B76" t="s">
        <v>197</v>
      </c>
      <c r="C76" t="s">
        <v>607</v>
      </c>
      <c r="D76" t="s">
        <v>439</v>
      </c>
      <c r="E76" t="s">
        <v>440</v>
      </c>
      <c r="F76">
        <v>2016</v>
      </c>
    </row>
    <row r="77" spans="1:6">
      <c r="A77" s="5">
        <f>MATCH(B77,Sources[Citekey],0)</f>
        <v>80</v>
      </c>
      <c r="B77" t="s">
        <v>223</v>
      </c>
      <c r="C77" t="s">
        <v>608</v>
      </c>
      <c r="D77" t="s">
        <v>473</v>
      </c>
      <c r="E77" t="s">
        <v>315</v>
      </c>
      <c r="F77">
        <v>2015</v>
      </c>
    </row>
    <row r="78" spans="1:6">
      <c r="A78" s="5">
        <f>MATCH(B78,Sources[Citekey],0)</f>
        <v>81</v>
      </c>
      <c r="B78" t="s">
        <v>225</v>
      </c>
      <c r="C78" t="s">
        <v>609</v>
      </c>
      <c r="D78" t="s">
        <v>474</v>
      </c>
      <c r="E78" t="s">
        <v>316</v>
      </c>
      <c r="F78">
        <v>2014</v>
      </c>
    </row>
    <row r="79" spans="1:6">
      <c r="A79" s="5">
        <f>MATCH(B79,Sources[Citekey],0)</f>
        <v>100</v>
      </c>
      <c r="B79" t="s">
        <v>95</v>
      </c>
      <c r="C79" t="s">
        <v>362</v>
      </c>
      <c r="D79" t="s">
        <v>363</v>
      </c>
      <c r="E79" t="s">
        <v>641</v>
      </c>
      <c r="F79">
        <v>1999</v>
      </c>
    </row>
    <row r="80" spans="1:6">
      <c r="A80" s="5">
        <f>MATCH(B80,Sources[Citekey],0)</f>
        <v>102</v>
      </c>
      <c r="B80" t="s">
        <v>245</v>
      </c>
      <c r="C80" t="s">
        <v>610</v>
      </c>
      <c r="D80" t="s">
        <v>318</v>
      </c>
      <c r="E80" t="s">
        <v>641</v>
      </c>
      <c r="F80">
        <v>2014</v>
      </c>
    </row>
    <row r="81" spans="1:6">
      <c r="A81" s="5">
        <f>MATCH(B81,Sources[Citekey],0)</f>
        <v>103</v>
      </c>
      <c r="B81" t="s">
        <v>266</v>
      </c>
      <c r="C81" t="s">
        <v>611</v>
      </c>
      <c r="D81" t="s">
        <v>319</v>
      </c>
      <c r="E81" t="s">
        <v>641</v>
      </c>
      <c r="F81">
        <v>2013</v>
      </c>
    </row>
    <row r="82" spans="1:6">
      <c r="A82" s="5">
        <f>MATCH(B82,Sources[Citekey],0)</f>
        <v>104</v>
      </c>
      <c r="B82" t="s">
        <v>283</v>
      </c>
      <c r="C82" t="s">
        <v>612</v>
      </c>
      <c r="D82" t="s">
        <v>320</v>
      </c>
      <c r="E82" t="s">
        <v>641</v>
      </c>
      <c r="F82">
        <v>2013</v>
      </c>
    </row>
    <row r="83" spans="1:6">
      <c r="A83" s="5">
        <f>MATCH(B83,Sources[Citekey],0)</f>
        <v>105</v>
      </c>
      <c r="B83" t="s">
        <v>250</v>
      </c>
      <c r="C83" t="s">
        <v>613</v>
      </c>
      <c r="D83" t="s">
        <v>652</v>
      </c>
      <c r="E83" t="s">
        <v>641</v>
      </c>
      <c r="F83">
        <v>2013</v>
      </c>
    </row>
    <row r="84" spans="1:6">
      <c r="A84" s="5">
        <f>MATCH(B84,Sources[Citekey],0)</f>
        <v>106</v>
      </c>
      <c r="B84" t="s">
        <v>26</v>
      </c>
      <c r="C84" t="s">
        <v>614</v>
      </c>
      <c r="D84" t="s">
        <v>333</v>
      </c>
      <c r="E84" t="s">
        <v>641</v>
      </c>
      <c r="F84">
        <v>2014</v>
      </c>
    </row>
    <row r="85" spans="1:6">
      <c r="A85" s="5">
        <f>MATCH(B85,Sources[Citekey],0)</f>
        <v>107</v>
      </c>
      <c r="B85" t="s">
        <v>254</v>
      </c>
      <c r="C85" t="s">
        <v>341</v>
      </c>
      <c r="D85" t="s">
        <v>342</v>
      </c>
      <c r="E85" t="s">
        <v>641</v>
      </c>
      <c r="F85">
        <v>2016</v>
      </c>
    </row>
    <row r="86" spans="1:6">
      <c r="A86" s="5">
        <f>MATCH(B86,Sources[Citekey],0)</f>
        <v>108</v>
      </c>
      <c r="B86" t="s">
        <v>255</v>
      </c>
      <c r="C86" t="s">
        <v>344</v>
      </c>
      <c r="D86" t="s">
        <v>345</v>
      </c>
      <c r="E86" t="s">
        <v>641</v>
      </c>
      <c r="F86">
        <v>2016</v>
      </c>
    </row>
    <row r="87" spans="1:6">
      <c r="A87" s="5">
        <f>MATCH(B87,Sources[Citekey],0)</f>
        <v>109</v>
      </c>
      <c r="B87" t="s">
        <v>248</v>
      </c>
      <c r="C87" t="s">
        <v>346</v>
      </c>
      <c r="D87" t="s">
        <v>347</v>
      </c>
      <c r="E87" t="s">
        <v>641</v>
      </c>
      <c r="F87">
        <v>2016</v>
      </c>
    </row>
    <row r="88" spans="1:6">
      <c r="A88" s="5">
        <f>MATCH(B88,Sources[Citekey],0)</f>
        <v>110</v>
      </c>
      <c r="B88" t="s">
        <v>306</v>
      </c>
      <c r="C88" t="s">
        <v>350</v>
      </c>
      <c r="D88" t="s">
        <v>351</v>
      </c>
      <c r="E88" t="s">
        <v>641</v>
      </c>
      <c r="F88">
        <v>2014</v>
      </c>
    </row>
    <row r="89" spans="1:6">
      <c r="A89" s="5">
        <f>MATCH(B89,Sources[Citekey],0)</f>
        <v>111</v>
      </c>
      <c r="B89" t="s">
        <v>256</v>
      </c>
      <c r="C89" t="s">
        <v>353</v>
      </c>
      <c r="D89" t="s">
        <v>354</v>
      </c>
      <c r="E89" t="s">
        <v>641</v>
      </c>
      <c r="F89">
        <v>2015</v>
      </c>
    </row>
    <row r="90" spans="1:6">
      <c r="A90" s="5">
        <f>MATCH(B90,Sources[Citekey],0)</f>
        <v>113</v>
      </c>
      <c r="B90" t="s">
        <v>76</v>
      </c>
      <c r="C90" t="s">
        <v>452</v>
      </c>
      <c r="D90" t="s">
        <v>453</v>
      </c>
      <c r="E90" t="s">
        <v>641</v>
      </c>
      <c r="F90">
        <v>2013</v>
      </c>
    </row>
    <row r="91" spans="1:6">
      <c r="A91" s="5">
        <f>MATCH(B91,Sources[Citekey],0)</f>
        <v>114</v>
      </c>
      <c r="B91" t="s">
        <v>260</v>
      </c>
      <c r="C91" t="s">
        <v>615</v>
      </c>
      <c r="D91" t="s">
        <v>653</v>
      </c>
      <c r="E91" t="s">
        <v>641</v>
      </c>
      <c r="F91">
        <v>2014</v>
      </c>
    </row>
    <row r="92" spans="1:6">
      <c r="A92" s="5">
        <f>MATCH(B92,Sources[Citekey],0)</f>
        <v>115</v>
      </c>
      <c r="B92" t="s">
        <v>259</v>
      </c>
      <c r="C92" t="s">
        <v>356</v>
      </c>
      <c r="D92" t="s">
        <v>357</v>
      </c>
      <c r="E92" t="s">
        <v>641</v>
      </c>
      <c r="F92">
        <v>2015</v>
      </c>
    </row>
    <row r="93" spans="1:6">
      <c r="A93" s="5">
        <f>MATCH(B93,Sources[Citekey],0)</f>
        <v>116</v>
      </c>
      <c r="B93" t="s">
        <v>261</v>
      </c>
      <c r="C93" t="s">
        <v>348</v>
      </c>
      <c r="D93" t="s">
        <v>349</v>
      </c>
      <c r="E93" t="s">
        <v>641</v>
      </c>
      <c r="F93">
        <v>2016</v>
      </c>
    </row>
    <row r="94" spans="1:6">
      <c r="A94" s="5">
        <f>MATCH(B94,Sources[Citekey],0)</f>
        <v>117</v>
      </c>
      <c r="B94" t="s">
        <v>267</v>
      </c>
      <c r="C94" t="s">
        <v>358</v>
      </c>
      <c r="D94" t="s">
        <v>359</v>
      </c>
      <c r="E94" t="s">
        <v>641</v>
      </c>
      <c r="F94">
        <v>2015</v>
      </c>
    </row>
    <row r="95" spans="1:6">
      <c r="A95" s="5">
        <f>MATCH(B95,Sources[Citekey],0)</f>
        <v>118</v>
      </c>
      <c r="B95" t="s">
        <v>268</v>
      </c>
      <c r="C95" t="s">
        <v>360</v>
      </c>
      <c r="D95" t="s">
        <v>361</v>
      </c>
      <c r="E95" t="s">
        <v>641</v>
      </c>
      <c r="F95">
        <v>2015</v>
      </c>
    </row>
    <row r="96" spans="1:6">
      <c r="A96" s="5">
        <f>MATCH(B96,Sources[Citekey],0)</f>
        <v>120</v>
      </c>
      <c r="B96" t="s">
        <v>137</v>
      </c>
      <c r="C96" t="s">
        <v>616</v>
      </c>
      <c r="D96" t="s">
        <v>369</v>
      </c>
      <c r="E96" t="s">
        <v>641</v>
      </c>
      <c r="F96">
        <v>2009</v>
      </c>
    </row>
    <row r="97" spans="1:6">
      <c r="A97" s="5">
        <f>MATCH(B97,Sources[Citekey],0)</f>
        <v>121</v>
      </c>
      <c r="B97" t="s">
        <v>271</v>
      </c>
      <c r="C97" t="s">
        <v>371</v>
      </c>
      <c r="D97" t="s">
        <v>372</v>
      </c>
      <c r="E97" t="s">
        <v>641</v>
      </c>
      <c r="F97">
        <v>2014</v>
      </c>
    </row>
    <row r="98" spans="1:6">
      <c r="A98" s="5">
        <f>MATCH(B98,Sources[Citekey],0)</f>
        <v>122</v>
      </c>
      <c r="B98" t="s">
        <v>270</v>
      </c>
      <c r="C98" t="s">
        <v>617</v>
      </c>
      <c r="D98" t="s">
        <v>654</v>
      </c>
      <c r="E98" t="s">
        <v>641</v>
      </c>
      <c r="F98">
        <v>2014</v>
      </c>
    </row>
    <row r="99" spans="1:6">
      <c r="A99" s="5">
        <f>MATCH(B99,Sources[Citekey],0)</f>
        <v>123</v>
      </c>
      <c r="B99" t="s">
        <v>272</v>
      </c>
      <c r="C99" t="s">
        <v>373</v>
      </c>
      <c r="D99" t="s">
        <v>374</v>
      </c>
      <c r="E99" t="s">
        <v>641</v>
      </c>
      <c r="F99">
        <v>2014</v>
      </c>
    </row>
    <row r="100" spans="1:6">
      <c r="A100" s="5">
        <f>MATCH(B100,Sources[Citekey],0)</f>
        <v>124</v>
      </c>
      <c r="B100" t="s">
        <v>274</v>
      </c>
      <c r="C100" t="s">
        <v>618</v>
      </c>
      <c r="D100" t="s">
        <v>376</v>
      </c>
      <c r="E100" t="s">
        <v>641</v>
      </c>
      <c r="F100">
        <v>2013</v>
      </c>
    </row>
    <row r="101" spans="1:6">
      <c r="A101" s="5">
        <f>MATCH(B101,Sources[Citekey],0)</f>
        <v>125</v>
      </c>
      <c r="B101" t="s">
        <v>135</v>
      </c>
      <c r="C101" t="s">
        <v>619</v>
      </c>
      <c r="D101" t="s">
        <v>655</v>
      </c>
      <c r="E101" t="s">
        <v>641</v>
      </c>
      <c r="F101">
        <v>2009</v>
      </c>
    </row>
    <row r="102" spans="1:6">
      <c r="A102" s="5">
        <f>MATCH(B102,Sources[Citekey],0)</f>
        <v>126</v>
      </c>
      <c r="B102" t="s">
        <v>74</v>
      </c>
      <c r="C102" t="s">
        <v>620</v>
      </c>
      <c r="D102" t="s">
        <v>379</v>
      </c>
      <c r="E102" t="s">
        <v>641</v>
      </c>
      <c r="F102">
        <v>2008</v>
      </c>
    </row>
    <row r="103" spans="1:6">
      <c r="A103" s="5">
        <f>MATCH(B103,Sources[Citekey],0)</f>
        <v>127</v>
      </c>
      <c r="B103" t="s">
        <v>275</v>
      </c>
      <c r="C103" t="s">
        <v>380</v>
      </c>
      <c r="D103" t="s">
        <v>381</v>
      </c>
      <c r="E103" t="s">
        <v>641</v>
      </c>
      <c r="F103">
        <v>2014</v>
      </c>
    </row>
    <row r="104" spans="1:6">
      <c r="A104" s="5">
        <f>MATCH(B104,Sources[Citekey],0)</f>
        <v>128</v>
      </c>
      <c r="B104" t="s">
        <v>276</v>
      </c>
      <c r="C104" t="s">
        <v>382</v>
      </c>
      <c r="D104" t="s">
        <v>383</v>
      </c>
      <c r="E104" t="s">
        <v>641</v>
      </c>
      <c r="F104">
        <v>2014</v>
      </c>
    </row>
    <row r="105" spans="1:6">
      <c r="A105" s="5">
        <f>MATCH(B105,Sources[Citekey],0)</f>
        <v>129</v>
      </c>
      <c r="B105" t="s">
        <v>290</v>
      </c>
      <c r="C105" t="s">
        <v>621</v>
      </c>
      <c r="D105" t="s">
        <v>656</v>
      </c>
      <c r="E105" t="s">
        <v>641</v>
      </c>
      <c r="F105">
        <v>2014</v>
      </c>
    </row>
    <row r="106" spans="1:6">
      <c r="A106" s="5">
        <f>MATCH(B106,Sources[Citekey],0)</f>
        <v>130</v>
      </c>
      <c r="B106" t="s">
        <v>92</v>
      </c>
      <c r="C106" t="s">
        <v>388</v>
      </c>
      <c r="D106" t="s">
        <v>389</v>
      </c>
      <c r="E106" t="s">
        <v>641</v>
      </c>
      <c r="F106">
        <v>2004</v>
      </c>
    </row>
    <row r="107" spans="1:6">
      <c r="A107" s="5">
        <f>MATCH(B107,Sources[Citekey],0)</f>
        <v>131</v>
      </c>
      <c r="B107" t="s">
        <v>281</v>
      </c>
      <c r="C107" t="s">
        <v>622</v>
      </c>
      <c r="D107" t="s">
        <v>395</v>
      </c>
      <c r="E107" t="s">
        <v>641</v>
      </c>
      <c r="F107">
        <v>2014</v>
      </c>
    </row>
    <row r="108" spans="1:6">
      <c r="A108" s="5">
        <f>MATCH(B108,Sources[Citekey],0)</f>
        <v>132</v>
      </c>
      <c r="B108" t="s">
        <v>280</v>
      </c>
      <c r="C108" t="s">
        <v>393</v>
      </c>
      <c r="D108" t="s">
        <v>394</v>
      </c>
      <c r="E108" t="s">
        <v>641</v>
      </c>
      <c r="F108">
        <v>2014</v>
      </c>
    </row>
    <row r="109" spans="1:6">
      <c r="A109" s="5">
        <f>MATCH(B109,Sources[Citekey],0)</f>
        <v>133</v>
      </c>
      <c r="B109" t="s">
        <v>72</v>
      </c>
      <c r="C109" t="s">
        <v>400</v>
      </c>
      <c r="D109" t="s">
        <v>401</v>
      </c>
      <c r="E109" t="s">
        <v>641</v>
      </c>
      <c r="F109">
        <v>2005</v>
      </c>
    </row>
    <row r="110" spans="1:6">
      <c r="A110" s="5">
        <f>MATCH(B110,Sources[Citekey],0)</f>
        <v>134</v>
      </c>
      <c r="B110" t="s">
        <v>284</v>
      </c>
      <c r="C110" t="s">
        <v>402</v>
      </c>
      <c r="D110" t="s">
        <v>657</v>
      </c>
      <c r="E110" t="s">
        <v>641</v>
      </c>
      <c r="F110">
        <v>2013</v>
      </c>
    </row>
    <row r="111" spans="1:6">
      <c r="A111" s="5">
        <f>MATCH(B111,Sources[Citekey],0)</f>
        <v>135</v>
      </c>
      <c r="B111" t="s">
        <v>286</v>
      </c>
      <c r="C111" t="s">
        <v>407</v>
      </c>
      <c r="D111" t="s">
        <v>408</v>
      </c>
      <c r="E111" t="s">
        <v>641</v>
      </c>
      <c r="F111">
        <v>2005</v>
      </c>
    </row>
    <row r="112" spans="1:6">
      <c r="A112" s="5">
        <f>MATCH(B112,Sources[Citekey],0)</f>
        <v>136</v>
      </c>
      <c r="B112" t="s">
        <v>101</v>
      </c>
      <c r="C112" t="s">
        <v>623</v>
      </c>
      <c r="D112" t="s">
        <v>658</v>
      </c>
      <c r="E112" t="s">
        <v>641</v>
      </c>
      <c r="F112">
        <v>2010</v>
      </c>
    </row>
    <row r="113" spans="1:6">
      <c r="A113" s="5">
        <f>MATCH(B113,Sources[Citekey],0)</f>
        <v>137</v>
      </c>
      <c r="B113" t="s">
        <v>243</v>
      </c>
      <c r="C113" t="s">
        <v>624</v>
      </c>
      <c r="D113" t="s">
        <v>625</v>
      </c>
      <c r="E113" t="s">
        <v>641</v>
      </c>
      <c r="F113">
        <v>2013</v>
      </c>
    </row>
    <row r="114" spans="1:6">
      <c r="A114" s="5">
        <f>MATCH(B114,Sources[Citekey],0)</f>
        <v>138</v>
      </c>
      <c r="B114" t="s">
        <v>289</v>
      </c>
      <c r="C114" t="s">
        <v>419</v>
      </c>
      <c r="D114" t="s">
        <v>422</v>
      </c>
      <c r="E114" t="s">
        <v>641</v>
      </c>
      <c r="F114">
        <v>2009</v>
      </c>
    </row>
    <row r="115" spans="1:6">
      <c r="A115" s="5">
        <f>MATCH(B115,Sources[Citekey],0)</f>
        <v>139</v>
      </c>
      <c r="B115" t="s">
        <v>420</v>
      </c>
      <c r="C115" t="s">
        <v>419</v>
      </c>
      <c r="D115" t="s">
        <v>421</v>
      </c>
      <c r="E115" t="s">
        <v>641</v>
      </c>
      <c r="F115">
        <v>2014</v>
      </c>
    </row>
    <row r="116" spans="1:6">
      <c r="A116" s="5">
        <f>MATCH(B116,Sources[Citekey],0)</f>
        <v>140</v>
      </c>
      <c r="B116" t="s">
        <v>291</v>
      </c>
      <c r="C116" t="s">
        <v>427</v>
      </c>
      <c r="D116" t="s">
        <v>428</v>
      </c>
      <c r="E116" t="s">
        <v>641</v>
      </c>
      <c r="F116">
        <v>2013</v>
      </c>
    </row>
    <row r="117" spans="1:6">
      <c r="A117" s="5">
        <f>MATCH(B117,Sources[Citekey],0)</f>
        <v>141</v>
      </c>
      <c r="B117" t="s">
        <v>293</v>
      </c>
      <c r="C117" t="s">
        <v>626</v>
      </c>
      <c r="D117" t="s">
        <v>424</v>
      </c>
      <c r="E117" t="s">
        <v>641</v>
      </c>
      <c r="F117">
        <v>2014</v>
      </c>
    </row>
    <row r="118" spans="1:6">
      <c r="A118" s="5">
        <f>MATCH(B118,Sources[Citekey],0)</f>
        <v>142</v>
      </c>
      <c r="B118" t="s">
        <v>489</v>
      </c>
      <c r="C118" t="s">
        <v>526</v>
      </c>
      <c r="D118" t="s">
        <v>527</v>
      </c>
      <c r="E118" t="s">
        <v>641</v>
      </c>
      <c r="F118">
        <v>2008</v>
      </c>
    </row>
    <row r="119" spans="1:6">
      <c r="A119" s="5">
        <f>MATCH(B119,Sources[Citekey],0)</f>
        <v>143</v>
      </c>
      <c r="B119" t="s">
        <v>294</v>
      </c>
      <c r="C119" t="s">
        <v>627</v>
      </c>
      <c r="D119" t="s">
        <v>433</v>
      </c>
      <c r="E119" t="s">
        <v>641</v>
      </c>
      <c r="F119">
        <v>2013</v>
      </c>
    </row>
    <row r="120" spans="1:6">
      <c r="A120" s="5">
        <f>MATCH(B120,Sources[Citekey],0)</f>
        <v>144</v>
      </c>
      <c r="B120" t="s">
        <v>295</v>
      </c>
      <c r="C120" t="s">
        <v>434</v>
      </c>
      <c r="D120" t="s">
        <v>435</v>
      </c>
      <c r="E120" t="s">
        <v>641</v>
      </c>
      <c r="F120">
        <v>2011</v>
      </c>
    </row>
    <row r="121" spans="1:6">
      <c r="A121" s="5">
        <f>MATCH(B121,Sources[Citekey],0)</f>
        <v>145</v>
      </c>
      <c r="B121" t="s">
        <v>296</v>
      </c>
      <c r="C121" t="s">
        <v>628</v>
      </c>
      <c r="D121" t="s">
        <v>436</v>
      </c>
      <c r="E121" t="s">
        <v>641</v>
      </c>
      <c r="F121">
        <v>2014</v>
      </c>
    </row>
    <row r="122" spans="1:6">
      <c r="A122" s="5">
        <f>MATCH(B122,Sources[Citekey],0)</f>
        <v>146</v>
      </c>
      <c r="B122" t="s">
        <v>149</v>
      </c>
      <c r="C122" t="s">
        <v>437</v>
      </c>
      <c r="D122" t="s">
        <v>438</v>
      </c>
      <c r="E122" t="s">
        <v>641</v>
      </c>
      <c r="F122">
        <v>2003</v>
      </c>
    </row>
    <row r="123" spans="1:6">
      <c r="A123" s="5">
        <f>MATCH(B123,Sources[Citekey],0)</f>
        <v>147</v>
      </c>
      <c r="B123" t="s">
        <v>297</v>
      </c>
      <c r="C123" t="s">
        <v>441</v>
      </c>
      <c r="D123" t="s">
        <v>442</v>
      </c>
      <c r="E123" t="s">
        <v>641</v>
      </c>
      <c r="F123">
        <v>2016</v>
      </c>
    </row>
    <row r="124" spans="1:6">
      <c r="A124" s="5">
        <f>MATCH(B124,Sources[Citekey],0)</f>
        <v>148</v>
      </c>
      <c r="B124" t="s">
        <v>87</v>
      </c>
      <c r="C124" t="s">
        <v>629</v>
      </c>
      <c r="D124" t="s">
        <v>659</v>
      </c>
      <c r="E124" t="s">
        <v>641</v>
      </c>
      <c r="F124">
        <v>2002</v>
      </c>
    </row>
    <row r="125" spans="1:6">
      <c r="A125" s="5">
        <f>MATCH(B125,Sources[Citekey],0)</f>
        <v>149</v>
      </c>
      <c r="B125" t="s">
        <v>232</v>
      </c>
      <c r="C125" t="s">
        <v>630</v>
      </c>
      <c r="D125" t="s">
        <v>444</v>
      </c>
      <c r="E125" t="s">
        <v>641</v>
      </c>
      <c r="F125">
        <v>2004</v>
      </c>
    </row>
    <row r="126" spans="1:6">
      <c r="A126" s="5">
        <f>MATCH(B126,Sources[Citekey],0)</f>
        <v>150</v>
      </c>
      <c r="B126" t="s">
        <v>170</v>
      </c>
      <c r="C126" t="s">
        <v>631</v>
      </c>
      <c r="D126" t="s">
        <v>632</v>
      </c>
      <c r="E126" t="s">
        <v>641</v>
      </c>
      <c r="F126">
        <v>2010</v>
      </c>
    </row>
    <row r="127" spans="1:6">
      <c r="A127" s="5">
        <f>MATCH(B127,Sources[Citekey],0)</f>
        <v>152</v>
      </c>
      <c r="B127" t="s">
        <v>81</v>
      </c>
      <c r="C127" t="s">
        <v>633</v>
      </c>
      <c r="D127" t="s">
        <v>660</v>
      </c>
      <c r="E127" t="s">
        <v>641</v>
      </c>
      <c r="F127">
        <v>2008</v>
      </c>
    </row>
    <row r="128" spans="1:6">
      <c r="A128" s="5">
        <f>MATCH(B128,Sources[Citekey],0)</f>
        <v>153</v>
      </c>
      <c r="B128" t="s">
        <v>298</v>
      </c>
      <c r="C128" t="s">
        <v>445</v>
      </c>
      <c r="D128" t="s">
        <v>446</v>
      </c>
      <c r="E128" t="s">
        <v>641</v>
      </c>
      <c r="F128">
        <v>2013</v>
      </c>
    </row>
    <row r="129" spans="1:6">
      <c r="A129" s="5">
        <f>MATCH(B129,Sources[Citekey],0)</f>
        <v>154</v>
      </c>
      <c r="B129" t="s">
        <v>100</v>
      </c>
      <c r="C129" t="s">
        <v>634</v>
      </c>
      <c r="D129" t="s">
        <v>635</v>
      </c>
      <c r="E129" t="s">
        <v>641</v>
      </c>
      <c r="F129">
        <v>2014</v>
      </c>
    </row>
    <row r="130" spans="1:6">
      <c r="A130" s="5">
        <f>MATCH(B130,Sources[Citekey],0)</f>
        <v>155</v>
      </c>
      <c r="B130" t="s">
        <v>156</v>
      </c>
      <c r="C130" t="s">
        <v>448</v>
      </c>
      <c r="D130" t="s">
        <v>661</v>
      </c>
      <c r="E130" t="s">
        <v>641</v>
      </c>
      <c r="F130">
        <v>2009</v>
      </c>
    </row>
    <row r="131" spans="1:6">
      <c r="A131" s="5">
        <f>MATCH(B131,Sources[Citekey],0)</f>
        <v>157</v>
      </c>
      <c r="B131" t="s">
        <v>300</v>
      </c>
      <c r="C131" t="s">
        <v>636</v>
      </c>
      <c r="D131" t="s">
        <v>456</v>
      </c>
      <c r="E131" t="s">
        <v>641</v>
      </c>
      <c r="F131">
        <v>2016</v>
      </c>
    </row>
    <row r="132" spans="1:6">
      <c r="A132" s="5">
        <f>MATCH(B132,Sources[Citekey],0)</f>
        <v>158</v>
      </c>
      <c r="B132" t="s">
        <v>191</v>
      </c>
      <c r="C132" t="s">
        <v>637</v>
      </c>
      <c r="D132" t="s">
        <v>458</v>
      </c>
      <c r="E132" t="s">
        <v>641</v>
      </c>
      <c r="F132">
        <v>2014</v>
      </c>
    </row>
    <row r="133" spans="1:6">
      <c r="A133" s="5">
        <f>MATCH(B133,Sources[Citekey],0)</f>
        <v>159</v>
      </c>
      <c r="B133" t="s">
        <v>278</v>
      </c>
      <c r="C133" t="s">
        <v>638</v>
      </c>
      <c r="D133" t="s">
        <v>459</v>
      </c>
      <c r="E133" t="s">
        <v>641</v>
      </c>
      <c r="F133">
        <v>2016</v>
      </c>
    </row>
    <row r="134" spans="1:6">
      <c r="A134" s="5">
        <f>MATCH(B134,Sources[Citekey],0)</f>
        <v>161</v>
      </c>
      <c r="B134" t="s">
        <v>96</v>
      </c>
      <c r="C134" t="s">
        <v>461</v>
      </c>
      <c r="D134" t="s">
        <v>462</v>
      </c>
      <c r="E134" t="s">
        <v>641</v>
      </c>
      <c r="F134">
        <v>1997</v>
      </c>
    </row>
    <row r="135" spans="1:6">
      <c r="A135" s="5">
        <f>MATCH(B135,Sources[Citekey],0)</f>
        <v>162</v>
      </c>
      <c r="B135" t="s">
        <v>304</v>
      </c>
      <c r="C135" t="s">
        <v>463</v>
      </c>
      <c r="D135" t="s">
        <v>464</v>
      </c>
      <c r="E135" t="s">
        <v>641</v>
      </c>
      <c r="F135">
        <v>2015</v>
      </c>
    </row>
    <row r="136" spans="1:6">
      <c r="A136" s="5">
        <f>MATCH(B136,Sources[Citekey],0)</f>
        <v>163</v>
      </c>
      <c r="B136" t="s">
        <v>70</v>
      </c>
      <c r="C136" t="s">
        <v>639</v>
      </c>
      <c r="D136" t="s">
        <v>467</v>
      </c>
      <c r="E136" t="s">
        <v>641</v>
      </c>
      <c r="F136">
        <v>2014</v>
      </c>
    </row>
    <row r="137" spans="1:6">
      <c r="A137" s="5">
        <f>MATCH(B137,Sources[Citekey],0)</f>
        <v>164</v>
      </c>
      <c r="B137" t="s">
        <v>66</v>
      </c>
      <c r="C137" t="s">
        <v>468</v>
      </c>
      <c r="D137" t="s">
        <v>647</v>
      </c>
      <c r="E137" t="s">
        <v>641</v>
      </c>
      <c r="F137">
        <v>2008</v>
      </c>
    </row>
    <row r="138" spans="1:6">
      <c r="A138" s="5">
        <f>MATCH(B138,Sources[Citekey],0)</f>
        <v>165</v>
      </c>
      <c r="B138" t="s">
        <v>97</v>
      </c>
      <c r="C138" t="s">
        <v>471</v>
      </c>
      <c r="D138" t="s">
        <v>662</v>
      </c>
      <c r="E138" t="s">
        <v>641</v>
      </c>
      <c r="F138">
        <v>1999</v>
      </c>
    </row>
  </sheetData>
  <autoFilter ref="A1:F138">
    <sortState ref="A2:F138">
      <sortCondition ref="A1:A138"/>
    </sortState>
  </autoFilter>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N27"/>
  <sheetViews>
    <sheetView showGridLines="0" zoomScale="80" zoomScaleNormal="80" workbookViewId="0">
      <selection activeCell="C6" sqref="C6"/>
    </sheetView>
  </sheetViews>
  <sheetFormatPr baseColWidth="10" defaultColWidth="8.88671875" defaultRowHeight="14.4"/>
  <cols>
    <col min="1" max="1" width="2.5546875" customWidth="1"/>
    <col min="2" max="2" width="12.44140625" bestFit="1" customWidth="1"/>
    <col min="3" max="3" width="17.109375" customWidth="1"/>
    <col min="4" max="4" width="15.5546875" bestFit="1" customWidth="1"/>
    <col min="5" max="5" width="9.44140625" customWidth="1"/>
    <col min="6" max="6" width="9.44140625" bestFit="1" customWidth="1"/>
    <col min="7" max="7" width="9.44140625" customWidth="1"/>
    <col min="8" max="8" width="9.88671875" bestFit="1" customWidth="1"/>
  </cols>
  <sheetData>
    <row r="1" spans="2:14">
      <c r="C1" s="1" t="s">
        <v>111</v>
      </c>
      <c r="D1" s="1"/>
      <c r="E1" s="1" t="s">
        <v>110</v>
      </c>
      <c r="F1" s="1"/>
    </row>
    <row r="2" spans="2:14">
      <c r="B2" s="3" t="s">
        <v>35</v>
      </c>
      <c r="C2" s="3" t="s">
        <v>109</v>
      </c>
      <c r="D2" s="3" t="s">
        <v>107</v>
      </c>
      <c r="E2" s="3" t="s">
        <v>113</v>
      </c>
      <c r="F2" s="3" t="s">
        <v>114</v>
      </c>
      <c r="G2" s="3" t="s">
        <v>115</v>
      </c>
      <c r="H2" s="3" t="s">
        <v>7</v>
      </c>
    </row>
    <row r="3" spans="2:14">
      <c r="B3">
        <v>1996</v>
      </c>
      <c r="C3" s="47">
        <v>89.446796116504942</v>
      </c>
      <c r="D3" s="30">
        <f t="shared" ref="D3:D24" si="0">$C$24/C3</f>
        <v>1.1262131935229129</v>
      </c>
      <c r="E3" s="30">
        <v>1</v>
      </c>
      <c r="F3" s="43">
        <v>1.0661160000000001</v>
      </c>
      <c r="G3" s="43">
        <v>0.65896999999999994</v>
      </c>
      <c r="H3" t="s">
        <v>130</v>
      </c>
      <c r="M3" s="29"/>
      <c r="N3" s="29"/>
    </row>
    <row r="4" spans="2:14">
      <c r="B4">
        <v>1997</v>
      </c>
      <c r="C4" s="47">
        <v>89.504716828478919</v>
      </c>
      <c r="D4" s="30">
        <f t="shared" si="0"/>
        <v>1.1254843931611584</v>
      </c>
      <c r="E4" s="30">
        <v>1</v>
      </c>
      <c r="F4" s="43">
        <v>1.0661160000000001</v>
      </c>
      <c r="G4" s="43">
        <v>0.65896999999999994</v>
      </c>
      <c r="H4" t="s">
        <v>130</v>
      </c>
      <c r="M4" s="29"/>
      <c r="N4" s="29"/>
    </row>
    <row r="5" spans="2:14">
      <c r="B5">
        <v>1998</v>
      </c>
      <c r="C5" s="47">
        <v>89.200809061488684</v>
      </c>
      <c r="D5" s="30">
        <f t="shared" si="0"/>
        <v>1.1293189261918195</v>
      </c>
      <c r="E5" s="30">
        <v>1</v>
      </c>
      <c r="F5" s="43">
        <v>1.0661160000000001</v>
      </c>
      <c r="G5" s="43">
        <v>0.65896999999999994</v>
      </c>
      <c r="H5" t="s">
        <v>130</v>
      </c>
      <c r="M5" s="29"/>
      <c r="N5" s="29"/>
    </row>
    <row r="6" spans="2:14">
      <c r="B6">
        <v>1999</v>
      </c>
      <c r="C6" s="47">
        <v>88.650323624595387</v>
      </c>
      <c r="D6" s="30">
        <f t="shared" si="0"/>
        <v>1.1363315754079593</v>
      </c>
      <c r="E6" s="30">
        <v>1</v>
      </c>
      <c r="F6" s="30">
        <v>1.0661160000000001</v>
      </c>
      <c r="G6" s="30">
        <v>0.65896999999999994</v>
      </c>
      <c r="M6" s="29"/>
      <c r="N6" s="29"/>
    </row>
    <row r="7" spans="2:14">
      <c r="B7">
        <v>2000</v>
      </c>
      <c r="C7" s="47">
        <v>87.257507716049304</v>
      </c>
      <c r="D7" s="30">
        <f t="shared" si="0"/>
        <v>1.1544698506926696</v>
      </c>
      <c r="E7" s="30">
        <v>1</v>
      </c>
      <c r="F7" s="30">
        <v>0.92349800000000004</v>
      </c>
      <c r="G7" s="30">
        <v>0.60947600000000002</v>
      </c>
      <c r="M7" s="29"/>
      <c r="N7" s="29"/>
    </row>
    <row r="8" spans="2:14">
      <c r="B8">
        <v>2001</v>
      </c>
      <c r="C8" s="47">
        <v>87.365787461773706</v>
      </c>
      <c r="D8" s="30">
        <f t="shared" si="0"/>
        <v>1.1530390194083504</v>
      </c>
      <c r="E8" s="30">
        <v>1</v>
      </c>
      <c r="F8" s="30">
        <v>0.89596900000000002</v>
      </c>
      <c r="G8" s="30">
        <v>0.62204000000000004</v>
      </c>
      <c r="M8" s="29"/>
      <c r="N8" s="29"/>
    </row>
    <row r="9" spans="2:14">
      <c r="B9">
        <v>2002</v>
      </c>
      <c r="C9" s="47">
        <v>88.063065749235648</v>
      </c>
      <c r="D9" s="30">
        <f t="shared" si="0"/>
        <v>1.1439093227984316</v>
      </c>
      <c r="E9" s="30">
        <v>1</v>
      </c>
      <c r="F9" s="30">
        <v>0.94246799999999997</v>
      </c>
      <c r="G9" s="30">
        <v>0.62813699999999995</v>
      </c>
      <c r="M9" s="29"/>
      <c r="N9" s="29"/>
    </row>
    <row r="10" spans="2:14">
      <c r="B10">
        <v>2003</v>
      </c>
      <c r="C10" s="47">
        <v>88.468295107033612</v>
      </c>
      <c r="D10" s="30">
        <f t="shared" si="0"/>
        <v>1.1386696418517617</v>
      </c>
      <c r="E10" s="30">
        <v>1</v>
      </c>
      <c r="F10" s="30">
        <v>1.134134</v>
      </c>
      <c r="G10" s="30">
        <v>0.69332800000000006</v>
      </c>
      <c r="M10" s="29"/>
      <c r="N10" s="29"/>
    </row>
    <row r="11" spans="2:14">
      <c r="B11">
        <v>2004</v>
      </c>
      <c r="C11" s="47">
        <v>89.033333333333331</v>
      </c>
      <c r="D11" s="30">
        <f t="shared" si="0"/>
        <v>1.1314432261860192</v>
      </c>
      <c r="E11" s="30">
        <v>1</v>
      </c>
      <c r="F11" s="30">
        <v>1.244143</v>
      </c>
      <c r="G11" s="30">
        <v>0.678701</v>
      </c>
      <c r="M11" s="29"/>
      <c r="N11" s="29"/>
    </row>
    <row r="12" spans="2:14">
      <c r="B12">
        <v>2005</v>
      </c>
      <c r="C12" s="47">
        <v>89.706093272171231</v>
      </c>
      <c r="D12" s="30">
        <f t="shared" si="0"/>
        <v>1.1229578530315114</v>
      </c>
      <c r="E12" s="30">
        <v>1</v>
      </c>
      <c r="F12" s="30">
        <v>1.2463759999999999</v>
      </c>
      <c r="G12" s="30">
        <v>0.68457699999999999</v>
      </c>
      <c r="M12" s="29"/>
      <c r="N12" s="29"/>
    </row>
    <row r="13" spans="2:14">
      <c r="B13">
        <v>2006</v>
      </c>
      <c r="C13" s="47">
        <v>90.655259938837915</v>
      </c>
      <c r="D13" s="30">
        <f t="shared" si="0"/>
        <v>1.1112004088094309</v>
      </c>
      <c r="E13" s="30">
        <v>1</v>
      </c>
      <c r="F13" s="30">
        <v>1.256316</v>
      </c>
      <c r="G13" s="30">
        <v>0.68193599999999999</v>
      </c>
      <c r="M13" s="29"/>
      <c r="N13" s="29"/>
    </row>
    <row r="14" spans="2:14">
      <c r="B14">
        <v>2007</v>
      </c>
      <c r="C14" s="47">
        <v>91.546146788990853</v>
      </c>
      <c r="D14" s="30">
        <f t="shared" si="0"/>
        <v>1.100386694996061</v>
      </c>
      <c r="E14" s="30">
        <v>1</v>
      </c>
      <c r="F14" s="30">
        <v>1.370412</v>
      </c>
      <c r="G14" s="30">
        <v>0.684504</v>
      </c>
      <c r="M14" s="29"/>
      <c r="N14" s="29"/>
    </row>
    <row r="15" spans="2:14">
      <c r="B15">
        <v>2008</v>
      </c>
      <c r="C15" s="47">
        <v>93.376911314984795</v>
      </c>
      <c r="D15" s="30">
        <f t="shared" si="0"/>
        <v>1.0788123154443654</v>
      </c>
      <c r="E15" s="30">
        <v>1</v>
      </c>
      <c r="F15" s="30">
        <v>1.471366</v>
      </c>
      <c r="G15" s="30">
        <v>0.79605300000000001</v>
      </c>
      <c r="M15" s="29"/>
      <c r="N15" s="29"/>
    </row>
    <row r="16" spans="2:14">
      <c r="B16">
        <v>2009</v>
      </c>
      <c r="C16" s="47">
        <v>93.540970948012259</v>
      </c>
      <c r="D16" s="30">
        <f t="shared" si="0"/>
        <v>1.076920208159359</v>
      </c>
      <c r="E16" s="30">
        <v>1</v>
      </c>
      <c r="F16" s="30">
        <v>1.3944799999999999</v>
      </c>
      <c r="G16" s="30">
        <v>0.89159500000000003</v>
      </c>
      <c r="M16" s="29"/>
      <c r="N16" s="29"/>
    </row>
    <row r="17" spans="2:14">
      <c r="B17">
        <v>2010</v>
      </c>
      <c r="C17" s="47">
        <v>94.441475535168266</v>
      </c>
      <c r="D17" s="30">
        <f t="shared" si="0"/>
        <v>1.0666517156146043</v>
      </c>
      <c r="E17" s="30">
        <v>1</v>
      </c>
      <c r="F17" s="30">
        <v>1.327386</v>
      </c>
      <c r="G17" s="30">
        <v>0.85853800000000002</v>
      </c>
      <c r="M17" s="29"/>
      <c r="N17" s="29"/>
    </row>
    <row r="18" spans="2:14">
      <c r="B18">
        <v>2011</v>
      </c>
      <c r="C18" s="47">
        <v>96.369816513761307</v>
      </c>
      <c r="D18" s="30">
        <f t="shared" si="0"/>
        <v>1.0453082256349124</v>
      </c>
      <c r="E18" s="30">
        <v>1</v>
      </c>
      <c r="F18" s="30">
        <v>1.3927050000000001</v>
      </c>
      <c r="G18" s="30">
        <v>0.86793299999999995</v>
      </c>
      <c r="M18" s="29"/>
      <c r="N18" s="29"/>
    </row>
    <row r="19" spans="2:14">
      <c r="B19">
        <v>2012</v>
      </c>
      <c r="C19" s="47">
        <v>98.32590214067298</v>
      </c>
      <c r="D19" s="30">
        <f t="shared" si="0"/>
        <v>1.0245129687255818</v>
      </c>
      <c r="E19" s="30">
        <v>1</v>
      </c>
      <c r="F19" s="30">
        <v>1.2856970000000001</v>
      </c>
      <c r="G19" s="30">
        <v>0.81120499999999995</v>
      </c>
      <c r="M19" s="29"/>
      <c r="N19" s="29"/>
    </row>
    <row r="20" spans="2:14">
      <c r="B20">
        <v>2013</v>
      </c>
      <c r="C20" s="47">
        <v>99.515359327217027</v>
      </c>
      <c r="D20" s="30">
        <f t="shared" si="0"/>
        <v>1.0122674789680532</v>
      </c>
      <c r="E20" s="30">
        <v>1</v>
      </c>
      <c r="F20" s="30">
        <v>1.3284640000000001</v>
      </c>
      <c r="G20" s="30">
        <v>0.84909900000000005</v>
      </c>
      <c r="M20" s="29"/>
      <c r="N20" s="29"/>
    </row>
    <row r="21" spans="2:14">
      <c r="B21">
        <v>2014</v>
      </c>
      <c r="C21" s="47">
        <v>99.865458715596276</v>
      </c>
      <c r="D21" s="30">
        <f t="shared" si="0"/>
        <v>1.0087187622263398</v>
      </c>
      <c r="E21" s="30">
        <v>1</v>
      </c>
      <c r="F21" s="30">
        <v>1.3291649999999999</v>
      </c>
      <c r="G21" s="30">
        <v>0.80649199999999999</v>
      </c>
    </row>
    <row r="22" spans="2:14">
      <c r="B22">
        <v>2015</v>
      </c>
      <c r="C22" s="47">
        <v>100.14590978593263</v>
      </c>
      <c r="D22" s="30">
        <f t="shared" si="0"/>
        <v>1.0058939213802238</v>
      </c>
      <c r="E22" s="30">
        <v>1</v>
      </c>
      <c r="F22" s="30">
        <v>1.109729</v>
      </c>
      <c r="G22" s="30">
        <v>0.72611199999999998</v>
      </c>
    </row>
    <row r="23" spans="2:14">
      <c r="B23">
        <v>2016</v>
      </c>
      <c r="C23" s="47">
        <v>100.73616190476191</v>
      </c>
      <c r="D23" s="30">
        <f>$C$24/C23</f>
        <v>1</v>
      </c>
      <c r="E23" s="30">
        <v>1</v>
      </c>
      <c r="F23" s="30">
        <v>1.111599</v>
      </c>
      <c r="G23" s="30">
        <v>0.81637099999999996</v>
      </c>
    </row>
    <row r="24" spans="2:14">
      <c r="B24">
        <v>2017</v>
      </c>
      <c r="C24" s="47">
        <v>100.73616190476191</v>
      </c>
      <c r="D24" s="30">
        <f t="shared" si="0"/>
        <v>1</v>
      </c>
      <c r="E24" s="30">
        <v>1</v>
      </c>
      <c r="F24" s="30">
        <v>1.111599</v>
      </c>
      <c r="G24" s="30">
        <v>0.81637099999999996</v>
      </c>
    </row>
    <row r="26" spans="2:14">
      <c r="B26" t="s">
        <v>0</v>
      </c>
      <c r="C26" s="7" t="s">
        <v>108</v>
      </c>
    </row>
    <row r="27" spans="2:14">
      <c r="E27" s="7" t="s">
        <v>112</v>
      </c>
    </row>
  </sheetData>
  <hyperlinks>
    <hyperlink ref="C26" r:id="rId1"/>
  </hyperlink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N16"/>
  <sheetViews>
    <sheetView showGridLines="0" zoomScale="80" zoomScaleNormal="80" workbookViewId="0">
      <selection activeCell="K26" sqref="K26"/>
    </sheetView>
  </sheetViews>
  <sheetFormatPr baseColWidth="10" defaultColWidth="8.88671875" defaultRowHeight="14.4"/>
  <cols>
    <col min="1" max="1" width="2.5546875" customWidth="1"/>
    <col min="2" max="2" width="22.44140625" bestFit="1" customWidth="1"/>
    <col min="3" max="3" width="2.5546875" customWidth="1"/>
    <col min="4" max="4" width="24.44140625" bestFit="1" customWidth="1"/>
    <col min="5" max="5" width="2.5546875" customWidth="1"/>
    <col min="7" max="7" width="2.5546875" customWidth="1"/>
    <col min="8" max="8" width="33.88671875" bestFit="1" customWidth="1"/>
    <col min="9" max="9" width="2.5546875" customWidth="1"/>
    <col min="10" max="10" width="33.88671875" bestFit="1" customWidth="1"/>
    <col min="11" max="11" width="29.44140625" customWidth="1"/>
    <col min="12" max="12" width="2.5546875" customWidth="1"/>
    <col min="13" max="14" width="24.44140625" bestFit="1" customWidth="1"/>
  </cols>
  <sheetData>
    <row r="2" spans="2:14">
      <c r="B2" s="3" t="s">
        <v>27</v>
      </c>
      <c r="C2" s="1"/>
      <c r="D2" s="3" t="s">
        <v>1</v>
      </c>
      <c r="F2" s="3" t="s">
        <v>50</v>
      </c>
      <c r="H2" s="3" t="s">
        <v>106</v>
      </c>
      <c r="J2" s="3" t="s">
        <v>106</v>
      </c>
      <c r="K2" s="3" t="s">
        <v>119</v>
      </c>
      <c r="M2" s="3" t="s">
        <v>27</v>
      </c>
      <c r="N2" s="3" t="s">
        <v>123</v>
      </c>
    </row>
    <row r="3" spans="2:14">
      <c r="B3" t="s">
        <v>28</v>
      </c>
      <c r="D3" t="s">
        <v>3</v>
      </c>
      <c r="F3" t="s">
        <v>6</v>
      </c>
      <c r="H3" t="s">
        <v>102</v>
      </c>
      <c r="J3" t="s">
        <v>102</v>
      </c>
      <c r="K3" t="s">
        <v>119</v>
      </c>
      <c r="M3" t="s">
        <v>28</v>
      </c>
      <c r="N3" t="s">
        <v>122</v>
      </c>
    </row>
    <row r="4" spans="2:14">
      <c r="B4" t="s">
        <v>29</v>
      </c>
      <c r="D4" t="s">
        <v>4</v>
      </c>
      <c r="F4" t="s">
        <v>51</v>
      </c>
      <c r="H4" t="s">
        <v>103</v>
      </c>
      <c r="J4" t="s">
        <v>103</v>
      </c>
      <c r="K4" t="s">
        <v>119</v>
      </c>
      <c r="M4" t="s">
        <v>29</v>
      </c>
      <c r="N4" t="s">
        <v>122</v>
      </c>
    </row>
    <row r="5" spans="2:14">
      <c r="B5" t="s">
        <v>31</v>
      </c>
      <c r="D5" t="s">
        <v>5</v>
      </c>
      <c r="F5" t="s">
        <v>52</v>
      </c>
      <c r="H5" t="s">
        <v>105</v>
      </c>
      <c r="J5" t="s">
        <v>105</v>
      </c>
      <c r="K5" t="s">
        <v>120</v>
      </c>
      <c r="M5" t="s">
        <v>31</v>
      </c>
      <c r="N5" t="s">
        <v>122</v>
      </c>
    </row>
    <row r="6" spans="2:14">
      <c r="B6" t="s">
        <v>30</v>
      </c>
      <c r="D6" t="s">
        <v>10</v>
      </c>
      <c r="H6" t="s">
        <v>104</v>
      </c>
      <c r="J6" t="s">
        <v>104</v>
      </c>
      <c r="K6" t="s">
        <v>120</v>
      </c>
      <c r="M6" t="s">
        <v>30</v>
      </c>
      <c r="N6" t="s">
        <v>122</v>
      </c>
    </row>
    <row r="7" spans="2:14">
      <c r="B7" t="s">
        <v>124</v>
      </c>
      <c r="D7" t="s">
        <v>17</v>
      </c>
      <c r="H7" t="s">
        <v>159</v>
      </c>
      <c r="J7" t="s">
        <v>159</v>
      </c>
      <c r="K7" t="s">
        <v>120</v>
      </c>
      <c r="M7" t="s">
        <v>124</v>
      </c>
      <c r="N7" t="s">
        <v>124</v>
      </c>
    </row>
    <row r="8" spans="2:14">
      <c r="D8" t="s">
        <v>12</v>
      </c>
    </row>
    <row r="9" spans="2:14">
      <c r="D9" t="s">
        <v>13</v>
      </c>
    </row>
    <row r="10" spans="2:14">
      <c r="D10" t="s">
        <v>14</v>
      </c>
    </row>
    <row r="11" spans="2:14">
      <c r="D11" t="s">
        <v>11</v>
      </c>
    </row>
    <row r="12" spans="2:14">
      <c r="D12" t="s">
        <v>15</v>
      </c>
    </row>
    <row r="13" spans="2:14">
      <c r="D13" t="s">
        <v>16</v>
      </c>
    </row>
    <row r="14" spans="2:14">
      <c r="D14" t="s">
        <v>19</v>
      </c>
    </row>
    <row r="15" spans="2:14">
      <c r="D15" t="s">
        <v>23</v>
      </c>
    </row>
    <row r="16" spans="2:14">
      <c r="D16" t="s">
        <v>21</v>
      </c>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C179"/>
  <sheetViews>
    <sheetView showGridLines="0" zoomScale="80" zoomScaleNormal="80" zoomScalePageLayoutView="70" workbookViewId="0">
      <pane ySplit="4" topLeftCell="A164" activePane="bottomLeft" state="frozen"/>
      <selection pane="bottomLeft" activeCell="U182" sqref="U182"/>
    </sheetView>
  </sheetViews>
  <sheetFormatPr baseColWidth="10" defaultColWidth="8.88671875" defaultRowHeight="14.4" outlineLevelCol="1"/>
  <cols>
    <col min="1" max="1" width="2.6640625" customWidth="1"/>
    <col min="2" max="2" width="28.44140625" bestFit="1" customWidth="1"/>
    <col min="3" max="3" width="22.88671875" customWidth="1" outlineLevel="1"/>
    <col min="4" max="6" width="8.88671875" customWidth="1" outlineLevel="1"/>
  </cols>
  <sheetData>
    <row r="1" spans="1:29">
      <c r="C1" s="1" t="s">
        <v>34</v>
      </c>
      <c r="E1" t="s">
        <v>6</v>
      </c>
      <c r="F1">
        <f ca="1">COUNTIF($E$5:$E$168,E1)</f>
        <v>0</v>
      </c>
    </row>
    <row r="2" spans="1:29">
      <c r="B2" s="1" t="s">
        <v>116</v>
      </c>
      <c r="C2" s="1" t="s">
        <v>119</v>
      </c>
      <c r="E2" t="s">
        <v>51</v>
      </c>
      <c r="F2">
        <f ca="1">COUNTIF($E$5:$E$168,E2)</f>
        <v>0</v>
      </c>
      <c r="AC2" s="32"/>
    </row>
    <row r="3" spans="1:29">
      <c r="B3" s="19" t="s">
        <v>107</v>
      </c>
      <c r="C3" s="20" t="s">
        <v>3</v>
      </c>
      <c r="E3" t="s">
        <v>118</v>
      </c>
      <c r="F3">
        <f ca="1">COUNTIF($E$5:$E$168,E3)</f>
        <v>0</v>
      </c>
    </row>
    <row r="4" spans="1:29">
      <c r="B4" s="3" t="s">
        <v>25</v>
      </c>
      <c r="C4" s="3" t="s">
        <v>1</v>
      </c>
      <c r="D4" s="3" t="s">
        <v>9</v>
      </c>
      <c r="E4" s="3" t="s">
        <v>2</v>
      </c>
      <c r="F4" s="3" t="s">
        <v>117</v>
      </c>
      <c r="G4" s="3">
        <v>2000</v>
      </c>
      <c r="H4" s="3">
        <v>2001</v>
      </c>
      <c r="I4" s="3">
        <v>2002</v>
      </c>
      <c r="J4" s="3">
        <v>2003</v>
      </c>
      <c r="K4" s="3">
        <v>2004</v>
      </c>
      <c r="L4" s="3">
        <v>2005</v>
      </c>
      <c r="M4" s="3">
        <v>2006</v>
      </c>
      <c r="N4" s="3">
        <v>2007</v>
      </c>
      <c r="O4" s="3">
        <v>2008</v>
      </c>
      <c r="P4" s="3">
        <v>2009</v>
      </c>
      <c r="Q4" s="3">
        <v>2010</v>
      </c>
      <c r="R4" s="3">
        <v>2011</v>
      </c>
      <c r="S4" s="3">
        <v>2012</v>
      </c>
      <c r="T4" s="3">
        <v>2013</v>
      </c>
      <c r="U4" s="3">
        <v>2014</v>
      </c>
      <c r="V4" s="3">
        <v>2015</v>
      </c>
      <c r="W4" s="3">
        <v>2016</v>
      </c>
      <c r="X4" s="3">
        <v>2017</v>
      </c>
      <c r="Y4" s="3">
        <v>2018</v>
      </c>
      <c r="Z4" s="3">
        <v>2019</v>
      </c>
      <c r="AA4" s="3">
        <v>2020</v>
      </c>
      <c r="AB4" s="3">
        <v>2025</v>
      </c>
      <c r="AC4" s="3">
        <v>2030</v>
      </c>
    </row>
    <row r="5" spans="1:29">
      <c r="A5" t="s">
        <v>706</v>
      </c>
      <c r="B5" s="21" t="str">
        <f>IF([1]Sources!B3=0,"",[1]Sources!B3)</f>
        <v>hotellier2014hydrogen</v>
      </c>
      <c r="C5" t="str">
        <f t="shared" ref="C5:C36" si="0">IF(B5&lt;&gt;"",$C$3,"")</f>
        <v>Electrolyzer (AEL)</v>
      </c>
      <c r="D5" t="str">
        <f>IFERROR(VLOOKUP(B5,[1]!Sources[#Data],2,FALSE),"")</f>
        <v/>
      </c>
      <c r="E5" t="str">
        <f ca="1">IFERROR(OFFSET([1]Database!$D$3,MATCH(ALK!$B5,[1]Database!$B$4:$B$2416,0)+MATCH(ALK!$C5,[1]Database!$C$4:$C$26,0)-1,MATCH(ALK!E$4,[1]Database!$E$2:$BV$2,0)),"")</f>
        <v/>
      </c>
      <c r="F5" t="str">
        <f t="shared" ref="F5:F36" si="1">IF(B5="","",MID($B$3,FIND(" ",$B$3)+1,3))</f>
        <v>EUR</v>
      </c>
      <c r="G5" s="4" t="s">
        <v>641</v>
      </c>
      <c r="H5" s="4" t="s">
        <v>641</v>
      </c>
      <c r="I5" s="4" t="s">
        <v>641</v>
      </c>
      <c r="J5" s="4" t="s">
        <v>641</v>
      </c>
      <c r="K5" s="4" t="s">
        <v>641</v>
      </c>
      <c r="L5" s="4" t="s">
        <v>641</v>
      </c>
      <c r="M5" s="4" t="s">
        <v>641</v>
      </c>
      <c r="N5" s="4" t="s">
        <v>641</v>
      </c>
      <c r="O5" s="4" t="s">
        <v>641</v>
      </c>
      <c r="P5" s="4" t="s">
        <v>641</v>
      </c>
      <c r="Q5" s="4" t="s">
        <v>641</v>
      </c>
      <c r="R5" s="4" t="s">
        <v>641</v>
      </c>
      <c r="S5" s="4" t="s">
        <v>641</v>
      </c>
      <c r="T5" s="4" t="s">
        <v>641</v>
      </c>
      <c r="U5" s="4" t="s">
        <v>641</v>
      </c>
      <c r="V5" s="4" t="s">
        <v>641</v>
      </c>
      <c r="W5" s="4" t="s">
        <v>641</v>
      </c>
      <c r="X5" s="4" t="s">
        <v>641</v>
      </c>
      <c r="Y5" s="4" t="s">
        <v>641</v>
      </c>
      <c r="Z5" s="4" t="s">
        <v>641</v>
      </c>
      <c r="AA5" s="4" t="s">
        <v>641</v>
      </c>
      <c r="AB5" s="4" t="s">
        <v>641</v>
      </c>
      <c r="AC5" s="4" t="s">
        <v>641</v>
      </c>
    </row>
    <row r="6" spans="1:29">
      <c r="B6" s="21" t="str">
        <f>IF([1]Sources!B4=0,"",[1]Sources!B4)</f>
        <v>abbasi2011renewable</v>
      </c>
      <c r="C6" t="str">
        <f t="shared" si="0"/>
        <v>Electrolyzer (AEL)</v>
      </c>
      <c r="D6" t="str">
        <f>IFERROR(VLOOKUP(B6,[1]!Sources[#Data],2,FALSE),"")</f>
        <v/>
      </c>
      <c r="E6" t="str">
        <f ca="1">IFERROR(OFFSET([1]Database!$D$3,MATCH(ALK!$B6,[1]Database!$B$4:$B$2416,0)+MATCH(ALK!$C6,[1]Database!$C$4:$C$26,0)-1,MATCH(ALK!E$4,[1]Database!$E$2:$BV$2,0)),"")</f>
        <v/>
      </c>
      <c r="F6" t="str">
        <f t="shared" si="1"/>
        <v>EUR</v>
      </c>
      <c r="G6" s="4" t="s">
        <v>641</v>
      </c>
      <c r="H6" s="4" t="s">
        <v>641</v>
      </c>
      <c r="I6" s="4" t="s">
        <v>641</v>
      </c>
      <c r="J6" s="4" t="s">
        <v>641</v>
      </c>
      <c r="K6" s="4" t="s">
        <v>641</v>
      </c>
      <c r="L6" s="4" t="s">
        <v>641</v>
      </c>
      <c r="M6" s="4" t="s">
        <v>641</v>
      </c>
      <c r="N6" s="4" t="s">
        <v>641</v>
      </c>
      <c r="O6" s="4" t="s">
        <v>641</v>
      </c>
      <c r="P6" s="4" t="s">
        <v>641</v>
      </c>
      <c r="Q6" s="4" t="s">
        <v>641</v>
      </c>
      <c r="R6" s="4" t="s">
        <v>641</v>
      </c>
      <c r="S6" s="4" t="s">
        <v>641</v>
      </c>
      <c r="T6" s="4" t="s">
        <v>641</v>
      </c>
      <c r="U6" s="4" t="s">
        <v>641</v>
      </c>
      <c r="V6" s="4" t="s">
        <v>641</v>
      </c>
      <c r="W6" s="4" t="s">
        <v>641</v>
      </c>
      <c r="X6" s="4" t="s">
        <v>641</v>
      </c>
      <c r="Y6" s="4" t="s">
        <v>641</v>
      </c>
      <c r="Z6" s="4" t="s">
        <v>641</v>
      </c>
      <c r="AA6" s="4" t="s">
        <v>641</v>
      </c>
      <c r="AB6" s="4" t="s">
        <v>641</v>
      </c>
      <c r="AC6" s="4" t="s">
        <v>641</v>
      </c>
    </row>
    <row r="7" spans="1:29">
      <c r="B7" s="21" t="str">
        <f>IF([1]Sources!B5=0,"",[1]Sources!B5)</f>
        <v>aguado2009economical</v>
      </c>
      <c r="C7" t="str">
        <f t="shared" si="0"/>
        <v>Electrolyzer (AEL)</v>
      </c>
      <c r="D7" t="str">
        <f>IFERROR(VLOOKUP(B7,[1]!Sources[#Data],2,FALSE),"")</f>
        <v/>
      </c>
      <c r="E7" t="str">
        <f ca="1">IFERROR(OFFSET([1]Database!$D$3,MATCH(ALK!$B7,[1]Database!$B$4:$B$2416,0)+MATCH(ALK!$C7,[1]Database!$C$4:$C$26,0)-1,MATCH(ALK!E$4,[1]Database!$E$2:$BV$2,0)),"")</f>
        <v/>
      </c>
      <c r="F7" t="str">
        <f t="shared" si="1"/>
        <v>EUR</v>
      </c>
      <c r="G7" s="4" t="s">
        <v>641</v>
      </c>
      <c r="H7" s="4" t="s">
        <v>641</v>
      </c>
      <c r="I7" s="4" t="s">
        <v>641</v>
      </c>
      <c r="J7" s="4" t="s">
        <v>641</v>
      </c>
      <c r="K7" s="4" t="s">
        <v>641</v>
      </c>
      <c r="L7" s="4" t="s">
        <v>641</v>
      </c>
      <c r="M7" s="4" t="s">
        <v>641</v>
      </c>
      <c r="N7" s="4" t="s">
        <v>641</v>
      </c>
      <c r="O7" s="4" t="s">
        <v>641</v>
      </c>
      <c r="P7" s="4" t="s">
        <v>641</v>
      </c>
      <c r="Q7" s="4" t="s">
        <v>641</v>
      </c>
      <c r="R7" s="4" t="s">
        <v>641</v>
      </c>
      <c r="S7" s="4" t="s">
        <v>641</v>
      </c>
      <c r="T7" s="4" t="s">
        <v>641</v>
      </c>
      <c r="U7" s="4" t="s">
        <v>641</v>
      </c>
      <c r="V7" s="4" t="s">
        <v>641</v>
      </c>
      <c r="W7" s="4" t="s">
        <v>641</v>
      </c>
      <c r="X7" s="4" t="s">
        <v>641</v>
      </c>
      <c r="Y7" s="4" t="s">
        <v>641</v>
      </c>
      <c r="Z7" s="4" t="s">
        <v>641</v>
      </c>
      <c r="AA7" s="4" t="s">
        <v>641</v>
      </c>
      <c r="AB7" s="4" t="s">
        <v>641</v>
      </c>
      <c r="AC7" s="4" t="s">
        <v>641</v>
      </c>
    </row>
    <row r="8" spans="1:29">
      <c r="B8" s="21" t="str">
        <f>IF([1]Sources!B6=0,"",[1]Sources!B6)</f>
        <v>badwal2013hydrogen</v>
      </c>
      <c r="C8" t="str">
        <f t="shared" si="0"/>
        <v>Electrolyzer (AEL)</v>
      </c>
      <c r="D8" t="str">
        <f>IFERROR(VLOOKUP(B8,[1]!Sources[#Data],2,FALSE),"")</f>
        <v/>
      </c>
      <c r="E8" t="str">
        <f ca="1">IFERROR(OFFSET([1]Database!$D$3,MATCH(ALK!$B8,[1]Database!$B$4:$B$2416,0)+MATCH(ALK!$C8,[1]Database!$C$4:$C$26,0)-1,MATCH(ALK!E$4,[1]Database!$E$2:$BV$2,0)),"")</f>
        <v/>
      </c>
      <c r="F8" t="str">
        <f t="shared" si="1"/>
        <v>EUR</v>
      </c>
      <c r="G8" s="4" t="s">
        <v>641</v>
      </c>
      <c r="H8" s="4" t="s">
        <v>641</v>
      </c>
      <c r="I8" s="4" t="s">
        <v>641</v>
      </c>
      <c r="J8" s="4" t="s">
        <v>641</v>
      </c>
      <c r="K8" s="4" t="s">
        <v>641</v>
      </c>
      <c r="L8" s="4" t="s">
        <v>641</v>
      </c>
      <c r="M8" s="4" t="s">
        <v>641</v>
      </c>
      <c r="N8" s="4" t="s">
        <v>641</v>
      </c>
      <c r="O8" s="4" t="s">
        <v>641</v>
      </c>
      <c r="P8" s="4" t="s">
        <v>641</v>
      </c>
      <c r="Q8" s="4" t="s">
        <v>641</v>
      </c>
      <c r="R8" s="4" t="s">
        <v>641</v>
      </c>
      <c r="S8" s="4" t="s">
        <v>641</v>
      </c>
      <c r="T8" s="4" t="s">
        <v>641</v>
      </c>
      <c r="U8" s="4" t="s">
        <v>641</v>
      </c>
      <c r="V8" s="4" t="s">
        <v>641</v>
      </c>
      <c r="W8" s="4" t="s">
        <v>641</v>
      </c>
      <c r="X8" s="4" t="s">
        <v>641</v>
      </c>
      <c r="Y8" s="4" t="s">
        <v>641</v>
      </c>
      <c r="Z8" s="4" t="s">
        <v>641</v>
      </c>
      <c r="AA8" s="4" t="s">
        <v>641</v>
      </c>
      <c r="AB8" s="4" t="s">
        <v>641</v>
      </c>
      <c r="AC8" s="4" t="s">
        <v>641</v>
      </c>
    </row>
    <row r="9" spans="1:29">
      <c r="B9" s="21" t="str">
        <f>IF([1]Sources!B7=0,"",[1]Sources!B7)</f>
        <v>bajohr2011speicherung</v>
      </c>
      <c r="C9" t="str">
        <f t="shared" si="0"/>
        <v>Electrolyzer (AEL)</v>
      </c>
      <c r="D9" t="str">
        <f>IFERROR(VLOOKUP(B9,[1]!Sources[#Data],2,FALSE),"")</f>
        <v/>
      </c>
      <c r="E9" t="str">
        <f ca="1">IFERROR(OFFSET([1]Database!$D$3,MATCH(ALK!$B9,[1]Database!$B$4:$B$2416,0)+MATCH(ALK!$C9,[1]Database!$C$4:$C$26,0)-1,MATCH(ALK!E$4,[1]Database!$E$2:$BV$2,0)),"")</f>
        <v/>
      </c>
      <c r="F9" t="str">
        <f t="shared" si="1"/>
        <v>EUR</v>
      </c>
      <c r="G9" s="4" t="s">
        <v>641</v>
      </c>
      <c r="H9" s="4" t="s">
        <v>641</v>
      </c>
      <c r="I9" s="4" t="s">
        <v>641</v>
      </c>
      <c r="J9" s="4" t="s">
        <v>641</v>
      </c>
      <c r="K9" s="4" t="s">
        <v>641</v>
      </c>
      <c r="L9" s="4" t="s">
        <v>641</v>
      </c>
      <c r="M9" s="4" t="s">
        <v>641</v>
      </c>
      <c r="N9" s="4" t="s">
        <v>641</v>
      </c>
      <c r="O9" s="4" t="s">
        <v>641</v>
      </c>
      <c r="P9" s="4" t="s">
        <v>641</v>
      </c>
      <c r="Q9" s="4" t="s">
        <v>641</v>
      </c>
      <c r="R9" s="4" t="s">
        <v>641</v>
      </c>
      <c r="S9" s="4" t="s">
        <v>641</v>
      </c>
      <c r="T9" s="4" t="s">
        <v>641</v>
      </c>
      <c r="U9" s="4" t="s">
        <v>641</v>
      </c>
      <c r="V9" s="4" t="s">
        <v>641</v>
      </c>
      <c r="W9" s="4" t="s">
        <v>641</v>
      </c>
      <c r="X9" s="4" t="s">
        <v>641</v>
      </c>
      <c r="Y9" s="4" t="s">
        <v>641</v>
      </c>
      <c r="Z9" s="4" t="s">
        <v>641</v>
      </c>
      <c r="AA9" s="4" t="s">
        <v>641</v>
      </c>
      <c r="AB9" s="4" t="s">
        <v>641</v>
      </c>
      <c r="AC9" s="4" t="s">
        <v>641</v>
      </c>
    </row>
    <row r="10" spans="1:29">
      <c r="B10" s="21" t="str">
        <f>IF([1]Sources!B8=0,"",[1]Sources!B8)</f>
        <v>balan2016technical</v>
      </c>
      <c r="C10" t="str">
        <f t="shared" si="0"/>
        <v>Electrolyzer (AEL)</v>
      </c>
      <c r="D10" t="str">
        <f>IFERROR(VLOOKUP(B10,[1]!Sources[#Data],2,FALSE),"")</f>
        <v/>
      </c>
      <c r="E10" t="str">
        <f ca="1">IFERROR(OFFSET([1]Database!$D$3,MATCH(ALK!$B10,[1]Database!$B$4:$B$2416,0)+MATCH(ALK!$C10,[1]Database!$C$4:$C$26,0)-1,MATCH(ALK!E$4,[1]Database!$E$2:$BV$2,0)),"")</f>
        <v/>
      </c>
      <c r="F10" t="str">
        <f t="shared" si="1"/>
        <v>EUR</v>
      </c>
      <c r="G10" s="4" t="s">
        <v>641</v>
      </c>
      <c r="H10" s="4" t="s">
        <v>641</v>
      </c>
      <c r="I10" s="4" t="s">
        <v>641</v>
      </c>
      <c r="J10" s="4" t="s">
        <v>641</v>
      </c>
      <c r="K10" s="4" t="s">
        <v>641</v>
      </c>
      <c r="L10" s="4" t="s">
        <v>641</v>
      </c>
      <c r="M10" s="4" t="s">
        <v>641</v>
      </c>
      <c r="N10" s="4" t="s">
        <v>641</v>
      </c>
      <c r="O10" s="4" t="s">
        <v>641</v>
      </c>
      <c r="P10" s="4" t="s">
        <v>641</v>
      </c>
      <c r="Q10" s="4" t="s">
        <v>641</v>
      </c>
      <c r="R10" s="4" t="s">
        <v>641</v>
      </c>
      <c r="S10" s="4" t="s">
        <v>641</v>
      </c>
      <c r="T10" s="4" t="s">
        <v>641</v>
      </c>
      <c r="U10" s="4" t="s">
        <v>641</v>
      </c>
      <c r="V10" s="4" t="s">
        <v>641</v>
      </c>
      <c r="W10" s="4" t="s">
        <v>641</v>
      </c>
      <c r="X10" s="4" t="s">
        <v>641</v>
      </c>
      <c r="Y10" s="4" t="s">
        <v>641</v>
      </c>
      <c r="Z10" s="4" t="s">
        <v>641</v>
      </c>
      <c r="AA10" s="4" t="s">
        <v>641</v>
      </c>
      <c r="AB10" s="4" t="s">
        <v>641</v>
      </c>
      <c r="AC10" s="4" t="s">
        <v>641</v>
      </c>
    </row>
    <row r="11" spans="1:29">
      <c r="B11" s="21" t="str">
        <f>IF([1]Sources!B9=0,"",[1]Sources!B9)</f>
        <v>barbir1997efficiency</v>
      </c>
      <c r="C11" t="str">
        <f t="shared" si="0"/>
        <v>Electrolyzer (AEL)</v>
      </c>
      <c r="D11" t="str">
        <f>IFERROR(VLOOKUP(B11,[1]!Sources[#Data],2,FALSE),"")</f>
        <v/>
      </c>
      <c r="E11" t="str">
        <f ca="1">IFERROR(OFFSET([1]Database!$D$3,MATCH(ALK!$B11,[1]Database!$B$4:$B$2416,0)+MATCH(ALK!$C11,[1]Database!$C$4:$C$26,0)-1,MATCH(ALK!E$4,[1]Database!$E$2:$BV$2,0)),"")</f>
        <v/>
      </c>
      <c r="F11" t="str">
        <f t="shared" si="1"/>
        <v>EUR</v>
      </c>
      <c r="G11" s="4" t="s">
        <v>641</v>
      </c>
      <c r="H11" s="4" t="s">
        <v>641</v>
      </c>
      <c r="I11" s="4" t="s">
        <v>641</v>
      </c>
      <c r="J11" s="4" t="s">
        <v>641</v>
      </c>
      <c r="K11" s="4" t="s">
        <v>641</v>
      </c>
      <c r="L11" s="4" t="s">
        <v>641</v>
      </c>
      <c r="M11" s="4" t="s">
        <v>641</v>
      </c>
      <c r="N11" s="4" t="s">
        <v>641</v>
      </c>
      <c r="O11" s="4" t="s">
        <v>641</v>
      </c>
      <c r="P11" s="4" t="s">
        <v>641</v>
      </c>
      <c r="Q11" s="4" t="s">
        <v>641</v>
      </c>
      <c r="R11" s="4" t="s">
        <v>641</v>
      </c>
      <c r="S11" s="4" t="s">
        <v>641</v>
      </c>
      <c r="T11" s="4" t="s">
        <v>641</v>
      </c>
      <c r="U11" s="4" t="s">
        <v>641</v>
      </c>
      <c r="V11" s="4" t="s">
        <v>641</v>
      </c>
      <c r="W11" s="4" t="s">
        <v>641</v>
      </c>
      <c r="X11" s="4" t="s">
        <v>641</v>
      </c>
      <c r="Y11" s="4" t="s">
        <v>641</v>
      </c>
      <c r="Z11" s="4" t="s">
        <v>641</v>
      </c>
      <c r="AA11" s="4" t="s">
        <v>641</v>
      </c>
      <c r="AB11" s="4" t="s">
        <v>641</v>
      </c>
      <c r="AC11" s="4" t="s">
        <v>641</v>
      </c>
    </row>
    <row r="12" spans="1:29">
      <c r="B12" s="21" t="str">
        <f>IF([1]Sources!B10=0,"",[1]Sources!B10)</f>
        <v>bernal-agustin2008hourly</v>
      </c>
      <c r="C12" t="str">
        <f t="shared" si="0"/>
        <v>Electrolyzer (AEL)</v>
      </c>
      <c r="D12" t="str">
        <f>IFERROR(VLOOKUP(B12,[1]!Sources[#Data],2,FALSE),"")</f>
        <v/>
      </c>
      <c r="E12" t="str">
        <f ca="1">IFERROR(OFFSET([1]Database!$D$3,MATCH(ALK!$B12,[1]Database!$B$4:$B$2416,0)+MATCH(ALK!$C12,[1]Database!$C$4:$C$26,0)-1,MATCH(ALK!E$4,[1]Database!$E$2:$BV$2,0)),"")</f>
        <v/>
      </c>
      <c r="F12" t="str">
        <f t="shared" si="1"/>
        <v>EUR</v>
      </c>
      <c r="G12" s="4" t="s">
        <v>641</v>
      </c>
      <c r="H12" s="4" t="s">
        <v>641</v>
      </c>
      <c r="I12" s="4" t="s">
        <v>641</v>
      </c>
      <c r="J12" s="4" t="s">
        <v>641</v>
      </c>
      <c r="K12" s="4" t="s">
        <v>641</v>
      </c>
      <c r="L12" s="4" t="s">
        <v>641</v>
      </c>
      <c r="M12" s="4" t="s">
        <v>641</v>
      </c>
      <c r="N12" s="4" t="s">
        <v>641</v>
      </c>
      <c r="O12" s="4" t="s">
        <v>641</v>
      </c>
      <c r="P12" s="4" t="s">
        <v>641</v>
      </c>
      <c r="Q12" s="4" t="s">
        <v>641</v>
      </c>
      <c r="R12" s="4" t="s">
        <v>641</v>
      </c>
      <c r="S12" s="4" t="s">
        <v>641</v>
      </c>
      <c r="T12" s="4" t="s">
        <v>641</v>
      </c>
      <c r="U12" s="4" t="s">
        <v>641</v>
      </c>
      <c r="V12" s="4" t="s">
        <v>641</v>
      </c>
      <c r="W12" s="4" t="s">
        <v>641</v>
      </c>
      <c r="X12" s="4" t="s">
        <v>641</v>
      </c>
      <c r="Y12" s="4" t="s">
        <v>641</v>
      </c>
      <c r="Z12" s="4" t="s">
        <v>641</v>
      </c>
      <c r="AA12" s="4" t="s">
        <v>641</v>
      </c>
      <c r="AB12" s="4" t="s">
        <v>641</v>
      </c>
      <c r="AC12" s="4" t="s">
        <v>641</v>
      </c>
    </row>
    <row r="13" spans="1:29">
      <c r="B13" s="21" t="str">
        <f>IF([1]Sources!B11=0,"",[1]Sources!B11)</f>
        <v>bernal-agustin2009simulation</v>
      </c>
      <c r="C13" t="str">
        <f t="shared" si="0"/>
        <v>Electrolyzer (AEL)</v>
      </c>
      <c r="D13" t="str">
        <f>IFERROR(VLOOKUP(B13,[1]!Sources[#Data],2,FALSE),"")</f>
        <v/>
      </c>
      <c r="E13" t="str">
        <f ca="1">IFERROR(OFFSET([1]Database!$D$3,MATCH(ALK!$B13,[1]Database!$B$4:$B$2416,0)+MATCH(ALK!$C13,[1]Database!$C$4:$C$26,0)-1,MATCH(ALK!E$4,[1]Database!$E$2:$BV$2,0)),"")</f>
        <v/>
      </c>
      <c r="F13" t="str">
        <f t="shared" si="1"/>
        <v>EUR</v>
      </c>
      <c r="G13" s="4" t="s">
        <v>641</v>
      </c>
      <c r="H13" s="4" t="s">
        <v>641</v>
      </c>
      <c r="I13" s="4" t="s">
        <v>641</v>
      </c>
      <c r="J13" s="4" t="s">
        <v>641</v>
      </c>
      <c r="K13" s="4" t="s">
        <v>641</v>
      </c>
      <c r="L13" s="4" t="s">
        <v>641</v>
      </c>
      <c r="M13" s="4" t="s">
        <v>641</v>
      </c>
      <c r="N13" s="4" t="s">
        <v>641</v>
      </c>
      <c r="O13" s="4" t="s">
        <v>641</v>
      </c>
      <c r="P13" s="4" t="s">
        <v>641</v>
      </c>
      <c r="Q13" s="4" t="s">
        <v>641</v>
      </c>
      <c r="R13" s="4" t="s">
        <v>641</v>
      </c>
      <c r="S13" s="4" t="s">
        <v>641</v>
      </c>
      <c r="T13" s="4" t="s">
        <v>641</v>
      </c>
      <c r="U13" s="4" t="s">
        <v>641</v>
      </c>
      <c r="V13" s="4" t="s">
        <v>641</v>
      </c>
      <c r="W13" s="4" t="s">
        <v>641</v>
      </c>
      <c r="X13" s="4" t="s">
        <v>641</v>
      </c>
      <c r="Y13" s="4" t="s">
        <v>641</v>
      </c>
      <c r="Z13" s="4" t="s">
        <v>641</v>
      </c>
      <c r="AA13" s="4" t="s">
        <v>641</v>
      </c>
      <c r="AB13" s="4" t="s">
        <v>641</v>
      </c>
      <c r="AC13" s="4" t="s">
        <v>641</v>
      </c>
    </row>
    <row r="14" spans="1:29">
      <c r="B14" s="21" t="str">
        <f>IF([1]Sources!B12=0,"",[1]Sources!B12)</f>
        <v>bernal-agustin2010techno</v>
      </c>
      <c r="C14" t="str">
        <f t="shared" si="0"/>
        <v>Electrolyzer (AEL)</v>
      </c>
      <c r="D14" t="str">
        <f>IFERROR(VLOOKUP(B14,[1]!Sources[#Data],2,FALSE),"")</f>
        <v/>
      </c>
      <c r="E14" t="str">
        <f ca="1">IFERROR(OFFSET([1]Database!$D$3,MATCH(ALK!$B14,[1]Database!$B$4:$B$2416,0)+MATCH(ALK!$C14,[1]Database!$C$4:$C$26,0)-1,MATCH(ALK!E$4,[1]Database!$E$2:$BV$2,0)),"")</f>
        <v/>
      </c>
      <c r="F14" t="str">
        <f t="shared" si="1"/>
        <v>EUR</v>
      </c>
      <c r="G14" s="4" t="s">
        <v>641</v>
      </c>
      <c r="H14" s="4" t="s">
        <v>641</v>
      </c>
      <c r="I14" s="4" t="s">
        <v>641</v>
      </c>
      <c r="J14" s="4" t="s">
        <v>641</v>
      </c>
      <c r="K14" s="4" t="s">
        <v>641</v>
      </c>
      <c r="L14" s="4" t="s">
        <v>641</v>
      </c>
      <c r="M14" s="4" t="s">
        <v>641</v>
      </c>
      <c r="N14" s="4" t="s">
        <v>641</v>
      </c>
      <c r="O14" s="4" t="s">
        <v>641</v>
      </c>
      <c r="P14" s="4" t="s">
        <v>641</v>
      </c>
      <c r="Q14" s="4" t="s">
        <v>641</v>
      </c>
      <c r="R14" s="4" t="s">
        <v>641</v>
      </c>
      <c r="S14" s="4" t="s">
        <v>641</v>
      </c>
      <c r="T14" s="4" t="s">
        <v>641</v>
      </c>
      <c r="U14" s="4" t="s">
        <v>641</v>
      </c>
      <c r="V14" s="4" t="s">
        <v>641</v>
      </c>
      <c r="W14" s="4" t="s">
        <v>641</v>
      </c>
      <c r="X14" s="4" t="s">
        <v>641</v>
      </c>
      <c r="Y14" s="4" t="s">
        <v>641</v>
      </c>
      <c r="Z14" s="4" t="s">
        <v>641</v>
      </c>
      <c r="AA14" s="4" t="s">
        <v>641</v>
      </c>
      <c r="AB14" s="4" t="s">
        <v>641</v>
      </c>
      <c r="AC14" s="4" t="s">
        <v>641</v>
      </c>
    </row>
    <row r="15" spans="1:29">
      <c r="B15" s="21" t="str">
        <f>IF([1]Sources!B13=0,"",[1]Sources!B13)</f>
        <v>bockris2007estimates</v>
      </c>
      <c r="C15" t="str">
        <f t="shared" si="0"/>
        <v>Electrolyzer (AEL)</v>
      </c>
      <c r="D15" t="str">
        <f>IFERROR(VLOOKUP(B15,[1]!Sources[#Data],2,FALSE),"")</f>
        <v/>
      </c>
      <c r="E15" t="str">
        <f ca="1">IFERROR(OFFSET([1]Database!$D$3,MATCH(ALK!$B15,[1]Database!$B$4:$B$2416,0)+MATCH(ALK!$C15,[1]Database!$C$4:$C$26,0)-1,MATCH(ALK!E$4,[1]Database!$E$2:$BV$2,0)),"")</f>
        <v/>
      </c>
      <c r="F15" t="str">
        <f t="shared" si="1"/>
        <v>EUR</v>
      </c>
      <c r="G15" s="4" t="s">
        <v>641</v>
      </c>
      <c r="H15" s="4" t="s">
        <v>641</v>
      </c>
      <c r="I15" s="4" t="s">
        <v>641</v>
      </c>
      <c r="J15" s="4" t="s">
        <v>641</v>
      </c>
      <c r="K15" s="4" t="s">
        <v>641</v>
      </c>
      <c r="L15" s="4" t="s">
        <v>641</v>
      </c>
      <c r="M15" s="4" t="s">
        <v>641</v>
      </c>
      <c r="N15" s="4" t="s">
        <v>641</v>
      </c>
      <c r="O15" s="4" t="s">
        <v>641</v>
      </c>
      <c r="P15" s="4" t="s">
        <v>641</v>
      </c>
      <c r="Q15" s="4" t="s">
        <v>641</v>
      </c>
      <c r="R15" s="4" t="s">
        <v>641</v>
      </c>
      <c r="S15" s="4" t="s">
        <v>641</v>
      </c>
      <c r="T15" s="4" t="s">
        <v>641</v>
      </c>
      <c r="U15" s="4" t="s">
        <v>641</v>
      </c>
      <c r="V15" s="4" t="s">
        <v>641</v>
      </c>
      <c r="W15" s="4" t="s">
        <v>641</v>
      </c>
      <c r="X15" s="4" t="s">
        <v>641</v>
      </c>
      <c r="Y15" s="4" t="s">
        <v>641</v>
      </c>
      <c r="Z15" s="4" t="s">
        <v>641</v>
      </c>
      <c r="AA15" s="4" t="s">
        <v>641</v>
      </c>
      <c r="AB15" s="4" t="s">
        <v>641</v>
      </c>
      <c r="AC15" s="4" t="s">
        <v>641</v>
      </c>
    </row>
    <row r="16" spans="1:29">
      <c r="B16" s="21" t="str">
        <f>IF([1]Sources!B14=0,"",[1]Sources!B14)</f>
        <v>briguglio2008new</v>
      </c>
      <c r="C16" t="str">
        <f t="shared" si="0"/>
        <v>Electrolyzer (AEL)</v>
      </c>
      <c r="D16" t="str">
        <f>IFERROR(VLOOKUP(B16,[1]!Sources[#Data],2,FALSE),"")</f>
        <v/>
      </c>
      <c r="E16" t="str">
        <f ca="1">IFERROR(OFFSET([1]Database!$D$3,MATCH(ALK!$B16,[1]Database!$B$4:$B$2416,0)+MATCH(ALK!$C16,[1]Database!$C$4:$C$26,0)-1,MATCH(ALK!E$4,[1]Database!$E$2:$BV$2,0)),"")</f>
        <v/>
      </c>
      <c r="F16" t="str">
        <f t="shared" si="1"/>
        <v>EUR</v>
      </c>
      <c r="G16" s="4" t="s">
        <v>641</v>
      </c>
      <c r="H16" s="4" t="s">
        <v>641</v>
      </c>
      <c r="I16" s="4" t="s">
        <v>641</v>
      </c>
      <c r="J16" s="4" t="s">
        <v>641</v>
      </c>
      <c r="K16" s="4" t="s">
        <v>641</v>
      </c>
      <c r="L16" s="4" t="s">
        <v>641</v>
      </c>
      <c r="M16" s="4" t="s">
        <v>641</v>
      </c>
      <c r="N16" s="4" t="s">
        <v>641</v>
      </c>
      <c r="O16" s="4" t="s">
        <v>641</v>
      </c>
      <c r="P16" s="4" t="s">
        <v>641</v>
      </c>
      <c r="Q16" s="4" t="s">
        <v>641</v>
      </c>
      <c r="R16" s="4" t="s">
        <v>641</v>
      </c>
      <c r="S16" s="4" t="s">
        <v>641</v>
      </c>
      <c r="T16" s="4" t="s">
        <v>641</v>
      </c>
      <c r="U16" s="4" t="s">
        <v>641</v>
      </c>
      <c r="V16" s="4" t="s">
        <v>641</v>
      </c>
      <c r="W16" s="4" t="s">
        <v>641</v>
      </c>
      <c r="X16" s="4" t="s">
        <v>641</v>
      </c>
      <c r="Y16" s="4" t="s">
        <v>641</v>
      </c>
      <c r="Z16" s="4" t="s">
        <v>641</v>
      </c>
      <c r="AA16" s="4" t="s">
        <v>641</v>
      </c>
      <c r="AB16" s="4" t="s">
        <v>641</v>
      </c>
      <c r="AC16" s="4" t="s">
        <v>641</v>
      </c>
    </row>
    <row r="17" spans="2:29">
      <c r="B17" s="21" t="str">
        <f>IF([1]Sources!B15=0,"",[1]Sources!B15)</f>
        <v>brisse2012high</v>
      </c>
      <c r="C17" t="str">
        <f t="shared" si="0"/>
        <v>Electrolyzer (AEL)</v>
      </c>
      <c r="D17" t="str">
        <f>IFERROR(VLOOKUP(B17,[1]!Sources[#Data],2,FALSE),"")</f>
        <v/>
      </c>
      <c r="E17" t="str">
        <f ca="1">IFERROR(OFFSET([1]Database!$D$3,MATCH(ALK!$B17,[1]Database!$B$4:$B$2416,0)+MATCH(ALK!$C17,[1]Database!$C$4:$C$26,0)-1,MATCH(ALK!E$4,[1]Database!$E$2:$BV$2,0)),"")</f>
        <v/>
      </c>
      <c r="F17" t="str">
        <f t="shared" si="1"/>
        <v>EUR</v>
      </c>
      <c r="G17" s="4" t="s">
        <v>641</v>
      </c>
      <c r="H17" s="4" t="s">
        <v>641</v>
      </c>
      <c r="I17" s="4" t="s">
        <v>641</v>
      </c>
      <c r="J17" s="4" t="s">
        <v>641</v>
      </c>
      <c r="K17" s="4" t="s">
        <v>641</v>
      </c>
      <c r="L17" s="4" t="s">
        <v>641</v>
      </c>
      <c r="M17" s="4" t="s">
        <v>641</v>
      </c>
      <c r="N17" s="4" t="s">
        <v>641</v>
      </c>
      <c r="O17" s="4" t="s">
        <v>641</v>
      </c>
      <c r="P17" s="4" t="s">
        <v>641</v>
      </c>
      <c r="Q17" s="4" t="s">
        <v>641</v>
      </c>
      <c r="R17" s="4" t="s">
        <v>641</v>
      </c>
      <c r="S17" s="4" t="s">
        <v>641</v>
      </c>
      <c r="T17" s="4" t="s">
        <v>641</v>
      </c>
      <c r="U17" s="4" t="s">
        <v>641</v>
      </c>
      <c r="V17" s="4" t="s">
        <v>641</v>
      </c>
      <c r="W17" s="4" t="s">
        <v>641</v>
      </c>
      <c r="X17" s="4" t="s">
        <v>641</v>
      </c>
      <c r="Y17" s="4" t="s">
        <v>641</v>
      </c>
      <c r="Z17" s="4" t="s">
        <v>641</v>
      </c>
      <c r="AA17" s="4" t="s">
        <v>641</v>
      </c>
      <c r="AB17" s="4" t="s">
        <v>641</v>
      </c>
      <c r="AC17" s="4" t="s">
        <v>641</v>
      </c>
    </row>
    <row r="18" spans="2:29">
      <c r="B18" s="21" t="str">
        <f>IF([1]Sources!B16=0,"",[1]Sources!B16)</f>
        <v>brunetto2007optimal</v>
      </c>
      <c r="C18" t="str">
        <f t="shared" si="0"/>
        <v>Electrolyzer (AEL)</v>
      </c>
      <c r="D18" t="str">
        <f>IFERROR(VLOOKUP(B18,[1]!Sources[#Data],2,FALSE),"")</f>
        <v/>
      </c>
      <c r="E18" t="str">
        <f ca="1">IFERROR(OFFSET([1]Database!$D$3,MATCH(ALK!$B18,[1]Database!$B$4:$B$2416,0)+MATCH(ALK!$C18,[1]Database!$C$4:$C$26,0)-1,MATCH(ALK!E$4,[1]Database!$E$2:$BV$2,0)),"")</f>
        <v/>
      </c>
      <c r="F18" t="str">
        <f t="shared" si="1"/>
        <v>EUR</v>
      </c>
      <c r="G18" s="4" t="s">
        <v>641</v>
      </c>
      <c r="H18" s="4" t="s">
        <v>641</v>
      </c>
      <c r="I18" s="4" t="s">
        <v>641</v>
      </c>
      <c r="J18" s="4" t="s">
        <v>641</v>
      </c>
      <c r="K18" s="4" t="s">
        <v>641</v>
      </c>
      <c r="L18" s="4" t="s">
        <v>641</v>
      </c>
      <c r="M18" s="4" t="s">
        <v>641</v>
      </c>
      <c r="N18" s="4">
        <v>2129.248254817378</v>
      </c>
      <c r="O18" s="4" t="s">
        <v>641</v>
      </c>
      <c r="P18" s="4" t="s">
        <v>641</v>
      </c>
      <c r="Q18" s="4" t="s">
        <v>641</v>
      </c>
      <c r="R18" s="4" t="s">
        <v>641</v>
      </c>
      <c r="S18" s="4" t="s">
        <v>641</v>
      </c>
      <c r="T18" s="4" t="s">
        <v>641</v>
      </c>
      <c r="U18" s="4" t="s">
        <v>641</v>
      </c>
      <c r="V18" s="4" t="s">
        <v>641</v>
      </c>
      <c r="W18" s="4" t="s">
        <v>641</v>
      </c>
      <c r="X18" s="4" t="s">
        <v>641</v>
      </c>
      <c r="Y18" s="4" t="s">
        <v>641</v>
      </c>
      <c r="Z18" s="4" t="s">
        <v>641</v>
      </c>
      <c r="AA18" s="4" t="s">
        <v>641</v>
      </c>
      <c r="AB18" s="4" t="s">
        <v>641</v>
      </c>
      <c r="AC18" s="4" t="s">
        <v>641</v>
      </c>
    </row>
    <row r="19" spans="2:29">
      <c r="B19" s="21" t="str">
        <f>IF([1]Sources!B17=0,"",[1]Sources!B17)</f>
        <v>buchholz2014power</v>
      </c>
      <c r="C19" t="str">
        <f t="shared" si="0"/>
        <v>Electrolyzer (AEL)</v>
      </c>
      <c r="D19" t="str">
        <f>IFERROR(VLOOKUP(B19,[1]!Sources[#Data],2,FALSE),"")</f>
        <v/>
      </c>
      <c r="E19" t="str">
        <f ca="1">IFERROR(OFFSET([1]Database!$D$3,MATCH(ALK!$B19,[1]Database!$B$4:$B$2416,0)+MATCH(ALK!$C19,[1]Database!$C$4:$C$26,0)-1,MATCH(ALK!E$4,[1]Database!$E$2:$BV$2,0)),"")</f>
        <v/>
      </c>
      <c r="F19" t="str">
        <f t="shared" si="1"/>
        <v>EUR</v>
      </c>
      <c r="G19" s="4" t="s">
        <v>641</v>
      </c>
      <c r="H19" s="4" t="s">
        <v>641</v>
      </c>
      <c r="I19" s="4" t="s">
        <v>641</v>
      </c>
      <c r="J19" s="4" t="s">
        <v>641</v>
      </c>
      <c r="K19" s="4" t="s">
        <v>641</v>
      </c>
      <c r="L19" s="4" t="s">
        <v>641</v>
      </c>
      <c r="M19" s="4" t="s">
        <v>641</v>
      </c>
      <c r="N19" s="4" t="s">
        <v>641</v>
      </c>
      <c r="O19" s="4" t="s">
        <v>641</v>
      </c>
      <c r="P19" s="4" t="s">
        <v>641</v>
      </c>
      <c r="Q19" s="4" t="s">
        <v>641</v>
      </c>
      <c r="R19" s="4" t="s">
        <v>641</v>
      </c>
      <c r="S19" s="4" t="s">
        <v>641</v>
      </c>
      <c r="T19" s="4" t="s">
        <v>641</v>
      </c>
      <c r="U19" s="4" t="s">
        <v>641</v>
      </c>
      <c r="V19" s="4" t="s">
        <v>641</v>
      </c>
      <c r="W19" s="4" t="s">
        <v>641</v>
      </c>
      <c r="X19" s="4" t="s">
        <v>641</v>
      </c>
      <c r="Y19" s="4" t="s">
        <v>641</v>
      </c>
      <c r="Z19" s="4" t="s">
        <v>641</v>
      </c>
      <c r="AA19" s="4" t="s">
        <v>641</v>
      </c>
      <c r="AB19" s="4" t="s">
        <v>641</v>
      </c>
      <c r="AC19" s="4" t="s">
        <v>641</v>
      </c>
    </row>
    <row r="20" spans="2:29">
      <c r="B20" s="21" t="str">
        <f>IF([1]Sources!B18=0,"",[1]Sources!B18)</f>
        <v>budny2015economic</v>
      </c>
      <c r="C20" t="str">
        <f t="shared" si="0"/>
        <v>Electrolyzer (AEL)</v>
      </c>
      <c r="D20" t="str">
        <f>IFERROR(VLOOKUP(B20,[1]!Sources[#Data],2,FALSE),"")</f>
        <v/>
      </c>
      <c r="E20" t="str">
        <f ca="1">IFERROR(OFFSET([1]Database!$D$3,MATCH(ALK!$B20,[1]Database!$B$4:$B$2416,0)+MATCH(ALK!$C20,[1]Database!$C$4:$C$26,0)-1,MATCH(ALK!E$4,[1]Database!$E$2:$BV$2,0)),"")</f>
        <v/>
      </c>
      <c r="F20" t="str">
        <f t="shared" si="1"/>
        <v>EUR</v>
      </c>
      <c r="G20" s="4" t="s">
        <v>641</v>
      </c>
      <c r="H20" s="4" t="s">
        <v>641</v>
      </c>
      <c r="I20" s="4" t="s">
        <v>641</v>
      </c>
      <c r="J20" s="4" t="s">
        <v>641</v>
      </c>
      <c r="K20" s="4" t="s">
        <v>641</v>
      </c>
      <c r="L20" s="4" t="s">
        <v>641</v>
      </c>
      <c r="M20" s="4" t="s">
        <v>641</v>
      </c>
      <c r="N20" s="4" t="s">
        <v>641</v>
      </c>
      <c r="O20" s="4" t="s">
        <v>641</v>
      </c>
      <c r="P20" s="4" t="s">
        <v>641</v>
      </c>
      <c r="Q20" s="4" t="s">
        <v>641</v>
      </c>
      <c r="R20" s="4" t="s">
        <v>641</v>
      </c>
      <c r="S20" s="4" t="s">
        <v>641</v>
      </c>
      <c r="T20" s="4" t="s">
        <v>641</v>
      </c>
      <c r="U20" s="4" t="s">
        <v>641</v>
      </c>
      <c r="V20" s="4" t="s">
        <v>641</v>
      </c>
      <c r="W20" s="4" t="s">
        <v>641</v>
      </c>
      <c r="X20" s="4" t="s">
        <v>641</v>
      </c>
      <c r="Y20" s="4" t="s">
        <v>641</v>
      </c>
      <c r="Z20" s="4" t="s">
        <v>641</v>
      </c>
      <c r="AA20" s="4" t="s">
        <v>641</v>
      </c>
      <c r="AB20" s="4" t="s">
        <v>641</v>
      </c>
      <c r="AC20" s="4" t="s">
        <v>641</v>
      </c>
    </row>
    <row r="21" spans="2:29">
      <c r="B21" s="21" t="str">
        <f>IF([1]Sources!B19=0,"",[1]Sources!B19)</f>
        <v>buttler2015detailed</v>
      </c>
      <c r="C21" t="str">
        <f t="shared" si="0"/>
        <v>Electrolyzer (AEL)</v>
      </c>
      <c r="D21" t="str">
        <f>IFERROR(VLOOKUP(B21,[1]!Sources[#Data],2,FALSE),"")</f>
        <v/>
      </c>
      <c r="E21" t="str">
        <f ca="1">IFERROR(OFFSET([1]Database!$D$3,MATCH(ALK!$B21,[1]Database!$B$4:$B$2416,0)+MATCH(ALK!$C21,[1]Database!$C$4:$C$26,0)-1,MATCH(ALK!E$4,[1]Database!$E$2:$BV$2,0)),"")</f>
        <v/>
      </c>
      <c r="F21" t="str">
        <f t="shared" si="1"/>
        <v>EUR</v>
      </c>
      <c r="G21" s="4" t="s">
        <v>641</v>
      </c>
      <c r="H21" s="4" t="s">
        <v>641</v>
      </c>
      <c r="I21" s="4" t="s">
        <v>641</v>
      </c>
      <c r="J21" s="4" t="s">
        <v>641</v>
      </c>
      <c r="K21" s="4" t="s">
        <v>641</v>
      </c>
      <c r="L21" s="4" t="s">
        <v>641</v>
      </c>
      <c r="M21" s="4" t="s">
        <v>641</v>
      </c>
      <c r="N21" s="4" t="s">
        <v>641</v>
      </c>
      <c r="O21" s="4" t="s">
        <v>641</v>
      </c>
      <c r="P21" s="4" t="s">
        <v>641</v>
      </c>
      <c r="Q21" s="4" t="s">
        <v>641</v>
      </c>
      <c r="R21" s="4" t="s">
        <v>641</v>
      </c>
      <c r="S21" s="4" t="s">
        <v>641</v>
      </c>
      <c r="T21" s="4" t="s">
        <v>641</v>
      </c>
      <c r="U21" s="4" t="s">
        <v>641</v>
      </c>
      <c r="V21" s="4" t="s">
        <v>641</v>
      </c>
      <c r="W21" s="4" t="s">
        <v>641</v>
      </c>
      <c r="X21" s="4" t="s">
        <v>641</v>
      </c>
      <c r="Y21" s="4" t="s">
        <v>641</v>
      </c>
      <c r="Z21" s="4" t="s">
        <v>641</v>
      </c>
      <c r="AA21" s="4" t="s">
        <v>641</v>
      </c>
      <c r="AB21" s="4" t="s">
        <v>641</v>
      </c>
      <c r="AC21" s="4" t="s">
        <v>641</v>
      </c>
    </row>
    <row r="22" spans="2:29">
      <c r="B22" s="21" t="str">
        <f>IF([1]Sources!B20=0,"",[1]Sources!B20)</f>
        <v>DeBoear2014application</v>
      </c>
      <c r="C22" t="str">
        <f t="shared" si="0"/>
        <v>Electrolyzer (AEL)</v>
      </c>
      <c r="D22" t="str">
        <f>IFERROR(VLOOKUP(B22,[1]!Sources[#Data],2,FALSE),"")</f>
        <v/>
      </c>
      <c r="E22" t="str">
        <f ca="1">IFERROR(OFFSET([1]Database!$D$3,MATCH(ALK!$B22,[1]Database!$B$4:$B$2416,0)+MATCH(ALK!$C22,[1]Database!$C$4:$C$26,0)-1,MATCH(ALK!E$4,[1]Database!$E$2:$BV$2,0)),"")</f>
        <v/>
      </c>
      <c r="F22" t="str">
        <f t="shared" si="1"/>
        <v>EUR</v>
      </c>
      <c r="G22" s="4" t="s">
        <v>641</v>
      </c>
      <c r="H22" s="4" t="s">
        <v>641</v>
      </c>
      <c r="I22" s="4" t="s">
        <v>641</v>
      </c>
      <c r="J22" s="4" t="s">
        <v>641</v>
      </c>
      <c r="K22" s="4" t="s">
        <v>641</v>
      </c>
      <c r="L22" s="4" t="s">
        <v>641</v>
      </c>
      <c r="M22" s="4" t="s">
        <v>641</v>
      </c>
      <c r="N22" s="4" t="s">
        <v>641</v>
      </c>
      <c r="O22" s="4" t="s">
        <v>641</v>
      </c>
      <c r="P22" s="4" t="s">
        <v>641</v>
      </c>
      <c r="Q22" s="4" t="s">
        <v>641</v>
      </c>
      <c r="R22" s="4" t="s">
        <v>641</v>
      </c>
      <c r="S22" s="4" t="s">
        <v>641</v>
      </c>
      <c r="T22" s="4" t="s">
        <v>641</v>
      </c>
      <c r="U22" s="4" t="s">
        <v>641</v>
      </c>
      <c r="V22" s="4" t="s">
        <v>641</v>
      </c>
      <c r="W22" s="4" t="s">
        <v>641</v>
      </c>
      <c r="X22" s="4" t="s">
        <v>641</v>
      </c>
      <c r="Y22" s="4" t="s">
        <v>641</v>
      </c>
      <c r="Z22" s="4" t="s">
        <v>641</v>
      </c>
      <c r="AA22" s="4" t="s">
        <v>641</v>
      </c>
      <c r="AB22" s="4" t="s">
        <v>641</v>
      </c>
      <c r="AC22" s="4" t="s">
        <v>641</v>
      </c>
    </row>
    <row r="23" spans="2:29">
      <c r="B23" s="21" t="str">
        <f>IF([1]Sources!B21=0,"",[1]Sources!B21)</f>
        <v>DeSaintJean2015economic</v>
      </c>
      <c r="C23" t="str">
        <f t="shared" si="0"/>
        <v>Electrolyzer (AEL)</v>
      </c>
      <c r="D23" t="str">
        <f>IFERROR(VLOOKUP(B23,[1]!Sources[#Data],2,FALSE),"")</f>
        <v/>
      </c>
      <c r="E23" t="str">
        <f ca="1">IFERROR(OFFSET([1]Database!$D$3,MATCH(ALK!$B23,[1]Database!$B$4:$B$2416,0)+MATCH(ALK!$C23,[1]Database!$C$4:$C$26,0)-1,MATCH(ALK!E$4,[1]Database!$E$2:$BV$2,0)),"")</f>
        <v/>
      </c>
      <c r="F23" t="str">
        <f t="shared" si="1"/>
        <v>EUR</v>
      </c>
      <c r="G23" s="4" t="s">
        <v>641</v>
      </c>
      <c r="H23" s="4" t="s">
        <v>641</v>
      </c>
      <c r="I23" s="4" t="s">
        <v>641</v>
      </c>
      <c r="J23" s="4" t="s">
        <v>641</v>
      </c>
      <c r="K23" s="4" t="s">
        <v>641</v>
      </c>
      <c r="L23" s="4" t="s">
        <v>641</v>
      </c>
      <c r="M23" s="4" t="s">
        <v>641</v>
      </c>
      <c r="N23" s="4" t="s">
        <v>641</v>
      </c>
      <c r="O23" s="4" t="s">
        <v>641</v>
      </c>
      <c r="P23" s="4" t="s">
        <v>641</v>
      </c>
      <c r="Q23" s="4" t="s">
        <v>641</v>
      </c>
      <c r="R23" s="4" t="s">
        <v>641</v>
      </c>
      <c r="S23" s="4" t="s">
        <v>641</v>
      </c>
      <c r="T23" s="4" t="s">
        <v>641</v>
      </c>
      <c r="U23" s="4" t="s">
        <v>641</v>
      </c>
      <c r="V23" s="4" t="s">
        <v>641</v>
      </c>
      <c r="W23" s="4" t="s">
        <v>641</v>
      </c>
      <c r="X23" s="4" t="s">
        <v>641</v>
      </c>
      <c r="Y23" s="4" t="s">
        <v>641</v>
      </c>
      <c r="Z23" s="4" t="s">
        <v>641</v>
      </c>
      <c r="AA23" s="4" t="s">
        <v>641</v>
      </c>
      <c r="AB23" s="4" t="s">
        <v>641</v>
      </c>
      <c r="AC23" s="4" t="s">
        <v>641</v>
      </c>
    </row>
    <row r="24" spans="2:29">
      <c r="B24" s="21" t="str">
        <f>IF([1]Sources!B22=0,"",[1]Sources!B22)</f>
        <v>edwards2008hydrogen</v>
      </c>
      <c r="C24" t="str">
        <f t="shared" si="0"/>
        <v>Electrolyzer (AEL)</v>
      </c>
      <c r="D24" t="str">
        <f>IFERROR(VLOOKUP(B24,[1]!Sources[#Data],2,FALSE),"")</f>
        <v/>
      </c>
      <c r="E24" t="str">
        <f ca="1">IFERROR(OFFSET([1]Database!$D$3,MATCH(ALK!$B24,[1]Database!$B$4:$B$2416,0)+MATCH(ALK!$C24,[1]Database!$C$4:$C$26,0)-1,MATCH(ALK!E$4,[1]Database!$E$2:$BV$2,0)),"")</f>
        <v/>
      </c>
      <c r="F24" t="str">
        <f t="shared" si="1"/>
        <v>EUR</v>
      </c>
      <c r="G24" s="4" t="s">
        <v>641</v>
      </c>
      <c r="H24" s="4" t="s">
        <v>641</v>
      </c>
      <c r="I24" s="4" t="s">
        <v>641</v>
      </c>
      <c r="J24" s="4" t="s">
        <v>641</v>
      </c>
      <c r="K24" s="4" t="s">
        <v>641</v>
      </c>
      <c r="L24" s="4" t="s">
        <v>641</v>
      </c>
      <c r="M24" s="4" t="s">
        <v>641</v>
      </c>
      <c r="N24" s="4" t="s">
        <v>641</v>
      </c>
      <c r="O24" s="4" t="s">
        <v>641</v>
      </c>
      <c r="P24" s="4" t="s">
        <v>641</v>
      </c>
      <c r="Q24" s="4" t="s">
        <v>641</v>
      </c>
      <c r="R24" s="4" t="s">
        <v>641</v>
      </c>
      <c r="S24" s="4" t="s">
        <v>641</v>
      </c>
      <c r="T24" s="4" t="s">
        <v>641</v>
      </c>
      <c r="U24" s="4" t="s">
        <v>641</v>
      </c>
      <c r="V24" s="4" t="s">
        <v>641</v>
      </c>
      <c r="W24" s="4" t="s">
        <v>641</v>
      </c>
      <c r="X24" s="4" t="s">
        <v>641</v>
      </c>
      <c r="Y24" s="4" t="s">
        <v>641</v>
      </c>
      <c r="Z24" s="4" t="s">
        <v>641</v>
      </c>
      <c r="AA24" s="4" t="s">
        <v>641</v>
      </c>
      <c r="AB24" s="4" t="s">
        <v>641</v>
      </c>
      <c r="AC24" s="4" t="s">
        <v>641</v>
      </c>
    </row>
    <row r="25" spans="2:29">
      <c r="B25" s="21" t="str">
        <f>IF([1]Sources!B23=0,"",[1]Sources!B23)</f>
        <v>felgenhauer2015state</v>
      </c>
      <c r="C25" t="str">
        <f t="shared" si="0"/>
        <v>Electrolyzer (AEL)</v>
      </c>
      <c r="D25" t="str">
        <f>IFERROR(VLOOKUP(B25,[1]!Sources[#Data],2,FALSE),"")</f>
        <v/>
      </c>
      <c r="E25" t="str">
        <f ca="1">IFERROR(OFFSET([1]Database!$D$3,MATCH(ALK!$B25,[1]Database!$B$4:$B$2416,0)+MATCH(ALK!$C25,[1]Database!$C$4:$C$26,0)-1,MATCH(ALK!E$4,[1]Database!$E$2:$BV$2,0)),"")</f>
        <v/>
      </c>
      <c r="F25" t="str">
        <f t="shared" si="1"/>
        <v>EUR</v>
      </c>
      <c r="G25" s="4" t="s">
        <v>641</v>
      </c>
      <c r="H25" s="4" t="s">
        <v>641</v>
      </c>
      <c r="I25" s="4" t="s">
        <v>641</v>
      </c>
      <c r="J25" s="4" t="s">
        <v>641</v>
      </c>
      <c r="K25" s="4" t="s">
        <v>641</v>
      </c>
      <c r="L25" s="4" t="s">
        <v>641</v>
      </c>
      <c r="M25" s="4" t="s">
        <v>641</v>
      </c>
      <c r="N25" s="4" t="s">
        <v>641</v>
      </c>
      <c r="O25" s="4" t="s">
        <v>641</v>
      </c>
      <c r="P25" s="4" t="s">
        <v>641</v>
      </c>
      <c r="Q25" s="4" t="s">
        <v>641</v>
      </c>
      <c r="R25" s="4" t="s">
        <v>641</v>
      </c>
      <c r="S25" s="4" t="s">
        <v>641</v>
      </c>
      <c r="T25" s="4" t="s">
        <v>641</v>
      </c>
      <c r="U25" s="4" t="s">
        <v>641</v>
      </c>
      <c r="V25" s="4">
        <v>3922.9862933828731</v>
      </c>
      <c r="W25" s="4" t="s">
        <v>641</v>
      </c>
      <c r="X25" s="4" t="s">
        <v>641</v>
      </c>
      <c r="Y25" s="4" t="s">
        <v>641</v>
      </c>
      <c r="Z25" s="4" t="s">
        <v>641</v>
      </c>
      <c r="AA25" s="4" t="s">
        <v>641</v>
      </c>
      <c r="AB25" s="4" t="s">
        <v>641</v>
      </c>
      <c r="AC25" s="4" t="s">
        <v>641</v>
      </c>
    </row>
    <row r="26" spans="2:29">
      <c r="B26" s="21" t="str">
        <f>IF([1]Sources!B24=0,"",[1]Sources!B24)</f>
        <v>floch2007on</v>
      </c>
      <c r="C26" t="str">
        <f t="shared" si="0"/>
        <v>Electrolyzer (AEL)</v>
      </c>
      <c r="D26" t="str">
        <f>IFERROR(VLOOKUP(B26,[1]!Sources[#Data],2,FALSE),"")</f>
        <v/>
      </c>
      <c r="E26" t="str">
        <f ca="1">IFERROR(OFFSET([1]Database!$D$3,MATCH(ALK!$B26,[1]Database!$B$4:$B$2416,0)+MATCH(ALK!$C26,[1]Database!$C$4:$C$26,0)-1,MATCH(ALK!E$4,[1]Database!$E$2:$BV$2,0)),"")</f>
        <v/>
      </c>
      <c r="F26" t="str">
        <f t="shared" si="1"/>
        <v>EUR</v>
      </c>
      <c r="G26" s="4" t="s">
        <v>641</v>
      </c>
      <c r="H26" s="4" t="s">
        <v>641</v>
      </c>
      <c r="I26" s="4" t="s">
        <v>641</v>
      </c>
      <c r="J26" s="4" t="s">
        <v>641</v>
      </c>
      <c r="K26" s="4" t="s">
        <v>641</v>
      </c>
      <c r="L26" s="4" t="s">
        <v>641</v>
      </c>
      <c r="M26" s="4" t="s">
        <v>641</v>
      </c>
      <c r="N26" s="4">
        <v>632.79358054323825</v>
      </c>
      <c r="O26" s="4" t="s">
        <v>641</v>
      </c>
      <c r="P26" s="4" t="s">
        <v>641</v>
      </c>
      <c r="Q26" s="4" t="s">
        <v>641</v>
      </c>
      <c r="R26" s="4" t="s">
        <v>641</v>
      </c>
      <c r="S26" s="4" t="s">
        <v>641</v>
      </c>
      <c r="T26" s="4" t="s">
        <v>641</v>
      </c>
      <c r="U26" s="4" t="s">
        <v>641</v>
      </c>
      <c r="V26" s="4" t="s">
        <v>641</v>
      </c>
      <c r="W26" s="4" t="s">
        <v>641</v>
      </c>
      <c r="X26" s="4" t="s">
        <v>641</v>
      </c>
      <c r="Y26" s="4" t="s">
        <v>641</v>
      </c>
      <c r="Z26" s="4" t="s">
        <v>641</v>
      </c>
      <c r="AA26" s="4" t="s">
        <v>641</v>
      </c>
      <c r="AB26" s="4" t="s">
        <v>641</v>
      </c>
      <c r="AC26" s="4" t="s">
        <v>641</v>
      </c>
    </row>
    <row r="27" spans="2:29">
      <c r="B27" s="21" t="str">
        <f>IF([1]Sources!B25=0,"",[1]Sources!B25)</f>
        <v>gahleitner2013hydrogen</v>
      </c>
      <c r="C27" t="str">
        <f t="shared" si="0"/>
        <v>Electrolyzer (AEL)</v>
      </c>
      <c r="D27" t="str">
        <f>IFERROR(VLOOKUP(B27,[1]!Sources[#Data],2,FALSE),"")</f>
        <v/>
      </c>
      <c r="E27" t="str">
        <f ca="1">IFERROR(OFFSET([1]Database!$D$3,MATCH(ALK!$B27,[1]Database!$B$4:$B$2416,0)+MATCH(ALK!$C27,[1]Database!$C$4:$C$26,0)-1,MATCH(ALK!E$4,[1]Database!$E$2:$BV$2,0)),"")</f>
        <v/>
      </c>
      <c r="F27" t="str">
        <f t="shared" si="1"/>
        <v>EUR</v>
      </c>
      <c r="G27" s="4" t="s">
        <v>641</v>
      </c>
      <c r="H27" s="4" t="s">
        <v>641</v>
      </c>
      <c r="I27" s="4" t="s">
        <v>641</v>
      </c>
      <c r="J27" s="4" t="s">
        <v>641</v>
      </c>
      <c r="K27" s="4" t="s">
        <v>641</v>
      </c>
      <c r="L27" s="4" t="s">
        <v>641</v>
      </c>
      <c r="M27" s="4" t="s">
        <v>641</v>
      </c>
      <c r="N27" s="4" t="s">
        <v>641</v>
      </c>
      <c r="O27" s="4" t="s">
        <v>641</v>
      </c>
      <c r="P27" s="4" t="s">
        <v>641</v>
      </c>
      <c r="Q27" s="4" t="s">
        <v>641</v>
      </c>
      <c r="R27" s="4" t="s">
        <v>641</v>
      </c>
      <c r="S27" s="4" t="s">
        <v>641</v>
      </c>
      <c r="T27" s="4" t="s">
        <v>641</v>
      </c>
      <c r="U27" s="4" t="s">
        <v>641</v>
      </c>
      <c r="V27" s="4" t="s">
        <v>641</v>
      </c>
      <c r="W27" s="4" t="s">
        <v>641</v>
      </c>
      <c r="X27" s="4" t="s">
        <v>641</v>
      </c>
      <c r="Y27" s="4" t="s">
        <v>641</v>
      </c>
      <c r="Z27" s="4" t="s">
        <v>641</v>
      </c>
      <c r="AA27" s="4" t="s">
        <v>641</v>
      </c>
      <c r="AB27" s="4" t="s">
        <v>641</v>
      </c>
      <c r="AC27" s="4" t="s">
        <v>641</v>
      </c>
    </row>
    <row r="28" spans="2:29">
      <c r="B28" s="21" t="str">
        <f>IF([1]Sources!B26=0,"",[1]Sources!B26)</f>
        <v>garmsiri2014integration</v>
      </c>
      <c r="C28" t="str">
        <f t="shared" si="0"/>
        <v>Electrolyzer (AEL)</v>
      </c>
      <c r="D28" t="str">
        <f>IFERROR(VLOOKUP(B28,[1]!Sources[#Data],2,FALSE),"")</f>
        <v/>
      </c>
      <c r="E28" t="str">
        <f ca="1">IFERROR(OFFSET([1]Database!$D$3,MATCH(ALK!$B28,[1]Database!$B$4:$B$2416,0)+MATCH(ALK!$C28,[1]Database!$C$4:$C$26,0)-1,MATCH(ALK!E$4,[1]Database!$E$2:$BV$2,0)),"")</f>
        <v/>
      </c>
      <c r="F28" t="str">
        <f t="shared" si="1"/>
        <v>EUR</v>
      </c>
      <c r="G28" s="4" t="s">
        <v>641</v>
      </c>
      <c r="H28" s="4" t="s">
        <v>641</v>
      </c>
      <c r="I28" s="4" t="s">
        <v>641</v>
      </c>
      <c r="J28" s="4" t="s">
        <v>641</v>
      </c>
      <c r="K28" s="4" t="s">
        <v>641</v>
      </c>
      <c r="L28" s="4" t="s">
        <v>641</v>
      </c>
      <c r="M28" s="4" t="s">
        <v>641</v>
      </c>
      <c r="N28" s="4" t="s">
        <v>641</v>
      </c>
      <c r="O28" s="4" t="s">
        <v>641</v>
      </c>
      <c r="P28" s="4" t="s">
        <v>641</v>
      </c>
      <c r="Q28" s="4" t="s">
        <v>641</v>
      </c>
      <c r="R28" s="4" t="s">
        <v>641</v>
      </c>
      <c r="S28" s="4" t="s">
        <v>641</v>
      </c>
      <c r="T28" s="4" t="s">
        <v>641</v>
      </c>
      <c r="U28" s="4" t="s">
        <v>641</v>
      </c>
      <c r="V28" s="4" t="s">
        <v>641</v>
      </c>
      <c r="W28" s="4" t="s">
        <v>641</v>
      </c>
      <c r="X28" s="4" t="s">
        <v>641</v>
      </c>
      <c r="Y28" s="4" t="s">
        <v>641</v>
      </c>
      <c r="Z28" s="4" t="s">
        <v>641</v>
      </c>
      <c r="AA28" s="4" t="s">
        <v>641</v>
      </c>
      <c r="AB28" s="4" t="s">
        <v>641</v>
      </c>
      <c r="AC28" s="4" t="s">
        <v>641</v>
      </c>
    </row>
    <row r="29" spans="2:29">
      <c r="B29" s="21" t="str">
        <f>IF([1]Sources!B27=0,"",[1]Sources!B27)</f>
        <v>giglio2015synthetic</v>
      </c>
      <c r="C29" t="str">
        <f t="shared" si="0"/>
        <v>Electrolyzer (AEL)</v>
      </c>
      <c r="D29" t="str">
        <f>IFERROR(VLOOKUP(B29,[1]!Sources[#Data],2,FALSE),"")</f>
        <v/>
      </c>
      <c r="E29" t="str">
        <f ca="1">IFERROR(OFFSET([1]Database!$D$3,MATCH(ALK!$B29,[1]Database!$B$4:$B$2416,0)+MATCH(ALK!$C29,[1]Database!$C$4:$C$26,0)-1,MATCH(ALK!E$4,[1]Database!$E$2:$BV$2,0)),"")</f>
        <v/>
      </c>
      <c r="F29" t="str">
        <f t="shared" si="1"/>
        <v>EUR</v>
      </c>
      <c r="G29" s="4" t="s">
        <v>641</v>
      </c>
      <c r="H29" s="4" t="s">
        <v>641</v>
      </c>
      <c r="I29" s="4" t="s">
        <v>641</v>
      </c>
      <c r="J29" s="4" t="s">
        <v>641</v>
      </c>
      <c r="K29" s="4" t="s">
        <v>641</v>
      </c>
      <c r="L29" s="4" t="s">
        <v>641</v>
      </c>
      <c r="M29" s="4" t="s">
        <v>641</v>
      </c>
      <c r="N29" s="4" t="s">
        <v>641</v>
      </c>
      <c r="O29" s="4" t="s">
        <v>641</v>
      </c>
      <c r="P29" s="4" t="s">
        <v>641</v>
      </c>
      <c r="Q29" s="4" t="s">
        <v>641</v>
      </c>
      <c r="R29" s="4" t="s">
        <v>641</v>
      </c>
      <c r="S29" s="4" t="s">
        <v>641</v>
      </c>
      <c r="T29" s="4" t="s">
        <v>641</v>
      </c>
      <c r="U29" s="4" t="s">
        <v>641</v>
      </c>
      <c r="V29" s="4" t="s">
        <v>641</v>
      </c>
      <c r="W29" s="4" t="s">
        <v>641</v>
      </c>
      <c r="X29" s="4" t="s">
        <v>641</v>
      </c>
      <c r="Y29" s="4" t="s">
        <v>641</v>
      </c>
      <c r="Z29" s="4" t="s">
        <v>641</v>
      </c>
      <c r="AA29" s="4" t="s">
        <v>641</v>
      </c>
      <c r="AB29" s="4" t="s">
        <v>641</v>
      </c>
      <c r="AC29" s="4" t="s">
        <v>641</v>
      </c>
    </row>
    <row r="30" spans="2:29">
      <c r="B30" s="21" t="str">
        <f>IF([1]Sources!B28=0,"",[1]Sources!B28)</f>
        <v>gonzalez2004the</v>
      </c>
      <c r="C30" t="str">
        <f t="shared" si="0"/>
        <v>Electrolyzer (AEL)</v>
      </c>
      <c r="D30" t="str">
        <f>IFERROR(VLOOKUP(B30,[1]!Sources[#Data],2,FALSE),"")</f>
        <v/>
      </c>
      <c r="E30" t="str">
        <f ca="1">IFERROR(OFFSET([1]Database!$D$3,MATCH(ALK!$B30,[1]Database!$B$4:$B$2416,0)+MATCH(ALK!$C30,[1]Database!$C$4:$C$26,0)-1,MATCH(ALK!E$4,[1]Database!$E$2:$BV$2,0)),"")</f>
        <v/>
      </c>
      <c r="F30" t="str">
        <f t="shared" si="1"/>
        <v>EUR</v>
      </c>
      <c r="G30" s="4" t="s">
        <v>641</v>
      </c>
      <c r="H30" s="4" t="s">
        <v>641</v>
      </c>
      <c r="I30" s="4" t="s">
        <v>641</v>
      </c>
      <c r="J30" s="4" t="s">
        <v>641</v>
      </c>
      <c r="K30" s="4">
        <v>1131.4432261860193</v>
      </c>
      <c r="L30" s="4" t="s">
        <v>641</v>
      </c>
      <c r="M30" s="4" t="s">
        <v>641</v>
      </c>
      <c r="N30" s="4" t="s">
        <v>641</v>
      </c>
      <c r="O30" s="4" t="s">
        <v>641</v>
      </c>
      <c r="P30" s="4" t="s">
        <v>641</v>
      </c>
      <c r="Q30" s="4" t="s">
        <v>641</v>
      </c>
      <c r="R30" s="4" t="s">
        <v>641</v>
      </c>
      <c r="S30" s="4" t="s">
        <v>641</v>
      </c>
      <c r="T30" s="4" t="s">
        <v>641</v>
      </c>
      <c r="U30" s="4" t="s">
        <v>641</v>
      </c>
      <c r="V30" s="4" t="s">
        <v>641</v>
      </c>
      <c r="W30" s="4" t="s">
        <v>641</v>
      </c>
      <c r="X30" s="4" t="s">
        <v>641</v>
      </c>
      <c r="Y30" s="4" t="s">
        <v>641</v>
      </c>
      <c r="Z30" s="4" t="s">
        <v>641</v>
      </c>
      <c r="AA30" s="4" t="s">
        <v>641</v>
      </c>
      <c r="AB30" s="4">
        <v>678.86593571161154</v>
      </c>
      <c r="AC30" s="4" t="s">
        <v>641</v>
      </c>
    </row>
    <row r="31" spans="2:29">
      <c r="B31" s="21" t="str">
        <f>IF([1]Sources!B29=0,"",[1]Sources!B29)</f>
        <v>gotz2016renewable</v>
      </c>
      <c r="C31" t="str">
        <f t="shared" si="0"/>
        <v>Electrolyzer (AEL)</v>
      </c>
      <c r="D31" t="str">
        <f>IFERROR(VLOOKUP(B31,[1]!Sources[#Data],2,FALSE),"")</f>
        <v/>
      </c>
      <c r="E31" t="str">
        <f ca="1">IFERROR(OFFSET([1]Database!$D$3,MATCH(ALK!$B31,[1]Database!$B$4:$B$2416,0)+MATCH(ALK!$C31,[1]Database!$C$4:$C$26,0)-1,MATCH(ALK!E$4,[1]Database!$E$2:$BV$2,0)),"")</f>
        <v/>
      </c>
      <c r="F31" t="str">
        <f t="shared" si="1"/>
        <v>EUR</v>
      </c>
      <c r="G31" s="4" t="s">
        <v>641</v>
      </c>
      <c r="H31" s="4" t="s">
        <v>641</v>
      </c>
      <c r="I31" s="4" t="s">
        <v>641</v>
      </c>
      <c r="J31" s="4" t="s">
        <v>641</v>
      </c>
      <c r="K31" s="4" t="s">
        <v>641</v>
      </c>
      <c r="L31" s="4" t="s">
        <v>641</v>
      </c>
      <c r="M31" s="4" t="s">
        <v>641</v>
      </c>
      <c r="N31" s="4" t="s">
        <v>641</v>
      </c>
      <c r="O31" s="4" t="s">
        <v>641</v>
      </c>
      <c r="P31" s="4" t="s">
        <v>641</v>
      </c>
      <c r="Q31" s="4" t="s">
        <v>641</v>
      </c>
      <c r="R31" s="4" t="s">
        <v>641</v>
      </c>
      <c r="S31" s="4" t="s">
        <v>641</v>
      </c>
      <c r="T31" s="4" t="s">
        <v>641</v>
      </c>
      <c r="U31" s="4" t="s">
        <v>641</v>
      </c>
      <c r="V31" s="4" t="s">
        <v>641</v>
      </c>
      <c r="W31" s="4">
        <v>1000</v>
      </c>
      <c r="X31" s="4" t="s">
        <v>641</v>
      </c>
      <c r="Y31" s="4" t="s">
        <v>641</v>
      </c>
      <c r="Z31" s="4" t="s">
        <v>641</v>
      </c>
      <c r="AA31" s="4" t="s">
        <v>641</v>
      </c>
      <c r="AB31" s="4" t="s">
        <v>641</v>
      </c>
      <c r="AC31" s="4" t="s">
        <v>641</v>
      </c>
    </row>
    <row r="32" spans="2:29">
      <c r="B32" s="21" t="str">
        <f>IF([1]Sources!B30=0,"",[1]Sources!B30)</f>
        <v>greiner2007norwegian</v>
      </c>
      <c r="C32" t="str">
        <f t="shared" si="0"/>
        <v>Electrolyzer (AEL)</v>
      </c>
      <c r="D32" t="str">
        <f>IFERROR(VLOOKUP(B32,[1]!Sources[#Data],2,FALSE),"")</f>
        <v/>
      </c>
      <c r="E32" t="str">
        <f ca="1">IFERROR(OFFSET([1]Database!$D$3,MATCH(ALK!$B32,[1]Database!$B$4:$B$2416,0)+MATCH(ALK!$C32,[1]Database!$C$4:$C$26,0)-1,MATCH(ALK!E$4,[1]Database!$E$2:$BV$2,0)),"")</f>
        <v/>
      </c>
      <c r="F32" t="str">
        <f t="shared" si="1"/>
        <v>EUR</v>
      </c>
      <c r="G32" s="4" t="s">
        <v>641</v>
      </c>
      <c r="H32" s="4" t="s">
        <v>641</v>
      </c>
      <c r="I32" s="4" t="s">
        <v>641</v>
      </c>
      <c r="J32" s="4" t="s">
        <v>641</v>
      </c>
      <c r="K32" s="4" t="s">
        <v>641</v>
      </c>
      <c r="L32" s="4" t="s">
        <v>641</v>
      </c>
      <c r="M32" s="4" t="s">
        <v>641</v>
      </c>
      <c r="N32" s="4">
        <v>1430.5027034948794</v>
      </c>
      <c r="O32" s="4" t="s">
        <v>641</v>
      </c>
      <c r="P32" s="4" t="s">
        <v>641</v>
      </c>
      <c r="Q32" s="4" t="s">
        <v>641</v>
      </c>
      <c r="R32" s="4" t="s">
        <v>641</v>
      </c>
      <c r="S32" s="4" t="s">
        <v>641</v>
      </c>
      <c r="T32" s="4" t="s">
        <v>641</v>
      </c>
      <c r="U32" s="4" t="s">
        <v>641</v>
      </c>
      <c r="V32" s="4" t="s">
        <v>641</v>
      </c>
      <c r="W32" s="4" t="s">
        <v>641</v>
      </c>
      <c r="X32" s="4" t="s">
        <v>641</v>
      </c>
      <c r="Y32" s="4" t="s">
        <v>641</v>
      </c>
      <c r="Z32" s="4" t="s">
        <v>641</v>
      </c>
      <c r="AA32" s="4" t="s">
        <v>641</v>
      </c>
      <c r="AB32" s="4" t="s">
        <v>641</v>
      </c>
      <c r="AC32" s="4" t="s">
        <v>641</v>
      </c>
    </row>
    <row r="33" spans="2:29">
      <c r="B33" s="21" t="str">
        <f>IF([1]Sources!B31=0,"",[1]Sources!B31)</f>
        <v>guandalini2015power</v>
      </c>
      <c r="C33" t="str">
        <f t="shared" si="0"/>
        <v>Electrolyzer (AEL)</v>
      </c>
      <c r="D33" t="str">
        <f>IFERROR(VLOOKUP(B33,[1]!Sources[#Data],2,FALSE),"")</f>
        <v/>
      </c>
      <c r="E33" t="str">
        <f ca="1">IFERROR(OFFSET([1]Database!$D$3,MATCH(ALK!$B33,[1]Database!$B$4:$B$2416,0)+MATCH(ALK!$C33,[1]Database!$C$4:$C$26,0)-1,MATCH(ALK!E$4,[1]Database!$E$2:$BV$2,0)),"")</f>
        <v/>
      </c>
      <c r="F33" t="str">
        <f t="shared" si="1"/>
        <v>EUR</v>
      </c>
      <c r="G33" s="4" t="s">
        <v>641</v>
      </c>
      <c r="H33" s="4" t="s">
        <v>641</v>
      </c>
      <c r="I33" s="4" t="s">
        <v>641</v>
      </c>
      <c r="J33" s="4" t="s">
        <v>641</v>
      </c>
      <c r="K33" s="4" t="s">
        <v>641</v>
      </c>
      <c r="L33" s="4" t="s">
        <v>641</v>
      </c>
      <c r="M33" s="4" t="s">
        <v>641</v>
      </c>
      <c r="N33" s="4" t="s">
        <v>641</v>
      </c>
      <c r="O33" s="4" t="s">
        <v>641</v>
      </c>
      <c r="P33" s="4" t="s">
        <v>641</v>
      </c>
      <c r="Q33" s="4" t="s">
        <v>641</v>
      </c>
      <c r="R33" s="4" t="s">
        <v>641</v>
      </c>
      <c r="S33" s="4" t="s">
        <v>641</v>
      </c>
      <c r="T33" s="4" t="s">
        <v>641</v>
      </c>
      <c r="U33" s="4" t="s">
        <v>641</v>
      </c>
      <c r="V33" s="4">
        <v>497.91749108321079</v>
      </c>
      <c r="W33" s="4" t="s">
        <v>641</v>
      </c>
      <c r="X33" s="4" t="s">
        <v>641</v>
      </c>
      <c r="Y33" s="4" t="s">
        <v>641</v>
      </c>
      <c r="Z33" s="4" t="s">
        <v>641</v>
      </c>
      <c r="AA33" s="4" t="s">
        <v>641</v>
      </c>
      <c r="AB33" s="4" t="s">
        <v>641</v>
      </c>
      <c r="AC33" s="4" t="s">
        <v>641</v>
      </c>
    </row>
    <row r="34" spans="2:29">
      <c r="B34" s="21" t="str">
        <f>IF([1]Sources!B32=0,"",[1]Sources!B32)</f>
        <v>guinot2015profitability</v>
      </c>
      <c r="C34" t="str">
        <f t="shared" si="0"/>
        <v>Electrolyzer (AEL)</v>
      </c>
      <c r="D34" t="str">
        <f>IFERROR(VLOOKUP(B34,[1]!Sources[#Data],2,FALSE),"")</f>
        <v/>
      </c>
      <c r="E34" t="str">
        <f ca="1">IFERROR(OFFSET([1]Database!$D$3,MATCH(ALK!$B34,[1]Database!$B$4:$B$2416,0)+MATCH(ALK!$C34,[1]Database!$C$4:$C$26,0)-1,MATCH(ALK!E$4,[1]Database!$E$2:$BV$2,0)),"")</f>
        <v/>
      </c>
      <c r="F34" t="str">
        <f t="shared" si="1"/>
        <v>EUR</v>
      </c>
      <c r="G34" s="4" t="s">
        <v>641</v>
      </c>
      <c r="H34" s="4" t="s">
        <v>641</v>
      </c>
      <c r="I34" s="4" t="s">
        <v>641</v>
      </c>
      <c r="J34" s="4" t="s">
        <v>641</v>
      </c>
      <c r="K34" s="4" t="s">
        <v>641</v>
      </c>
      <c r="L34" s="4" t="s">
        <v>641</v>
      </c>
      <c r="M34" s="4" t="s">
        <v>641</v>
      </c>
      <c r="N34" s="4" t="s">
        <v>641</v>
      </c>
      <c r="O34" s="4" t="s">
        <v>641</v>
      </c>
      <c r="P34" s="4" t="s">
        <v>641</v>
      </c>
      <c r="Q34" s="4" t="s">
        <v>641</v>
      </c>
      <c r="R34" s="4" t="s">
        <v>641</v>
      </c>
      <c r="S34" s="4" t="s">
        <v>641</v>
      </c>
      <c r="T34" s="4" t="s">
        <v>641</v>
      </c>
      <c r="U34" s="4" t="s">
        <v>641</v>
      </c>
      <c r="V34" s="4" t="s">
        <v>641</v>
      </c>
      <c r="W34" s="4" t="s">
        <v>641</v>
      </c>
      <c r="X34" s="4" t="s">
        <v>641</v>
      </c>
      <c r="Y34" s="4" t="s">
        <v>641</v>
      </c>
      <c r="Z34" s="4" t="s">
        <v>641</v>
      </c>
      <c r="AA34" s="4" t="s">
        <v>641</v>
      </c>
      <c r="AB34" s="4" t="s">
        <v>641</v>
      </c>
      <c r="AC34" s="4" t="s">
        <v>641</v>
      </c>
    </row>
    <row r="35" spans="2:29">
      <c r="B35" s="21" t="str">
        <f>IF([1]Sources!B33=0,"",[1]Sources!B33)</f>
        <v>hocevar2008hydrogen</v>
      </c>
      <c r="C35" t="str">
        <f t="shared" si="0"/>
        <v>Electrolyzer (AEL)</v>
      </c>
      <c r="D35" t="str">
        <f>IFERROR(VLOOKUP(B35,[1]!Sources[#Data],2,FALSE),"")</f>
        <v/>
      </c>
      <c r="E35" t="str">
        <f ca="1">IFERROR(OFFSET([1]Database!$D$3,MATCH(ALK!$B35,[1]Database!$B$4:$B$2416,0)+MATCH(ALK!$C35,[1]Database!$C$4:$C$26,0)-1,MATCH(ALK!E$4,[1]Database!$E$2:$BV$2,0)),"")</f>
        <v/>
      </c>
      <c r="F35" t="str">
        <f t="shared" si="1"/>
        <v>EUR</v>
      </c>
      <c r="G35" s="4" t="s">
        <v>641</v>
      </c>
      <c r="H35" s="4" t="s">
        <v>641</v>
      </c>
      <c r="I35" s="4" t="s">
        <v>641</v>
      </c>
      <c r="J35" s="4" t="s">
        <v>641</v>
      </c>
      <c r="K35" s="4" t="s">
        <v>641</v>
      </c>
      <c r="L35" s="4" t="s">
        <v>641</v>
      </c>
      <c r="M35" s="4" t="s">
        <v>641</v>
      </c>
      <c r="N35" s="4" t="s">
        <v>641</v>
      </c>
      <c r="O35" s="4" t="s">
        <v>641</v>
      </c>
      <c r="P35" s="4" t="s">
        <v>641</v>
      </c>
      <c r="Q35" s="4" t="s">
        <v>641</v>
      </c>
      <c r="R35" s="4" t="s">
        <v>641</v>
      </c>
      <c r="S35" s="4" t="s">
        <v>641</v>
      </c>
      <c r="T35" s="4" t="s">
        <v>641</v>
      </c>
      <c r="U35" s="4" t="s">
        <v>641</v>
      </c>
      <c r="V35" s="4" t="s">
        <v>641</v>
      </c>
      <c r="W35" s="4" t="s">
        <v>641</v>
      </c>
      <c r="X35" s="4" t="s">
        <v>641</v>
      </c>
      <c r="Y35" s="4" t="s">
        <v>641</v>
      </c>
      <c r="Z35" s="4" t="s">
        <v>641</v>
      </c>
      <c r="AA35" s="4" t="s">
        <v>641</v>
      </c>
      <c r="AB35" s="4" t="s">
        <v>641</v>
      </c>
      <c r="AC35" s="4" t="s">
        <v>641</v>
      </c>
    </row>
    <row r="36" spans="2:29">
      <c r="B36" s="21" t="str">
        <f>IF([1]Sources!B34=0,"",[1]Sources!B34)</f>
        <v>holladay2009an</v>
      </c>
      <c r="C36" t="str">
        <f t="shared" si="0"/>
        <v>Electrolyzer (AEL)</v>
      </c>
      <c r="D36" t="str">
        <f>IFERROR(VLOOKUP(B36,[1]!Sources[#Data],2,FALSE),"")</f>
        <v/>
      </c>
      <c r="E36" t="str">
        <f ca="1">IFERROR(OFFSET([1]Database!$D$3,MATCH(ALK!$B36,[1]Database!$B$4:$B$2416,0)+MATCH(ALK!$C36,[1]Database!$C$4:$C$26,0)-1,MATCH(ALK!E$4,[1]Database!$E$2:$BV$2,0)),"")</f>
        <v/>
      </c>
      <c r="F36" t="str">
        <f t="shared" si="1"/>
        <v>EUR</v>
      </c>
      <c r="G36" s="4" t="s">
        <v>641</v>
      </c>
      <c r="H36" s="4" t="s">
        <v>641</v>
      </c>
      <c r="I36" s="4" t="s">
        <v>641</v>
      </c>
      <c r="J36" s="4" t="s">
        <v>641</v>
      </c>
      <c r="K36" s="4" t="s">
        <v>641</v>
      </c>
      <c r="L36" s="4" t="s">
        <v>641</v>
      </c>
      <c r="M36" s="4" t="s">
        <v>641</v>
      </c>
      <c r="N36" s="4" t="s">
        <v>641</v>
      </c>
      <c r="O36" s="4" t="s">
        <v>641</v>
      </c>
      <c r="P36" s="4" t="s">
        <v>641</v>
      </c>
      <c r="Q36" s="4" t="s">
        <v>641</v>
      </c>
      <c r="R36" s="4" t="s">
        <v>641</v>
      </c>
      <c r="S36" s="4" t="s">
        <v>641</v>
      </c>
      <c r="T36" s="4" t="s">
        <v>641</v>
      </c>
      <c r="U36" s="4" t="s">
        <v>641</v>
      </c>
      <c r="V36" s="4" t="s">
        <v>641</v>
      </c>
      <c r="W36" s="4" t="s">
        <v>641</v>
      </c>
      <c r="X36" s="4" t="s">
        <v>641</v>
      </c>
      <c r="Y36" s="4" t="s">
        <v>641</v>
      </c>
      <c r="Z36" s="4" t="s">
        <v>641</v>
      </c>
      <c r="AA36" s="4" t="s">
        <v>641</v>
      </c>
      <c r="AB36" s="4" t="s">
        <v>641</v>
      </c>
      <c r="AC36" s="4" t="s">
        <v>641</v>
      </c>
    </row>
    <row r="37" spans="2:29">
      <c r="B37" s="21" t="str">
        <f>IF([1]Sources!B35=0,"",[1]Sources!B35)</f>
        <v>jensen2007hydrogen</v>
      </c>
      <c r="C37" t="str">
        <f t="shared" ref="C37:C68" si="2">IF(B37&lt;&gt;"",$C$3,"")</f>
        <v>Electrolyzer (AEL)</v>
      </c>
      <c r="D37" t="str">
        <f>IFERROR(VLOOKUP(B37,[1]!Sources[#Data],2,FALSE),"")</f>
        <v/>
      </c>
      <c r="E37" t="str">
        <f ca="1">IFERROR(OFFSET([1]Database!$D$3,MATCH(ALK!$B37,[1]Database!$B$4:$B$2416,0)+MATCH(ALK!$C37,[1]Database!$C$4:$C$26,0)-1,MATCH(ALK!E$4,[1]Database!$E$2:$BV$2,0)),"")</f>
        <v/>
      </c>
      <c r="F37" t="str">
        <f t="shared" ref="F37:F68" si="3">IF(B37="","",MID($B$3,FIND(" ",$B$3)+1,3))</f>
        <v>EUR</v>
      </c>
      <c r="G37" s="4" t="s">
        <v>641</v>
      </c>
      <c r="H37" s="4" t="s">
        <v>641</v>
      </c>
      <c r="I37" s="4" t="s">
        <v>641</v>
      </c>
      <c r="J37" s="4" t="s">
        <v>641</v>
      </c>
      <c r="K37" s="4" t="s">
        <v>641</v>
      </c>
      <c r="L37" s="4" t="s">
        <v>641</v>
      </c>
      <c r="M37" s="4" t="s">
        <v>641</v>
      </c>
      <c r="N37" s="4" t="s">
        <v>641</v>
      </c>
      <c r="O37" s="4" t="s">
        <v>641</v>
      </c>
      <c r="P37" s="4" t="s">
        <v>641</v>
      </c>
      <c r="Q37" s="4" t="s">
        <v>641</v>
      </c>
      <c r="R37" s="4" t="s">
        <v>641</v>
      </c>
      <c r="S37" s="4" t="s">
        <v>641</v>
      </c>
      <c r="T37" s="4" t="s">
        <v>641</v>
      </c>
      <c r="U37" s="4" t="s">
        <v>641</v>
      </c>
      <c r="V37" s="4" t="s">
        <v>641</v>
      </c>
      <c r="W37" s="4" t="s">
        <v>641</v>
      </c>
      <c r="X37" s="4" t="s">
        <v>641</v>
      </c>
      <c r="Y37" s="4" t="s">
        <v>641</v>
      </c>
      <c r="Z37" s="4" t="s">
        <v>641</v>
      </c>
      <c r="AA37" s="4" t="s">
        <v>641</v>
      </c>
      <c r="AB37" s="4" t="s">
        <v>641</v>
      </c>
      <c r="AC37" s="4" t="s">
        <v>641</v>
      </c>
    </row>
    <row r="38" spans="2:29">
      <c r="B38" s="21" t="str">
        <f>IF([1]Sources!B36=0,"",[1]Sources!B36)</f>
        <v>jensen2015large</v>
      </c>
      <c r="C38" t="str">
        <f t="shared" si="2"/>
        <v>Electrolyzer (AEL)</v>
      </c>
      <c r="D38" t="str">
        <f>IFERROR(VLOOKUP(B38,[1]!Sources[#Data],2,FALSE),"")</f>
        <v/>
      </c>
      <c r="E38" t="str">
        <f ca="1">IFERROR(OFFSET([1]Database!$D$3,MATCH(ALK!$B38,[1]Database!$B$4:$B$2416,0)+MATCH(ALK!$C38,[1]Database!$C$4:$C$26,0)-1,MATCH(ALK!E$4,[1]Database!$E$2:$BV$2,0)),"")</f>
        <v/>
      </c>
      <c r="F38" t="str">
        <f t="shared" si="3"/>
        <v>EUR</v>
      </c>
      <c r="G38" s="4" t="s">
        <v>641</v>
      </c>
      <c r="H38" s="4" t="s">
        <v>641</v>
      </c>
      <c r="I38" s="4" t="s">
        <v>641</v>
      </c>
      <c r="J38" s="4" t="s">
        <v>641</v>
      </c>
      <c r="K38" s="4" t="s">
        <v>641</v>
      </c>
      <c r="L38" s="4" t="s">
        <v>641</v>
      </c>
      <c r="M38" s="4" t="s">
        <v>641</v>
      </c>
      <c r="N38" s="4" t="s">
        <v>641</v>
      </c>
      <c r="O38" s="4" t="s">
        <v>641</v>
      </c>
      <c r="P38" s="4" t="s">
        <v>641</v>
      </c>
      <c r="Q38" s="4" t="s">
        <v>641</v>
      </c>
      <c r="R38" s="4" t="s">
        <v>641</v>
      </c>
      <c r="S38" s="4" t="s">
        <v>641</v>
      </c>
      <c r="T38" s="4" t="s">
        <v>641</v>
      </c>
      <c r="U38" s="4" t="s">
        <v>641</v>
      </c>
      <c r="V38" s="4" t="s">
        <v>641</v>
      </c>
      <c r="W38" s="4" t="s">
        <v>641</v>
      </c>
      <c r="X38" s="4" t="s">
        <v>641</v>
      </c>
      <c r="Y38" s="4" t="s">
        <v>641</v>
      </c>
      <c r="Z38" s="4" t="s">
        <v>641</v>
      </c>
      <c r="AA38" s="4" t="s">
        <v>641</v>
      </c>
      <c r="AB38" s="4" t="s">
        <v>641</v>
      </c>
      <c r="AC38" s="4" t="s">
        <v>641</v>
      </c>
    </row>
    <row r="39" spans="2:29">
      <c r="B39" s="21" t="str">
        <f>IF([1]Sources!B37=0,"",[1]Sources!B37)</f>
        <v>jentsch2014optimal</v>
      </c>
      <c r="C39" t="str">
        <f t="shared" si="2"/>
        <v>Electrolyzer (AEL)</v>
      </c>
      <c r="D39" t="str">
        <f>IFERROR(VLOOKUP(B39,[1]!Sources[#Data],2,FALSE),"")</f>
        <v/>
      </c>
      <c r="E39" t="str">
        <f ca="1">IFERROR(OFFSET([1]Database!$D$3,MATCH(ALK!$B39,[1]Database!$B$4:$B$2416,0)+MATCH(ALK!$C39,[1]Database!$C$4:$C$26,0)-1,MATCH(ALK!E$4,[1]Database!$E$2:$BV$2,0)),"")</f>
        <v/>
      </c>
      <c r="F39" t="str">
        <f t="shared" si="3"/>
        <v>EUR</v>
      </c>
      <c r="G39" s="4" t="s">
        <v>641</v>
      </c>
      <c r="H39" s="4" t="s">
        <v>641</v>
      </c>
      <c r="I39" s="4" t="s">
        <v>641</v>
      </c>
      <c r="J39" s="4" t="s">
        <v>641</v>
      </c>
      <c r="K39" s="4" t="s">
        <v>641</v>
      </c>
      <c r="L39" s="4" t="s">
        <v>641</v>
      </c>
      <c r="M39" s="4" t="s">
        <v>641</v>
      </c>
      <c r="N39" s="4" t="s">
        <v>641</v>
      </c>
      <c r="O39" s="4" t="s">
        <v>641</v>
      </c>
      <c r="P39" s="4" t="s">
        <v>641</v>
      </c>
      <c r="Q39" s="4" t="s">
        <v>641</v>
      </c>
      <c r="R39" s="4" t="s">
        <v>641</v>
      </c>
      <c r="S39" s="4" t="s">
        <v>641</v>
      </c>
      <c r="T39" s="4" t="s">
        <v>641</v>
      </c>
      <c r="U39" s="4">
        <v>756.53907166975489</v>
      </c>
      <c r="V39" s="4" t="s">
        <v>641</v>
      </c>
      <c r="W39" s="4" t="s">
        <v>641</v>
      </c>
      <c r="X39" s="4" t="s">
        <v>641</v>
      </c>
      <c r="Y39" s="4" t="s">
        <v>641</v>
      </c>
      <c r="Z39" s="4" t="s">
        <v>641</v>
      </c>
      <c r="AA39" s="4" t="s">
        <v>641</v>
      </c>
      <c r="AB39" s="4" t="s">
        <v>641</v>
      </c>
      <c r="AC39" s="4" t="s">
        <v>641</v>
      </c>
    </row>
    <row r="40" spans="2:29">
      <c r="B40" s="21" t="str">
        <f>IF([1]Sources!B38=0,"",[1]Sources!B38)</f>
        <v>jorgensen2008production</v>
      </c>
      <c r="C40" t="str">
        <f t="shared" si="2"/>
        <v>Electrolyzer (AEL)</v>
      </c>
      <c r="D40" t="str">
        <f>IFERROR(VLOOKUP(B40,[1]!Sources[#Data],2,FALSE),"")</f>
        <v/>
      </c>
      <c r="E40" t="str">
        <f ca="1">IFERROR(OFFSET([1]Database!$D$3,MATCH(ALK!$B40,[1]Database!$B$4:$B$2416,0)+MATCH(ALK!$C40,[1]Database!$C$4:$C$26,0)-1,MATCH(ALK!E$4,[1]Database!$E$2:$BV$2,0)),"")</f>
        <v/>
      </c>
      <c r="F40" t="str">
        <f t="shared" si="3"/>
        <v>EUR</v>
      </c>
      <c r="G40" s="4" t="s">
        <v>641</v>
      </c>
      <c r="H40" s="4" t="s">
        <v>641</v>
      </c>
      <c r="I40" s="4" t="s">
        <v>641</v>
      </c>
      <c r="J40" s="4" t="s">
        <v>641</v>
      </c>
      <c r="K40" s="4" t="s">
        <v>641</v>
      </c>
      <c r="L40" s="4" t="s">
        <v>641</v>
      </c>
      <c r="M40" s="4" t="s">
        <v>641</v>
      </c>
      <c r="N40" s="4" t="s">
        <v>641</v>
      </c>
      <c r="O40" s="4" t="s">
        <v>641</v>
      </c>
      <c r="P40" s="4" t="s">
        <v>641</v>
      </c>
      <c r="Q40" s="4" t="s">
        <v>641</v>
      </c>
      <c r="R40" s="4" t="s">
        <v>641</v>
      </c>
      <c r="S40" s="4" t="s">
        <v>641</v>
      </c>
      <c r="T40" s="4" t="s">
        <v>641</v>
      </c>
      <c r="U40" s="4" t="s">
        <v>641</v>
      </c>
      <c r="V40" s="4" t="s">
        <v>641</v>
      </c>
      <c r="W40" s="4" t="s">
        <v>641</v>
      </c>
      <c r="X40" s="4" t="s">
        <v>641</v>
      </c>
      <c r="Y40" s="4" t="s">
        <v>641</v>
      </c>
      <c r="Z40" s="4" t="s">
        <v>641</v>
      </c>
      <c r="AA40" s="4" t="s">
        <v>641</v>
      </c>
      <c r="AB40" s="4" t="s">
        <v>641</v>
      </c>
      <c r="AC40" s="4" t="s">
        <v>641</v>
      </c>
    </row>
    <row r="41" spans="2:29">
      <c r="B41" s="21" t="str">
        <f>IF([1]Sources!B39=0,"",[1]Sources!B39)</f>
        <v>julch2016comparison</v>
      </c>
      <c r="C41" t="str">
        <f t="shared" si="2"/>
        <v>Electrolyzer (AEL)</v>
      </c>
      <c r="D41" t="str">
        <f>IFERROR(VLOOKUP(B41,[1]!Sources[#Data],2,FALSE),"")</f>
        <v/>
      </c>
      <c r="E41" t="str">
        <f ca="1">IFERROR(OFFSET([1]Database!$D$3,MATCH(ALK!$B41,[1]Database!$B$4:$B$2416,0)+MATCH(ALK!$C41,[1]Database!$C$4:$C$26,0)-1,MATCH(ALK!E$4,[1]Database!$E$2:$BV$2,0)),"")</f>
        <v/>
      </c>
      <c r="F41" t="str">
        <f t="shared" si="3"/>
        <v>EUR</v>
      </c>
      <c r="G41" s="4" t="s">
        <v>641</v>
      </c>
      <c r="H41" s="4" t="s">
        <v>641</v>
      </c>
      <c r="I41" s="4" t="s">
        <v>641</v>
      </c>
      <c r="J41" s="4" t="s">
        <v>641</v>
      </c>
      <c r="K41" s="4" t="s">
        <v>641</v>
      </c>
      <c r="L41" s="4" t="s">
        <v>641</v>
      </c>
      <c r="M41" s="4" t="s">
        <v>641</v>
      </c>
      <c r="N41" s="4" t="s">
        <v>641</v>
      </c>
      <c r="O41" s="4" t="s">
        <v>641</v>
      </c>
      <c r="P41" s="4" t="s">
        <v>641</v>
      </c>
      <c r="Q41" s="4" t="s">
        <v>641</v>
      </c>
      <c r="R41" s="4" t="s">
        <v>641</v>
      </c>
      <c r="S41" s="4" t="s">
        <v>641</v>
      </c>
      <c r="T41" s="4" t="s">
        <v>641</v>
      </c>
      <c r="U41" s="4" t="s">
        <v>641</v>
      </c>
      <c r="V41" s="4" t="s">
        <v>641</v>
      </c>
      <c r="W41" s="4" t="s">
        <v>641</v>
      </c>
      <c r="X41" s="4" t="s">
        <v>641</v>
      </c>
      <c r="Y41" s="4" t="s">
        <v>641</v>
      </c>
      <c r="Z41" s="4" t="s">
        <v>641</v>
      </c>
      <c r="AA41" s="4" t="s">
        <v>641</v>
      </c>
      <c r="AB41" s="4" t="s">
        <v>641</v>
      </c>
      <c r="AC41" s="4">
        <v>645</v>
      </c>
    </row>
    <row r="42" spans="2:29">
      <c r="B42" s="21" t="str">
        <f>IF([1]Sources!B40=0,"",[1]Sources!B40)</f>
        <v>karlsson2008optimal</v>
      </c>
      <c r="C42" t="str">
        <f t="shared" si="2"/>
        <v>Electrolyzer (AEL)</v>
      </c>
      <c r="D42" t="str">
        <f>IFERROR(VLOOKUP(B42,[1]!Sources[#Data],2,FALSE),"")</f>
        <v/>
      </c>
      <c r="E42" t="str">
        <f ca="1">IFERROR(OFFSET([1]Database!$D$3,MATCH(ALK!$B42,[1]Database!$B$4:$B$2416,0)+MATCH(ALK!$C42,[1]Database!$C$4:$C$26,0)-1,MATCH(ALK!E$4,[1]Database!$E$2:$BV$2,0)),"")</f>
        <v/>
      </c>
      <c r="F42" t="str">
        <f t="shared" si="3"/>
        <v>EUR</v>
      </c>
      <c r="G42" s="4" t="s">
        <v>641</v>
      </c>
      <c r="H42" s="4" t="s">
        <v>641</v>
      </c>
      <c r="I42" s="4" t="s">
        <v>641</v>
      </c>
      <c r="J42" s="4" t="s">
        <v>641</v>
      </c>
      <c r="K42" s="4" t="s">
        <v>641</v>
      </c>
      <c r="L42" s="4" t="s">
        <v>641</v>
      </c>
      <c r="M42" s="4" t="s">
        <v>641</v>
      </c>
      <c r="N42" s="4" t="s">
        <v>641</v>
      </c>
      <c r="O42" s="4" t="s">
        <v>641</v>
      </c>
      <c r="P42" s="4" t="s">
        <v>641</v>
      </c>
      <c r="Q42" s="4" t="s">
        <v>641</v>
      </c>
      <c r="R42" s="4" t="s">
        <v>641</v>
      </c>
      <c r="S42" s="4" t="s">
        <v>641</v>
      </c>
      <c r="T42" s="4" t="s">
        <v>641</v>
      </c>
      <c r="U42" s="4" t="s">
        <v>641</v>
      </c>
      <c r="V42" s="4" t="s">
        <v>641</v>
      </c>
      <c r="W42" s="4" t="s">
        <v>641</v>
      </c>
      <c r="X42" s="4" t="s">
        <v>641</v>
      </c>
      <c r="Y42" s="4" t="s">
        <v>641</v>
      </c>
      <c r="Z42" s="4" t="s">
        <v>641</v>
      </c>
      <c r="AA42" s="4" t="s">
        <v>641</v>
      </c>
      <c r="AB42" s="4" t="s">
        <v>641</v>
      </c>
      <c r="AC42" s="4" t="s">
        <v>641</v>
      </c>
    </row>
    <row r="43" spans="2:29">
      <c r="B43" s="21" t="str">
        <f>IF([1]Sources!B41=0,"",[1]Sources!B41)</f>
        <v>kato2005effective</v>
      </c>
      <c r="C43" t="str">
        <f t="shared" si="2"/>
        <v>Electrolyzer (AEL)</v>
      </c>
      <c r="D43" t="str">
        <f>IFERROR(VLOOKUP(B43,[1]!Sources[#Data],2,FALSE),"")</f>
        <v/>
      </c>
      <c r="E43" t="str">
        <f ca="1">IFERROR(OFFSET([1]Database!$D$3,MATCH(ALK!$B43,[1]Database!$B$4:$B$2416,0)+MATCH(ALK!$C43,[1]Database!$C$4:$C$26,0)-1,MATCH(ALK!E$4,[1]Database!$E$2:$BV$2,0)),"")</f>
        <v/>
      </c>
      <c r="F43" t="str">
        <f t="shared" si="3"/>
        <v>EUR</v>
      </c>
      <c r="G43" s="4" t="s">
        <v>641</v>
      </c>
      <c r="H43" s="4" t="s">
        <v>641</v>
      </c>
      <c r="I43" s="4" t="s">
        <v>641</v>
      </c>
      <c r="J43" s="4" t="s">
        <v>641</v>
      </c>
      <c r="K43" s="4" t="s">
        <v>641</v>
      </c>
      <c r="L43" s="4" t="s">
        <v>641</v>
      </c>
      <c r="M43" s="4" t="s">
        <v>641</v>
      </c>
      <c r="N43" s="4" t="s">
        <v>641</v>
      </c>
      <c r="O43" s="4" t="s">
        <v>641</v>
      </c>
      <c r="P43" s="4" t="s">
        <v>641</v>
      </c>
      <c r="Q43" s="4" t="s">
        <v>641</v>
      </c>
      <c r="R43" s="4" t="s">
        <v>641</v>
      </c>
      <c r="S43" s="4" t="s">
        <v>641</v>
      </c>
      <c r="T43" s="4" t="s">
        <v>641</v>
      </c>
      <c r="U43" s="4" t="s">
        <v>641</v>
      </c>
      <c r="V43" s="4" t="s">
        <v>641</v>
      </c>
      <c r="W43" s="4" t="s">
        <v>641</v>
      </c>
      <c r="X43" s="4" t="s">
        <v>641</v>
      </c>
      <c r="Y43" s="4" t="s">
        <v>641</v>
      </c>
      <c r="Z43" s="4" t="s">
        <v>641</v>
      </c>
      <c r="AA43" s="4" t="s">
        <v>641</v>
      </c>
      <c r="AB43" s="4" t="s">
        <v>641</v>
      </c>
      <c r="AC43" s="4" t="s">
        <v>641</v>
      </c>
    </row>
    <row r="44" spans="2:29">
      <c r="B44" s="21" t="str">
        <f>IF([1]Sources!B42=0,"",[1]Sources!B42)</f>
        <v>klumpp2016comparison</v>
      </c>
      <c r="C44" t="str">
        <f t="shared" si="2"/>
        <v>Electrolyzer (AEL)</v>
      </c>
      <c r="D44" t="str">
        <f>IFERROR(VLOOKUP(B44,[1]!Sources[#Data],2,FALSE),"")</f>
        <v/>
      </c>
      <c r="E44" t="str">
        <f ca="1">IFERROR(OFFSET([1]Database!$D$3,MATCH(ALK!$B44,[1]Database!$B$4:$B$2416,0)+MATCH(ALK!$C44,[1]Database!$C$4:$C$26,0)-1,MATCH(ALK!E$4,[1]Database!$E$2:$BV$2,0)),"")</f>
        <v/>
      </c>
      <c r="F44" t="str">
        <f t="shared" si="3"/>
        <v>EUR</v>
      </c>
      <c r="G44" s="4" t="s">
        <v>641</v>
      </c>
      <c r="H44" s="4" t="s">
        <v>641</v>
      </c>
      <c r="I44" s="4" t="s">
        <v>641</v>
      </c>
      <c r="J44" s="4" t="s">
        <v>641</v>
      </c>
      <c r="K44" s="4" t="s">
        <v>641</v>
      </c>
      <c r="L44" s="4" t="s">
        <v>641</v>
      </c>
      <c r="M44" s="4" t="s">
        <v>641</v>
      </c>
      <c r="N44" s="4" t="s">
        <v>641</v>
      </c>
      <c r="O44" s="4" t="s">
        <v>641</v>
      </c>
      <c r="P44" s="4" t="s">
        <v>641</v>
      </c>
      <c r="Q44" s="4" t="s">
        <v>641</v>
      </c>
      <c r="R44" s="4" t="s">
        <v>641</v>
      </c>
      <c r="S44" s="4" t="s">
        <v>641</v>
      </c>
      <c r="T44" s="4" t="s">
        <v>641</v>
      </c>
      <c r="U44" s="4" t="s">
        <v>641</v>
      </c>
      <c r="V44" s="4" t="s">
        <v>641</v>
      </c>
      <c r="W44" s="4" t="s">
        <v>641</v>
      </c>
      <c r="X44" s="4" t="s">
        <v>641</v>
      </c>
      <c r="Y44" s="4" t="s">
        <v>641</v>
      </c>
      <c r="Z44" s="4" t="s">
        <v>641</v>
      </c>
      <c r="AA44" s="4" t="s">
        <v>641</v>
      </c>
      <c r="AB44" s="4" t="s">
        <v>641</v>
      </c>
      <c r="AC44" s="4" t="s">
        <v>641</v>
      </c>
    </row>
    <row r="45" spans="2:29">
      <c r="B45" s="21" t="str">
        <f>IF([1]Sources!B43=0,"",[1]Sources!B43)</f>
        <v>kotter2015sensitivities</v>
      </c>
      <c r="C45" t="str">
        <f t="shared" si="2"/>
        <v>Electrolyzer (AEL)</v>
      </c>
      <c r="D45" t="str">
        <f>IFERROR(VLOOKUP(B45,[1]!Sources[#Data],2,FALSE),"")</f>
        <v/>
      </c>
      <c r="E45" t="str">
        <f ca="1">IFERROR(OFFSET([1]Database!$D$3,MATCH(ALK!$B45,[1]Database!$B$4:$B$2416,0)+MATCH(ALK!$C45,[1]Database!$C$4:$C$26,0)-1,MATCH(ALK!E$4,[1]Database!$E$2:$BV$2,0)),"")</f>
        <v/>
      </c>
      <c r="F45" t="str">
        <f t="shared" si="3"/>
        <v>EUR</v>
      </c>
      <c r="G45" s="4" t="s">
        <v>641</v>
      </c>
      <c r="H45" s="4" t="s">
        <v>641</v>
      </c>
      <c r="I45" s="4" t="s">
        <v>641</v>
      </c>
      <c r="J45" s="4" t="s">
        <v>641</v>
      </c>
      <c r="K45" s="4" t="s">
        <v>641</v>
      </c>
      <c r="L45" s="4" t="s">
        <v>641</v>
      </c>
      <c r="M45" s="4" t="s">
        <v>641</v>
      </c>
      <c r="N45" s="4" t="s">
        <v>641</v>
      </c>
      <c r="O45" s="4" t="s">
        <v>641</v>
      </c>
      <c r="P45" s="4" t="s">
        <v>641</v>
      </c>
      <c r="Q45" s="4" t="s">
        <v>641</v>
      </c>
      <c r="R45" s="4" t="s">
        <v>641</v>
      </c>
      <c r="S45" s="4" t="s">
        <v>641</v>
      </c>
      <c r="T45" s="4" t="s">
        <v>641</v>
      </c>
      <c r="U45" s="4" t="s">
        <v>641</v>
      </c>
      <c r="V45" s="4" t="s">
        <v>641</v>
      </c>
      <c r="W45" s="4" t="s">
        <v>641</v>
      </c>
      <c r="X45" s="4" t="s">
        <v>641</v>
      </c>
      <c r="Y45" s="4" t="s">
        <v>641</v>
      </c>
      <c r="Z45" s="4" t="s">
        <v>641</v>
      </c>
      <c r="AA45" s="4" t="s">
        <v>641</v>
      </c>
      <c r="AB45" s="4" t="s">
        <v>641</v>
      </c>
      <c r="AC45" s="4" t="s">
        <v>641</v>
      </c>
    </row>
    <row r="46" spans="2:29">
      <c r="B46" s="21" t="str">
        <f>IF([1]Sources!B44=0,"",[1]Sources!B44)</f>
        <v>kotter2016future</v>
      </c>
      <c r="C46" t="str">
        <f t="shared" si="2"/>
        <v>Electrolyzer (AEL)</v>
      </c>
      <c r="D46" t="str">
        <f>IFERROR(VLOOKUP(B46,[1]!Sources[#Data],2,FALSE),"")</f>
        <v/>
      </c>
      <c r="E46" t="str">
        <f ca="1">IFERROR(OFFSET([1]Database!$D$3,MATCH(ALK!$B46,[1]Database!$B$4:$B$2416,0)+MATCH(ALK!$C46,[1]Database!$C$4:$C$26,0)-1,MATCH(ALK!E$4,[1]Database!$E$2:$BV$2,0)),"")</f>
        <v/>
      </c>
      <c r="F46" t="str">
        <f t="shared" si="3"/>
        <v>EUR</v>
      </c>
      <c r="G46" s="4" t="s">
        <v>641</v>
      </c>
      <c r="H46" s="4" t="s">
        <v>641</v>
      </c>
      <c r="I46" s="4" t="s">
        <v>641</v>
      </c>
      <c r="J46" s="4" t="s">
        <v>641</v>
      </c>
      <c r="K46" s="4" t="s">
        <v>641</v>
      </c>
      <c r="L46" s="4" t="s">
        <v>641</v>
      </c>
      <c r="M46" s="4" t="s">
        <v>641</v>
      </c>
      <c r="N46" s="4" t="s">
        <v>641</v>
      </c>
      <c r="O46" s="4" t="s">
        <v>641</v>
      </c>
      <c r="P46" s="4" t="s">
        <v>641</v>
      </c>
      <c r="Q46" s="4" t="s">
        <v>641</v>
      </c>
      <c r="R46" s="4" t="s">
        <v>641</v>
      </c>
      <c r="S46" s="4" t="s">
        <v>641</v>
      </c>
      <c r="T46" s="4" t="s">
        <v>641</v>
      </c>
      <c r="U46" s="4" t="s">
        <v>641</v>
      </c>
      <c r="V46" s="4" t="s">
        <v>641</v>
      </c>
      <c r="W46" s="4" t="s">
        <v>641</v>
      </c>
      <c r="X46" s="4" t="s">
        <v>641</v>
      </c>
      <c r="Y46" s="4" t="s">
        <v>641</v>
      </c>
      <c r="Z46" s="4" t="s">
        <v>641</v>
      </c>
      <c r="AA46" s="4" t="s">
        <v>641</v>
      </c>
      <c r="AB46" s="4" t="s">
        <v>641</v>
      </c>
      <c r="AC46" s="4" t="s">
        <v>641</v>
      </c>
    </row>
    <row r="47" spans="2:29">
      <c r="B47" s="21" t="str">
        <f>IF([1]Sources!B45=0,"",[1]Sources!B45)</f>
        <v>kroniger2014hydrogen</v>
      </c>
      <c r="C47" t="str">
        <f t="shared" si="2"/>
        <v>Electrolyzer (AEL)</v>
      </c>
      <c r="D47" t="str">
        <f>IFERROR(VLOOKUP(B47,[1]!Sources[#Data],2,FALSE),"")</f>
        <v/>
      </c>
      <c r="E47" t="str">
        <f ca="1">IFERROR(OFFSET([1]Database!$D$3,MATCH(ALK!$B47,[1]Database!$B$4:$B$2416,0)+MATCH(ALK!$C47,[1]Database!$C$4:$C$26,0)-1,MATCH(ALK!E$4,[1]Database!$E$2:$BV$2,0)),"")</f>
        <v/>
      </c>
      <c r="F47" t="str">
        <f t="shared" si="3"/>
        <v>EUR</v>
      </c>
      <c r="G47" s="4" t="s">
        <v>641</v>
      </c>
      <c r="H47" s="4" t="s">
        <v>641</v>
      </c>
      <c r="I47" s="4" t="s">
        <v>641</v>
      </c>
      <c r="J47" s="4" t="s">
        <v>641</v>
      </c>
      <c r="K47" s="4" t="s">
        <v>641</v>
      </c>
      <c r="L47" s="4" t="s">
        <v>641</v>
      </c>
      <c r="M47" s="4" t="s">
        <v>641</v>
      </c>
      <c r="N47" s="4" t="s">
        <v>641</v>
      </c>
      <c r="O47" s="4" t="s">
        <v>641</v>
      </c>
      <c r="P47" s="4" t="s">
        <v>641</v>
      </c>
      <c r="Q47" s="4" t="s">
        <v>641</v>
      </c>
      <c r="R47" s="4" t="s">
        <v>641</v>
      </c>
      <c r="S47" s="4" t="s">
        <v>641</v>
      </c>
      <c r="T47" s="4" t="s">
        <v>641</v>
      </c>
      <c r="U47" s="4" t="s">
        <v>641</v>
      </c>
      <c r="V47" s="4" t="s">
        <v>641</v>
      </c>
      <c r="W47" s="4" t="s">
        <v>641</v>
      </c>
      <c r="X47" s="4" t="s">
        <v>641</v>
      </c>
      <c r="Y47" s="4" t="s">
        <v>641</v>
      </c>
      <c r="Z47" s="4" t="s">
        <v>641</v>
      </c>
      <c r="AA47" s="4" t="s">
        <v>641</v>
      </c>
      <c r="AB47" s="4" t="s">
        <v>641</v>
      </c>
      <c r="AC47" s="4" t="s">
        <v>641</v>
      </c>
    </row>
    <row r="48" spans="2:29">
      <c r="B48" s="21" t="str">
        <f>IF([1]Sources!B46=0,"",[1]Sources!B46)</f>
        <v>lehner2014power</v>
      </c>
      <c r="C48" t="str">
        <f t="shared" si="2"/>
        <v>Electrolyzer (AEL)</v>
      </c>
      <c r="D48" t="str">
        <f>IFERROR(VLOOKUP(B48,[1]!Sources[#Data],2,FALSE),"")</f>
        <v/>
      </c>
      <c r="E48" t="str">
        <f ca="1">IFERROR(OFFSET([1]Database!$D$3,MATCH(ALK!$B48,[1]Database!$B$4:$B$2416,0)+MATCH(ALK!$C48,[1]Database!$C$4:$C$26,0)-1,MATCH(ALK!E$4,[1]Database!$E$2:$BV$2,0)),"")</f>
        <v/>
      </c>
      <c r="F48" t="str">
        <f t="shared" si="3"/>
        <v>EUR</v>
      </c>
      <c r="G48" s="4" t="s">
        <v>641</v>
      </c>
      <c r="H48" s="4" t="s">
        <v>641</v>
      </c>
      <c r="I48" s="4" t="s">
        <v>641</v>
      </c>
      <c r="J48" s="4" t="s">
        <v>641</v>
      </c>
      <c r="K48" s="4" t="s">
        <v>641</v>
      </c>
      <c r="L48" s="4" t="s">
        <v>641</v>
      </c>
      <c r="M48" s="4" t="s">
        <v>641</v>
      </c>
      <c r="N48" s="4" t="s">
        <v>641</v>
      </c>
      <c r="O48" s="4" t="s">
        <v>641</v>
      </c>
      <c r="P48" s="4" t="s">
        <v>641</v>
      </c>
      <c r="Q48" s="4" t="s">
        <v>641</v>
      </c>
      <c r="R48" s="4" t="s">
        <v>641</v>
      </c>
      <c r="S48" s="4" t="s">
        <v>641</v>
      </c>
      <c r="T48" s="4" t="s">
        <v>641</v>
      </c>
      <c r="U48" s="4">
        <v>1160.0265765602908</v>
      </c>
      <c r="V48" s="4" t="s">
        <v>641</v>
      </c>
      <c r="W48" s="4" t="s">
        <v>641</v>
      </c>
      <c r="X48" s="4" t="s">
        <v>641</v>
      </c>
      <c r="Y48" s="4" t="s">
        <v>641</v>
      </c>
      <c r="Z48" s="4" t="s">
        <v>641</v>
      </c>
      <c r="AA48" s="4" t="s">
        <v>641</v>
      </c>
      <c r="AB48" s="4" t="s">
        <v>641</v>
      </c>
      <c r="AC48" s="4">
        <v>1008.7187622263398</v>
      </c>
    </row>
    <row r="49" spans="2:29">
      <c r="B49" s="21" t="str">
        <f>IF([1]Sources!B47=0,"",[1]Sources!B47)</f>
        <v>linnemann2007realistic</v>
      </c>
      <c r="C49" t="str">
        <f t="shared" si="2"/>
        <v>Electrolyzer (AEL)</v>
      </c>
      <c r="D49" t="str">
        <f>IFERROR(VLOOKUP(B49,[1]!Sources[#Data],2,FALSE),"")</f>
        <v/>
      </c>
      <c r="E49" t="str">
        <f ca="1">IFERROR(OFFSET([1]Database!$D$3,MATCH(ALK!$B49,[1]Database!$B$4:$B$2416,0)+MATCH(ALK!$C49,[1]Database!$C$4:$C$26,0)-1,MATCH(ALK!E$4,[1]Database!$E$2:$BV$2,0)),"")</f>
        <v/>
      </c>
      <c r="F49" t="str">
        <f t="shared" si="3"/>
        <v>EUR</v>
      </c>
      <c r="G49" s="4" t="s">
        <v>641</v>
      </c>
      <c r="H49" s="4" t="s">
        <v>641</v>
      </c>
      <c r="I49" s="4" t="s">
        <v>641</v>
      </c>
      <c r="J49" s="4" t="s">
        <v>641</v>
      </c>
      <c r="K49" s="4" t="s">
        <v>641</v>
      </c>
      <c r="L49" s="4" t="s">
        <v>641</v>
      </c>
      <c r="M49" s="4" t="s">
        <v>641</v>
      </c>
      <c r="N49" s="4">
        <v>2345.0863991723663</v>
      </c>
      <c r="O49" s="4" t="s">
        <v>641</v>
      </c>
      <c r="P49" s="4" t="s">
        <v>641</v>
      </c>
      <c r="Q49" s="4" t="s">
        <v>641</v>
      </c>
      <c r="R49" s="4" t="s">
        <v>641</v>
      </c>
      <c r="S49" s="4" t="s">
        <v>641</v>
      </c>
      <c r="T49" s="4" t="s">
        <v>641</v>
      </c>
      <c r="U49" s="4" t="s">
        <v>641</v>
      </c>
      <c r="V49" s="4" t="s">
        <v>641</v>
      </c>
      <c r="W49" s="4" t="s">
        <v>641</v>
      </c>
      <c r="X49" s="4" t="s">
        <v>641</v>
      </c>
      <c r="Y49" s="4" t="s">
        <v>641</v>
      </c>
      <c r="Z49" s="4" t="s">
        <v>641</v>
      </c>
      <c r="AA49" s="4" t="s">
        <v>641</v>
      </c>
      <c r="AB49" s="4" t="s">
        <v>641</v>
      </c>
      <c r="AC49" s="4" t="s">
        <v>641</v>
      </c>
    </row>
    <row r="50" spans="2:29">
      <c r="B50" s="21" t="str">
        <f>IF([1]Sources!B48=0,"",[1]Sources!B48)</f>
        <v>lipman2004fuel</v>
      </c>
      <c r="C50" t="str">
        <f t="shared" si="2"/>
        <v>Electrolyzer (AEL)</v>
      </c>
      <c r="D50" t="str">
        <f>IFERROR(VLOOKUP(B50,[1]!Sources[#Data],2,FALSE),"")</f>
        <v/>
      </c>
      <c r="E50" t="str">
        <f ca="1">IFERROR(OFFSET([1]Database!$D$3,MATCH(ALK!$B50,[1]Database!$B$4:$B$2416,0)+MATCH(ALK!$C50,[1]Database!$C$4:$C$26,0)-1,MATCH(ALK!E$4,[1]Database!$E$2:$BV$2,0)),"")</f>
        <v/>
      </c>
      <c r="F50" t="str">
        <f t="shared" si="3"/>
        <v>EUR</v>
      </c>
      <c r="G50" s="4" t="s">
        <v>641</v>
      </c>
      <c r="H50" s="4" t="s">
        <v>641</v>
      </c>
      <c r="I50" s="4" t="s">
        <v>641</v>
      </c>
      <c r="J50" s="4" t="s">
        <v>641</v>
      </c>
      <c r="K50" s="4" t="s">
        <v>641</v>
      </c>
      <c r="L50" s="4" t="s">
        <v>641</v>
      </c>
      <c r="M50" s="4" t="s">
        <v>641</v>
      </c>
      <c r="N50" s="4" t="s">
        <v>641</v>
      </c>
      <c r="O50" s="4" t="s">
        <v>641</v>
      </c>
      <c r="P50" s="4" t="s">
        <v>641</v>
      </c>
      <c r="Q50" s="4" t="s">
        <v>641</v>
      </c>
      <c r="R50" s="4" t="s">
        <v>641</v>
      </c>
      <c r="S50" s="4" t="s">
        <v>641</v>
      </c>
      <c r="T50" s="4" t="s">
        <v>641</v>
      </c>
      <c r="U50" s="4" t="s">
        <v>641</v>
      </c>
      <c r="V50" s="4" t="s">
        <v>641</v>
      </c>
      <c r="W50" s="4" t="s">
        <v>641</v>
      </c>
      <c r="X50" s="4" t="s">
        <v>641</v>
      </c>
      <c r="Y50" s="4" t="s">
        <v>641</v>
      </c>
      <c r="Z50" s="4" t="s">
        <v>641</v>
      </c>
      <c r="AA50" s="4" t="s">
        <v>641</v>
      </c>
      <c r="AB50" s="4" t="s">
        <v>641</v>
      </c>
      <c r="AC50" s="4" t="s">
        <v>641</v>
      </c>
    </row>
    <row r="51" spans="2:29">
      <c r="B51" s="21" t="str">
        <f>IF([1]Sources!B49=0,"",[1]Sources!B49)</f>
        <v>loisel2015economic</v>
      </c>
      <c r="C51" t="str">
        <f t="shared" si="2"/>
        <v>Electrolyzer (AEL)</v>
      </c>
      <c r="D51" t="str">
        <f>IFERROR(VLOOKUP(B51,[1]!Sources[#Data],2,FALSE),"")</f>
        <v/>
      </c>
      <c r="E51" t="str">
        <f ca="1">IFERROR(OFFSET([1]Database!$D$3,MATCH(ALK!$B51,[1]Database!$B$4:$B$2416,0)+MATCH(ALK!$C51,[1]Database!$C$4:$C$26,0)-1,MATCH(ALK!E$4,[1]Database!$E$2:$BV$2,0)),"")</f>
        <v/>
      </c>
      <c r="F51" t="str">
        <f t="shared" si="3"/>
        <v>EUR</v>
      </c>
      <c r="G51" s="4" t="s">
        <v>641</v>
      </c>
      <c r="H51" s="4" t="s">
        <v>641</v>
      </c>
      <c r="I51" s="4" t="s">
        <v>641</v>
      </c>
      <c r="J51" s="4" t="s">
        <v>641</v>
      </c>
      <c r="K51" s="4" t="s">
        <v>641</v>
      </c>
      <c r="L51" s="4" t="s">
        <v>641</v>
      </c>
      <c r="M51" s="4" t="s">
        <v>641</v>
      </c>
      <c r="N51" s="4" t="s">
        <v>641</v>
      </c>
      <c r="O51" s="4" t="s">
        <v>641</v>
      </c>
      <c r="P51" s="4" t="s">
        <v>641</v>
      </c>
      <c r="Q51" s="4" t="s">
        <v>641</v>
      </c>
      <c r="R51" s="4" t="s">
        <v>641</v>
      </c>
      <c r="S51" s="4" t="s">
        <v>641</v>
      </c>
      <c r="T51" s="4" t="s">
        <v>641</v>
      </c>
      <c r="U51" s="4" t="s">
        <v>641</v>
      </c>
      <c r="V51" s="4" t="s">
        <v>641</v>
      </c>
      <c r="W51" s="4" t="s">
        <v>641</v>
      </c>
      <c r="X51" s="4" t="s">
        <v>641</v>
      </c>
      <c r="Y51" s="4" t="s">
        <v>641</v>
      </c>
      <c r="Z51" s="4" t="s">
        <v>641</v>
      </c>
      <c r="AA51" s="4" t="s">
        <v>641</v>
      </c>
      <c r="AB51" s="4" t="s">
        <v>641</v>
      </c>
      <c r="AC51" s="4" t="s">
        <v>641</v>
      </c>
    </row>
    <row r="52" spans="2:29">
      <c r="B52" s="21" t="str">
        <f>IF([1]Sources!B50=0,"",[1]Sources!B50)</f>
        <v>manage2011techno</v>
      </c>
      <c r="C52" t="str">
        <f t="shared" si="2"/>
        <v>Electrolyzer (AEL)</v>
      </c>
      <c r="D52" t="str">
        <f>IFERROR(VLOOKUP(B52,[1]!Sources[#Data],2,FALSE),"")</f>
        <v/>
      </c>
      <c r="E52" t="str">
        <f ca="1">IFERROR(OFFSET([1]Database!$D$3,MATCH(ALK!$B52,[1]Database!$B$4:$B$2416,0)+MATCH(ALK!$C52,[1]Database!$C$4:$C$26,0)-1,MATCH(ALK!E$4,[1]Database!$E$2:$BV$2,0)),"")</f>
        <v/>
      </c>
      <c r="F52" t="str">
        <f t="shared" si="3"/>
        <v>EUR</v>
      </c>
      <c r="G52" s="4" t="s">
        <v>641</v>
      </c>
      <c r="H52" s="4" t="s">
        <v>641</v>
      </c>
      <c r="I52" s="4" t="s">
        <v>641</v>
      </c>
      <c r="J52" s="4" t="s">
        <v>641</v>
      </c>
      <c r="K52" s="4" t="s">
        <v>641</v>
      </c>
      <c r="L52" s="4" t="s">
        <v>641</v>
      </c>
      <c r="M52" s="4" t="s">
        <v>641</v>
      </c>
      <c r="N52" s="4" t="s">
        <v>641</v>
      </c>
      <c r="O52" s="4" t="s">
        <v>641</v>
      </c>
      <c r="P52" s="4" t="s">
        <v>641</v>
      </c>
      <c r="Q52" s="4" t="s">
        <v>641</v>
      </c>
      <c r="R52" s="4" t="s">
        <v>641</v>
      </c>
      <c r="S52" s="4" t="s">
        <v>641</v>
      </c>
      <c r="T52" s="4" t="s">
        <v>641</v>
      </c>
      <c r="U52" s="4" t="s">
        <v>641</v>
      </c>
      <c r="V52" s="4" t="s">
        <v>641</v>
      </c>
      <c r="W52" s="4" t="s">
        <v>641</v>
      </c>
      <c r="X52" s="4" t="s">
        <v>641</v>
      </c>
      <c r="Y52" s="4" t="s">
        <v>641</v>
      </c>
      <c r="Z52" s="4" t="s">
        <v>641</v>
      </c>
      <c r="AA52" s="4" t="s">
        <v>641</v>
      </c>
      <c r="AB52" s="4" t="s">
        <v>641</v>
      </c>
      <c r="AC52" s="4" t="s">
        <v>641</v>
      </c>
    </row>
    <row r="53" spans="2:29">
      <c r="B53" s="21" t="str">
        <f>IF([1]Sources!B51=0,"",[1]Sources!B51)</f>
        <v>mansilla2011reducing</v>
      </c>
      <c r="C53" t="str">
        <f t="shared" si="2"/>
        <v>Electrolyzer (AEL)</v>
      </c>
      <c r="D53" t="str">
        <f>IFERROR(VLOOKUP(B53,[1]!Sources[#Data],2,FALSE),"")</f>
        <v/>
      </c>
      <c r="E53" t="str">
        <f ca="1">IFERROR(OFFSET([1]Database!$D$3,MATCH(ALK!$B53,[1]Database!$B$4:$B$2416,0)+MATCH(ALK!$C53,[1]Database!$C$4:$C$26,0)-1,MATCH(ALK!E$4,[1]Database!$E$2:$BV$2,0)),"")</f>
        <v/>
      </c>
      <c r="F53" t="str">
        <f t="shared" si="3"/>
        <v>EUR</v>
      </c>
      <c r="G53" s="4" t="s">
        <v>641</v>
      </c>
      <c r="H53" s="4" t="s">
        <v>641</v>
      </c>
      <c r="I53" s="4" t="s">
        <v>641</v>
      </c>
      <c r="J53" s="4" t="s">
        <v>641</v>
      </c>
      <c r="K53" s="4" t="s">
        <v>641</v>
      </c>
      <c r="L53" s="4" t="s">
        <v>641</v>
      </c>
      <c r="M53" s="4" t="s">
        <v>641</v>
      </c>
      <c r="N53" s="4" t="s">
        <v>641</v>
      </c>
      <c r="O53" s="4" t="s">
        <v>641</v>
      </c>
      <c r="P53" s="4" t="s">
        <v>641</v>
      </c>
      <c r="Q53" s="4" t="s">
        <v>641</v>
      </c>
      <c r="R53" s="4">
        <v>940.77740307142119</v>
      </c>
      <c r="S53" s="4" t="s">
        <v>641</v>
      </c>
      <c r="T53" s="4" t="s">
        <v>641</v>
      </c>
      <c r="U53" s="4" t="s">
        <v>641</v>
      </c>
      <c r="V53" s="4" t="s">
        <v>641</v>
      </c>
      <c r="W53" s="4" t="s">
        <v>641</v>
      </c>
      <c r="X53" s="4" t="s">
        <v>641</v>
      </c>
      <c r="Y53" s="4" t="s">
        <v>641</v>
      </c>
      <c r="Z53" s="4" t="s">
        <v>641</v>
      </c>
      <c r="AA53" s="4" t="s">
        <v>641</v>
      </c>
      <c r="AB53" s="4" t="s">
        <v>641</v>
      </c>
      <c r="AC53" s="4" t="s">
        <v>641</v>
      </c>
    </row>
    <row r="54" spans="2:29">
      <c r="B54" s="21" t="str">
        <f>IF([1]Sources!B52=0,"",[1]Sources!B52)</f>
        <v>mansilla2013economic</v>
      </c>
      <c r="C54" t="str">
        <f t="shared" si="2"/>
        <v>Electrolyzer (AEL)</v>
      </c>
      <c r="D54" t="str">
        <f>IFERROR(VLOOKUP(B54,[1]!Sources[#Data],2,FALSE),"")</f>
        <v/>
      </c>
      <c r="E54" t="str">
        <f ca="1">IFERROR(OFFSET([1]Database!$D$3,MATCH(ALK!$B54,[1]Database!$B$4:$B$2416,0)+MATCH(ALK!$C54,[1]Database!$C$4:$C$26,0)-1,MATCH(ALK!E$4,[1]Database!$E$2:$BV$2,0)),"")</f>
        <v/>
      </c>
      <c r="F54" t="str">
        <f t="shared" si="3"/>
        <v>EUR</v>
      </c>
      <c r="G54" s="4" t="s">
        <v>641</v>
      </c>
      <c r="H54" s="4" t="s">
        <v>641</v>
      </c>
      <c r="I54" s="4" t="s">
        <v>641</v>
      </c>
      <c r="J54" s="4" t="s">
        <v>641</v>
      </c>
      <c r="K54" s="4" t="s">
        <v>641</v>
      </c>
      <c r="L54" s="4" t="s">
        <v>641</v>
      </c>
      <c r="M54" s="4" t="s">
        <v>641</v>
      </c>
      <c r="N54" s="4" t="s">
        <v>641</v>
      </c>
      <c r="O54" s="4" t="s">
        <v>641</v>
      </c>
      <c r="P54" s="4" t="s">
        <v>641</v>
      </c>
      <c r="Q54" s="4" t="s">
        <v>641</v>
      </c>
      <c r="R54" s="4" t="s">
        <v>641</v>
      </c>
      <c r="S54" s="4" t="s">
        <v>641</v>
      </c>
      <c r="T54" s="4">
        <v>1214.7209747616639</v>
      </c>
      <c r="U54" s="4" t="s">
        <v>641</v>
      </c>
      <c r="V54" s="4" t="s">
        <v>641</v>
      </c>
      <c r="W54" s="4" t="s">
        <v>641</v>
      </c>
      <c r="X54" s="4" t="s">
        <v>641</v>
      </c>
      <c r="Y54" s="4" t="s">
        <v>641</v>
      </c>
      <c r="Z54" s="4" t="s">
        <v>641</v>
      </c>
      <c r="AA54" s="4" t="s">
        <v>641</v>
      </c>
      <c r="AB54" s="4" t="s">
        <v>641</v>
      </c>
      <c r="AC54" s="4" t="s">
        <v>641</v>
      </c>
    </row>
    <row r="55" spans="2:29">
      <c r="B55" s="21" t="str">
        <f>IF([1]Sources!B53=0,"",[1]Sources!B53)</f>
        <v>mantz2008hydrogen</v>
      </c>
      <c r="C55" t="str">
        <f t="shared" si="2"/>
        <v>Electrolyzer (AEL)</v>
      </c>
      <c r="D55" t="str">
        <f>IFERROR(VLOOKUP(B55,[1]!Sources[#Data],2,FALSE),"")</f>
        <v/>
      </c>
      <c r="E55" t="str">
        <f ca="1">IFERROR(OFFSET([1]Database!$D$3,MATCH(ALK!$B55,[1]Database!$B$4:$B$2416,0)+MATCH(ALK!$C55,[1]Database!$C$4:$C$26,0)-1,MATCH(ALK!E$4,[1]Database!$E$2:$BV$2,0)),"")</f>
        <v/>
      </c>
      <c r="F55" t="str">
        <f t="shared" si="3"/>
        <v>EUR</v>
      </c>
      <c r="G55" s="4" t="s">
        <v>641</v>
      </c>
      <c r="H55" s="4" t="s">
        <v>641</v>
      </c>
      <c r="I55" s="4" t="s">
        <v>641</v>
      </c>
      <c r="J55" s="4" t="s">
        <v>641</v>
      </c>
      <c r="K55" s="4" t="s">
        <v>641</v>
      </c>
      <c r="L55" s="4" t="s">
        <v>641</v>
      </c>
      <c r="M55" s="4" t="s">
        <v>641</v>
      </c>
      <c r="N55" s="4" t="s">
        <v>641</v>
      </c>
      <c r="O55" s="4" t="s">
        <v>641</v>
      </c>
      <c r="P55" s="4" t="s">
        <v>641</v>
      </c>
      <c r="Q55" s="4" t="s">
        <v>641</v>
      </c>
      <c r="R55" s="4" t="s">
        <v>641</v>
      </c>
      <c r="S55" s="4" t="s">
        <v>641</v>
      </c>
      <c r="T55" s="4" t="s">
        <v>641</v>
      </c>
      <c r="U55" s="4" t="s">
        <v>641</v>
      </c>
      <c r="V55" s="4" t="s">
        <v>641</v>
      </c>
      <c r="W55" s="4" t="s">
        <v>641</v>
      </c>
      <c r="X55" s="4" t="s">
        <v>641</v>
      </c>
      <c r="Y55" s="4" t="s">
        <v>641</v>
      </c>
      <c r="Z55" s="4" t="s">
        <v>641</v>
      </c>
      <c r="AA55" s="4" t="s">
        <v>641</v>
      </c>
      <c r="AB55" s="4" t="s">
        <v>641</v>
      </c>
      <c r="AC55" s="4" t="s">
        <v>641</v>
      </c>
    </row>
    <row r="56" spans="2:29">
      <c r="B56" s="21" t="str">
        <f>IF([1]Sources!B54=0,"",[1]Sources!B54)</f>
        <v>marcelo2008economical</v>
      </c>
      <c r="C56" t="str">
        <f t="shared" si="2"/>
        <v>Electrolyzer (AEL)</v>
      </c>
      <c r="D56" t="str">
        <f>IFERROR(VLOOKUP(B56,[1]!Sources[#Data],2,FALSE),"")</f>
        <v/>
      </c>
      <c r="E56" t="str">
        <f ca="1">IFERROR(OFFSET([1]Database!$D$3,MATCH(ALK!$B56,[1]Database!$B$4:$B$2416,0)+MATCH(ALK!$C56,[1]Database!$C$4:$C$26,0)-1,MATCH(ALK!E$4,[1]Database!$E$2:$BV$2,0)),"")</f>
        <v/>
      </c>
      <c r="F56" t="str">
        <f t="shared" si="3"/>
        <v>EUR</v>
      </c>
      <c r="G56" s="4" t="s">
        <v>641</v>
      </c>
      <c r="H56" s="4" t="s">
        <v>641</v>
      </c>
      <c r="I56" s="4" t="s">
        <v>641</v>
      </c>
      <c r="J56" s="4" t="s">
        <v>641</v>
      </c>
      <c r="K56" s="4" t="s">
        <v>641</v>
      </c>
      <c r="L56" s="4" t="s">
        <v>641</v>
      </c>
      <c r="M56" s="4" t="s">
        <v>641</v>
      </c>
      <c r="N56" s="4" t="s">
        <v>641</v>
      </c>
      <c r="O56" s="4" t="s">
        <v>641</v>
      </c>
      <c r="P56" s="4" t="s">
        <v>641</v>
      </c>
      <c r="Q56" s="4" t="s">
        <v>641</v>
      </c>
      <c r="R56" s="4" t="s">
        <v>641</v>
      </c>
      <c r="S56" s="4" t="s">
        <v>641</v>
      </c>
      <c r="T56" s="4" t="s">
        <v>641</v>
      </c>
      <c r="U56" s="4" t="s">
        <v>641</v>
      </c>
      <c r="V56" s="4" t="s">
        <v>641</v>
      </c>
      <c r="W56" s="4" t="s">
        <v>641</v>
      </c>
      <c r="X56" s="4" t="s">
        <v>641</v>
      </c>
      <c r="Y56" s="4" t="s">
        <v>641</v>
      </c>
      <c r="Z56" s="4" t="s">
        <v>641</v>
      </c>
      <c r="AA56" s="4" t="s">
        <v>641</v>
      </c>
      <c r="AB56" s="4" t="s">
        <v>641</v>
      </c>
      <c r="AC56" s="4" t="s">
        <v>641</v>
      </c>
    </row>
    <row r="57" spans="2:29">
      <c r="B57" s="21" t="str">
        <f>IF([1]Sources!B55=0,"",[1]Sources!B55)</f>
        <v>mathiesen2013technology</v>
      </c>
      <c r="C57" t="str">
        <f t="shared" si="2"/>
        <v>Electrolyzer (AEL)</v>
      </c>
      <c r="D57" t="str">
        <f>IFERROR(VLOOKUP(B57,[1]!Sources[#Data],2,FALSE),"")</f>
        <v/>
      </c>
      <c r="E57" t="str">
        <f ca="1">IFERROR(OFFSET([1]Database!$D$3,MATCH(ALK!$B57,[1]Database!$B$4:$B$2416,0)+MATCH(ALK!$C57,[1]Database!$C$4:$C$26,0)-1,MATCH(ALK!E$4,[1]Database!$E$2:$BV$2,0)),"")</f>
        <v/>
      </c>
      <c r="F57" t="str">
        <f t="shared" si="3"/>
        <v>EUR</v>
      </c>
      <c r="G57" s="4" t="s">
        <v>641</v>
      </c>
      <c r="H57" s="4" t="s">
        <v>641</v>
      </c>
      <c r="I57" s="4" t="s">
        <v>641</v>
      </c>
      <c r="J57" s="4" t="s">
        <v>641</v>
      </c>
      <c r="K57" s="4" t="s">
        <v>641</v>
      </c>
      <c r="L57" s="4" t="s">
        <v>641</v>
      </c>
      <c r="M57" s="4" t="s">
        <v>641</v>
      </c>
      <c r="N57" s="4" t="s">
        <v>641</v>
      </c>
      <c r="O57" s="4" t="s">
        <v>641</v>
      </c>
      <c r="P57" s="4" t="s">
        <v>641</v>
      </c>
      <c r="Q57" s="4" t="s">
        <v>641</v>
      </c>
      <c r="R57" s="4" t="s">
        <v>641</v>
      </c>
      <c r="S57" s="4" t="s">
        <v>641</v>
      </c>
      <c r="T57" s="4" t="s">
        <v>641</v>
      </c>
      <c r="U57" s="4" t="s">
        <v>641</v>
      </c>
      <c r="V57" s="4" t="s">
        <v>641</v>
      </c>
      <c r="W57" s="4" t="s">
        <v>641</v>
      </c>
      <c r="X57" s="4" t="s">
        <v>641</v>
      </c>
      <c r="Y57" s="4" t="s">
        <v>641</v>
      </c>
      <c r="Z57" s="4" t="s">
        <v>641</v>
      </c>
      <c r="AA57" s="4" t="s">
        <v>641</v>
      </c>
      <c r="AB57" s="4" t="s">
        <v>641</v>
      </c>
      <c r="AC57" s="4" t="s">
        <v>641</v>
      </c>
    </row>
    <row r="58" spans="2:29">
      <c r="B58" s="21" t="str">
        <f>IF([1]Sources!B56=0,"",[1]Sources!B56)</f>
        <v>michaelis2014evaluation</v>
      </c>
      <c r="C58" t="str">
        <f t="shared" si="2"/>
        <v>Electrolyzer (AEL)</v>
      </c>
      <c r="D58" t="str">
        <f>IFERROR(VLOOKUP(B58,[1]!Sources[#Data],2,FALSE),"")</f>
        <v/>
      </c>
      <c r="E58" t="str">
        <f ca="1">IFERROR(OFFSET([1]Database!$D$3,MATCH(ALK!$B58,[1]Database!$B$4:$B$2416,0)+MATCH(ALK!$C58,[1]Database!$C$4:$C$26,0)-1,MATCH(ALK!E$4,[1]Database!$E$2:$BV$2,0)),"")</f>
        <v/>
      </c>
      <c r="F58" t="str">
        <f t="shared" si="3"/>
        <v>EUR</v>
      </c>
      <c r="G58" s="4" t="s">
        <v>641</v>
      </c>
      <c r="H58" s="4" t="s">
        <v>641</v>
      </c>
      <c r="I58" s="4" t="s">
        <v>641</v>
      </c>
      <c r="J58" s="4" t="s">
        <v>641</v>
      </c>
      <c r="K58" s="4" t="s">
        <v>641</v>
      </c>
      <c r="L58" s="4" t="s">
        <v>641</v>
      </c>
      <c r="M58" s="4" t="s">
        <v>641</v>
      </c>
      <c r="N58" s="4" t="s">
        <v>641</v>
      </c>
      <c r="O58" s="4" t="s">
        <v>641</v>
      </c>
      <c r="P58" s="4" t="s">
        <v>641</v>
      </c>
      <c r="Q58" s="4" t="s">
        <v>641</v>
      </c>
      <c r="R58" s="4" t="s">
        <v>641</v>
      </c>
      <c r="S58" s="4" t="s">
        <v>641</v>
      </c>
      <c r="T58" s="4" t="s">
        <v>641</v>
      </c>
      <c r="U58" s="4" t="s">
        <v>641</v>
      </c>
      <c r="V58" s="4" t="s">
        <v>641</v>
      </c>
      <c r="W58" s="4" t="s">
        <v>641</v>
      </c>
      <c r="X58" s="4" t="s">
        <v>641</v>
      </c>
      <c r="Y58" s="4" t="s">
        <v>641</v>
      </c>
      <c r="Z58" s="4" t="s">
        <v>641</v>
      </c>
      <c r="AA58" s="4" t="s">
        <v>641</v>
      </c>
      <c r="AB58" s="4" t="s">
        <v>641</v>
      </c>
      <c r="AC58" s="4" t="s">
        <v>641</v>
      </c>
    </row>
    <row r="59" spans="2:29">
      <c r="B59" s="21" t="str">
        <f>IF([1]Sources!B57=0,"",[1]Sources!B57)</f>
        <v>miltner2010renewable</v>
      </c>
      <c r="C59" t="str">
        <f t="shared" si="2"/>
        <v>Electrolyzer (AEL)</v>
      </c>
      <c r="D59" t="str">
        <f>IFERROR(VLOOKUP(B59,[1]!Sources[#Data],2,FALSE),"")</f>
        <v/>
      </c>
      <c r="E59" t="str">
        <f ca="1">IFERROR(OFFSET([1]Database!$D$3,MATCH(ALK!$B59,[1]Database!$B$4:$B$2416,0)+MATCH(ALK!$C59,[1]Database!$C$4:$C$26,0)-1,MATCH(ALK!E$4,[1]Database!$E$2:$BV$2,0)),"")</f>
        <v/>
      </c>
      <c r="F59" t="str">
        <f t="shared" si="3"/>
        <v>EUR</v>
      </c>
      <c r="G59" s="4" t="s">
        <v>641</v>
      </c>
      <c r="H59" s="4" t="s">
        <v>641</v>
      </c>
      <c r="I59" s="4" t="s">
        <v>641</v>
      </c>
      <c r="J59" s="4" t="s">
        <v>641</v>
      </c>
      <c r="K59" s="4" t="s">
        <v>641</v>
      </c>
      <c r="L59" s="4" t="s">
        <v>641</v>
      </c>
      <c r="M59" s="4" t="s">
        <v>641</v>
      </c>
      <c r="N59" s="4" t="s">
        <v>641</v>
      </c>
      <c r="O59" s="4" t="s">
        <v>641</v>
      </c>
      <c r="P59" s="4" t="s">
        <v>641</v>
      </c>
      <c r="Q59" s="4" t="s">
        <v>641</v>
      </c>
      <c r="R59" s="4" t="s">
        <v>641</v>
      </c>
      <c r="S59" s="4" t="s">
        <v>641</v>
      </c>
      <c r="T59" s="4" t="s">
        <v>641</v>
      </c>
      <c r="U59" s="4" t="s">
        <v>641</v>
      </c>
      <c r="V59" s="4" t="s">
        <v>641</v>
      </c>
      <c r="W59" s="4" t="s">
        <v>641</v>
      </c>
      <c r="X59" s="4" t="s">
        <v>641</v>
      </c>
      <c r="Y59" s="4" t="s">
        <v>641</v>
      </c>
      <c r="Z59" s="4" t="s">
        <v>641</v>
      </c>
      <c r="AA59" s="4" t="s">
        <v>641</v>
      </c>
      <c r="AB59" s="4" t="s">
        <v>641</v>
      </c>
      <c r="AC59" s="4" t="s">
        <v>641</v>
      </c>
    </row>
    <row r="60" spans="2:29">
      <c r="B60" s="21" t="str">
        <f>IF([1]Sources!B58=0,"",[1]Sources!B58)</f>
        <v>mueller-langer2007techno</v>
      </c>
      <c r="C60" t="str">
        <f t="shared" si="2"/>
        <v>Electrolyzer (AEL)</v>
      </c>
      <c r="D60" t="str">
        <f>IFERROR(VLOOKUP(B60,[1]!Sources[#Data],2,FALSE),"")</f>
        <v/>
      </c>
      <c r="E60" t="str">
        <f ca="1">IFERROR(OFFSET([1]Database!$D$3,MATCH(ALK!$B60,[1]Database!$B$4:$B$2416,0)+MATCH(ALK!$C60,[1]Database!$C$4:$C$26,0)-1,MATCH(ALK!E$4,[1]Database!$E$2:$BV$2,0)),"")</f>
        <v/>
      </c>
      <c r="F60" t="str">
        <f t="shared" si="3"/>
        <v>EUR</v>
      </c>
      <c r="G60" s="4" t="s">
        <v>641</v>
      </c>
      <c r="H60" s="4" t="s">
        <v>641</v>
      </c>
      <c r="I60" s="4" t="s">
        <v>641</v>
      </c>
      <c r="J60" s="4" t="s">
        <v>641</v>
      </c>
      <c r="K60" s="4" t="s">
        <v>641</v>
      </c>
      <c r="L60" s="4" t="s">
        <v>641</v>
      </c>
      <c r="M60" s="4" t="s">
        <v>641</v>
      </c>
      <c r="N60" s="4">
        <v>1210.4253644956671</v>
      </c>
      <c r="O60" s="4" t="s">
        <v>641</v>
      </c>
      <c r="P60" s="4" t="s">
        <v>641</v>
      </c>
      <c r="Q60" s="4" t="s">
        <v>641</v>
      </c>
      <c r="R60" s="4" t="s">
        <v>641</v>
      </c>
      <c r="S60" s="4" t="s">
        <v>641</v>
      </c>
      <c r="T60" s="4" t="s">
        <v>641</v>
      </c>
      <c r="U60" s="4" t="s">
        <v>641</v>
      </c>
      <c r="V60" s="4" t="s">
        <v>641</v>
      </c>
      <c r="W60" s="4" t="s">
        <v>641</v>
      </c>
      <c r="X60" s="4" t="s">
        <v>641</v>
      </c>
      <c r="Y60" s="4" t="s">
        <v>641</v>
      </c>
      <c r="Z60" s="4" t="s">
        <v>641</v>
      </c>
      <c r="AA60" s="4" t="s">
        <v>641</v>
      </c>
      <c r="AB60" s="4" t="s">
        <v>641</v>
      </c>
      <c r="AC60" s="4" t="s">
        <v>641</v>
      </c>
    </row>
    <row r="61" spans="2:29">
      <c r="B61" s="21" t="str">
        <f>IF([1]Sources!B59=0,"",[1]Sources!B59)</f>
        <v>ni2008technological</v>
      </c>
      <c r="C61" t="str">
        <f t="shared" si="2"/>
        <v>Electrolyzer (AEL)</v>
      </c>
      <c r="D61" t="str">
        <f>IFERROR(VLOOKUP(B61,[1]!Sources[#Data],2,FALSE),"")</f>
        <v/>
      </c>
      <c r="E61" t="str">
        <f ca="1">IFERROR(OFFSET([1]Database!$D$3,MATCH(ALK!$B61,[1]Database!$B$4:$B$2416,0)+MATCH(ALK!$C61,[1]Database!$C$4:$C$26,0)-1,MATCH(ALK!E$4,[1]Database!$E$2:$BV$2,0)),"")</f>
        <v/>
      </c>
      <c r="F61" t="str">
        <f t="shared" si="3"/>
        <v>EUR</v>
      </c>
      <c r="G61" s="4" t="s">
        <v>641</v>
      </c>
      <c r="H61" s="4" t="s">
        <v>641</v>
      </c>
      <c r="I61" s="4" t="s">
        <v>641</v>
      </c>
      <c r="J61" s="4" t="s">
        <v>641</v>
      </c>
      <c r="K61" s="4" t="s">
        <v>641</v>
      </c>
      <c r="L61" s="4" t="s">
        <v>641</v>
      </c>
      <c r="M61" s="4" t="s">
        <v>641</v>
      </c>
      <c r="N61" s="4" t="s">
        <v>641</v>
      </c>
      <c r="O61" s="4" t="s">
        <v>641</v>
      </c>
      <c r="P61" s="4" t="s">
        <v>641</v>
      </c>
      <c r="Q61" s="4" t="s">
        <v>641</v>
      </c>
      <c r="R61" s="4" t="s">
        <v>641</v>
      </c>
      <c r="S61" s="4" t="s">
        <v>641</v>
      </c>
      <c r="T61" s="4" t="s">
        <v>641</v>
      </c>
      <c r="U61" s="4" t="s">
        <v>641</v>
      </c>
      <c r="V61" s="4" t="s">
        <v>641</v>
      </c>
      <c r="W61" s="4" t="s">
        <v>641</v>
      </c>
      <c r="X61" s="4" t="s">
        <v>641</v>
      </c>
      <c r="Y61" s="4" t="s">
        <v>641</v>
      </c>
      <c r="Z61" s="4" t="s">
        <v>641</v>
      </c>
      <c r="AA61" s="4" t="s">
        <v>641</v>
      </c>
      <c r="AB61" s="4" t="s">
        <v>641</v>
      </c>
      <c r="AC61" s="4" t="s">
        <v>641</v>
      </c>
    </row>
    <row r="62" spans="2:29">
      <c r="B62" s="21" t="str">
        <f>IF([1]Sources!B60=0,"",[1]Sources!B60)</f>
        <v>orhan2012integrated</v>
      </c>
      <c r="C62" t="str">
        <f t="shared" si="2"/>
        <v>Electrolyzer (AEL)</v>
      </c>
      <c r="D62" t="str">
        <f>IFERROR(VLOOKUP(B62,[1]!Sources[#Data],2,FALSE),"")</f>
        <v/>
      </c>
      <c r="E62" t="str">
        <f ca="1">IFERROR(OFFSET([1]Database!$D$3,MATCH(ALK!$B62,[1]Database!$B$4:$B$2416,0)+MATCH(ALK!$C62,[1]Database!$C$4:$C$26,0)-1,MATCH(ALK!E$4,[1]Database!$E$2:$BV$2,0)),"")</f>
        <v/>
      </c>
      <c r="F62" t="str">
        <f t="shared" si="3"/>
        <v>EUR</v>
      </c>
      <c r="G62" s="4" t="s">
        <v>641</v>
      </c>
      <c r="H62" s="4" t="s">
        <v>641</v>
      </c>
      <c r="I62" s="4" t="s">
        <v>641</v>
      </c>
      <c r="J62" s="4" t="s">
        <v>641</v>
      </c>
      <c r="K62" s="4" t="s">
        <v>641</v>
      </c>
      <c r="L62" s="4" t="s">
        <v>641</v>
      </c>
      <c r="M62" s="4" t="s">
        <v>641</v>
      </c>
      <c r="N62" s="4" t="s">
        <v>641</v>
      </c>
      <c r="O62" s="4" t="s">
        <v>641</v>
      </c>
      <c r="P62" s="4" t="s">
        <v>641</v>
      </c>
      <c r="Q62" s="4" t="s">
        <v>641</v>
      </c>
      <c r="R62" s="4" t="s">
        <v>641</v>
      </c>
      <c r="S62" s="4" t="s">
        <v>641</v>
      </c>
      <c r="T62" s="4" t="s">
        <v>641</v>
      </c>
      <c r="U62" s="4" t="s">
        <v>641</v>
      </c>
      <c r="V62" s="4" t="s">
        <v>641</v>
      </c>
      <c r="W62" s="4" t="s">
        <v>641</v>
      </c>
      <c r="X62" s="4" t="s">
        <v>641</v>
      </c>
      <c r="Y62" s="4" t="s">
        <v>641</v>
      </c>
      <c r="Z62" s="4" t="s">
        <v>641</v>
      </c>
      <c r="AA62" s="4" t="s">
        <v>641</v>
      </c>
      <c r="AB62" s="4" t="s">
        <v>641</v>
      </c>
      <c r="AC62" s="4" t="s">
        <v>641</v>
      </c>
    </row>
    <row r="63" spans="2:29">
      <c r="B63" s="21" t="str">
        <f>IF([1]Sources!B61=0,"",[1]Sources!B61)</f>
        <v>palzer2014comprehensive</v>
      </c>
      <c r="C63" t="str">
        <f t="shared" si="2"/>
        <v>Electrolyzer (AEL)</v>
      </c>
      <c r="D63" t="str">
        <f>IFERROR(VLOOKUP(B63,[1]!Sources[#Data],2,FALSE),"")</f>
        <v/>
      </c>
      <c r="E63" t="str">
        <f ca="1">IFERROR(OFFSET([1]Database!$D$3,MATCH(ALK!$B63,[1]Database!$B$4:$B$2416,0)+MATCH(ALK!$C63,[1]Database!$C$4:$C$26,0)-1,MATCH(ALK!E$4,[1]Database!$E$2:$BV$2,0)),"")</f>
        <v/>
      </c>
      <c r="F63" t="str">
        <f t="shared" si="3"/>
        <v>EUR</v>
      </c>
      <c r="G63" s="4" t="s">
        <v>641</v>
      </c>
      <c r="H63" s="4" t="s">
        <v>641</v>
      </c>
      <c r="I63" s="4" t="s">
        <v>641</v>
      </c>
      <c r="J63" s="4" t="s">
        <v>641</v>
      </c>
      <c r="K63" s="4" t="s">
        <v>641</v>
      </c>
      <c r="L63" s="4" t="s">
        <v>641</v>
      </c>
      <c r="M63" s="4" t="s">
        <v>641</v>
      </c>
      <c r="N63" s="4" t="s">
        <v>641</v>
      </c>
      <c r="O63" s="4" t="s">
        <v>641</v>
      </c>
      <c r="P63" s="4" t="s">
        <v>641</v>
      </c>
      <c r="Q63" s="4" t="s">
        <v>641</v>
      </c>
      <c r="R63" s="4" t="s">
        <v>641</v>
      </c>
      <c r="S63" s="4" t="s">
        <v>641</v>
      </c>
      <c r="T63" s="4" t="s">
        <v>641</v>
      </c>
      <c r="U63" s="4" t="s">
        <v>641</v>
      </c>
      <c r="V63" s="4" t="s">
        <v>641</v>
      </c>
      <c r="W63" s="4" t="s">
        <v>641</v>
      </c>
      <c r="X63" s="4" t="s">
        <v>641</v>
      </c>
      <c r="Y63" s="4" t="s">
        <v>641</v>
      </c>
      <c r="Z63" s="4" t="s">
        <v>641</v>
      </c>
      <c r="AA63" s="4" t="s">
        <v>641</v>
      </c>
      <c r="AB63" s="4" t="s">
        <v>641</v>
      </c>
      <c r="AC63" s="4" t="s">
        <v>641</v>
      </c>
    </row>
    <row r="64" spans="2:29">
      <c r="B64" s="21" t="str">
        <f>IF([1]Sources!B62=0,"",[1]Sources!B62)</f>
        <v>parra2016techno</v>
      </c>
      <c r="C64" t="str">
        <f t="shared" si="2"/>
        <v>Electrolyzer (AEL)</v>
      </c>
      <c r="D64" t="str">
        <f>IFERROR(VLOOKUP(B64,[1]!Sources[#Data],2,FALSE),"")</f>
        <v/>
      </c>
      <c r="E64" t="str">
        <f ca="1">IFERROR(OFFSET([1]Database!$D$3,MATCH(ALK!$B64,[1]Database!$B$4:$B$2416,0)+MATCH(ALK!$C64,[1]Database!$C$4:$C$26,0)-1,MATCH(ALK!E$4,[1]Database!$E$2:$BV$2,0)),"")</f>
        <v/>
      </c>
      <c r="F64" t="str">
        <f t="shared" si="3"/>
        <v>EUR</v>
      </c>
      <c r="G64" s="4" t="s">
        <v>641</v>
      </c>
      <c r="H64" s="4" t="s">
        <v>641</v>
      </c>
      <c r="I64" s="4" t="s">
        <v>641</v>
      </c>
      <c r="J64" s="4" t="s">
        <v>641</v>
      </c>
      <c r="K64" s="4" t="s">
        <v>641</v>
      </c>
      <c r="L64" s="4" t="s">
        <v>641</v>
      </c>
      <c r="M64" s="4" t="s">
        <v>641</v>
      </c>
      <c r="N64" s="4" t="s">
        <v>641</v>
      </c>
      <c r="O64" s="4" t="s">
        <v>641</v>
      </c>
      <c r="P64" s="4" t="s">
        <v>641</v>
      </c>
      <c r="Q64" s="4" t="s">
        <v>641</v>
      </c>
      <c r="R64" s="4" t="s">
        <v>641</v>
      </c>
      <c r="S64" s="4" t="s">
        <v>641</v>
      </c>
      <c r="T64" s="4" t="s">
        <v>641</v>
      </c>
      <c r="U64" s="4" t="s">
        <v>641</v>
      </c>
      <c r="V64" s="4" t="s">
        <v>641</v>
      </c>
      <c r="W64" s="4" t="s">
        <v>641</v>
      </c>
      <c r="X64" s="4" t="s">
        <v>641</v>
      </c>
      <c r="Y64" s="4" t="s">
        <v>641</v>
      </c>
      <c r="Z64" s="4" t="s">
        <v>641</v>
      </c>
      <c r="AA64" s="4" t="s">
        <v>641</v>
      </c>
      <c r="AB64" s="4" t="s">
        <v>641</v>
      </c>
      <c r="AC64" s="4" t="s">
        <v>641</v>
      </c>
    </row>
    <row r="65" spans="2:29">
      <c r="B65" s="21" t="str">
        <f>IF([1]Sources!B63=0,"",[1]Sources!B63)</f>
        <v>plessmann2014global</v>
      </c>
      <c r="C65" t="str">
        <f t="shared" si="2"/>
        <v>Electrolyzer (AEL)</v>
      </c>
      <c r="D65" t="str">
        <f>IFERROR(VLOOKUP(B65,[1]!Sources[#Data],2,FALSE),"")</f>
        <v/>
      </c>
      <c r="E65" t="str">
        <f ca="1">IFERROR(OFFSET([1]Database!$D$3,MATCH(ALK!$B65,[1]Database!$B$4:$B$2416,0)+MATCH(ALK!$C65,[1]Database!$C$4:$C$26,0)-1,MATCH(ALK!E$4,[1]Database!$E$2:$BV$2,0)),"")</f>
        <v/>
      </c>
      <c r="F65" t="str">
        <f t="shared" si="3"/>
        <v>EUR</v>
      </c>
      <c r="G65" s="4" t="s">
        <v>641</v>
      </c>
      <c r="H65" s="4" t="s">
        <v>641</v>
      </c>
      <c r="I65" s="4" t="s">
        <v>641</v>
      </c>
      <c r="J65" s="4" t="s">
        <v>641</v>
      </c>
      <c r="K65" s="4" t="s">
        <v>641</v>
      </c>
      <c r="L65" s="4" t="s">
        <v>641</v>
      </c>
      <c r="M65" s="4" t="s">
        <v>641</v>
      </c>
      <c r="N65" s="4" t="s">
        <v>641</v>
      </c>
      <c r="O65" s="4" t="s">
        <v>641</v>
      </c>
      <c r="P65" s="4" t="s">
        <v>641</v>
      </c>
      <c r="Q65" s="4" t="s">
        <v>641</v>
      </c>
      <c r="R65" s="4" t="s">
        <v>641</v>
      </c>
      <c r="S65" s="4" t="s">
        <v>641</v>
      </c>
      <c r="T65" s="4" t="s">
        <v>641</v>
      </c>
      <c r="U65" s="4" t="s">
        <v>641</v>
      </c>
      <c r="V65" s="4" t="s">
        <v>641</v>
      </c>
      <c r="W65" s="4" t="s">
        <v>641</v>
      </c>
      <c r="X65" s="4" t="s">
        <v>641</v>
      </c>
      <c r="Y65" s="4" t="s">
        <v>641</v>
      </c>
      <c r="Z65" s="4" t="s">
        <v>641</v>
      </c>
      <c r="AA65" s="4">
        <v>948.19563649275949</v>
      </c>
      <c r="AB65" s="4" t="s">
        <v>641</v>
      </c>
      <c r="AC65" s="4" t="s">
        <v>641</v>
      </c>
    </row>
    <row r="66" spans="2:29">
      <c r="B66" s="21" t="str">
        <f>IF([1]Sources!B64=0,"",[1]Sources!B64)</f>
        <v>qadrdan2015role</v>
      </c>
      <c r="C66" t="str">
        <f t="shared" si="2"/>
        <v>Electrolyzer (AEL)</v>
      </c>
      <c r="D66" t="str">
        <f>IFERROR(VLOOKUP(B66,[1]!Sources[#Data],2,FALSE),"")</f>
        <v/>
      </c>
      <c r="E66" t="str">
        <f ca="1">IFERROR(OFFSET([1]Database!$D$3,MATCH(ALK!$B66,[1]Database!$B$4:$B$2416,0)+MATCH(ALK!$C66,[1]Database!$C$4:$C$26,0)-1,MATCH(ALK!E$4,[1]Database!$E$2:$BV$2,0)),"")</f>
        <v/>
      </c>
      <c r="F66" t="str">
        <f t="shared" si="3"/>
        <v>EUR</v>
      </c>
      <c r="G66" s="4" t="s">
        <v>641</v>
      </c>
      <c r="H66" s="4" t="s">
        <v>641</v>
      </c>
      <c r="I66" s="4" t="s">
        <v>641</v>
      </c>
      <c r="J66" s="4" t="s">
        <v>641</v>
      </c>
      <c r="K66" s="4" t="s">
        <v>641</v>
      </c>
      <c r="L66" s="4" t="s">
        <v>641</v>
      </c>
      <c r="M66" s="4" t="s">
        <v>641</v>
      </c>
      <c r="N66" s="4" t="s">
        <v>641</v>
      </c>
      <c r="O66" s="4" t="s">
        <v>641</v>
      </c>
      <c r="P66" s="4" t="s">
        <v>641</v>
      </c>
      <c r="Q66" s="4" t="s">
        <v>641</v>
      </c>
      <c r="R66" s="4" t="s">
        <v>641</v>
      </c>
      <c r="S66" s="4" t="s">
        <v>641</v>
      </c>
      <c r="T66" s="4" t="s">
        <v>641</v>
      </c>
      <c r="U66" s="4" t="s">
        <v>641</v>
      </c>
      <c r="V66" s="4" t="s">
        <v>641</v>
      </c>
      <c r="W66" s="4" t="s">
        <v>641</v>
      </c>
      <c r="X66" s="4" t="s">
        <v>641</v>
      </c>
      <c r="Y66" s="4" t="s">
        <v>641</v>
      </c>
      <c r="Z66" s="4" t="s">
        <v>641</v>
      </c>
      <c r="AA66" s="4" t="s">
        <v>641</v>
      </c>
      <c r="AB66" s="4" t="s">
        <v>641</v>
      </c>
      <c r="AC66" s="4" t="s">
        <v>641</v>
      </c>
    </row>
    <row r="67" spans="2:29">
      <c r="B67" s="21" t="str">
        <f>IF([1]Sources!B65=0,"",[1]Sources!B65)</f>
        <v>samsatli2016optimal</v>
      </c>
      <c r="C67" t="str">
        <f t="shared" si="2"/>
        <v>Electrolyzer (AEL)</v>
      </c>
      <c r="D67" t="str">
        <f>IFERROR(VLOOKUP(B67,[1]!Sources[#Data],2,FALSE),"")</f>
        <v/>
      </c>
      <c r="E67" t="str">
        <f ca="1">IFERROR(OFFSET([1]Database!$D$3,MATCH(ALK!$B67,[1]Database!$B$4:$B$2416,0)+MATCH(ALK!$C67,[1]Database!$C$4:$C$26,0)-1,MATCH(ALK!E$4,[1]Database!$E$2:$BV$2,0)),"")</f>
        <v/>
      </c>
      <c r="F67" t="str">
        <f t="shared" si="3"/>
        <v>EUR</v>
      </c>
      <c r="G67" s="4" t="s">
        <v>641</v>
      </c>
      <c r="H67" s="4" t="s">
        <v>641</v>
      </c>
      <c r="I67" s="4" t="s">
        <v>641</v>
      </c>
      <c r="J67" s="4" t="s">
        <v>641</v>
      </c>
      <c r="K67" s="4" t="s">
        <v>641</v>
      </c>
      <c r="L67" s="4" t="s">
        <v>641</v>
      </c>
      <c r="M67" s="4" t="s">
        <v>641</v>
      </c>
      <c r="N67" s="4" t="s">
        <v>641</v>
      </c>
      <c r="O67" s="4" t="s">
        <v>641</v>
      </c>
      <c r="P67" s="4" t="s">
        <v>641</v>
      </c>
      <c r="Q67" s="4" t="s">
        <v>641</v>
      </c>
      <c r="R67" s="4" t="s">
        <v>641</v>
      </c>
      <c r="S67" s="4" t="s">
        <v>641</v>
      </c>
      <c r="T67" s="4" t="s">
        <v>641</v>
      </c>
      <c r="U67" s="4" t="s">
        <v>641</v>
      </c>
      <c r="V67" s="4" t="s">
        <v>641</v>
      </c>
      <c r="W67" s="4" t="s">
        <v>641</v>
      </c>
      <c r="X67" s="4" t="s">
        <v>641</v>
      </c>
      <c r="Y67" s="4" t="s">
        <v>641</v>
      </c>
      <c r="Z67" s="4" t="s">
        <v>641</v>
      </c>
      <c r="AA67" s="4" t="s">
        <v>641</v>
      </c>
      <c r="AB67" s="4" t="s">
        <v>641</v>
      </c>
      <c r="AC67" s="4" t="s">
        <v>641</v>
      </c>
    </row>
    <row r="68" spans="2:29">
      <c r="B68" s="21" t="str">
        <f>IF([1]Sources!B66=0,"",[1]Sources!B66)</f>
        <v>saxe2007advantages</v>
      </c>
      <c r="C68" t="str">
        <f t="shared" si="2"/>
        <v>Electrolyzer (AEL)</v>
      </c>
      <c r="D68" t="str">
        <f>IFERROR(VLOOKUP(B68,[1]!Sources[#Data],2,FALSE),"")</f>
        <v/>
      </c>
      <c r="E68" t="str">
        <f ca="1">IFERROR(OFFSET([1]Database!$D$3,MATCH(ALK!$B68,[1]Database!$B$4:$B$2416,0)+MATCH(ALK!$C68,[1]Database!$C$4:$C$26,0)-1,MATCH(ALK!E$4,[1]Database!$E$2:$BV$2,0)),"")</f>
        <v/>
      </c>
      <c r="F68" t="str">
        <f t="shared" si="3"/>
        <v>EUR</v>
      </c>
      <c r="G68" s="4" t="s">
        <v>641</v>
      </c>
      <c r="H68" s="4" t="s">
        <v>641</v>
      </c>
      <c r="I68" s="4" t="s">
        <v>641</v>
      </c>
      <c r="J68" s="4" t="s">
        <v>641</v>
      </c>
      <c r="K68" s="4" t="s">
        <v>641</v>
      </c>
      <c r="L68" s="4" t="s">
        <v>641</v>
      </c>
      <c r="M68" s="4" t="s">
        <v>641</v>
      </c>
      <c r="N68" s="4" t="s">
        <v>641</v>
      </c>
      <c r="O68" s="4" t="s">
        <v>641</v>
      </c>
      <c r="P68" s="4" t="s">
        <v>641</v>
      </c>
      <c r="Q68" s="4" t="s">
        <v>641</v>
      </c>
      <c r="R68" s="4" t="s">
        <v>641</v>
      </c>
      <c r="S68" s="4" t="s">
        <v>641</v>
      </c>
      <c r="T68" s="4" t="s">
        <v>641</v>
      </c>
      <c r="U68" s="4" t="s">
        <v>641</v>
      </c>
      <c r="V68" s="4" t="s">
        <v>641</v>
      </c>
      <c r="W68" s="4" t="s">
        <v>641</v>
      </c>
      <c r="X68" s="4" t="s">
        <v>641</v>
      </c>
      <c r="Y68" s="4" t="s">
        <v>641</v>
      </c>
      <c r="Z68" s="4" t="s">
        <v>641</v>
      </c>
      <c r="AA68" s="4" t="s">
        <v>641</v>
      </c>
      <c r="AB68" s="4" t="s">
        <v>641</v>
      </c>
      <c r="AC68" s="4" t="s">
        <v>641</v>
      </c>
    </row>
    <row r="69" spans="2:29">
      <c r="B69" s="21" t="str">
        <f>IF([1]Sources!B67=0,"",[1]Sources!B67)</f>
        <v>schiebahn2015pwoer</v>
      </c>
      <c r="C69" t="str">
        <f t="shared" ref="C69:C100" si="4">IF(B69&lt;&gt;"",$C$3,"")</f>
        <v>Electrolyzer (AEL)</v>
      </c>
      <c r="D69" t="str">
        <f>IFERROR(VLOOKUP(B69,[1]!Sources[#Data],2,FALSE),"")</f>
        <v/>
      </c>
      <c r="E69" t="str">
        <f ca="1">IFERROR(OFFSET([1]Database!$D$3,MATCH(ALK!$B69,[1]Database!$B$4:$B$2416,0)+MATCH(ALK!$C69,[1]Database!$C$4:$C$26,0)-1,MATCH(ALK!E$4,[1]Database!$E$2:$BV$2,0)),"")</f>
        <v/>
      </c>
      <c r="F69" t="str">
        <f t="shared" ref="F69:F100" si="5">IF(B69="","",MID($B$3,FIND(" ",$B$3)+1,3))</f>
        <v>EUR</v>
      </c>
      <c r="G69" s="4" t="s">
        <v>641</v>
      </c>
      <c r="H69" s="4" t="s">
        <v>641</v>
      </c>
      <c r="I69" s="4" t="s">
        <v>641</v>
      </c>
      <c r="J69" s="4" t="s">
        <v>641</v>
      </c>
      <c r="K69" s="4" t="s">
        <v>641</v>
      </c>
      <c r="L69" s="4" t="s">
        <v>641</v>
      </c>
      <c r="M69" s="4" t="s">
        <v>641</v>
      </c>
      <c r="N69" s="4" t="s">
        <v>641</v>
      </c>
      <c r="O69" s="4" t="s">
        <v>641</v>
      </c>
      <c r="P69" s="4" t="s">
        <v>641</v>
      </c>
      <c r="Q69" s="4" t="s">
        <v>641</v>
      </c>
      <c r="R69" s="4" t="s">
        <v>641</v>
      </c>
      <c r="S69" s="4" t="s">
        <v>641</v>
      </c>
      <c r="T69" s="4" t="s">
        <v>641</v>
      </c>
      <c r="U69" s="4" t="s">
        <v>641</v>
      </c>
      <c r="V69" s="4">
        <v>1005.8939213802238</v>
      </c>
      <c r="W69" s="4" t="s">
        <v>641</v>
      </c>
      <c r="X69" s="4" t="s">
        <v>641</v>
      </c>
      <c r="Y69" s="4" t="s">
        <v>641</v>
      </c>
      <c r="Z69" s="4" t="s">
        <v>641</v>
      </c>
      <c r="AA69" s="4" t="s">
        <v>641</v>
      </c>
      <c r="AB69" s="4" t="s">
        <v>641</v>
      </c>
      <c r="AC69" s="4">
        <v>502.94696069011189</v>
      </c>
    </row>
    <row r="70" spans="2:29">
      <c r="B70" s="21" t="str">
        <f>IF([1]Sources!B68=0,"",[1]Sources!B68)</f>
        <v>simon2015hyunder</v>
      </c>
      <c r="C70" t="str">
        <f t="shared" si="4"/>
        <v>Electrolyzer (AEL)</v>
      </c>
      <c r="D70" t="str">
        <f>IFERROR(VLOOKUP(B70,[1]!Sources[#Data],2,FALSE),"")</f>
        <v/>
      </c>
      <c r="E70" t="str">
        <f ca="1">IFERROR(OFFSET([1]Database!$D$3,MATCH(ALK!$B70,[1]Database!$B$4:$B$2416,0)+MATCH(ALK!$C70,[1]Database!$C$4:$C$26,0)-1,MATCH(ALK!E$4,[1]Database!$E$2:$BV$2,0)),"")</f>
        <v/>
      </c>
      <c r="F70" t="str">
        <f t="shared" si="5"/>
        <v>EUR</v>
      </c>
      <c r="G70" s="4" t="s">
        <v>641</v>
      </c>
      <c r="H70" s="4" t="s">
        <v>641</v>
      </c>
      <c r="I70" s="4" t="s">
        <v>641</v>
      </c>
      <c r="J70" s="4" t="s">
        <v>641</v>
      </c>
      <c r="K70" s="4" t="s">
        <v>641</v>
      </c>
      <c r="L70" s="4" t="s">
        <v>641</v>
      </c>
      <c r="M70" s="4" t="s">
        <v>641</v>
      </c>
      <c r="N70" s="4" t="s">
        <v>641</v>
      </c>
      <c r="O70" s="4" t="s">
        <v>641</v>
      </c>
      <c r="P70" s="4" t="s">
        <v>641</v>
      </c>
      <c r="Q70" s="4" t="s">
        <v>641</v>
      </c>
      <c r="R70" s="4" t="s">
        <v>641</v>
      </c>
      <c r="S70" s="4" t="s">
        <v>641</v>
      </c>
      <c r="T70" s="4" t="s">
        <v>641</v>
      </c>
      <c r="U70" s="4" t="s">
        <v>641</v>
      </c>
      <c r="V70" s="4" t="s">
        <v>641</v>
      </c>
      <c r="W70" s="4" t="s">
        <v>641</v>
      </c>
      <c r="X70" s="4" t="s">
        <v>641</v>
      </c>
      <c r="Y70" s="4" t="s">
        <v>641</v>
      </c>
      <c r="Z70" s="4" t="s">
        <v>641</v>
      </c>
      <c r="AA70" s="4" t="s">
        <v>641</v>
      </c>
      <c r="AB70" s="4" t="s">
        <v>641</v>
      </c>
      <c r="AC70" s="4" t="s">
        <v>641</v>
      </c>
    </row>
    <row r="71" spans="2:29">
      <c r="B71" s="21" t="str">
        <f>IF([1]Sources!B69=0,"",[1]Sources!B69)</f>
        <v>sorensen2004hydrogen</v>
      </c>
      <c r="C71" t="str">
        <f t="shared" si="4"/>
        <v>Electrolyzer (AEL)</v>
      </c>
      <c r="D71" t="str">
        <f>IFERROR(VLOOKUP(B71,[1]!Sources[#Data],2,FALSE),"")</f>
        <v/>
      </c>
      <c r="E71" t="str">
        <f ca="1">IFERROR(OFFSET([1]Database!$D$3,MATCH(ALK!$B71,[1]Database!$B$4:$B$2416,0)+MATCH(ALK!$C71,[1]Database!$C$4:$C$26,0)-1,MATCH(ALK!E$4,[1]Database!$E$2:$BV$2,0)),"")</f>
        <v/>
      </c>
      <c r="F71" t="str">
        <f t="shared" si="5"/>
        <v>EUR</v>
      </c>
      <c r="G71" s="4" t="s">
        <v>641</v>
      </c>
      <c r="H71" s="4" t="s">
        <v>641</v>
      </c>
      <c r="I71" s="4" t="s">
        <v>641</v>
      </c>
      <c r="J71" s="4" t="s">
        <v>641</v>
      </c>
      <c r="K71" s="4" t="s">
        <v>641</v>
      </c>
      <c r="L71" s="4" t="s">
        <v>641</v>
      </c>
      <c r="M71" s="4" t="s">
        <v>641</v>
      </c>
      <c r="N71" s="4" t="s">
        <v>641</v>
      </c>
      <c r="O71" s="4" t="s">
        <v>641</v>
      </c>
      <c r="P71" s="4" t="s">
        <v>641</v>
      </c>
      <c r="Q71" s="4" t="s">
        <v>641</v>
      </c>
      <c r="R71" s="4" t="s">
        <v>641</v>
      </c>
      <c r="S71" s="4" t="s">
        <v>641</v>
      </c>
      <c r="T71" s="4" t="s">
        <v>641</v>
      </c>
      <c r="U71" s="4" t="s">
        <v>641</v>
      </c>
      <c r="V71" s="4" t="s">
        <v>641</v>
      </c>
      <c r="W71" s="4" t="s">
        <v>641</v>
      </c>
      <c r="X71" s="4" t="s">
        <v>641</v>
      </c>
      <c r="Y71" s="4" t="s">
        <v>641</v>
      </c>
      <c r="Z71" s="4" t="s">
        <v>641</v>
      </c>
      <c r="AA71" s="4" t="s">
        <v>641</v>
      </c>
      <c r="AB71" s="4" t="s">
        <v>641</v>
      </c>
      <c r="AC71" s="4" t="s">
        <v>641</v>
      </c>
    </row>
    <row r="72" spans="2:29">
      <c r="B72" s="21" t="str">
        <f>IF([1]Sources!B70=0,"",[1]Sources!B70)</f>
        <v>sternberg2016life</v>
      </c>
      <c r="C72" t="str">
        <f t="shared" si="4"/>
        <v>Electrolyzer (AEL)</v>
      </c>
      <c r="D72" t="str">
        <f>IFERROR(VLOOKUP(B72,[1]!Sources[#Data],2,FALSE),"")</f>
        <v/>
      </c>
      <c r="E72" t="str">
        <f ca="1">IFERROR(OFFSET([1]Database!$D$3,MATCH(ALK!$B72,[1]Database!$B$4:$B$2416,0)+MATCH(ALK!$C72,[1]Database!$C$4:$C$26,0)-1,MATCH(ALK!E$4,[1]Database!$E$2:$BV$2,0)),"")</f>
        <v/>
      </c>
      <c r="F72" t="str">
        <f t="shared" si="5"/>
        <v>EUR</v>
      </c>
      <c r="G72" s="4" t="s">
        <v>641</v>
      </c>
      <c r="H72" s="4" t="s">
        <v>641</v>
      </c>
      <c r="I72" s="4" t="s">
        <v>641</v>
      </c>
      <c r="J72" s="4" t="s">
        <v>641</v>
      </c>
      <c r="K72" s="4" t="s">
        <v>641</v>
      </c>
      <c r="L72" s="4" t="s">
        <v>641</v>
      </c>
      <c r="M72" s="4" t="s">
        <v>641</v>
      </c>
      <c r="N72" s="4" t="s">
        <v>641</v>
      </c>
      <c r="O72" s="4" t="s">
        <v>641</v>
      </c>
      <c r="P72" s="4" t="s">
        <v>641</v>
      </c>
      <c r="Q72" s="4" t="s">
        <v>641</v>
      </c>
      <c r="R72" s="4" t="s">
        <v>641</v>
      </c>
      <c r="S72" s="4" t="s">
        <v>641</v>
      </c>
      <c r="T72" s="4" t="s">
        <v>641</v>
      </c>
      <c r="U72" s="4" t="s">
        <v>641</v>
      </c>
      <c r="V72" s="4" t="s">
        <v>641</v>
      </c>
      <c r="W72" s="4" t="s">
        <v>641</v>
      </c>
      <c r="X72" s="4" t="s">
        <v>641</v>
      </c>
      <c r="Y72" s="4" t="s">
        <v>641</v>
      </c>
      <c r="Z72" s="4" t="s">
        <v>641</v>
      </c>
      <c r="AA72" s="4" t="s">
        <v>641</v>
      </c>
      <c r="AB72" s="4" t="s">
        <v>641</v>
      </c>
      <c r="AC72" s="4" t="s">
        <v>641</v>
      </c>
    </row>
    <row r="73" spans="2:29">
      <c r="B73" s="21" t="str">
        <f>IF([1]Sources!B71=0,"",[1]Sources!B71)</f>
        <v>sterner2014energiespeicher</v>
      </c>
      <c r="C73" t="str">
        <f t="shared" si="4"/>
        <v>Electrolyzer (AEL)</v>
      </c>
      <c r="D73" t="str">
        <f>IFERROR(VLOOKUP(B73,[1]!Sources[#Data],2,FALSE),"")</f>
        <v/>
      </c>
      <c r="E73" t="str">
        <f ca="1">IFERROR(OFFSET([1]Database!$D$3,MATCH(ALK!$B73,[1]Database!$B$4:$B$2416,0)+MATCH(ALK!$C73,[1]Database!$C$4:$C$26,0)-1,MATCH(ALK!E$4,[1]Database!$E$2:$BV$2,0)),"")</f>
        <v/>
      </c>
      <c r="F73" t="str">
        <f t="shared" si="5"/>
        <v>EUR</v>
      </c>
      <c r="G73" s="4" t="s">
        <v>641</v>
      </c>
      <c r="H73" s="4" t="s">
        <v>641</v>
      </c>
      <c r="I73" s="4" t="s">
        <v>641</v>
      </c>
      <c r="J73" s="4" t="s">
        <v>641</v>
      </c>
      <c r="K73" s="4" t="s">
        <v>641</v>
      </c>
      <c r="L73" s="4" t="s">
        <v>641</v>
      </c>
      <c r="M73" s="4" t="s">
        <v>641</v>
      </c>
      <c r="N73" s="4" t="s">
        <v>641</v>
      </c>
      <c r="O73" s="4" t="s">
        <v>641</v>
      </c>
      <c r="P73" s="4" t="s">
        <v>641</v>
      </c>
      <c r="Q73" s="4" t="s">
        <v>641</v>
      </c>
      <c r="R73" s="4" t="s">
        <v>641</v>
      </c>
      <c r="S73" s="4" t="s">
        <v>641</v>
      </c>
      <c r="T73" s="4" t="s">
        <v>641</v>
      </c>
      <c r="U73" s="4">
        <v>1160.0265765602908</v>
      </c>
      <c r="V73" s="4" t="s">
        <v>641</v>
      </c>
      <c r="W73" s="4" t="s">
        <v>641</v>
      </c>
      <c r="X73" s="4" t="s">
        <v>641</v>
      </c>
      <c r="Y73" s="4" t="s">
        <v>641</v>
      </c>
      <c r="Z73" s="4" t="s">
        <v>641</v>
      </c>
      <c r="AA73" s="4" t="s">
        <v>641</v>
      </c>
      <c r="AB73" s="4" t="s">
        <v>641</v>
      </c>
      <c r="AC73" s="4" t="s">
        <v>641</v>
      </c>
    </row>
    <row r="74" spans="2:29">
      <c r="B74" s="21" t="str">
        <f>IF([1]Sources!B72=0,"",[1]Sources!B72)</f>
        <v>tsupari2016economic</v>
      </c>
      <c r="C74" t="str">
        <f t="shared" si="4"/>
        <v>Electrolyzer (AEL)</v>
      </c>
      <c r="D74" t="str">
        <f>IFERROR(VLOOKUP(B74,[1]!Sources[#Data],2,FALSE),"")</f>
        <v/>
      </c>
      <c r="E74" t="str">
        <f ca="1">IFERROR(OFFSET([1]Database!$D$3,MATCH(ALK!$B74,[1]Database!$B$4:$B$2416,0)+MATCH(ALK!$C74,[1]Database!$C$4:$C$26,0)-1,MATCH(ALK!E$4,[1]Database!$E$2:$BV$2,0)),"")</f>
        <v/>
      </c>
      <c r="F74" t="str">
        <f t="shared" si="5"/>
        <v>EUR</v>
      </c>
      <c r="G74" s="4" t="s">
        <v>641</v>
      </c>
      <c r="H74" s="4" t="s">
        <v>641</v>
      </c>
      <c r="I74" s="4" t="s">
        <v>641</v>
      </c>
      <c r="J74" s="4" t="s">
        <v>641</v>
      </c>
      <c r="K74" s="4" t="s">
        <v>641</v>
      </c>
      <c r="L74" s="4" t="s">
        <v>641</v>
      </c>
      <c r="M74" s="4" t="s">
        <v>641</v>
      </c>
      <c r="N74" s="4" t="s">
        <v>641</v>
      </c>
      <c r="O74" s="4" t="s">
        <v>641</v>
      </c>
      <c r="P74" s="4" t="s">
        <v>641</v>
      </c>
      <c r="Q74" s="4" t="s">
        <v>641</v>
      </c>
      <c r="R74" s="4" t="s">
        <v>641</v>
      </c>
      <c r="S74" s="4" t="s">
        <v>641</v>
      </c>
      <c r="T74" s="4" t="s">
        <v>641</v>
      </c>
      <c r="U74" s="4" t="s">
        <v>641</v>
      </c>
      <c r="V74" s="4" t="s">
        <v>641</v>
      </c>
      <c r="W74" s="4" t="s">
        <v>641</v>
      </c>
      <c r="X74" s="4" t="s">
        <v>641</v>
      </c>
      <c r="Y74" s="4" t="s">
        <v>641</v>
      </c>
      <c r="Z74" s="4" t="s">
        <v>641</v>
      </c>
      <c r="AA74" s="4" t="s">
        <v>641</v>
      </c>
      <c r="AB74" s="4" t="s">
        <v>641</v>
      </c>
      <c r="AC74" s="4" t="s">
        <v>641</v>
      </c>
    </row>
    <row r="75" spans="2:29">
      <c r="B75" s="21" t="str">
        <f>IF([1]Sources!B73=0,"",[1]Sources!B73)</f>
        <v>turner2008renewable</v>
      </c>
      <c r="C75" t="str">
        <f t="shared" si="4"/>
        <v>Electrolyzer (AEL)</v>
      </c>
      <c r="D75" t="str">
        <f>IFERROR(VLOOKUP(B75,[1]!Sources[#Data],2,FALSE),"")</f>
        <v/>
      </c>
      <c r="E75" t="str">
        <f ca="1">IFERROR(OFFSET([1]Database!$D$3,MATCH(ALK!$B75,[1]Database!$B$4:$B$2416,0)+MATCH(ALK!$C75,[1]Database!$C$4:$C$26,0)-1,MATCH(ALK!E$4,[1]Database!$E$2:$BV$2,0)),"")</f>
        <v/>
      </c>
      <c r="F75" t="str">
        <f t="shared" si="5"/>
        <v>EUR</v>
      </c>
      <c r="G75" s="4" t="s">
        <v>641</v>
      </c>
      <c r="H75" s="4" t="s">
        <v>641</v>
      </c>
      <c r="I75" s="4" t="s">
        <v>641</v>
      </c>
      <c r="J75" s="4" t="s">
        <v>641</v>
      </c>
      <c r="K75" s="4" t="s">
        <v>641</v>
      </c>
      <c r="L75" s="4" t="s">
        <v>641</v>
      </c>
      <c r="M75" s="4" t="s">
        <v>641</v>
      </c>
      <c r="N75" s="4" t="s">
        <v>641</v>
      </c>
      <c r="O75" s="4" t="s">
        <v>641</v>
      </c>
      <c r="P75" s="4" t="s">
        <v>641</v>
      </c>
      <c r="Q75" s="4" t="s">
        <v>641</v>
      </c>
      <c r="R75" s="4" t="s">
        <v>641</v>
      </c>
      <c r="S75" s="4" t="s">
        <v>641</v>
      </c>
      <c r="T75" s="4" t="s">
        <v>641</v>
      </c>
      <c r="U75" s="4" t="s">
        <v>641</v>
      </c>
      <c r="V75" s="4" t="s">
        <v>641</v>
      </c>
      <c r="W75" s="4" t="s">
        <v>641</v>
      </c>
      <c r="X75" s="4" t="s">
        <v>641</v>
      </c>
      <c r="Y75" s="4" t="s">
        <v>641</v>
      </c>
      <c r="Z75" s="4" t="s">
        <v>641</v>
      </c>
      <c r="AA75" s="4" t="s">
        <v>641</v>
      </c>
      <c r="AB75" s="4" t="s">
        <v>641</v>
      </c>
      <c r="AC75" s="4" t="s">
        <v>641</v>
      </c>
    </row>
    <row r="76" spans="2:29">
      <c r="B76" s="21" t="str">
        <f>IF([1]Sources!B74=0,"",[1]Sources!B74)</f>
        <v>ursua2012hydrogen</v>
      </c>
      <c r="C76" t="str">
        <f t="shared" si="4"/>
        <v>Electrolyzer (AEL)</v>
      </c>
      <c r="D76" t="str">
        <f>IFERROR(VLOOKUP(B76,[1]!Sources[#Data],2,FALSE),"")</f>
        <v/>
      </c>
      <c r="E76" t="str">
        <f ca="1">IFERROR(OFFSET([1]Database!$D$3,MATCH(ALK!$B76,[1]Database!$B$4:$B$2416,0)+MATCH(ALK!$C76,[1]Database!$C$4:$C$26,0)-1,MATCH(ALK!E$4,[1]Database!$E$2:$BV$2,0)),"")</f>
        <v/>
      </c>
      <c r="F76" t="str">
        <f t="shared" si="5"/>
        <v>EUR</v>
      </c>
      <c r="G76" s="4" t="s">
        <v>641</v>
      </c>
      <c r="H76" s="4" t="s">
        <v>641</v>
      </c>
      <c r="I76" s="4" t="s">
        <v>641</v>
      </c>
      <c r="J76" s="4" t="s">
        <v>641</v>
      </c>
      <c r="K76" s="4" t="s">
        <v>641</v>
      </c>
      <c r="L76" s="4" t="s">
        <v>641</v>
      </c>
      <c r="M76" s="4" t="s">
        <v>641</v>
      </c>
      <c r="N76" s="4" t="s">
        <v>641</v>
      </c>
      <c r="O76" s="4" t="s">
        <v>641</v>
      </c>
      <c r="P76" s="4" t="s">
        <v>641</v>
      </c>
      <c r="Q76" s="4" t="s">
        <v>641</v>
      </c>
      <c r="R76" s="4" t="s">
        <v>641</v>
      </c>
      <c r="S76" s="4">
        <v>3073.5389061767455</v>
      </c>
      <c r="T76" s="4" t="s">
        <v>641</v>
      </c>
      <c r="U76" s="4" t="s">
        <v>641</v>
      </c>
      <c r="V76" s="4" t="s">
        <v>641</v>
      </c>
      <c r="W76" s="4" t="s">
        <v>641</v>
      </c>
      <c r="X76" s="4" t="s">
        <v>641</v>
      </c>
      <c r="Y76" s="4" t="s">
        <v>641</v>
      </c>
      <c r="Z76" s="4" t="s">
        <v>641</v>
      </c>
      <c r="AA76" s="4" t="s">
        <v>641</v>
      </c>
      <c r="AB76" s="4" t="s">
        <v>641</v>
      </c>
      <c r="AC76" s="4" t="s">
        <v>641</v>
      </c>
    </row>
    <row r="77" spans="2:29">
      <c r="B77" s="21" t="str">
        <f>IF([1]Sources!B75=0,"",[1]Sources!B75)</f>
        <v>vandewalle2015effects</v>
      </c>
      <c r="C77" t="str">
        <f t="shared" si="4"/>
        <v>Electrolyzer (AEL)</v>
      </c>
      <c r="D77" t="str">
        <f>IFERROR(VLOOKUP(B77,[1]!Sources[#Data],2,FALSE),"")</f>
        <v/>
      </c>
      <c r="E77" t="str">
        <f ca="1">IFERROR(OFFSET([1]Database!$D$3,MATCH(ALK!$B77,[1]Database!$B$4:$B$2416,0)+MATCH(ALK!$C77,[1]Database!$C$4:$C$26,0)-1,MATCH(ALK!E$4,[1]Database!$E$2:$BV$2,0)),"")</f>
        <v/>
      </c>
      <c r="F77" t="str">
        <f t="shared" si="5"/>
        <v>EUR</v>
      </c>
      <c r="G77" s="4" t="s">
        <v>641</v>
      </c>
      <c r="H77" s="4" t="s">
        <v>641</v>
      </c>
      <c r="I77" s="4" t="s">
        <v>641</v>
      </c>
      <c r="J77" s="4" t="s">
        <v>641</v>
      </c>
      <c r="K77" s="4" t="s">
        <v>641</v>
      </c>
      <c r="L77" s="4" t="s">
        <v>641</v>
      </c>
      <c r="M77" s="4" t="s">
        <v>641</v>
      </c>
      <c r="N77" s="4" t="s">
        <v>641</v>
      </c>
      <c r="O77" s="4" t="s">
        <v>641</v>
      </c>
      <c r="P77" s="4" t="s">
        <v>641</v>
      </c>
      <c r="Q77" s="4" t="s">
        <v>641</v>
      </c>
      <c r="R77" s="4" t="s">
        <v>641</v>
      </c>
      <c r="S77" s="4" t="s">
        <v>641</v>
      </c>
      <c r="T77" s="4" t="s">
        <v>641</v>
      </c>
      <c r="U77" s="4" t="s">
        <v>641</v>
      </c>
      <c r="V77" s="4" t="s">
        <v>641</v>
      </c>
      <c r="W77" s="4" t="s">
        <v>641</v>
      </c>
      <c r="X77" s="4" t="s">
        <v>641</v>
      </c>
      <c r="Y77" s="4" t="s">
        <v>641</v>
      </c>
      <c r="Z77" s="4" t="s">
        <v>641</v>
      </c>
      <c r="AA77" s="4" t="s">
        <v>641</v>
      </c>
      <c r="AB77" s="4" t="s">
        <v>641</v>
      </c>
      <c r="AC77" s="4" t="s">
        <v>641</v>
      </c>
    </row>
    <row r="78" spans="2:29">
      <c r="B78" s="21" t="str">
        <f>IF([1]Sources!B76=0,"",[1]Sources!B76)</f>
        <v>varone2015power</v>
      </c>
      <c r="C78" t="str">
        <f t="shared" si="4"/>
        <v>Electrolyzer (AEL)</v>
      </c>
      <c r="D78" t="str">
        <f>IFERROR(VLOOKUP(B78,[1]!Sources[#Data],2,FALSE),"")</f>
        <v/>
      </c>
      <c r="E78" t="str">
        <f ca="1">IFERROR(OFFSET([1]Database!$D$3,MATCH(ALK!$B78,[1]Database!$B$4:$B$2416,0)+MATCH(ALK!$C78,[1]Database!$C$4:$C$26,0)-1,MATCH(ALK!E$4,[1]Database!$E$2:$BV$2,0)),"")</f>
        <v/>
      </c>
      <c r="F78" t="str">
        <f t="shared" si="5"/>
        <v>EUR</v>
      </c>
      <c r="G78" s="4" t="s">
        <v>641</v>
      </c>
      <c r="H78" s="4" t="s">
        <v>641</v>
      </c>
      <c r="I78" s="4" t="s">
        <v>641</v>
      </c>
      <c r="J78" s="4" t="s">
        <v>641</v>
      </c>
      <c r="K78" s="4" t="s">
        <v>641</v>
      </c>
      <c r="L78" s="4" t="s">
        <v>641</v>
      </c>
      <c r="M78" s="4" t="s">
        <v>641</v>
      </c>
      <c r="N78" s="4" t="s">
        <v>641</v>
      </c>
      <c r="O78" s="4" t="s">
        <v>641</v>
      </c>
      <c r="P78" s="4" t="s">
        <v>641</v>
      </c>
      <c r="Q78" s="4" t="s">
        <v>641</v>
      </c>
      <c r="R78" s="4" t="s">
        <v>641</v>
      </c>
      <c r="S78" s="4" t="s">
        <v>641</v>
      </c>
      <c r="T78" s="4" t="s">
        <v>641</v>
      </c>
      <c r="U78" s="4" t="s">
        <v>641</v>
      </c>
      <c r="V78" s="4" t="s">
        <v>641</v>
      </c>
      <c r="W78" s="4" t="s">
        <v>641</v>
      </c>
      <c r="X78" s="4" t="s">
        <v>641</v>
      </c>
      <c r="Y78" s="4" t="s">
        <v>641</v>
      </c>
      <c r="Z78" s="4" t="s">
        <v>641</v>
      </c>
      <c r="AA78" s="4" t="s">
        <v>641</v>
      </c>
      <c r="AB78" s="4" t="s">
        <v>641</v>
      </c>
      <c r="AC78" s="4" t="s">
        <v>641</v>
      </c>
    </row>
    <row r="79" spans="2:29">
      <c r="B79" s="21" t="str">
        <f>IF([1]Sources!B77=0,"",[1]Sources!B77)</f>
        <v>walker2016benchmarking</v>
      </c>
      <c r="C79" t="str">
        <f t="shared" si="4"/>
        <v>Electrolyzer (AEL)</v>
      </c>
      <c r="D79" t="str">
        <f>IFERROR(VLOOKUP(B79,[1]!Sources[#Data],2,FALSE),"")</f>
        <v/>
      </c>
      <c r="E79" t="str">
        <f ca="1">IFERROR(OFFSET([1]Database!$D$3,MATCH(ALK!$B79,[1]Database!$B$4:$B$2416,0)+MATCH(ALK!$C79,[1]Database!$C$4:$C$26,0)-1,MATCH(ALK!E$4,[1]Database!$E$2:$BV$2,0)),"")</f>
        <v/>
      </c>
      <c r="F79" t="str">
        <f t="shared" si="5"/>
        <v>EUR</v>
      </c>
      <c r="G79" s="4" t="s">
        <v>641</v>
      </c>
      <c r="H79" s="4" t="s">
        <v>641</v>
      </c>
      <c r="I79" s="4" t="s">
        <v>641</v>
      </c>
      <c r="J79" s="4" t="s">
        <v>641</v>
      </c>
      <c r="K79" s="4" t="s">
        <v>641</v>
      </c>
      <c r="L79" s="4" t="s">
        <v>641</v>
      </c>
      <c r="M79" s="4" t="s">
        <v>641</v>
      </c>
      <c r="N79" s="4" t="s">
        <v>641</v>
      </c>
      <c r="O79" s="4" t="s">
        <v>641</v>
      </c>
      <c r="P79" s="4" t="s">
        <v>641</v>
      </c>
      <c r="Q79" s="4" t="s">
        <v>641</v>
      </c>
      <c r="R79" s="4" t="s">
        <v>641</v>
      </c>
      <c r="S79" s="4" t="s">
        <v>641</v>
      </c>
      <c r="T79" s="4" t="s">
        <v>641</v>
      </c>
      <c r="U79" s="4" t="s">
        <v>641</v>
      </c>
      <c r="V79" s="4" t="s">
        <v>641</v>
      </c>
      <c r="W79" s="4">
        <v>1111.5989999999999</v>
      </c>
      <c r="X79" s="4" t="s">
        <v>641</v>
      </c>
      <c r="Y79" s="4" t="s">
        <v>641</v>
      </c>
      <c r="Z79" s="4" t="s">
        <v>641</v>
      </c>
      <c r="AA79" s="4" t="s">
        <v>641</v>
      </c>
      <c r="AB79" s="4" t="s">
        <v>641</v>
      </c>
      <c r="AC79" s="4" t="s">
        <v>641</v>
      </c>
    </row>
    <row r="80" spans="2:29">
      <c r="B80" s="21" t="str">
        <f>IF([1]Sources!B78=0,"",[1]Sources!B78)</f>
        <v>walker2016economic</v>
      </c>
      <c r="C80" t="str">
        <f t="shared" si="4"/>
        <v>Electrolyzer (AEL)</v>
      </c>
      <c r="D80" t="str">
        <f>IFERROR(VLOOKUP(B80,[1]!Sources[#Data],2,FALSE),"")</f>
        <v/>
      </c>
      <c r="E80" t="str">
        <f ca="1">IFERROR(OFFSET([1]Database!$D$3,MATCH(ALK!$B80,[1]Database!$B$4:$B$2416,0)+MATCH(ALK!$C80,[1]Database!$C$4:$C$26,0)-1,MATCH(ALK!E$4,[1]Database!$E$2:$BV$2,0)),"")</f>
        <v/>
      </c>
      <c r="F80" t="str">
        <f t="shared" si="5"/>
        <v>EUR</v>
      </c>
      <c r="G80" s="4" t="s">
        <v>641</v>
      </c>
      <c r="H80" s="4" t="s">
        <v>641</v>
      </c>
      <c r="I80" s="4" t="s">
        <v>641</v>
      </c>
      <c r="J80" s="4" t="s">
        <v>641</v>
      </c>
      <c r="K80" s="4" t="s">
        <v>641</v>
      </c>
      <c r="L80" s="4" t="s">
        <v>641</v>
      </c>
      <c r="M80" s="4" t="s">
        <v>641</v>
      </c>
      <c r="N80" s="4" t="s">
        <v>641</v>
      </c>
      <c r="O80" s="4" t="s">
        <v>641</v>
      </c>
      <c r="P80" s="4" t="s">
        <v>641</v>
      </c>
      <c r="Q80" s="4" t="s">
        <v>641</v>
      </c>
      <c r="R80" s="4" t="s">
        <v>641</v>
      </c>
      <c r="S80" s="4" t="s">
        <v>641</v>
      </c>
      <c r="T80" s="4" t="s">
        <v>641</v>
      </c>
      <c r="U80" s="4" t="s">
        <v>641</v>
      </c>
      <c r="V80" s="4" t="s">
        <v>641</v>
      </c>
      <c r="W80" s="4" t="s">
        <v>641</v>
      </c>
      <c r="X80" s="4" t="s">
        <v>641</v>
      </c>
      <c r="Y80" s="4" t="s">
        <v>641</v>
      </c>
      <c r="Z80" s="4" t="s">
        <v>641</v>
      </c>
      <c r="AA80" s="4" t="s">
        <v>641</v>
      </c>
      <c r="AB80" s="4" t="s">
        <v>641</v>
      </c>
      <c r="AC80" s="4" t="s">
        <v>641</v>
      </c>
    </row>
    <row r="81" spans="2:29">
      <c r="B81" s="21" t="str">
        <f>IF([1]Sources!B79=0,"",[1]Sources!B79)</f>
        <v>winkler2013power</v>
      </c>
      <c r="C81" t="str">
        <f t="shared" si="4"/>
        <v>Electrolyzer (AEL)</v>
      </c>
      <c r="D81" t="str">
        <f>IFERROR(VLOOKUP(B81,[1]!Sources[#Data],2,FALSE),"")</f>
        <v/>
      </c>
      <c r="E81" t="str">
        <f ca="1">IFERROR(OFFSET([1]Database!$D$3,MATCH(ALK!$B81,[1]Database!$B$4:$B$2416,0)+MATCH(ALK!$C81,[1]Database!$C$4:$C$26,0)-1,MATCH(ALK!E$4,[1]Database!$E$2:$BV$2,0)),"")</f>
        <v/>
      </c>
      <c r="F81" t="str">
        <f t="shared" si="5"/>
        <v>EUR</v>
      </c>
      <c r="G81" s="4" t="s">
        <v>641</v>
      </c>
      <c r="H81" s="4" t="s">
        <v>641</v>
      </c>
      <c r="I81" s="4" t="s">
        <v>641</v>
      </c>
      <c r="J81" s="4" t="s">
        <v>641</v>
      </c>
      <c r="K81" s="4" t="s">
        <v>641</v>
      </c>
      <c r="L81" s="4" t="s">
        <v>641</v>
      </c>
      <c r="M81" s="4" t="s">
        <v>641</v>
      </c>
      <c r="N81" s="4" t="s">
        <v>641</v>
      </c>
      <c r="O81" s="4" t="s">
        <v>641</v>
      </c>
      <c r="P81" s="4" t="s">
        <v>641</v>
      </c>
      <c r="Q81" s="4" t="s">
        <v>641</v>
      </c>
      <c r="R81" s="4" t="s">
        <v>641</v>
      </c>
      <c r="S81" s="4" t="s">
        <v>641</v>
      </c>
      <c r="T81" s="4" t="s">
        <v>641</v>
      </c>
      <c r="U81" s="4" t="s">
        <v>641</v>
      </c>
      <c r="V81" s="4">
        <v>1012.2674789680533</v>
      </c>
      <c r="W81" s="4" t="s">
        <v>641</v>
      </c>
      <c r="X81" s="4" t="s">
        <v>641</v>
      </c>
      <c r="Y81" s="4" t="s">
        <v>641</v>
      </c>
      <c r="Z81" s="4" t="s">
        <v>641</v>
      </c>
      <c r="AA81" s="4" t="s">
        <v>641</v>
      </c>
      <c r="AB81" s="4" t="s">
        <v>641</v>
      </c>
      <c r="AC81" s="4" t="s">
        <v>641</v>
      </c>
    </row>
    <row r="82" spans="2:29">
      <c r="B82" s="21" t="str">
        <f>IF([1]Sources!B80=0,"",[1]Sources!B80)</f>
        <v>yang2007determining</v>
      </c>
      <c r="C82" t="str">
        <f t="shared" si="4"/>
        <v>Electrolyzer (AEL)</v>
      </c>
      <c r="D82" t="str">
        <f>IFERROR(VLOOKUP(B82,[1]!Sources[#Data],2,FALSE),"")</f>
        <v/>
      </c>
      <c r="E82" t="str">
        <f ca="1">IFERROR(OFFSET([1]Database!$D$3,MATCH(ALK!$B82,[1]Database!$B$4:$B$2416,0)+MATCH(ALK!$C82,[1]Database!$C$4:$C$26,0)-1,MATCH(ALK!E$4,[1]Database!$E$2:$BV$2,0)),"")</f>
        <v/>
      </c>
      <c r="F82" t="str">
        <f t="shared" si="5"/>
        <v>EUR</v>
      </c>
      <c r="G82" s="4" t="s">
        <v>641</v>
      </c>
      <c r="H82" s="4" t="s">
        <v>641</v>
      </c>
      <c r="I82" s="4" t="s">
        <v>641</v>
      </c>
      <c r="J82" s="4" t="s">
        <v>641</v>
      </c>
      <c r="K82" s="4" t="s">
        <v>641</v>
      </c>
      <c r="L82" s="4" t="s">
        <v>641</v>
      </c>
      <c r="M82" s="4" t="s">
        <v>641</v>
      </c>
      <c r="N82" s="4" t="s">
        <v>641</v>
      </c>
      <c r="O82" s="4" t="s">
        <v>641</v>
      </c>
      <c r="P82" s="4" t="s">
        <v>641</v>
      </c>
      <c r="Q82" s="4" t="s">
        <v>641</v>
      </c>
      <c r="R82" s="4" t="s">
        <v>641</v>
      </c>
      <c r="S82" s="4" t="s">
        <v>641</v>
      </c>
      <c r="T82" s="4" t="s">
        <v>641</v>
      </c>
      <c r="U82" s="4" t="s">
        <v>641</v>
      </c>
      <c r="V82" s="4" t="s">
        <v>641</v>
      </c>
      <c r="W82" s="4" t="s">
        <v>641</v>
      </c>
      <c r="X82" s="4" t="s">
        <v>641</v>
      </c>
      <c r="Y82" s="4" t="s">
        <v>641</v>
      </c>
      <c r="Z82" s="4" t="s">
        <v>641</v>
      </c>
      <c r="AA82" s="4" t="s">
        <v>641</v>
      </c>
      <c r="AB82" s="4" t="s">
        <v>641</v>
      </c>
      <c r="AC82" s="4" t="s">
        <v>641</v>
      </c>
    </row>
    <row r="83" spans="2:29">
      <c r="B83" s="21" t="str">
        <f>IF([1]Sources!B81=0,"",[1]Sources!B81)</f>
        <v>you2016value</v>
      </c>
      <c r="C83" t="str">
        <f t="shared" si="4"/>
        <v>Electrolyzer (AEL)</v>
      </c>
      <c r="D83" t="str">
        <f>IFERROR(VLOOKUP(B83,[1]!Sources[#Data],2,FALSE),"")</f>
        <v/>
      </c>
      <c r="E83" t="str">
        <f ca="1">IFERROR(OFFSET([1]Database!$D$3,MATCH(ALK!$B83,[1]Database!$B$4:$B$2416,0)+MATCH(ALK!$C83,[1]Database!$C$4:$C$26,0)-1,MATCH(ALK!E$4,[1]Database!$E$2:$BV$2,0)),"")</f>
        <v/>
      </c>
      <c r="F83" t="str">
        <f t="shared" si="5"/>
        <v>EUR</v>
      </c>
      <c r="G83" s="4" t="s">
        <v>641</v>
      </c>
      <c r="H83" s="4" t="s">
        <v>641</v>
      </c>
      <c r="I83" s="4" t="s">
        <v>641</v>
      </c>
      <c r="J83" s="4" t="s">
        <v>641</v>
      </c>
      <c r="K83" s="4" t="s">
        <v>641</v>
      </c>
      <c r="L83" s="4" t="s">
        <v>641</v>
      </c>
      <c r="M83" s="4" t="s">
        <v>641</v>
      </c>
      <c r="N83" s="4" t="s">
        <v>641</v>
      </c>
      <c r="O83" s="4" t="s">
        <v>641</v>
      </c>
      <c r="P83" s="4" t="s">
        <v>641</v>
      </c>
      <c r="Q83" s="4" t="s">
        <v>641</v>
      </c>
      <c r="R83" s="4" t="s">
        <v>641</v>
      </c>
      <c r="S83" s="4" t="s">
        <v>641</v>
      </c>
      <c r="T83" s="4" t="s">
        <v>641</v>
      </c>
      <c r="U83" s="4" t="s">
        <v>641</v>
      </c>
      <c r="V83" s="4" t="s">
        <v>641</v>
      </c>
      <c r="W83" s="4" t="s">
        <v>641</v>
      </c>
      <c r="X83" s="4" t="s">
        <v>641</v>
      </c>
      <c r="Y83" s="4" t="s">
        <v>641</v>
      </c>
      <c r="Z83" s="4" t="s">
        <v>641</v>
      </c>
      <c r="AA83" s="4" t="s">
        <v>641</v>
      </c>
      <c r="AB83" s="4" t="s">
        <v>641</v>
      </c>
      <c r="AC83" s="4" t="s">
        <v>641</v>
      </c>
    </row>
    <row r="84" spans="2:29">
      <c r="B84" s="21" t="str">
        <f>IF([1]Sources!B82=0,"",[1]Sources!B82)</f>
        <v>zakeri2015electrical</v>
      </c>
      <c r="C84" t="str">
        <f t="shared" si="4"/>
        <v>Electrolyzer (AEL)</v>
      </c>
      <c r="D84" t="str">
        <f>IFERROR(VLOOKUP(B84,[1]!Sources[#Data],2,FALSE),"")</f>
        <v/>
      </c>
      <c r="E84" t="str">
        <f ca="1">IFERROR(OFFSET([1]Database!$D$3,MATCH(ALK!$B84,[1]Database!$B$4:$B$2416,0)+MATCH(ALK!$C84,[1]Database!$C$4:$C$26,0)-1,MATCH(ALK!E$4,[1]Database!$E$2:$BV$2,0)),"")</f>
        <v/>
      </c>
      <c r="F84" t="str">
        <f t="shared" si="5"/>
        <v>EUR</v>
      </c>
      <c r="G84" s="4" t="s">
        <v>641</v>
      </c>
      <c r="H84" s="4" t="s">
        <v>641</v>
      </c>
      <c r="I84" s="4" t="s">
        <v>641</v>
      </c>
      <c r="J84" s="4" t="s">
        <v>641</v>
      </c>
      <c r="K84" s="4" t="s">
        <v>641</v>
      </c>
      <c r="L84" s="4" t="s">
        <v>641</v>
      </c>
      <c r="M84" s="4" t="s">
        <v>641</v>
      </c>
      <c r="N84" s="4" t="s">
        <v>641</v>
      </c>
      <c r="O84" s="4" t="s">
        <v>641</v>
      </c>
      <c r="P84" s="4" t="s">
        <v>641</v>
      </c>
      <c r="Q84" s="4" t="s">
        <v>641</v>
      </c>
      <c r="R84" s="4" t="s">
        <v>641</v>
      </c>
      <c r="S84" s="4" t="s">
        <v>641</v>
      </c>
      <c r="T84" s="4" t="s">
        <v>641</v>
      </c>
      <c r="U84" s="4" t="s">
        <v>641</v>
      </c>
      <c r="V84" s="4">
        <v>1408.2514899323135</v>
      </c>
      <c r="W84" s="4" t="s">
        <v>641</v>
      </c>
      <c r="X84" s="4" t="s">
        <v>641</v>
      </c>
      <c r="Y84" s="4" t="s">
        <v>641</v>
      </c>
      <c r="Z84" s="4" t="s">
        <v>641</v>
      </c>
      <c r="AA84" s="4" t="s">
        <v>641</v>
      </c>
      <c r="AB84" s="4" t="s">
        <v>641</v>
      </c>
      <c r="AC84" s="4" t="s">
        <v>641</v>
      </c>
    </row>
    <row r="85" spans="2:29">
      <c r="B85" s="21" t="str">
        <f>IF([1]Sources!B83=0,"",[1]Sources!B83)</f>
        <v>zhang2014a</v>
      </c>
      <c r="C85" t="str">
        <f t="shared" si="4"/>
        <v>Electrolyzer (AEL)</v>
      </c>
      <c r="D85" t="str">
        <f>IFERROR(VLOOKUP(B85,[1]!Sources[#Data],2,FALSE),"")</f>
        <v/>
      </c>
      <c r="E85" t="str">
        <f ca="1">IFERROR(OFFSET([1]Database!$D$3,MATCH(ALK!$B85,[1]Database!$B$4:$B$2416,0)+MATCH(ALK!$C85,[1]Database!$C$4:$C$26,0)-1,MATCH(ALK!E$4,[1]Database!$E$2:$BV$2,0)),"")</f>
        <v/>
      </c>
      <c r="F85" t="str">
        <f t="shared" si="5"/>
        <v>EUR</v>
      </c>
      <c r="G85" s="4" t="s">
        <v>641</v>
      </c>
      <c r="H85" s="4" t="s">
        <v>641</v>
      </c>
      <c r="I85" s="4" t="s">
        <v>641</v>
      </c>
      <c r="J85" s="4" t="s">
        <v>641</v>
      </c>
      <c r="K85" s="4" t="s">
        <v>641</v>
      </c>
      <c r="L85" s="4" t="s">
        <v>641</v>
      </c>
      <c r="M85" s="4" t="s">
        <v>641</v>
      </c>
      <c r="N85" s="4" t="s">
        <v>641</v>
      </c>
      <c r="O85" s="4" t="s">
        <v>641</v>
      </c>
      <c r="P85" s="4" t="s">
        <v>641</v>
      </c>
      <c r="Q85" s="4" t="s">
        <v>641</v>
      </c>
      <c r="R85" s="4" t="s">
        <v>641</v>
      </c>
      <c r="S85" s="4" t="s">
        <v>641</v>
      </c>
      <c r="T85" s="4" t="s">
        <v>641</v>
      </c>
      <c r="U85" s="4">
        <v>2044.6493522317237</v>
      </c>
      <c r="V85" s="4" t="s">
        <v>641</v>
      </c>
      <c r="W85" s="4" t="s">
        <v>641</v>
      </c>
      <c r="X85" s="4" t="s">
        <v>641</v>
      </c>
      <c r="Y85" s="4" t="s">
        <v>641</v>
      </c>
      <c r="Z85" s="4" t="s">
        <v>641</v>
      </c>
      <c r="AA85" s="4" t="s">
        <v>641</v>
      </c>
      <c r="AB85" s="4" t="s">
        <v>641</v>
      </c>
      <c r="AC85" s="4" t="s">
        <v>641</v>
      </c>
    </row>
    <row r="86" spans="2:29">
      <c r="B86" s="21" t="str">
        <f>IF([1]Sources!B84=0,"",[1]Sources!B84)</f>
        <v>Anonymous2014-1</v>
      </c>
      <c r="C86" t="str">
        <f t="shared" si="4"/>
        <v>Electrolyzer (AEL)</v>
      </c>
      <c r="D86" t="str">
        <f>IFERROR(VLOOKUP(B86,[1]!Sources[#Data],2,FALSE),"")</f>
        <v/>
      </c>
      <c r="E86" t="str">
        <f ca="1">IFERROR(OFFSET([1]Database!$D$3,MATCH(ALK!$B86,[1]Database!$B$4:$B$2416,0)+MATCH(ALK!$C86,[1]Database!$C$4:$C$26,0)-1,MATCH(ALK!E$4,[1]Database!$E$2:$BV$2,0)),"")</f>
        <v/>
      </c>
      <c r="F86" t="str">
        <f t="shared" si="5"/>
        <v>EUR</v>
      </c>
      <c r="G86" s="4" t="s">
        <v>641</v>
      </c>
      <c r="H86" s="4" t="s">
        <v>641</v>
      </c>
      <c r="I86" s="4" t="s">
        <v>641</v>
      </c>
      <c r="J86" s="4" t="s">
        <v>641</v>
      </c>
      <c r="K86" s="4" t="s">
        <v>641</v>
      </c>
      <c r="L86" s="4" t="s">
        <v>641</v>
      </c>
      <c r="M86" s="4" t="s">
        <v>641</v>
      </c>
      <c r="N86" s="4" t="s">
        <v>641</v>
      </c>
      <c r="O86" s="4" t="s">
        <v>641</v>
      </c>
      <c r="P86" s="4" t="s">
        <v>641</v>
      </c>
      <c r="Q86" s="4" t="s">
        <v>641</v>
      </c>
      <c r="R86" s="4" t="s">
        <v>641</v>
      </c>
      <c r="S86" s="4" t="s">
        <v>641</v>
      </c>
      <c r="T86" s="4" t="s">
        <v>641</v>
      </c>
      <c r="U86" s="4" t="s">
        <v>641</v>
      </c>
      <c r="V86" s="4" t="s">
        <v>641</v>
      </c>
      <c r="W86" s="4" t="s">
        <v>641</v>
      </c>
      <c r="X86" s="4" t="s">
        <v>641</v>
      </c>
      <c r="Y86" s="4" t="s">
        <v>641</v>
      </c>
      <c r="Z86" s="4" t="s">
        <v>641</v>
      </c>
      <c r="AA86" s="4" t="s">
        <v>641</v>
      </c>
      <c r="AB86" s="4" t="s">
        <v>641</v>
      </c>
      <c r="AC86" s="4" t="s">
        <v>641</v>
      </c>
    </row>
    <row r="87" spans="2:29">
      <c r="B87" s="21" t="str">
        <f>IF([1]Sources!B85=0,"",[1]Sources!B85)</f>
        <v>Anonymous2015-1</v>
      </c>
      <c r="C87" t="str">
        <f t="shared" si="4"/>
        <v>Electrolyzer (AEL)</v>
      </c>
      <c r="D87" t="str">
        <f>IFERROR(VLOOKUP(B87,[1]!Sources[#Data],2,FALSE),"")</f>
        <v/>
      </c>
      <c r="E87" t="str">
        <f ca="1">IFERROR(OFFSET([1]Database!$D$3,MATCH(ALK!$B87,[1]Database!$B$4:$B$2416,0)+MATCH(ALK!$C87,[1]Database!$C$4:$C$26,0)-1,MATCH(ALK!E$4,[1]Database!$E$2:$BV$2,0)),"")</f>
        <v/>
      </c>
      <c r="F87" t="str">
        <f t="shared" si="5"/>
        <v>EUR</v>
      </c>
      <c r="G87" s="4" t="s">
        <v>641</v>
      </c>
      <c r="H87" s="4" t="s">
        <v>641</v>
      </c>
      <c r="I87" s="4" t="s">
        <v>641</v>
      </c>
      <c r="J87" s="4" t="s">
        <v>641</v>
      </c>
      <c r="K87" s="4" t="s">
        <v>641</v>
      </c>
      <c r="L87" s="4" t="s">
        <v>641</v>
      </c>
      <c r="M87" s="4" t="s">
        <v>641</v>
      </c>
      <c r="N87" s="4" t="s">
        <v>641</v>
      </c>
      <c r="O87" s="4" t="s">
        <v>641</v>
      </c>
      <c r="P87" s="4" t="s">
        <v>641</v>
      </c>
      <c r="Q87" s="4" t="s">
        <v>641</v>
      </c>
      <c r="R87" s="4" t="s">
        <v>641</v>
      </c>
      <c r="S87" s="4" t="s">
        <v>641</v>
      </c>
      <c r="T87" s="4" t="s">
        <v>641</v>
      </c>
      <c r="U87" s="4" t="s">
        <v>641</v>
      </c>
      <c r="V87" s="4">
        <v>1588.8342360828615</v>
      </c>
      <c r="W87" s="4" t="s">
        <v>641</v>
      </c>
      <c r="X87" s="4" t="s">
        <v>641</v>
      </c>
      <c r="Y87" s="4" t="s">
        <v>641</v>
      </c>
      <c r="Z87" s="4" t="s">
        <v>641</v>
      </c>
      <c r="AA87" s="4" t="s">
        <v>641</v>
      </c>
      <c r="AB87" s="4" t="s">
        <v>641</v>
      </c>
      <c r="AC87" s="4" t="s">
        <v>641</v>
      </c>
    </row>
    <row r="88" spans="2:29">
      <c r="B88" s="21" t="str">
        <f>IF([1]Sources!B86=0,"",[1]Sources!B86)</f>
        <v>Anonymous2015-10</v>
      </c>
      <c r="C88" t="str">
        <f t="shared" si="4"/>
        <v>Electrolyzer (AEL)</v>
      </c>
      <c r="D88" t="str">
        <f>IFERROR(VLOOKUP(B88,[1]!Sources[#Data],2,FALSE),"")</f>
        <v/>
      </c>
      <c r="E88" t="str">
        <f ca="1">IFERROR(OFFSET([1]Database!$D$3,MATCH(ALK!$B88,[1]Database!$B$4:$B$2416,0)+MATCH(ALK!$C88,[1]Database!$C$4:$C$26,0)-1,MATCH(ALK!E$4,[1]Database!$E$2:$BV$2,0)),"")</f>
        <v/>
      </c>
      <c r="F88" t="str">
        <f t="shared" si="5"/>
        <v>EUR</v>
      </c>
      <c r="G88" s="4" t="s">
        <v>641</v>
      </c>
      <c r="H88" s="4" t="s">
        <v>641</v>
      </c>
      <c r="I88" s="4" t="s">
        <v>641</v>
      </c>
      <c r="J88" s="4" t="s">
        <v>641</v>
      </c>
      <c r="K88" s="4" t="s">
        <v>641</v>
      </c>
      <c r="L88" s="4" t="s">
        <v>641</v>
      </c>
      <c r="M88" s="4" t="s">
        <v>641</v>
      </c>
      <c r="N88" s="4" t="s">
        <v>641</v>
      </c>
      <c r="O88" s="4" t="s">
        <v>641</v>
      </c>
      <c r="P88" s="4" t="s">
        <v>641</v>
      </c>
      <c r="Q88" s="4" t="s">
        <v>641</v>
      </c>
      <c r="R88" s="4" t="s">
        <v>641</v>
      </c>
      <c r="S88" s="4" t="s">
        <v>641</v>
      </c>
      <c r="T88" s="4" t="s">
        <v>641</v>
      </c>
      <c r="U88" s="4" t="s">
        <v>641</v>
      </c>
      <c r="V88" s="4">
        <v>975.92767734554729</v>
      </c>
      <c r="W88" s="4" t="s">
        <v>641</v>
      </c>
      <c r="X88" s="4" t="s">
        <v>641</v>
      </c>
      <c r="Y88" s="4" t="s">
        <v>641</v>
      </c>
      <c r="Z88" s="4" t="s">
        <v>641</v>
      </c>
      <c r="AA88" s="4" t="s">
        <v>641</v>
      </c>
      <c r="AB88" s="4" t="s">
        <v>641</v>
      </c>
      <c r="AC88" s="4" t="s">
        <v>641</v>
      </c>
    </row>
    <row r="89" spans="2:29">
      <c r="B89" s="21" t="str">
        <f>IF([1]Sources!B87=0,"",[1]Sources!B87)</f>
        <v>Anonymous2015-2</v>
      </c>
      <c r="C89" t="str">
        <f t="shared" si="4"/>
        <v>Electrolyzer (AEL)</v>
      </c>
      <c r="D89" t="str">
        <f>IFERROR(VLOOKUP(B89,[1]!Sources[#Data],2,FALSE),"")</f>
        <v/>
      </c>
      <c r="E89" t="str">
        <f ca="1">IFERROR(OFFSET([1]Database!$D$3,MATCH(ALK!$B89,[1]Database!$B$4:$B$2416,0)+MATCH(ALK!$C89,[1]Database!$C$4:$C$26,0)-1,MATCH(ALK!E$4,[1]Database!$E$2:$BV$2,0)),"")</f>
        <v/>
      </c>
      <c r="F89" t="str">
        <f t="shared" si="5"/>
        <v>EUR</v>
      </c>
      <c r="G89" s="4" t="s">
        <v>641</v>
      </c>
      <c r="H89" s="4" t="s">
        <v>641</v>
      </c>
      <c r="I89" s="4" t="s">
        <v>641</v>
      </c>
      <c r="J89" s="4" t="s">
        <v>641</v>
      </c>
      <c r="K89" s="4" t="s">
        <v>641</v>
      </c>
      <c r="L89" s="4" t="s">
        <v>641</v>
      </c>
      <c r="M89" s="4" t="s">
        <v>641</v>
      </c>
      <c r="N89" s="4" t="s">
        <v>641</v>
      </c>
      <c r="O89" s="4" t="s">
        <v>641</v>
      </c>
      <c r="P89" s="4" t="s">
        <v>641</v>
      </c>
      <c r="Q89" s="4" t="s">
        <v>641</v>
      </c>
      <c r="R89" s="4" t="s">
        <v>641</v>
      </c>
      <c r="S89" s="4" t="s">
        <v>641</v>
      </c>
      <c r="T89" s="4" t="s">
        <v>641</v>
      </c>
      <c r="U89" s="4" t="s">
        <v>641</v>
      </c>
      <c r="V89" s="4">
        <v>1551.0382461191657</v>
      </c>
      <c r="W89" s="4" t="s">
        <v>641</v>
      </c>
      <c r="X89" s="4" t="s">
        <v>641</v>
      </c>
      <c r="Y89" s="4" t="s">
        <v>641</v>
      </c>
      <c r="Z89" s="4" t="s">
        <v>641</v>
      </c>
      <c r="AA89" s="4" t="s">
        <v>641</v>
      </c>
      <c r="AB89" s="4" t="s">
        <v>641</v>
      </c>
      <c r="AC89" s="4" t="s">
        <v>641</v>
      </c>
    </row>
    <row r="90" spans="2:29">
      <c r="B90" s="21" t="str">
        <f>IF([1]Sources!B88=0,"",[1]Sources!B88)</f>
        <v>Anonymous2015-3</v>
      </c>
      <c r="C90" t="str">
        <f t="shared" si="4"/>
        <v>Electrolyzer (AEL)</v>
      </c>
      <c r="D90" t="str">
        <f>IFERROR(VLOOKUP(B90,[1]!Sources[#Data],2,FALSE),"")</f>
        <v/>
      </c>
      <c r="E90" t="str">
        <f ca="1">IFERROR(OFFSET([1]Database!$D$3,MATCH(ALK!$B90,[1]Database!$B$4:$B$2416,0)+MATCH(ALK!$C90,[1]Database!$C$4:$C$26,0)-1,MATCH(ALK!E$4,[1]Database!$E$2:$BV$2,0)),"")</f>
        <v/>
      </c>
      <c r="F90" t="str">
        <f t="shared" si="5"/>
        <v>EUR</v>
      </c>
      <c r="G90" s="4" t="s">
        <v>641</v>
      </c>
      <c r="H90" s="4" t="s">
        <v>641</v>
      </c>
      <c r="I90" s="4" t="s">
        <v>641</v>
      </c>
      <c r="J90" s="4" t="s">
        <v>641</v>
      </c>
      <c r="K90" s="4" t="s">
        <v>641</v>
      </c>
      <c r="L90" s="4" t="s">
        <v>641</v>
      </c>
      <c r="M90" s="4" t="s">
        <v>641</v>
      </c>
      <c r="N90" s="4" t="s">
        <v>641</v>
      </c>
      <c r="O90" s="4" t="s">
        <v>641</v>
      </c>
      <c r="P90" s="4" t="s">
        <v>641</v>
      </c>
      <c r="Q90" s="4" t="s">
        <v>641</v>
      </c>
      <c r="R90" s="4" t="s">
        <v>641</v>
      </c>
      <c r="S90" s="4" t="s">
        <v>641</v>
      </c>
      <c r="T90" s="4" t="s">
        <v>641</v>
      </c>
      <c r="U90" s="4" t="s">
        <v>641</v>
      </c>
      <c r="V90" s="4">
        <v>1475.3110846909949</v>
      </c>
      <c r="W90" s="4" t="s">
        <v>641</v>
      </c>
      <c r="X90" s="4" t="s">
        <v>641</v>
      </c>
      <c r="Y90" s="4" t="s">
        <v>641</v>
      </c>
      <c r="Z90" s="4" t="s">
        <v>641</v>
      </c>
      <c r="AA90" s="4" t="s">
        <v>641</v>
      </c>
      <c r="AB90" s="4" t="s">
        <v>641</v>
      </c>
      <c r="AC90" s="4" t="s">
        <v>641</v>
      </c>
    </row>
    <row r="91" spans="2:29">
      <c r="B91" s="21" t="str">
        <f>IF([1]Sources!B89=0,"",[1]Sources!B89)</f>
        <v>Anonymous2015-4</v>
      </c>
      <c r="C91" t="str">
        <f t="shared" si="4"/>
        <v>Electrolyzer (AEL)</v>
      </c>
      <c r="D91" t="str">
        <f>IFERROR(VLOOKUP(B91,[1]!Sources[#Data],2,FALSE),"")</f>
        <v/>
      </c>
      <c r="E91" t="str">
        <f ca="1">IFERROR(OFFSET([1]Database!$D$3,MATCH(ALK!$B91,[1]Database!$B$4:$B$2416,0)+MATCH(ALK!$C91,[1]Database!$C$4:$C$26,0)-1,MATCH(ALK!E$4,[1]Database!$E$2:$BV$2,0)),"")</f>
        <v/>
      </c>
      <c r="F91" t="str">
        <f t="shared" si="5"/>
        <v>EUR</v>
      </c>
      <c r="G91" s="4" t="s">
        <v>641</v>
      </c>
      <c r="H91" s="4" t="s">
        <v>641</v>
      </c>
      <c r="I91" s="4" t="s">
        <v>641</v>
      </c>
      <c r="J91" s="4" t="s">
        <v>641</v>
      </c>
      <c r="K91" s="4" t="s">
        <v>641</v>
      </c>
      <c r="L91" s="4" t="s">
        <v>641</v>
      </c>
      <c r="M91" s="4" t="s">
        <v>641</v>
      </c>
      <c r="N91" s="4" t="s">
        <v>641</v>
      </c>
      <c r="O91" s="4" t="s">
        <v>641</v>
      </c>
      <c r="P91" s="4" t="s">
        <v>641</v>
      </c>
      <c r="Q91" s="4" t="s">
        <v>641</v>
      </c>
      <c r="R91" s="4" t="s">
        <v>641</v>
      </c>
      <c r="S91" s="4" t="s">
        <v>641</v>
      </c>
      <c r="T91" s="4" t="s">
        <v>641</v>
      </c>
      <c r="U91" s="4" t="s">
        <v>641</v>
      </c>
      <c r="V91" s="4">
        <v>1231.9705919982721</v>
      </c>
      <c r="W91" s="4" t="s">
        <v>641</v>
      </c>
      <c r="X91" s="4" t="s">
        <v>641</v>
      </c>
      <c r="Y91" s="4" t="s">
        <v>641</v>
      </c>
      <c r="Z91" s="4" t="s">
        <v>641</v>
      </c>
      <c r="AA91" s="4" t="s">
        <v>641</v>
      </c>
      <c r="AB91" s="4" t="s">
        <v>641</v>
      </c>
      <c r="AC91" s="4" t="s">
        <v>641</v>
      </c>
    </row>
    <row r="92" spans="2:29">
      <c r="B92" s="21" t="str">
        <f>IF([1]Sources!B90=0,"",[1]Sources!B90)</f>
        <v>Anonymous2015-5</v>
      </c>
      <c r="C92" t="str">
        <f t="shared" si="4"/>
        <v>Electrolyzer (AEL)</v>
      </c>
      <c r="D92" t="str">
        <f>IFERROR(VLOOKUP(B92,[1]!Sources[#Data],2,FALSE),"")</f>
        <v/>
      </c>
      <c r="E92" t="str">
        <f ca="1">IFERROR(OFFSET([1]Database!$D$3,MATCH(ALK!$B92,[1]Database!$B$4:$B$2416,0)+MATCH(ALK!$C92,[1]Database!$C$4:$C$26,0)-1,MATCH(ALK!E$4,[1]Database!$E$2:$BV$2,0)),"")</f>
        <v/>
      </c>
      <c r="F92" t="str">
        <f t="shared" si="5"/>
        <v>EUR</v>
      </c>
      <c r="G92" s="4" t="s">
        <v>641</v>
      </c>
      <c r="H92" s="4" t="s">
        <v>641</v>
      </c>
      <c r="I92" s="4" t="s">
        <v>641</v>
      </c>
      <c r="J92" s="4" t="s">
        <v>641</v>
      </c>
      <c r="K92" s="4" t="s">
        <v>641</v>
      </c>
      <c r="L92" s="4" t="s">
        <v>641</v>
      </c>
      <c r="M92" s="4" t="s">
        <v>641</v>
      </c>
      <c r="N92" s="4" t="s">
        <v>641</v>
      </c>
      <c r="O92" s="4" t="s">
        <v>641</v>
      </c>
      <c r="P92" s="4" t="s">
        <v>641</v>
      </c>
      <c r="Q92" s="4" t="s">
        <v>641</v>
      </c>
      <c r="R92" s="4" t="s">
        <v>641</v>
      </c>
      <c r="S92" s="4" t="s">
        <v>641</v>
      </c>
      <c r="T92" s="4" t="s">
        <v>641</v>
      </c>
      <c r="U92" s="4" t="s">
        <v>641</v>
      </c>
      <c r="V92" s="4">
        <v>1584.4841049581287</v>
      </c>
      <c r="W92" s="4" t="s">
        <v>641</v>
      </c>
      <c r="X92" s="4" t="s">
        <v>641</v>
      </c>
      <c r="Y92" s="4" t="s">
        <v>641</v>
      </c>
      <c r="Z92" s="4" t="s">
        <v>641</v>
      </c>
      <c r="AA92" s="4" t="s">
        <v>641</v>
      </c>
      <c r="AB92" s="4" t="s">
        <v>641</v>
      </c>
      <c r="AC92" s="4" t="s">
        <v>641</v>
      </c>
    </row>
    <row r="93" spans="2:29">
      <c r="B93" s="21" t="str">
        <f>IF([1]Sources!B91=0,"",[1]Sources!B91)</f>
        <v>Anonymous2015-6</v>
      </c>
      <c r="C93" t="str">
        <f t="shared" si="4"/>
        <v>Electrolyzer (AEL)</v>
      </c>
      <c r="D93" t="str">
        <f>IFERROR(VLOOKUP(B93,[1]!Sources[#Data],2,FALSE),"")</f>
        <v/>
      </c>
      <c r="E93" t="str">
        <f ca="1">IFERROR(OFFSET([1]Database!$D$3,MATCH(ALK!$B93,[1]Database!$B$4:$B$2416,0)+MATCH(ALK!$C93,[1]Database!$C$4:$C$26,0)-1,MATCH(ALK!E$4,[1]Database!$E$2:$BV$2,0)),"")</f>
        <v/>
      </c>
      <c r="F93" t="str">
        <f t="shared" si="5"/>
        <v>EUR</v>
      </c>
      <c r="G93" s="4" t="s">
        <v>641</v>
      </c>
      <c r="H93" s="4" t="s">
        <v>641</v>
      </c>
      <c r="I93" s="4" t="s">
        <v>641</v>
      </c>
      <c r="J93" s="4" t="s">
        <v>641</v>
      </c>
      <c r="K93" s="4" t="s">
        <v>641</v>
      </c>
      <c r="L93" s="4" t="s">
        <v>641</v>
      </c>
      <c r="M93" s="4" t="s">
        <v>641</v>
      </c>
      <c r="N93" s="4" t="s">
        <v>641</v>
      </c>
      <c r="O93" s="4" t="s">
        <v>641</v>
      </c>
      <c r="P93" s="4" t="s">
        <v>641</v>
      </c>
      <c r="Q93" s="4" t="s">
        <v>641</v>
      </c>
      <c r="R93" s="4" t="s">
        <v>641</v>
      </c>
      <c r="S93" s="4" t="s">
        <v>641</v>
      </c>
      <c r="T93" s="4" t="s">
        <v>641</v>
      </c>
      <c r="U93" s="4" t="s">
        <v>641</v>
      </c>
      <c r="V93" s="4">
        <v>1312.5306243737712</v>
      </c>
      <c r="W93" s="4" t="s">
        <v>641</v>
      </c>
      <c r="X93" s="4" t="s">
        <v>641</v>
      </c>
      <c r="Y93" s="4" t="s">
        <v>641</v>
      </c>
      <c r="Z93" s="4" t="s">
        <v>641</v>
      </c>
      <c r="AA93" s="4" t="s">
        <v>641</v>
      </c>
      <c r="AB93" s="4" t="s">
        <v>641</v>
      </c>
      <c r="AC93" s="4" t="s">
        <v>641</v>
      </c>
    </row>
    <row r="94" spans="2:29">
      <c r="B94" s="21" t="str">
        <f>IF([1]Sources!B92=0,"",[1]Sources!B92)</f>
        <v>Anonymous2015-7</v>
      </c>
      <c r="C94" t="str">
        <f t="shared" si="4"/>
        <v>Electrolyzer (AEL)</v>
      </c>
      <c r="D94" t="str">
        <f>IFERROR(VLOOKUP(B94,[1]!Sources[#Data],2,FALSE),"")</f>
        <v/>
      </c>
      <c r="E94" t="str">
        <f ca="1">IFERROR(OFFSET([1]Database!$D$3,MATCH(ALK!$B94,[1]Database!$B$4:$B$2416,0)+MATCH(ALK!$C94,[1]Database!$C$4:$C$26,0)-1,MATCH(ALK!E$4,[1]Database!$E$2:$BV$2,0)),"")</f>
        <v/>
      </c>
      <c r="F94" t="str">
        <f t="shared" si="5"/>
        <v>EUR</v>
      </c>
      <c r="G94" s="4" t="s">
        <v>641</v>
      </c>
      <c r="H94" s="4" t="s">
        <v>641</v>
      </c>
      <c r="I94" s="4" t="s">
        <v>641</v>
      </c>
      <c r="J94" s="4" t="s">
        <v>641</v>
      </c>
      <c r="K94" s="4" t="s">
        <v>641</v>
      </c>
      <c r="L94" s="4" t="s">
        <v>641</v>
      </c>
      <c r="M94" s="4" t="s">
        <v>641</v>
      </c>
      <c r="N94" s="4" t="s">
        <v>641</v>
      </c>
      <c r="O94" s="4" t="s">
        <v>641</v>
      </c>
      <c r="P94" s="4" t="s">
        <v>641</v>
      </c>
      <c r="Q94" s="4" t="s">
        <v>641</v>
      </c>
      <c r="R94" s="4" t="s">
        <v>641</v>
      </c>
      <c r="S94" s="4" t="s">
        <v>641</v>
      </c>
      <c r="T94" s="4" t="s">
        <v>641</v>
      </c>
      <c r="U94" s="4" t="s">
        <v>641</v>
      </c>
      <c r="V94" s="4">
        <v>1229.4259039091623</v>
      </c>
      <c r="W94" s="4" t="s">
        <v>641</v>
      </c>
      <c r="X94" s="4" t="s">
        <v>641</v>
      </c>
      <c r="Y94" s="4" t="s">
        <v>641</v>
      </c>
      <c r="Z94" s="4" t="s">
        <v>641</v>
      </c>
      <c r="AA94" s="4" t="s">
        <v>641</v>
      </c>
      <c r="AB94" s="4" t="s">
        <v>641</v>
      </c>
      <c r="AC94" s="4" t="s">
        <v>641</v>
      </c>
    </row>
    <row r="95" spans="2:29">
      <c r="B95" s="21" t="str">
        <f>IF([1]Sources!B93=0,"",[1]Sources!B93)</f>
        <v>Anonymous2015-8</v>
      </c>
      <c r="C95" t="str">
        <f t="shared" si="4"/>
        <v>Electrolyzer (AEL)</v>
      </c>
      <c r="D95" t="str">
        <f>IFERROR(VLOOKUP(B95,[1]!Sources[#Data],2,FALSE),"")</f>
        <v/>
      </c>
      <c r="E95" t="str">
        <f ca="1">IFERROR(OFFSET([1]Database!$D$3,MATCH(ALK!$B95,[1]Database!$B$4:$B$2416,0)+MATCH(ALK!$C95,[1]Database!$C$4:$C$26,0)-1,MATCH(ALK!E$4,[1]Database!$E$2:$BV$2,0)),"")</f>
        <v/>
      </c>
      <c r="F95" t="str">
        <f t="shared" si="5"/>
        <v>EUR</v>
      </c>
      <c r="G95" s="4" t="s">
        <v>641</v>
      </c>
      <c r="H95" s="4" t="s">
        <v>641</v>
      </c>
      <c r="I95" s="4" t="s">
        <v>641</v>
      </c>
      <c r="J95" s="4" t="s">
        <v>641</v>
      </c>
      <c r="K95" s="4" t="s">
        <v>641</v>
      </c>
      <c r="L95" s="4" t="s">
        <v>641</v>
      </c>
      <c r="M95" s="4" t="s">
        <v>641</v>
      </c>
      <c r="N95" s="4" t="s">
        <v>641</v>
      </c>
      <c r="O95" s="4" t="s">
        <v>641</v>
      </c>
      <c r="P95" s="4" t="s">
        <v>641</v>
      </c>
      <c r="Q95" s="4" t="s">
        <v>641</v>
      </c>
      <c r="R95" s="4" t="s">
        <v>641</v>
      </c>
      <c r="S95" s="4" t="s">
        <v>641</v>
      </c>
      <c r="T95" s="4" t="s">
        <v>641</v>
      </c>
      <c r="U95" s="4" t="s">
        <v>641</v>
      </c>
      <c r="V95" s="4">
        <v>940.18390096606061</v>
      </c>
      <c r="W95" s="4">
        <v>831.37132602075496</v>
      </c>
      <c r="X95" s="4" t="s">
        <v>641</v>
      </c>
      <c r="Y95" s="4" t="s">
        <v>641</v>
      </c>
      <c r="Z95" s="4" t="s">
        <v>641</v>
      </c>
      <c r="AA95" s="4" t="s">
        <v>641</v>
      </c>
      <c r="AB95" s="4" t="s">
        <v>641</v>
      </c>
      <c r="AC95" s="4" t="s">
        <v>641</v>
      </c>
    </row>
    <row r="96" spans="2:29">
      <c r="B96" s="21" t="str">
        <f>IF([1]Sources!B94=0,"",[1]Sources!B94)</f>
        <v>Anonymous2015-9</v>
      </c>
      <c r="C96" t="str">
        <f t="shared" si="4"/>
        <v>Electrolyzer (AEL)</v>
      </c>
      <c r="D96" t="str">
        <f>IFERROR(VLOOKUP(B96,[1]!Sources[#Data],2,FALSE),"")</f>
        <v/>
      </c>
      <c r="E96" t="str">
        <f ca="1">IFERROR(OFFSET([1]Database!$D$3,MATCH(ALK!$B96,[1]Database!$B$4:$B$2416,0)+MATCH(ALK!$C96,[1]Database!$C$4:$C$26,0)-1,MATCH(ALK!E$4,[1]Database!$E$2:$BV$2,0)),"")</f>
        <v/>
      </c>
      <c r="F96" t="str">
        <f t="shared" si="5"/>
        <v>EUR</v>
      </c>
      <c r="G96" s="4" t="s">
        <v>641</v>
      </c>
      <c r="H96" s="4" t="s">
        <v>641</v>
      </c>
      <c r="I96" s="4" t="s">
        <v>641</v>
      </c>
      <c r="J96" s="4" t="s">
        <v>641</v>
      </c>
      <c r="K96" s="4" t="s">
        <v>641</v>
      </c>
      <c r="L96" s="4" t="s">
        <v>641</v>
      </c>
      <c r="M96" s="4" t="s">
        <v>641</v>
      </c>
      <c r="N96" s="4" t="s">
        <v>641</v>
      </c>
      <c r="O96" s="4" t="s">
        <v>641</v>
      </c>
      <c r="P96" s="4" t="s">
        <v>641</v>
      </c>
      <c r="Q96" s="4" t="s">
        <v>641</v>
      </c>
      <c r="R96" s="4" t="s">
        <v>641</v>
      </c>
      <c r="S96" s="4" t="s">
        <v>641</v>
      </c>
      <c r="T96" s="4" t="s">
        <v>641</v>
      </c>
      <c r="U96" s="4" t="s">
        <v>641</v>
      </c>
      <c r="V96" s="4">
        <v>831.37132602075496</v>
      </c>
      <c r="W96" s="4" t="s">
        <v>641</v>
      </c>
      <c r="X96" s="4" t="s">
        <v>641</v>
      </c>
      <c r="Y96" s="4" t="s">
        <v>641</v>
      </c>
      <c r="Z96" s="4" t="s">
        <v>641</v>
      </c>
      <c r="AA96" s="4" t="s">
        <v>641</v>
      </c>
      <c r="AB96" s="4" t="s">
        <v>641</v>
      </c>
      <c r="AC96" s="4" t="s">
        <v>641</v>
      </c>
    </row>
    <row r="97" spans="2:29">
      <c r="B97" s="21" t="str">
        <f>IF([1]Sources!B95=0,"",[1]Sources!B95)</f>
        <v>hydrogenenergy2016</v>
      </c>
      <c r="C97" t="str">
        <f t="shared" si="4"/>
        <v>Electrolyzer (AEL)</v>
      </c>
      <c r="D97" t="str">
        <f>IFERROR(VLOOKUP(B97,[1]!Sources[#Data],2,FALSE),"")</f>
        <v/>
      </c>
      <c r="E97" t="str">
        <f ca="1">IFERROR(OFFSET([1]Database!$D$3,MATCH(ALK!$B97,[1]Database!$B$4:$B$2416,0)+MATCH(ALK!$C97,[1]Database!$C$4:$C$26,0)-1,MATCH(ALK!E$4,[1]Database!$E$2:$BV$2,0)),"")</f>
        <v/>
      </c>
      <c r="F97" t="str">
        <f t="shared" si="5"/>
        <v>EUR</v>
      </c>
      <c r="G97" s="4" t="s">
        <v>641</v>
      </c>
      <c r="H97" s="4" t="s">
        <v>641</v>
      </c>
      <c r="I97" s="4" t="s">
        <v>641</v>
      </c>
      <c r="J97" s="4" t="s">
        <v>641</v>
      </c>
      <c r="K97" s="4" t="s">
        <v>641</v>
      </c>
      <c r="L97" s="4" t="s">
        <v>641</v>
      </c>
      <c r="M97" s="4" t="s">
        <v>641</v>
      </c>
      <c r="N97" s="4" t="s">
        <v>641</v>
      </c>
      <c r="O97" s="4" t="s">
        <v>641</v>
      </c>
      <c r="P97" s="4" t="s">
        <v>641</v>
      </c>
      <c r="Q97" s="4" t="s">
        <v>641</v>
      </c>
      <c r="R97" s="4" t="s">
        <v>641</v>
      </c>
      <c r="S97" s="4" t="s">
        <v>641</v>
      </c>
      <c r="T97" s="4" t="s">
        <v>641</v>
      </c>
      <c r="U97" s="4" t="s">
        <v>641</v>
      </c>
      <c r="V97" s="4" t="s">
        <v>641</v>
      </c>
      <c r="W97" s="4" t="s">
        <v>641</v>
      </c>
      <c r="X97" s="4">
        <v>800</v>
      </c>
      <c r="Y97" s="4" t="s">
        <v>641</v>
      </c>
      <c r="Z97" s="4" t="s">
        <v>641</v>
      </c>
      <c r="AA97" s="4" t="s">
        <v>641</v>
      </c>
      <c r="AB97" s="4">
        <v>650</v>
      </c>
      <c r="AC97" s="4" t="s">
        <v>641</v>
      </c>
    </row>
    <row r="98" spans="2:29">
      <c r="B98" s="21" t="str">
        <f>IF([1]Sources!B96=0,"",[1]Sources!B96)</f>
        <v>michalski2017hydrogen</v>
      </c>
      <c r="C98" t="str">
        <f t="shared" si="4"/>
        <v>Electrolyzer (AEL)</v>
      </c>
      <c r="D98" t="str">
        <f>IFERROR(VLOOKUP(B98,[1]!Sources[#Data],2,FALSE),"")</f>
        <v/>
      </c>
      <c r="E98" t="str">
        <f ca="1">IFERROR(OFFSET([1]Database!$D$3,MATCH(ALK!$B98,[1]Database!$B$4:$B$2416,0)+MATCH(ALK!$C98,[1]Database!$C$4:$C$26,0)-1,MATCH(ALK!E$4,[1]Database!$E$2:$BV$2,0)),"")</f>
        <v/>
      </c>
      <c r="F98" t="str">
        <f t="shared" si="5"/>
        <v>EUR</v>
      </c>
      <c r="G98" s="4" t="s">
        <v>641</v>
      </c>
      <c r="H98" s="4" t="s">
        <v>641</v>
      </c>
      <c r="I98" s="4" t="s">
        <v>641</v>
      </c>
      <c r="J98" s="4" t="s">
        <v>641</v>
      </c>
      <c r="K98" s="4" t="s">
        <v>641</v>
      </c>
      <c r="L98" s="4" t="s">
        <v>641</v>
      </c>
      <c r="M98" s="4" t="s">
        <v>641</v>
      </c>
      <c r="N98" s="4" t="s">
        <v>641</v>
      </c>
      <c r="O98" s="4" t="s">
        <v>641</v>
      </c>
      <c r="P98" s="4" t="s">
        <v>641</v>
      </c>
      <c r="Q98" s="4" t="s">
        <v>641</v>
      </c>
      <c r="R98" s="4" t="s">
        <v>641</v>
      </c>
      <c r="S98" s="4" t="s">
        <v>641</v>
      </c>
      <c r="T98" s="4" t="s">
        <v>641</v>
      </c>
      <c r="U98" s="4" t="s">
        <v>641</v>
      </c>
      <c r="V98" s="4" t="s">
        <v>641</v>
      </c>
      <c r="W98" s="4" t="s">
        <v>641</v>
      </c>
      <c r="X98" s="4" t="s">
        <v>641</v>
      </c>
      <c r="Y98" s="4" t="s">
        <v>641</v>
      </c>
      <c r="Z98" s="4" t="s">
        <v>641</v>
      </c>
      <c r="AA98" s="4" t="s">
        <v>641</v>
      </c>
      <c r="AB98" s="4">
        <v>932</v>
      </c>
      <c r="AC98" s="4" t="s">
        <v>641</v>
      </c>
    </row>
    <row r="99" spans="2:29">
      <c r="B99" s="21" t="str">
        <f>IF([1]Sources!B97=0,"",[1]Sources!B97)</f>
        <v>microbenergy2017</v>
      </c>
      <c r="C99" t="str">
        <f t="shared" si="4"/>
        <v>Electrolyzer (AEL)</v>
      </c>
      <c r="D99" t="str">
        <f>IFERROR(VLOOKUP(B99,[1]!Sources[#Data],2,FALSE),"")</f>
        <v/>
      </c>
      <c r="E99" t="str">
        <f ca="1">IFERROR(OFFSET([1]Database!$D$3,MATCH(ALK!$B99,[1]Database!$B$4:$B$2416,0)+MATCH(ALK!$C99,[1]Database!$C$4:$C$26,0)-1,MATCH(ALK!E$4,[1]Database!$E$2:$BV$2,0)),"")</f>
        <v/>
      </c>
      <c r="F99" t="str">
        <f t="shared" si="5"/>
        <v>EUR</v>
      </c>
      <c r="G99" s="4" t="s">
        <v>641</v>
      </c>
      <c r="H99" s="4" t="s">
        <v>641</v>
      </c>
      <c r="I99" s="4" t="s">
        <v>641</v>
      </c>
      <c r="J99" s="4" t="s">
        <v>641</v>
      </c>
      <c r="K99" s="4" t="s">
        <v>641</v>
      </c>
      <c r="L99" s="4" t="s">
        <v>641</v>
      </c>
      <c r="M99" s="4" t="s">
        <v>641</v>
      </c>
      <c r="N99" s="4" t="s">
        <v>641</v>
      </c>
      <c r="O99" s="4" t="s">
        <v>641</v>
      </c>
      <c r="P99" s="4" t="s">
        <v>641</v>
      </c>
      <c r="Q99" s="4" t="s">
        <v>641</v>
      </c>
      <c r="R99" s="4" t="s">
        <v>641</v>
      </c>
      <c r="S99" s="4" t="s">
        <v>641</v>
      </c>
      <c r="T99" s="4" t="s">
        <v>641</v>
      </c>
      <c r="U99" s="4" t="s">
        <v>641</v>
      </c>
      <c r="V99" s="4" t="s">
        <v>641</v>
      </c>
      <c r="W99" s="4" t="s">
        <v>641</v>
      </c>
      <c r="X99" s="4" t="s">
        <v>641</v>
      </c>
      <c r="Y99" s="4" t="s">
        <v>641</v>
      </c>
      <c r="Z99" s="4" t="s">
        <v>641</v>
      </c>
      <c r="AA99" s="4" t="s">
        <v>641</v>
      </c>
      <c r="AB99" s="4" t="s">
        <v>641</v>
      </c>
      <c r="AC99" s="4" t="s">
        <v>641</v>
      </c>
    </row>
    <row r="100" spans="2:29">
      <c r="B100" s="21" t="str">
        <f>IF([1]Sources!B98=0,"",[1]Sources!B98)</f>
        <v>micropyris2016</v>
      </c>
      <c r="C100" t="str">
        <f t="shared" si="4"/>
        <v>Electrolyzer (AEL)</v>
      </c>
      <c r="D100" t="str">
        <f>IFERROR(VLOOKUP(B100,[1]!Sources[#Data],2,FALSE),"")</f>
        <v/>
      </c>
      <c r="E100" t="str">
        <f ca="1">IFERROR(OFFSET([1]Database!$D$3,MATCH(ALK!$B100,[1]Database!$B$4:$B$2416,0)+MATCH(ALK!$C100,[1]Database!$C$4:$C$26,0)-1,MATCH(ALK!E$4,[1]Database!$E$2:$BV$2,0)),"")</f>
        <v/>
      </c>
      <c r="F100" t="str">
        <f t="shared" si="5"/>
        <v>EUR</v>
      </c>
      <c r="G100" s="4" t="s">
        <v>641</v>
      </c>
      <c r="H100" s="4" t="s">
        <v>641</v>
      </c>
      <c r="I100" s="4" t="s">
        <v>641</v>
      </c>
      <c r="J100" s="4" t="s">
        <v>641</v>
      </c>
      <c r="K100" s="4" t="s">
        <v>641</v>
      </c>
      <c r="L100" s="4" t="s">
        <v>641</v>
      </c>
      <c r="M100" s="4" t="s">
        <v>641</v>
      </c>
      <c r="N100" s="4" t="s">
        <v>641</v>
      </c>
      <c r="O100" s="4" t="s">
        <v>641</v>
      </c>
      <c r="P100" s="4" t="s">
        <v>641</v>
      </c>
      <c r="Q100" s="4" t="s">
        <v>641</v>
      </c>
      <c r="R100" s="4" t="s">
        <v>641</v>
      </c>
      <c r="S100" s="4" t="s">
        <v>641</v>
      </c>
      <c r="T100" s="4" t="s">
        <v>641</v>
      </c>
      <c r="U100" s="4" t="s">
        <v>641</v>
      </c>
      <c r="V100" s="4" t="s">
        <v>641</v>
      </c>
      <c r="W100" s="4" t="s">
        <v>641</v>
      </c>
      <c r="X100" s="4">
        <v>1000</v>
      </c>
      <c r="Y100" s="4">
        <v>800</v>
      </c>
      <c r="Z100" s="4">
        <v>500</v>
      </c>
      <c r="AA100" s="4">
        <v>500</v>
      </c>
      <c r="AB100" s="4" t="s">
        <v>641</v>
      </c>
      <c r="AC100" s="4" t="s">
        <v>641</v>
      </c>
    </row>
    <row r="101" spans="2:29">
      <c r="B101" s="21" t="str">
        <f>IF([1]Sources!B99=0,"",[1]Sources!B99)</f>
        <v>siemens2017</v>
      </c>
      <c r="C101" t="str">
        <f t="shared" ref="C101:C132" si="6">IF(B101&lt;&gt;"",$C$3,"")</f>
        <v>Electrolyzer (AEL)</v>
      </c>
      <c r="D101" t="str">
        <f>IFERROR(VLOOKUP(B101,[1]!Sources[#Data],2,FALSE),"")</f>
        <v/>
      </c>
      <c r="E101" t="str">
        <f ca="1">IFERROR(OFFSET([1]Database!$D$3,MATCH(ALK!$B101,[1]Database!$B$4:$B$2416,0)+MATCH(ALK!$C101,[1]Database!$C$4:$C$26,0)-1,MATCH(ALK!E$4,[1]Database!$E$2:$BV$2,0)),"")</f>
        <v/>
      </c>
      <c r="F101" t="str">
        <f t="shared" ref="F101:F132" si="7">IF(B101="","",MID($B$3,FIND(" ",$B$3)+1,3))</f>
        <v>EUR</v>
      </c>
      <c r="G101" s="4" t="s">
        <v>641</v>
      </c>
      <c r="H101" s="4" t="s">
        <v>641</v>
      </c>
      <c r="I101" s="4" t="s">
        <v>641</v>
      </c>
      <c r="J101" s="4" t="s">
        <v>641</v>
      </c>
      <c r="K101" s="4" t="s">
        <v>641</v>
      </c>
      <c r="L101" s="4" t="s">
        <v>641</v>
      </c>
      <c r="M101" s="4" t="s">
        <v>641</v>
      </c>
      <c r="N101" s="4" t="s">
        <v>641</v>
      </c>
      <c r="O101" s="4" t="s">
        <v>641</v>
      </c>
      <c r="P101" s="4" t="s">
        <v>641</v>
      </c>
      <c r="Q101" s="4" t="s">
        <v>641</v>
      </c>
      <c r="R101" s="4" t="s">
        <v>641</v>
      </c>
      <c r="S101" s="4" t="s">
        <v>641</v>
      </c>
      <c r="T101" s="4" t="s">
        <v>641</v>
      </c>
      <c r="U101" s="4" t="s">
        <v>641</v>
      </c>
      <c r="V101" s="4" t="s">
        <v>641</v>
      </c>
      <c r="W101" s="4" t="s">
        <v>641</v>
      </c>
      <c r="X101" s="4">
        <v>1000</v>
      </c>
      <c r="Y101" s="4" t="s">
        <v>641</v>
      </c>
      <c r="Z101" s="4" t="s">
        <v>641</v>
      </c>
      <c r="AA101" s="4" t="s">
        <v>641</v>
      </c>
      <c r="AB101" s="4" t="s">
        <v>641</v>
      </c>
      <c r="AC101" s="4">
        <v>500</v>
      </c>
    </row>
    <row r="102" spans="2:29">
      <c r="B102" s="21" t="str">
        <f>IF([1]Sources!B100=0,"",[1]Sources!B100)</f>
        <v>sunfire2016</v>
      </c>
      <c r="C102" t="str">
        <f t="shared" si="6"/>
        <v>Electrolyzer (AEL)</v>
      </c>
      <c r="D102" t="str">
        <f>IFERROR(VLOOKUP(B102,[1]!Sources[#Data],2,FALSE),"")</f>
        <v/>
      </c>
      <c r="E102" t="str">
        <f ca="1">IFERROR(OFFSET([1]Database!$D$3,MATCH(ALK!$B102,[1]Database!$B$4:$B$2416,0)+MATCH(ALK!$C102,[1]Database!$C$4:$C$26,0)-1,MATCH(ALK!E$4,[1]Database!$E$2:$BV$2,0)),"")</f>
        <v/>
      </c>
      <c r="F102" t="str">
        <f t="shared" si="7"/>
        <v>EUR</v>
      </c>
      <c r="G102" s="4" t="s">
        <v>641</v>
      </c>
      <c r="H102" s="4" t="s">
        <v>641</v>
      </c>
      <c r="I102" s="4" t="s">
        <v>641</v>
      </c>
      <c r="J102" s="4" t="s">
        <v>641</v>
      </c>
      <c r="K102" s="4" t="s">
        <v>641</v>
      </c>
      <c r="L102" s="4" t="s">
        <v>641</v>
      </c>
      <c r="M102" s="4" t="s">
        <v>641</v>
      </c>
      <c r="N102" s="4" t="s">
        <v>641</v>
      </c>
      <c r="O102" s="4" t="s">
        <v>641</v>
      </c>
      <c r="P102" s="4" t="s">
        <v>641</v>
      </c>
      <c r="Q102" s="4" t="s">
        <v>641</v>
      </c>
      <c r="R102" s="4" t="s">
        <v>641</v>
      </c>
      <c r="S102" s="4" t="s">
        <v>641</v>
      </c>
      <c r="T102" s="4" t="s">
        <v>641</v>
      </c>
      <c r="U102" s="4" t="s">
        <v>641</v>
      </c>
      <c r="V102" s="4" t="s">
        <v>641</v>
      </c>
      <c r="W102" s="4" t="s">
        <v>641</v>
      </c>
      <c r="X102" s="4" t="s">
        <v>641</v>
      </c>
      <c r="Y102" s="4" t="s">
        <v>641</v>
      </c>
      <c r="Z102" s="4" t="s">
        <v>641</v>
      </c>
      <c r="AA102" s="4" t="s">
        <v>641</v>
      </c>
      <c r="AB102" s="4" t="s">
        <v>641</v>
      </c>
      <c r="AC102" s="4" t="s">
        <v>641</v>
      </c>
    </row>
    <row r="103" spans="2:29">
      <c r="B103" s="21" t="str">
        <f>IF([1]Sources!B101=0,"",[1]Sources!B101)</f>
        <v>wind-wasserstoff2016</v>
      </c>
      <c r="C103" t="str">
        <f t="shared" si="6"/>
        <v>Electrolyzer (AEL)</v>
      </c>
      <c r="D103" t="str">
        <f>IFERROR(VLOOKUP(B103,[1]!Sources[#Data],2,FALSE),"")</f>
        <v/>
      </c>
      <c r="E103" t="str">
        <f ca="1">IFERROR(OFFSET([1]Database!$D$3,MATCH(ALK!$B103,[1]Database!$B$4:$B$2416,0)+MATCH(ALK!$C103,[1]Database!$C$4:$C$26,0)-1,MATCH(ALK!E$4,[1]Database!$E$2:$BV$2,0)),"")</f>
        <v/>
      </c>
      <c r="F103" t="str">
        <f t="shared" si="7"/>
        <v>EUR</v>
      </c>
      <c r="G103" s="4" t="s">
        <v>641</v>
      </c>
      <c r="H103" s="4" t="s">
        <v>641</v>
      </c>
      <c r="I103" s="4" t="s">
        <v>641</v>
      </c>
      <c r="J103" s="4" t="s">
        <v>641</v>
      </c>
      <c r="K103" s="4" t="s">
        <v>641</v>
      </c>
      <c r="L103" s="4" t="s">
        <v>641</v>
      </c>
      <c r="M103" s="4" t="s">
        <v>641</v>
      </c>
      <c r="N103" s="4" t="s">
        <v>641</v>
      </c>
      <c r="O103" s="4" t="s">
        <v>641</v>
      </c>
      <c r="P103" s="4" t="s">
        <v>641</v>
      </c>
      <c r="Q103" s="4" t="s">
        <v>641</v>
      </c>
      <c r="R103" s="4">
        <v>1416.5</v>
      </c>
      <c r="S103" s="4" t="s">
        <v>641</v>
      </c>
      <c r="T103" s="4" t="s">
        <v>641</v>
      </c>
      <c r="U103" s="4" t="s">
        <v>641</v>
      </c>
      <c r="V103" s="4" t="s">
        <v>641</v>
      </c>
      <c r="W103" s="4" t="s">
        <v>641</v>
      </c>
      <c r="X103" s="4" t="s">
        <v>641</v>
      </c>
      <c r="Y103" s="4" t="s">
        <v>641</v>
      </c>
      <c r="Z103" s="4" t="s">
        <v>641</v>
      </c>
      <c r="AA103" s="4" t="s">
        <v>641</v>
      </c>
      <c r="AB103" s="4" t="s">
        <v>641</v>
      </c>
      <c r="AC103" s="4" t="s">
        <v>641</v>
      </c>
    </row>
    <row r="104" spans="2:29">
      <c r="B104" s="21" t="str">
        <f>IF([1]Sources!B102=0,"",[1]Sources!B102)</f>
        <v>flint1999flint</v>
      </c>
      <c r="C104" t="str">
        <f t="shared" si="6"/>
        <v>Electrolyzer (AEL)</v>
      </c>
      <c r="D104" t="str">
        <f>IFERROR(VLOOKUP(B104,[1]!Sources[#Data],2,FALSE),"")</f>
        <v/>
      </c>
      <c r="E104" t="str">
        <f ca="1">IFERROR(OFFSET([1]Database!$D$3,MATCH(ALK!$B104,[1]Database!$B$4:$B$2416,0)+MATCH(ALK!$C104,[1]Database!$C$4:$C$26,0)-1,MATCH(ALK!E$4,[1]Database!$E$2:$BV$2,0)),"")</f>
        <v/>
      </c>
      <c r="F104" t="str">
        <f t="shared" si="7"/>
        <v>EUR</v>
      </c>
      <c r="G104" s="4" t="s">
        <v>641</v>
      </c>
      <c r="H104" s="4" t="s">
        <v>641</v>
      </c>
      <c r="I104" s="4" t="s">
        <v>641</v>
      </c>
      <c r="J104" s="4" t="s">
        <v>641</v>
      </c>
      <c r="K104" s="4" t="s">
        <v>641</v>
      </c>
      <c r="L104" s="4" t="s">
        <v>641</v>
      </c>
      <c r="M104" s="4" t="s">
        <v>641</v>
      </c>
      <c r="N104" s="4" t="s">
        <v>641</v>
      </c>
      <c r="O104" s="4" t="s">
        <v>641</v>
      </c>
      <c r="P104" s="4" t="s">
        <v>641</v>
      </c>
      <c r="Q104" s="4" t="s">
        <v>641</v>
      </c>
      <c r="R104" s="4" t="s">
        <v>641</v>
      </c>
      <c r="S104" s="4" t="s">
        <v>641</v>
      </c>
      <c r="T104" s="4" t="s">
        <v>641</v>
      </c>
      <c r="U104" s="4" t="s">
        <v>641</v>
      </c>
      <c r="V104" s="4" t="s">
        <v>641</v>
      </c>
      <c r="W104" s="4" t="s">
        <v>641</v>
      </c>
      <c r="X104" s="4" t="s">
        <v>641</v>
      </c>
      <c r="Y104" s="4" t="s">
        <v>641</v>
      </c>
      <c r="Z104" s="4" t="s">
        <v>641</v>
      </c>
      <c r="AA104" s="4" t="s">
        <v>641</v>
      </c>
      <c r="AB104" s="4" t="s">
        <v>641</v>
      </c>
      <c r="AC104" s="4" t="s">
        <v>641</v>
      </c>
    </row>
    <row r="105" spans="2:29">
      <c r="B105" s="21" t="str">
        <f>IF([1]Sources!B103=0,"",[1]Sources!B103)</f>
        <v>aicher2014arbeitspaket</v>
      </c>
      <c r="C105" t="str">
        <f t="shared" si="6"/>
        <v>Electrolyzer (AEL)</v>
      </c>
      <c r="D105" t="str">
        <f>IFERROR(VLOOKUP(B105,[1]!Sources[#Data],2,FALSE),"")</f>
        <v/>
      </c>
      <c r="E105" t="str">
        <f ca="1">IFERROR(OFFSET([1]Database!$D$3,MATCH(ALK!$B105,[1]Database!$B$4:$B$2416,0)+MATCH(ALK!$C105,[1]Database!$C$4:$C$26,0)-1,MATCH(ALK!E$4,[1]Database!$E$2:$BV$2,0)),"")</f>
        <v/>
      </c>
      <c r="F105" t="str">
        <f t="shared" si="7"/>
        <v>EUR</v>
      </c>
      <c r="G105" s="4" t="s">
        <v>641</v>
      </c>
      <c r="H105" s="4" t="s">
        <v>641</v>
      </c>
      <c r="I105" s="4" t="s">
        <v>641</v>
      </c>
      <c r="J105" s="4" t="s">
        <v>641</v>
      </c>
      <c r="K105" s="4" t="s">
        <v>641</v>
      </c>
      <c r="L105" s="4" t="s">
        <v>641</v>
      </c>
      <c r="M105" s="4" t="s">
        <v>641</v>
      </c>
      <c r="N105" s="4" t="s">
        <v>641</v>
      </c>
      <c r="O105" s="4" t="s">
        <v>641</v>
      </c>
      <c r="P105" s="4" t="s">
        <v>641</v>
      </c>
      <c r="Q105" s="4" t="s">
        <v>641</v>
      </c>
      <c r="R105" s="4" t="s">
        <v>641</v>
      </c>
      <c r="S105" s="4" t="s">
        <v>641</v>
      </c>
      <c r="T105" s="4" t="s">
        <v>641</v>
      </c>
      <c r="U105" s="4" t="s">
        <v>641</v>
      </c>
      <c r="V105" s="4" t="s">
        <v>641</v>
      </c>
      <c r="W105" s="4" t="s">
        <v>641</v>
      </c>
      <c r="X105" s="4" t="s">
        <v>641</v>
      </c>
      <c r="Y105" s="4" t="s">
        <v>641</v>
      </c>
      <c r="Z105" s="4" t="s">
        <v>641</v>
      </c>
      <c r="AA105" s="4" t="s">
        <v>641</v>
      </c>
      <c r="AB105" s="4" t="s">
        <v>641</v>
      </c>
      <c r="AC105" s="4" t="s">
        <v>641</v>
      </c>
    </row>
    <row r="106" spans="2:29">
      <c r="B106" s="21" t="str">
        <f>IF([1]Sources!B104=0,"",[1]Sources!B104)</f>
        <v>ainscough2014hydrogen</v>
      </c>
      <c r="C106" t="str">
        <f t="shared" si="6"/>
        <v>Electrolyzer (AEL)</v>
      </c>
      <c r="D106" t="str">
        <f>IFERROR(VLOOKUP(B106,[1]!Sources[#Data],2,FALSE),"")</f>
        <v/>
      </c>
      <c r="E106" t="str">
        <f ca="1">IFERROR(OFFSET([1]Database!$D$3,MATCH(ALK!$B106,[1]Database!$B$4:$B$2416,0)+MATCH(ALK!$C106,[1]Database!$C$4:$C$26,0)-1,MATCH(ALK!E$4,[1]Database!$E$2:$BV$2,0)),"")</f>
        <v/>
      </c>
      <c r="F106" t="str">
        <f t="shared" si="7"/>
        <v>EUR</v>
      </c>
      <c r="G106" s="4" t="s">
        <v>641</v>
      </c>
      <c r="H106" s="4" t="s">
        <v>641</v>
      </c>
      <c r="I106" s="4" t="s">
        <v>641</v>
      </c>
      <c r="J106" s="4" t="s">
        <v>641</v>
      </c>
      <c r="K106" s="4" t="s">
        <v>641</v>
      </c>
      <c r="L106" s="4" t="s">
        <v>641</v>
      </c>
      <c r="M106" s="4" t="s">
        <v>641</v>
      </c>
      <c r="N106" s="4" t="s">
        <v>641</v>
      </c>
      <c r="O106" s="4" t="s">
        <v>641</v>
      </c>
      <c r="P106" s="4" t="s">
        <v>641</v>
      </c>
      <c r="Q106" s="4" t="s">
        <v>641</v>
      </c>
      <c r="R106" s="4" t="s">
        <v>641</v>
      </c>
      <c r="S106" s="4" t="s">
        <v>641</v>
      </c>
      <c r="T106" s="4" t="s">
        <v>641</v>
      </c>
      <c r="U106" s="4" t="s">
        <v>641</v>
      </c>
      <c r="V106" s="4" t="s">
        <v>641</v>
      </c>
      <c r="W106" s="4" t="s">
        <v>641</v>
      </c>
      <c r="X106" s="4" t="s">
        <v>641</v>
      </c>
      <c r="Y106" s="4" t="s">
        <v>641</v>
      </c>
      <c r="Z106" s="4" t="s">
        <v>641</v>
      </c>
      <c r="AA106" s="4" t="s">
        <v>641</v>
      </c>
      <c r="AB106" s="4" t="s">
        <v>641</v>
      </c>
      <c r="AC106" s="4" t="s">
        <v>641</v>
      </c>
    </row>
    <row r="107" spans="2:29">
      <c r="B107" s="21" t="str">
        <f>IF([1]Sources!B105=0,"",[1]Sources!B105)</f>
        <v>akhil2013DOE</v>
      </c>
      <c r="C107" t="str">
        <f t="shared" si="6"/>
        <v>Electrolyzer (AEL)</v>
      </c>
      <c r="D107" t="str">
        <f>IFERROR(VLOOKUP(B107,[1]!Sources[#Data],2,FALSE),"")</f>
        <v/>
      </c>
      <c r="E107" t="str">
        <f ca="1">IFERROR(OFFSET([1]Database!$D$3,MATCH(ALK!$B107,[1]Database!$B$4:$B$2416,0)+MATCH(ALK!$C107,[1]Database!$C$4:$C$26,0)-1,MATCH(ALK!E$4,[1]Database!$E$2:$BV$2,0)),"")</f>
        <v/>
      </c>
      <c r="F107" t="str">
        <f t="shared" si="7"/>
        <v>EUR</v>
      </c>
      <c r="G107" s="4" t="s">
        <v>641</v>
      </c>
      <c r="H107" s="4" t="s">
        <v>641</v>
      </c>
      <c r="I107" s="4" t="s">
        <v>641</v>
      </c>
      <c r="J107" s="4" t="s">
        <v>641</v>
      </c>
      <c r="K107" s="4" t="s">
        <v>641</v>
      </c>
      <c r="L107" s="4" t="s">
        <v>641</v>
      </c>
      <c r="M107" s="4" t="s">
        <v>641</v>
      </c>
      <c r="N107" s="4" t="s">
        <v>641</v>
      </c>
      <c r="O107" s="4" t="s">
        <v>641</v>
      </c>
      <c r="P107" s="4" t="s">
        <v>641</v>
      </c>
      <c r="Q107" s="4" t="s">
        <v>641</v>
      </c>
      <c r="R107" s="4" t="s">
        <v>641</v>
      </c>
      <c r="S107" s="4" t="s">
        <v>641</v>
      </c>
      <c r="T107" s="4" t="s">
        <v>641</v>
      </c>
      <c r="U107" s="4" t="s">
        <v>641</v>
      </c>
      <c r="V107" s="4" t="s">
        <v>641</v>
      </c>
      <c r="W107" s="4" t="s">
        <v>641</v>
      </c>
      <c r="X107" s="4" t="s">
        <v>641</v>
      </c>
      <c r="Y107" s="4" t="s">
        <v>641</v>
      </c>
      <c r="Z107" s="4" t="s">
        <v>641</v>
      </c>
      <c r="AA107" s="4" t="s">
        <v>641</v>
      </c>
      <c r="AB107" s="4" t="s">
        <v>641</v>
      </c>
      <c r="AC107" s="4" t="s">
        <v>641</v>
      </c>
    </row>
    <row r="108" spans="2:29">
      <c r="B108" s="21" t="str">
        <f>IF([1]Sources!B106=0,"",[1]Sources!B106)</f>
        <v>albrecht2013analyse</v>
      </c>
      <c r="C108" t="str">
        <f t="shared" si="6"/>
        <v>Electrolyzer (AEL)</v>
      </c>
      <c r="D108" t="str">
        <f>IFERROR(VLOOKUP(B108,[1]!Sources[#Data],2,FALSE),"")</f>
        <v/>
      </c>
      <c r="E108" t="str">
        <f ca="1">IFERROR(OFFSET([1]Database!$D$3,MATCH(ALK!$B108,[1]Database!$B$4:$B$2416,0)+MATCH(ALK!$C108,[1]Database!$C$4:$C$26,0)-1,MATCH(ALK!E$4,[1]Database!$E$2:$BV$2,0)),"")</f>
        <v/>
      </c>
      <c r="F108" t="str">
        <f t="shared" si="7"/>
        <v>EUR</v>
      </c>
      <c r="G108" s="4" t="s">
        <v>641</v>
      </c>
      <c r="H108" s="4" t="s">
        <v>641</v>
      </c>
      <c r="I108" s="4" t="s">
        <v>641</v>
      </c>
      <c r="J108" s="4" t="s">
        <v>641</v>
      </c>
      <c r="K108" s="4" t="s">
        <v>641</v>
      </c>
      <c r="L108" s="4" t="s">
        <v>641</v>
      </c>
      <c r="M108" s="4" t="s">
        <v>641</v>
      </c>
      <c r="N108" s="4" t="s">
        <v>641</v>
      </c>
      <c r="O108" s="4" t="s">
        <v>641</v>
      </c>
      <c r="P108" s="4" t="s">
        <v>641</v>
      </c>
      <c r="Q108" s="4" t="s">
        <v>641</v>
      </c>
      <c r="R108" s="4" t="s">
        <v>641</v>
      </c>
      <c r="S108" s="4" t="s">
        <v>641</v>
      </c>
      <c r="T108" s="4">
        <v>1214.7209747616639</v>
      </c>
      <c r="U108" s="4" t="s">
        <v>641</v>
      </c>
      <c r="V108" s="4" t="s">
        <v>641</v>
      </c>
      <c r="W108" s="4">
        <v>1012.2674789680533</v>
      </c>
      <c r="X108" s="4" t="s">
        <v>641</v>
      </c>
      <c r="Y108" s="4" t="s">
        <v>641</v>
      </c>
      <c r="Z108" s="4" t="s">
        <v>641</v>
      </c>
      <c r="AA108" s="4">
        <v>861.43962460181331</v>
      </c>
      <c r="AB108" s="4" t="s">
        <v>641</v>
      </c>
      <c r="AC108" s="4">
        <v>714.66084015144554</v>
      </c>
    </row>
    <row r="109" spans="2:29">
      <c r="B109" s="21" t="str">
        <f>IF([1]Sources!B107=0,"",[1]Sources!B107)</f>
        <v>benjaminsson2013power</v>
      </c>
      <c r="C109" t="str">
        <f t="shared" si="6"/>
        <v>Electrolyzer (AEL)</v>
      </c>
      <c r="D109" t="str">
        <f>IFERROR(VLOOKUP(B109,[1]!Sources[#Data],2,FALSE),"")</f>
        <v/>
      </c>
      <c r="E109" t="str">
        <f ca="1">IFERROR(OFFSET([1]Database!$D$3,MATCH(ALK!$B109,[1]Database!$B$4:$B$2416,0)+MATCH(ALK!$C109,[1]Database!$C$4:$C$26,0)-1,MATCH(ALK!E$4,[1]Database!$E$2:$BV$2,0)),"")</f>
        <v/>
      </c>
      <c r="F109" t="str">
        <f t="shared" si="7"/>
        <v>EUR</v>
      </c>
      <c r="G109" s="4" t="s">
        <v>641</v>
      </c>
      <c r="H109" s="4" t="s">
        <v>641</v>
      </c>
      <c r="I109" s="4" t="s">
        <v>641</v>
      </c>
      <c r="J109" s="4" t="s">
        <v>641</v>
      </c>
      <c r="K109" s="4" t="s">
        <v>641</v>
      </c>
      <c r="L109" s="4" t="s">
        <v>641</v>
      </c>
      <c r="M109" s="4" t="s">
        <v>641</v>
      </c>
      <c r="N109" s="4" t="s">
        <v>641</v>
      </c>
      <c r="O109" s="4" t="s">
        <v>641</v>
      </c>
      <c r="P109" s="4" t="s">
        <v>641</v>
      </c>
      <c r="Q109" s="4" t="s">
        <v>641</v>
      </c>
      <c r="R109" s="4" t="s">
        <v>641</v>
      </c>
      <c r="S109" s="4" t="s">
        <v>641</v>
      </c>
      <c r="T109" s="4" t="s">
        <v>641</v>
      </c>
      <c r="U109" s="4" t="s">
        <v>641</v>
      </c>
      <c r="V109" s="4" t="s">
        <v>641</v>
      </c>
      <c r="W109" s="4" t="s">
        <v>641</v>
      </c>
      <c r="X109" s="4" t="s">
        <v>641</v>
      </c>
      <c r="Y109" s="4" t="s">
        <v>641</v>
      </c>
      <c r="Z109" s="4" t="s">
        <v>641</v>
      </c>
      <c r="AA109" s="4" t="s">
        <v>641</v>
      </c>
      <c r="AB109" s="4" t="s">
        <v>641</v>
      </c>
      <c r="AC109" s="4" t="s">
        <v>641</v>
      </c>
    </row>
    <row r="110" spans="2:29">
      <c r="B110" s="21" t="str">
        <f>IF([1]Sources!B108=0,"",[1]Sources!B108)</f>
        <v>bertuccioli2014development</v>
      </c>
      <c r="C110" t="str">
        <f t="shared" si="6"/>
        <v>Electrolyzer (AEL)</v>
      </c>
      <c r="D110" t="str">
        <f>IFERROR(VLOOKUP(B110,[1]!Sources[#Data],2,FALSE),"")</f>
        <v/>
      </c>
      <c r="E110" t="str">
        <f ca="1">IFERROR(OFFSET([1]Database!$D$3,MATCH(ALK!$B110,[1]Database!$B$4:$B$2416,0)+MATCH(ALK!$C110,[1]Database!$C$4:$C$26,0)-1,MATCH(ALK!E$4,[1]Database!$E$2:$BV$2,0)),"")</f>
        <v/>
      </c>
      <c r="F110" t="str">
        <f t="shared" si="7"/>
        <v>EUR</v>
      </c>
      <c r="G110" s="4" t="s">
        <v>641</v>
      </c>
      <c r="H110" s="4" t="s">
        <v>641</v>
      </c>
      <c r="I110" s="4" t="s">
        <v>641</v>
      </c>
      <c r="J110" s="4" t="s">
        <v>641</v>
      </c>
      <c r="K110" s="4" t="s">
        <v>641</v>
      </c>
      <c r="L110" s="4" t="s">
        <v>641</v>
      </c>
      <c r="M110" s="4" t="s">
        <v>641</v>
      </c>
      <c r="N110" s="4" t="s">
        <v>641</v>
      </c>
      <c r="O110" s="4" t="s">
        <v>641</v>
      </c>
      <c r="P110" s="4" t="s">
        <v>641</v>
      </c>
      <c r="Q110" s="4" t="s">
        <v>641</v>
      </c>
      <c r="R110" s="4" t="s">
        <v>641</v>
      </c>
      <c r="S110" s="4" t="s">
        <v>641</v>
      </c>
      <c r="T110" s="4" t="s">
        <v>641</v>
      </c>
      <c r="U110" s="4">
        <v>1109.5906384489738</v>
      </c>
      <c r="V110" s="4">
        <v>938.10844887049609</v>
      </c>
      <c r="W110" s="4" t="s">
        <v>641</v>
      </c>
      <c r="X110" s="4" t="s">
        <v>641</v>
      </c>
      <c r="Y110" s="4" t="s">
        <v>641</v>
      </c>
      <c r="Z110" s="4" t="s">
        <v>641</v>
      </c>
      <c r="AA110" s="4">
        <v>640.53641401372579</v>
      </c>
      <c r="AB110" s="4">
        <v>615.31844495806729</v>
      </c>
      <c r="AC110" s="4">
        <v>590.10047590240879</v>
      </c>
    </row>
    <row r="111" spans="2:29">
      <c r="B111" s="21" t="str">
        <f>IF([1]Sources!B109=0,"",[1]Sources!B109)</f>
        <v>bundesnetzagentur2016leitfaden</v>
      </c>
      <c r="C111" t="str">
        <f t="shared" si="6"/>
        <v>Electrolyzer (AEL)</v>
      </c>
      <c r="D111" t="str">
        <f>IFERROR(VLOOKUP(B111,[1]!Sources[#Data],2,FALSE),"")</f>
        <v/>
      </c>
      <c r="E111" t="str">
        <f ca="1">IFERROR(OFFSET([1]Database!$D$3,MATCH(ALK!$B111,[1]Database!$B$4:$B$2416,0)+MATCH(ALK!$C111,[1]Database!$C$4:$C$26,0)-1,MATCH(ALK!E$4,[1]Database!$E$2:$BV$2,0)),"")</f>
        <v/>
      </c>
      <c r="F111" t="str">
        <f t="shared" si="7"/>
        <v>EUR</v>
      </c>
      <c r="G111" s="4" t="s">
        <v>641</v>
      </c>
      <c r="H111" s="4" t="s">
        <v>641</v>
      </c>
      <c r="I111" s="4" t="s">
        <v>641</v>
      </c>
      <c r="J111" s="4" t="s">
        <v>641</v>
      </c>
      <c r="K111" s="4" t="s">
        <v>641</v>
      </c>
      <c r="L111" s="4" t="s">
        <v>641</v>
      </c>
      <c r="M111" s="4" t="s">
        <v>641</v>
      </c>
      <c r="N111" s="4" t="s">
        <v>641</v>
      </c>
      <c r="O111" s="4" t="s">
        <v>641</v>
      </c>
      <c r="P111" s="4" t="s">
        <v>641</v>
      </c>
      <c r="Q111" s="4" t="s">
        <v>641</v>
      </c>
      <c r="R111" s="4" t="s">
        <v>641</v>
      </c>
      <c r="S111" s="4" t="s">
        <v>641</v>
      </c>
      <c r="T111" s="4" t="s">
        <v>641</v>
      </c>
      <c r="U111" s="4" t="s">
        <v>641</v>
      </c>
      <c r="V111" s="4" t="s">
        <v>641</v>
      </c>
      <c r="W111" s="4" t="s">
        <v>641</v>
      </c>
      <c r="X111" s="4" t="s">
        <v>641</v>
      </c>
      <c r="Y111" s="4" t="s">
        <v>641</v>
      </c>
      <c r="Z111" s="4" t="s">
        <v>641</v>
      </c>
      <c r="AA111" s="4" t="s">
        <v>641</v>
      </c>
      <c r="AB111" s="4" t="s">
        <v>641</v>
      </c>
      <c r="AC111" s="4" t="s">
        <v>641</v>
      </c>
    </row>
    <row r="112" spans="2:29">
      <c r="B112" s="21" t="str">
        <f>IF([1]Sources!B110=0,"",[1]Sources!B110)</f>
        <v>california2016power</v>
      </c>
      <c r="C112" t="str">
        <f t="shared" si="6"/>
        <v>Electrolyzer (AEL)</v>
      </c>
      <c r="D112" t="str">
        <f>IFERROR(VLOOKUP(B112,[1]!Sources[#Data],2,FALSE),"")</f>
        <v/>
      </c>
      <c r="E112" t="str">
        <f ca="1">IFERROR(OFFSET([1]Database!$D$3,MATCH(ALK!$B112,[1]Database!$B$4:$B$2416,0)+MATCH(ALK!$C112,[1]Database!$C$4:$C$26,0)-1,MATCH(ALK!E$4,[1]Database!$E$2:$BV$2,0)),"")</f>
        <v/>
      </c>
      <c r="F112" t="str">
        <f t="shared" si="7"/>
        <v>EUR</v>
      </c>
      <c r="G112" s="4" t="s">
        <v>641</v>
      </c>
      <c r="H112" s="4" t="s">
        <v>641</v>
      </c>
      <c r="I112" s="4" t="s">
        <v>641</v>
      </c>
      <c r="J112" s="4" t="s">
        <v>641</v>
      </c>
      <c r="K112" s="4" t="s">
        <v>641</v>
      </c>
      <c r="L112" s="4" t="s">
        <v>641</v>
      </c>
      <c r="M112" s="4" t="s">
        <v>641</v>
      </c>
      <c r="N112" s="4" t="s">
        <v>641</v>
      </c>
      <c r="O112" s="4" t="s">
        <v>641</v>
      </c>
      <c r="P112" s="4" t="s">
        <v>641</v>
      </c>
      <c r="Q112" s="4" t="s">
        <v>641</v>
      </c>
      <c r="R112" s="4" t="s">
        <v>641</v>
      </c>
      <c r="S112" s="4" t="s">
        <v>641</v>
      </c>
      <c r="T112" s="4" t="s">
        <v>641</v>
      </c>
      <c r="U112" s="4" t="s">
        <v>641</v>
      </c>
      <c r="V112" s="4" t="s">
        <v>641</v>
      </c>
      <c r="W112" s="4" t="s">
        <v>641</v>
      </c>
      <c r="X112" s="4" t="s">
        <v>641</v>
      </c>
      <c r="Y112" s="4" t="s">
        <v>641</v>
      </c>
      <c r="Z112" s="4" t="s">
        <v>641</v>
      </c>
      <c r="AA112" s="4" t="s">
        <v>641</v>
      </c>
      <c r="AB112" s="4" t="s">
        <v>641</v>
      </c>
      <c r="AC112" s="4" t="s">
        <v>641</v>
      </c>
    </row>
    <row r="113" spans="2:29">
      <c r="B113" s="21" t="str">
        <f>IF([1]Sources!B111=0,"",[1]Sources!B111)</f>
        <v>ChemCoast2016fahrplan</v>
      </c>
      <c r="C113" t="str">
        <f t="shared" si="6"/>
        <v>Electrolyzer (AEL)</v>
      </c>
      <c r="D113" t="str">
        <f>IFERROR(VLOOKUP(B113,[1]!Sources[#Data],2,FALSE),"")</f>
        <v/>
      </c>
      <c r="E113" t="str">
        <f ca="1">IFERROR(OFFSET([1]Database!$D$3,MATCH(ALK!$B113,[1]Database!$B$4:$B$2416,0)+MATCH(ALK!$C113,[1]Database!$C$4:$C$26,0)-1,MATCH(ALK!E$4,[1]Database!$E$2:$BV$2,0)),"")</f>
        <v/>
      </c>
      <c r="F113" t="str">
        <f t="shared" si="7"/>
        <v>EUR</v>
      </c>
      <c r="G113" s="4" t="s">
        <v>641</v>
      </c>
      <c r="H113" s="4" t="s">
        <v>641</v>
      </c>
      <c r="I113" s="4" t="s">
        <v>641</v>
      </c>
      <c r="J113" s="4" t="s">
        <v>641</v>
      </c>
      <c r="K113" s="4" t="s">
        <v>641</v>
      </c>
      <c r="L113" s="4" t="s">
        <v>641</v>
      </c>
      <c r="M113" s="4" t="s">
        <v>641</v>
      </c>
      <c r="N113" s="4" t="s">
        <v>641</v>
      </c>
      <c r="O113" s="4" t="s">
        <v>641</v>
      </c>
      <c r="P113" s="4" t="s">
        <v>641</v>
      </c>
      <c r="Q113" s="4" t="s">
        <v>641</v>
      </c>
      <c r="R113" s="4" t="s">
        <v>641</v>
      </c>
      <c r="S113" s="4" t="s">
        <v>641</v>
      </c>
      <c r="T113" s="4" t="s">
        <v>641</v>
      </c>
      <c r="U113" s="4" t="s">
        <v>641</v>
      </c>
      <c r="V113" s="4" t="s">
        <v>641</v>
      </c>
      <c r="W113" s="4">
        <v>800</v>
      </c>
      <c r="X113" s="4" t="s">
        <v>641</v>
      </c>
      <c r="Y113" s="4" t="s">
        <v>641</v>
      </c>
      <c r="Z113" s="4" t="s">
        <v>641</v>
      </c>
      <c r="AA113" s="4" t="s">
        <v>641</v>
      </c>
      <c r="AB113" s="4">
        <v>600</v>
      </c>
      <c r="AC113" s="4" t="s">
        <v>641</v>
      </c>
    </row>
    <row r="114" spans="2:29">
      <c r="B114" s="21" t="str">
        <f>IF([1]Sources!B112=0,"",[1]Sources!B112)</f>
        <v>CopenHydrogen2014project</v>
      </c>
      <c r="C114" t="str">
        <f t="shared" si="6"/>
        <v>Electrolyzer (AEL)</v>
      </c>
      <c r="D114" t="str">
        <f>IFERROR(VLOOKUP(B114,[1]!Sources[#Data],2,FALSE),"")</f>
        <v/>
      </c>
      <c r="E114" t="str">
        <f ca="1">IFERROR(OFFSET([1]Database!$D$3,MATCH(ALK!$B114,[1]Database!$B$4:$B$2416,0)+MATCH(ALK!$C114,[1]Database!$C$4:$C$26,0)-1,MATCH(ALK!E$4,[1]Database!$E$2:$BV$2,0)),"")</f>
        <v/>
      </c>
      <c r="F114" t="str">
        <f t="shared" si="7"/>
        <v>EUR</v>
      </c>
      <c r="G114" s="4" t="s">
        <v>641</v>
      </c>
      <c r="H114" s="4" t="s">
        <v>641</v>
      </c>
      <c r="I114" s="4" t="s">
        <v>641</v>
      </c>
      <c r="J114" s="4" t="s">
        <v>641</v>
      </c>
      <c r="K114" s="4" t="s">
        <v>641</v>
      </c>
      <c r="L114" s="4" t="s">
        <v>641</v>
      </c>
      <c r="M114" s="4" t="s">
        <v>641</v>
      </c>
      <c r="N114" s="4" t="s">
        <v>641</v>
      </c>
      <c r="O114" s="4" t="s">
        <v>641</v>
      </c>
      <c r="P114" s="4" t="s">
        <v>641</v>
      </c>
      <c r="Q114" s="4" t="s">
        <v>641</v>
      </c>
      <c r="R114" s="4" t="s">
        <v>641</v>
      </c>
      <c r="S114" s="4" t="s">
        <v>641</v>
      </c>
      <c r="T114" s="4" t="s">
        <v>641</v>
      </c>
      <c r="U114" s="4" t="s">
        <v>641</v>
      </c>
      <c r="V114" s="4" t="s">
        <v>641</v>
      </c>
      <c r="W114" s="4" t="s">
        <v>641</v>
      </c>
      <c r="X114" s="4" t="s">
        <v>641</v>
      </c>
      <c r="Y114" s="4" t="s">
        <v>641</v>
      </c>
      <c r="Z114" s="4" t="s">
        <v>641</v>
      </c>
      <c r="AA114" s="4">
        <v>368.51858780002277</v>
      </c>
      <c r="AB114" s="4">
        <v>294.54587857009125</v>
      </c>
      <c r="AC114" s="4">
        <v>220.57316934015964</v>
      </c>
    </row>
    <row r="115" spans="2:29">
      <c r="B115" s="21" t="str">
        <f>IF([1]Sources!B113=0,"",[1]Sources!B113)</f>
        <v>dena2015power</v>
      </c>
      <c r="C115" t="str">
        <f t="shared" si="6"/>
        <v>Electrolyzer (AEL)</v>
      </c>
      <c r="D115" t="str">
        <f>IFERROR(VLOOKUP(B115,[1]!Sources[#Data],2,FALSE),"")</f>
        <v/>
      </c>
      <c r="E115" t="str">
        <f ca="1">IFERROR(OFFSET([1]Database!$D$3,MATCH(ALK!$B115,[1]Database!$B$4:$B$2416,0)+MATCH(ALK!$C115,[1]Database!$C$4:$C$26,0)-1,MATCH(ALK!E$4,[1]Database!$E$2:$BV$2,0)),"")</f>
        <v/>
      </c>
      <c r="F115" t="str">
        <f t="shared" si="7"/>
        <v>EUR</v>
      </c>
      <c r="G115" s="4" t="s">
        <v>641</v>
      </c>
      <c r="H115" s="4" t="s">
        <v>641</v>
      </c>
      <c r="I115" s="4" t="s">
        <v>641</v>
      </c>
      <c r="J115" s="4" t="s">
        <v>641</v>
      </c>
      <c r="K115" s="4" t="s">
        <v>641</v>
      </c>
      <c r="L115" s="4" t="s">
        <v>641</v>
      </c>
      <c r="M115" s="4" t="s">
        <v>641</v>
      </c>
      <c r="N115" s="4" t="s">
        <v>641</v>
      </c>
      <c r="O115" s="4" t="s">
        <v>641</v>
      </c>
      <c r="P115" s="4" t="s">
        <v>641</v>
      </c>
      <c r="Q115" s="4" t="s">
        <v>641</v>
      </c>
      <c r="R115" s="4" t="s">
        <v>641</v>
      </c>
      <c r="S115" s="4" t="s">
        <v>641</v>
      </c>
      <c r="T115" s="4" t="s">
        <v>641</v>
      </c>
      <c r="U115" s="4" t="s">
        <v>641</v>
      </c>
      <c r="V115" s="4">
        <v>1156.7780095872574</v>
      </c>
      <c r="W115" s="4" t="s">
        <v>641</v>
      </c>
      <c r="X115" s="4" t="s">
        <v>641</v>
      </c>
      <c r="Y115" s="4" t="s">
        <v>641</v>
      </c>
      <c r="Z115" s="4" t="s">
        <v>641</v>
      </c>
      <c r="AA115" s="4" t="s">
        <v>641</v>
      </c>
      <c r="AB115" s="4">
        <v>502.94696069011189</v>
      </c>
      <c r="AC115" s="4" t="s">
        <v>641</v>
      </c>
    </row>
    <row r="116" spans="2:29">
      <c r="B116" s="21" t="str">
        <f>IF([1]Sources!B114=0,"",[1]Sources!B114)</f>
        <v>dena2016potentialatlas</v>
      </c>
      <c r="C116" t="str">
        <f t="shared" si="6"/>
        <v>Electrolyzer (AEL)</v>
      </c>
      <c r="D116" t="str">
        <f>IFERROR(VLOOKUP(B116,[1]!Sources[#Data],2,FALSE),"")</f>
        <v/>
      </c>
      <c r="E116" t="str">
        <f ca="1">IFERROR(OFFSET([1]Database!$D$3,MATCH(ALK!$B116,[1]Database!$B$4:$B$2416,0)+MATCH(ALK!$C116,[1]Database!$C$4:$C$26,0)-1,MATCH(ALK!E$4,[1]Database!$E$2:$BV$2,0)),"")</f>
        <v/>
      </c>
      <c r="F116" t="str">
        <f t="shared" si="7"/>
        <v>EUR</v>
      </c>
      <c r="G116" s="4" t="s">
        <v>641</v>
      </c>
      <c r="H116" s="4" t="s">
        <v>641</v>
      </c>
      <c r="I116" s="4" t="s">
        <v>641</v>
      </c>
      <c r="J116" s="4" t="s">
        <v>641</v>
      </c>
      <c r="K116" s="4" t="s">
        <v>641</v>
      </c>
      <c r="L116" s="4" t="s">
        <v>641</v>
      </c>
      <c r="M116" s="4" t="s">
        <v>641</v>
      </c>
      <c r="N116" s="4" t="s">
        <v>641</v>
      </c>
      <c r="O116" s="4" t="s">
        <v>641</v>
      </c>
      <c r="P116" s="4" t="s">
        <v>641</v>
      </c>
      <c r="Q116" s="4" t="s">
        <v>641</v>
      </c>
      <c r="R116" s="4" t="s">
        <v>641</v>
      </c>
      <c r="S116" s="4" t="s">
        <v>641</v>
      </c>
      <c r="T116" s="4" t="s">
        <v>641</v>
      </c>
      <c r="U116" s="4" t="s">
        <v>641</v>
      </c>
      <c r="V116" s="4" t="s">
        <v>641</v>
      </c>
      <c r="W116" s="4">
        <v>1000</v>
      </c>
      <c r="X116" s="4" t="s">
        <v>641</v>
      </c>
      <c r="Y116" s="4" t="s">
        <v>641</v>
      </c>
      <c r="Z116" s="4" t="s">
        <v>641</v>
      </c>
      <c r="AA116" s="4" t="s">
        <v>641</v>
      </c>
      <c r="AB116" s="4" t="s">
        <v>641</v>
      </c>
      <c r="AC116" s="4">
        <v>700</v>
      </c>
    </row>
    <row r="117" spans="2:29">
      <c r="B117" s="21" t="str">
        <f>IF([1]Sources!B115=0,"",[1]Sources!B115)</f>
        <v>DOE2013solid</v>
      </c>
      <c r="C117" t="str">
        <f t="shared" si="6"/>
        <v>Electrolyzer (AEL)</v>
      </c>
      <c r="D117" t="str">
        <f>IFERROR(VLOOKUP(B117,[1]!Sources[#Data],2,FALSE),"")</f>
        <v/>
      </c>
      <c r="E117" t="str">
        <f ca="1">IFERROR(OFFSET([1]Database!$D$3,MATCH(ALK!$B117,[1]Database!$B$4:$B$2416,0)+MATCH(ALK!$C117,[1]Database!$C$4:$C$26,0)-1,MATCH(ALK!E$4,[1]Database!$E$2:$BV$2,0)),"")</f>
        <v/>
      </c>
      <c r="F117" t="str">
        <f t="shared" si="7"/>
        <v>EUR</v>
      </c>
      <c r="G117" s="4" t="s">
        <v>641</v>
      </c>
      <c r="H117" s="4" t="s">
        <v>641</v>
      </c>
      <c r="I117" s="4" t="s">
        <v>641</v>
      </c>
      <c r="J117" s="4" t="s">
        <v>641</v>
      </c>
      <c r="K117" s="4" t="s">
        <v>641</v>
      </c>
      <c r="L117" s="4" t="s">
        <v>641</v>
      </c>
      <c r="M117" s="4" t="s">
        <v>641</v>
      </c>
      <c r="N117" s="4" t="s">
        <v>641</v>
      </c>
      <c r="O117" s="4" t="s">
        <v>641</v>
      </c>
      <c r="P117" s="4" t="s">
        <v>641</v>
      </c>
      <c r="Q117" s="4" t="s">
        <v>641</v>
      </c>
      <c r="R117" s="4" t="s">
        <v>641</v>
      </c>
      <c r="S117" s="4" t="s">
        <v>641</v>
      </c>
      <c r="T117" s="4" t="s">
        <v>641</v>
      </c>
      <c r="U117" s="4" t="s">
        <v>641</v>
      </c>
      <c r="V117" s="4" t="s">
        <v>641</v>
      </c>
      <c r="W117" s="4" t="s">
        <v>641</v>
      </c>
      <c r="X117" s="4" t="s">
        <v>641</v>
      </c>
      <c r="Y117" s="4" t="s">
        <v>641</v>
      </c>
      <c r="Z117" s="4" t="s">
        <v>641</v>
      </c>
      <c r="AA117" s="4" t="s">
        <v>641</v>
      </c>
      <c r="AB117" s="4" t="s">
        <v>641</v>
      </c>
      <c r="AC117" s="4" t="s">
        <v>641</v>
      </c>
    </row>
    <row r="118" spans="2:29">
      <c r="B118" s="21" t="str">
        <f>IF([1]Sources!B116=0,"",[1]Sources!B116)</f>
        <v>eichman2014novel</v>
      </c>
      <c r="C118" t="str">
        <f t="shared" si="6"/>
        <v>Electrolyzer (AEL)</v>
      </c>
      <c r="D118" t="str">
        <f>IFERROR(VLOOKUP(B118,[1]!Sources[#Data],2,FALSE),"")</f>
        <v/>
      </c>
      <c r="E118" t="str">
        <f ca="1">IFERROR(OFFSET([1]Database!$D$3,MATCH(ALK!$B118,[1]Database!$B$4:$B$2416,0)+MATCH(ALK!$C118,[1]Database!$C$4:$C$26,0)-1,MATCH(ALK!E$4,[1]Database!$E$2:$BV$2,0)),"")</f>
        <v/>
      </c>
      <c r="F118" t="str">
        <f t="shared" si="7"/>
        <v>EUR</v>
      </c>
      <c r="G118" s="4" t="s">
        <v>641</v>
      </c>
      <c r="H118" s="4" t="s">
        <v>641</v>
      </c>
      <c r="I118" s="4" t="s">
        <v>641</v>
      </c>
      <c r="J118" s="4" t="s">
        <v>641</v>
      </c>
      <c r="K118" s="4" t="s">
        <v>641</v>
      </c>
      <c r="L118" s="4" t="s">
        <v>641</v>
      </c>
      <c r="M118" s="4" t="s">
        <v>641</v>
      </c>
      <c r="N118" s="4" t="s">
        <v>641</v>
      </c>
      <c r="O118" s="4" t="s">
        <v>641</v>
      </c>
      <c r="P118" s="4" t="s">
        <v>641</v>
      </c>
      <c r="Q118" s="4" t="s">
        <v>641</v>
      </c>
      <c r="R118" s="4" t="s">
        <v>641</v>
      </c>
      <c r="S118" s="4" t="s">
        <v>641</v>
      </c>
      <c r="T118" s="4" t="s">
        <v>641</v>
      </c>
      <c r="U118" s="4" t="s">
        <v>641</v>
      </c>
      <c r="V118" s="4" t="s">
        <v>641</v>
      </c>
      <c r="W118" s="4" t="s">
        <v>641</v>
      </c>
      <c r="X118" s="4" t="s">
        <v>641</v>
      </c>
      <c r="Y118" s="4" t="s">
        <v>641</v>
      </c>
      <c r="Z118" s="4" t="s">
        <v>641</v>
      </c>
      <c r="AA118" s="4" t="s">
        <v>641</v>
      </c>
      <c r="AB118" s="4" t="s">
        <v>641</v>
      </c>
      <c r="AC118" s="4" t="s">
        <v>641</v>
      </c>
    </row>
    <row r="119" spans="2:29">
      <c r="B119" s="21" t="str">
        <f>IF([1]Sources!B117=0,"",[1]Sources!B117)</f>
        <v>eichman2015hydrogen</v>
      </c>
      <c r="C119" t="str">
        <f t="shared" si="6"/>
        <v>Electrolyzer (AEL)</v>
      </c>
      <c r="D119" t="str">
        <f>IFERROR(VLOOKUP(B119,[1]!Sources[#Data],2,FALSE),"")</f>
        <v/>
      </c>
      <c r="E119" t="str">
        <f ca="1">IFERROR(OFFSET([1]Database!$D$3,MATCH(ALK!$B119,[1]Database!$B$4:$B$2416,0)+MATCH(ALK!$C119,[1]Database!$C$4:$C$26,0)-1,MATCH(ALK!E$4,[1]Database!$E$2:$BV$2,0)),"")</f>
        <v/>
      </c>
      <c r="F119" t="str">
        <f t="shared" si="7"/>
        <v>EUR</v>
      </c>
      <c r="G119" s="4" t="s">
        <v>641</v>
      </c>
      <c r="H119" s="4" t="s">
        <v>641</v>
      </c>
      <c r="I119" s="4" t="s">
        <v>641</v>
      </c>
      <c r="J119" s="4" t="s">
        <v>641</v>
      </c>
      <c r="K119" s="4" t="s">
        <v>641</v>
      </c>
      <c r="L119" s="4" t="s">
        <v>641</v>
      </c>
      <c r="M119" s="4" t="s">
        <v>641</v>
      </c>
      <c r="N119" s="4" t="s">
        <v>641</v>
      </c>
      <c r="O119" s="4" t="s">
        <v>641</v>
      </c>
      <c r="P119" s="4" t="s">
        <v>641</v>
      </c>
      <c r="Q119" s="4" t="s">
        <v>641</v>
      </c>
      <c r="R119" s="4" t="s">
        <v>641</v>
      </c>
      <c r="S119" s="4" t="s">
        <v>641</v>
      </c>
      <c r="T119" s="4" t="s">
        <v>641</v>
      </c>
      <c r="U119" s="4" t="s">
        <v>641</v>
      </c>
      <c r="V119" s="4" t="s">
        <v>641</v>
      </c>
      <c r="W119" s="4">
        <v>1283.0176967204754</v>
      </c>
      <c r="X119" s="4" t="s">
        <v>641</v>
      </c>
      <c r="Y119" s="4" t="s">
        <v>641</v>
      </c>
      <c r="Z119" s="4" t="s">
        <v>641</v>
      </c>
      <c r="AA119" s="4" t="s">
        <v>641</v>
      </c>
      <c r="AB119" s="4" t="s">
        <v>641</v>
      </c>
      <c r="AC119" s="4" t="s">
        <v>641</v>
      </c>
    </row>
    <row r="120" spans="2:29">
      <c r="B120" s="21" t="str">
        <f>IF([1]Sources!B118=0,"",[1]Sources!B118)</f>
        <v>enea2016potential</v>
      </c>
      <c r="C120" t="str">
        <f t="shared" si="6"/>
        <v>Electrolyzer (AEL)</v>
      </c>
      <c r="D120" t="str">
        <f>IFERROR(VLOOKUP(B120,[1]!Sources[#Data],2,FALSE),"")</f>
        <v/>
      </c>
      <c r="E120" t="str">
        <f ca="1">IFERROR(OFFSET([1]Database!$D$3,MATCH(ALK!$B120,[1]Database!$B$4:$B$2416,0)+MATCH(ALK!$C120,[1]Database!$C$4:$C$26,0)-1,MATCH(ALK!E$4,[1]Database!$E$2:$BV$2,0)),"")</f>
        <v/>
      </c>
      <c r="F120" t="str">
        <f t="shared" si="7"/>
        <v>EUR</v>
      </c>
      <c r="G120" s="4" t="s">
        <v>641</v>
      </c>
      <c r="H120" s="4" t="s">
        <v>641</v>
      </c>
      <c r="I120" s="4" t="s">
        <v>641</v>
      </c>
      <c r="J120" s="4" t="s">
        <v>641</v>
      </c>
      <c r="K120" s="4" t="s">
        <v>641</v>
      </c>
      <c r="L120" s="4" t="s">
        <v>641</v>
      </c>
      <c r="M120" s="4" t="s">
        <v>641</v>
      </c>
      <c r="N120" s="4" t="s">
        <v>641</v>
      </c>
      <c r="O120" s="4" t="s">
        <v>641</v>
      </c>
      <c r="P120" s="4" t="s">
        <v>641</v>
      </c>
      <c r="Q120" s="4" t="s">
        <v>641</v>
      </c>
      <c r="R120" s="4" t="s">
        <v>641</v>
      </c>
      <c r="S120" s="4" t="s">
        <v>641</v>
      </c>
      <c r="T120" s="4" t="s">
        <v>641</v>
      </c>
      <c r="U120" s="4" t="s">
        <v>641</v>
      </c>
      <c r="V120" s="4" t="s">
        <v>641</v>
      </c>
      <c r="W120" s="4">
        <v>1200</v>
      </c>
      <c r="X120" s="4" t="s">
        <v>641</v>
      </c>
      <c r="Y120" s="4" t="s">
        <v>641</v>
      </c>
      <c r="Z120" s="4" t="s">
        <v>641</v>
      </c>
      <c r="AA120" s="4" t="s">
        <v>641</v>
      </c>
      <c r="AB120" s="4" t="s">
        <v>641</v>
      </c>
      <c r="AC120" s="4" t="s">
        <v>641</v>
      </c>
    </row>
    <row r="121" spans="2:29">
      <c r="B121" s="21" t="str">
        <f>IF([1]Sources!B119=0,"",[1]Sources!B119)</f>
        <v>etogas2015the</v>
      </c>
      <c r="C121" t="str">
        <f t="shared" si="6"/>
        <v>Electrolyzer (AEL)</v>
      </c>
      <c r="D121" t="str">
        <f>IFERROR(VLOOKUP(B121,[1]!Sources[#Data],2,FALSE),"")</f>
        <v/>
      </c>
      <c r="E121" t="str">
        <f ca="1">IFERROR(OFFSET([1]Database!$D$3,MATCH(ALK!$B121,[1]Database!$B$4:$B$2416,0)+MATCH(ALK!$C121,[1]Database!$C$4:$C$26,0)-1,MATCH(ALK!E$4,[1]Database!$E$2:$BV$2,0)),"")</f>
        <v/>
      </c>
      <c r="F121" t="str">
        <f t="shared" si="7"/>
        <v>EUR</v>
      </c>
      <c r="G121" s="4" t="s">
        <v>641</v>
      </c>
      <c r="H121" s="4" t="s">
        <v>641</v>
      </c>
      <c r="I121" s="4" t="s">
        <v>641</v>
      </c>
      <c r="J121" s="4" t="s">
        <v>641</v>
      </c>
      <c r="K121" s="4" t="s">
        <v>641</v>
      </c>
      <c r="L121" s="4" t="s">
        <v>641</v>
      </c>
      <c r="M121" s="4" t="s">
        <v>641</v>
      </c>
      <c r="N121" s="4" t="s">
        <v>641</v>
      </c>
      <c r="O121" s="4" t="s">
        <v>641</v>
      </c>
      <c r="P121" s="4" t="s">
        <v>641</v>
      </c>
      <c r="Q121" s="4" t="s">
        <v>641</v>
      </c>
      <c r="R121" s="4" t="s">
        <v>641</v>
      </c>
      <c r="S121" s="4" t="s">
        <v>641</v>
      </c>
      <c r="T121" s="4" t="s">
        <v>641</v>
      </c>
      <c r="U121" s="4" t="s">
        <v>641</v>
      </c>
      <c r="V121" s="4" t="s">
        <v>641</v>
      </c>
      <c r="W121" s="4" t="s">
        <v>641</v>
      </c>
      <c r="X121" s="4" t="s">
        <v>641</v>
      </c>
      <c r="Y121" s="4" t="s">
        <v>641</v>
      </c>
      <c r="Z121" s="4" t="s">
        <v>641</v>
      </c>
      <c r="AA121" s="4" t="s">
        <v>641</v>
      </c>
      <c r="AB121" s="4" t="s">
        <v>641</v>
      </c>
      <c r="AC121" s="4" t="s">
        <v>641</v>
      </c>
    </row>
    <row r="122" spans="2:29">
      <c r="B122" s="21" t="str">
        <f>IF([1]Sources!B120=0,"",[1]Sources!B120)</f>
        <v>fasihi2015economics</v>
      </c>
      <c r="C122" t="str">
        <f t="shared" si="6"/>
        <v>Electrolyzer (AEL)</v>
      </c>
      <c r="D122" t="str">
        <f>IFERROR(VLOOKUP(B122,[1]!Sources[#Data],2,FALSE),"")</f>
        <v/>
      </c>
      <c r="E122" t="str">
        <f ca="1">IFERROR(OFFSET([1]Database!$D$3,MATCH(ALK!$B122,[1]Database!$B$4:$B$2416,0)+MATCH(ALK!$C122,[1]Database!$C$4:$C$26,0)-1,MATCH(ALK!E$4,[1]Database!$E$2:$BV$2,0)),"")</f>
        <v/>
      </c>
      <c r="F122" t="str">
        <f t="shared" si="7"/>
        <v>EUR</v>
      </c>
      <c r="G122" s="4" t="s">
        <v>641</v>
      </c>
      <c r="H122" s="4" t="s">
        <v>641</v>
      </c>
      <c r="I122" s="4" t="s">
        <v>641</v>
      </c>
      <c r="J122" s="4" t="s">
        <v>641</v>
      </c>
      <c r="K122" s="4" t="s">
        <v>641</v>
      </c>
      <c r="L122" s="4" t="s">
        <v>641</v>
      </c>
      <c r="M122" s="4" t="s">
        <v>641</v>
      </c>
      <c r="N122" s="4" t="s">
        <v>641</v>
      </c>
      <c r="O122" s="4" t="s">
        <v>641</v>
      </c>
      <c r="P122" s="4" t="s">
        <v>641</v>
      </c>
      <c r="Q122" s="4" t="s">
        <v>641</v>
      </c>
      <c r="R122" s="4" t="s">
        <v>641</v>
      </c>
      <c r="S122" s="4" t="s">
        <v>641</v>
      </c>
      <c r="T122" s="4" t="s">
        <v>641</v>
      </c>
      <c r="U122" s="4" t="s">
        <v>641</v>
      </c>
      <c r="V122" s="4" t="s">
        <v>641</v>
      </c>
      <c r="W122" s="4" t="s">
        <v>641</v>
      </c>
      <c r="X122" s="4" t="s">
        <v>641</v>
      </c>
      <c r="Y122" s="4" t="s">
        <v>641</v>
      </c>
      <c r="Z122" s="4" t="s">
        <v>641</v>
      </c>
      <c r="AA122" s="4" t="s">
        <v>641</v>
      </c>
      <c r="AB122" s="4" t="s">
        <v>641</v>
      </c>
      <c r="AC122" s="4" t="s">
        <v>641</v>
      </c>
    </row>
    <row r="123" spans="2:29">
      <c r="B123" s="21" t="str">
        <f>IF([1]Sources!B121=0,"",[1]Sources!B121)</f>
        <v>fichtner2014erstellung</v>
      </c>
      <c r="C123" t="str">
        <f t="shared" si="6"/>
        <v>Electrolyzer (AEL)</v>
      </c>
      <c r="D123" t="str">
        <f>IFERROR(VLOOKUP(B123,[1]!Sources[#Data],2,FALSE),"")</f>
        <v/>
      </c>
      <c r="E123" t="str">
        <f ca="1">IFERROR(OFFSET([1]Database!$D$3,MATCH(ALK!$B123,[1]Database!$B$4:$B$2416,0)+MATCH(ALK!$C123,[1]Database!$C$4:$C$26,0)-1,MATCH(ALK!E$4,[1]Database!$E$2:$BV$2,0)),"")</f>
        <v/>
      </c>
      <c r="F123" t="str">
        <f t="shared" si="7"/>
        <v>EUR</v>
      </c>
      <c r="G123" s="4" t="s">
        <v>641</v>
      </c>
      <c r="H123" s="4" t="s">
        <v>641</v>
      </c>
      <c r="I123" s="4" t="s">
        <v>641</v>
      </c>
      <c r="J123" s="4" t="s">
        <v>641</v>
      </c>
      <c r="K123" s="4" t="s">
        <v>641</v>
      </c>
      <c r="L123" s="4" t="s">
        <v>641</v>
      </c>
      <c r="M123" s="4" t="s">
        <v>641</v>
      </c>
      <c r="N123" s="4" t="s">
        <v>641</v>
      </c>
      <c r="O123" s="4" t="s">
        <v>641</v>
      </c>
      <c r="P123" s="4" t="s">
        <v>641</v>
      </c>
      <c r="Q123" s="4" t="s">
        <v>641</v>
      </c>
      <c r="R123" s="4" t="s">
        <v>641</v>
      </c>
      <c r="S123" s="4" t="s">
        <v>641</v>
      </c>
      <c r="T123" s="4" t="s">
        <v>641</v>
      </c>
      <c r="U123" s="4" t="s">
        <v>641</v>
      </c>
      <c r="V123" s="4" t="s">
        <v>641</v>
      </c>
      <c r="W123" s="4" t="s">
        <v>641</v>
      </c>
      <c r="X123" s="4" t="s">
        <v>641</v>
      </c>
      <c r="Y123" s="4" t="s">
        <v>641</v>
      </c>
      <c r="Z123" s="4" t="s">
        <v>641</v>
      </c>
      <c r="AA123" s="4" t="s">
        <v>641</v>
      </c>
      <c r="AB123" s="4" t="s">
        <v>641</v>
      </c>
      <c r="AC123" s="4" t="s">
        <v>641</v>
      </c>
    </row>
    <row r="124" spans="2:29">
      <c r="B124" s="21" t="str">
        <f>IF([1]Sources!B122=0,"",[1]Sources!B122)</f>
        <v>genovese2009current</v>
      </c>
      <c r="C124" t="str">
        <f t="shared" si="6"/>
        <v>Electrolyzer (AEL)</v>
      </c>
      <c r="D124" t="str">
        <f>IFERROR(VLOOKUP(B124,[1]!Sources[#Data],2,FALSE),"")</f>
        <v/>
      </c>
      <c r="E124" t="str">
        <f ca="1">IFERROR(OFFSET([1]Database!$D$3,MATCH(ALK!$B124,[1]Database!$B$4:$B$2416,0)+MATCH(ALK!$C124,[1]Database!$C$4:$C$26,0)-1,MATCH(ALK!E$4,[1]Database!$E$2:$BV$2,0)),"")</f>
        <v/>
      </c>
      <c r="F124" t="str">
        <f t="shared" si="7"/>
        <v>EUR</v>
      </c>
      <c r="G124" s="4" t="s">
        <v>641</v>
      </c>
      <c r="H124" s="4" t="s">
        <v>641</v>
      </c>
      <c r="I124" s="4" t="s">
        <v>641</v>
      </c>
      <c r="J124" s="4" t="s">
        <v>641</v>
      </c>
      <c r="K124" s="4" t="s">
        <v>641</v>
      </c>
      <c r="L124" s="4" t="s">
        <v>641</v>
      </c>
      <c r="M124" s="4" t="s">
        <v>641</v>
      </c>
      <c r="N124" s="4" t="s">
        <v>641</v>
      </c>
      <c r="O124" s="4" t="s">
        <v>641</v>
      </c>
      <c r="P124" s="4" t="s">
        <v>641</v>
      </c>
      <c r="Q124" s="4" t="s">
        <v>641</v>
      </c>
      <c r="R124" s="4" t="s">
        <v>641</v>
      </c>
      <c r="S124" s="4" t="s">
        <v>641</v>
      </c>
      <c r="T124" s="4" t="s">
        <v>641</v>
      </c>
      <c r="U124" s="4" t="s">
        <v>641</v>
      </c>
      <c r="V124" s="4" t="s">
        <v>641</v>
      </c>
      <c r="W124" s="4" t="s">
        <v>641</v>
      </c>
      <c r="X124" s="4" t="s">
        <v>641</v>
      </c>
      <c r="Y124" s="4" t="s">
        <v>641</v>
      </c>
      <c r="Z124" s="4" t="s">
        <v>641</v>
      </c>
      <c r="AA124" s="4" t="s">
        <v>641</v>
      </c>
      <c r="AB124" s="4" t="s">
        <v>641</v>
      </c>
      <c r="AC124" s="4" t="s">
        <v>641</v>
      </c>
    </row>
    <row r="125" spans="2:29">
      <c r="B125" s="21" t="str">
        <f>IF([1]Sources!B123=0,"",[1]Sources!B123)</f>
        <v>graf2014power</v>
      </c>
      <c r="C125" t="str">
        <f t="shared" si="6"/>
        <v>Electrolyzer (AEL)</v>
      </c>
      <c r="D125" t="str">
        <f>IFERROR(VLOOKUP(B125,[1]!Sources[#Data],2,FALSE),"")</f>
        <v/>
      </c>
      <c r="E125" t="str">
        <f ca="1">IFERROR(OFFSET([1]Database!$D$3,MATCH(ALK!$B125,[1]Database!$B$4:$B$2416,0)+MATCH(ALK!$C125,[1]Database!$C$4:$C$26,0)-1,MATCH(ALK!E$4,[1]Database!$E$2:$BV$2,0)),"")</f>
        <v/>
      </c>
      <c r="F125" t="str">
        <f t="shared" si="7"/>
        <v>EUR</v>
      </c>
      <c r="G125" s="4" t="s">
        <v>641</v>
      </c>
      <c r="H125" s="4" t="s">
        <v>641</v>
      </c>
      <c r="I125" s="4" t="s">
        <v>641</v>
      </c>
      <c r="J125" s="4" t="s">
        <v>641</v>
      </c>
      <c r="K125" s="4" t="s">
        <v>641</v>
      </c>
      <c r="L125" s="4" t="s">
        <v>641</v>
      </c>
      <c r="M125" s="4" t="s">
        <v>641</v>
      </c>
      <c r="N125" s="4" t="s">
        <v>641</v>
      </c>
      <c r="O125" s="4" t="s">
        <v>641</v>
      </c>
      <c r="P125" s="4" t="s">
        <v>641</v>
      </c>
      <c r="Q125" s="4" t="s">
        <v>641</v>
      </c>
      <c r="R125" s="4" t="s">
        <v>641</v>
      </c>
      <c r="S125" s="4" t="s">
        <v>641</v>
      </c>
      <c r="T125" s="4" t="s">
        <v>641</v>
      </c>
      <c r="U125" s="4" t="s">
        <v>641</v>
      </c>
      <c r="V125" s="4" t="s">
        <v>641</v>
      </c>
      <c r="W125" s="4" t="s">
        <v>641</v>
      </c>
      <c r="X125" s="4" t="s">
        <v>641</v>
      </c>
      <c r="Y125" s="4" t="s">
        <v>641</v>
      </c>
      <c r="Z125" s="4" t="s">
        <v>641</v>
      </c>
      <c r="AA125" s="4" t="s">
        <v>641</v>
      </c>
      <c r="AB125" s="4" t="s">
        <v>641</v>
      </c>
      <c r="AC125" s="4" t="s">
        <v>641</v>
      </c>
    </row>
    <row r="126" spans="2:29">
      <c r="B126" s="21" t="str">
        <f>IF([1]Sources!B124=0,"",[1]Sources!B124)</f>
        <v>graf2014techno</v>
      </c>
      <c r="C126" t="str">
        <f t="shared" si="6"/>
        <v>Electrolyzer (AEL)</v>
      </c>
      <c r="D126" t="str">
        <f>IFERROR(VLOOKUP(B126,[1]!Sources[#Data],2,FALSE),"")</f>
        <v/>
      </c>
      <c r="E126" t="str">
        <f ca="1">IFERROR(OFFSET([1]Database!$D$3,MATCH(ALK!$B126,[1]Database!$B$4:$B$2416,0)+MATCH(ALK!$C126,[1]Database!$C$4:$C$26,0)-1,MATCH(ALK!E$4,[1]Database!$E$2:$BV$2,0)),"")</f>
        <v/>
      </c>
      <c r="F126" t="str">
        <f t="shared" si="7"/>
        <v>EUR</v>
      </c>
      <c r="G126" s="4" t="s">
        <v>641</v>
      </c>
      <c r="H126" s="4" t="s">
        <v>641</v>
      </c>
      <c r="I126" s="4" t="s">
        <v>641</v>
      </c>
      <c r="J126" s="4" t="s">
        <v>641</v>
      </c>
      <c r="K126" s="4" t="s">
        <v>641</v>
      </c>
      <c r="L126" s="4" t="s">
        <v>641</v>
      </c>
      <c r="M126" s="4" t="s">
        <v>641</v>
      </c>
      <c r="N126" s="4" t="s">
        <v>641</v>
      </c>
      <c r="O126" s="4" t="s">
        <v>641</v>
      </c>
      <c r="P126" s="4" t="s">
        <v>641</v>
      </c>
      <c r="Q126" s="4" t="s">
        <v>641</v>
      </c>
      <c r="R126" s="4" t="s">
        <v>641</v>
      </c>
      <c r="S126" s="4" t="s">
        <v>641</v>
      </c>
      <c r="T126" s="4">
        <v>1210.4625146716078</v>
      </c>
      <c r="U126" s="4" t="s">
        <v>641</v>
      </c>
      <c r="V126" s="4" t="s">
        <v>641</v>
      </c>
      <c r="W126" s="4" t="s">
        <v>641</v>
      </c>
      <c r="X126" s="4" t="s">
        <v>641</v>
      </c>
      <c r="Y126" s="4" t="s">
        <v>641</v>
      </c>
      <c r="Z126" s="4" t="s">
        <v>641</v>
      </c>
      <c r="AA126" s="4">
        <v>1109.5906384489738</v>
      </c>
      <c r="AB126" s="4" t="s">
        <v>641</v>
      </c>
      <c r="AC126" s="4">
        <v>1059.1547003376568</v>
      </c>
    </row>
    <row r="127" spans="2:29">
      <c r="B127" s="21" t="str">
        <f>IF([1]Sources!B125=0,"",[1]Sources!B125)</f>
        <v>greaves2014power</v>
      </c>
      <c r="C127" t="str">
        <f t="shared" si="6"/>
        <v>Electrolyzer (AEL)</v>
      </c>
      <c r="D127" t="str">
        <f>IFERROR(VLOOKUP(B127,[1]!Sources[#Data],2,FALSE),"")</f>
        <v/>
      </c>
      <c r="E127" t="str">
        <f ca="1">IFERROR(OFFSET([1]Database!$D$3,MATCH(ALK!$B127,[1]Database!$B$4:$B$2416,0)+MATCH(ALK!$C127,[1]Database!$C$4:$C$26,0)-1,MATCH(ALK!E$4,[1]Database!$E$2:$BV$2,0)),"")</f>
        <v/>
      </c>
      <c r="F127" t="str">
        <f t="shared" si="7"/>
        <v>EUR</v>
      </c>
      <c r="G127" s="4" t="s">
        <v>641</v>
      </c>
      <c r="H127" s="4" t="s">
        <v>641</v>
      </c>
      <c r="I127" s="4" t="s">
        <v>641</v>
      </c>
      <c r="J127" s="4" t="s">
        <v>641</v>
      </c>
      <c r="K127" s="4" t="s">
        <v>641</v>
      </c>
      <c r="L127" s="4" t="s">
        <v>641</v>
      </c>
      <c r="M127" s="4" t="s">
        <v>641</v>
      </c>
      <c r="N127" s="4" t="s">
        <v>641</v>
      </c>
      <c r="O127" s="4" t="s">
        <v>641</v>
      </c>
      <c r="P127" s="4" t="s">
        <v>641</v>
      </c>
      <c r="Q127" s="4" t="s">
        <v>641</v>
      </c>
      <c r="R127" s="4" t="s">
        <v>641</v>
      </c>
      <c r="S127" s="4" t="s">
        <v>641</v>
      </c>
      <c r="T127" s="4" t="s">
        <v>641</v>
      </c>
      <c r="U127" s="4">
        <v>1138.9330567796233</v>
      </c>
      <c r="V127" s="4" t="s">
        <v>641</v>
      </c>
      <c r="W127" s="4" t="s">
        <v>641</v>
      </c>
      <c r="X127" s="4" t="s">
        <v>641</v>
      </c>
      <c r="Y127" s="4" t="s">
        <v>641</v>
      </c>
      <c r="Z127" s="4" t="s">
        <v>641</v>
      </c>
      <c r="AA127" s="4" t="s">
        <v>641</v>
      </c>
      <c r="AB127" s="4" t="s">
        <v>641</v>
      </c>
      <c r="AC127" s="4" t="s">
        <v>641</v>
      </c>
    </row>
    <row r="128" spans="2:29">
      <c r="B128" s="21" t="str">
        <f>IF([1]Sources!B126=0,"",[1]Sources!B126)</f>
        <v>grond2013systems</v>
      </c>
      <c r="C128" t="str">
        <f t="shared" si="6"/>
        <v>Electrolyzer (AEL)</v>
      </c>
      <c r="D128" t="str">
        <f>IFERROR(VLOOKUP(B128,[1]!Sources[#Data],2,FALSE),"")</f>
        <v/>
      </c>
      <c r="E128" t="str">
        <f ca="1">IFERROR(OFFSET([1]Database!$D$3,MATCH(ALK!$B128,[1]Database!$B$4:$B$2416,0)+MATCH(ALK!$C128,[1]Database!$C$4:$C$26,0)-1,MATCH(ALK!E$4,[1]Database!$E$2:$BV$2,0)),"")</f>
        <v/>
      </c>
      <c r="F128" t="str">
        <f t="shared" si="7"/>
        <v>EUR</v>
      </c>
      <c r="G128" s="4" t="s">
        <v>641</v>
      </c>
      <c r="H128" s="4" t="s">
        <v>641</v>
      </c>
      <c r="I128" s="4" t="s">
        <v>641</v>
      </c>
      <c r="J128" s="4" t="s">
        <v>641</v>
      </c>
      <c r="K128" s="4" t="s">
        <v>641</v>
      </c>
      <c r="L128" s="4" t="s">
        <v>641</v>
      </c>
      <c r="M128" s="4" t="s">
        <v>641</v>
      </c>
      <c r="N128" s="4" t="s">
        <v>641</v>
      </c>
      <c r="O128" s="4" t="s">
        <v>641</v>
      </c>
      <c r="P128" s="4" t="s">
        <v>641</v>
      </c>
      <c r="Q128" s="4" t="s">
        <v>641</v>
      </c>
      <c r="R128" s="4" t="s">
        <v>641</v>
      </c>
      <c r="S128" s="4" t="s">
        <v>641</v>
      </c>
      <c r="T128" s="4" t="s">
        <v>641</v>
      </c>
      <c r="U128" s="4" t="s">
        <v>641</v>
      </c>
      <c r="V128" s="4" t="s">
        <v>641</v>
      </c>
      <c r="W128" s="4" t="s">
        <v>641</v>
      </c>
      <c r="X128" s="4" t="s">
        <v>641</v>
      </c>
      <c r="Y128" s="4" t="s">
        <v>641</v>
      </c>
      <c r="Z128" s="4" t="s">
        <v>641</v>
      </c>
      <c r="AA128" s="4" t="s">
        <v>641</v>
      </c>
      <c r="AB128" s="4" t="s">
        <v>641</v>
      </c>
      <c r="AC128" s="4" t="s">
        <v>641</v>
      </c>
    </row>
    <row r="129" spans="2:29">
      <c r="B129" s="21" t="str">
        <f>IF([1]Sources!B127=0,"",[1]Sources!B127)</f>
        <v>harrison2009wind</v>
      </c>
      <c r="C129" t="str">
        <f t="shared" si="6"/>
        <v>Electrolyzer (AEL)</v>
      </c>
      <c r="D129" t="str">
        <f>IFERROR(VLOOKUP(B129,[1]!Sources[#Data],2,FALSE),"")</f>
        <v/>
      </c>
      <c r="E129" t="str">
        <f ca="1">IFERROR(OFFSET([1]Database!$D$3,MATCH(ALK!$B129,[1]Database!$B$4:$B$2416,0)+MATCH(ALK!$C129,[1]Database!$C$4:$C$26,0)-1,MATCH(ALK!E$4,[1]Database!$E$2:$BV$2,0)),"")</f>
        <v/>
      </c>
      <c r="F129" t="str">
        <f t="shared" si="7"/>
        <v>EUR</v>
      </c>
      <c r="G129" s="4" t="s">
        <v>641</v>
      </c>
      <c r="H129" s="4" t="s">
        <v>641</v>
      </c>
      <c r="I129" s="4" t="s">
        <v>641</v>
      </c>
      <c r="J129" s="4" t="s">
        <v>641</v>
      </c>
      <c r="K129" s="4" t="s">
        <v>641</v>
      </c>
      <c r="L129" s="4" t="s">
        <v>641</v>
      </c>
      <c r="M129" s="4" t="s">
        <v>641</v>
      </c>
      <c r="N129" s="4" t="s">
        <v>641</v>
      </c>
      <c r="O129" s="4" t="s">
        <v>641</v>
      </c>
      <c r="P129" s="4">
        <v>675.22897051591804</v>
      </c>
      <c r="Q129" s="4" t="s">
        <v>641</v>
      </c>
      <c r="R129" s="4" t="s">
        <v>641</v>
      </c>
      <c r="S129" s="4" t="s">
        <v>641</v>
      </c>
      <c r="T129" s="4" t="s">
        <v>641</v>
      </c>
      <c r="U129" s="4" t="s">
        <v>641</v>
      </c>
      <c r="V129" s="4" t="s">
        <v>641</v>
      </c>
      <c r="W129" s="4" t="s">
        <v>641</v>
      </c>
      <c r="X129" s="4" t="s">
        <v>641</v>
      </c>
      <c r="Y129" s="4" t="s">
        <v>641</v>
      </c>
      <c r="Z129" s="4" t="s">
        <v>641</v>
      </c>
      <c r="AA129" s="4" t="s">
        <v>641</v>
      </c>
      <c r="AB129" s="4" t="s">
        <v>641</v>
      </c>
      <c r="AC129" s="4" t="s">
        <v>641</v>
      </c>
    </row>
    <row r="130" spans="2:29">
      <c r="B130" s="21" t="str">
        <f>IF([1]Sources!B128=0,"",[1]Sources!B128)</f>
        <v>harvego2008economic</v>
      </c>
      <c r="C130" t="str">
        <f t="shared" si="6"/>
        <v>Electrolyzer (AEL)</v>
      </c>
      <c r="D130" t="str">
        <f>IFERROR(VLOOKUP(B130,[1]!Sources[#Data],2,FALSE),"")</f>
        <v/>
      </c>
      <c r="E130" t="str">
        <f ca="1">IFERROR(OFFSET([1]Database!$D$3,MATCH(ALK!$B130,[1]Database!$B$4:$B$2416,0)+MATCH(ALK!$C130,[1]Database!$C$4:$C$26,0)-1,MATCH(ALK!E$4,[1]Database!$E$2:$BV$2,0)),"")</f>
        <v/>
      </c>
      <c r="F130" t="str">
        <f t="shared" si="7"/>
        <v>EUR</v>
      </c>
      <c r="G130" s="4" t="s">
        <v>641</v>
      </c>
      <c r="H130" s="4" t="s">
        <v>641</v>
      </c>
      <c r="I130" s="4" t="s">
        <v>641</v>
      </c>
      <c r="J130" s="4" t="s">
        <v>641</v>
      </c>
      <c r="K130" s="4" t="s">
        <v>641</v>
      </c>
      <c r="L130" s="4" t="s">
        <v>641</v>
      </c>
      <c r="M130" s="4" t="s">
        <v>641</v>
      </c>
      <c r="N130" s="4" t="s">
        <v>641</v>
      </c>
      <c r="O130" s="4" t="s">
        <v>641</v>
      </c>
      <c r="P130" s="4" t="s">
        <v>641</v>
      </c>
      <c r="Q130" s="4" t="s">
        <v>641</v>
      </c>
      <c r="R130" s="4" t="s">
        <v>641</v>
      </c>
      <c r="S130" s="4" t="s">
        <v>641</v>
      </c>
      <c r="T130" s="4" t="s">
        <v>641</v>
      </c>
      <c r="U130" s="4" t="s">
        <v>641</v>
      </c>
      <c r="V130" s="4" t="s">
        <v>641</v>
      </c>
      <c r="W130" s="4" t="s">
        <v>641</v>
      </c>
      <c r="X130" s="4" t="s">
        <v>641</v>
      </c>
      <c r="Y130" s="4" t="s">
        <v>641</v>
      </c>
      <c r="Z130" s="4" t="s">
        <v>641</v>
      </c>
      <c r="AA130" s="4" t="s">
        <v>641</v>
      </c>
      <c r="AB130" s="4" t="s">
        <v>641</v>
      </c>
      <c r="AC130" s="4" t="s">
        <v>641</v>
      </c>
    </row>
    <row r="131" spans="2:29">
      <c r="B131" s="21" t="str">
        <f>IF([1]Sources!B129=0,"",[1]Sources!B129)</f>
        <v>harvey2014power</v>
      </c>
      <c r="C131" t="str">
        <f t="shared" si="6"/>
        <v>Electrolyzer (AEL)</v>
      </c>
      <c r="D131" t="str">
        <f>IFERROR(VLOOKUP(B131,[1]!Sources[#Data],2,FALSE),"")</f>
        <v/>
      </c>
      <c r="E131" t="str">
        <f ca="1">IFERROR(OFFSET([1]Database!$D$3,MATCH(ALK!$B131,[1]Database!$B$4:$B$2416,0)+MATCH(ALK!$C131,[1]Database!$C$4:$C$26,0)-1,MATCH(ALK!E$4,[1]Database!$E$2:$BV$2,0)),"")</f>
        <v/>
      </c>
      <c r="F131" t="str">
        <f t="shared" si="7"/>
        <v>EUR</v>
      </c>
      <c r="G131" s="4" t="s">
        <v>641</v>
      </c>
      <c r="H131" s="4" t="s">
        <v>641</v>
      </c>
      <c r="I131" s="4" t="s">
        <v>641</v>
      </c>
      <c r="J131" s="4" t="s">
        <v>641</v>
      </c>
      <c r="K131" s="4" t="s">
        <v>641</v>
      </c>
      <c r="L131" s="4" t="s">
        <v>641</v>
      </c>
      <c r="M131" s="4" t="s">
        <v>641</v>
      </c>
      <c r="N131" s="4" t="s">
        <v>641</v>
      </c>
      <c r="O131" s="4" t="s">
        <v>641</v>
      </c>
      <c r="P131" s="4" t="s">
        <v>641</v>
      </c>
      <c r="Q131" s="4" t="s">
        <v>641</v>
      </c>
      <c r="R131" s="4" t="s">
        <v>641</v>
      </c>
      <c r="S131" s="4" t="s">
        <v>641</v>
      </c>
      <c r="T131" s="4" t="s">
        <v>641</v>
      </c>
      <c r="U131" s="4" t="s">
        <v>641</v>
      </c>
      <c r="V131" s="4" t="s">
        <v>641</v>
      </c>
      <c r="W131" s="4" t="s">
        <v>641</v>
      </c>
      <c r="X131" s="4" t="s">
        <v>641</v>
      </c>
      <c r="Y131" s="4" t="s">
        <v>641</v>
      </c>
      <c r="Z131" s="4" t="s">
        <v>641</v>
      </c>
      <c r="AA131" s="4" t="s">
        <v>641</v>
      </c>
      <c r="AB131" s="4" t="s">
        <v>641</v>
      </c>
      <c r="AC131" s="4" t="s">
        <v>641</v>
      </c>
    </row>
    <row r="132" spans="2:29">
      <c r="B132" s="21" t="str">
        <f>IF([1]Sources!B130=0,"",[1]Sources!B130)</f>
        <v>heinisch2014modelling</v>
      </c>
      <c r="C132" t="str">
        <f t="shared" si="6"/>
        <v>Electrolyzer (AEL)</v>
      </c>
      <c r="D132" t="str">
        <f>IFERROR(VLOOKUP(B132,[1]!Sources[#Data],2,FALSE),"")</f>
        <v/>
      </c>
      <c r="E132" t="str">
        <f ca="1">IFERROR(OFFSET([1]Database!$D$3,MATCH(ALK!$B132,[1]Database!$B$4:$B$2416,0)+MATCH(ALK!$C132,[1]Database!$C$4:$C$26,0)-1,MATCH(ALK!E$4,[1]Database!$E$2:$BV$2,0)),"")</f>
        <v/>
      </c>
      <c r="F132" t="str">
        <f t="shared" si="7"/>
        <v>EUR</v>
      </c>
      <c r="G132" s="4" t="s">
        <v>641</v>
      </c>
      <c r="H132" s="4" t="s">
        <v>641</v>
      </c>
      <c r="I132" s="4" t="s">
        <v>641</v>
      </c>
      <c r="J132" s="4" t="s">
        <v>641</v>
      </c>
      <c r="K132" s="4" t="s">
        <v>641</v>
      </c>
      <c r="L132" s="4" t="s">
        <v>641</v>
      </c>
      <c r="M132" s="4" t="s">
        <v>641</v>
      </c>
      <c r="N132" s="4" t="s">
        <v>641</v>
      </c>
      <c r="O132" s="4" t="s">
        <v>641</v>
      </c>
      <c r="P132" s="4" t="s">
        <v>641</v>
      </c>
      <c r="Q132" s="4" t="s">
        <v>641</v>
      </c>
      <c r="R132" s="4" t="s">
        <v>641</v>
      </c>
      <c r="S132" s="4" t="s">
        <v>641</v>
      </c>
      <c r="T132" s="4" t="s">
        <v>641</v>
      </c>
      <c r="U132" s="4" t="s">
        <v>641</v>
      </c>
      <c r="V132" s="4" t="s">
        <v>641</v>
      </c>
      <c r="W132" s="4" t="s">
        <v>641</v>
      </c>
      <c r="X132" s="4" t="s">
        <v>641</v>
      </c>
      <c r="Y132" s="4" t="s">
        <v>641</v>
      </c>
      <c r="Z132" s="4" t="s">
        <v>641</v>
      </c>
      <c r="AA132" s="4" t="s">
        <v>641</v>
      </c>
      <c r="AB132" s="4" t="s">
        <v>641</v>
      </c>
      <c r="AC132" s="4" t="s">
        <v>641</v>
      </c>
    </row>
    <row r="133" spans="2:29">
      <c r="B133" s="21" t="str">
        <f>IF([1]Sources!B131=0,"",[1]Sources!B131)</f>
        <v>hermann2014prufung</v>
      </c>
      <c r="C133" t="str">
        <f t="shared" ref="C133:C164" si="8">IF(B133&lt;&gt;"",$C$3,"")</f>
        <v>Electrolyzer (AEL)</v>
      </c>
      <c r="D133" t="str">
        <f>IFERROR(VLOOKUP(B133,[1]!Sources[#Data],2,FALSE),"")</f>
        <v/>
      </c>
      <c r="E133" t="str">
        <f ca="1">IFERROR(OFFSET([1]Database!$D$3,MATCH(ALK!$B133,[1]Database!$B$4:$B$2416,0)+MATCH(ALK!$C133,[1]Database!$C$4:$C$26,0)-1,MATCH(ALK!E$4,[1]Database!$E$2:$BV$2,0)),"")</f>
        <v/>
      </c>
      <c r="F133" t="str">
        <f t="shared" ref="F133:F168" si="9">IF(B133="","",MID($B$3,FIND(" ",$B$3)+1,3))</f>
        <v>EUR</v>
      </c>
      <c r="G133" s="4" t="s">
        <v>641</v>
      </c>
      <c r="H133" s="4" t="s">
        <v>641</v>
      </c>
      <c r="I133" s="4" t="s">
        <v>641</v>
      </c>
      <c r="J133" s="4" t="s">
        <v>641</v>
      </c>
      <c r="K133" s="4" t="s">
        <v>641</v>
      </c>
      <c r="L133" s="4" t="s">
        <v>641</v>
      </c>
      <c r="M133" s="4" t="s">
        <v>641</v>
      </c>
      <c r="N133" s="4" t="s">
        <v>641</v>
      </c>
      <c r="O133" s="4" t="s">
        <v>641</v>
      </c>
      <c r="P133" s="4" t="s">
        <v>641</v>
      </c>
      <c r="Q133" s="4" t="s">
        <v>641</v>
      </c>
      <c r="R133" s="4" t="s">
        <v>641</v>
      </c>
      <c r="S133" s="4" t="s">
        <v>641</v>
      </c>
      <c r="T133" s="4" t="s">
        <v>641</v>
      </c>
      <c r="U133" s="4" t="s">
        <v>641</v>
      </c>
      <c r="V133" s="4" t="s">
        <v>641</v>
      </c>
      <c r="W133" s="4" t="s">
        <v>641</v>
      </c>
      <c r="X133" s="4" t="s">
        <v>641</v>
      </c>
      <c r="Y133" s="4" t="s">
        <v>641</v>
      </c>
      <c r="Z133" s="4" t="s">
        <v>641</v>
      </c>
      <c r="AA133" s="4" t="s">
        <v>641</v>
      </c>
      <c r="AB133" s="4" t="s">
        <v>641</v>
      </c>
      <c r="AC133" s="4" t="s">
        <v>641</v>
      </c>
    </row>
    <row r="134" spans="2:29">
      <c r="B134" s="21" t="str">
        <f>IF([1]Sources!B132=0,"",[1]Sources!B132)</f>
        <v>ivy2004summary</v>
      </c>
      <c r="C134" t="str">
        <f t="shared" si="8"/>
        <v>Electrolyzer (AEL)</v>
      </c>
      <c r="D134" t="str">
        <f>IFERROR(VLOOKUP(B134,[1]!Sources[#Data],2,FALSE),"")</f>
        <v/>
      </c>
      <c r="E134" t="str">
        <f ca="1">IFERROR(OFFSET([1]Database!$D$3,MATCH(ALK!$B134,[1]Database!$B$4:$B$2416,0)+MATCH(ALK!$C134,[1]Database!$C$4:$C$26,0)-1,MATCH(ALK!E$4,[1]Database!$E$2:$BV$2,0)),"")</f>
        <v/>
      </c>
      <c r="F134" t="str">
        <f t="shared" si="9"/>
        <v>EUR</v>
      </c>
      <c r="G134" s="4" t="s">
        <v>641</v>
      </c>
      <c r="H134" s="4" t="s">
        <v>641</v>
      </c>
      <c r="I134" s="4" t="s">
        <v>641</v>
      </c>
      <c r="J134" s="4" t="s">
        <v>641</v>
      </c>
      <c r="K134" s="4" t="s">
        <v>641</v>
      </c>
      <c r="L134" s="4" t="s">
        <v>641</v>
      </c>
      <c r="M134" s="4" t="s">
        <v>641</v>
      </c>
      <c r="N134" s="4" t="s">
        <v>641</v>
      </c>
      <c r="O134" s="4" t="s">
        <v>641</v>
      </c>
      <c r="P134" s="4" t="s">
        <v>641</v>
      </c>
      <c r="Q134" s="4" t="s">
        <v>641</v>
      </c>
      <c r="R134" s="4" t="s">
        <v>641</v>
      </c>
      <c r="S134" s="4" t="s">
        <v>641</v>
      </c>
      <c r="T134" s="4" t="s">
        <v>641</v>
      </c>
      <c r="U134" s="4" t="s">
        <v>641</v>
      </c>
      <c r="V134" s="4" t="s">
        <v>641</v>
      </c>
      <c r="W134" s="4" t="s">
        <v>641</v>
      </c>
      <c r="X134" s="4" t="s">
        <v>641</v>
      </c>
      <c r="Y134" s="4" t="s">
        <v>641</v>
      </c>
      <c r="Z134" s="4" t="s">
        <v>641</v>
      </c>
      <c r="AA134" s="4" t="s">
        <v>641</v>
      </c>
      <c r="AB134" s="4" t="s">
        <v>641</v>
      </c>
      <c r="AC134" s="4" t="s">
        <v>641</v>
      </c>
    </row>
    <row r="135" spans="2:29">
      <c r="B135" s="21" t="str">
        <f>IF([1]Sources!B133=0,"",[1]Sources!B133)</f>
        <v>jentsch2014analyse</v>
      </c>
      <c r="C135" t="str">
        <f t="shared" si="8"/>
        <v>Electrolyzer (AEL)</v>
      </c>
      <c r="D135" t="str">
        <f>IFERROR(VLOOKUP(B135,[1]!Sources[#Data],2,FALSE),"")</f>
        <v/>
      </c>
      <c r="E135" t="str">
        <f ca="1">IFERROR(OFFSET([1]Database!$D$3,MATCH(ALK!$B135,[1]Database!$B$4:$B$2416,0)+MATCH(ALK!$C135,[1]Database!$C$4:$C$26,0)-1,MATCH(ALK!E$4,[1]Database!$E$2:$BV$2,0)),"")</f>
        <v/>
      </c>
      <c r="F135" t="str">
        <f t="shared" si="9"/>
        <v>EUR</v>
      </c>
      <c r="G135" s="4" t="s">
        <v>641</v>
      </c>
      <c r="H135" s="4" t="s">
        <v>641</v>
      </c>
      <c r="I135" s="4" t="s">
        <v>641</v>
      </c>
      <c r="J135" s="4" t="s">
        <v>641</v>
      </c>
      <c r="K135" s="4" t="s">
        <v>641</v>
      </c>
      <c r="L135" s="4" t="s">
        <v>641</v>
      </c>
      <c r="M135" s="4" t="s">
        <v>641</v>
      </c>
      <c r="N135" s="4" t="s">
        <v>641</v>
      </c>
      <c r="O135" s="4" t="s">
        <v>641</v>
      </c>
      <c r="P135" s="4" t="s">
        <v>641</v>
      </c>
      <c r="Q135" s="4" t="s">
        <v>641</v>
      </c>
      <c r="R135" s="4" t="s">
        <v>641</v>
      </c>
      <c r="S135" s="4" t="s">
        <v>641</v>
      </c>
      <c r="T135" s="4" t="s">
        <v>641</v>
      </c>
      <c r="U135" s="4" t="s">
        <v>641</v>
      </c>
      <c r="V135" s="4" t="s">
        <v>641</v>
      </c>
      <c r="W135" s="4" t="s">
        <v>641</v>
      </c>
      <c r="X135" s="4" t="s">
        <v>641</v>
      </c>
      <c r="Y135" s="4" t="s">
        <v>641</v>
      </c>
      <c r="Z135" s="4" t="s">
        <v>641</v>
      </c>
      <c r="AA135" s="4" t="s">
        <v>641</v>
      </c>
      <c r="AB135" s="4" t="s">
        <v>641</v>
      </c>
      <c r="AC135" s="4" t="s">
        <v>641</v>
      </c>
    </row>
    <row r="136" spans="2:29">
      <c r="B136" s="21" t="str">
        <f>IF([1]Sources!B134=0,"",[1]Sources!B134)</f>
        <v>jentsch2014potenziale</v>
      </c>
      <c r="C136" t="str">
        <f t="shared" si="8"/>
        <v>Electrolyzer (AEL)</v>
      </c>
      <c r="D136" t="str">
        <f>IFERROR(VLOOKUP(B136,[1]!Sources[#Data],2,FALSE),"")</f>
        <v/>
      </c>
      <c r="E136" t="str">
        <f ca="1">IFERROR(OFFSET([1]Database!$D$3,MATCH(ALK!$B136,[1]Database!$B$4:$B$2416,0)+MATCH(ALK!$C136,[1]Database!$C$4:$C$26,0)-1,MATCH(ALK!E$4,[1]Database!$E$2:$BV$2,0)),"")</f>
        <v/>
      </c>
      <c r="F136" t="str">
        <f t="shared" si="9"/>
        <v>EUR</v>
      </c>
      <c r="G136" s="4" t="s">
        <v>641</v>
      </c>
      <c r="H136" s="4" t="s">
        <v>641</v>
      </c>
      <c r="I136" s="4" t="s">
        <v>641</v>
      </c>
      <c r="J136" s="4" t="s">
        <v>641</v>
      </c>
      <c r="K136" s="4" t="s">
        <v>641</v>
      </c>
      <c r="L136" s="4" t="s">
        <v>641</v>
      </c>
      <c r="M136" s="4" t="s">
        <v>641</v>
      </c>
      <c r="N136" s="4" t="s">
        <v>641</v>
      </c>
      <c r="O136" s="4" t="s">
        <v>641</v>
      </c>
      <c r="P136" s="4" t="s">
        <v>641</v>
      </c>
      <c r="Q136" s="4" t="s">
        <v>641</v>
      </c>
      <c r="R136" s="4" t="s">
        <v>641</v>
      </c>
      <c r="S136" s="4" t="s">
        <v>641</v>
      </c>
      <c r="T136" s="4" t="s">
        <v>641</v>
      </c>
      <c r="U136" s="4" t="s">
        <v>641</v>
      </c>
      <c r="V136" s="4" t="s">
        <v>641</v>
      </c>
      <c r="W136" s="4" t="s">
        <v>641</v>
      </c>
      <c r="X136" s="4" t="s">
        <v>641</v>
      </c>
      <c r="Y136" s="4" t="s">
        <v>641</v>
      </c>
      <c r="Z136" s="4" t="s">
        <v>641</v>
      </c>
      <c r="AA136" s="4" t="s">
        <v>641</v>
      </c>
      <c r="AB136" s="4" t="s">
        <v>641</v>
      </c>
      <c r="AC136" s="4">
        <v>756.53907166975489</v>
      </c>
    </row>
    <row r="137" spans="2:29">
      <c r="B137" s="21" t="str">
        <f>IF([1]Sources!B135=0,"",[1]Sources!B135)</f>
        <v>levene2005economic</v>
      </c>
      <c r="C137" t="str">
        <f t="shared" si="8"/>
        <v>Electrolyzer (AEL)</v>
      </c>
      <c r="D137" t="str">
        <f>IFERROR(VLOOKUP(B137,[1]!Sources[#Data],2,FALSE),"")</f>
        <v/>
      </c>
      <c r="E137" t="str">
        <f ca="1">IFERROR(OFFSET([1]Database!$D$3,MATCH(ALK!$B137,[1]Database!$B$4:$B$2416,0)+MATCH(ALK!$C137,[1]Database!$C$4:$C$26,0)-1,MATCH(ALK!E$4,[1]Database!$E$2:$BV$2,0)),"")</f>
        <v/>
      </c>
      <c r="F137" t="str">
        <f t="shared" si="9"/>
        <v>EUR</v>
      </c>
      <c r="G137" s="4" t="s">
        <v>641</v>
      </c>
      <c r="H137" s="4" t="s">
        <v>641</v>
      </c>
      <c r="I137" s="4" t="s">
        <v>641</v>
      </c>
      <c r="J137" s="4" t="s">
        <v>641</v>
      </c>
      <c r="K137" s="4" t="s">
        <v>641</v>
      </c>
      <c r="L137" s="4">
        <v>1119.7021736240024</v>
      </c>
      <c r="M137" s="4" t="s">
        <v>641</v>
      </c>
      <c r="N137" s="4" t="s">
        <v>641</v>
      </c>
      <c r="O137" s="4" t="s">
        <v>641</v>
      </c>
      <c r="P137" s="4" t="s">
        <v>641</v>
      </c>
      <c r="Q137" s="4" t="s">
        <v>641</v>
      </c>
      <c r="R137" s="4" t="s">
        <v>641</v>
      </c>
      <c r="S137" s="4" t="s">
        <v>641</v>
      </c>
      <c r="T137" s="4" t="s">
        <v>641</v>
      </c>
      <c r="U137" s="4" t="s">
        <v>641</v>
      </c>
      <c r="V137" s="4" t="s">
        <v>641</v>
      </c>
      <c r="W137" s="4" t="s">
        <v>641</v>
      </c>
      <c r="X137" s="4" t="s">
        <v>641</v>
      </c>
      <c r="Y137" s="4" t="s">
        <v>641</v>
      </c>
      <c r="Z137" s="4" t="s">
        <v>641</v>
      </c>
      <c r="AA137" s="4" t="s">
        <v>641</v>
      </c>
      <c r="AB137" s="4" t="s">
        <v>641</v>
      </c>
      <c r="AC137" s="4" t="s">
        <v>641</v>
      </c>
    </row>
    <row r="138" spans="2:29">
      <c r="B138" s="21" t="str">
        <f>IF([1]Sources!B136=0,"",[1]Sources!B136)</f>
        <v>liese2013experiences</v>
      </c>
      <c r="C138" t="str">
        <f t="shared" si="8"/>
        <v>Electrolyzer (AEL)</v>
      </c>
      <c r="D138" t="str">
        <f>IFERROR(VLOOKUP(B138,[1]!Sources[#Data],2,FALSE),"")</f>
        <v/>
      </c>
      <c r="E138" t="str">
        <f ca="1">IFERROR(OFFSET([1]Database!$D$3,MATCH(ALK!$B138,[1]Database!$B$4:$B$2416,0)+MATCH(ALK!$C138,[1]Database!$C$4:$C$26,0)-1,MATCH(ALK!E$4,[1]Database!$E$2:$BV$2,0)),"")</f>
        <v/>
      </c>
      <c r="F138" t="str">
        <f t="shared" si="9"/>
        <v>EUR</v>
      </c>
      <c r="G138" s="4" t="s">
        <v>641</v>
      </c>
      <c r="H138" s="4" t="s">
        <v>641</v>
      </c>
      <c r="I138" s="4" t="s">
        <v>641</v>
      </c>
      <c r="J138" s="4" t="s">
        <v>641</v>
      </c>
      <c r="K138" s="4" t="s">
        <v>641</v>
      </c>
      <c r="L138" s="4" t="s">
        <v>641</v>
      </c>
      <c r="M138" s="4" t="s">
        <v>641</v>
      </c>
      <c r="N138" s="4" t="s">
        <v>641</v>
      </c>
      <c r="O138" s="4" t="s">
        <v>641</v>
      </c>
      <c r="P138" s="4" t="s">
        <v>641</v>
      </c>
      <c r="Q138" s="4" t="s">
        <v>641</v>
      </c>
      <c r="R138" s="4" t="s">
        <v>641</v>
      </c>
      <c r="S138" s="4" t="s">
        <v>641</v>
      </c>
      <c r="T138" s="4">
        <v>1214.7209747616639</v>
      </c>
      <c r="U138" s="4" t="s">
        <v>641</v>
      </c>
      <c r="V138" s="4" t="s">
        <v>641</v>
      </c>
      <c r="W138" s="4" t="s">
        <v>641</v>
      </c>
      <c r="X138" s="4" t="s">
        <v>641</v>
      </c>
      <c r="Y138" s="4" t="s">
        <v>641</v>
      </c>
      <c r="Z138" s="4" t="s">
        <v>641</v>
      </c>
      <c r="AA138" s="4" t="s">
        <v>641</v>
      </c>
      <c r="AB138" s="4" t="s">
        <v>641</v>
      </c>
      <c r="AC138" s="4" t="s">
        <v>641</v>
      </c>
    </row>
    <row r="139" spans="2:29">
      <c r="B139" s="21" t="str">
        <f>IF([1]Sources!B137=0,"",[1]Sources!B137)</f>
        <v>lymberopoulos2005hydrogen</v>
      </c>
      <c r="C139" t="str">
        <f t="shared" si="8"/>
        <v>Electrolyzer (AEL)</v>
      </c>
      <c r="D139" t="str">
        <f>IFERROR(VLOOKUP(B139,[1]!Sources[#Data],2,FALSE),"")</f>
        <v/>
      </c>
      <c r="E139" t="str">
        <f ca="1">IFERROR(OFFSET([1]Database!$D$3,MATCH(ALK!$B139,[1]Database!$B$4:$B$2416,0)+MATCH(ALK!$C139,[1]Database!$C$4:$C$26,0)-1,MATCH(ALK!E$4,[1]Database!$E$2:$BV$2,0)),"")</f>
        <v/>
      </c>
      <c r="F139" t="str">
        <f t="shared" si="9"/>
        <v>EUR</v>
      </c>
      <c r="G139" s="4" t="s">
        <v>641</v>
      </c>
      <c r="H139" s="4" t="s">
        <v>641</v>
      </c>
      <c r="I139" s="4" t="s">
        <v>641</v>
      </c>
      <c r="J139" s="4">
        <v>1830.4213004413637</v>
      </c>
      <c r="K139" s="4">
        <v>1830.4213004413637</v>
      </c>
      <c r="L139" s="4">
        <v>1830.4213004413637</v>
      </c>
      <c r="M139" s="4" t="s">
        <v>641</v>
      </c>
      <c r="N139" s="4" t="s">
        <v>641</v>
      </c>
      <c r="O139" s="4" t="s">
        <v>641</v>
      </c>
      <c r="P139" s="4" t="s">
        <v>641</v>
      </c>
      <c r="Q139" s="4" t="s">
        <v>641</v>
      </c>
      <c r="R139" s="4" t="s">
        <v>641</v>
      </c>
      <c r="S139" s="4" t="s">
        <v>641</v>
      </c>
      <c r="T139" s="4" t="s">
        <v>641</v>
      </c>
      <c r="U139" s="4" t="s">
        <v>641</v>
      </c>
      <c r="V139" s="4" t="s">
        <v>641</v>
      </c>
      <c r="W139" s="4" t="s">
        <v>641</v>
      </c>
      <c r="X139" s="4" t="s">
        <v>641</v>
      </c>
      <c r="Y139" s="4" t="s">
        <v>641</v>
      </c>
      <c r="Z139" s="4" t="s">
        <v>641</v>
      </c>
      <c r="AA139" s="4">
        <v>915.21065022068183</v>
      </c>
      <c r="AB139" s="4" t="s">
        <v>641</v>
      </c>
      <c r="AC139" s="4" t="s">
        <v>641</v>
      </c>
    </row>
    <row r="140" spans="2:29">
      <c r="B140" s="21" t="str">
        <f>IF([1]Sources!B138=0,"",[1]Sources!B138)</f>
        <v>menanteau2010une</v>
      </c>
      <c r="C140" t="str">
        <f t="shared" si="8"/>
        <v>Electrolyzer (AEL)</v>
      </c>
      <c r="D140" t="str">
        <f>IFERROR(VLOOKUP(B140,[1]!Sources[#Data],2,FALSE),"")</f>
        <v/>
      </c>
      <c r="E140" t="str">
        <f ca="1">IFERROR(OFFSET([1]Database!$D$3,MATCH(ALK!$B140,[1]Database!$B$4:$B$2416,0)+MATCH(ALK!$C140,[1]Database!$C$4:$C$26,0)-1,MATCH(ALK!E$4,[1]Database!$E$2:$BV$2,0)),"")</f>
        <v/>
      </c>
      <c r="F140" t="str">
        <f t="shared" si="9"/>
        <v>EUR</v>
      </c>
      <c r="G140" s="4" t="s">
        <v>641</v>
      </c>
      <c r="H140" s="4" t="s">
        <v>641</v>
      </c>
      <c r="I140" s="4" t="s">
        <v>641</v>
      </c>
      <c r="J140" s="4" t="s">
        <v>641</v>
      </c>
      <c r="K140" s="4" t="s">
        <v>641</v>
      </c>
      <c r="L140" s="4" t="s">
        <v>641</v>
      </c>
      <c r="M140" s="4" t="s">
        <v>641</v>
      </c>
      <c r="N140" s="4" t="s">
        <v>641</v>
      </c>
      <c r="O140" s="4" t="s">
        <v>641</v>
      </c>
      <c r="P140" s="4" t="s">
        <v>641</v>
      </c>
      <c r="Q140" s="4" t="s">
        <v>641</v>
      </c>
      <c r="R140" s="4" t="s">
        <v>641</v>
      </c>
      <c r="S140" s="4" t="s">
        <v>641</v>
      </c>
      <c r="T140" s="4" t="s">
        <v>641</v>
      </c>
      <c r="U140" s="4" t="s">
        <v>641</v>
      </c>
      <c r="V140" s="4" t="s">
        <v>641</v>
      </c>
      <c r="W140" s="4" t="s">
        <v>641</v>
      </c>
      <c r="X140" s="4" t="s">
        <v>641</v>
      </c>
      <c r="Y140" s="4" t="s">
        <v>641</v>
      </c>
      <c r="Z140" s="4" t="s">
        <v>641</v>
      </c>
      <c r="AA140" s="4" t="s">
        <v>641</v>
      </c>
      <c r="AB140" s="4" t="s">
        <v>641</v>
      </c>
      <c r="AC140" s="4" t="s">
        <v>641</v>
      </c>
    </row>
    <row r="141" spans="2:29">
      <c r="B141" s="21" t="str">
        <f>IF([1]Sources!B139=0,"",[1]Sources!B139)</f>
        <v>muller2013entwicklung</v>
      </c>
      <c r="C141" t="str">
        <f t="shared" si="8"/>
        <v>Electrolyzer (AEL)</v>
      </c>
      <c r="D141" t="str">
        <f>IFERROR(VLOOKUP(B141,[1]!Sources[#Data],2,FALSE),"")</f>
        <v/>
      </c>
      <c r="E141" t="str">
        <f ca="1">IFERROR(OFFSET([1]Database!$D$3,MATCH(ALK!$B141,[1]Database!$B$4:$B$2416,0)+MATCH(ALK!$C141,[1]Database!$C$4:$C$26,0)-1,MATCH(ALK!E$4,[1]Database!$E$2:$BV$2,0)),"")</f>
        <v/>
      </c>
      <c r="F141" t="str">
        <f t="shared" si="9"/>
        <v>EUR</v>
      </c>
      <c r="G141" s="4" t="s">
        <v>641</v>
      </c>
      <c r="H141" s="4" t="s">
        <v>641</v>
      </c>
      <c r="I141" s="4" t="s">
        <v>641</v>
      </c>
      <c r="J141" s="4" t="s">
        <v>641</v>
      </c>
      <c r="K141" s="4" t="s">
        <v>641</v>
      </c>
      <c r="L141" s="4" t="s">
        <v>641</v>
      </c>
      <c r="M141" s="4" t="s">
        <v>641</v>
      </c>
      <c r="N141" s="4" t="s">
        <v>641</v>
      </c>
      <c r="O141" s="4" t="s">
        <v>641</v>
      </c>
      <c r="P141" s="4" t="s">
        <v>641</v>
      </c>
      <c r="Q141" s="4" t="s">
        <v>641</v>
      </c>
      <c r="R141" s="4" t="s">
        <v>641</v>
      </c>
      <c r="S141" s="4" t="s">
        <v>641</v>
      </c>
      <c r="T141" s="4">
        <v>1569.0145924004826</v>
      </c>
      <c r="U141" s="4" t="s">
        <v>641</v>
      </c>
      <c r="V141" s="4" t="s">
        <v>641</v>
      </c>
      <c r="W141" s="4" t="s">
        <v>641</v>
      </c>
      <c r="X141" s="4" t="s">
        <v>641</v>
      </c>
      <c r="Y141" s="4" t="s">
        <v>641</v>
      </c>
      <c r="Z141" s="4" t="s">
        <v>641</v>
      </c>
      <c r="AA141" s="4" t="s">
        <v>641</v>
      </c>
      <c r="AB141" s="4" t="s">
        <v>641</v>
      </c>
      <c r="AC141" s="4" t="s">
        <v>641</v>
      </c>
    </row>
    <row r="142" spans="2:29">
      <c r="B142" s="21" t="str">
        <f>IF([1]Sources!B140=0,"",[1]Sources!B140)</f>
        <v>NREL2009lifecycle</v>
      </c>
      <c r="C142" t="str">
        <f t="shared" si="8"/>
        <v>Electrolyzer (AEL)</v>
      </c>
      <c r="D142" t="str">
        <f>IFERROR(VLOOKUP(B142,[1]!Sources[#Data],2,FALSE),"")</f>
        <v/>
      </c>
      <c r="E142" t="str">
        <f ca="1">IFERROR(OFFSET([1]Database!$D$3,MATCH(ALK!$B142,[1]Database!$B$4:$B$2416,0)+MATCH(ALK!$C142,[1]Database!$C$4:$C$26,0)-1,MATCH(ALK!E$4,[1]Database!$E$2:$BV$2,0)),"")</f>
        <v/>
      </c>
      <c r="F142" t="str">
        <f t="shared" si="9"/>
        <v>EUR</v>
      </c>
      <c r="G142" s="4" t="s">
        <v>641</v>
      </c>
      <c r="H142" s="4" t="s">
        <v>641</v>
      </c>
      <c r="I142" s="4" t="s">
        <v>641</v>
      </c>
      <c r="J142" s="4" t="s">
        <v>641</v>
      </c>
      <c r="K142" s="4" t="s">
        <v>641</v>
      </c>
      <c r="L142" s="4" t="s">
        <v>641</v>
      </c>
      <c r="M142" s="4" t="s">
        <v>641</v>
      </c>
      <c r="N142" s="4" t="s">
        <v>641</v>
      </c>
      <c r="O142" s="4" t="s">
        <v>641</v>
      </c>
      <c r="P142" s="4" t="s">
        <v>641</v>
      </c>
      <c r="Q142" s="4" t="s">
        <v>641</v>
      </c>
      <c r="R142" s="4" t="s">
        <v>641</v>
      </c>
      <c r="S142" s="4" t="s">
        <v>641</v>
      </c>
      <c r="T142" s="4" t="s">
        <v>641</v>
      </c>
      <c r="U142" s="4" t="s">
        <v>641</v>
      </c>
      <c r="V142" s="4" t="s">
        <v>641</v>
      </c>
      <c r="W142" s="4" t="s">
        <v>641</v>
      </c>
      <c r="X142" s="4" t="s">
        <v>641</v>
      </c>
      <c r="Y142" s="4" t="s">
        <v>641</v>
      </c>
      <c r="Z142" s="4" t="s">
        <v>641</v>
      </c>
      <c r="AA142" s="4" t="s">
        <v>641</v>
      </c>
      <c r="AB142" s="4" t="s">
        <v>641</v>
      </c>
      <c r="AC142" s="4" t="s">
        <v>641</v>
      </c>
    </row>
    <row r="143" spans="2:29">
      <c r="B143" s="21" t="str">
        <f>IF([1]Sources!B141=0,"",[1]Sources!B141)</f>
        <v>NREL2014Hydrogen</v>
      </c>
      <c r="C143" t="str">
        <f t="shared" si="8"/>
        <v>Electrolyzer (AEL)</v>
      </c>
      <c r="D143" t="str">
        <f>IFERROR(VLOOKUP(B143,[1]!Sources[#Data],2,FALSE),"")</f>
        <v/>
      </c>
      <c r="E143" t="str">
        <f ca="1">IFERROR(OFFSET([1]Database!$D$3,MATCH(ALK!$B143,[1]Database!$B$4:$B$2416,0)+MATCH(ALK!$C143,[1]Database!$C$4:$C$26,0)-1,MATCH(ALK!E$4,[1]Database!$E$2:$BV$2,0)),"")</f>
        <v/>
      </c>
      <c r="F143" t="str">
        <f t="shared" si="9"/>
        <v>EUR</v>
      </c>
      <c r="G143" s="4" t="s">
        <v>641</v>
      </c>
      <c r="H143" s="4" t="s">
        <v>641</v>
      </c>
      <c r="I143" s="4" t="s">
        <v>641</v>
      </c>
      <c r="J143" s="4" t="s">
        <v>641</v>
      </c>
      <c r="K143" s="4" t="s">
        <v>641</v>
      </c>
      <c r="L143" s="4" t="s">
        <v>641</v>
      </c>
      <c r="M143" s="4" t="s">
        <v>641</v>
      </c>
      <c r="N143" s="4" t="s">
        <v>641</v>
      </c>
      <c r="O143" s="4" t="s">
        <v>641</v>
      </c>
      <c r="P143" s="4" t="s">
        <v>641</v>
      </c>
      <c r="Q143" s="4" t="s">
        <v>641</v>
      </c>
      <c r="R143" s="4" t="s">
        <v>641</v>
      </c>
      <c r="S143" s="4" t="s">
        <v>641</v>
      </c>
      <c r="T143" s="4" t="s">
        <v>641</v>
      </c>
      <c r="U143" s="4" t="s">
        <v>641</v>
      </c>
      <c r="V143" s="4" t="s">
        <v>641</v>
      </c>
      <c r="W143" s="4" t="s">
        <v>641</v>
      </c>
      <c r="X143" s="4" t="s">
        <v>641</v>
      </c>
      <c r="Y143" s="4" t="s">
        <v>641</v>
      </c>
      <c r="Z143" s="4" t="s">
        <v>641</v>
      </c>
      <c r="AA143" s="4" t="s">
        <v>641</v>
      </c>
      <c r="AB143" s="4" t="s">
        <v>641</v>
      </c>
      <c r="AC143" s="4" t="s">
        <v>641</v>
      </c>
    </row>
    <row r="144" spans="2:29">
      <c r="B144" s="21" t="str">
        <f>IF([1]Sources!B142=0,"",[1]Sources!B142)</f>
        <v>penev2013hybrid</v>
      </c>
      <c r="C144" t="str">
        <f t="shared" si="8"/>
        <v>Electrolyzer (AEL)</v>
      </c>
      <c r="D144" t="str">
        <f>IFERROR(VLOOKUP(B144,[1]!Sources[#Data],2,FALSE),"")</f>
        <v/>
      </c>
      <c r="E144" t="str">
        <f ca="1">IFERROR(OFFSET([1]Database!$D$3,MATCH(ALK!$B144,[1]Database!$B$4:$B$2416,0)+MATCH(ALK!$C144,[1]Database!$C$4:$C$26,0)-1,MATCH(ALK!E$4,[1]Database!$E$2:$BV$2,0)),"")</f>
        <v/>
      </c>
      <c r="F144" t="str">
        <f t="shared" si="9"/>
        <v>EUR</v>
      </c>
      <c r="G144" s="4" t="s">
        <v>641</v>
      </c>
      <c r="H144" s="4" t="s">
        <v>641</v>
      </c>
      <c r="I144" s="4" t="s">
        <v>641</v>
      </c>
      <c r="J144" s="4" t="s">
        <v>641</v>
      </c>
      <c r="K144" s="4" t="s">
        <v>641</v>
      </c>
      <c r="L144" s="4" t="s">
        <v>641</v>
      </c>
      <c r="M144" s="4" t="s">
        <v>641</v>
      </c>
      <c r="N144" s="4" t="s">
        <v>641</v>
      </c>
      <c r="O144" s="4" t="s">
        <v>641</v>
      </c>
      <c r="P144" s="4" t="s">
        <v>641</v>
      </c>
      <c r="Q144" s="4" t="s">
        <v>641</v>
      </c>
      <c r="R144" s="4" t="s">
        <v>641</v>
      </c>
      <c r="S144" s="4" t="s">
        <v>641</v>
      </c>
      <c r="T144" s="4">
        <v>1344.7609041798162</v>
      </c>
      <c r="U144" s="4" t="s">
        <v>641</v>
      </c>
      <c r="V144" s="4" t="s">
        <v>641</v>
      </c>
      <c r="W144" s="4" t="s">
        <v>641</v>
      </c>
      <c r="X144" s="4" t="s">
        <v>641</v>
      </c>
      <c r="Y144" s="4" t="s">
        <v>641</v>
      </c>
      <c r="Z144" s="4" t="s">
        <v>641</v>
      </c>
      <c r="AA144" s="4" t="s">
        <v>641</v>
      </c>
      <c r="AB144" s="4" t="s">
        <v>641</v>
      </c>
      <c r="AC144" s="4" t="s">
        <v>641</v>
      </c>
    </row>
    <row r="145" spans="2:29">
      <c r="B145" s="21" t="str">
        <f>IF([1]Sources!B143=0,"",[1]Sources!B143)</f>
        <v>putter2014power</v>
      </c>
      <c r="C145" t="str">
        <f t="shared" si="8"/>
        <v>Electrolyzer (AEL)</v>
      </c>
      <c r="D145" t="str">
        <f>IFERROR(VLOOKUP(B145,[1]!Sources[#Data],2,FALSE),"")</f>
        <v/>
      </c>
      <c r="E145" t="str">
        <f ca="1">IFERROR(OFFSET([1]Database!$D$3,MATCH(ALK!$B145,[1]Database!$B$4:$B$2416,0)+MATCH(ALK!$C145,[1]Database!$C$4:$C$26,0)-1,MATCH(ALK!E$4,[1]Database!$E$2:$BV$2,0)),"")</f>
        <v/>
      </c>
      <c r="F145" t="str">
        <f t="shared" si="9"/>
        <v>EUR</v>
      </c>
      <c r="G145" s="4" t="s">
        <v>641</v>
      </c>
      <c r="H145" s="4" t="s">
        <v>641</v>
      </c>
      <c r="I145" s="4" t="s">
        <v>641</v>
      </c>
      <c r="J145" s="4" t="s">
        <v>641</v>
      </c>
      <c r="K145" s="4" t="s">
        <v>641</v>
      </c>
      <c r="L145" s="4" t="s">
        <v>641</v>
      </c>
      <c r="M145" s="4" t="s">
        <v>641</v>
      </c>
      <c r="N145" s="4" t="s">
        <v>641</v>
      </c>
      <c r="O145" s="4" t="s">
        <v>641</v>
      </c>
      <c r="P145" s="4" t="s">
        <v>641</v>
      </c>
      <c r="Q145" s="4" t="s">
        <v>641</v>
      </c>
      <c r="R145" s="4" t="s">
        <v>641</v>
      </c>
      <c r="S145" s="4" t="s">
        <v>641</v>
      </c>
      <c r="T145" s="4" t="s">
        <v>641</v>
      </c>
      <c r="U145" s="4" t="s">
        <v>641</v>
      </c>
      <c r="V145" s="4" t="s">
        <v>641</v>
      </c>
      <c r="W145" s="4" t="s">
        <v>641</v>
      </c>
      <c r="X145" s="4" t="s">
        <v>641</v>
      </c>
      <c r="Y145" s="4" t="s">
        <v>641</v>
      </c>
      <c r="Z145" s="4" t="s">
        <v>641</v>
      </c>
      <c r="AA145" s="4" t="s">
        <v>641</v>
      </c>
      <c r="AB145" s="4" t="s">
        <v>641</v>
      </c>
      <c r="AC145" s="4" t="s">
        <v>641</v>
      </c>
    </row>
    <row r="146" spans="2:29">
      <c r="B146" s="21" t="str">
        <f>IF([1]Sources!B144=0,"",[1]Sources!B144)</f>
        <v>rajeshwar2008solar</v>
      </c>
      <c r="C146" t="str">
        <f t="shared" si="8"/>
        <v>Electrolyzer (AEL)</v>
      </c>
      <c r="D146" t="str">
        <f>IFERROR(VLOOKUP(B146,[1]!Sources[#Data],2,FALSE),"")</f>
        <v/>
      </c>
      <c r="E146" t="str">
        <f ca="1">IFERROR(OFFSET([1]Database!$D$3,MATCH(ALK!$B146,[1]Database!$B$4:$B$2416,0)+MATCH(ALK!$C146,[1]Database!$C$4:$C$26,0)-1,MATCH(ALK!E$4,[1]Database!$E$2:$BV$2,0)),"")</f>
        <v/>
      </c>
      <c r="F146" t="str">
        <f t="shared" si="9"/>
        <v>EUR</v>
      </c>
      <c r="G146" s="4" t="s">
        <v>641</v>
      </c>
      <c r="H146" s="4" t="s">
        <v>641</v>
      </c>
      <c r="I146" s="4" t="s">
        <v>641</v>
      </c>
      <c r="J146" s="4" t="s">
        <v>641</v>
      </c>
      <c r="K146" s="4" t="s">
        <v>641</v>
      </c>
      <c r="L146" s="4" t="s">
        <v>641</v>
      </c>
      <c r="M146" s="4" t="s">
        <v>641</v>
      </c>
      <c r="N146" s="4" t="s">
        <v>641</v>
      </c>
      <c r="O146" s="4" t="s">
        <v>641</v>
      </c>
      <c r="P146" s="4" t="s">
        <v>641</v>
      </c>
      <c r="Q146" s="4" t="s">
        <v>641</v>
      </c>
      <c r="R146" s="4" t="s">
        <v>641</v>
      </c>
      <c r="S146" s="4">
        <v>3236.4369463330963</v>
      </c>
      <c r="T146" s="4" t="s">
        <v>641</v>
      </c>
      <c r="U146" s="4" t="s">
        <v>641</v>
      </c>
      <c r="V146" s="4" t="s">
        <v>641</v>
      </c>
      <c r="W146" s="4" t="s">
        <v>641</v>
      </c>
      <c r="X146" s="4" t="s">
        <v>641</v>
      </c>
      <c r="Y146" s="4" t="s">
        <v>641</v>
      </c>
      <c r="Z146" s="4" t="s">
        <v>641</v>
      </c>
      <c r="AA146" s="4" t="s">
        <v>641</v>
      </c>
      <c r="AB146" s="4" t="s">
        <v>641</v>
      </c>
      <c r="AC146" s="4" t="s">
        <v>641</v>
      </c>
    </row>
    <row r="147" spans="2:29">
      <c r="B147" s="21" t="str">
        <f>IF([1]Sources!B145=0,"",[1]Sources!B145)</f>
        <v>schaber2013managing</v>
      </c>
      <c r="C147" t="str">
        <f t="shared" si="8"/>
        <v>Electrolyzer (AEL)</v>
      </c>
      <c r="D147" t="str">
        <f>IFERROR(VLOOKUP(B147,[1]!Sources[#Data],2,FALSE),"")</f>
        <v/>
      </c>
      <c r="E147" t="str">
        <f ca="1">IFERROR(OFFSET([1]Database!$D$3,MATCH(ALK!$B147,[1]Database!$B$4:$B$2416,0)+MATCH(ALK!$C147,[1]Database!$C$4:$C$26,0)-1,MATCH(ALK!E$4,[1]Database!$E$2:$BV$2,0)),"")</f>
        <v/>
      </c>
      <c r="F147" t="str">
        <f t="shared" si="9"/>
        <v>EUR</v>
      </c>
      <c r="G147" s="4" t="s">
        <v>641</v>
      </c>
      <c r="H147" s="4" t="s">
        <v>641</v>
      </c>
      <c r="I147" s="4" t="s">
        <v>641</v>
      </c>
      <c r="J147" s="4" t="s">
        <v>641</v>
      </c>
      <c r="K147" s="4" t="s">
        <v>641</v>
      </c>
      <c r="L147" s="4" t="s">
        <v>641</v>
      </c>
      <c r="M147" s="4" t="s">
        <v>641</v>
      </c>
      <c r="N147" s="4" t="s">
        <v>641</v>
      </c>
      <c r="O147" s="4" t="s">
        <v>641</v>
      </c>
      <c r="P147" s="4" t="s">
        <v>641</v>
      </c>
      <c r="Q147" s="4" t="s">
        <v>641</v>
      </c>
      <c r="R147" s="4" t="s">
        <v>641</v>
      </c>
      <c r="S147" s="4" t="s">
        <v>641</v>
      </c>
      <c r="T147" s="4">
        <v>684.29281578240398</v>
      </c>
      <c r="U147" s="4" t="s">
        <v>641</v>
      </c>
      <c r="V147" s="4" t="s">
        <v>641</v>
      </c>
      <c r="W147" s="4" t="s">
        <v>641</v>
      </c>
      <c r="X147" s="4" t="s">
        <v>641</v>
      </c>
      <c r="Y147" s="4" t="s">
        <v>641</v>
      </c>
      <c r="Z147" s="4" t="s">
        <v>641</v>
      </c>
      <c r="AA147" s="4" t="s">
        <v>641</v>
      </c>
      <c r="AB147" s="4" t="s">
        <v>641</v>
      </c>
      <c r="AC147" s="4" t="s">
        <v>641</v>
      </c>
    </row>
    <row r="148" spans="2:29">
      <c r="B148" s="21" t="str">
        <f>IF([1]Sources!B146=0,"",[1]Sources!B146)</f>
        <v>schoenung2011economic</v>
      </c>
      <c r="C148" t="str">
        <f t="shared" si="8"/>
        <v>Electrolyzer (AEL)</v>
      </c>
      <c r="D148" t="str">
        <f>IFERROR(VLOOKUP(B148,[1]!Sources[#Data],2,FALSE),"")</f>
        <v/>
      </c>
      <c r="E148" t="str">
        <f ca="1">IFERROR(OFFSET([1]Database!$D$3,MATCH(ALK!$B148,[1]Database!$B$4:$B$2416,0)+MATCH(ALK!$C148,[1]Database!$C$4:$C$26,0)-1,MATCH(ALK!E$4,[1]Database!$E$2:$BV$2,0)),"")</f>
        <v/>
      </c>
      <c r="F148" t="str">
        <f t="shared" si="9"/>
        <v>EUR</v>
      </c>
      <c r="G148" s="4" t="s">
        <v>641</v>
      </c>
      <c r="H148" s="4" t="s">
        <v>641</v>
      </c>
      <c r="I148" s="4" t="s">
        <v>641</v>
      </c>
      <c r="J148" s="4" t="s">
        <v>641</v>
      </c>
      <c r="K148" s="4" t="s">
        <v>641</v>
      </c>
      <c r="L148" s="4" t="s">
        <v>641</v>
      </c>
      <c r="M148" s="4" t="s">
        <v>641</v>
      </c>
      <c r="N148" s="4" t="s">
        <v>641</v>
      </c>
      <c r="O148" s="4" t="s">
        <v>641</v>
      </c>
      <c r="P148" s="4" t="s">
        <v>641</v>
      </c>
      <c r="Q148" s="4" t="s">
        <v>641</v>
      </c>
      <c r="R148" s="4" t="s">
        <v>641</v>
      </c>
      <c r="S148" s="4" t="s">
        <v>641</v>
      </c>
      <c r="T148" s="4" t="s">
        <v>641</v>
      </c>
      <c r="U148" s="4" t="s">
        <v>641</v>
      </c>
      <c r="V148" s="4" t="s">
        <v>641</v>
      </c>
      <c r="W148" s="4" t="s">
        <v>641</v>
      </c>
      <c r="X148" s="4" t="s">
        <v>641</v>
      </c>
      <c r="Y148" s="4" t="s">
        <v>641</v>
      </c>
      <c r="Z148" s="4" t="s">
        <v>641</v>
      </c>
      <c r="AA148" s="4" t="s">
        <v>641</v>
      </c>
      <c r="AB148" s="4" t="s">
        <v>641</v>
      </c>
      <c r="AC148" s="4" t="s">
        <v>641</v>
      </c>
    </row>
    <row r="149" spans="2:29">
      <c r="B149" s="21" t="str">
        <f>IF([1]Sources!B147=0,"",[1]Sources!B147)</f>
        <v>schoof2014power</v>
      </c>
      <c r="C149" t="str">
        <f t="shared" si="8"/>
        <v>Electrolyzer (AEL)</v>
      </c>
      <c r="D149" t="str">
        <f>IFERROR(VLOOKUP(B149,[1]!Sources[#Data],2,FALSE),"")</f>
        <v/>
      </c>
      <c r="E149" t="str">
        <f ca="1">IFERROR(OFFSET([1]Database!$D$3,MATCH(ALK!$B149,[1]Database!$B$4:$B$2416,0)+MATCH(ALK!$C149,[1]Database!$C$4:$C$26,0)-1,MATCH(ALK!E$4,[1]Database!$E$2:$BV$2,0)),"")</f>
        <v/>
      </c>
      <c r="F149" t="str">
        <f t="shared" si="9"/>
        <v>EUR</v>
      </c>
      <c r="G149" s="4" t="s">
        <v>641</v>
      </c>
      <c r="H149" s="4" t="s">
        <v>641</v>
      </c>
      <c r="I149" s="4" t="s">
        <v>641</v>
      </c>
      <c r="J149" s="4" t="s">
        <v>641</v>
      </c>
      <c r="K149" s="4" t="s">
        <v>641</v>
      </c>
      <c r="L149" s="4" t="s">
        <v>641</v>
      </c>
      <c r="M149" s="4" t="s">
        <v>641</v>
      </c>
      <c r="N149" s="4" t="s">
        <v>641</v>
      </c>
      <c r="O149" s="4" t="s">
        <v>641</v>
      </c>
      <c r="P149" s="4" t="s">
        <v>641</v>
      </c>
      <c r="Q149" s="4" t="s">
        <v>641</v>
      </c>
      <c r="R149" s="4" t="s">
        <v>641</v>
      </c>
      <c r="S149" s="4" t="s">
        <v>641</v>
      </c>
      <c r="T149" s="4" t="s">
        <v>641</v>
      </c>
      <c r="U149" s="4" t="s">
        <v>641</v>
      </c>
      <c r="V149" s="4" t="s">
        <v>641</v>
      </c>
      <c r="W149" s="4" t="s">
        <v>641</v>
      </c>
      <c r="X149" s="4" t="s">
        <v>641</v>
      </c>
      <c r="Y149" s="4" t="s">
        <v>641</v>
      </c>
      <c r="Z149" s="4" t="s">
        <v>641</v>
      </c>
      <c r="AA149" s="4" t="s">
        <v>641</v>
      </c>
      <c r="AB149" s="4" t="s">
        <v>641</v>
      </c>
      <c r="AC149" s="4" t="s">
        <v>641</v>
      </c>
    </row>
    <row r="150" spans="2:29">
      <c r="B150" s="21" t="str">
        <f>IF([1]Sources!B148=0,"",[1]Sources!B148)</f>
        <v>seider2003product</v>
      </c>
      <c r="C150" t="str">
        <f t="shared" si="8"/>
        <v>Electrolyzer (AEL)</v>
      </c>
      <c r="D150" t="str">
        <f>IFERROR(VLOOKUP(B150,[1]!Sources[#Data],2,FALSE),"")</f>
        <v/>
      </c>
      <c r="E150" t="str">
        <f ca="1">IFERROR(OFFSET([1]Database!$D$3,MATCH(ALK!$B150,[1]Database!$B$4:$B$2416,0)+MATCH(ALK!$C150,[1]Database!$C$4:$C$26,0)-1,MATCH(ALK!E$4,[1]Database!$E$2:$BV$2,0)),"")</f>
        <v/>
      </c>
      <c r="F150" t="str">
        <f t="shared" si="9"/>
        <v>EUR</v>
      </c>
      <c r="G150" s="4" t="s">
        <v>641</v>
      </c>
      <c r="H150" s="4" t="s">
        <v>641</v>
      </c>
      <c r="I150" s="4" t="s">
        <v>641</v>
      </c>
      <c r="J150" s="4" t="s">
        <v>641</v>
      </c>
      <c r="K150" s="4" t="s">
        <v>641</v>
      </c>
      <c r="L150" s="4" t="s">
        <v>641</v>
      </c>
      <c r="M150" s="4" t="s">
        <v>641</v>
      </c>
      <c r="N150" s="4" t="s">
        <v>641</v>
      </c>
      <c r="O150" s="4" t="s">
        <v>641</v>
      </c>
      <c r="P150" s="4" t="s">
        <v>641</v>
      </c>
      <c r="Q150" s="4" t="s">
        <v>641</v>
      </c>
      <c r="R150" s="4" t="s">
        <v>641</v>
      </c>
      <c r="S150" s="4" t="s">
        <v>641</v>
      </c>
      <c r="T150" s="4" t="s">
        <v>641</v>
      </c>
      <c r="U150" s="4" t="s">
        <v>641</v>
      </c>
      <c r="V150" s="4" t="s">
        <v>641</v>
      </c>
      <c r="W150" s="4" t="s">
        <v>641</v>
      </c>
      <c r="X150" s="4" t="s">
        <v>641</v>
      </c>
      <c r="Y150" s="4" t="s">
        <v>641</v>
      </c>
      <c r="Z150" s="4" t="s">
        <v>641</v>
      </c>
      <c r="AA150" s="4" t="s">
        <v>641</v>
      </c>
      <c r="AB150" s="4" t="s">
        <v>641</v>
      </c>
      <c r="AC150" s="4" t="s">
        <v>641</v>
      </c>
    </row>
    <row r="151" spans="2:29">
      <c r="B151" s="21" t="str">
        <f>IF([1]Sources!B149=0,"",[1]Sources!B149)</f>
        <v>shibata2016is</v>
      </c>
      <c r="C151" t="str">
        <f t="shared" si="8"/>
        <v>Electrolyzer (AEL)</v>
      </c>
      <c r="D151" t="str">
        <f>IFERROR(VLOOKUP(B151,[1]!Sources[#Data],2,FALSE),"")</f>
        <v/>
      </c>
      <c r="E151" t="str">
        <f ca="1">IFERROR(OFFSET([1]Database!$D$3,MATCH(ALK!$B151,[1]Database!$B$4:$B$2416,0)+MATCH(ALK!$C151,[1]Database!$C$4:$C$26,0)-1,MATCH(ALK!E$4,[1]Database!$E$2:$BV$2,0)),"")</f>
        <v/>
      </c>
      <c r="F151" t="str">
        <f t="shared" si="9"/>
        <v>EUR</v>
      </c>
      <c r="G151" s="4" t="s">
        <v>641</v>
      </c>
      <c r="H151" s="4" t="s">
        <v>641</v>
      </c>
      <c r="I151" s="4" t="s">
        <v>641</v>
      </c>
      <c r="J151" s="4" t="s">
        <v>641</v>
      </c>
      <c r="K151" s="4" t="s">
        <v>641</v>
      </c>
      <c r="L151" s="4" t="s">
        <v>641</v>
      </c>
      <c r="M151" s="4" t="s">
        <v>641</v>
      </c>
      <c r="N151" s="4" t="s">
        <v>641</v>
      </c>
      <c r="O151" s="4" t="s">
        <v>641</v>
      </c>
      <c r="P151" s="4" t="s">
        <v>641</v>
      </c>
      <c r="Q151" s="4" t="s">
        <v>641</v>
      </c>
      <c r="R151" s="4" t="s">
        <v>641</v>
      </c>
      <c r="S151" s="4" t="s">
        <v>641</v>
      </c>
      <c r="T151" s="4" t="s">
        <v>641</v>
      </c>
      <c r="U151" s="4" t="s">
        <v>641</v>
      </c>
      <c r="V151" s="4" t="s">
        <v>641</v>
      </c>
      <c r="W151" s="4" t="s">
        <v>641</v>
      </c>
      <c r="X151" s="4" t="s">
        <v>641</v>
      </c>
      <c r="Y151" s="4" t="s">
        <v>641</v>
      </c>
      <c r="Z151" s="4" t="s">
        <v>641</v>
      </c>
      <c r="AA151" s="4" t="s">
        <v>641</v>
      </c>
      <c r="AB151" s="4" t="s">
        <v>641</v>
      </c>
      <c r="AC151" s="4" t="s">
        <v>641</v>
      </c>
    </row>
    <row r="152" spans="2:29">
      <c r="B152" s="21" t="str">
        <f>IF([1]Sources!B150=0,"",[1]Sources!B150)</f>
        <v>simbeck2002hydrogen</v>
      </c>
      <c r="C152" t="str">
        <f t="shared" si="8"/>
        <v>Electrolyzer (AEL)</v>
      </c>
      <c r="D152" t="str">
        <f>IFERROR(VLOOKUP(B152,[1]!Sources[#Data],2,FALSE),"")</f>
        <v/>
      </c>
      <c r="E152" t="str">
        <f ca="1">IFERROR(OFFSET([1]Database!$D$3,MATCH(ALK!$B152,[1]Database!$B$4:$B$2416,0)+MATCH(ALK!$C152,[1]Database!$C$4:$C$26,0)-1,MATCH(ALK!E$4,[1]Database!$E$2:$BV$2,0)),"")</f>
        <v/>
      </c>
      <c r="F152" t="str">
        <f t="shared" si="9"/>
        <v>EUR</v>
      </c>
      <c r="G152" s="4" t="s">
        <v>641</v>
      </c>
      <c r="H152" s="4" t="s">
        <v>641</v>
      </c>
      <c r="I152" s="4" t="s">
        <v>641</v>
      </c>
      <c r="J152" s="4" t="s">
        <v>641</v>
      </c>
      <c r="K152" s="4" t="s">
        <v>641</v>
      </c>
      <c r="L152" s="4" t="s">
        <v>641</v>
      </c>
      <c r="M152" s="4" t="s">
        <v>641</v>
      </c>
      <c r="N152" s="4" t="s">
        <v>641</v>
      </c>
      <c r="O152" s="4" t="s">
        <v>641</v>
      </c>
      <c r="P152" s="4" t="s">
        <v>641</v>
      </c>
      <c r="Q152" s="4" t="s">
        <v>641</v>
      </c>
      <c r="R152" s="4" t="s">
        <v>641</v>
      </c>
      <c r="S152" s="4" t="s">
        <v>641</v>
      </c>
      <c r="T152" s="4" t="s">
        <v>641</v>
      </c>
      <c r="U152" s="4" t="s">
        <v>641</v>
      </c>
      <c r="V152" s="4" t="s">
        <v>641</v>
      </c>
      <c r="W152" s="4" t="s">
        <v>641</v>
      </c>
      <c r="X152" s="4" t="s">
        <v>641</v>
      </c>
      <c r="Y152" s="4" t="s">
        <v>641</v>
      </c>
      <c r="Z152" s="4" t="s">
        <v>641</v>
      </c>
      <c r="AA152" s="4" t="s">
        <v>641</v>
      </c>
      <c r="AB152" s="4" t="s">
        <v>641</v>
      </c>
      <c r="AC152" s="4" t="s">
        <v>641</v>
      </c>
    </row>
    <row r="153" spans="2:29">
      <c r="B153" s="21" t="str">
        <f>IF([1]Sources!B151=0,"",[1]Sources!B151)</f>
        <v>smith2004low</v>
      </c>
      <c r="C153" t="str">
        <f t="shared" si="8"/>
        <v>Electrolyzer (AEL)</v>
      </c>
      <c r="D153" t="str">
        <f>IFERROR(VLOOKUP(B153,[1]!Sources[#Data],2,FALSE),"")</f>
        <v/>
      </c>
      <c r="E153" t="str">
        <f ca="1">IFERROR(OFFSET([1]Database!$D$3,MATCH(ALK!$B153,[1]Database!$B$4:$B$2416,0)+MATCH(ALK!$C153,[1]Database!$C$4:$C$26,0)-1,MATCH(ALK!E$4,[1]Database!$E$2:$BV$2,0)),"")</f>
        <v/>
      </c>
      <c r="F153" t="str">
        <f t="shared" si="9"/>
        <v>EUR</v>
      </c>
      <c r="G153" s="4" t="s">
        <v>641</v>
      </c>
      <c r="H153" s="4" t="s">
        <v>641</v>
      </c>
      <c r="I153" s="4" t="s">
        <v>641</v>
      </c>
      <c r="J153" s="4" t="s">
        <v>641</v>
      </c>
      <c r="K153" s="4">
        <v>1131.4432261860193</v>
      </c>
      <c r="L153" s="4" t="s">
        <v>641</v>
      </c>
      <c r="M153" s="4" t="s">
        <v>641</v>
      </c>
      <c r="N153" s="4" t="s">
        <v>641</v>
      </c>
      <c r="O153" s="4" t="s">
        <v>641</v>
      </c>
      <c r="P153" s="4" t="s">
        <v>641</v>
      </c>
      <c r="Q153" s="4" t="s">
        <v>641</v>
      </c>
      <c r="R153" s="4" t="s">
        <v>641</v>
      </c>
      <c r="S153" s="4" t="s">
        <v>641</v>
      </c>
      <c r="T153" s="4" t="s">
        <v>641</v>
      </c>
      <c r="U153" s="4" t="s">
        <v>641</v>
      </c>
      <c r="V153" s="4" t="s">
        <v>641</v>
      </c>
      <c r="W153" s="4" t="s">
        <v>641</v>
      </c>
      <c r="X153" s="4" t="s">
        <v>641</v>
      </c>
      <c r="Y153" s="4" t="s">
        <v>641</v>
      </c>
      <c r="Z153" s="4" t="s">
        <v>641</v>
      </c>
      <c r="AA153" s="4" t="s">
        <v>641</v>
      </c>
      <c r="AB153" s="4" t="s">
        <v>641</v>
      </c>
      <c r="AC153" s="4" t="s">
        <v>641</v>
      </c>
    </row>
    <row r="154" spans="2:29">
      <c r="B154" s="21" t="str">
        <f>IF([1]Sources!B152=0,"",[1]Sources!B152)</f>
        <v>smolinka2010stand</v>
      </c>
      <c r="C154" t="str">
        <f t="shared" si="8"/>
        <v>Electrolyzer (AEL)</v>
      </c>
      <c r="D154" t="str">
        <f>IFERROR(VLOOKUP(B154,[1]!Sources[#Data],2,FALSE),"")</f>
        <v/>
      </c>
      <c r="E154" t="str">
        <f ca="1">IFERROR(OFFSET([1]Database!$D$3,MATCH(ALK!$B154,[1]Database!$B$4:$B$2416,0)+MATCH(ALK!$C154,[1]Database!$C$4:$C$26,0)-1,MATCH(ALK!E$4,[1]Database!$E$2:$BV$2,0)),"")</f>
        <v/>
      </c>
      <c r="F154" t="str">
        <f t="shared" si="9"/>
        <v>EUR</v>
      </c>
      <c r="G154" s="4" t="s">
        <v>641</v>
      </c>
      <c r="H154" s="4" t="s">
        <v>641</v>
      </c>
      <c r="I154" s="4" t="s">
        <v>641</v>
      </c>
      <c r="J154" s="4" t="s">
        <v>641</v>
      </c>
      <c r="K154" s="4" t="s">
        <v>641</v>
      </c>
      <c r="L154" s="4" t="s">
        <v>641</v>
      </c>
      <c r="M154" s="4" t="s">
        <v>641</v>
      </c>
      <c r="N154" s="4" t="s">
        <v>641</v>
      </c>
      <c r="O154" s="4" t="s">
        <v>641</v>
      </c>
      <c r="P154" s="4" t="s">
        <v>641</v>
      </c>
      <c r="Q154" s="4">
        <v>959.9865440531438</v>
      </c>
      <c r="R154" s="4" t="s">
        <v>641</v>
      </c>
      <c r="S154" s="4" t="s">
        <v>641</v>
      </c>
      <c r="T154" s="4" t="s">
        <v>641</v>
      </c>
      <c r="U154" s="4" t="s">
        <v>641</v>
      </c>
      <c r="V154" s="4" t="s">
        <v>641</v>
      </c>
      <c r="W154" s="4" t="s">
        <v>641</v>
      </c>
      <c r="X154" s="4" t="s">
        <v>641</v>
      </c>
      <c r="Y154" s="4" t="s">
        <v>641</v>
      </c>
      <c r="Z154" s="4" t="s">
        <v>641</v>
      </c>
      <c r="AA154" s="4" t="s">
        <v>641</v>
      </c>
      <c r="AB154" s="4" t="s">
        <v>641</v>
      </c>
      <c r="AC154" s="4" t="s">
        <v>641</v>
      </c>
    </row>
    <row r="155" spans="2:29">
      <c r="B155" s="21" t="str">
        <f>IF([1]Sources!B153=0,"",[1]Sources!B153)</f>
        <v>smolinka2015cost</v>
      </c>
      <c r="C155" t="str">
        <f t="shared" si="8"/>
        <v>Electrolyzer (AEL)</v>
      </c>
      <c r="D155" t="str">
        <f>IFERROR(VLOOKUP(B155,[1]!Sources[#Data],2,FALSE),"")</f>
        <v/>
      </c>
      <c r="E155" t="str">
        <f ca="1">IFERROR(OFFSET([1]Database!$D$3,MATCH(ALK!$B155,[1]Database!$B$4:$B$2416,0)+MATCH(ALK!$C155,[1]Database!$C$4:$C$26,0)-1,MATCH(ALK!E$4,[1]Database!$E$2:$BV$2,0)),"")</f>
        <v/>
      </c>
      <c r="F155" t="str">
        <f t="shared" si="9"/>
        <v>EUR</v>
      </c>
      <c r="G155" s="4" t="s">
        <v>641</v>
      </c>
      <c r="H155" s="4" t="s">
        <v>641</v>
      </c>
      <c r="I155" s="4" t="s">
        <v>641</v>
      </c>
      <c r="J155" s="4" t="s">
        <v>641</v>
      </c>
      <c r="K155" s="4" t="s">
        <v>641</v>
      </c>
      <c r="L155" s="4" t="s">
        <v>641</v>
      </c>
      <c r="M155" s="4" t="s">
        <v>641</v>
      </c>
      <c r="N155" s="4" t="s">
        <v>641</v>
      </c>
      <c r="O155" s="4" t="s">
        <v>641</v>
      </c>
      <c r="P155" s="4" t="s">
        <v>641</v>
      </c>
      <c r="Q155" s="4" t="s">
        <v>641</v>
      </c>
      <c r="R155" s="4" t="s">
        <v>641</v>
      </c>
      <c r="S155" s="4" t="s">
        <v>641</v>
      </c>
      <c r="T155" s="4" t="s">
        <v>641</v>
      </c>
      <c r="U155" s="4" t="s">
        <v>641</v>
      </c>
      <c r="V155" s="4" t="s">
        <v>641</v>
      </c>
      <c r="W155" s="4" t="s">
        <v>641</v>
      </c>
      <c r="X155" s="4" t="s">
        <v>641</v>
      </c>
      <c r="Y155" s="4" t="s">
        <v>641</v>
      </c>
      <c r="Z155" s="4" t="s">
        <v>641</v>
      </c>
      <c r="AA155" s="4" t="s">
        <v>641</v>
      </c>
      <c r="AB155" s="4" t="s">
        <v>641</v>
      </c>
      <c r="AC155" s="4" t="s">
        <v>641</v>
      </c>
    </row>
    <row r="156" spans="2:29">
      <c r="B156" s="21" t="str">
        <f>IF([1]Sources!B154=0,"",[1]Sources!B154)</f>
        <v>sorensen2008comparative</v>
      </c>
      <c r="C156" t="str">
        <f t="shared" si="8"/>
        <v>Electrolyzer (AEL)</v>
      </c>
      <c r="D156" t="str">
        <f>IFERROR(VLOOKUP(B156,[1]!Sources[#Data],2,FALSE),"")</f>
        <v/>
      </c>
      <c r="E156" t="str">
        <f ca="1">IFERROR(OFFSET([1]Database!$D$3,MATCH(ALK!$B156,[1]Database!$B$4:$B$2416,0)+MATCH(ALK!$C156,[1]Database!$C$4:$C$26,0)-1,MATCH(ALK!E$4,[1]Database!$E$2:$BV$2,0)),"")</f>
        <v/>
      </c>
      <c r="F156" t="str">
        <f t="shared" si="9"/>
        <v>EUR</v>
      </c>
      <c r="G156" s="4" t="s">
        <v>641</v>
      </c>
      <c r="H156" s="4" t="s">
        <v>641</v>
      </c>
      <c r="I156" s="4" t="s">
        <v>641</v>
      </c>
      <c r="J156" s="4" t="s">
        <v>641</v>
      </c>
      <c r="K156" s="4" t="s">
        <v>641</v>
      </c>
      <c r="L156" s="4" t="s">
        <v>641</v>
      </c>
      <c r="M156" s="4" t="s">
        <v>641</v>
      </c>
      <c r="N156" s="4" t="s">
        <v>641</v>
      </c>
      <c r="O156" s="4">
        <v>863.04985235549236</v>
      </c>
      <c r="P156" s="4" t="s">
        <v>641</v>
      </c>
      <c r="Q156" s="4" t="s">
        <v>641</v>
      </c>
      <c r="R156" s="4" t="s">
        <v>641</v>
      </c>
      <c r="S156" s="4" t="s">
        <v>641</v>
      </c>
      <c r="T156" s="4" t="s">
        <v>641</v>
      </c>
      <c r="U156" s="4" t="s">
        <v>641</v>
      </c>
      <c r="V156" s="4">
        <v>215.76246308887309</v>
      </c>
      <c r="W156" s="4" t="s">
        <v>641</v>
      </c>
      <c r="X156" s="4" t="s">
        <v>641</v>
      </c>
      <c r="Y156" s="4" t="s">
        <v>641</v>
      </c>
      <c r="Z156" s="4" t="s">
        <v>641</v>
      </c>
      <c r="AA156" s="4" t="s">
        <v>641</v>
      </c>
      <c r="AB156" s="4" t="s">
        <v>641</v>
      </c>
      <c r="AC156" s="4" t="s">
        <v>641</v>
      </c>
    </row>
    <row r="157" spans="2:29">
      <c r="B157" s="21" t="str">
        <f>IF([1]Sources!B155=0,"",[1]Sources!B155)</f>
        <v>specht2013power</v>
      </c>
      <c r="C157" t="str">
        <f t="shared" si="8"/>
        <v>Electrolyzer (AEL)</v>
      </c>
      <c r="D157" t="str">
        <f>IFERROR(VLOOKUP(B157,[1]!Sources[#Data],2,FALSE),"")</f>
        <v/>
      </c>
      <c r="E157" t="str">
        <f ca="1">IFERROR(OFFSET([1]Database!$D$3,MATCH(ALK!$B157,[1]Database!$B$4:$B$2416,0)+MATCH(ALK!$C157,[1]Database!$C$4:$C$26,0)-1,MATCH(ALK!E$4,[1]Database!$E$2:$BV$2,0)),"")</f>
        <v/>
      </c>
      <c r="F157" t="str">
        <f t="shared" si="9"/>
        <v>EUR</v>
      </c>
      <c r="G157" s="4" t="s">
        <v>641</v>
      </c>
      <c r="H157" s="4" t="s">
        <v>641</v>
      </c>
      <c r="I157" s="4" t="s">
        <v>641</v>
      </c>
      <c r="J157" s="4" t="s">
        <v>641</v>
      </c>
      <c r="K157" s="4" t="s">
        <v>641</v>
      </c>
      <c r="L157" s="4" t="s">
        <v>641</v>
      </c>
      <c r="M157" s="4" t="s">
        <v>641</v>
      </c>
      <c r="N157" s="4" t="s">
        <v>641</v>
      </c>
      <c r="O157" s="4" t="s">
        <v>641</v>
      </c>
      <c r="P157" s="4" t="s">
        <v>641</v>
      </c>
      <c r="Q157" s="4" t="s">
        <v>641</v>
      </c>
      <c r="R157" s="4" t="s">
        <v>641</v>
      </c>
      <c r="S157" s="4" t="s">
        <v>641</v>
      </c>
      <c r="T157" s="4" t="s">
        <v>641</v>
      </c>
      <c r="U157" s="4" t="s">
        <v>641</v>
      </c>
      <c r="V157" s="4" t="s">
        <v>641</v>
      </c>
      <c r="W157" s="4" t="s">
        <v>641</v>
      </c>
      <c r="X157" s="4" t="s">
        <v>641</v>
      </c>
      <c r="Y157" s="4" t="s">
        <v>641</v>
      </c>
      <c r="Z157" s="4" t="s">
        <v>641</v>
      </c>
      <c r="AA157" s="4" t="s">
        <v>641</v>
      </c>
      <c r="AB157" s="4" t="s">
        <v>641</v>
      </c>
      <c r="AC157" s="4" t="s">
        <v>641</v>
      </c>
    </row>
    <row r="158" spans="2:29">
      <c r="B158" s="21" t="str">
        <f>IF([1]Sources!B156=0,"",[1]Sources!B156)</f>
        <v>steinmuller2014power</v>
      </c>
      <c r="C158" t="str">
        <f t="shared" si="8"/>
        <v>Electrolyzer (AEL)</v>
      </c>
      <c r="D158" t="str">
        <f>IFERROR(VLOOKUP(B158,[1]!Sources[#Data],2,FALSE),"")</f>
        <v/>
      </c>
      <c r="E158" t="str">
        <f ca="1">IFERROR(OFFSET([1]Database!$D$3,MATCH(ALK!$B158,[1]Database!$B$4:$B$2416,0)+MATCH(ALK!$C158,[1]Database!$C$4:$C$26,0)-1,MATCH(ALK!E$4,[1]Database!$E$2:$BV$2,0)),"")</f>
        <v/>
      </c>
      <c r="F158" t="str">
        <f t="shared" si="9"/>
        <v>EUR</v>
      </c>
      <c r="G158" s="4" t="s">
        <v>641</v>
      </c>
      <c r="H158" s="4" t="s">
        <v>641</v>
      </c>
      <c r="I158" s="4" t="s">
        <v>641</v>
      </c>
      <c r="J158" s="4" t="s">
        <v>641</v>
      </c>
      <c r="K158" s="4" t="s">
        <v>641</v>
      </c>
      <c r="L158" s="4" t="s">
        <v>641</v>
      </c>
      <c r="M158" s="4" t="s">
        <v>641</v>
      </c>
      <c r="N158" s="4" t="s">
        <v>641</v>
      </c>
      <c r="O158" s="4" t="s">
        <v>641</v>
      </c>
      <c r="P158" s="4" t="s">
        <v>641</v>
      </c>
      <c r="Q158" s="4" t="s">
        <v>641</v>
      </c>
      <c r="R158" s="4" t="s">
        <v>641</v>
      </c>
      <c r="S158" s="4" t="s">
        <v>641</v>
      </c>
      <c r="T158" s="4" t="s">
        <v>641</v>
      </c>
      <c r="U158" s="4">
        <v>1008.7187622263398</v>
      </c>
      <c r="V158" s="4" t="s">
        <v>641</v>
      </c>
      <c r="W158" s="4" t="s">
        <v>641</v>
      </c>
      <c r="X158" s="4" t="s">
        <v>641</v>
      </c>
      <c r="Y158" s="4" t="s">
        <v>641</v>
      </c>
      <c r="Z158" s="4" t="s">
        <v>641</v>
      </c>
      <c r="AA158" s="4" t="s">
        <v>641</v>
      </c>
      <c r="AB158" s="4" t="s">
        <v>641</v>
      </c>
      <c r="AC158" s="4">
        <v>504.35938111316989</v>
      </c>
    </row>
    <row r="159" spans="2:29">
      <c r="B159" s="21" t="str">
        <f>IF([1]Sources!B157=0,"",[1]Sources!B157)</f>
        <v>sterner2009bioenergy</v>
      </c>
      <c r="C159" t="str">
        <f t="shared" si="8"/>
        <v>Electrolyzer (AEL)</v>
      </c>
      <c r="D159" t="str">
        <f>IFERROR(VLOOKUP(B159,[1]!Sources[#Data],2,FALSE),"")</f>
        <v/>
      </c>
      <c r="E159" t="str">
        <f ca="1">IFERROR(OFFSET([1]Database!$D$3,MATCH(ALK!$B159,[1]Database!$B$4:$B$2416,0)+MATCH(ALK!$C159,[1]Database!$C$4:$C$26,0)-1,MATCH(ALK!E$4,[1]Database!$E$2:$BV$2,0)),"")</f>
        <v/>
      </c>
      <c r="F159" t="str">
        <f t="shared" si="9"/>
        <v>EUR</v>
      </c>
      <c r="G159" s="4" t="s">
        <v>641</v>
      </c>
      <c r="H159" s="4" t="s">
        <v>641</v>
      </c>
      <c r="I159" s="4" t="s">
        <v>641</v>
      </c>
      <c r="J159" s="4" t="s">
        <v>641</v>
      </c>
      <c r="K159" s="4" t="s">
        <v>641</v>
      </c>
      <c r="L159" s="4" t="s">
        <v>641</v>
      </c>
      <c r="M159" s="4" t="s">
        <v>641</v>
      </c>
      <c r="N159" s="4" t="s">
        <v>641</v>
      </c>
      <c r="O159" s="4" t="s">
        <v>641</v>
      </c>
      <c r="P159" s="4">
        <v>2153.8404163187179</v>
      </c>
      <c r="Q159" s="4" t="s">
        <v>641</v>
      </c>
      <c r="R159" s="4" t="s">
        <v>641</v>
      </c>
      <c r="S159" s="4" t="s">
        <v>641</v>
      </c>
      <c r="T159" s="4" t="s">
        <v>641</v>
      </c>
      <c r="U159" s="4" t="s">
        <v>641</v>
      </c>
      <c r="V159" s="4" t="s">
        <v>641</v>
      </c>
      <c r="W159" s="4" t="s">
        <v>641</v>
      </c>
      <c r="X159" s="4" t="s">
        <v>641</v>
      </c>
      <c r="Y159" s="4" t="s">
        <v>641</v>
      </c>
      <c r="Z159" s="4" t="s">
        <v>641</v>
      </c>
      <c r="AA159" s="4">
        <v>1076.9202081593589</v>
      </c>
      <c r="AB159" s="4" t="s">
        <v>641</v>
      </c>
      <c r="AC159" s="4" t="s">
        <v>641</v>
      </c>
    </row>
    <row r="160" spans="2:29">
      <c r="B160" s="21" t="str">
        <f>IF([1]Sources!B158=0,"",[1]Sources!B158)</f>
        <v>tractebel2016study</v>
      </c>
      <c r="C160" t="str">
        <f t="shared" si="8"/>
        <v>Electrolyzer (AEL)</v>
      </c>
      <c r="D160" t="str">
        <f>IFERROR(VLOOKUP(B160,[1]!Sources[#Data],2,FALSE),"")</f>
        <v/>
      </c>
      <c r="E160" t="str">
        <f ca="1">IFERROR(OFFSET([1]Database!$D$3,MATCH(ALK!$B160,[1]Database!$B$4:$B$2416,0)+MATCH(ALK!$C160,[1]Database!$C$4:$C$26,0)-1,MATCH(ALK!E$4,[1]Database!$E$2:$BV$2,0)),"")</f>
        <v/>
      </c>
      <c r="F160" t="str">
        <f t="shared" si="9"/>
        <v>EUR</v>
      </c>
      <c r="G160" s="4" t="s">
        <v>641</v>
      </c>
      <c r="H160" s="4" t="s">
        <v>641</v>
      </c>
      <c r="I160" s="4" t="s">
        <v>641</v>
      </c>
      <c r="J160" s="4" t="s">
        <v>641</v>
      </c>
      <c r="K160" s="4" t="s">
        <v>641</v>
      </c>
      <c r="L160" s="4" t="s">
        <v>641</v>
      </c>
      <c r="M160" s="4" t="s">
        <v>641</v>
      </c>
      <c r="N160" s="4" t="s">
        <v>641</v>
      </c>
      <c r="O160" s="4" t="s">
        <v>641</v>
      </c>
      <c r="P160" s="4" t="s">
        <v>641</v>
      </c>
      <c r="Q160" s="4" t="s">
        <v>641</v>
      </c>
      <c r="R160" s="4" t="s">
        <v>641</v>
      </c>
      <c r="S160" s="4" t="s">
        <v>641</v>
      </c>
      <c r="T160" s="4" t="s">
        <v>641</v>
      </c>
      <c r="U160" s="4" t="s">
        <v>641</v>
      </c>
      <c r="V160" s="4" t="s">
        <v>641</v>
      </c>
      <c r="W160" s="4" t="s">
        <v>641</v>
      </c>
      <c r="X160" s="4">
        <v>975</v>
      </c>
      <c r="Y160" s="4" t="s">
        <v>641</v>
      </c>
      <c r="Z160" s="4" t="s">
        <v>641</v>
      </c>
      <c r="AA160" s="4" t="s">
        <v>641</v>
      </c>
      <c r="AB160" s="4">
        <v>690</v>
      </c>
      <c r="AC160" s="4" t="s">
        <v>641</v>
      </c>
    </row>
    <row r="161" spans="2:29">
      <c r="B161" s="21" t="str">
        <f>IF([1]Sources!B159=0,"",[1]Sources!B159)</f>
        <v>vafeas2012highway</v>
      </c>
      <c r="C161" t="str">
        <f t="shared" si="8"/>
        <v>Electrolyzer (AEL)</v>
      </c>
      <c r="D161" t="str">
        <f>IFERROR(VLOOKUP(B161,[1]!Sources[#Data],2,FALSE),"")</f>
        <v/>
      </c>
      <c r="E161" t="str">
        <f ca="1">IFERROR(OFFSET([1]Database!$D$3,MATCH(ALK!$B161,[1]Database!$B$4:$B$2416,0)+MATCH(ALK!$C161,[1]Database!$C$4:$C$26,0)-1,MATCH(ALK!E$4,[1]Database!$E$2:$BV$2,0)),"")</f>
        <v/>
      </c>
      <c r="F161" t="str">
        <f t="shared" si="9"/>
        <v>EUR</v>
      </c>
      <c r="G161" s="4" t="s">
        <v>641</v>
      </c>
      <c r="H161" s="4" t="s">
        <v>641</v>
      </c>
      <c r="I161" s="4" t="s">
        <v>641</v>
      </c>
      <c r="J161" s="4" t="s">
        <v>641</v>
      </c>
      <c r="K161" s="4" t="s">
        <v>641</v>
      </c>
      <c r="L161" s="4" t="s">
        <v>641</v>
      </c>
      <c r="M161" s="4" t="s">
        <v>641</v>
      </c>
      <c r="N161" s="4" t="s">
        <v>641</v>
      </c>
      <c r="O161" s="4" t="s">
        <v>641</v>
      </c>
      <c r="P161" s="4" t="s">
        <v>641</v>
      </c>
      <c r="Q161" s="4" t="s">
        <v>641</v>
      </c>
      <c r="R161" s="4" t="s">
        <v>641</v>
      </c>
      <c r="S161" s="4" t="s">
        <v>641</v>
      </c>
      <c r="T161" s="4" t="s">
        <v>641</v>
      </c>
      <c r="U161" s="4" t="s">
        <v>641</v>
      </c>
      <c r="V161" s="4" t="s">
        <v>641</v>
      </c>
      <c r="W161" s="4" t="s">
        <v>641</v>
      </c>
      <c r="X161" s="4" t="s">
        <v>641</v>
      </c>
      <c r="Y161" s="4" t="s">
        <v>641</v>
      </c>
      <c r="Z161" s="4" t="s">
        <v>641</v>
      </c>
      <c r="AA161" s="4" t="s">
        <v>641</v>
      </c>
      <c r="AB161" s="4" t="s">
        <v>641</v>
      </c>
      <c r="AC161" s="4" t="s">
        <v>641</v>
      </c>
    </row>
    <row r="162" spans="2:29">
      <c r="B162" s="21" t="str">
        <f>IF([1]Sources!B160=0,"",[1]Sources!B160)</f>
        <v>vandewalle2014a</v>
      </c>
      <c r="C162" t="str">
        <f t="shared" si="8"/>
        <v>Electrolyzer (AEL)</v>
      </c>
      <c r="D162" t="str">
        <f>IFERROR(VLOOKUP(B162,[1]!Sources[#Data],2,FALSE),"")</f>
        <v/>
      </c>
      <c r="E162" t="str">
        <f ca="1">IFERROR(OFFSET([1]Database!$D$3,MATCH(ALK!$B162,[1]Database!$B$4:$B$2416,0)+MATCH(ALK!$C162,[1]Database!$C$4:$C$26,0)-1,MATCH(ALK!E$4,[1]Database!$E$2:$BV$2,0)),"")</f>
        <v/>
      </c>
      <c r="F162" t="str">
        <f t="shared" si="9"/>
        <v>EUR</v>
      </c>
      <c r="G162" s="4" t="s">
        <v>641</v>
      </c>
      <c r="H162" s="4" t="s">
        <v>641</v>
      </c>
      <c r="I162" s="4" t="s">
        <v>641</v>
      </c>
      <c r="J162" s="4" t="s">
        <v>641</v>
      </c>
      <c r="K162" s="4" t="s">
        <v>641</v>
      </c>
      <c r="L162" s="4" t="s">
        <v>641</v>
      </c>
      <c r="M162" s="4" t="s">
        <v>641</v>
      </c>
      <c r="N162" s="4" t="s">
        <v>641</v>
      </c>
      <c r="O162" s="4" t="s">
        <v>641</v>
      </c>
      <c r="P162" s="4" t="s">
        <v>641</v>
      </c>
      <c r="Q162" s="4" t="s">
        <v>641</v>
      </c>
      <c r="R162" s="4" t="s">
        <v>641</v>
      </c>
      <c r="S162" s="4" t="s">
        <v>641</v>
      </c>
      <c r="T162" s="4" t="s">
        <v>641</v>
      </c>
      <c r="U162" s="4" t="s">
        <v>641</v>
      </c>
      <c r="V162" s="4" t="s">
        <v>641</v>
      </c>
      <c r="W162" s="4" t="s">
        <v>641</v>
      </c>
      <c r="X162" s="4" t="s">
        <v>641</v>
      </c>
      <c r="Y162" s="4" t="s">
        <v>641</v>
      </c>
      <c r="Z162" s="4" t="s">
        <v>641</v>
      </c>
      <c r="AA162" s="4" t="s">
        <v>641</v>
      </c>
      <c r="AB162" s="4" t="s">
        <v>641</v>
      </c>
      <c r="AC162" s="4" t="s">
        <v>641</v>
      </c>
    </row>
    <row r="163" spans="2:29">
      <c r="B163" s="21" t="str">
        <f>IF([1]Sources!B161=0,"",[1]Sources!B161)</f>
        <v>vanhoudt2016power</v>
      </c>
      <c r="C163" t="str">
        <f t="shared" si="8"/>
        <v>Electrolyzer (AEL)</v>
      </c>
      <c r="D163" t="str">
        <f>IFERROR(VLOOKUP(B163,[1]!Sources[#Data],2,FALSE),"")</f>
        <v/>
      </c>
      <c r="E163" t="str">
        <f ca="1">IFERROR(OFFSET([1]Database!$D$3,MATCH(ALK!$B163,[1]Database!$B$4:$B$2416,0)+MATCH(ALK!$C163,[1]Database!$C$4:$C$26,0)-1,MATCH(ALK!E$4,[1]Database!$E$2:$BV$2,0)),"")</f>
        <v/>
      </c>
      <c r="F163" t="str">
        <f t="shared" si="9"/>
        <v>EUR</v>
      </c>
      <c r="G163" s="4" t="s">
        <v>641</v>
      </c>
      <c r="H163" s="4" t="s">
        <v>641</v>
      </c>
      <c r="I163" s="4" t="s">
        <v>641</v>
      </c>
      <c r="J163" s="4" t="s">
        <v>641</v>
      </c>
      <c r="K163" s="4" t="s">
        <v>641</v>
      </c>
      <c r="L163" s="4" t="s">
        <v>641</v>
      </c>
      <c r="M163" s="4" t="s">
        <v>641</v>
      </c>
      <c r="N163" s="4" t="s">
        <v>641</v>
      </c>
      <c r="O163" s="4" t="s">
        <v>641</v>
      </c>
      <c r="P163" s="4" t="s">
        <v>641</v>
      </c>
      <c r="Q163" s="4" t="s">
        <v>641</v>
      </c>
      <c r="R163" s="4" t="s">
        <v>641</v>
      </c>
      <c r="S163" s="4" t="s">
        <v>641</v>
      </c>
      <c r="T163" s="4" t="s">
        <v>641</v>
      </c>
      <c r="U163" s="4" t="s">
        <v>641</v>
      </c>
      <c r="V163" s="4" t="s">
        <v>641</v>
      </c>
      <c r="W163" s="4">
        <v>1100</v>
      </c>
      <c r="X163" s="4" t="s">
        <v>641</v>
      </c>
      <c r="Y163" s="4" t="s">
        <v>641</v>
      </c>
      <c r="Z163" s="4" t="s">
        <v>641</v>
      </c>
      <c r="AA163" s="4" t="s">
        <v>641</v>
      </c>
      <c r="AB163" s="4" t="s">
        <v>641</v>
      </c>
      <c r="AC163" s="4" t="s">
        <v>641</v>
      </c>
    </row>
    <row r="164" spans="2:29">
      <c r="B164" s="21" t="str">
        <f>IF([1]Sources!B162=0,"",[1]Sources!B162)</f>
        <v>vku2015power</v>
      </c>
      <c r="C164" t="str">
        <f t="shared" si="8"/>
        <v>Electrolyzer (AEL)</v>
      </c>
      <c r="D164" t="str">
        <f>IFERROR(VLOOKUP(B164,[1]!Sources[#Data],2,FALSE),"")</f>
        <v/>
      </c>
      <c r="E164" t="str">
        <f ca="1">IFERROR(OFFSET([1]Database!$D$3,MATCH(ALK!$B164,[1]Database!$B$4:$B$2416,0)+MATCH(ALK!$C164,[1]Database!$C$4:$C$26,0)-1,MATCH(ALK!E$4,[1]Database!$E$2:$BV$2,0)),"")</f>
        <v/>
      </c>
      <c r="F164" t="str">
        <f t="shared" si="9"/>
        <v>EUR</v>
      </c>
      <c r="G164" s="4" t="s">
        <v>641</v>
      </c>
      <c r="H164" s="4" t="s">
        <v>641</v>
      </c>
      <c r="I164" s="4" t="s">
        <v>641</v>
      </c>
      <c r="J164" s="4" t="s">
        <v>641</v>
      </c>
      <c r="K164" s="4" t="s">
        <v>641</v>
      </c>
      <c r="L164" s="4" t="s">
        <v>641</v>
      </c>
      <c r="M164" s="4" t="s">
        <v>641</v>
      </c>
      <c r="N164" s="4" t="s">
        <v>641</v>
      </c>
      <c r="O164" s="4" t="s">
        <v>641</v>
      </c>
      <c r="P164" s="4" t="s">
        <v>641</v>
      </c>
      <c r="Q164" s="4" t="s">
        <v>641</v>
      </c>
      <c r="R164" s="4" t="s">
        <v>641</v>
      </c>
      <c r="S164" s="4" t="s">
        <v>641</v>
      </c>
      <c r="T164" s="4" t="s">
        <v>641</v>
      </c>
      <c r="U164" s="4" t="s">
        <v>641</v>
      </c>
      <c r="V164" s="4">
        <v>1005.8939213802238</v>
      </c>
      <c r="W164" s="4" t="s">
        <v>641</v>
      </c>
      <c r="X164" s="4" t="s">
        <v>641</v>
      </c>
      <c r="Y164" s="4" t="s">
        <v>641</v>
      </c>
      <c r="Z164" s="4" t="s">
        <v>641</v>
      </c>
      <c r="AA164" s="4" t="s">
        <v>641</v>
      </c>
      <c r="AB164" s="4" t="s">
        <v>641</v>
      </c>
      <c r="AC164" s="4" t="s">
        <v>641</v>
      </c>
    </row>
    <row r="165" spans="2:29">
      <c r="B165" s="21" t="str">
        <f>IF([1]Sources!B163=0,"",[1]Sources!B163)</f>
        <v>vosen1997design</v>
      </c>
      <c r="C165" t="str">
        <f>IF(B165&lt;&gt;"",$C$3,"")</f>
        <v>Electrolyzer (AEL)</v>
      </c>
      <c r="D165" t="str">
        <f>IFERROR(VLOOKUP(B165,[1]!Sources[#Data],2,FALSE),"")</f>
        <v/>
      </c>
      <c r="E165" t="str">
        <f ca="1">IFERROR(OFFSET([1]Database!$D$3,MATCH(ALK!$B165,[1]Database!$B$4:$B$2416,0)+MATCH(ALK!$C165,[1]Database!$C$4:$C$26,0)-1,MATCH(ALK!E$4,[1]Database!$E$2:$BV$2,0)),"")</f>
        <v/>
      </c>
      <c r="F165" t="str">
        <f t="shared" si="9"/>
        <v>EUR</v>
      </c>
      <c r="G165" s="4" t="s">
        <v>641</v>
      </c>
      <c r="H165" s="4" t="s">
        <v>641</v>
      </c>
      <c r="I165" s="4" t="s">
        <v>641</v>
      </c>
      <c r="J165" s="4" t="s">
        <v>641</v>
      </c>
      <c r="K165" s="4" t="s">
        <v>641</v>
      </c>
      <c r="L165" s="4" t="s">
        <v>641</v>
      </c>
      <c r="M165" s="4" t="s">
        <v>641</v>
      </c>
      <c r="N165" s="4" t="s">
        <v>641</v>
      </c>
      <c r="O165" s="4" t="s">
        <v>641</v>
      </c>
      <c r="P165" s="4" t="s">
        <v>641</v>
      </c>
      <c r="Q165" s="4" t="s">
        <v>641</v>
      </c>
      <c r="R165" s="4" t="s">
        <v>641</v>
      </c>
      <c r="S165" s="4" t="s">
        <v>641</v>
      </c>
      <c r="T165" s="4" t="s">
        <v>641</v>
      </c>
      <c r="U165" s="4" t="s">
        <v>641</v>
      </c>
      <c r="V165" s="4" t="s">
        <v>641</v>
      </c>
      <c r="W165" s="4" t="s">
        <v>641</v>
      </c>
      <c r="X165" s="4" t="s">
        <v>641</v>
      </c>
      <c r="Y165" s="4" t="s">
        <v>641</v>
      </c>
      <c r="Z165" s="4" t="s">
        <v>641</v>
      </c>
      <c r="AA165" s="4" t="s">
        <v>641</v>
      </c>
      <c r="AB165" s="4" t="s">
        <v>641</v>
      </c>
      <c r="AC165" s="4" t="s">
        <v>641</v>
      </c>
    </row>
    <row r="166" spans="2:29">
      <c r="B166" s="21" t="str">
        <f>IF([1]Sources!B164=0,"",[1]Sources!B164)</f>
        <v>waidhas2015power</v>
      </c>
      <c r="C166" t="str">
        <f>IF(B166&lt;&gt;"",$C$3,"")</f>
        <v>Electrolyzer (AEL)</v>
      </c>
      <c r="D166" t="str">
        <f>IFERROR(VLOOKUP(B166,[1]!Sources[#Data],2,FALSE),"")</f>
        <v/>
      </c>
      <c r="E166" t="str">
        <f ca="1">IFERROR(OFFSET([1]Database!$D$3,MATCH(ALK!$B166,[1]Database!$B$4:$B$2416,0)+MATCH(ALK!$C166,[1]Database!$C$4:$C$26,0)-1,MATCH(ALK!E$4,[1]Database!$E$2:$BV$2,0)),"")</f>
        <v/>
      </c>
      <c r="F166" t="str">
        <f t="shared" si="9"/>
        <v>EUR</v>
      </c>
      <c r="G166" s="4" t="s">
        <v>641</v>
      </c>
      <c r="H166" s="4" t="s">
        <v>641</v>
      </c>
      <c r="I166" s="4" t="s">
        <v>641</v>
      </c>
      <c r="J166" s="4" t="s">
        <v>641</v>
      </c>
      <c r="K166" s="4" t="s">
        <v>641</v>
      </c>
      <c r="L166" s="4" t="s">
        <v>641</v>
      </c>
      <c r="M166" s="4" t="s">
        <v>641</v>
      </c>
      <c r="N166" s="4" t="s">
        <v>641</v>
      </c>
      <c r="O166" s="4" t="s">
        <v>641</v>
      </c>
      <c r="P166" s="4" t="s">
        <v>641</v>
      </c>
      <c r="Q166" s="4" t="s">
        <v>641</v>
      </c>
      <c r="R166" s="4" t="s">
        <v>641</v>
      </c>
      <c r="S166" s="4" t="s">
        <v>641</v>
      </c>
      <c r="T166" s="4" t="s">
        <v>641</v>
      </c>
      <c r="U166" s="4" t="s">
        <v>641</v>
      </c>
      <c r="V166" s="4" t="s">
        <v>641</v>
      </c>
      <c r="W166" s="4" t="s">
        <v>641</v>
      </c>
      <c r="X166" s="4" t="s">
        <v>641</v>
      </c>
      <c r="Y166" s="4" t="s">
        <v>641</v>
      </c>
      <c r="Z166" s="4" t="s">
        <v>641</v>
      </c>
      <c r="AA166" s="4" t="s">
        <v>641</v>
      </c>
      <c r="AB166" s="4" t="s">
        <v>641</v>
      </c>
      <c r="AC166" s="4" t="s">
        <v>641</v>
      </c>
    </row>
    <row r="167" spans="2:29">
      <c r="B167" s="21" t="str">
        <f>IF([1]Sources!B165=0,"",[1]Sources!B165)</f>
        <v>wei2014total</v>
      </c>
      <c r="C167" t="str">
        <f>IF(B167&lt;&gt;"",$C$3,"")</f>
        <v>Electrolyzer (AEL)</v>
      </c>
      <c r="D167" t="str">
        <f>IFERROR(VLOOKUP(B167,[1]!Sources[#Data],2,FALSE),"")</f>
        <v/>
      </c>
      <c r="E167" t="str">
        <f ca="1">IFERROR(OFFSET([1]Database!$D$3,MATCH(ALK!$B167,[1]Database!$B$4:$B$2416,0)+MATCH(ALK!$C167,[1]Database!$C$4:$C$26,0)-1,MATCH(ALK!E$4,[1]Database!$E$2:$BV$2,0)),"")</f>
        <v/>
      </c>
      <c r="F167" t="str">
        <f t="shared" si="9"/>
        <v>EUR</v>
      </c>
      <c r="G167" s="4" t="s">
        <v>641</v>
      </c>
      <c r="H167" s="4" t="s">
        <v>641</v>
      </c>
      <c r="I167" s="4" t="s">
        <v>641</v>
      </c>
      <c r="J167" s="4" t="s">
        <v>641</v>
      </c>
      <c r="K167" s="4" t="s">
        <v>641</v>
      </c>
      <c r="L167" s="4" t="s">
        <v>641</v>
      </c>
      <c r="M167" s="4" t="s">
        <v>641</v>
      </c>
      <c r="N167" s="4" t="s">
        <v>641</v>
      </c>
      <c r="O167" s="4" t="s">
        <v>641</v>
      </c>
      <c r="P167" s="4" t="s">
        <v>641</v>
      </c>
      <c r="Q167" s="4" t="s">
        <v>641</v>
      </c>
      <c r="R167" s="4" t="s">
        <v>641</v>
      </c>
      <c r="S167" s="4" t="s">
        <v>641</v>
      </c>
      <c r="T167" s="4" t="s">
        <v>641</v>
      </c>
      <c r="U167" s="4" t="s">
        <v>641</v>
      </c>
      <c r="V167" s="4" t="s">
        <v>641</v>
      </c>
      <c r="W167" s="4" t="s">
        <v>641</v>
      </c>
      <c r="X167" s="4" t="s">
        <v>641</v>
      </c>
      <c r="Y167" s="4" t="s">
        <v>641</v>
      </c>
      <c r="Z167" s="4" t="s">
        <v>641</v>
      </c>
      <c r="AA167" s="4" t="s">
        <v>641</v>
      </c>
      <c r="AB167" s="4" t="s">
        <v>641</v>
      </c>
      <c r="AC167" s="4" t="s">
        <v>641</v>
      </c>
    </row>
    <row r="168" spans="2:29">
      <c r="B168" s="21" t="str">
        <f>IF([1]Sources!B166=0,"",[1]Sources!B166)</f>
        <v>wenske2008wasserstoff</v>
      </c>
      <c r="C168" t="str">
        <f>IF(B168&lt;&gt;"",$C$3,"")</f>
        <v>Electrolyzer (AEL)</v>
      </c>
      <c r="D168" t="str">
        <f>IFERROR(VLOOKUP(B168,[1]!Sources[#Data],2,FALSE),"")</f>
        <v/>
      </c>
      <c r="E168" t="str">
        <f ca="1">IFERROR(OFFSET([1]Database!$D$3,MATCH(ALK!$B168,[1]Database!$B$4:$B$2416,0)+MATCH(ALK!$C168,[1]Database!$C$4:$C$26,0)-1,MATCH(ALK!E$4,[1]Database!$E$2:$BV$2,0)),"")</f>
        <v/>
      </c>
      <c r="F168" t="str">
        <f t="shared" si="9"/>
        <v>EUR</v>
      </c>
      <c r="G168" s="4" t="s">
        <v>641</v>
      </c>
      <c r="H168" s="4" t="s">
        <v>641</v>
      </c>
      <c r="I168" s="4" t="s">
        <v>641</v>
      </c>
      <c r="J168" s="4" t="s">
        <v>641</v>
      </c>
      <c r="K168" s="4" t="s">
        <v>641</v>
      </c>
      <c r="L168" s="4" t="s">
        <v>641</v>
      </c>
      <c r="M168" s="4" t="s">
        <v>641</v>
      </c>
      <c r="N168" s="4" t="s">
        <v>641</v>
      </c>
      <c r="O168" s="4">
        <v>1240.6341627610202</v>
      </c>
      <c r="P168" s="4" t="s">
        <v>641</v>
      </c>
      <c r="Q168" s="4" t="s">
        <v>641</v>
      </c>
      <c r="R168" s="4" t="s">
        <v>641</v>
      </c>
      <c r="S168" s="4" t="s">
        <v>641</v>
      </c>
      <c r="T168" s="4" t="s">
        <v>641</v>
      </c>
      <c r="U168" s="4" t="s">
        <v>641</v>
      </c>
      <c r="V168" s="4" t="s">
        <v>641</v>
      </c>
      <c r="W168" s="4" t="s">
        <v>641</v>
      </c>
      <c r="X168" s="4" t="s">
        <v>641</v>
      </c>
      <c r="Y168" s="4" t="s">
        <v>641</v>
      </c>
      <c r="Z168" s="4" t="s">
        <v>641</v>
      </c>
      <c r="AA168" s="4" t="s">
        <v>641</v>
      </c>
      <c r="AB168" s="4">
        <v>539.40615772218268</v>
      </c>
      <c r="AC168" s="4" t="s">
        <v>641</v>
      </c>
    </row>
    <row r="170" spans="2:29">
      <c r="B170" s="3" t="s">
        <v>36</v>
      </c>
      <c r="C170" s="3"/>
      <c r="D170" s="3"/>
      <c r="E170" s="3"/>
      <c r="F170" s="3"/>
      <c r="G170" s="3">
        <f t="shared" ref="G170:AC170" si="10">G4</f>
        <v>2000</v>
      </c>
      <c r="H170" s="3">
        <f t="shared" si="10"/>
        <v>2001</v>
      </c>
      <c r="I170" s="3">
        <f t="shared" si="10"/>
        <v>2002</v>
      </c>
      <c r="J170" s="3">
        <f t="shared" si="10"/>
        <v>2003</v>
      </c>
      <c r="K170" s="3">
        <f t="shared" si="10"/>
        <v>2004</v>
      </c>
      <c r="L170" s="3">
        <f t="shared" si="10"/>
        <v>2005</v>
      </c>
      <c r="M170" s="3">
        <f t="shared" si="10"/>
        <v>2006</v>
      </c>
      <c r="N170" s="3">
        <f t="shared" si="10"/>
        <v>2007</v>
      </c>
      <c r="O170" s="3">
        <f t="shared" si="10"/>
        <v>2008</v>
      </c>
      <c r="P170" s="3">
        <f t="shared" si="10"/>
        <v>2009</v>
      </c>
      <c r="Q170" s="3">
        <f t="shared" si="10"/>
        <v>2010</v>
      </c>
      <c r="R170" s="3">
        <f t="shared" si="10"/>
        <v>2011</v>
      </c>
      <c r="S170" s="3">
        <f t="shared" si="10"/>
        <v>2012</v>
      </c>
      <c r="T170" s="3">
        <f t="shared" si="10"/>
        <v>2013</v>
      </c>
      <c r="U170" s="3">
        <f t="shared" si="10"/>
        <v>2014</v>
      </c>
      <c r="V170" s="3">
        <f t="shared" si="10"/>
        <v>2015</v>
      </c>
      <c r="W170" s="3">
        <f t="shared" si="10"/>
        <v>2016</v>
      </c>
      <c r="X170" s="3">
        <f t="shared" si="10"/>
        <v>2017</v>
      </c>
      <c r="Y170" s="3">
        <f t="shared" si="10"/>
        <v>2018</v>
      </c>
      <c r="Z170" s="3">
        <f t="shared" si="10"/>
        <v>2019</v>
      </c>
      <c r="AA170" s="3">
        <f t="shared" si="10"/>
        <v>2020</v>
      </c>
      <c r="AB170" s="3">
        <f t="shared" si="10"/>
        <v>2025</v>
      </c>
      <c r="AC170" s="3">
        <f t="shared" si="10"/>
        <v>2030</v>
      </c>
    </row>
    <row r="171" spans="2:29" s="1" customFormat="1">
      <c r="B171" s="1" t="s">
        <v>37</v>
      </c>
      <c r="K171" s="1">
        <v>1</v>
      </c>
      <c r="L171" s="1">
        <v>2</v>
      </c>
      <c r="M171" s="1">
        <v>3</v>
      </c>
      <c r="N171" s="1">
        <v>4</v>
      </c>
      <c r="O171" s="1">
        <v>5</v>
      </c>
      <c r="P171" s="1">
        <v>6</v>
      </c>
      <c r="Q171" s="1">
        <v>7</v>
      </c>
      <c r="R171" s="1">
        <v>8</v>
      </c>
      <c r="S171" s="1">
        <v>9</v>
      </c>
      <c r="T171" s="1">
        <v>10</v>
      </c>
      <c r="U171" s="1">
        <v>11</v>
      </c>
      <c r="V171" s="1">
        <v>12</v>
      </c>
      <c r="W171" s="1">
        <v>13</v>
      </c>
      <c r="X171" s="1">
        <v>14</v>
      </c>
      <c r="Y171" s="1">
        <v>15</v>
      </c>
      <c r="Z171" s="1">
        <v>16</v>
      </c>
      <c r="AA171" s="1">
        <v>17</v>
      </c>
      <c r="AB171" s="1">
        <v>18</v>
      </c>
      <c r="AC171" s="1">
        <v>19</v>
      </c>
    </row>
    <row r="172" spans="2:29">
      <c r="B172" s="8" t="s">
        <v>40</v>
      </c>
      <c r="C172">
        <v>0.25</v>
      </c>
      <c r="G172" s="4" t="str">
        <f t="shared" ref="G172:P174" si="11">IFERROR(_xlfn.PERCENTILE.EXC(G$5:G$168,$C172),"")</f>
        <v/>
      </c>
      <c r="H172" s="4" t="str">
        <f t="shared" si="11"/>
        <v/>
      </c>
      <c r="I172" s="4" t="str">
        <f t="shared" si="11"/>
        <v/>
      </c>
      <c r="J172" s="4" t="str">
        <f t="shared" si="11"/>
        <v/>
      </c>
      <c r="K172" s="4">
        <f t="shared" si="11"/>
        <v>1131.4432261860193</v>
      </c>
      <c r="L172" s="4" t="str">
        <f t="shared" si="11"/>
        <v/>
      </c>
      <c r="M172" s="4" t="str">
        <f t="shared" si="11"/>
        <v/>
      </c>
      <c r="N172" s="4">
        <f t="shared" si="11"/>
        <v>921.60947251945265</v>
      </c>
      <c r="O172" s="4" t="str">
        <f t="shared" si="11"/>
        <v/>
      </c>
      <c r="P172" s="4" t="str">
        <f t="shared" si="11"/>
        <v/>
      </c>
      <c r="Q172" s="4" t="str">
        <f t="shared" ref="Q172:AC174" si="12">IFERROR(_xlfn.PERCENTILE.EXC(Q$5:Q$168,$C172),"")</f>
        <v/>
      </c>
      <c r="R172" s="4" t="str">
        <f t="shared" si="12"/>
        <v/>
      </c>
      <c r="S172" s="4" t="str">
        <f t="shared" si="12"/>
        <v/>
      </c>
      <c r="T172" s="4">
        <f t="shared" si="12"/>
        <v>1210.4625146716078</v>
      </c>
      <c r="U172" s="4">
        <f t="shared" si="12"/>
        <v>1008.7187622263398</v>
      </c>
      <c r="V172" s="4">
        <f t="shared" si="12"/>
        <v>940.18390096606061</v>
      </c>
      <c r="W172" s="4">
        <f t="shared" si="12"/>
        <v>915.68566301037754</v>
      </c>
      <c r="X172" s="4">
        <f t="shared" si="12"/>
        <v>843.75</v>
      </c>
      <c r="Y172" s="4" t="str">
        <f t="shared" si="12"/>
        <v/>
      </c>
      <c r="Z172" s="4" t="str">
        <f t="shared" si="12"/>
        <v/>
      </c>
      <c r="AA172" s="4">
        <f t="shared" si="12"/>
        <v>535.13410350343145</v>
      </c>
      <c r="AB172" s="4">
        <f t="shared" si="12"/>
        <v>521.17655920614732</v>
      </c>
      <c r="AC172" s="4">
        <f t="shared" si="12"/>
        <v>502.94696069011189</v>
      </c>
    </row>
    <row r="173" spans="2:29">
      <c r="B173" s="8" t="s">
        <v>40</v>
      </c>
      <c r="C173" s="9">
        <v>0.5</v>
      </c>
      <c r="G173" s="4" t="str">
        <f t="shared" si="11"/>
        <v/>
      </c>
      <c r="H173" s="4" t="str">
        <f t="shared" si="11"/>
        <v/>
      </c>
      <c r="I173" s="4" t="str">
        <f t="shared" si="11"/>
        <v/>
      </c>
      <c r="J173" s="4">
        <f t="shared" si="11"/>
        <v>1830.4213004413637</v>
      </c>
      <c r="K173" s="4">
        <f t="shared" si="11"/>
        <v>1131.4432261860193</v>
      </c>
      <c r="L173" s="4">
        <f t="shared" si="11"/>
        <v>1475.0617370326831</v>
      </c>
      <c r="M173" s="4" t="str">
        <f t="shared" si="11"/>
        <v/>
      </c>
      <c r="N173" s="4">
        <f t="shared" si="11"/>
        <v>1430.5027034948794</v>
      </c>
      <c r="O173" s="4">
        <f t="shared" si="11"/>
        <v>1051.8420075582562</v>
      </c>
      <c r="P173" s="4">
        <f t="shared" si="11"/>
        <v>1414.5346934173181</v>
      </c>
      <c r="Q173" s="4">
        <f t="shared" si="12"/>
        <v>959.9865440531438</v>
      </c>
      <c r="R173" s="4">
        <f t="shared" si="12"/>
        <v>1178.6387015357107</v>
      </c>
      <c r="S173" s="4">
        <f t="shared" si="12"/>
        <v>3154.9879262549211</v>
      </c>
      <c r="T173" s="4">
        <f t="shared" si="12"/>
        <v>1214.7209747616639</v>
      </c>
      <c r="U173" s="4">
        <f t="shared" si="12"/>
        <v>1138.9330567796233</v>
      </c>
      <c r="V173" s="4">
        <f t="shared" si="12"/>
        <v>1156.7780095872574</v>
      </c>
      <c r="W173" s="4">
        <f t="shared" si="12"/>
        <v>1012.2674789680533</v>
      </c>
      <c r="X173" s="4">
        <f t="shared" si="12"/>
        <v>987.5</v>
      </c>
      <c r="Y173" s="4">
        <f t="shared" si="12"/>
        <v>800</v>
      </c>
      <c r="Z173" s="4">
        <f t="shared" si="12"/>
        <v>500</v>
      </c>
      <c r="AA173" s="4">
        <f t="shared" si="12"/>
        <v>888.32513741124762</v>
      </c>
      <c r="AB173" s="4">
        <f t="shared" si="12"/>
        <v>615.31844495806729</v>
      </c>
      <c r="AC173" s="4">
        <f t="shared" si="12"/>
        <v>645</v>
      </c>
    </row>
    <row r="174" spans="2:29">
      <c r="B174" s="8" t="s">
        <v>40</v>
      </c>
      <c r="C174">
        <v>0.75</v>
      </c>
      <c r="G174" s="4" t="str">
        <f t="shared" si="11"/>
        <v/>
      </c>
      <c r="H174" s="4" t="str">
        <f t="shared" si="11"/>
        <v/>
      </c>
      <c r="I174" s="4" t="str">
        <f t="shared" si="11"/>
        <v/>
      </c>
      <c r="J174" s="4" t="str">
        <f t="shared" si="11"/>
        <v/>
      </c>
      <c r="K174" s="4">
        <f t="shared" si="11"/>
        <v>1830.4213004413637</v>
      </c>
      <c r="L174" s="4" t="str">
        <f t="shared" si="11"/>
        <v/>
      </c>
      <c r="M174" s="4" t="str">
        <f t="shared" si="11"/>
        <v/>
      </c>
      <c r="N174" s="4">
        <f t="shared" si="11"/>
        <v>2237.1673269948724</v>
      </c>
      <c r="O174" s="4" t="str">
        <f t="shared" si="11"/>
        <v/>
      </c>
      <c r="P174" s="4" t="str">
        <f t="shared" si="11"/>
        <v/>
      </c>
      <c r="Q174" s="4" t="str">
        <f t="shared" si="12"/>
        <v/>
      </c>
      <c r="R174" s="4" t="str">
        <f t="shared" si="12"/>
        <v/>
      </c>
      <c r="S174" s="4" t="str">
        <f t="shared" si="12"/>
        <v/>
      </c>
      <c r="T174" s="4">
        <f t="shared" si="12"/>
        <v>1344.7609041798162</v>
      </c>
      <c r="U174" s="4">
        <f t="shared" si="12"/>
        <v>1160.0265765602908</v>
      </c>
      <c r="V174" s="4">
        <f t="shared" si="12"/>
        <v>1475.3110846909949</v>
      </c>
      <c r="W174" s="4">
        <f t="shared" si="12"/>
        <v>1155.7995000000001</v>
      </c>
      <c r="X174" s="4">
        <f t="shared" si="12"/>
        <v>1000</v>
      </c>
      <c r="Y174" s="4" t="str">
        <f t="shared" si="12"/>
        <v/>
      </c>
      <c r="Z174" s="4" t="str">
        <f t="shared" si="12"/>
        <v/>
      </c>
      <c r="AA174" s="4">
        <f t="shared" si="12"/>
        <v>1044.7390652427091</v>
      </c>
      <c r="AB174" s="4">
        <f t="shared" si="12"/>
        <v>684.43296785580583</v>
      </c>
      <c r="AC174" s="4">
        <f t="shared" si="12"/>
        <v>756.53907166975489</v>
      </c>
    </row>
    <row r="175" spans="2:29">
      <c r="B175" t="s">
        <v>38</v>
      </c>
      <c r="G175" s="4" t="str">
        <f t="shared" ref="G175:AC175" si="13">IFERROR(AVERAGE(G5:G168),"")</f>
        <v/>
      </c>
      <c r="H175" s="4" t="str">
        <f t="shared" si="13"/>
        <v/>
      </c>
      <c r="I175" s="4" t="str">
        <f t="shared" si="13"/>
        <v/>
      </c>
      <c r="J175" s="4">
        <f t="shared" si="13"/>
        <v>1830.4213004413637</v>
      </c>
      <c r="K175" s="4">
        <f t="shared" si="13"/>
        <v>1364.4359176044675</v>
      </c>
      <c r="L175" s="4">
        <f t="shared" si="13"/>
        <v>1475.0617370326831</v>
      </c>
      <c r="M175" s="4" t="str">
        <f t="shared" si="13"/>
        <v/>
      </c>
      <c r="N175" s="4">
        <f t="shared" si="13"/>
        <v>1549.611260504706</v>
      </c>
      <c r="O175" s="4">
        <f t="shared" si="13"/>
        <v>1051.8420075582562</v>
      </c>
      <c r="P175" s="4">
        <f t="shared" si="13"/>
        <v>1414.5346934173181</v>
      </c>
      <c r="Q175" s="4">
        <f t="shared" si="13"/>
        <v>959.9865440531438</v>
      </c>
      <c r="R175" s="4">
        <f t="shared" si="13"/>
        <v>1178.6387015357107</v>
      </c>
      <c r="S175" s="4">
        <f t="shared" si="13"/>
        <v>3154.9879262549211</v>
      </c>
      <c r="T175" s="4">
        <f t="shared" si="13"/>
        <v>1207.5276787599003</v>
      </c>
      <c r="U175" s="4">
        <f t="shared" si="13"/>
        <v>1196.9262906395709</v>
      </c>
      <c r="V175" s="4">
        <f t="shared" si="13"/>
        <v>1257.1019586388547</v>
      </c>
      <c r="W175" s="4">
        <f t="shared" si="13"/>
        <v>1037.5839446343648</v>
      </c>
      <c r="X175" s="4">
        <f t="shared" si="13"/>
        <v>943.75</v>
      </c>
      <c r="Y175" s="4">
        <f t="shared" si="13"/>
        <v>800</v>
      </c>
      <c r="Z175" s="4">
        <f t="shared" si="13"/>
        <v>500</v>
      </c>
      <c r="AA175" s="4">
        <f t="shared" si="13"/>
        <v>802.5514699671669</v>
      </c>
      <c r="AB175" s="4">
        <f t="shared" si="13"/>
        <v>611.45370862800723</v>
      </c>
      <c r="AC175" s="4">
        <f t="shared" si="13"/>
        <v>654.73212376645881</v>
      </c>
    </row>
    <row r="176" spans="2:29">
      <c r="B176" t="s">
        <v>39</v>
      </c>
      <c r="G176" s="4" t="str">
        <f t="shared" ref="G176:AC176" si="14">IFERROR(_xlfn.STDEV.S(G5:G168),"")</f>
        <v/>
      </c>
      <c r="H176" s="4" t="str">
        <f t="shared" si="14"/>
        <v/>
      </c>
      <c r="I176" s="4" t="str">
        <f t="shared" si="14"/>
        <v/>
      </c>
      <c r="J176" s="4" t="str">
        <f t="shared" si="14"/>
        <v/>
      </c>
      <c r="K176" s="4">
        <f t="shared" si="14"/>
        <v>403.55517932896942</v>
      </c>
      <c r="L176" s="4">
        <f t="shared" si="14"/>
        <v>502.55431409153715</v>
      </c>
      <c r="M176" s="4" t="str">
        <f t="shared" si="14"/>
        <v/>
      </c>
      <c r="N176" s="4">
        <f t="shared" si="14"/>
        <v>696.1588037417373</v>
      </c>
      <c r="O176" s="4">
        <f t="shared" si="14"/>
        <v>266.99242635739529</v>
      </c>
      <c r="P176" s="4">
        <f t="shared" si="14"/>
        <v>1045.5361800672044</v>
      </c>
      <c r="Q176" s="4" t="str">
        <f t="shared" si="14"/>
        <v/>
      </c>
      <c r="R176" s="4">
        <f t="shared" si="14"/>
        <v>336.38667425187214</v>
      </c>
      <c r="S176" s="4">
        <f t="shared" si="14"/>
        <v>115.18630883655419</v>
      </c>
      <c r="T176" s="4">
        <f t="shared" si="14"/>
        <v>265.6577724917164</v>
      </c>
      <c r="U176" s="4">
        <f t="shared" si="14"/>
        <v>400.35635681517476</v>
      </c>
      <c r="V176" s="4">
        <f t="shared" si="14"/>
        <v>738.05159137382566</v>
      </c>
      <c r="W176" s="4">
        <f t="shared" si="14"/>
        <v>157.49067358802586</v>
      </c>
      <c r="X176" s="4">
        <f t="shared" si="14"/>
        <v>96.555251885470554</v>
      </c>
      <c r="Y176" s="4" t="str">
        <f t="shared" si="14"/>
        <v/>
      </c>
      <c r="Z176" s="4" t="str">
        <f t="shared" si="14"/>
        <v/>
      </c>
      <c r="AA176" s="4">
        <f t="shared" si="14"/>
        <v>270.73819655341964</v>
      </c>
      <c r="AB176" s="4">
        <f t="shared" si="14"/>
        <v>170.47394597832837</v>
      </c>
      <c r="AC176" s="4">
        <f t="shared" si="14"/>
        <v>238.16551731765773</v>
      </c>
    </row>
    <row r="177" spans="2:29">
      <c r="B177" s="8" t="s">
        <v>476</v>
      </c>
      <c r="C177" s="42"/>
      <c r="G177" s="4">
        <f t="shared" ref="G177:AC177" si="15">IFERROR(IF(G176&gt;0,G175/G176,""),0)</f>
        <v>0</v>
      </c>
      <c r="H177" s="4">
        <f t="shared" si="15"/>
        <v>0</v>
      </c>
      <c r="I177" s="4">
        <f t="shared" si="15"/>
        <v>0</v>
      </c>
      <c r="J177" s="4">
        <f t="shared" si="15"/>
        <v>0</v>
      </c>
      <c r="K177" s="4">
        <f t="shared" si="15"/>
        <v>3.3810392915121255</v>
      </c>
      <c r="L177" s="4">
        <f t="shared" si="15"/>
        <v>2.9351289913790488</v>
      </c>
      <c r="M177" s="4">
        <f t="shared" si="15"/>
        <v>0</v>
      </c>
      <c r="N177" s="4">
        <f t="shared" si="15"/>
        <v>2.22594507485333</v>
      </c>
      <c r="O177" s="4">
        <f t="shared" si="15"/>
        <v>3.9395949237536181</v>
      </c>
      <c r="P177" s="4">
        <f t="shared" si="15"/>
        <v>1.3529275412797244</v>
      </c>
      <c r="Q177" s="4">
        <f t="shared" si="15"/>
        <v>0</v>
      </c>
      <c r="R177" s="4">
        <f t="shared" si="15"/>
        <v>3.5038210242930008</v>
      </c>
      <c r="S177" s="4">
        <f t="shared" si="15"/>
        <v>27.390303223725585</v>
      </c>
      <c r="T177" s="4">
        <f t="shared" si="15"/>
        <v>4.5454257461921346</v>
      </c>
      <c r="U177" s="4">
        <f t="shared" si="15"/>
        <v>2.9896522691961005</v>
      </c>
      <c r="V177" s="4">
        <f t="shared" si="15"/>
        <v>1.7032711172654709</v>
      </c>
      <c r="W177" s="4">
        <f t="shared" si="15"/>
        <v>6.5882246929017718</v>
      </c>
      <c r="X177" s="4">
        <f t="shared" si="15"/>
        <v>9.7741964478476362</v>
      </c>
      <c r="Y177" s="4">
        <f t="shared" si="15"/>
        <v>0</v>
      </c>
      <c r="Z177" s="4">
        <f t="shared" si="15"/>
        <v>0</v>
      </c>
      <c r="AA177" s="4">
        <f t="shared" si="15"/>
        <v>2.9643082512327168</v>
      </c>
      <c r="AB177" s="4">
        <f t="shared" si="15"/>
        <v>3.5867868554279769</v>
      </c>
      <c r="AC177" s="4">
        <f t="shared" si="15"/>
        <v>2.7490634712379354</v>
      </c>
    </row>
    <row r="178" spans="2:29">
      <c r="B178" s="8"/>
    </row>
    <row r="179" spans="2:29">
      <c r="B179" s="1" t="s">
        <v>41</v>
      </c>
      <c r="E179" s="1">
        <f>SUM(G179:AC179)</f>
        <v>96</v>
      </c>
      <c r="F179" s="1"/>
      <c r="G179">
        <f t="shared" ref="G179:AC179" si="16">COUNTIF(G$5:G$168,"&gt;0")</f>
        <v>0</v>
      </c>
      <c r="H179">
        <f t="shared" si="16"/>
        <v>0</v>
      </c>
      <c r="I179">
        <f t="shared" si="16"/>
        <v>0</v>
      </c>
      <c r="J179">
        <f t="shared" si="16"/>
        <v>1</v>
      </c>
      <c r="K179">
        <f t="shared" si="16"/>
        <v>3</v>
      </c>
      <c r="L179">
        <f t="shared" si="16"/>
        <v>2</v>
      </c>
      <c r="M179">
        <f t="shared" si="16"/>
        <v>0</v>
      </c>
      <c r="N179">
        <f t="shared" si="16"/>
        <v>5</v>
      </c>
      <c r="O179">
        <f t="shared" si="16"/>
        <v>2</v>
      </c>
      <c r="P179">
        <f t="shared" si="16"/>
        <v>2</v>
      </c>
      <c r="Q179">
        <f t="shared" si="16"/>
        <v>1</v>
      </c>
      <c r="R179">
        <f t="shared" si="16"/>
        <v>2</v>
      </c>
      <c r="S179">
        <f t="shared" si="16"/>
        <v>2</v>
      </c>
      <c r="T179">
        <f t="shared" si="16"/>
        <v>7</v>
      </c>
      <c r="U179">
        <f t="shared" si="16"/>
        <v>7</v>
      </c>
      <c r="V179">
        <f t="shared" si="16"/>
        <v>19</v>
      </c>
      <c r="W179">
        <f t="shared" si="16"/>
        <v>9</v>
      </c>
      <c r="X179">
        <f t="shared" si="16"/>
        <v>4</v>
      </c>
      <c r="Y179">
        <f t="shared" si="16"/>
        <v>1</v>
      </c>
      <c r="Z179">
        <f t="shared" si="16"/>
        <v>1</v>
      </c>
      <c r="AA179">
        <f t="shared" si="16"/>
        <v>8</v>
      </c>
      <c r="AB179">
        <f t="shared" si="16"/>
        <v>9</v>
      </c>
      <c r="AC179">
        <f t="shared" si="16"/>
        <v>11</v>
      </c>
    </row>
  </sheetData>
  <dataValidations count="2">
    <dataValidation type="list" allowBlank="1" showInputMessage="1" showErrorMessage="1" sqref="C2">
      <formula1>"All, Analysis and Graph"</formula1>
    </dataValidation>
    <dataValidation type="list" allowBlank="1" showInputMessage="1" showErrorMessage="1" sqref="C3">
      <formula1>INDIRECT("dd_components")</formula1>
    </dataValidation>
  </dataValidations>
  <pageMargins left="0.7" right="0.7" top="0.75" bottom="0.75" header="0.3" footer="0.3"/>
  <pageSetup paperSize="9"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C179"/>
  <sheetViews>
    <sheetView showGridLines="0" zoomScale="80" zoomScaleNormal="80" zoomScalePageLayoutView="70" workbookViewId="0">
      <pane ySplit="4" topLeftCell="A5" activePane="bottomLeft" state="frozen"/>
      <selection pane="bottomLeft" activeCell="F181" sqref="F181:F182"/>
    </sheetView>
  </sheetViews>
  <sheetFormatPr baseColWidth="10" defaultColWidth="8.88671875" defaultRowHeight="14.4" outlineLevelCol="1"/>
  <cols>
    <col min="1" max="1" width="2.6640625" customWidth="1"/>
    <col min="2" max="2" width="28.44140625" bestFit="1" customWidth="1"/>
    <col min="3" max="3" width="22.88671875" customWidth="1" outlineLevel="1"/>
    <col min="4" max="6" width="8.88671875" customWidth="1" outlineLevel="1"/>
  </cols>
  <sheetData>
    <row r="1" spans="1:29">
      <c r="C1" s="1" t="s">
        <v>34</v>
      </c>
      <c r="E1" t="s">
        <v>6</v>
      </c>
      <c r="F1">
        <f ca="1">COUNTIF($E$5:$E$168,E1)</f>
        <v>0</v>
      </c>
    </row>
    <row r="2" spans="1:29">
      <c r="B2" s="1" t="s">
        <v>116</v>
      </c>
      <c r="C2" s="1" t="s">
        <v>119</v>
      </c>
      <c r="E2" t="s">
        <v>51</v>
      </c>
      <c r="F2">
        <f ca="1">COUNTIF($E$5:$E$168,E2)</f>
        <v>0</v>
      </c>
      <c r="AC2" s="32"/>
    </row>
    <row r="3" spans="1:29">
      <c r="B3" s="19" t="s">
        <v>107</v>
      </c>
      <c r="C3" s="20" t="s">
        <v>4</v>
      </c>
      <c r="E3" t="s">
        <v>118</v>
      </c>
      <c r="F3">
        <f ca="1">COUNTIF($E$5:$E$168,E3)</f>
        <v>0</v>
      </c>
    </row>
    <row r="4" spans="1:29">
      <c r="B4" s="3" t="s">
        <v>25</v>
      </c>
      <c r="C4" s="3" t="s">
        <v>1</v>
      </c>
      <c r="D4" s="3" t="s">
        <v>9</v>
      </c>
      <c r="E4" s="3" t="s">
        <v>2</v>
      </c>
      <c r="F4" s="3" t="s">
        <v>117</v>
      </c>
      <c r="G4" s="3">
        <v>2000</v>
      </c>
      <c r="H4" s="3">
        <v>2001</v>
      </c>
      <c r="I4" s="3">
        <v>2002</v>
      </c>
      <c r="J4" s="3">
        <v>2003</v>
      </c>
      <c r="K4" s="3">
        <v>2004</v>
      </c>
      <c r="L4" s="3">
        <v>2005</v>
      </c>
      <c r="M4" s="3">
        <v>2006</v>
      </c>
      <c r="N4" s="3">
        <v>2007</v>
      </c>
      <c r="O4" s="3">
        <v>2008</v>
      </c>
      <c r="P4" s="3">
        <v>2009</v>
      </c>
      <c r="Q4" s="3">
        <v>2010</v>
      </c>
      <c r="R4" s="3">
        <v>2011</v>
      </c>
      <c r="S4" s="3">
        <v>2012</v>
      </c>
      <c r="T4" s="3">
        <v>2013</v>
      </c>
      <c r="U4" s="3">
        <v>2014</v>
      </c>
      <c r="V4" s="3">
        <v>2015</v>
      </c>
      <c r="W4" s="3">
        <v>2016</v>
      </c>
      <c r="X4" s="3">
        <v>2017</v>
      </c>
      <c r="Y4" s="3">
        <v>2018</v>
      </c>
      <c r="Z4" s="3">
        <v>2019</v>
      </c>
      <c r="AA4" s="3">
        <v>2020</v>
      </c>
      <c r="AB4" s="3">
        <v>2025</v>
      </c>
      <c r="AC4" s="3">
        <v>2030</v>
      </c>
    </row>
    <row r="5" spans="1:29">
      <c r="A5" t="s">
        <v>706</v>
      </c>
      <c r="B5" s="21" t="str">
        <f>IF([1]Sources!B3=0,"",[1]Sources!B3)</f>
        <v>hotellier2014hydrogen</v>
      </c>
      <c r="C5" t="str">
        <f>IF(B5&lt;&gt;"",$C$3,"")</f>
        <v>Electrolyzer (PEM)</v>
      </c>
      <c r="D5" t="str">
        <f>IFERROR(VLOOKUP(B5,[1]!Sources[#Data],2,FALSE),"")</f>
        <v/>
      </c>
      <c r="E5" t="str">
        <f ca="1">IFERROR(OFFSET([1]Database!$D$3,MATCH(PEM!$B5,[1]Database!$B$4:$B$2416,0)+MATCH(PEM!$C5,[1]Database!$C$4:$C$26,0)-1,MATCH(PEM!E$4,[1]Database!$E$2:$BV$2,0)),"")</f>
        <v/>
      </c>
      <c r="F5" t="str">
        <f>IF(B5="","",MID($B$3,FIND(" ",$B$3)+1,3))</f>
        <v>EUR</v>
      </c>
      <c r="G5" s="4" t="s">
        <v>641</v>
      </c>
      <c r="H5" s="4" t="s">
        <v>641</v>
      </c>
      <c r="I5" s="4" t="s">
        <v>641</v>
      </c>
      <c r="J5" s="4" t="s">
        <v>641</v>
      </c>
      <c r="K5" s="4" t="s">
        <v>641</v>
      </c>
      <c r="L5" s="4" t="s">
        <v>641</v>
      </c>
      <c r="M5" s="4" t="s">
        <v>641</v>
      </c>
      <c r="N5" s="4" t="s">
        <v>641</v>
      </c>
      <c r="O5" s="4" t="s">
        <v>641</v>
      </c>
      <c r="P5" s="4" t="s">
        <v>641</v>
      </c>
      <c r="Q5" s="4" t="s">
        <v>641</v>
      </c>
      <c r="R5" s="4" t="s">
        <v>641</v>
      </c>
      <c r="S5" s="4" t="s">
        <v>641</v>
      </c>
      <c r="T5" s="4" t="s">
        <v>641</v>
      </c>
      <c r="U5" s="4" t="s">
        <v>641</v>
      </c>
      <c r="V5" s="4" t="s">
        <v>641</v>
      </c>
      <c r="W5" s="4" t="s">
        <v>641</v>
      </c>
      <c r="X5" s="4" t="s">
        <v>641</v>
      </c>
      <c r="Y5" s="4" t="s">
        <v>641</v>
      </c>
      <c r="Z5" s="4" t="s">
        <v>641</v>
      </c>
      <c r="AA5" s="4" t="s">
        <v>641</v>
      </c>
      <c r="AB5" s="4" t="s">
        <v>641</v>
      </c>
      <c r="AC5" s="4" t="s">
        <v>641</v>
      </c>
    </row>
    <row r="6" spans="1:29">
      <c r="B6" s="21" t="str">
        <f>IF([1]Sources!B4=0,"",[1]Sources!B4)</f>
        <v>abbasi2011renewable</v>
      </c>
      <c r="C6" t="str">
        <f t="shared" ref="C6:C69" si="0">IF(B6&lt;&gt;"",$C$3,"")</f>
        <v>Electrolyzer (PEM)</v>
      </c>
      <c r="D6" t="str">
        <f>IFERROR(VLOOKUP(B6,[1]!Sources[#Data],2,FALSE),"")</f>
        <v/>
      </c>
      <c r="E6" t="str">
        <f ca="1">IFERROR(OFFSET([1]Database!$D$3,MATCH(PEM!$B6,[1]Database!$B$4:$B$2416,0)+MATCH(PEM!$C6,[1]Database!$C$4:$C$26,0)-1,MATCH(PEM!E$4,[1]Database!$E$2:$BV$2,0)),"")</f>
        <v/>
      </c>
      <c r="F6" t="str">
        <f t="shared" ref="F6:F69" si="1">IF(B6="","",MID($B$3,FIND(" ",$B$3)+1,3))</f>
        <v>EUR</v>
      </c>
      <c r="G6" s="4" t="s">
        <v>641</v>
      </c>
      <c r="H6" s="4" t="s">
        <v>641</v>
      </c>
      <c r="I6" s="4" t="s">
        <v>641</v>
      </c>
      <c r="J6" s="4" t="s">
        <v>641</v>
      </c>
      <c r="K6" s="4" t="s">
        <v>641</v>
      </c>
      <c r="L6" s="4" t="s">
        <v>641</v>
      </c>
      <c r="M6" s="4" t="s">
        <v>641</v>
      </c>
      <c r="N6" s="4" t="s">
        <v>641</v>
      </c>
      <c r="O6" s="4" t="s">
        <v>641</v>
      </c>
      <c r="P6" s="4" t="s">
        <v>641</v>
      </c>
      <c r="Q6" s="4" t="s">
        <v>641</v>
      </c>
      <c r="R6" s="4" t="s">
        <v>641</v>
      </c>
      <c r="S6" s="4" t="s">
        <v>641</v>
      </c>
      <c r="T6" s="4" t="s">
        <v>641</v>
      </c>
      <c r="U6" s="4" t="s">
        <v>641</v>
      </c>
      <c r="V6" s="4" t="s">
        <v>641</v>
      </c>
      <c r="W6" s="4" t="s">
        <v>641</v>
      </c>
      <c r="X6" s="4" t="s">
        <v>641</v>
      </c>
      <c r="Y6" s="4" t="s">
        <v>641</v>
      </c>
      <c r="Z6" s="4" t="s">
        <v>641</v>
      </c>
      <c r="AA6" s="4" t="s">
        <v>641</v>
      </c>
      <c r="AB6" s="4" t="s">
        <v>641</v>
      </c>
      <c r="AC6" s="4" t="s">
        <v>641</v>
      </c>
    </row>
    <row r="7" spans="1:29">
      <c r="B7" s="21" t="str">
        <f>IF([1]Sources!B5=0,"",[1]Sources!B5)</f>
        <v>aguado2009economical</v>
      </c>
      <c r="C7" t="str">
        <f t="shared" si="0"/>
        <v>Electrolyzer (PEM)</v>
      </c>
      <c r="D7" t="str">
        <f>IFERROR(VLOOKUP(B7,[1]!Sources[#Data],2,FALSE),"")</f>
        <v/>
      </c>
      <c r="E7" t="str">
        <f ca="1">IFERROR(OFFSET([1]Database!$D$3,MATCH(PEM!$B7,[1]Database!$B$4:$B$2416,0)+MATCH(PEM!$C7,[1]Database!$C$4:$C$26,0)-1,MATCH(PEM!E$4,[1]Database!$E$2:$BV$2,0)),"")</f>
        <v/>
      </c>
      <c r="F7" t="str">
        <f t="shared" si="1"/>
        <v>EUR</v>
      </c>
      <c r="G7" s="4" t="s">
        <v>641</v>
      </c>
      <c r="H7" s="4" t="s">
        <v>641</v>
      </c>
      <c r="I7" s="4" t="s">
        <v>641</v>
      </c>
      <c r="J7" s="4" t="s">
        <v>641</v>
      </c>
      <c r="K7" s="4" t="s">
        <v>641</v>
      </c>
      <c r="L7" s="4" t="s">
        <v>641</v>
      </c>
      <c r="M7" s="4" t="s">
        <v>641</v>
      </c>
      <c r="N7" s="4" t="s">
        <v>641</v>
      </c>
      <c r="O7" s="4" t="s">
        <v>641</v>
      </c>
      <c r="P7" s="4" t="s">
        <v>641</v>
      </c>
      <c r="Q7" s="4" t="s">
        <v>641</v>
      </c>
      <c r="R7" s="4" t="s">
        <v>641</v>
      </c>
      <c r="S7" s="4" t="s">
        <v>641</v>
      </c>
      <c r="T7" s="4" t="s">
        <v>641</v>
      </c>
      <c r="U7" s="4" t="s">
        <v>641</v>
      </c>
      <c r="V7" s="4" t="s">
        <v>641</v>
      </c>
      <c r="W7" s="4" t="s">
        <v>641</v>
      </c>
      <c r="X7" s="4" t="s">
        <v>641</v>
      </c>
      <c r="Y7" s="4" t="s">
        <v>641</v>
      </c>
      <c r="Z7" s="4" t="s">
        <v>641</v>
      </c>
      <c r="AA7" s="4" t="s">
        <v>641</v>
      </c>
      <c r="AB7" s="4" t="s">
        <v>641</v>
      </c>
      <c r="AC7" s="4" t="s">
        <v>641</v>
      </c>
    </row>
    <row r="8" spans="1:29">
      <c r="B8" s="21" t="str">
        <f>IF([1]Sources!B6=0,"",[1]Sources!B6)</f>
        <v>badwal2013hydrogen</v>
      </c>
      <c r="C8" t="str">
        <f t="shared" si="0"/>
        <v>Electrolyzer (PEM)</v>
      </c>
      <c r="D8" t="str">
        <f>IFERROR(VLOOKUP(B8,[1]!Sources[#Data],2,FALSE),"")</f>
        <v/>
      </c>
      <c r="E8" t="str">
        <f ca="1">IFERROR(OFFSET([1]Database!$D$3,MATCH(PEM!$B8,[1]Database!$B$4:$B$2416,0)+MATCH(PEM!$C8,[1]Database!$C$4:$C$26,0)-1,MATCH(PEM!E$4,[1]Database!$E$2:$BV$2,0)),"")</f>
        <v/>
      </c>
      <c r="F8" t="str">
        <f t="shared" si="1"/>
        <v>EUR</v>
      </c>
      <c r="G8" s="4" t="s">
        <v>641</v>
      </c>
      <c r="H8" s="4" t="s">
        <v>641</v>
      </c>
      <c r="I8" s="4" t="s">
        <v>641</v>
      </c>
      <c r="J8" s="4" t="s">
        <v>641</v>
      </c>
      <c r="K8" s="4" t="s">
        <v>641</v>
      </c>
      <c r="L8" s="4" t="s">
        <v>641</v>
      </c>
      <c r="M8" s="4" t="s">
        <v>641</v>
      </c>
      <c r="N8" s="4" t="s">
        <v>641</v>
      </c>
      <c r="O8" s="4" t="s">
        <v>641</v>
      </c>
      <c r="P8" s="4" t="s">
        <v>641</v>
      </c>
      <c r="Q8" s="4" t="s">
        <v>641</v>
      </c>
      <c r="R8" s="4" t="s">
        <v>641</v>
      </c>
      <c r="S8" s="4" t="s">
        <v>641</v>
      </c>
      <c r="T8" s="4" t="s">
        <v>641</v>
      </c>
      <c r="U8" s="4" t="s">
        <v>641</v>
      </c>
      <c r="V8" s="4" t="s">
        <v>641</v>
      </c>
      <c r="W8" s="4" t="s">
        <v>641</v>
      </c>
      <c r="X8" s="4" t="s">
        <v>641</v>
      </c>
      <c r="Y8" s="4" t="s">
        <v>641</v>
      </c>
      <c r="Z8" s="4" t="s">
        <v>641</v>
      </c>
      <c r="AA8" s="4" t="s">
        <v>641</v>
      </c>
      <c r="AB8" s="4" t="s">
        <v>641</v>
      </c>
      <c r="AC8" s="4" t="s">
        <v>641</v>
      </c>
    </row>
    <row r="9" spans="1:29">
      <c r="B9" s="21" t="str">
        <f>IF([1]Sources!B7=0,"",[1]Sources!B7)</f>
        <v>bajohr2011speicherung</v>
      </c>
      <c r="C9" t="str">
        <f t="shared" si="0"/>
        <v>Electrolyzer (PEM)</v>
      </c>
      <c r="D9" t="str">
        <f>IFERROR(VLOOKUP(B9,[1]!Sources[#Data],2,FALSE),"")</f>
        <v/>
      </c>
      <c r="E9" t="str">
        <f ca="1">IFERROR(OFFSET([1]Database!$D$3,MATCH(PEM!$B9,[1]Database!$B$4:$B$2416,0)+MATCH(PEM!$C9,[1]Database!$C$4:$C$26,0)-1,MATCH(PEM!E$4,[1]Database!$E$2:$BV$2,0)),"")</f>
        <v/>
      </c>
      <c r="F9" t="str">
        <f t="shared" si="1"/>
        <v>EUR</v>
      </c>
      <c r="G9" s="4" t="s">
        <v>641</v>
      </c>
      <c r="H9" s="4" t="s">
        <v>641</v>
      </c>
      <c r="I9" s="4" t="s">
        <v>641</v>
      </c>
      <c r="J9" s="4" t="s">
        <v>641</v>
      </c>
      <c r="K9" s="4" t="s">
        <v>641</v>
      </c>
      <c r="L9" s="4" t="s">
        <v>641</v>
      </c>
      <c r="M9" s="4" t="s">
        <v>641</v>
      </c>
      <c r="N9" s="4" t="s">
        <v>641</v>
      </c>
      <c r="O9" s="4" t="s">
        <v>641</v>
      </c>
      <c r="P9" s="4" t="s">
        <v>641</v>
      </c>
      <c r="Q9" s="4" t="s">
        <v>641</v>
      </c>
      <c r="R9" s="4" t="s">
        <v>641</v>
      </c>
      <c r="S9" s="4" t="s">
        <v>641</v>
      </c>
      <c r="T9" s="4" t="s">
        <v>641</v>
      </c>
      <c r="U9" s="4" t="s">
        <v>641</v>
      </c>
      <c r="V9" s="4" t="s">
        <v>641</v>
      </c>
      <c r="W9" s="4" t="s">
        <v>641</v>
      </c>
      <c r="X9" s="4" t="s">
        <v>641</v>
      </c>
      <c r="Y9" s="4" t="s">
        <v>641</v>
      </c>
      <c r="Z9" s="4" t="s">
        <v>641</v>
      </c>
      <c r="AA9" s="4" t="s">
        <v>641</v>
      </c>
      <c r="AB9" s="4" t="s">
        <v>641</v>
      </c>
      <c r="AC9" s="4" t="s">
        <v>641</v>
      </c>
    </row>
    <row r="10" spans="1:29">
      <c r="B10" s="21" t="str">
        <f>IF([1]Sources!B8=0,"",[1]Sources!B8)</f>
        <v>balan2016technical</v>
      </c>
      <c r="C10" t="str">
        <f t="shared" si="0"/>
        <v>Electrolyzer (PEM)</v>
      </c>
      <c r="D10" t="str">
        <f>IFERROR(VLOOKUP(B10,[1]!Sources[#Data],2,FALSE),"")</f>
        <v/>
      </c>
      <c r="E10" t="str">
        <f ca="1">IFERROR(OFFSET([1]Database!$D$3,MATCH(PEM!$B10,[1]Database!$B$4:$B$2416,0)+MATCH(PEM!$C10,[1]Database!$C$4:$C$26,0)-1,MATCH(PEM!E$4,[1]Database!$E$2:$BV$2,0)),"")</f>
        <v/>
      </c>
      <c r="F10" t="str">
        <f t="shared" si="1"/>
        <v>EUR</v>
      </c>
      <c r="G10" s="4" t="s">
        <v>641</v>
      </c>
      <c r="H10" s="4" t="s">
        <v>641</v>
      </c>
      <c r="I10" s="4" t="s">
        <v>641</v>
      </c>
      <c r="J10" s="4" t="s">
        <v>641</v>
      </c>
      <c r="K10" s="4" t="s">
        <v>641</v>
      </c>
      <c r="L10" s="4" t="s">
        <v>641</v>
      </c>
      <c r="M10" s="4" t="s">
        <v>641</v>
      </c>
      <c r="N10" s="4" t="s">
        <v>641</v>
      </c>
      <c r="O10" s="4" t="s">
        <v>641</v>
      </c>
      <c r="P10" s="4" t="s">
        <v>641</v>
      </c>
      <c r="Q10" s="4" t="s">
        <v>641</v>
      </c>
      <c r="R10" s="4" t="s">
        <v>641</v>
      </c>
      <c r="S10" s="4" t="s">
        <v>641</v>
      </c>
      <c r="T10" s="4" t="s">
        <v>641</v>
      </c>
      <c r="U10" s="4" t="s">
        <v>641</v>
      </c>
      <c r="V10" s="4" t="s">
        <v>641</v>
      </c>
      <c r="W10" s="4" t="s">
        <v>641</v>
      </c>
      <c r="X10" s="4" t="s">
        <v>641</v>
      </c>
      <c r="Y10" s="4" t="s">
        <v>641</v>
      </c>
      <c r="Z10" s="4" t="s">
        <v>641</v>
      </c>
      <c r="AA10" s="4" t="s">
        <v>641</v>
      </c>
      <c r="AB10" s="4" t="s">
        <v>641</v>
      </c>
      <c r="AC10" s="4" t="s">
        <v>641</v>
      </c>
    </row>
    <row r="11" spans="1:29">
      <c r="B11" s="21" t="str">
        <f>IF([1]Sources!B9=0,"",[1]Sources!B9)</f>
        <v>barbir1997efficiency</v>
      </c>
      <c r="C11" t="str">
        <f t="shared" si="0"/>
        <v>Electrolyzer (PEM)</v>
      </c>
      <c r="D11" t="str">
        <f>IFERROR(VLOOKUP(B11,[1]!Sources[#Data],2,FALSE),"")</f>
        <v/>
      </c>
      <c r="E11" t="str">
        <f ca="1">IFERROR(OFFSET([1]Database!$D$3,MATCH(PEM!$B11,[1]Database!$B$4:$B$2416,0)+MATCH(PEM!$C11,[1]Database!$C$4:$C$26,0)-1,MATCH(PEM!E$4,[1]Database!$E$2:$BV$2,0)),"")</f>
        <v/>
      </c>
      <c r="F11" t="str">
        <f t="shared" si="1"/>
        <v>EUR</v>
      </c>
      <c r="G11" s="4" t="s">
        <v>641</v>
      </c>
      <c r="H11" s="4" t="s">
        <v>641</v>
      </c>
      <c r="I11" s="4" t="s">
        <v>641</v>
      </c>
      <c r="J11" s="4" t="s">
        <v>641</v>
      </c>
      <c r="K11" s="4" t="s">
        <v>641</v>
      </c>
      <c r="L11" s="4" t="s">
        <v>641</v>
      </c>
      <c r="M11" s="4" t="s">
        <v>641</v>
      </c>
      <c r="N11" s="4" t="s">
        <v>641</v>
      </c>
      <c r="O11" s="4" t="s">
        <v>641</v>
      </c>
      <c r="P11" s="4" t="s">
        <v>641</v>
      </c>
      <c r="Q11" s="4" t="s">
        <v>641</v>
      </c>
      <c r="R11" s="4" t="s">
        <v>641</v>
      </c>
      <c r="S11" s="4" t="s">
        <v>641</v>
      </c>
      <c r="T11" s="4" t="s">
        <v>641</v>
      </c>
      <c r="U11" s="4" t="s">
        <v>641</v>
      </c>
      <c r="V11" s="4" t="s">
        <v>641</v>
      </c>
      <c r="W11" s="4" t="s">
        <v>641</v>
      </c>
      <c r="X11" s="4" t="s">
        <v>641</v>
      </c>
      <c r="Y11" s="4" t="s">
        <v>641</v>
      </c>
      <c r="Z11" s="4" t="s">
        <v>641</v>
      </c>
      <c r="AA11" s="4" t="s">
        <v>641</v>
      </c>
      <c r="AB11" s="4" t="s">
        <v>641</v>
      </c>
      <c r="AC11" s="4" t="s">
        <v>641</v>
      </c>
    </row>
    <row r="12" spans="1:29">
      <c r="B12" s="21" t="str">
        <f>IF([1]Sources!B10=0,"",[1]Sources!B10)</f>
        <v>bernal-agustin2008hourly</v>
      </c>
      <c r="C12" t="str">
        <f t="shared" si="0"/>
        <v>Electrolyzer (PEM)</v>
      </c>
      <c r="D12" t="str">
        <f>IFERROR(VLOOKUP(B12,[1]!Sources[#Data],2,FALSE),"")</f>
        <v/>
      </c>
      <c r="E12" t="str">
        <f ca="1">IFERROR(OFFSET([1]Database!$D$3,MATCH(PEM!$B12,[1]Database!$B$4:$B$2416,0)+MATCH(PEM!$C12,[1]Database!$C$4:$C$26,0)-1,MATCH(PEM!E$4,[1]Database!$E$2:$BV$2,0)),"")</f>
        <v/>
      </c>
      <c r="F12" t="str">
        <f t="shared" si="1"/>
        <v>EUR</v>
      </c>
      <c r="G12" s="4" t="s">
        <v>641</v>
      </c>
      <c r="H12" s="4" t="s">
        <v>641</v>
      </c>
      <c r="I12" s="4" t="s">
        <v>641</v>
      </c>
      <c r="J12" s="4" t="s">
        <v>641</v>
      </c>
      <c r="K12" s="4" t="s">
        <v>641</v>
      </c>
      <c r="L12" s="4" t="s">
        <v>641</v>
      </c>
      <c r="M12" s="4" t="s">
        <v>641</v>
      </c>
      <c r="N12" s="4" t="s">
        <v>641</v>
      </c>
      <c r="O12" s="4" t="s">
        <v>641</v>
      </c>
      <c r="P12" s="4" t="s">
        <v>641</v>
      </c>
      <c r="Q12" s="4" t="s">
        <v>641</v>
      </c>
      <c r="R12" s="4" t="s">
        <v>641</v>
      </c>
      <c r="S12" s="4" t="s">
        <v>641</v>
      </c>
      <c r="T12" s="4" t="s">
        <v>641</v>
      </c>
      <c r="U12" s="4" t="s">
        <v>641</v>
      </c>
      <c r="V12" s="4" t="s">
        <v>641</v>
      </c>
      <c r="W12" s="4" t="s">
        <v>641</v>
      </c>
      <c r="X12" s="4" t="s">
        <v>641</v>
      </c>
      <c r="Y12" s="4" t="s">
        <v>641</v>
      </c>
      <c r="Z12" s="4" t="s">
        <v>641</v>
      </c>
      <c r="AA12" s="4" t="s">
        <v>641</v>
      </c>
      <c r="AB12" s="4" t="s">
        <v>641</v>
      </c>
      <c r="AC12" s="4" t="s">
        <v>641</v>
      </c>
    </row>
    <row r="13" spans="1:29">
      <c r="B13" s="21" t="str">
        <f>IF([1]Sources!B11=0,"",[1]Sources!B11)</f>
        <v>bernal-agustin2009simulation</v>
      </c>
      <c r="C13" t="str">
        <f t="shared" si="0"/>
        <v>Electrolyzer (PEM)</v>
      </c>
      <c r="D13" t="str">
        <f>IFERROR(VLOOKUP(B13,[1]!Sources[#Data],2,FALSE),"")</f>
        <v/>
      </c>
      <c r="E13" t="str">
        <f ca="1">IFERROR(OFFSET([1]Database!$D$3,MATCH(PEM!$B13,[1]Database!$B$4:$B$2416,0)+MATCH(PEM!$C13,[1]Database!$C$4:$C$26,0)-1,MATCH(PEM!E$4,[1]Database!$E$2:$BV$2,0)),"")</f>
        <v/>
      </c>
      <c r="F13" t="str">
        <f t="shared" si="1"/>
        <v>EUR</v>
      </c>
      <c r="G13" s="4" t="s">
        <v>641</v>
      </c>
      <c r="H13" s="4" t="s">
        <v>641</v>
      </c>
      <c r="I13" s="4" t="s">
        <v>641</v>
      </c>
      <c r="J13" s="4" t="s">
        <v>641</v>
      </c>
      <c r="K13" s="4" t="s">
        <v>641</v>
      </c>
      <c r="L13" s="4" t="s">
        <v>641</v>
      </c>
      <c r="M13" s="4" t="s">
        <v>641</v>
      </c>
      <c r="N13" s="4" t="s">
        <v>641</v>
      </c>
      <c r="O13" s="4" t="s">
        <v>641</v>
      </c>
      <c r="P13" s="4" t="s">
        <v>641</v>
      </c>
      <c r="Q13" s="4" t="s">
        <v>641</v>
      </c>
      <c r="R13" s="4" t="s">
        <v>641</v>
      </c>
      <c r="S13" s="4" t="s">
        <v>641</v>
      </c>
      <c r="T13" s="4" t="s">
        <v>641</v>
      </c>
      <c r="U13" s="4" t="s">
        <v>641</v>
      </c>
      <c r="V13" s="4" t="s">
        <v>641</v>
      </c>
      <c r="W13" s="4" t="s">
        <v>641</v>
      </c>
      <c r="X13" s="4" t="s">
        <v>641</v>
      </c>
      <c r="Y13" s="4" t="s">
        <v>641</v>
      </c>
      <c r="Z13" s="4" t="s">
        <v>641</v>
      </c>
      <c r="AA13" s="4" t="s">
        <v>641</v>
      </c>
      <c r="AB13" s="4" t="s">
        <v>641</v>
      </c>
      <c r="AC13" s="4" t="s">
        <v>641</v>
      </c>
    </row>
    <row r="14" spans="1:29">
      <c r="B14" s="21" t="str">
        <f>IF([1]Sources!B12=0,"",[1]Sources!B12)</f>
        <v>bernal-agustin2010techno</v>
      </c>
      <c r="C14" t="str">
        <f t="shared" si="0"/>
        <v>Electrolyzer (PEM)</v>
      </c>
      <c r="D14" t="str">
        <f>IFERROR(VLOOKUP(B14,[1]!Sources[#Data],2,FALSE),"")</f>
        <v/>
      </c>
      <c r="E14" t="str">
        <f ca="1">IFERROR(OFFSET([1]Database!$D$3,MATCH(PEM!$B14,[1]Database!$B$4:$B$2416,0)+MATCH(PEM!$C14,[1]Database!$C$4:$C$26,0)-1,MATCH(PEM!E$4,[1]Database!$E$2:$BV$2,0)),"")</f>
        <v/>
      </c>
      <c r="F14" t="str">
        <f t="shared" si="1"/>
        <v>EUR</v>
      </c>
      <c r="G14" s="4" t="s">
        <v>641</v>
      </c>
      <c r="H14" s="4" t="s">
        <v>641</v>
      </c>
      <c r="I14" s="4" t="s">
        <v>641</v>
      </c>
      <c r="J14" s="4" t="s">
        <v>641</v>
      </c>
      <c r="K14" s="4" t="s">
        <v>641</v>
      </c>
      <c r="L14" s="4" t="s">
        <v>641</v>
      </c>
      <c r="M14" s="4" t="s">
        <v>641</v>
      </c>
      <c r="N14" s="4" t="s">
        <v>641</v>
      </c>
      <c r="O14" s="4" t="s">
        <v>641</v>
      </c>
      <c r="P14" s="4" t="s">
        <v>641</v>
      </c>
      <c r="Q14" s="4" t="s">
        <v>641</v>
      </c>
      <c r="R14" s="4" t="s">
        <v>641</v>
      </c>
      <c r="S14" s="4" t="s">
        <v>641</v>
      </c>
      <c r="T14" s="4" t="s">
        <v>641</v>
      </c>
      <c r="U14" s="4" t="s">
        <v>641</v>
      </c>
      <c r="V14" s="4" t="s">
        <v>641</v>
      </c>
      <c r="W14" s="4" t="s">
        <v>641</v>
      </c>
      <c r="X14" s="4" t="s">
        <v>641</v>
      </c>
      <c r="Y14" s="4" t="s">
        <v>641</v>
      </c>
      <c r="Z14" s="4" t="s">
        <v>641</v>
      </c>
      <c r="AA14" s="4" t="s">
        <v>641</v>
      </c>
      <c r="AB14" s="4" t="s">
        <v>641</v>
      </c>
      <c r="AC14" s="4" t="s">
        <v>641</v>
      </c>
    </row>
    <row r="15" spans="1:29">
      <c r="B15" s="21" t="str">
        <f>IF([1]Sources!B13=0,"",[1]Sources!B13)</f>
        <v>bockris2007estimates</v>
      </c>
      <c r="C15" t="str">
        <f t="shared" si="0"/>
        <v>Electrolyzer (PEM)</v>
      </c>
      <c r="D15" t="str">
        <f>IFERROR(VLOOKUP(B15,[1]!Sources[#Data],2,FALSE),"")</f>
        <v/>
      </c>
      <c r="E15" t="str">
        <f ca="1">IFERROR(OFFSET([1]Database!$D$3,MATCH(PEM!$B15,[1]Database!$B$4:$B$2416,0)+MATCH(PEM!$C15,[1]Database!$C$4:$C$26,0)-1,MATCH(PEM!E$4,[1]Database!$E$2:$BV$2,0)),"")</f>
        <v/>
      </c>
      <c r="F15" t="str">
        <f t="shared" si="1"/>
        <v>EUR</v>
      </c>
      <c r="G15" s="4" t="s">
        <v>641</v>
      </c>
      <c r="H15" s="4" t="s">
        <v>641</v>
      </c>
      <c r="I15" s="4" t="s">
        <v>641</v>
      </c>
      <c r="J15" s="4" t="s">
        <v>641</v>
      </c>
      <c r="K15" s="4" t="s">
        <v>641</v>
      </c>
      <c r="L15" s="4" t="s">
        <v>641</v>
      </c>
      <c r="M15" s="4" t="s">
        <v>641</v>
      </c>
      <c r="N15" s="4" t="s">
        <v>641</v>
      </c>
      <c r="O15" s="4" t="s">
        <v>641</v>
      </c>
      <c r="P15" s="4" t="s">
        <v>641</v>
      </c>
      <c r="Q15" s="4" t="s">
        <v>641</v>
      </c>
      <c r="R15" s="4" t="s">
        <v>641</v>
      </c>
      <c r="S15" s="4" t="s">
        <v>641</v>
      </c>
      <c r="T15" s="4" t="s">
        <v>641</v>
      </c>
      <c r="U15" s="4" t="s">
        <v>641</v>
      </c>
      <c r="V15" s="4" t="s">
        <v>641</v>
      </c>
      <c r="W15" s="4" t="s">
        <v>641</v>
      </c>
      <c r="X15" s="4" t="s">
        <v>641</v>
      </c>
      <c r="Y15" s="4" t="s">
        <v>641</v>
      </c>
      <c r="Z15" s="4" t="s">
        <v>641</v>
      </c>
      <c r="AA15" s="4" t="s">
        <v>641</v>
      </c>
      <c r="AB15" s="4" t="s">
        <v>641</v>
      </c>
      <c r="AC15" s="4" t="s">
        <v>641</v>
      </c>
    </row>
    <row r="16" spans="1:29">
      <c r="B16" s="21" t="str">
        <f>IF([1]Sources!B14=0,"",[1]Sources!B14)</f>
        <v>briguglio2008new</v>
      </c>
      <c r="C16" t="str">
        <f t="shared" si="0"/>
        <v>Electrolyzer (PEM)</v>
      </c>
      <c r="D16" t="str">
        <f>IFERROR(VLOOKUP(B16,[1]!Sources[#Data],2,FALSE),"")</f>
        <v/>
      </c>
      <c r="E16" t="str">
        <f ca="1">IFERROR(OFFSET([1]Database!$D$3,MATCH(PEM!$B16,[1]Database!$B$4:$B$2416,0)+MATCH(PEM!$C16,[1]Database!$C$4:$C$26,0)-1,MATCH(PEM!E$4,[1]Database!$E$2:$BV$2,0)),"")</f>
        <v/>
      </c>
      <c r="F16" t="str">
        <f t="shared" si="1"/>
        <v>EUR</v>
      </c>
      <c r="G16" s="4" t="s">
        <v>641</v>
      </c>
      <c r="H16" s="4" t="s">
        <v>641</v>
      </c>
      <c r="I16" s="4" t="s">
        <v>641</v>
      </c>
      <c r="J16" s="4" t="s">
        <v>641</v>
      </c>
      <c r="K16" s="4" t="s">
        <v>641</v>
      </c>
      <c r="L16" s="4" t="s">
        <v>641</v>
      </c>
      <c r="M16" s="4" t="s">
        <v>641</v>
      </c>
      <c r="N16" s="4" t="s">
        <v>641</v>
      </c>
      <c r="O16" s="4" t="s">
        <v>641</v>
      </c>
      <c r="P16" s="4" t="s">
        <v>641</v>
      </c>
      <c r="Q16" s="4" t="s">
        <v>641</v>
      </c>
      <c r="R16" s="4" t="s">
        <v>641</v>
      </c>
      <c r="S16" s="4" t="s">
        <v>641</v>
      </c>
      <c r="T16" s="4" t="s">
        <v>641</v>
      </c>
      <c r="U16" s="4" t="s">
        <v>641</v>
      </c>
      <c r="V16" s="4" t="s">
        <v>641</v>
      </c>
      <c r="W16" s="4" t="s">
        <v>641</v>
      </c>
      <c r="X16" s="4" t="s">
        <v>641</v>
      </c>
      <c r="Y16" s="4" t="s">
        <v>641</v>
      </c>
      <c r="Z16" s="4" t="s">
        <v>641</v>
      </c>
      <c r="AA16" s="4" t="s">
        <v>641</v>
      </c>
      <c r="AB16" s="4" t="s">
        <v>641</v>
      </c>
      <c r="AC16" s="4" t="s">
        <v>641</v>
      </c>
    </row>
    <row r="17" spans="2:29">
      <c r="B17" s="21" t="str">
        <f>IF([1]Sources!B15=0,"",[1]Sources!B15)</f>
        <v>brisse2012high</v>
      </c>
      <c r="C17" t="str">
        <f t="shared" si="0"/>
        <v>Electrolyzer (PEM)</v>
      </c>
      <c r="D17" t="str">
        <f>IFERROR(VLOOKUP(B17,[1]!Sources[#Data],2,FALSE),"")</f>
        <v/>
      </c>
      <c r="E17" t="str">
        <f ca="1">IFERROR(OFFSET([1]Database!$D$3,MATCH(PEM!$B17,[1]Database!$B$4:$B$2416,0)+MATCH(PEM!$C17,[1]Database!$C$4:$C$26,0)-1,MATCH(PEM!E$4,[1]Database!$E$2:$BV$2,0)),"")</f>
        <v/>
      </c>
      <c r="F17" t="str">
        <f t="shared" si="1"/>
        <v>EUR</v>
      </c>
      <c r="G17" s="4" t="s">
        <v>641</v>
      </c>
      <c r="H17" s="4" t="s">
        <v>641</v>
      </c>
      <c r="I17" s="4" t="s">
        <v>641</v>
      </c>
      <c r="J17" s="4" t="s">
        <v>641</v>
      </c>
      <c r="K17" s="4" t="s">
        <v>641</v>
      </c>
      <c r="L17" s="4" t="s">
        <v>641</v>
      </c>
      <c r="M17" s="4" t="s">
        <v>641</v>
      </c>
      <c r="N17" s="4" t="s">
        <v>641</v>
      </c>
      <c r="O17" s="4" t="s">
        <v>641</v>
      </c>
      <c r="P17" s="4" t="s">
        <v>641</v>
      </c>
      <c r="Q17" s="4" t="s">
        <v>641</v>
      </c>
      <c r="R17" s="4" t="s">
        <v>641</v>
      </c>
      <c r="S17" s="4" t="s">
        <v>641</v>
      </c>
      <c r="T17" s="4" t="s">
        <v>641</v>
      </c>
      <c r="U17" s="4" t="s">
        <v>641</v>
      </c>
      <c r="V17" s="4" t="s">
        <v>641</v>
      </c>
      <c r="W17" s="4" t="s">
        <v>641</v>
      </c>
      <c r="X17" s="4" t="s">
        <v>641</v>
      </c>
      <c r="Y17" s="4" t="s">
        <v>641</v>
      </c>
      <c r="Z17" s="4" t="s">
        <v>641</v>
      </c>
      <c r="AA17" s="4" t="s">
        <v>641</v>
      </c>
      <c r="AB17" s="4" t="s">
        <v>641</v>
      </c>
      <c r="AC17" s="4" t="s">
        <v>641</v>
      </c>
    </row>
    <row r="18" spans="2:29">
      <c r="B18" s="21" t="str">
        <f>IF([1]Sources!B16=0,"",[1]Sources!B16)</f>
        <v>brunetto2007optimal</v>
      </c>
      <c r="C18" t="str">
        <f t="shared" si="0"/>
        <v>Electrolyzer (PEM)</v>
      </c>
      <c r="D18" t="str">
        <f>IFERROR(VLOOKUP(B18,[1]!Sources[#Data],2,FALSE),"")</f>
        <v/>
      </c>
      <c r="E18" t="str">
        <f ca="1">IFERROR(OFFSET([1]Database!$D$3,MATCH(PEM!$B18,[1]Database!$B$4:$B$2416,0)+MATCH(PEM!$C18,[1]Database!$C$4:$C$26,0)-1,MATCH(PEM!E$4,[1]Database!$E$2:$BV$2,0)),"")</f>
        <v/>
      </c>
      <c r="F18" t="str">
        <f t="shared" si="1"/>
        <v>EUR</v>
      </c>
      <c r="G18" s="4" t="s">
        <v>641</v>
      </c>
      <c r="H18" s="4" t="s">
        <v>641</v>
      </c>
      <c r="I18" s="4" t="s">
        <v>641</v>
      </c>
      <c r="J18" s="4" t="s">
        <v>641</v>
      </c>
      <c r="K18" s="4" t="s">
        <v>641</v>
      </c>
      <c r="L18" s="4" t="s">
        <v>641</v>
      </c>
      <c r="M18" s="4" t="s">
        <v>641</v>
      </c>
      <c r="N18" s="4" t="s">
        <v>641</v>
      </c>
      <c r="O18" s="4" t="s">
        <v>641</v>
      </c>
      <c r="P18" s="4" t="s">
        <v>641</v>
      </c>
      <c r="Q18" s="4" t="s">
        <v>641</v>
      </c>
      <c r="R18" s="4" t="s">
        <v>641</v>
      </c>
      <c r="S18" s="4" t="s">
        <v>641</v>
      </c>
      <c r="T18" s="4" t="s">
        <v>641</v>
      </c>
      <c r="U18" s="4" t="s">
        <v>641</v>
      </c>
      <c r="V18" s="4" t="s">
        <v>641</v>
      </c>
      <c r="W18" s="4" t="s">
        <v>641</v>
      </c>
      <c r="X18" s="4" t="s">
        <v>641</v>
      </c>
      <c r="Y18" s="4" t="s">
        <v>641</v>
      </c>
      <c r="Z18" s="4" t="s">
        <v>641</v>
      </c>
      <c r="AA18" s="4" t="s">
        <v>641</v>
      </c>
      <c r="AB18" s="4" t="s">
        <v>641</v>
      </c>
      <c r="AC18" s="4" t="s">
        <v>641</v>
      </c>
    </row>
    <row r="19" spans="2:29">
      <c r="B19" s="21" t="str">
        <f>IF([1]Sources!B17=0,"",[1]Sources!B17)</f>
        <v>buchholz2014power</v>
      </c>
      <c r="C19" t="str">
        <f t="shared" si="0"/>
        <v>Electrolyzer (PEM)</v>
      </c>
      <c r="D19" t="str">
        <f>IFERROR(VLOOKUP(B19,[1]!Sources[#Data],2,FALSE),"")</f>
        <v/>
      </c>
      <c r="E19" t="str">
        <f ca="1">IFERROR(OFFSET([1]Database!$D$3,MATCH(PEM!$B19,[1]Database!$B$4:$B$2416,0)+MATCH(PEM!$C19,[1]Database!$C$4:$C$26,0)-1,MATCH(PEM!E$4,[1]Database!$E$2:$BV$2,0)),"")</f>
        <v/>
      </c>
      <c r="F19" t="str">
        <f t="shared" si="1"/>
        <v>EUR</v>
      </c>
      <c r="G19" s="4" t="s">
        <v>641</v>
      </c>
      <c r="H19" s="4" t="s">
        <v>641</v>
      </c>
      <c r="I19" s="4" t="s">
        <v>641</v>
      </c>
      <c r="J19" s="4" t="s">
        <v>641</v>
      </c>
      <c r="K19" s="4" t="s">
        <v>641</v>
      </c>
      <c r="L19" s="4" t="s">
        <v>641</v>
      </c>
      <c r="M19" s="4" t="s">
        <v>641</v>
      </c>
      <c r="N19" s="4" t="s">
        <v>641</v>
      </c>
      <c r="O19" s="4" t="s">
        <v>641</v>
      </c>
      <c r="P19" s="4" t="s">
        <v>641</v>
      </c>
      <c r="Q19" s="4" t="s">
        <v>641</v>
      </c>
      <c r="R19" s="4" t="s">
        <v>641</v>
      </c>
      <c r="S19" s="4" t="s">
        <v>641</v>
      </c>
      <c r="T19" s="4" t="s">
        <v>641</v>
      </c>
      <c r="U19" s="4" t="s">
        <v>641</v>
      </c>
      <c r="V19" s="4" t="s">
        <v>641</v>
      </c>
      <c r="W19" s="4" t="s">
        <v>641</v>
      </c>
      <c r="X19" s="4" t="s">
        <v>641</v>
      </c>
      <c r="Y19" s="4" t="s">
        <v>641</v>
      </c>
      <c r="Z19" s="4" t="s">
        <v>641</v>
      </c>
      <c r="AA19" s="4" t="s">
        <v>641</v>
      </c>
      <c r="AB19" s="4" t="s">
        <v>641</v>
      </c>
      <c r="AC19" s="4" t="s">
        <v>641</v>
      </c>
    </row>
    <row r="20" spans="2:29">
      <c r="B20" s="21" t="str">
        <f>IF([1]Sources!B18=0,"",[1]Sources!B18)</f>
        <v>budny2015economic</v>
      </c>
      <c r="C20" t="str">
        <f t="shared" si="0"/>
        <v>Electrolyzer (PEM)</v>
      </c>
      <c r="D20" t="str">
        <f>IFERROR(VLOOKUP(B20,[1]!Sources[#Data],2,FALSE),"")</f>
        <v/>
      </c>
      <c r="E20" t="str">
        <f ca="1">IFERROR(OFFSET([1]Database!$D$3,MATCH(PEM!$B20,[1]Database!$B$4:$B$2416,0)+MATCH(PEM!$C20,[1]Database!$C$4:$C$26,0)-1,MATCH(PEM!E$4,[1]Database!$E$2:$BV$2,0)),"")</f>
        <v/>
      </c>
      <c r="F20" t="str">
        <f t="shared" si="1"/>
        <v>EUR</v>
      </c>
      <c r="G20" s="4" t="s">
        <v>641</v>
      </c>
      <c r="H20" s="4" t="s">
        <v>641</v>
      </c>
      <c r="I20" s="4" t="s">
        <v>641</v>
      </c>
      <c r="J20" s="4" t="s">
        <v>641</v>
      </c>
      <c r="K20" s="4" t="s">
        <v>641</v>
      </c>
      <c r="L20" s="4" t="s">
        <v>641</v>
      </c>
      <c r="M20" s="4" t="s">
        <v>641</v>
      </c>
      <c r="N20" s="4" t="s">
        <v>641</v>
      </c>
      <c r="O20" s="4" t="s">
        <v>641</v>
      </c>
      <c r="P20" s="4" t="s">
        <v>641</v>
      </c>
      <c r="Q20" s="4" t="s">
        <v>641</v>
      </c>
      <c r="R20" s="4" t="s">
        <v>641</v>
      </c>
      <c r="S20" s="4" t="s">
        <v>641</v>
      </c>
      <c r="T20" s="4" t="s">
        <v>641</v>
      </c>
      <c r="U20" s="4" t="s">
        <v>641</v>
      </c>
      <c r="V20" s="4" t="s">
        <v>641</v>
      </c>
      <c r="W20" s="4" t="s">
        <v>641</v>
      </c>
      <c r="X20" s="4" t="s">
        <v>641</v>
      </c>
      <c r="Y20" s="4" t="s">
        <v>641</v>
      </c>
      <c r="Z20" s="4" t="s">
        <v>641</v>
      </c>
      <c r="AA20" s="4" t="s">
        <v>641</v>
      </c>
      <c r="AB20" s="4" t="s">
        <v>641</v>
      </c>
      <c r="AC20" s="4" t="s">
        <v>641</v>
      </c>
    </row>
    <row r="21" spans="2:29">
      <c r="B21" s="21" t="str">
        <f>IF([1]Sources!B19=0,"",[1]Sources!B19)</f>
        <v>buttler2015detailed</v>
      </c>
      <c r="C21" t="str">
        <f t="shared" si="0"/>
        <v>Electrolyzer (PEM)</v>
      </c>
      <c r="D21" t="str">
        <f>IFERROR(VLOOKUP(B21,[1]!Sources[#Data],2,FALSE),"")</f>
        <v/>
      </c>
      <c r="E21" t="str">
        <f ca="1">IFERROR(OFFSET([1]Database!$D$3,MATCH(PEM!$B21,[1]Database!$B$4:$B$2416,0)+MATCH(PEM!$C21,[1]Database!$C$4:$C$26,0)-1,MATCH(PEM!E$4,[1]Database!$E$2:$BV$2,0)),"")</f>
        <v/>
      </c>
      <c r="F21" t="str">
        <f t="shared" si="1"/>
        <v>EUR</v>
      </c>
      <c r="G21" s="4" t="s">
        <v>641</v>
      </c>
      <c r="H21" s="4" t="s">
        <v>641</v>
      </c>
      <c r="I21" s="4" t="s">
        <v>641</v>
      </c>
      <c r="J21" s="4" t="s">
        <v>641</v>
      </c>
      <c r="K21" s="4" t="s">
        <v>641</v>
      </c>
      <c r="L21" s="4" t="s">
        <v>641</v>
      </c>
      <c r="M21" s="4" t="s">
        <v>641</v>
      </c>
      <c r="N21" s="4" t="s">
        <v>641</v>
      </c>
      <c r="O21" s="4" t="s">
        <v>641</v>
      </c>
      <c r="P21" s="4" t="s">
        <v>641</v>
      </c>
      <c r="Q21" s="4" t="s">
        <v>641</v>
      </c>
      <c r="R21" s="4" t="s">
        <v>641</v>
      </c>
      <c r="S21" s="4" t="s">
        <v>641</v>
      </c>
      <c r="T21" s="4" t="s">
        <v>641</v>
      </c>
      <c r="U21" s="4" t="s">
        <v>641</v>
      </c>
      <c r="V21" s="4" t="s">
        <v>641</v>
      </c>
      <c r="W21" s="4" t="s">
        <v>641</v>
      </c>
      <c r="X21" s="4" t="s">
        <v>641</v>
      </c>
      <c r="Y21" s="4" t="s">
        <v>641</v>
      </c>
      <c r="Z21" s="4" t="s">
        <v>641</v>
      </c>
      <c r="AA21" s="4" t="s">
        <v>641</v>
      </c>
      <c r="AB21" s="4" t="s">
        <v>641</v>
      </c>
      <c r="AC21" s="4" t="s">
        <v>641</v>
      </c>
    </row>
    <row r="22" spans="2:29">
      <c r="B22" s="21" t="str">
        <f>IF([1]Sources!B20=0,"",[1]Sources!B20)</f>
        <v>DeBoear2014application</v>
      </c>
      <c r="C22" t="str">
        <f t="shared" si="0"/>
        <v>Electrolyzer (PEM)</v>
      </c>
      <c r="D22" t="str">
        <f>IFERROR(VLOOKUP(B22,[1]!Sources[#Data],2,FALSE),"")</f>
        <v/>
      </c>
      <c r="E22" t="str">
        <f ca="1">IFERROR(OFFSET([1]Database!$D$3,MATCH(PEM!$B22,[1]Database!$B$4:$B$2416,0)+MATCH(PEM!$C22,[1]Database!$C$4:$C$26,0)-1,MATCH(PEM!E$4,[1]Database!$E$2:$BV$2,0)),"")</f>
        <v/>
      </c>
      <c r="F22" t="str">
        <f t="shared" si="1"/>
        <v>EUR</v>
      </c>
      <c r="G22" s="4" t="s">
        <v>641</v>
      </c>
      <c r="H22" s="4" t="s">
        <v>641</v>
      </c>
      <c r="I22" s="4" t="s">
        <v>641</v>
      </c>
      <c r="J22" s="4" t="s">
        <v>641</v>
      </c>
      <c r="K22" s="4" t="s">
        <v>641</v>
      </c>
      <c r="L22" s="4" t="s">
        <v>641</v>
      </c>
      <c r="M22" s="4" t="s">
        <v>641</v>
      </c>
      <c r="N22" s="4" t="s">
        <v>641</v>
      </c>
      <c r="O22" s="4" t="s">
        <v>641</v>
      </c>
      <c r="P22" s="4" t="s">
        <v>641</v>
      </c>
      <c r="Q22" s="4" t="s">
        <v>641</v>
      </c>
      <c r="R22" s="4" t="s">
        <v>641</v>
      </c>
      <c r="S22" s="4" t="s">
        <v>641</v>
      </c>
      <c r="T22" s="4" t="s">
        <v>641</v>
      </c>
      <c r="U22" s="4" t="s">
        <v>641</v>
      </c>
      <c r="V22" s="4" t="s">
        <v>641</v>
      </c>
      <c r="W22" s="4" t="s">
        <v>641</v>
      </c>
      <c r="X22" s="4" t="s">
        <v>641</v>
      </c>
      <c r="Y22" s="4" t="s">
        <v>641</v>
      </c>
      <c r="Z22" s="4" t="s">
        <v>641</v>
      </c>
      <c r="AA22" s="4" t="s">
        <v>641</v>
      </c>
      <c r="AB22" s="4" t="s">
        <v>641</v>
      </c>
      <c r="AC22" s="4" t="s">
        <v>641</v>
      </c>
    </row>
    <row r="23" spans="2:29">
      <c r="B23" s="21" t="str">
        <f>IF([1]Sources!B21=0,"",[1]Sources!B21)</f>
        <v>DeSaintJean2015economic</v>
      </c>
      <c r="C23" t="str">
        <f t="shared" si="0"/>
        <v>Electrolyzer (PEM)</v>
      </c>
      <c r="D23" t="str">
        <f>IFERROR(VLOOKUP(B23,[1]!Sources[#Data],2,FALSE),"")</f>
        <v/>
      </c>
      <c r="E23" t="str">
        <f ca="1">IFERROR(OFFSET([1]Database!$D$3,MATCH(PEM!$B23,[1]Database!$B$4:$B$2416,0)+MATCH(PEM!$C23,[1]Database!$C$4:$C$26,0)-1,MATCH(PEM!E$4,[1]Database!$E$2:$BV$2,0)),"")</f>
        <v/>
      </c>
      <c r="F23" t="str">
        <f t="shared" si="1"/>
        <v>EUR</v>
      </c>
      <c r="G23" s="4" t="s">
        <v>641</v>
      </c>
      <c r="H23" s="4" t="s">
        <v>641</v>
      </c>
      <c r="I23" s="4" t="s">
        <v>641</v>
      </c>
      <c r="J23" s="4" t="s">
        <v>641</v>
      </c>
      <c r="K23" s="4" t="s">
        <v>641</v>
      </c>
      <c r="L23" s="4" t="s">
        <v>641</v>
      </c>
      <c r="M23" s="4" t="s">
        <v>641</v>
      </c>
      <c r="N23" s="4" t="s">
        <v>641</v>
      </c>
      <c r="O23" s="4" t="s">
        <v>641</v>
      </c>
      <c r="P23" s="4" t="s">
        <v>641</v>
      </c>
      <c r="Q23" s="4" t="s">
        <v>641</v>
      </c>
      <c r="R23" s="4" t="s">
        <v>641</v>
      </c>
      <c r="S23" s="4" t="s">
        <v>641</v>
      </c>
      <c r="T23" s="4" t="s">
        <v>641</v>
      </c>
      <c r="U23" s="4" t="s">
        <v>641</v>
      </c>
      <c r="V23" s="4" t="s">
        <v>641</v>
      </c>
      <c r="W23" s="4" t="s">
        <v>641</v>
      </c>
      <c r="X23" s="4" t="s">
        <v>641</v>
      </c>
      <c r="Y23" s="4" t="s">
        <v>641</v>
      </c>
      <c r="Z23" s="4" t="s">
        <v>641</v>
      </c>
      <c r="AA23" s="4" t="s">
        <v>641</v>
      </c>
      <c r="AB23" s="4" t="s">
        <v>641</v>
      </c>
      <c r="AC23" s="4" t="s">
        <v>641</v>
      </c>
    </row>
    <row r="24" spans="2:29">
      <c r="B24" s="21" t="str">
        <f>IF([1]Sources!B22=0,"",[1]Sources!B22)</f>
        <v>edwards2008hydrogen</v>
      </c>
      <c r="C24" t="str">
        <f t="shared" si="0"/>
        <v>Electrolyzer (PEM)</v>
      </c>
      <c r="D24" t="str">
        <f>IFERROR(VLOOKUP(B24,[1]!Sources[#Data],2,FALSE),"")</f>
        <v/>
      </c>
      <c r="E24" t="str">
        <f ca="1">IFERROR(OFFSET([1]Database!$D$3,MATCH(PEM!$B24,[1]Database!$B$4:$B$2416,0)+MATCH(PEM!$C24,[1]Database!$C$4:$C$26,0)-1,MATCH(PEM!E$4,[1]Database!$E$2:$BV$2,0)),"")</f>
        <v/>
      </c>
      <c r="F24" t="str">
        <f t="shared" si="1"/>
        <v>EUR</v>
      </c>
      <c r="G24" s="4" t="s">
        <v>641</v>
      </c>
      <c r="H24" s="4" t="s">
        <v>641</v>
      </c>
      <c r="I24" s="4" t="s">
        <v>641</v>
      </c>
      <c r="J24" s="4" t="s">
        <v>641</v>
      </c>
      <c r="K24" s="4" t="s">
        <v>641</v>
      </c>
      <c r="L24" s="4" t="s">
        <v>641</v>
      </c>
      <c r="M24" s="4" t="s">
        <v>641</v>
      </c>
      <c r="N24" s="4" t="s">
        <v>641</v>
      </c>
      <c r="O24" s="4" t="s">
        <v>641</v>
      </c>
      <c r="P24" s="4" t="s">
        <v>641</v>
      </c>
      <c r="Q24" s="4" t="s">
        <v>641</v>
      </c>
      <c r="R24" s="4" t="s">
        <v>641</v>
      </c>
      <c r="S24" s="4" t="s">
        <v>641</v>
      </c>
      <c r="T24" s="4" t="s">
        <v>641</v>
      </c>
      <c r="U24" s="4" t="s">
        <v>641</v>
      </c>
      <c r="V24" s="4" t="s">
        <v>641</v>
      </c>
      <c r="W24" s="4" t="s">
        <v>641</v>
      </c>
      <c r="X24" s="4" t="s">
        <v>641</v>
      </c>
      <c r="Y24" s="4" t="s">
        <v>641</v>
      </c>
      <c r="Z24" s="4" t="s">
        <v>641</v>
      </c>
      <c r="AA24" s="4" t="s">
        <v>641</v>
      </c>
      <c r="AB24" s="4" t="s">
        <v>641</v>
      </c>
      <c r="AC24" s="4" t="s">
        <v>641</v>
      </c>
    </row>
    <row r="25" spans="2:29">
      <c r="B25" s="21" t="str">
        <f>IF([1]Sources!B23=0,"",[1]Sources!B23)</f>
        <v>felgenhauer2015state</v>
      </c>
      <c r="C25" t="str">
        <f t="shared" si="0"/>
        <v>Electrolyzer (PEM)</v>
      </c>
      <c r="D25" t="str">
        <f>IFERROR(VLOOKUP(B25,[1]!Sources[#Data],2,FALSE),"")</f>
        <v/>
      </c>
      <c r="E25" t="str">
        <f ca="1">IFERROR(OFFSET([1]Database!$D$3,MATCH(PEM!$B25,[1]Database!$B$4:$B$2416,0)+MATCH(PEM!$C25,[1]Database!$C$4:$C$26,0)-1,MATCH(PEM!E$4,[1]Database!$E$2:$BV$2,0)),"")</f>
        <v/>
      </c>
      <c r="F25" t="str">
        <f t="shared" si="1"/>
        <v>EUR</v>
      </c>
      <c r="G25" s="4" t="s">
        <v>641</v>
      </c>
      <c r="H25" s="4" t="s">
        <v>641</v>
      </c>
      <c r="I25" s="4" t="s">
        <v>641</v>
      </c>
      <c r="J25" s="4" t="s">
        <v>641</v>
      </c>
      <c r="K25" s="4" t="s">
        <v>641</v>
      </c>
      <c r="L25" s="4" t="s">
        <v>641</v>
      </c>
      <c r="M25" s="4" t="s">
        <v>641</v>
      </c>
      <c r="N25" s="4" t="s">
        <v>641</v>
      </c>
      <c r="O25" s="4" t="s">
        <v>641</v>
      </c>
      <c r="P25" s="4" t="s">
        <v>641</v>
      </c>
      <c r="Q25" s="4" t="s">
        <v>641</v>
      </c>
      <c r="R25" s="4" t="s">
        <v>641</v>
      </c>
      <c r="S25" s="4" t="s">
        <v>641</v>
      </c>
      <c r="T25" s="4" t="s">
        <v>641</v>
      </c>
      <c r="U25" s="4" t="s">
        <v>641</v>
      </c>
      <c r="V25" s="4">
        <v>4878.5855186940853</v>
      </c>
      <c r="W25" s="4" t="s">
        <v>641</v>
      </c>
      <c r="X25" s="4" t="s">
        <v>641</v>
      </c>
      <c r="Y25" s="4" t="s">
        <v>641</v>
      </c>
      <c r="Z25" s="4" t="s">
        <v>641</v>
      </c>
      <c r="AA25" s="4" t="s">
        <v>641</v>
      </c>
      <c r="AB25" s="4" t="s">
        <v>641</v>
      </c>
      <c r="AC25" s="4" t="s">
        <v>641</v>
      </c>
    </row>
    <row r="26" spans="2:29">
      <c r="B26" s="21" t="str">
        <f>IF([1]Sources!B24=0,"",[1]Sources!B24)</f>
        <v>floch2007on</v>
      </c>
      <c r="C26" t="str">
        <f t="shared" si="0"/>
        <v>Electrolyzer (PEM)</v>
      </c>
      <c r="D26" t="str">
        <f>IFERROR(VLOOKUP(B26,[1]!Sources[#Data],2,FALSE),"")</f>
        <v/>
      </c>
      <c r="E26" t="str">
        <f ca="1">IFERROR(OFFSET([1]Database!$D$3,MATCH(PEM!$B26,[1]Database!$B$4:$B$2416,0)+MATCH(PEM!$C26,[1]Database!$C$4:$C$26,0)-1,MATCH(PEM!E$4,[1]Database!$E$2:$BV$2,0)),"")</f>
        <v/>
      </c>
      <c r="F26" t="str">
        <f t="shared" si="1"/>
        <v>EUR</v>
      </c>
      <c r="G26" s="4" t="s">
        <v>641</v>
      </c>
      <c r="H26" s="4" t="s">
        <v>641</v>
      </c>
      <c r="I26" s="4" t="s">
        <v>641</v>
      </c>
      <c r="J26" s="4" t="s">
        <v>641</v>
      </c>
      <c r="K26" s="4" t="s">
        <v>641</v>
      </c>
      <c r="L26" s="4" t="s">
        <v>641</v>
      </c>
      <c r="M26" s="4" t="s">
        <v>641</v>
      </c>
      <c r="N26" s="4" t="s">
        <v>641</v>
      </c>
      <c r="O26" s="4" t="s">
        <v>641</v>
      </c>
      <c r="P26" s="4" t="s">
        <v>641</v>
      </c>
      <c r="Q26" s="4" t="s">
        <v>641</v>
      </c>
      <c r="R26" s="4" t="s">
        <v>641</v>
      </c>
      <c r="S26" s="4" t="s">
        <v>641</v>
      </c>
      <c r="T26" s="4" t="s">
        <v>641</v>
      </c>
      <c r="U26" s="4" t="s">
        <v>641</v>
      </c>
      <c r="V26" s="4" t="s">
        <v>641</v>
      </c>
      <c r="W26" s="4" t="s">
        <v>641</v>
      </c>
      <c r="X26" s="4" t="s">
        <v>641</v>
      </c>
      <c r="Y26" s="4" t="s">
        <v>641</v>
      </c>
      <c r="Z26" s="4" t="s">
        <v>641</v>
      </c>
      <c r="AA26" s="4" t="s">
        <v>641</v>
      </c>
      <c r="AB26" s="4" t="s">
        <v>641</v>
      </c>
      <c r="AC26" s="4" t="s">
        <v>641</v>
      </c>
    </row>
    <row r="27" spans="2:29">
      <c r="B27" s="21" t="str">
        <f>IF([1]Sources!B25=0,"",[1]Sources!B25)</f>
        <v>gahleitner2013hydrogen</v>
      </c>
      <c r="C27" t="str">
        <f t="shared" si="0"/>
        <v>Electrolyzer (PEM)</v>
      </c>
      <c r="D27" t="str">
        <f>IFERROR(VLOOKUP(B27,[1]!Sources[#Data],2,FALSE),"")</f>
        <v/>
      </c>
      <c r="E27" t="str">
        <f ca="1">IFERROR(OFFSET([1]Database!$D$3,MATCH(PEM!$B27,[1]Database!$B$4:$B$2416,0)+MATCH(PEM!$C27,[1]Database!$C$4:$C$26,0)-1,MATCH(PEM!E$4,[1]Database!$E$2:$BV$2,0)),"")</f>
        <v/>
      </c>
      <c r="F27" t="str">
        <f t="shared" si="1"/>
        <v>EUR</v>
      </c>
      <c r="G27" s="4" t="s">
        <v>641</v>
      </c>
      <c r="H27" s="4" t="s">
        <v>641</v>
      </c>
      <c r="I27" s="4" t="s">
        <v>641</v>
      </c>
      <c r="J27" s="4" t="s">
        <v>641</v>
      </c>
      <c r="K27" s="4" t="s">
        <v>641</v>
      </c>
      <c r="L27" s="4" t="s">
        <v>641</v>
      </c>
      <c r="M27" s="4" t="s">
        <v>641</v>
      </c>
      <c r="N27" s="4" t="s">
        <v>641</v>
      </c>
      <c r="O27" s="4" t="s">
        <v>641</v>
      </c>
      <c r="P27" s="4" t="s">
        <v>641</v>
      </c>
      <c r="Q27" s="4" t="s">
        <v>641</v>
      </c>
      <c r="R27" s="4" t="s">
        <v>641</v>
      </c>
      <c r="S27" s="4" t="s">
        <v>641</v>
      </c>
      <c r="T27" s="4" t="s">
        <v>641</v>
      </c>
      <c r="U27" s="4" t="s">
        <v>641</v>
      </c>
      <c r="V27" s="4" t="s">
        <v>641</v>
      </c>
      <c r="W27" s="4" t="s">
        <v>641</v>
      </c>
      <c r="X27" s="4" t="s">
        <v>641</v>
      </c>
      <c r="Y27" s="4" t="s">
        <v>641</v>
      </c>
      <c r="Z27" s="4" t="s">
        <v>641</v>
      </c>
      <c r="AA27" s="4" t="s">
        <v>641</v>
      </c>
      <c r="AB27" s="4" t="s">
        <v>641</v>
      </c>
      <c r="AC27" s="4" t="s">
        <v>641</v>
      </c>
    </row>
    <row r="28" spans="2:29">
      <c r="B28" s="21" t="str">
        <f>IF([1]Sources!B26=0,"",[1]Sources!B26)</f>
        <v>garmsiri2014integration</v>
      </c>
      <c r="C28" t="str">
        <f t="shared" si="0"/>
        <v>Electrolyzer (PEM)</v>
      </c>
      <c r="D28" t="str">
        <f>IFERROR(VLOOKUP(B28,[1]!Sources[#Data],2,FALSE),"")</f>
        <v/>
      </c>
      <c r="E28" t="str">
        <f ca="1">IFERROR(OFFSET([1]Database!$D$3,MATCH(PEM!$B28,[1]Database!$B$4:$B$2416,0)+MATCH(PEM!$C28,[1]Database!$C$4:$C$26,0)-1,MATCH(PEM!E$4,[1]Database!$E$2:$BV$2,0)),"")</f>
        <v/>
      </c>
      <c r="F28" t="str">
        <f t="shared" si="1"/>
        <v>EUR</v>
      </c>
      <c r="G28" s="4" t="s">
        <v>641</v>
      </c>
      <c r="H28" s="4" t="s">
        <v>641</v>
      </c>
      <c r="I28" s="4" t="s">
        <v>641</v>
      </c>
      <c r="J28" s="4" t="s">
        <v>641</v>
      </c>
      <c r="K28" s="4" t="s">
        <v>641</v>
      </c>
      <c r="L28" s="4" t="s">
        <v>641</v>
      </c>
      <c r="M28" s="4" t="s">
        <v>641</v>
      </c>
      <c r="N28" s="4" t="s">
        <v>641</v>
      </c>
      <c r="O28" s="4" t="s">
        <v>641</v>
      </c>
      <c r="P28" s="4" t="s">
        <v>641</v>
      </c>
      <c r="Q28" s="4" t="s">
        <v>641</v>
      </c>
      <c r="R28" s="4" t="s">
        <v>641</v>
      </c>
      <c r="S28" s="4" t="s">
        <v>641</v>
      </c>
      <c r="T28" s="4" t="s">
        <v>641</v>
      </c>
      <c r="U28" s="4" t="s">
        <v>641</v>
      </c>
      <c r="V28" s="4" t="s">
        <v>641</v>
      </c>
      <c r="W28" s="4" t="s">
        <v>641</v>
      </c>
      <c r="X28" s="4" t="s">
        <v>641</v>
      </c>
      <c r="Y28" s="4" t="s">
        <v>641</v>
      </c>
      <c r="Z28" s="4" t="s">
        <v>641</v>
      </c>
      <c r="AA28" s="4" t="s">
        <v>641</v>
      </c>
      <c r="AB28" s="4" t="s">
        <v>641</v>
      </c>
      <c r="AC28" s="4" t="s">
        <v>641</v>
      </c>
    </row>
    <row r="29" spans="2:29">
      <c r="B29" s="21" t="str">
        <f>IF([1]Sources!B27=0,"",[1]Sources!B27)</f>
        <v>giglio2015synthetic</v>
      </c>
      <c r="C29" t="str">
        <f t="shared" si="0"/>
        <v>Electrolyzer (PEM)</v>
      </c>
      <c r="D29" t="str">
        <f>IFERROR(VLOOKUP(B29,[1]!Sources[#Data],2,FALSE),"")</f>
        <v/>
      </c>
      <c r="E29" t="str">
        <f ca="1">IFERROR(OFFSET([1]Database!$D$3,MATCH(PEM!$B29,[1]Database!$B$4:$B$2416,0)+MATCH(PEM!$C29,[1]Database!$C$4:$C$26,0)-1,MATCH(PEM!E$4,[1]Database!$E$2:$BV$2,0)),"")</f>
        <v/>
      </c>
      <c r="F29" t="str">
        <f t="shared" si="1"/>
        <v>EUR</v>
      </c>
      <c r="G29" s="4" t="s">
        <v>641</v>
      </c>
      <c r="H29" s="4" t="s">
        <v>641</v>
      </c>
      <c r="I29" s="4" t="s">
        <v>641</v>
      </c>
      <c r="J29" s="4" t="s">
        <v>641</v>
      </c>
      <c r="K29" s="4" t="s">
        <v>641</v>
      </c>
      <c r="L29" s="4" t="s">
        <v>641</v>
      </c>
      <c r="M29" s="4" t="s">
        <v>641</v>
      </c>
      <c r="N29" s="4" t="s">
        <v>641</v>
      </c>
      <c r="O29" s="4" t="s">
        <v>641</v>
      </c>
      <c r="P29" s="4" t="s">
        <v>641</v>
      </c>
      <c r="Q29" s="4" t="s">
        <v>641</v>
      </c>
      <c r="R29" s="4" t="s">
        <v>641</v>
      </c>
      <c r="S29" s="4" t="s">
        <v>641</v>
      </c>
      <c r="T29" s="4" t="s">
        <v>641</v>
      </c>
      <c r="U29" s="4" t="s">
        <v>641</v>
      </c>
      <c r="V29" s="4" t="s">
        <v>641</v>
      </c>
      <c r="W29" s="4" t="s">
        <v>641</v>
      </c>
      <c r="X29" s="4" t="s">
        <v>641</v>
      </c>
      <c r="Y29" s="4" t="s">
        <v>641</v>
      </c>
      <c r="Z29" s="4" t="s">
        <v>641</v>
      </c>
      <c r="AA29" s="4" t="s">
        <v>641</v>
      </c>
      <c r="AB29" s="4" t="s">
        <v>641</v>
      </c>
      <c r="AC29" s="4" t="s">
        <v>641</v>
      </c>
    </row>
    <row r="30" spans="2:29">
      <c r="B30" s="21" t="str">
        <f>IF([1]Sources!B28=0,"",[1]Sources!B28)</f>
        <v>gonzalez2004the</v>
      </c>
      <c r="C30" t="str">
        <f t="shared" si="0"/>
        <v>Electrolyzer (PEM)</v>
      </c>
      <c r="D30" t="str">
        <f>IFERROR(VLOOKUP(B30,[1]!Sources[#Data],2,FALSE),"")</f>
        <v/>
      </c>
      <c r="E30" t="str">
        <f ca="1">IFERROR(OFFSET([1]Database!$D$3,MATCH(PEM!$B30,[1]Database!$B$4:$B$2416,0)+MATCH(PEM!$C30,[1]Database!$C$4:$C$26,0)-1,MATCH(PEM!E$4,[1]Database!$E$2:$BV$2,0)),"")</f>
        <v/>
      </c>
      <c r="F30" t="str">
        <f t="shared" si="1"/>
        <v>EUR</v>
      </c>
      <c r="G30" s="4" t="s">
        <v>641</v>
      </c>
      <c r="H30" s="4" t="s">
        <v>641</v>
      </c>
      <c r="I30" s="4" t="s">
        <v>641</v>
      </c>
      <c r="J30" s="4" t="s">
        <v>641</v>
      </c>
      <c r="K30" s="4" t="s">
        <v>641</v>
      </c>
      <c r="L30" s="4" t="s">
        <v>641</v>
      </c>
      <c r="M30" s="4" t="s">
        <v>641</v>
      </c>
      <c r="N30" s="4" t="s">
        <v>641</v>
      </c>
      <c r="O30" s="4" t="s">
        <v>641</v>
      </c>
      <c r="P30" s="4" t="s">
        <v>641</v>
      </c>
      <c r="Q30" s="4" t="s">
        <v>641</v>
      </c>
      <c r="R30" s="4" t="s">
        <v>641</v>
      </c>
      <c r="S30" s="4" t="s">
        <v>641</v>
      </c>
      <c r="T30" s="4" t="s">
        <v>641</v>
      </c>
      <c r="U30" s="4" t="s">
        <v>641</v>
      </c>
      <c r="V30" s="4" t="s">
        <v>641</v>
      </c>
      <c r="W30" s="4" t="s">
        <v>641</v>
      </c>
      <c r="X30" s="4" t="s">
        <v>641</v>
      </c>
      <c r="Y30" s="4" t="s">
        <v>641</v>
      </c>
      <c r="Z30" s="4" t="s">
        <v>641</v>
      </c>
      <c r="AA30" s="4" t="s">
        <v>641</v>
      </c>
      <c r="AB30" s="4" t="s">
        <v>641</v>
      </c>
      <c r="AC30" s="4" t="s">
        <v>641</v>
      </c>
    </row>
    <row r="31" spans="2:29">
      <c r="B31" s="21" t="str">
        <f>IF([1]Sources!B29=0,"",[1]Sources!B29)</f>
        <v>gotz2016renewable</v>
      </c>
      <c r="C31" t="str">
        <f t="shared" si="0"/>
        <v>Electrolyzer (PEM)</v>
      </c>
      <c r="D31" t="str">
        <f>IFERROR(VLOOKUP(B31,[1]!Sources[#Data],2,FALSE),"")</f>
        <v/>
      </c>
      <c r="E31" t="str">
        <f ca="1">IFERROR(OFFSET([1]Database!$D$3,MATCH(PEM!$B31,[1]Database!$B$4:$B$2416,0)+MATCH(PEM!$C31,[1]Database!$C$4:$C$26,0)-1,MATCH(PEM!E$4,[1]Database!$E$2:$BV$2,0)),"")</f>
        <v/>
      </c>
      <c r="F31" t="str">
        <f t="shared" si="1"/>
        <v>EUR</v>
      </c>
      <c r="G31" s="4" t="s">
        <v>641</v>
      </c>
      <c r="H31" s="4" t="s">
        <v>641</v>
      </c>
      <c r="I31" s="4" t="s">
        <v>641</v>
      </c>
      <c r="J31" s="4" t="s">
        <v>641</v>
      </c>
      <c r="K31" s="4" t="s">
        <v>641</v>
      </c>
      <c r="L31" s="4" t="s">
        <v>641</v>
      </c>
      <c r="M31" s="4" t="s">
        <v>641</v>
      </c>
      <c r="N31" s="4" t="s">
        <v>641</v>
      </c>
      <c r="O31" s="4" t="s">
        <v>641</v>
      </c>
      <c r="P31" s="4" t="s">
        <v>641</v>
      </c>
      <c r="Q31" s="4" t="s">
        <v>641</v>
      </c>
      <c r="R31" s="4" t="s">
        <v>641</v>
      </c>
      <c r="S31" s="4" t="s">
        <v>641</v>
      </c>
      <c r="T31" s="4" t="s">
        <v>641</v>
      </c>
      <c r="U31" s="4" t="s">
        <v>641</v>
      </c>
      <c r="V31" s="4" t="s">
        <v>641</v>
      </c>
      <c r="W31" s="4">
        <v>2000</v>
      </c>
      <c r="X31" s="4" t="s">
        <v>641</v>
      </c>
      <c r="Y31" s="4">
        <v>1000</v>
      </c>
      <c r="Z31" s="4" t="s">
        <v>641</v>
      </c>
      <c r="AA31" s="4">
        <v>1250</v>
      </c>
      <c r="AB31" s="4" t="s">
        <v>641</v>
      </c>
      <c r="AC31" s="4" t="s">
        <v>641</v>
      </c>
    </row>
    <row r="32" spans="2:29">
      <c r="B32" s="21" t="str">
        <f>IF([1]Sources!B30=0,"",[1]Sources!B30)</f>
        <v>greiner2007norwegian</v>
      </c>
      <c r="C32" t="str">
        <f t="shared" si="0"/>
        <v>Electrolyzer (PEM)</v>
      </c>
      <c r="D32" t="str">
        <f>IFERROR(VLOOKUP(B32,[1]!Sources[#Data],2,FALSE),"")</f>
        <v/>
      </c>
      <c r="E32" t="str">
        <f ca="1">IFERROR(OFFSET([1]Database!$D$3,MATCH(PEM!$B32,[1]Database!$B$4:$B$2416,0)+MATCH(PEM!$C32,[1]Database!$C$4:$C$26,0)-1,MATCH(PEM!E$4,[1]Database!$E$2:$BV$2,0)),"")</f>
        <v/>
      </c>
      <c r="F32" t="str">
        <f t="shared" si="1"/>
        <v>EUR</v>
      </c>
      <c r="G32" s="4" t="s">
        <v>641</v>
      </c>
      <c r="H32" s="4" t="s">
        <v>641</v>
      </c>
      <c r="I32" s="4" t="s">
        <v>641</v>
      </c>
      <c r="J32" s="4" t="s">
        <v>641</v>
      </c>
      <c r="K32" s="4" t="s">
        <v>641</v>
      </c>
      <c r="L32" s="4" t="s">
        <v>641</v>
      </c>
      <c r="M32" s="4" t="s">
        <v>641</v>
      </c>
      <c r="N32" s="4" t="s">
        <v>641</v>
      </c>
      <c r="O32" s="4" t="s">
        <v>641</v>
      </c>
      <c r="P32" s="4" t="s">
        <v>641</v>
      </c>
      <c r="Q32" s="4" t="s">
        <v>641</v>
      </c>
      <c r="R32" s="4" t="s">
        <v>641</v>
      </c>
      <c r="S32" s="4" t="s">
        <v>641</v>
      </c>
      <c r="T32" s="4" t="s">
        <v>641</v>
      </c>
      <c r="U32" s="4" t="s">
        <v>641</v>
      </c>
      <c r="V32" s="4" t="s">
        <v>641</v>
      </c>
      <c r="W32" s="4" t="s">
        <v>641</v>
      </c>
      <c r="X32" s="4" t="s">
        <v>641</v>
      </c>
      <c r="Y32" s="4" t="s">
        <v>641</v>
      </c>
      <c r="Z32" s="4" t="s">
        <v>641</v>
      </c>
      <c r="AA32" s="4" t="s">
        <v>641</v>
      </c>
      <c r="AB32" s="4" t="s">
        <v>641</v>
      </c>
      <c r="AC32" s="4" t="s">
        <v>641</v>
      </c>
    </row>
    <row r="33" spans="2:29">
      <c r="B33" s="21" t="str">
        <f>IF([1]Sources!B31=0,"",[1]Sources!B31)</f>
        <v>guandalini2015power</v>
      </c>
      <c r="C33" t="str">
        <f t="shared" si="0"/>
        <v>Electrolyzer (PEM)</v>
      </c>
      <c r="D33" t="str">
        <f>IFERROR(VLOOKUP(B33,[1]!Sources[#Data],2,FALSE),"")</f>
        <v/>
      </c>
      <c r="E33" t="str">
        <f ca="1">IFERROR(OFFSET([1]Database!$D$3,MATCH(PEM!$B33,[1]Database!$B$4:$B$2416,0)+MATCH(PEM!$C33,[1]Database!$C$4:$C$26,0)-1,MATCH(PEM!E$4,[1]Database!$E$2:$BV$2,0)),"")</f>
        <v/>
      </c>
      <c r="F33" t="str">
        <f t="shared" si="1"/>
        <v>EUR</v>
      </c>
      <c r="G33" s="4" t="s">
        <v>641</v>
      </c>
      <c r="H33" s="4" t="s">
        <v>641</v>
      </c>
      <c r="I33" s="4" t="s">
        <v>641</v>
      </c>
      <c r="J33" s="4" t="s">
        <v>641</v>
      </c>
      <c r="K33" s="4" t="s">
        <v>641</v>
      </c>
      <c r="L33" s="4" t="s">
        <v>641</v>
      </c>
      <c r="M33" s="4" t="s">
        <v>641</v>
      </c>
      <c r="N33" s="4" t="s">
        <v>641</v>
      </c>
      <c r="O33" s="4" t="s">
        <v>641</v>
      </c>
      <c r="P33" s="4" t="s">
        <v>641</v>
      </c>
      <c r="Q33" s="4" t="s">
        <v>641</v>
      </c>
      <c r="R33" s="4" t="s">
        <v>641</v>
      </c>
      <c r="S33" s="4" t="s">
        <v>641</v>
      </c>
      <c r="T33" s="4" t="s">
        <v>641</v>
      </c>
      <c r="U33" s="4" t="s">
        <v>641</v>
      </c>
      <c r="V33" s="4" t="s">
        <v>641</v>
      </c>
      <c r="W33" s="4" t="s">
        <v>641</v>
      </c>
      <c r="X33" s="4" t="s">
        <v>641</v>
      </c>
      <c r="Y33" s="4" t="s">
        <v>641</v>
      </c>
      <c r="Z33" s="4" t="s">
        <v>641</v>
      </c>
      <c r="AA33" s="4" t="s">
        <v>641</v>
      </c>
      <c r="AB33" s="4" t="s">
        <v>641</v>
      </c>
      <c r="AC33" s="4" t="s">
        <v>641</v>
      </c>
    </row>
    <row r="34" spans="2:29">
      <c r="B34" s="21" t="str">
        <f>IF([1]Sources!B32=0,"",[1]Sources!B32)</f>
        <v>guinot2015profitability</v>
      </c>
      <c r="C34" t="str">
        <f t="shared" si="0"/>
        <v>Electrolyzer (PEM)</v>
      </c>
      <c r="D34" t="str">
        <f>IFERROR(VLOOKUP(B34,[1]!Sources[#Data],2,FALSE),"")</f>
        <v/>
      </c>
      <c r="E34" t="str">
        <f ca="1">IFERROR(OFFSET([1]Database!$D$3,MATCH(PEM!$B34,[1]Database!$B$4:$B$2416,0)+MATCH(PEM!$C34,[1]Database!$C$4:$C$26,0)-1,MATCH(PEM!E$4,[1]Database!$E$2:$BV$2,0)),"")</f>
        <v/>
      </c>
      <c r="F34" t="str">
        <f t="shared" si="1"/>
        <v>EUR</v>
      </c>
      <c r="G34" s="4" t="s">
        <v>641</v>
      </c>
      <c r="H34" s="4" t="s">
        <v>641</v>
      </c>
      <c r="I34" s="4" t="s">
        <v>641</v>
      </c>
      <c r="J34" s="4" t="s">
        <v>641</v>
      </c>
      <c r="K34" s="4" t="s">
        <v>641</v>
      </c>
      <c r="L34" s="4" t="s">
        <v>641</v>
      </c>
      <c r="M34" s="4" t="s">
        <v>641</v>
      </c>
      <c r="N34" s="4" t="s">
        <v>641</v>
      </c>
      <c r="O34" s="4" t="s">
        <v>641</v>
      </c>
      <c r="P34" s="4" t="s">
        <v>641</v>
      </c>
      <c r="Q34" s="4" t="s">
        <v>641</v>
      </c>
      <c r="R34" s="4" t="s">
        <v>641</v>
      </c>
      <c r="S34" s="4" t="s">
        <v>641</v>
      </c>
      <c r="T34" s="4" t="s">
        <v>641</v>
      </c>
      <c r="U34" s="4" t="s">
        <v>641</v>
      </c>
      <c r="V34" s="4">
        <v>3420.039332692761</v>
      </c>
      <c r="W34" s="4" t="s">
        <v>641</v>
      </c>
      <c r="X34" s="4" t="s">
        <v>641</v>
      </c>
      <c r="Y34" s="4" t="s">
        <v>641</v>
      </c>
      <c r="Z34" s="4" t="s">
        <v>641</v>
      </c>
      <c r="AA34" s="4" t="s">
        <v>641</v>
      </c>
      <c r="AB34" s="4" t="s">
        <v>641</v>
      </c>
      <c r="AC34" s="4" t="s">
        <v>641</v>
      </c>
    </row>
    <row r="35" spans="2:29">
      <c r="B35" s="21" t="str">
        <f>IF([1]Sources!B33=0,"",[1]Sources!B33)</f>
        <v>hocevar2008hydrogen</v>
      </c>
      <c r="C35" t="str">
        <f t="shared" si="0"/>
        <v>Electrolyzer (PEM)</v>
      </c>
      <c r="D35" t="str">
        <f>IFERROR(VLOOKUP(B35,[1]!Sources[#Data],2,FALSE),"")</f>
        <v/>
      </c>
      <c r="E35" t="str">
        <f ca="1">IFERROR(OFFSET([1]Database!$D$3,MATCH(PEM!$B35,[1]Database!$B$4:$B$2416,0)+MATCH(PEM!$C35,[1]Database!$C$4:$C$26,0)-1,MATCH(PEM!E$4,[1]Database!$E$2:$BV$2,0)),"")</f>
        <v/>
      </c>
      <c r="F35" t="str">
        <f t="shared" si="1"/>
        <v>EUR</v>
      </c>
      <c r="G35" s="4" t="s">
        <v>641</v>
      </c>
      <c r="H35" s="4" t="s">
        <v>641</v>
      </c>
      <c r="I35" s="4" t="s">
        <v>641</v>
      </c>
      <c r="J35" s="4" t="s">
        <v>641</v>
      </c>
      <c r="K35" s="4" t="s">
        <v>641</v>
      </c>
      <c r="L35" s="4" t="s">
        <v>641</v>
      </c>
      <c r="M35" s="4" t="s">
        <v>641</v>
      </c>
      <c r="N35" s="4" t="s">
        <v>641</v>
      </c>
      <c r="O35" s="4">
        <v>1587.3277613261141</v>
      </c>
      <c r="P35" s="4" t="s">
        <v>641</v>
      </c>
      <c r="Q35" s="4" t="s">
        <v>641</v>
      </c>
      <c r="R35" s="4" t="s">
        <v>641</v>
      </c>
      <c r="S35" s="4" t="s">
        <v>641</v>
      </c>
      <c r="T35" s="4" t="s">
        <v>641</v>
      </c>
      <c r="U35" s="4" t="s">
        <v>641</v>
      </c>
      <c r="V35" s="4" t="s">
        <v>641</v>
      </c>
      <c r="W35" s="4" t="s">
        <v>641</v>
      </c>
      <c r="X35" s="4" t="s">
        <v>641</v>
      </c>
      <c r="Y35" s="4" t="s">
        <v>641</v>
      </c>
      <c r="Z35" s="4" t="s">
        <v>641</v>
      </c>
      <c r="AA35" s="4" t="s">
        <v>641</v>
      </c>
      <c r="AB35" s="4" t="s">
        <v>641</v>
      </c>
      <c r="AC35" s="4" t="s">
        <v>641</v>
      </c>
    </row>
    <row r="36" spans="2:29">
      <c r="B36" s="21" t="str">
        <f>IF([1]Sources!B34=0,"",[1]Sources!B34)</f>
        <v>holladay2009an</v>
      </c>
      <c r="C36" t="str">
        <f t="shared" si="0"/>
        <v>Electrolyzer (PEM)</v>
      </c>
      <c r="D36" t="str">
        <f>IFERROR(VLOOKUP(B36,[1]!Sources[#Data],2,FALSE),"")</f>
        <v/>
      </c>
      <c r="E36" t="str">
        <f ca="1">IFERROR(OFFSET([1]Database!$D$3,MATCH(PEM!$B36,[1]Database!$B$4:$B$2416,0)+MATCH(PEM!$C36,[1]Database!$C$4:$C$26,0)-1,MATCH(PEM!E$4,[1]Database!$E$2:$BV$2,0)),"")</f>
        <v/>
      </c>
      <c r="F36" t="str">
        <f t="shared" si="1"/>
        <v>EUR</v>
      </c>
      <c r="G36" s="4" t="s">
        <v>641</v>
      </c>
      <c r="H36" s="4" t="s">
        <v>641</v>
      </c>
      <c r="I36" s="4" t="s">
        <v>641</v>
      </c>
      <c r="J36" s="4" t="s">
        <v>641</v>
      </c>
      <c r="K36" s="4" t="s">
        <v>641</v>
      </c>
      <c r="L36" s="4" t="s">
        <v>641</v>
      </c>
      <c r="M36" s="4" t="s">
        <v>641</v>
      </c>
      <c r="N36" s="4" t="s">
        <v>641</v>
      </c>
      <c r="O36" s="4" t="s">
        <v>641</v>
      </c>
      <c r="P36" s="4" t="s">
        <v>641</v>
      </c>
      <c r="Q36" s="4" t="s">
        <v>641</v>
      </c>
      <c r="R36" s="4" t="s">
        <v>641</v>
      </c>
      <c r="S36" s="4" t="s">
        <v>641</v>
      </c>
      <c r="T36" s="4" t="s">
        <v>641</v>
      </c>
      <c r="U36" s="4" t="s">
        <v>641</v>
      </c>
      <c r="V36" s="4" t="s">
        <v>641</v>
      </c>
      <c r="W36" s="4" t="s">
        <v>641</v>
      </c>
      <c r="X36" s="4" t="s">
        <v>641</v>
      </c>
      <c r="Y36" s="4" t="s">
        <v>641</v>
      </c>
      <c r="Z36" s="4" t="s">
        <v>641</v>
      </c>
      <c r="AA36" s="4" t="s">
        <v>641</v>
      </c>
      <c r="AB36" s="4" t="s">
        <v>641</v>
      </c>
      <c r="AC36" s="4" t="s">
        <v>641</v>
      </c>
    </row>
    <row r="37" spans="2:29">
      <c r="B37" s="21" t="str">
        <f>IF([1]Sources!B35=0,"",[1]Sources!B35)</f>
        <v>jensen2007hydrogen</v>
      </c>
      <c r="C37" t="str">
        <f t="shared" si="0"/>
        <v>Electrolyzer (PEM)</v>
      </c>
      <c r="D37" t="str">
        <f>IFERROR(VLOOKUP(B37,[1]!Sources[#Data],2,FALSE),"")</f>
        <v/>
      </c>
      <c r="E37" t="str">
        <f ca="1">IFERROR(OFFSET([1]Database!$D$3,MATCH(PEM!$B37,[1]Database!$B$4:$B$2416,0)+MATCH(PEM!$C37,[1]Database!$C$4:$C$26,0)-1,MATCH(PEM!E$4,[1]Database!$E$2:$BV$2,0)),"")</f>
        <v/>
      </c>
      <c r="F37" t="str">
        <f t="shared" si="1"/>
        <v>EUR</v>
      </c>
      <c r="G37" s="4" t="s">
        <v>641</v>
      </c>
      <c r="H37" s="4" t="s">
        <v>641</v>
      </c>
      <c r="I37" s="4" t="s">
        <v>641</v>
      </c>
      <c r="J37" s="4" t="s">
        <v>641</v>
      </c>
      <c r="K37" s="4" t="s">
        <v>641</v>
      </c>
      <c r="L37" s="4" t="s">
        <v>641</v>
      </c>
      <c r="M37" s="4" t="s">
        <v>641</v>
      </c>
      <c r="N37" s="4" t="s">
        <v>641</v>
      </c>
      <c r="O37" s="4" t="s">
        <v>641</v>
      </c>
      <c r="P37" s="4" t="s">
        <v>641</v>
      </c>
      <c r="Q37" s="4" t="s">
        <v>641</v>
      </c>
      <c r="R37" s="4" t="s">
        <v>641</v>
      </c>
      <c r="S37" s="4" t="s">
        <v>641</v>
      </c>
      <c r="T37" s="4" t="s">
        <v>641</v>
      </c>
      <c r="U37" s="4" t="s">
        <v>641</v>
      </c>
      <c r="V37" s="4" t="s">
        <v>641</v>
      </c>
      <c r="W37" s="4" t="s">
        <v>641</v>
      </c>
      <c r="X37" s="4" t="s">
        <v>641</v>
      </c>
      <c r="Y37" s="4" t="s">
        <v>641</v>
      </c>
      <c r="Z37" s="4" t="s">
        <v>641</v>
      </c>
      <c r="AA37" s="4" t="s">
        <v>641</v>
      </c>
      <c r="AB37" s="4" t="s">
        <v>641</v>
      </c>
      <c r="AC37" s="4" t="s">
        <v>641</v>
      </c>
    </row>
    <row r="38" spans="2:29">
      <c r="B38" s="21" t="str">
        <f>IF([1]Sources!B36=0,"",[1]Sources!B36)</f>
        <v>jensen2015large</v>
      </c>
      <c r="C38" t="str">
        <f t="shared" si="0"/>
        <v>Electrolyzer (PEM)</v>
      </c>
      <c r="D38" t="str">
        <f>IFERROR(VLOOKUP(B38,[1]!Sources[#Data],2,FALSE),"")</f>
        <v/>
      </c>
      <c r="E38" t="str">
        <f ca="1">IFERROR(OFFSET([1]Database!$D$3,MATCH(PEM!$B38,[1]Database!$B$4:$B$2416,0)+MATCH(PEM!$C38,[1]Database!$C$4:$C$26,0)-1,MATCH(PEM!E$4,[1]Database!$E$2:$BV$2,0)),"")</f>
        <v/>
      </c>
      <c r="F38" t="str">
        <f t="shared" si="1"/>
        <v>EUR</v>
      </c>
      <c r="G38" s="4" t="s">
        <v>641</v>
      </c>
      <c r="H38" s="4" t="s">
        <v>641</v>
      </c>
      <c r="I38" s="4" t="s">
        <v>641</v>
      </c>
      <c r="J38" s="4" t="s">
        <v>641</v>
      </c>
      <c r="K38" s="4" t="s">
        <v>641</v>
      </c>
      <c r="L38" s="4" t="s">
        <v>641</v>
      </c>
      <c r="M38" s="4" t="s">
        <v>641</v>
      </c>
      <c r="N38" s="4" t="s">
        <v>641</v>
      </c>
      <c r="O38" s="4" t="s">
        <v>641</v>
      </c>
      <c r="P38" s="4" t="s">
        <v>641</v>
      </c>
      <c r="Q38" s="4" t="s">
        <v>641</v>
      </c>
      <c r="R38" s="4" t="s">
        <v>641</v>
      </c>
      <c r="S38" s="4" t="s">
        <v>641</v>
      </c>
      <c r="T38" s="4" t="s">
        <v>641</v>
      </c>
      <c r="U38" s="4" t="s">
        <v>641</v>
      </c>
      <c r="V38" s="4" t="s">
        <v>641</v>
      </c>
      <c r="W38" s="4" t="s">
        <v>641</v>
      </c>
      <c r="X38" s="4" t="s">
        <v>641</v>
      </c>
      <c r="Y38" s="4" t="s">
        <v>641</v>
      </c>
      <c r="Z38" s="4" t="s">
        <v>641</v>
      </c>
      <c r="AA38" s="4" t="s">
        <v>641</v>
      </c>
      <c r="AB38" s="4" t="s">
        <v>641</v>
      </c>
      <c r="AC38" s="4" t="s">
        <v>641</v>
      </c>
    </row>
    <row r="39" spans="2:29">
      <c r="B39" s="21" t="str">
        <f>IF([1]Sources!B37=0,"",[1]Sources!B37)</f>
        <v>jentsch2014optimal</v>
      </c>
      <c r="C39" t="str">
        <f t="shared" si="0"/>
        <v>Electrolyzer (PEM)</v>
      </c>
      <c r="D39" t="str">
        <f>IFERROR(VLOOKUP(B39,[1]!Sources[#Data],2,FALSE),"")</f>
        <v/>
      </c>
      <c r="E39" t="str">
        <f ca="1">IFERROR(OFFSET([1]Database!$D$3,MATCH(PEM!$B39,[1]Database!$B$4:$B$2416,0)+MATCH(PEM!$C39,[1]Database!$C$4:$C$26,0)-1,MATCH(PEM!E$4,[1]Database!$E$2:$BV$2,0)),"")</f>
        <v/>
      </c>
      <c r="F39" t="str">
        <f t="shared" si="1"/>
        <v>EUR</v>
      </c>
      <c r="G39" s="4" t="s">
        <v>641</v>
      </c>
      <c r="H39" s="4" t="s">
        <v>641</v>
      </c>
      <c r="I39" s="4" t="s">
        <v>641</v>
      </c>
      <c r="J39" s="4" t="s">
        <v>641</v>
      </c>
      <c r="K39" s="4" t="s">
        <v>641</v>
      </c>
      <c r="L39" s="4" t="s">
        <v>641</v>
      </c>
      <c r="M39" s="4" t="s">
        <v>641</v>
      </c>
      <c r="N39" s="4" t="s">
        <v>641</v>
      </c>
      <c r="O39" s="4" t="s">
        <v>641</v>
      </c>
      <c r="P39" s="4" t="s">
        <v>641</v>
      </c>
      <c r="Q39" s="4" t="s">
        <v>641</v>
      </c>
      <c r="R39" s="4" t="s">
        <v>641</v>
      </c>
      <c r="S39" s="4" t="s">
        <v>641</v>
      </c>
      <c r="T39" s="4" t="s">
        <v>641</v>
      </c>
      <c r="U39" s="4" t="s">
        <v>641</v>
      </c>
      <c r="V39" s="4" t="s">
        <v>641</v>
      </c>
      <c r="W39" s="4" t="s">
        <v>641</v>
      </c>
      <c r="X39" s="4" t="s">
        <v>641</v>
      </c>
      <c r="Y39" s="4" t="s">
        <v>641</v>
      </c>
      <c r="Z39" s="4" t="s">
        <v>641</v>
      </c>
      <c r="AA39" s="4" t="s">
        <v>641</v>
      </c>
      <c r="AB39" s="4" t="s">
        <v>641</v>
      </c>
      <c r="AC39" s="4" t="s">
        <v>641</v>
      </c>
    </row>
    <row r="40" spans="2:29">
      <c r="B40" s="21" t="str">
        <f>IF([1]Sources!B38=0,"",[1]Sources!B38)</f>
        <v>jorgensen2008production</v>
      </c>
      <c r="C40" t="str">
        <f t="shared" si="0"/>
        <v>Electrolyzer (PEM)</v>
      </c>
      <c r="D40" t="str">
        <f>IFERROR(VLOOKUP(B40,[1]!Sources[#Data],2,FALSE),"")</f>
        <v/>
      </c>
      <c r="E40" t="str">
        <f ca="1">IFERROR(OFFSET([1]Database!$D$3,MATCH(PEM!$B40,[1]Database!$B$4:$B$2416,0)+MATCH(PEM!$C40,[1]Database!$C$4:$C$26,0)-1,MATCH(PEM!E$4,[1]Database!$E$2:$BV$2,0)),"")</f>
        <v/>
      </c>
      <c r="F40" t="str">
        <f t="shared" si="1"/>
        <v>EUR</v>
      </c>
      <c r="G40" s="4" t="s">
        <v>641</v>
      </c>
      <c r="H40" s="4" t="s">
        <v>641</v>
      </c>
      <c r="I40" s="4" t="s">
        <v>641</v>
      </c>
      <c r="J40" s="4" t="s">
        <v>641</v>
      </c>
      <c r="K40" s="4" t="s">
        <v>641</v>
      </c>
      <c r="L40" s="4" t="s">
        <v>641</v>
      </c>
      <c r="M40" s="4" t="s">
        <v>641</v>
      </c>
      <c r="N40" s="4" t="s">
        <v>641</v>
      </c>
      <c r="O40" s="4" t="s">
        <v>641</v>
      </c>
      <c r="P40" s="4" t="s">
        <v>641</v>
      </c>
      <c r="Q40" s="4" t="s">
        <v>641</v>
      </c>
      <c r="R40" s="4" t="s">
        <v>641</v>
      </c>
      <c r="S40" s="4" t="s">
        <v>641</v>
      </c>
      <c r="T40" s="4" t="s">
        <v>641</v>
      </c>
      <c r="U40" s="4" t="s">
        <v>641</v>
      </c>
      <c r="V40" s="4" t="s">
        <v>641</v>
      </c>
      <c r="W40" s="4" t="s">
        <v>641</v>
      </c>
      <c r="X40" s="4" t="s">
        <v>641</v>
      </c>
      <c r="Y40" s="4" t="s">
        <v>641</v>
      </c>
      <c r="Z40" s="4" t="s">
        <v>641</v>
      </c>
      <c r="AA40" s="4" t="s">
        <v>641</v>
      </c>
      <c r="AB40" s="4" t="s">
        <v>641</v>
      </c>
      <c r="AC40" s="4" t="s">
        <v>641</v>
      </c>
    </row>
    <row r="41" spans="2:29">
      <c r="B41" s="21" t="str">
        <f>IF([1]Sources!B39=0,"",[1]Sources!B39)</f>
        <v>julch2016comparison</v>
      </c>
      <c r="C41" t="str">
        <f t="shared" si="0"/>
        <v>Electrolyzer (PEM)</v>
      </c>
      <c r="D41" t="str">
        <f>IFERROR(VLOOKUP(B41,[1]!Sources[#Data],2,FALSE),"")</f>
        <v/>
      </c>
      <c r="E41" t="str">
        <f ca="1">IFERROR(OFFSET([1]Database!$D$3,MATCH(PEM!$B41,[1]Database!$B$4:$B$2416,0)+MATCH(PEM!$C41,[1]Database!$C$4:$C$26,0)-1,MATCH(PEM!E$4,[1]Database!$E$2:$BV$2,0)),"")</f>
        <v/>
      </c>
      <c r="F41" t="str">
        <f t="shared" si="1"/>
        <v>EUR</v>
      </c>
      <c r="G41" s="4" t="s">
        <v>641</v>
      </c>
      <c r="H41" s="4" t="s">
        <v>641</v>
      </c>
      <c r="I41" s="4" t="s">
        <v>641</v>
      </c>
      <c r="J41" s="4" t="s">
        <v>641</v>
      </c>
      <c r="K41" s="4" t="s">
        <v>641</v>
      </c>
      <c r="L41" s="4" t="s">
        <v>641</v>
      </c>
      <c r="M41" s="4" t="s">
        <v>641</v>
      </c>
      <c r="N41" s="4" t="s">
        <v>641</v>
      </c>
      <c r="O41" s="4" t="s">
        <v>641</v>
      </c>
      <c r="P41" s="4" t="s">
        <v>641</v>
      </c>
      <c r="Q41" s="4" t="s">
        <v>641</v>
      </c>
      <c r="R41" s="4" t="s">
        <v>641</v>
      </c>
      <c r="S41" s="4" t="s">
        <v>641</v>
      </c>
      <c r="T41" s="4" t="s">
        <v>641</v>
      </c>
      <c r="U41" s="4" t="s">
        <v>641</v>
      </c>
      <c r="V41" s="4" t="s">
        <v>641</v>
      </c>
      <c r="W41" s="4" t="s">
        <v>641</v>
      </c>
      <c r="X41" s="4" t="s">
        <v>641</v>
      </c>
      <c r="Y41" s="4" t="s">
        <v>641</v>
      </c>
      <c r="Z41" s="4" t="s">
        <v>641</v>
      </c>
      <c r="AA41" s="4" t="s">
        <v>641</v>
      </c>
      <c r="AB41" s="4" t="s">
        <v>641</v>
      </c>
      <c r="AC41" s="4">
        <v>645</v>
      </c>
    </row>
    <row r="42" spans="2:29">
      <c r="B42" s="21" t="str">
        <f>IF([1]Sources!B40=0,"",[1]Sources!B40)</f>
        <v>karlsson2008optimal</v>
      </c>
      <c r="C42" t="str">
        <f t="shared" si="0"/>
        <v>Electrolyzer (PEM)</v>
      </c>
      <c r="D42" t="str">
        <f>IFERROR(VLOOKUP(B42,[1]!Sources[#Data],2,FALSE),"")</f>
        <v/>
      </c>
      <c r="E42" t="str">
        <f ca="1">IFERROR(OFFSET([1]Database!$D$3,MATCH(PEM!$B42,[1]Database!$B$4:$B$2416,0)+MATCH(PEM!$C42,[1]Database!$C$4:$C$26,0)-1,MATCH(PEM!E$4,[1]Database!$E$2:$BV$2,0)),"")</f>
        <v/>
      </c>
      <c r="F42" t="str">
        <f t="shared" si="1"/>
        <v>EUR</v>
      </c>
      <c r="G42" s="4" t="s">
        <v>641</v>
      </c>
      <c r="H42" s="4" t="s">
        <v>641</v>
      </c>
      <c r="I42" s="4" t="s">
        <v>641</v>
      </c>
      <c r="J42" s="4" t="s">
        <v>641</v>
      </c>
      <c r="K42" s="4" t="s">
        <v>641</v>
      </c>
      <c r="L42" s="4" t="s">
        <v>641</v>
      </c>
      <c r="M42" s="4" t="s">
        <v>641</v>
      </c>
      <c r="N42" s="4" t="s">
        <v>641</v>
      </c>
      <c r="O42" s="4" t="s">
        <v>641</v>
      </c>
      <c r="P42" s="4" t="s">
        <v>641</v>
      </c>
      <c r="Q42" s="4" t="s">
        <v>641</v>
      </c>
      <c r="R42" s="4" t="s">
        <v>641</v>
      </c>
      <c r="S42" s="4" t="s">
        <v>641</v>
      </c>
      <c r="T42" s="4" t="s">
        <v>641</v>
      </c>
      <c r="U42" s="4" t="s">
        <v>641</v>
      </c>
      <c r="V42" s="4" t="s">
        <v>641</v>
      </c>
      <c r="W42" s="4" t="s">
        <v>641</v>
      </c>
      <c r="X42" s="4" t="s">
        <v>641</v>
      </c>
      <c r="Y42" s="4" t="s">
        <v>641</v>
      </c>
      <c r="Z42" s="4" t="s">
        <v>641</v>
      </c>
      <c r="AA42" s="4" t="s">
        <v>641</v>
      </c>
      <c r="AB42" s="4" t="s">
        <v>641</v>
      </c>
      <c r="AC42" s="4" t="s">
        <v>641</v>
      </c>
    </row>
    <row r="43" spans="2:29">
      <c r="B43" s="21" t="str">
        <f>IF([1]Sources!B41=0,"",[1]Sources!B41)</f>
        <v>kato2005effective</v>
      </c>
      <c r="C43" t="str">
        <f t="shared" si="0"/>
        <v>Electrolyzer (PEM)</v>
      </c>
      <c r="D43" t="str">
        <f>IFERROR(VLOOKUP(B43,[1]!Sources[#Data],2,FALSE),"")</f>
        <v/>
      </c>
      <c r="E43" t="str">
        <f ca="1">IFERROR(OFFSET([1]Database!$D$3,MATCH(PEM!$B43,[1]Database!$B$4:$B$2416,0)+MATCH(PEM!$C43,[1]Database!$C$4:$C$26,0)-1,MATCH(PEM!E$4,[1]Database!$E$2:$BV$2,0)),"")</f>
        <v/>
      </c>
      <c r="F43" t="str">
        <f t="shared" si="1"/>
        <v>EUR</v>
      </c>
      <c r="G43" s="4" t="s">
        <v>641</v>
      </c>
      <c r="H43" s="4" t="s">
        <v>641</v>
      </c>
      <c r="I43" s="4" t="s">
        <v>641</v>
      </c>
      <c r="J43" s="4" t="s">
        <v>641</v>
      </c>
      <c r="K43" s="4" t="s">
        <v>641</v>
      </c>
      <c r="L43" s="4">
        <v>699.81385851500147</v>
      </c>
      <c r="M43" s="4" t="s">
        <v>641</v>
      </c>
      <c r="N43" s="4" t="s">
        <v>641</v>
      </c>
      <c r="O43" s="4" t="s">
        <v>641</v>
      </c>
      <c r="P43" s="4" t="s">
        <v>641</v>
      </c>
      <c r="Q43" s="4" t="s">
        <v>641</v>
      </c>
      <c r="R43" s="4" t="s">
        <v>641</v>
      </c>
      <c r="S43" s="4" t="s">
        <v>641</v>
      </c>
      <c r="T43" s="4" t="s">
        <v>641</v>
      </c>
      <c r="U43" s="4" t="s">
        <v>641</v>
      </c>
      <c r="V43" s="4" t="s">
        <v>641</v>
      </c>
      <c r="W43" s="4" t="s">
        <v>641</v>
      </c>
      <c r="X43" s="4" t="s">
        <v>641</v>
      </c>
      <c r="Y43" s="4" t="s">
        <v>641</v>
      </c>
      <c r="Z43" s="4" t="s">
        <v>641</v>
      </c>
      <c r="AA43" s="4" t="s">
        <v>641</v>
      </c>
      <c r="AB43" s="4" t="s">
        <v>641</v>
      </c>
      <c r="AC43" s="4" t="s">
        <v>641</v>
      </c>
    </row>
    <row r="44" spans="2:29">
      <c r="B44" s="21" t="str">
        <f>IF([1]Sources!B42=0,"",[1]Sources!B42)</f>
        <v>klumpp2016comparison</v>
      </c>
      <c r="C44" t="str">
        <f t="shared" si="0"/>
        <v>Electrolyzer (PEM)</v>
      </c>
      <c r="D44" t="str">
        <f>IFERROR(VLOOKUP(B44,[1]!Sources[#Data],2,FALSE),"")</f>
        <v/>
      </c>
      <c r="E44" t="str">
        <f ca="1">IFERROR(OFFSET([1]Database!$D$3,MATCH(PEM!$B44,[1]Database!$B$4:$B$2416,0)+MATCH(PEM!$C44,[1]Database!$C$4:$C$26,0)-1,MATCH(PEM!E$4,[1]Database!$E$2:$BV$2,0)),"")</f>
        <v/>
      </c>
      <c r="F44" t="str">
        <f t="shared" si="1"/>
        <v>EUR</v>
      </c>
      <c r="G44" s="4" t="s">
        <v>641</v>
      </c>
      <c r="H44" s="4" t="s">
        <v>641</v>
      </c>
      <c r="I44" s="4" t="s">
        <v>641</v>
      </c>
      <c r="J44" s="4" t="s">
        <v>641</v>
      </c>
      <c r="K44" s="4" t="s">
        <v>641</v>
      </c>
      <c r="L44" s="4" t="s">
        <v>641</v>
      </c>
      <c r="M44" s="4" t="s">
        <v>641</v>
      </c>
      <c r="N44" s="4" t="s">
        <v>641</v>
      </c>
      <c r="O44" s="4" t="s">
        <v>641</v>
      </c>
      <c r="P44" s="4" t="s">
        <v>641</v>
      </c>
      <c r="Q44" s="4" t="s">
        <v>641</v>
      </c>
      <c r="R44" s="4" t="s">
        <v>641</v>
      </c>
      <c r="S44" s="4" t="s">
        <v>641</v>
      </c>
      <c r="T44" s="4" t="s">
        <v>641</v>
      </c>
      <c r="U44" s="4" t="s">
        <v>641</v>
      </c>
      <c r="V44" s="4" t="s">
        <v>641</v>
      </c>
      <c r="W44" s="4">
        <v>2550</v>
      </c>
      <c r="X44" s="4" t="s">
        <v>641</v>
      </c>
      <c r="Y44" s="4" t="s">
        <v>641</v>
      </c>
      <c r="Z44" s="4" t="s">
        <v>641</v>
      </c>
      <c r="AA44" s="4" t="s">
        <v>641</v>
      </c>
      <c r="AB44" s="4" t="s">
        <v>641</v>
      </c>
      <c r="AC44" s="4">
        <v>1073</v>
      </c>
    </row>
    <row r="45" spans="2:29">
      <c r="B45" s="21" t="str">
        <f>IF([1]Sources!B43=0,"",[1]Sources!B43)</f>
        <v>kotter2015sensitivities</v>
      </c>
      <c r="C45" t="str">
        <f t="shared" si="0"/>
        <v>Electrolyzer (PEM)</v>
      </c>
      <c r="D45" t="str">
        <f>IFERROR(VLOOKUP(B45,[1]!Sources[#Data],2,FALSE),"")</f>
        <v/>
      </c>
      <c r="E45" t="str">
        <f ca="1">IFERROR(OFFSET([1]Database!$D$3,MATCH(PEM!$B45,[1]Database!$B$4:$B$2416,0)+MATCH(PEM!$C45,[1]Database!$C$4:$C$26,0)-1,MATCH(PEM!E$4,[1]Database!$E$2:$BV$2,0)),"")</f>
        <v/>
      </c>
      <c r="F45" t="str">
        <f t="shared" si="1"/>
        <v>EUR</v>
      </c>
      <c r="G45" s="4" t="s">
        <v>641</v>
      </c>
      <c r="H45" s="4" t="s">
        <v>641</v>
      </c>
      <c r="I45" s="4" t="s">
        <v>641</v>
      </c>
      <c r="J45" s="4" t="s">
        <v>641</v>
      </c>
      <c r="K45" s="4" t="s">
        <v>641</v>
      </c>
      <c r="L45" s="4" t="s">
        <v>641</v>
      </c>
      <c r="M45" s="4" t="s">
        <v>641</v>
      </c>
      <c r="N45" s="4" t="s">
        <v>641</v>
      </c>
      <c r="O45" s="4" t="s">
        <v>641</v>
      </c>
      <c r="P45" s="4" t="s">
        <v>641</v>
      </c>
      <c r="Q45" s="4" t="s">
        <v>641</v>
      </c>
      <c r="R45" s="4" t="s">
        <v>641</v>
      </c>
      <c r="S45" s="4" t="s">
        <v>641</v>
      </c>
      <c r="T45" s="4" t="s">
        <v>641</v>
      </c>
      <c r="U45" s="4" t="s">
        <v>641</v>
      </c>
      <c r="V45" s="4" t="s">
        <v>641</v>
      </c>
      <c r="W45" s="4" t="s">
        <v>641</v>
      </c>
      <c r="X45" s="4" t="s">
        <v>641</v>
      </c>
      <c r="Y45" s="4" t="s">
        <v>641</v>
      </c>
      <c r="Z45" s="4" t="s">
        <v>641</v>
      </c>
      <c r="AA45" s="4" t="s">
        <v>641</v>
      </c>
      <c r="AB45" s="4" t="s">
        <v>641</v>
      </c>
      <c r="AC45" s="4" t="s">
        <v>641</v>
      </c>
    </row>
    <row r="46" spans="2:29">
      <c r="B46" s="21" t="str">
        <f>IF([1]Sources!B44=0,"",[1]Sources!B44)</f>
        <v>kotter2016future</v>
      </c>
      <c r="C46" t="str">
        <f t="shared" si="0"/>
        <v>Electrolyzer (PEM)</v>
      </c>
      <c r="D46" t="str">
        <f>IFERROR(VLOOKUP(B46,[1]!Sources[#Data],2,FALSE),"")</f>
        <v/>
      </c>
      <c r="E46" t="str">
        <f ca="1">IFERROR(OFFSET([1]Database!$D$3,MATCH(PEM!$B46,[1]Database!$B$4:$B$2416,0)+MATCH(PEM!$C46,[1]Database!$C$4:$C$26,0)-1,MATCH(PEM!E$4,[1]Database!$E$2:$BV$2,0)),"")</f>
        <v/>
      </c>
      <c r="F46" t="str">
        <f t="shared" si="1"/>
        <v>EUR</v>
      </c>
      <c r="G46" s="4" t="s">
        <v>641</v>
      </c>
      <c r="H46" s="4" t="s">
        <v>641</v>
      </c>
      <c r="I46" s="4" t="s">
        <v>641</v>
      </c>
      <c r="J46" s="4" t="s">
        <v>641</v>
      </c>
      <c r="K46" s="4" t="s">
        <v>641</v>
      </c>
      <c r="L46" s="4" t="s">
        <v>641</v>
      </c>
      <c r="M46" s="4" t="s">
        <v>641</v>
      </c>
      <c r="N46" s="4" t="s">
        <v>641</v>
      </c>
      <c r="O46" s="4" t="s">
        <v>641</v>
      </c>
      <c r="P46" s="4" t="s">
        <v>641</v>
      </c>
      <c r="Q46" s="4" t="s">
        <v>641</v>
      </c>
      <c r="R46" s="4" t="s">
        <v>641</v>
      </c>
      <c r="S46" s="4" t="s">
        <v>641</v>
      </c>
      <c r="T46" s="4" t="s">
        <v>641</v>
      </c>
      <c r="U46" s="4" t="s">
        <v>641</v>
      </c>
      <c r="V46" s="4" t="s">
        <v>641</v>
      </c>
      <c r="W46" s="4" t="s">
        <v>641</v>
      </c>
      <c r="X46" s="4" t="s">
        <v>641</v>
      </c>
      <c r="Y46" s="4" t="s">
        <v>641</v>
      </c>
      <c r="Z46" s="4" t="s">
        <v>641</v>
      </c>
      <c r="AA46" s="4" t="s">
        <v>641</v>
      </c>
      <c r="AB46" s="4" t="s">
        <v>641</v>
      </c>
      <c r="AC46" s="4" t="s">
        <v>641</v>
      </c>
    </row>
    <row r="47" spans="2:29">
      <c r="B47" s="21" t="str">
        <f>IF([1]Sources!B45=0,"",[1]Sources!B45)</f>
        <v>kroniger2014hydrogen</v>
      </c>
      <c r="C47" t="str">
        <f t="shared" si="0"/>
        <v>Electrolyzer (PEM)</v>
      </c>
      <c r="D47" t="str">
        <f>IFERROR(VLOOKUP(B47,[1]!Sources[#Data],2,FALSE),"")</f>
        <v/>
      </c>
      <c r="E47" t="str">
        <f ca="1">IFERROR(OFFSET([1]Database!$D$3,MATCH(PEM!$B47,[1]Database!$B$4:$B$2416,0)+MATCH(PEM!$C47,[1]Database!$C$4:$C$26,0)-1,MATCH(PEM!E$4,[1]Database!$E$2:$BV$2,0)),"")</f>
        <v/>
      </c>
      <c r="F47" t="str">
        <f t="shared" si="1"/>
        <v>EUR</v>
      </c>
      <c r="G47" s="4" t="s">
        <v>641</v>
      </c>
      <c r="H47" s="4" t="s">
        <v>641</v>
      </c>
      <c r="I47" s="4" t="s">
        <v>641</v>
      </c>
      <c r="J47" s="4" t="s">
        <v>641</v>
      </c>
      <c r="K47" s="4" t="s">
        <v>641</v>
      </c>
      <c r="L47" s="4" t="s">
        <v>641</v>
      </c>
      <c r="M47" s="4" t="s">
        <v>641</v>
      </c>
      <c r="N47" s="4" t="s">
        <v>641</v>
      </c>
      <c r="O47" s="4" t="s">
        <v>641</v>
      </c>
      <c r="P47" s="4" t="s">
        <v>641</v>
      </c>
      <c r="Q47" s="4" t="s">
        <v>641</v>
      </c>
      <c r="R47" s="4" t="s">
        <v>641</v>
      </c>
      <c r="S47" s="4" t="s">
        <v>641</v>
      </c>
      <c r="T47" s="4" t="s">
        <v>641</v>
      </c>
      <c r="U47" s="4" t="s">
        <v>641</v>
      </c>
      <c r="V47" s="4" t="s">
        <v>641</v>
      </c>
      <c r="W47" s="4" t="s">
        <v>641</v>
      </c>
      <c r="X47" s="4" t="s">
        <v>641</v>
      </c>
      <c r="Y47" s="4" t="s">
        <v>641</v>
      </c>
      <c r="Z47" s="4" t="s">
        <v>641</v>
      </c>
      <c r="AA47" s="4" t="s">
        <v>641</v>
      </c>
      <c r="AB47" s="4" t="s">
        <v>641</v>
      </c>
      <c r="AC47" s="4" t="s">
        <v>641</v>
      </c>
    </row>
    <row r="48" spans="2:29">
      <c r="B48" s="21" t="str">
        <f>IF([1]Sources!B46=0,"",[1]Sources!B46)</f>
        <v>lehner2014power</v>
      </c>
      <c r="C48" t="str">
        <f t="shared" si="0"/>
        <v>Electrolyzer (PEM)</v>
      </c>
      <c r="D48" t="str">
        <f>IFERROR(VLOOKUP(B48,[1]!Sources[#Data],2,FALSE),"")</f>
        <v/>
      </c>
      <c r="E48" t="str">
        <f ca="1">IFERROR(OFFSET([1]Database!$D$3,MATCH(PEM!$B48,[1]Database!$B$4:$B$2416,0)+MATCH(PEM!$C48,[1]Database!$C$4:$C$26,0)-1,MATCH(PEM!E$4,[1]Database!$E$2:$BV$2,0)),"")</f>
        <v/>
      </c>
      <c r="F48" t="str">
        <f t="shared" si="1"/>
        <v>EUR</v>
      </c>
      <c r="G48" s="4" t="s">
        <v>641</v>
      </c>
      <c r="H48" s="4" t="s">
        <v>641</v>
      </c>
      <c r="I48" s="4" t="s">
        <v>641</v>
      </c>
      <c r="J48" s="4" t="s">
        <v>641</v>
      </c>
      <c r="K48" s="4" t="s">
        <v>641</v>
      </c>
      <c r="L48" s="4" t="s">
        <v>641</v>
      </c>
      <c r="M48" s="4" t="s">
        <v>641</v>
      </c>
      <c r="N48" s="4" t="s">
        <v>641</v>
      </c>
      <c r="O48" s="4" t="s">
        <v>641</v>
      </c>
      <c r="P48" s="4" t="s">
        <v>641</v>
      </c>
      <c r="Q48" s="4" t="s">
        <v>641</v>
      </c>
      <c r="R48" s="4" t="s">
        <v>641</v>
      </c>
      <c r="S48" s="4" t="s">
        <v>641</v>
      </c>
      <c r="T48" s="4" t="s">
        <v>641</v>
      </c>
      <c r="U48" s="4">
        <v>2320.0531531205816</v>
      </c>
      <c r="V48" s="4" t="s">
        <v>641</v>
      </c>
      <c r="W48" s="4" t="s">
        <v>641</v>
      </c>
      <c r="X48" s="4" t="s">
        <v>641</v>
      </c>
      <c r="Y48" s="4" t="s">
        <v>641</v>
      </c>
      <c r="Z48" s="4" t="s">
        <v>641</v>
      </c>
      <c r="AA48" s="4" t="s">
        <v>641</v>
      </c>
      <c r="AB48" s="4" t="s">
        <v>641</v>
      </c>
      <c r="AC48" s="4">
        <v>1008.7187622263398</v>
      </c>
    </row>
    <row r="49" spans="2:29">
      <c r="B49" s="21" t="str">
        <f>IF([1]Sources!B47=0,"",[1]Sources!B47)</f>
        <v>linnemann2007realistic</v>
      </c>
      <c r="C49" t="str">
        <f t="shared" si="0"/>
        <v>Electrolyzer (PEM)</v>
      </c>
      <c r="D49" t="str">
        <f>IFERROR(VLOOKUP(B49,[1]!Sources[#Data],2,FALSE),"")</f>
        <v/>
      </c>
      <c r="E49" t="str">
        <f ca="1">IFERROR(OFFSET([1]Database!$D$3,MATCH(PEM!$B49,[1]Database!$B$4:$B$2416,0)+MATCH(PEM!$C49,[1]Database!$C$4:$C$26,0)-1,MATCH(PEM!E$4,[1]Database!$E$2:$BV$2,0)),"")</f>
        <v/>
      </c>
      <c r="F49" t="str">
        <f t="shared" si="1"/>
        <v>EUR</v>
      </c>
      <c r="G49" s="4" t="s">
        <v>641</v>
      </c>
      <c r="H49" s="4" t="s">
        <v>641</v>
      </c>
      <c r="I49" s="4" t="s">
        <v>641</v>
      </c>
      <c r="J49" s="4" t="s">
        <v>641</v>
      </c>
      <c r="K49" s="4" t="s">
        <v>641</v>
      </c>
      <c r="L49" s="4" t="s">
        <v>641</v>
      </c>
      <c r="M49" s="4" t="s">
        <v>641</v>
      </c>
      <c r="N49" s="4" t="s">
        <v>641</v>
      </c>
      <c r="O49" s="4" t="s">
        <v>641</v>
      </c>
      <c r="P49" s="4" t="s">
        <v>641</v>
      </c>
      <c r="Q49" s="4" t="s">
        <v>641</v>
      </c>
      <c r="R49" s="4" t="s">
        <v>641</v>
      </c>
      <c r="S49" s="4" t="s">
        <v>641</v>
      </c>
      <c r="T49" s="4" t="s">
        <v>641</v>
      </c>
      <c r="U49" s="4" t="s">
        <v>641</v>
      </c>
      <c r="V49" s="4" t="s">
        <v>641</v>
      </c>
      <c r="W49" s="4" t="s">
        <v>641</v>
      </c>
      <c r="X49" s="4" t="s">
        <v>641</v>
      </c>
      <c r="Y49" s="4" t="s">
        <v>641</v>
      </c>
      <c r="Z49" s="4" t="s">
        <v>641</v>
      </c>
      <c r="AA49" s="4" t="s">
        <v>641</v>
      </c>
      <c r="AB49" s="4" t="s">
        <v>641</v>
      </c>
      <c r="AC49" s="4" t="s">
        <v>641</v>
      </c>
    </row>
    <row r="50" spans="2:29">
      <c r="B50" s="21" t="str">
        <f>IF([1]Sources!B48=0,"",[1]Sources!B48)</f>
        <v>lipman2004fuel</v>
      </c>
      <c r="C50" t="str">
        <f t="shared" si="0"/>
        <v>Electrolyzer (PEM)</v>
      </c>
      <c r="D50" t="str">
        <f>IFERROR(VLOOKUP(B50,[1]!Sources[#Data],2,FALSE),"")</f>
        <v/>
      </c>
      <c r="E50" t="str">
        <f ca="1">IFERROR(OFFSET([1]Database!$D$3,MATCH(PEM!$B50,[1]Database!$B$4:$B$2416,0)+MATCH(PEM!$C50,[1]Database!$C$4:$C$26,0)-1,MATCH(PEM!E$4,[1]Database!$E$2:$BV$2,0)),"")</f>
        <v/>
      </c>
      <c r="F50" t="str">
        <f t="shared" si="1"/>
        <v>EUR</v>
      </c>
      <c r="G50" s="4" t="s">
        <v>641</v>
      </c>
      <c r="H50" s="4" t="s">
        <v>641</v>
      </c>
      <c r="I50" s="4" t="s">
        <v>641</v>
      </c>
      <c r="J50" s="4" t="s">
        <v>641</v>
      </c>
      <c r="K50" s="4" t="s">
        <v>641</v>
      </c>
      <c r="L50" s="4" t="s">
        <v>641</v>
      </c>
      <c r="M50" s="4" t="s">
        <v>641</v>
      </c>
      <c r="N50" s="4" t="s">
        <v>641</v>
      </c>
      <c r="O50" s="4" t="s">
        <v>641</v>
      </c>
      <c r="P50" s="4" t="s">
        <v>641</v>
      </c>
      <c r="Q50" s="4" t="s">
        <v>641</v>
      </c>
      <c r="R50" s="4" t="s">
        <v>641</v>
      </c>
      <c r="S50" s="4" t="s">
        <v>641</v>
      </c>
      <c r="T50" s="4" t="s">
        <v>641</v>
      </c>
      <c r="U50" s="4">
        <v>2463.435047074317</v>
      </c>
      <c r="V50" s="4" t="s">
        <v>641</v>
      </c>
      <c r="W50" s="4" t="s">
        <v>641</v>
      </c>
      <c r="X50" s="4" t="s">
        <v>641</v>
      </c>
      <c r="Y50" s="4" t="s">
        <v>641</v>
      </c>
      <c r="Z50" s="4" t="s">
        <v>641</v>
      </c>
      <c r="AA50" s="4" t="s">
        <v>641</v>
      </c>
      <c r="AB50" s="4" t="s">
        <v>641</v>
      </c>
      <c r="AC50" s="4" t="s">
        <v>641</v>
      </c>
    </row>
    <row r="51" spans="2:29">
      <c r="B51" s="21" t="str">
        <f>IF([1]Sources!B49=0,"",[1]Sources!B49)</f>
        <v>loisel2015economic</v>
      </c>
      <c r="C51" t="str">
        <f t="shared" si="0"/>
        <v>Electrolyzer (PEM)</v>
      </c>
      <c r="D51" t="str">
        <f>IFERROR(VLOOKUP(B51,[1]!Sources[#Data],2,FALSE),"")</f>
        <v/>
      </c>
      <c r="E51" t="str">
        <f ca="1">IFERROR(OFFSET([1]Database!$D$3,MATCH(PEM!$B51,[1]Database!$B$4:$B$2416,0)+MATCH(PEM!$C51,[1]Database!$C$4:$C$26,0)-1,MATCH(PEM!E$4,[1]Database!$E$2:$BV$2,0)),"")</f>
        <v/>
      </c>
      <c r="F51" t="str">
        <f t="shared" si="1"/>
        <v>EUR</v>
      </c>
      <c r="G51" s="4" t="s">
        <v>641</v>
      </c>
      <c r="H51" s="4" t="s">
        <v>641</v>
      </c>
      <c r="I51" s="4" t="s">
        <v>641</v>
      </c>
      <c r="J51" s="4" t="s">
        <v>641</v>
      </c>
      <c r="K51" s="4" t="s">
        <v>641</v>
      </c>
      <c r="L51" s="4" t="s">
        <v>641</v>
      </c>
      <c r="M51" s="4" t="s">
        <v>641</v>
      </c>
      <c r="N51" s="4" t="s">
        <v>641</v>
      </c>
      <c r="O51" s="4" t="s">
        <v>641</v>
      </c>
      <c r="P51" s="4" t="s">
        <v>641</v>
      </c>
      <c r="Q51" s="4" t="s">
        <v>641</v>
      </c>
      <c r="R51" s="4" t="s">
        <v>641</v>
      </c>
      <c r="S51" s="4" t="s">
        <v>641</v>
      </c>
      <c r="T51" s="4" t="s">
        <v>641</v>
      </c>
      <c r="U51" s="4" t="s">
        <v>641</v>
      </c>
      <c r="V51" s="4" t="s">
        <v>641</v>
      </c>
      <c r="W51" s="4" t="s">
        <v>641</v>
      </c>
      <c r="X51" s="4" t="s">
        <v>641</v>
      </c>
      <c r="Y51" s="4" t="s">
        <v>641</v>
      </c>
      <c r="Z51" s="4" t="s">
        <v>641</v>
      </c>
      <c r="AA51" s="4" t="s">
        <v>641</v>
      </c>
      <c r="AB51" s="4" t="s">
        <v>641</v>
      </c>
      <c r="AC51" s="4" t="s">
        <v>641</v>
      </c>
    </row>
    <row r="52" spans="2:29">
      <c r="B52" s="21" t="str">
        <f>IF([1]Sources!B50=0,"",[1]Sources!B50)</f>
        <v>manage2011techno</v>
      </c>
      <c r="C52" t="str">
        <f t="shared" si="0"/>
        <v>Electrolyzer (PEM)</v>
      </c>
      <c r="D52" t="str">
        <f>IFERROR(VLOOKUP(B52,[1]!Sources[#Data],2,FALSE),"")</f>
        <v/>
      </c>
      <c r="E52" t="str">
        <f ca="1">IFERROR(OFFSET([1]Database!$D$3,MATCH(PEM!$B52,[1]Database!$B$4:$B$2416,0)+MATCH(PEM!$C52,[1]Database!$C$4:$C$26,0)-1,MATCH(PEM!E$4,[1]Database!$E$2:$BV$2,0)),"")</f>
        <v/>
      </c>
      <c r="F52" t="str">
        <f t="shared" si="1"/>
        <v>EUR</v>
      </c>
      <c r="G52" s="4" t="s">
        <v>641</v>
      </c>
      <c r="H52" s="4" t="s">
        <v>641</v>
      </c>
      <c r="I52" s="4" t="s">
        <v>641</v>
      </c>
      <c r="J52" s="4" t="s">
        <v>641</v>
      </c>
      <c r="K52" s="4" t="s">
        <v>641</v>
      </c>
      <c r="L52" s="4" t="s">
        <v>641</v>
      </c>
      <c r="M52" s="4" t="s">
        <v>641</v>
      </c>
      <c r="N52" s="4" t="s">
        <v>641</v>
      </c>
      <c r="O52" s="4" t="s">
        <v>641</v>
      </c>
      <c r="P52" s="4" t="s">
        <v>641</v>
      </c>
      <c r="Q52" s="4" t="s">
        <v>641</v>
      </c>
      <c r="R52" s="4" t="s">
        <v>641</v>
      </c>
      <c r="S52" s="4" t="s">
        <v>641</v>
      </c>
      <c r="T52" s="4" t="s">
        <v>641</v>
      </c>
      <c r="U52" s="4" t="s">
        <v>641</v>
      </c>
      <c r="V52" s="4" t="s">
        <v>641</v>
      </c>
      <c r="W52" s="4" t="s">
        <v>641</v>
      </c>
      <c r="X52" s="4" t="s">
        <v>641</v>
      </c>
      <c r="Y52" s="4" t="s">
        <v>641</v>
      </c>
      <c r="Z52" s="4" t="s">
        <v>641</v>
      </c>
      <c r="AA52" s="4" t="s">
        <v>641</v>
      </c>
      <c r="AB52" s="4" t="s">
        <v>641</v>
      </c>
      <c r="AC52" s="4" t="s">
        <v>641</v>
      </c>
    </row>
    <row r="53" spans="2:29">
      <c r="B53" s="21" t="str">
        <f>IF([1]Sources!B51=0,"",[1]Sources!B51)</f>
        <v>mansilla2011reducing</v>
      </c>
      <c r="C53" t="str">
        <f t="shared" si="0"/>
        <v>Electrolyzer (PEM)</v>
      </c>
      <c r="D53" t="str">
        <f>IFERROR(VLOOKUP(B53,[1]!Sources[#Data],2,FALSE),"")</f>
        <v/>
      </c>
      <c r="E53" t="str">
        <f ca="1">IFERROR(OFFSET([1]Database!$D$3,MATCH(PEM!$B53,[1]Database!$B$4:$B$2416,0)+MATCH(PEM!$C53,[1]Database!$C$4:$C$26,0)-1,MATCH(PEM!E$4,[1]Database!$E$2:$BV$2,0)),"")</f>
        <v/>
      </c>
      <c r="F53" t="str">
        <f t="shared" si="1"/>
        <v>EUR</v>
      </c>
      <c r="G53" s="4" t="s">
        <v>641</v>
      </c>
      <c r="H53" s="4" t="s">
        <v>641</v>
      </c>
      <c r="I53" s="4" t="s">
        <v>641</v>
      </c>
      <c r="J53" s="4" t="s">
        <v>641</v>
      </c>
      <c r="K53" s="4" t="s">
        <v>641</v>
      </c>
      <c r="L53" s="4" t="s">
        <v>641</v>
      </c>
      <c r="M53" s="4" t="s">
        <v>641</v>
      </c>
      <c r="N53" s="4" t="s">
        <v>641</v>
      </c>
      <c r="O53" s="4" t="s">
        <v>641</v>
      </c>
      <c r="P53" s="4" t="s">
        <v>641</v>
      </c>
      <c r="Q53" s="4" t="s">
        <v>641</v>
      </c>
      <c r="R53" s="4" t="s">
        <v>641</v>
      </c>
      <c r="S53" s="4" t="s">
        <v>641</v>
      </c>
      <c r="T53" s="4" t="s">
        <v>641</v>
      </c>
      <c r="U53" s="4" t="s">
        <v>641</v>
      </c>
      <c r="V53" s="4" t="s">
        <v>641</v>
      </c>
      <c r="W53" s="4" t="s">
        <v>641</v>
      </c>
      <c r="X53" s="4" t="s">
        <v>641</v>
      </c>
      <c r="Y53" s="4" t="s">
        <v>641</v>
      </c>
      <c r="Z53" s="4" t="s">
        <v>641</v>
      </c>
      <c r="AA53" s="4" t="s">
        <v>641</v>
      </c>
      <c r="AB53" s="4" t="s">
        <v>641</v>
      </c>
      <c r="AC53" s="4" t="s">
        <v>641</v>
      </c>
    </row>
    <row r="54" spans="2:29">
      <c r="B54" s="21" t="str">
        <f>IF([1]Sources!B52=0,"",[1]Sources!B52)</f>
        <v>mansilla2013economic</v>
      </c>
      <c r="C54" t="str">
        <f t="shared" si="0"/>
        <v>Electrolyzer (PEM)</v>
      </c>
      <c r="D54" t="str">
        <f>IFERROR(VLOOKUP(B54,[1]!Sources[#Data],2,FALSE),"")</f>
        <v/>
      </c>
      <c r="E54" t="str">
        <f ca="1">IFERROR(OFFSET([1]Database!$D$3,MATCH(PEM!$B54,[1]Database!$B$4:$B$2416,0)+MATCH(PEM!$C54,[1]Database!$C$4:$C$26,0)-1,MATCH(PEM!E$4,[1]Database!$E$2:$BV$2,0)),"")</f>
        <v/>
      </c>
      <c r="F54" t="str">
        <f t="shared" si="1"/>
        <v>EUR</v>
      </c>
      <c r="G54" s="4" t="s">
        <v>641</v>
      </c>
      <c r="H54" s="4" t="s">
        <v>641</v>
      </c>
      <c r="I54" s="4" t="s">
        <v>641</v>
      </c>
      <c r="J54" s="4" t="s">
        <v>641</v>
      </c>
      <c r="K54" s="4" t="s">
        <v>641</v>
      </c>
      <c r="L54" s="4" t="s">
        <v>641</v>
      </c>
      <c r="M54" s="4" t="s">
        <v>641</v>
      </c>
      <c r="N54" s="4" t="s">
        <v>641</v>
      </c>
      <c r="O54" s="4" t="s">
        <v>641</v>
      </c>
      <c r="P54" s="4" t="s">
        <v>641</v>
      </c>
      <c r="Q54" s="4" t="s">
        <v>641</v>
      </c>
      <c r="R54" s="4" t="s">
        <v>641</v>
      </c>
      <c r="S54" s="4" t="s">
        <v>641</v>
      </c>
      <c r="T54" s="4" t="s">
        <v>641</v>
      </c>
      <c r="U54" s="4" t="s">
        <v>641</v>
      </c>
      <c r="V54" s="4" t="s">
        <v>641</v>
      </c>
      <c r="W54" s="4" t="s">
        <v>641</v>
      </c>
      <c r="X54" s="4" t="s">
        <v>641</v>
      </c>
      <c r="Y54" s="4" t="s">
        <v>641</v>
      </c>
      <c r="Z54" s="4" t="s">
        <v>641</v>
      </c>
      <c r="AA54" s="4" t="s">
        <v>641</v>
      </c>
      <c r="AB54" s="4" t="s">
        <v>641</v>
      </c>
      <c r="AC54" s="4" t="s">
        <v>641</v>
      </c>
    </row>
    <row r="55" spans="2:29">
      <c r="B55" s="21" t="str">
        <f>IF([1]Sources!B53=0,"",[1]Sources!B53)</f>
        <v>mantz2008hydrogen</v>
      </c>
      <c r="C55" t="str">
        <f t="shared" si="0"/>
        <v>Electrolyzer (PEM)</v>
      </c>
      <c r="D55" t="str">
        <f>IFERROR(VLOOKUP(B55,[1]!Sources[#Data],2,FALSE),"")</f>
        <v/>
      </c>
      <c r="E55" t="str">
        <f ca="1">IFERROR(OFFSET([1]Database!$D$3,MATCH(PEM!$B55,[1]Database!$B$4:$B$2416,0)+MATCH(PEM!$C55,[1]Database!$C$4:$C$26,0)-1,MATCH(PEM!E$4,[1]Database!$E$2:$BV$2,0)),"")</f>
        <v/>
      </c>
      <c r="F55" t="str">
        <f t="shared" si="1"/>
        <v>EUR</v>
      </c>
      <c r="G55" s="4" t="s">
        <v>641</v>
      </c>
      <c r="H55" s="4" t="s">
        <v>641</v>
      </c>
      <c r="I55" s="4" t="s">
        <v>641</v>
      </c>
      <c r="J55" s="4" t="s">
        <v>641</v>
      </c>
      <c r="K55" s="4" t="s">
        <v>641</v>
      </c>
      <c r="L55" s="4" t="s">
        <v>641</v>
      </c>
      <c r="M55" s="4" t="s">
        <v>641</v>
      </c>
      <c r="N55" s="4" t="s">
        <v>641</v>
      </c>
      <c r="O55" s="4" t="s">
        <v>641</v>
      </c>
      <c r="P55" s="4" t="s">
        <v>641</v>
      </c>
      <c r="Q55" s="4" t="s">
        <v>641</v>
      </c>
      <c r="R55" s="4" t="s">
        <v>641</v>
      </c>
      <c r="S55" s="4" t="s">
        <v>641</v>
      </c>
      <c r="T55" s="4" t="s">
        <v>641</v>
      </c>
      <c r="U55" s="4" t="s">
        <v>641</v>
      </c>
      <c r="V55" s="4" t="s">
        <v>641</v>
      </c>
      <c r="W55" s="4" t="s">
        <v>641</v>
      </c>
      <c r="X55" s="4" t="s">
        <v>641</v>
      </c>
      <c r="Y55" s="4" t="s">
        <v>641</v>
      </c>
      <c r="Z55" s="4" t="s">
        <v>641</v>
      </c>
      <c r="AA55" s="4" t="s">
        <v>641</v>
      </c>
      <c r="AB55" s="4" t="s">
        <v>641</v>
      </c>
      <c r="AC55" s="4" t="s">
        <v>641</v>
      </c>
    </row>
    <row r="56" spans="2:29">
      <c r="B56" s="21" t="str">
        <f>IF([1]Sources!B54=0,"",[1]Sources!B54)</f>
        <v>marcelo2008economical</v>
      </c>
      <c r="C56" t="str">
        <f t="shared" si="0"/>
        <v>Electrolyzer (PEM)</v>
      </c>
      <c r="D56" t="str">
        <f>IFERROR(VLOOKUP(B56,[1]!Sources[#Data],2,FALSE),"")</f>
        <v/>
      </c>
      <c r="E56" t="str">
        <f ca="1">IFERROR(OFFSET([1]Database!$D$3,MATCH(PEM!$B56,[1]Database!$B$4:$B$2416,0)+MATCH(PEM!$C56,[1]Database!$C$4:$C$26,0)-1,MATCH(PEM!E$4,[1]Database!$E$2:$BV$2,0)),"")</f>
        <v/>
      </c>
      <c r="F56" t="str">
        <f t="shared" si="1"/>
        <v>EUR</v>
      </c>
      <c r="G56" s="4" t="s">
        <v>641</v>
      </c>
      <c r="H56" s="4" t="s">
        <v>641</v>
      </c>
      <c r="I56" s="4" t="s">
        <v>641</v>
      </c>
      <c r="J56" s="4" t="s">
        <v>641</v>
      </c>
      <c r="K56" s="4" t="s">
        <v>641</v>
      </c>
      <c r="L56" s="4" t="s">
        <v>641</v>
      </c>
      <c r="M56" s="4" t="s">
        <v>641</v>
      </c>
      <c r="N56" s="4" t="s">
        <v>641</v>
      </c>
      <c r="O56" s="4" t="s">
        <v>641</v>
      </c>
      <c r="P56" s="4" t="s">
        <v>641</v>
      </c>
      <c r="Q56" s="4" t="s">
        <v>641</v>
      </c>
      <c r="R56" s="4" t="s">
        <v>641</v>
      </c>
      <c r="S56" s="4" t="s">
        <v>641</v>
      </c>
      <c r="T56" s="4" t="s">
        <v>641</v>
      </c>
      <c r="U56" s="4" t="s">
        <v>641</v>
      </c>
      <c r="V56" s="4" t="s">
        <v>641</v>
      </c>
      <c r="W56" s="4" t="s">
        <v>641</v>
      </c>
      <c r="X56" s="4" t="s">
        <v>641</v>
      </c>
      <c r="Y56" s="4" t="s">
        <v>641</v>
      </c>
      <c r="Z56" s="4" t="s">
        <v>641</v>
      </c>
      <c r="AA56" s="4" t="s">
        <v>641</v>
      </c>
      <c r="AB56" s="4" t="s">
        <v>641</v>
      </c>
      <c r="AC56" s="4" t="s">
        <v>641</v>
      </c>
    </row>
    <row r="57" spans="2:29">
      <c r="B57" s="21" t="str">
        <f>IF([1]Sources!B55=0,"",[1]Sources!B55)</f>
        <v>mathiesen2013technology</v>
      </c>
      <c r="C57" t="str">
        <f t="shared" si="0"/>
        <v>Electrolyzer (PEM)</v>
      </c>
      <c r="D57" t="str">
        <f>IFERROR(VLOOKUP(B57,[1]!Sources[#Data],2,FALSE),"")</f>
        <v/>
      </c>
      <c r="E57" t="str">
        <f ca="1">IFERROR(OFFSET([1]Database!$D$3,MATCH(PEM!$B57,[1]Database!$B$4:$B$2416,0)+MATCH(PEM!$C57,[1]Database!$C$4:$C$26,0)-1,MATCH(PEM!E$4,[1]Database!$E$2:$BV$2,0)),"")</f>
        <v/>
      </c>
      <c r="F57" t="str">
        <f t="shared" si="1"/>
        <v>EUR</v>
      </c>
      <c r="G57" s="4" t="s">
        <v>641</v>
      </c>
      <c r="H57" s="4" t="s">
        <v>641</v>
      </c>
      <c r="I57" s="4" t="s">
        <v>641</v>
      </c>
      <c r="J57" s="4" t="s">
        <v>641</v>
      </c>
      <c r="K57" s="4" t="s">
        <v>641</v>
      </c>
      <c r="L57" s="4" t="s">
        <v>641</v>
      </c>
      <c r="M57" s="4" t="s">
        <v>641</v>
      </c>
      <c r="N57" s="4" t="s">
        <v>641</v>
      </c>
      <c r="O57" s="4" t="s">
        <v>641</v>
      </c>
      <c r="P57" s="4" t="s">
        <v>641</v>
      </c>
      <c r="Q57" s="4" t="s">
        <v>641</v>
      </c>
      <c r="R57" s="4" t="s">
        <v>641</v>
      </c>
      <c r="S57" s="4" t="s">
        <v>641</v>
      </c>
      <c r="T57" s="4" t="s">
        <v>641</v>
      </c>
      <c r="U57" s="4" t="s">
        <v>641</v>
      </c>
      <c r="V57" s="4" t="s">
        <v>641</v>
      </c>
      <c r="W57" s="4" t="s">
        <v>641</v>
      </c>
      <c r="X57" s="4" t="s">
        <v>641</v>
      </c>
      <c r="Y57" s="4" t="s">
        <v>641</v>
      </c>
      <c r="Z57" s="4" t="s">
        <v>641</v>
      </c>
      <c r="AA57" s="4" t="s">
        <v>641</v>
      </c>
      <c r="AB57" s="4" t="s">
        <v>641</v>
      </c>
      <c r="AC57" s="4" t="s">
        <v>641</v>
      </c>
    </row>
    <row r="58" spans="2:29">
      <c r="B58" s="21" t="str">
        <f>IF([1]Sources!B56=0,"",[1]Sources!B56)</f>
        <v>michaelis2014evaluation</v>
      </c>
      <c r="C58" t="str">
        <f t="shared" si="0"/>
        <v>Electrolyzer (PEM)</v>
      </c>
      <c r="D58" t="str">
        <f>IFERROR(VLOOKUP(B58,[1]!Sources[#Data],2,FALSE),"")</f>
        <v/>
      </c>
      <c r="E58" t="str">
        <f ca="1">IFERROR(OFFSET([1]Database!$D$3,MATCH(PEM!$B58,[1]Database!$B$4:$B$2416,0)+MATCH(PEM!$C58,[1]Database!$C$4:$C$26,0)-1,MATCH(PEM!E$4,[1]Database!$E$2:$BV$2,0)),"")</f>
        <v/>
      </c>
      <c r="F58" t="str">
        <f t="shared" si="1"/>
        <v>EUR</v>
      </c>
      <c r="G58" s="4" t="s">
        <v>641</v>
      </c>
      <c r="H58" s="4" t="s">
        <v>641</v>
      </c>
      <c r="I58" s="4" t="s">
        <v>641</v>
      </c>
      <c r="J58" s="4" t="s">
        <v>641</v>
      </c>
      <c r="K58" s="4" t="s">
        <v>641</v>
      </c>
      <c r="L58" s="4" t="s">
        <v>641</v>
      </c>
      <c r="M58" s="4" t="s">
        <v>641</v>
      </c>
      <c r="N58" s="4" t="s">
        <v>641</v>
      </c>
      <c r="O58" s="4" t="s">
        <v>641</v>
      </c>
      <c r="P58" s="4" t="s">
        <v>641</v>
      </c>
      <c r="Q58" s="4" t="s">
        <v>641</v>
      </c>
      <c r="R58" s="4" t="s">
        <v>641</v>
      </c>
      <c r="S58" s="4" t="s">
        <v>641</v>
      </c>
      <c r="T58" s="4" t="s">
        <v>641</v>
      </c>
      <c r="U58" s="4" t="s">
        <v>641</v>
      </c>
      <c r="V58" s="4" t="s">
        <v>641</v>
      </c>
      <c r="W58" s="4" t="s">
        <v>641</v>
      </c>
      <c r="X58" s="4" t="s">
        <v>641</v>
      </c>
      <c r="Y58" s="4" t="s">
        <v>641</v>
      </c>
      <c r="Z58" s="4" t="s">
        <v>641</v>
      </c>
      <c r="AA58" s="4" t="s">
        <v>641</v>
      </c>
      <c r="AB58" s="4" t="s">
        <v>641</v>
      </c>
      <c r="AC58" s="4" t="s">
        <v>641</v>
      </c>
    </row>
    <row r="59" spans="2:29">
      <c r="B59" s="21" t="str">
        <f>IF([1]Sources!B57=0,"",[1]Sources!B57)</f>
        <v>miltner2010renewable</v>
      </c>
      <c r="C59" t="str">
        <f t="shared" si="0"/>
        <v>Electrolyzer (PEM)</v>
      </c>
      <c r="D59" t="str">
        <f>IFERROR(VLOOKUP(B59,[1]!Sources[#Data],2,FALSE),"")</f>
        <v/>
      </c>
      <c r="E59" t="str">
        <f ca="1">IFERROR(OFFSET([1]Database!$D$3,MATCH(PEM!$B59,[1]Database!$B$4:$B$2416,0)+MATCH(PEM!$C59,[1]Database!$C$4:$C$26,0)-1,MATCH(PEM!E$4,[1]Database!$E$2:$BV$2,0)),"")</f>
        <v/>
      </c>
      <c r="F59" t="str">
        <f t="shared" si="1"/>
        <v>EUR</v>
      </c>
      <c r="G59" s="4" t="s">
        <v>641</v>
      </c>
      <c r="H59" s="4" t="s">
        <v>641</v>
      </c>
      <c r="I59" s="4" t="s">
        <v>641</v>
      </c>
      <c r="J59" s="4" t="s">
        <v>641</v>
      </c>
      <c r="K59" s="4" t="s">
        <v>641</v>
      </c>
      <c r="L59" s="4" t="s">
        <v>641</v>
      </c>
      <c r="M59" s="4" t="s">
        <v>641</v>
      </c>
      <c r="N59" s="4" t="s">
        <v>641</v>
      </c>
      <c r="O59" s="4" t="s">
        <v>641</v>
      </c>
      <c r="P59" s="4" t="s">
        <v>641</v>
      </c>
      <c r="Q59" s="4" t="s">
        <v>641</v>
      </c>
      <c r="R59" s="4" t="s">
        <v>641</v>
      </c>
      <c r="S59" s="4" t="s">
        <v>641</v>
      </c>
      <c r="T59" s="4" t="s">
        <v>641</v>
      </c>
      <c r="U59" s="4" t="s">
        <v>641</v>
      </c>
      <c r="V59" s="4" t="s">
        <v>641</v>
      </c>
      <c r="W59" s="4" t="s">
        <v>641</v>
      </c>
      <c r="X59" s="4" t="s">
        <v>641</v>
      </c>
      <c r="Y59" s="4" t="s">
        <v>641</v>
      </c>
      <c r="Z59" s="4" t="s">
        <v>641</v>
      </c>
      <c r="AA59" s="4" t="s">
        <v>641</v>
      </c>
      <c r="AB59" s="4" t="s">
        <v>641</v>
      </c>
      <c r="AC59" s="4" t="s">
        <v>641</v>
      </c>
    </row>
    <row r="60" spans="2:29">
      <c r="B60" s="21" t="str">
        <f>IF([1]Sources!B58=0,"",[1]Sources!B58)</f>
        <v>mueller-langer2007techno</v>
      </c>
      <c r="C60" t="str">
        <f t="shared" si="0"/>
        <v>Electrolyzer (PEM)</v>
      </c>
      <c r="D60" t="str">
        <f>IFERROR(VLOOKUP(B60,[1]!Sources[#Data],2,FALSE),"")</f>
        <v/>
      </c>
      <c r="E60" t="str">
        <f ca="1">IFERROR(OFFSET([1]Database!$D$3,MATCH(PEM!$B60,[1]Database!$B$4:$B$2416,0)+MATCH(PEM!$C60,[1]Database!$C$4:$C$26,0)-1,MATCH(PEM!E$4,[1]Database!$E$2:$BV$2,0)),"")</f>
        <v/>
      </c>
      <c r="F60" t="str">
        <f t="shared" si="1"/>
        <v>EUR</v>
      </c>
      <c r="G60" s="4" t="s">
        <v>641</v>
      </c>
      <c r="H60" s="4" t="s">
        <v>641</v>
      </c>
      <c r="I60" s="4" t="s">
        <v>641</v>
      </c>
      <c r="J60" s="4" t="s">
        <v>641</v>
      </c>
      <c r="K60" s="4" t="s">
        <v>641</v>
      </c>
      <c r="L60" s="4" t="s">
        <v>641</v>
      </c>
      <c r="M60" s="4" t="s">
        <v>641</v>
      </c>
      <c r="N60" s="4" t="s">
        <v>641</v>
      </c>
      <c r="O60" s="4" t="s">
        <v>641</v>
      </c>
      <c r="P60" s="4" t="s">
        <v>641</v>
      </c>
      <c r="Q60" s="4" t="s">
        <v>641</v>
      </c>
      <c r="R60" s="4" t="s">
        <v>641</v>
      </c>
      <c r="S60" s="4" t="s">
        <v>641</v>
      </c>
      <c r="T60" s="4" t="s">
        <v>641</v>
      </c>
      <c r="U60" s="4" t="s">
        <v>641</v>
      </c>
      <c r="V60" s="4" t="s">
        <v>641</v>
      </c>
      <c r="W60" s="4" t="s">
        <v>641</v>
      </c>
      <c r="X60" s="4" t="s">
        <v>641</v>
      </c>
      <c r="Y60" s="4" t="s">
        <v>641</v>
      </c>
      <c r="Z60" s="4" t="s">
        <v>641</v>
      </c>
      <c r="AA60" s="4" t="s">
        <v>641</v>
      </c>
      <c r="AB60" s="4" t="s">
        <v>641</v>
      </c>
      <c r="AC60" s="4" t="s">
        <v>641</v>
      </c>
    </row>
    <row r="61" spans="2:29">
      <c r="B61" s="21" t="str">
        <f>IF([1]Sources!B59=0,"",[1]Sources!B59)</f>
        <v>ni2008technological</v>
      </c>
      <c r="C61" t="str">
        <f t="shared" si="0"/>
        <v>Electrolyzer (PEM)</v>
      </c>
      <c r="D61" t="str">
        <f>IFERROR(VLOOKUP(B61,[1]!Sources[#Data],2,FALSE),"")</f>
        <v/>
      </c>
      <c r="E61" t="str">
        <f ca="1">IFERROR(OFFSET([1]Database!$D$3,MATCH(PEM!$B61,[1]Database!$B$4:$B$2416,0)+MATCH(PEM!$C61,[1]Database!$C$4:$C$26,0)-1,MATCH(PEM!E$4,[1]Database!$E$2:$BV$2,0)),"")</f>
        <v/>
      </c>
      <c r="F61" t="str">
        <f t="shared" si="1"/>
        <v>EUR</v>
      </c>
      <c r="G61" s="4" t="s">
        <v>641</v>
      </c>
      <c r="H61" s="4" t="s">
        <v>641</v>
      </c>
      <c r="I61" s="4" t="s">
        <v>641</v>
      </c>
      <c r="J61" s="4" t="s">
        <v>641</v>
      </c>
      <c r="K61" s="4" t="s">
        <v>641</v>
      </c>
      <c r="L61" s="4" t="s">
        <v>641</v>
      </c>
      <c r="M61" s="4" t="s">
        <v>641</v>
      </c>
      <c r="N61" s="4" t="s">
        <v>641</v>
      </c>
      <c r="O61" s="4" t="s">
        <v>641</v>
      </c>
      <c r="P61" s="4" t="s">
        <v>641</v>
      </c>
      <c r="Q61" s="4" t="s">
        <v>641</v>
      </c>
      <c r="R61" s="4" t="s">
        <v>641</v>
      </c>
      <c r="S61" s="4" t="s">
        <v>641</v>
      </c>
      <c r="T61" s="4" t="s">
        <v>641</v>
      </c>
      <c r="U61" s="4" t="s">
        <v>641</v>
      </c>
      <c r="V61" s="4" t="s">
        <v>641</v>
      </c>
      <c r="W61" s="4" t="s">
        <v>641</v>
      </c>
      <c r="X61" s="4" t="s">
        <v>641</v>
      </c>
      <c r="Y61" s="4" t="s">
        <v>641</v>
      </c>
      <c r="Z61" s="4" t="s">
        <v>641</v>
      </c>
      <c r="AA61" s="4" t="s">
        <v>641</v>
      </c>
      <c r="AB61" s="4" t="s">
        <v>641</v>
      </c>
      <c r="AC61" s="4" t="s">
        <v>641</v>
      </c>
    </row>
    <row r="62" spans="2:29">
      <c r="B62" s="21" t="str">
        <f>IF([1]Sources!B60=0,"",[1]Sources!B60)</f>
        <v>orhan2012integrated</v>
      </c>
      <c r="C62" t="str">
        <f t="shared" si="0"/>
        <v>Electrolyzer (PEM)</v>
      </c>
      <c r="D62" t="str">
        <f>IFERROR(VLOOKUP(B62,[1]!Sources[#Data],2,FALSE),"")</f>
        <v/>
      </c>
      <c r="E62" t="str">
        <f ca="1">IFERROR(OFFSET([1]Database!$D$3,MATCH(PEM!$B62,[1]Database!$B$4:$B$2416,0)+MATCH(PEM!$C62,[1]Database!$C$4:$C$26,0)-1,MATCH(PEM!E$4,[1]Database!$E$2:$BV$2,0)),"")</f>
        <v/>
      </c>
      <c r="F62" t="str">
        <f t="shared" si="1"/>
        <v>EUR</v>
      </c>
      <c r="G62" s="4" t="s">
        <v>641</v>
      </c>
      <c r="H62" s="4" t="s">
        <v>641</v>
      </c>
      <c r="I62" s="4" t="s">
        <v>641</v>
      </c>
      <c r="J62" s="4" t="s">
        <v>641</v>
      </c>
      <c r="K62" s="4" t="s">
        <v>641</v>
      </c>
      <c r="L62" s="4" t="s">
        <v>641</v>
      </c>
      <c r="M62" s="4" t="s">
        <v>641</v>
      </c>
      <c r="N62" s="4" t="s">
        <v>641</v>
      </c>
      <c r="O62" s="4" t="s">
        <v>641</v>
      </c>
      <c r="P62" s="4" t="s">
        <v>641</v>
      </c>
      <c r="Q62" s="4" t="s">
        <v>641</v>
      </c>
      <c r="R62" s="4" t="s">
        <v>641</v>
      </c>
      <c r="S62" s="4" t="s">
        <v>641</v>
      </c>
      <c r="T62" s="4" t="s">
        <v>641</v>
      </c>
      <c r="U62" s="4" t="s">
        <v>641</v>
      </c>
      <c r="V62" s="4" t="s">
        <v>641</v>
      </c>
      <c r="W62" s="4" t="s">
        <v>641</v>
      </c>
      <c r="X62" s="4" t="s">
        <v>641</v>
      </c>
      <c r="Y62" s="4" t="s">
        <v>641</v>
      </c>
      <c r="Z62" s="4" t="s">
        <v>641</v>
      </c>
      <c r="AA62" s="4" t="s">
        <v>641</v>
      </c>
      <c r="AB62" s="4" t="s">
        <v>641</v>
      </c>
      <c r="AC62" s="4" t="s">
        <v>641</v>
      </c>
    </row>
    <row r="63" spans="2:29">
      <c r="B63" s="21" t="str">
        <f>IF([1]Sources!B61=0,"",[1]Sources!B61)</f>
        <v>palzer2014comprehensive</v>
      </c>
      <c r="C63" t="str">
        <f t="shared" si="0"/>
        <v>Electrolyzer (PEM)</v>
      </c>
      <c r="D63" t="str">
        <f>IFERROR(VLOOKUP(B63,[1]!Sources[#Data],2,FALSE),"")</f>
        <v/>
      </c>
      <c r="E63" t="str">
        <f ca="1">IFERROR(OFFSET([1]Database!$D$3,MATCH(PEM!$B63,[1]Database!$B$4:$B$2416,0)+MATCH(PEM!$C63,[1]Database!$C$4:$C$26,0)-1,MATCH(PEM!E$4,[1]Database!$E$2:$BV$2,0)),"")</f>
        <v/>
      </c>
      <c r="F63" t="str">
        <f t="shared" si="1"/>
        <v>EUR</v>
      </c>
      <c r="G63" s="4" t="s">
        <v>641</v>
      </c>
      <c r="H63" s="4" t="s">
        <v>641</v>
      </c>
      <c r="I63" s="4" t="s">
        <v>641</v>
      </c>
      <c r="J63" s="4" t="s">
        <v>641</v>
      </c>
      <c r="K63" s="4" t="s">
        <v>641</v>
      </c>
      <c r="L63" s="4" t="s">
        <v>641</v>
      </c>
      <c r="M63" s="4" t="s">
        <v>641</v>
      </c>
      <c r="N63" s="4" t="s">
        <v>641</v>
      </c>
      <c r="O63" s="4" t="s">
        <v>641</v>
      </c>
      <c r="P63" s="4" t="s">
        <v>641</v>
      </c>
      <c r="Q63" s="4" t="s">
        <v>641</v>
      </c>
      <c r="R63" s="4" t="s">
        <v>641</v>
      </c>
      <c r="S63" s="4" t="s">
        <v>641</v>
      </c>
      <c r="T63" s="4" t="s">
        <v>641</v>
      </c>
      <c r="U63" s="4" t="s">
        <v>641</v>
      </c>
      <c r="V63" s="4" t="s">
        <v>641</v>
      </c>
      <c r="W63" s="4" t="s">
        <v>641</v>
      </c>
      <c r="X63" s="4" t="s">
        <v>641</v>
      </c>
      <c r="Y63" s="4" t="s">
        <v>641</v>
      </c>
      <c r="Z63" s="4" t="s">
        <v>641</v>
      </c>
      <c r="AA63" s="4" t="s">
        <v>641</v>
      </c>
      <c r="AB63" s="4" t="s">
        <v>641</v>
      </c>
      <c r="AC63" s="4" t="s">
        <v>641</v>
      </c>
    </row>
    <row r="64" spans="2:29">
      <c r="B64" s="21" t="str">
        <f>IF([1]Sources!B62=0,"",[1]Sources!B62)</f>
        <v>parra2016techno</v>
      </c>
      <c r="C64" t="str">
        <f t="shared" si="0"/>
        <v>Electrolyzer (PEM)</v>
      </c>
      <c r="D64" t="str">
        <f>IFERROR(VLOOKUP(B64,[1]!Sources[#Data],2,FALSE),"")</f>
        <v/>
      </c>
      <c r="E64" t="str">
        <f ca="1">IFERROR(OFFSET([1]Database!$D$3,MATCH(PEM!$B64,[1]Database!$B$4:$B$2416,0)+MATCH(PEM!$C64,[1]Database!$C$4:$C$26,0)-1,MATCH(PEM!E$4,[1]Database!$E$2:$BV$2,0)),"")</f>
        <v/>
      </c>
      <c r="F64" t="str">
        <f t="shared" si="1"/>
        <v>EUR</v>
      </c>
      <c r="G64" s="4" t="s">
        <v>641</v>
      </c>
      <c r="H64" s="4" t="s">
        <v>641</v>
      </c>
      <c r="I64" s="4" t="s">
        <v>641</v>
      </c>
      <c r="J64" s="4" t="s">
        <v>641</v>
      </c>
      <c r="K64" s="4" t="s">
        <v>641</v>
      </c>
      <c r="L64" s="4" t="s">
        <v>641</v>
      </c>
      <c r="M64" s="4" t="s">
        <v>641</v>
      </c>
      <c r="N64" s="4" t="s">
        <v>641</v>
      </c>
      <c r="O64" s="4" t="s">
        <v>641</v>
      </c>
      <c r="P64" s="4" t="s">
        <v>641</v>
      </c>
      <c r="Q64" s="4" t="s">
        <v>641</v>
      </c>
      <c r="R64" s="4" t="s">
        <v>641</v>
      </c>
      <c r="S64" s="4" t="s">
        <v>641</v>
      </c>
      <c r="T64" s="4" t="s">
        <v>641</v>
      </c>
      <c r="U64" s="4" t="s">
        <v>641</v>
      </c>
      <c r="V64" s="4" t="s">
        <v>641</v>
      </c>
      <c r="W64" s="4" t="s">
        <v>641</v>
      </c>
      <c r="X64" s="4" t="s">
        <v>641</v>
      </c>
      <c r="Y64" s="4" t="s">
        <v>641</v>
      </c>
      <c r="Z64" s="4" t="s">
        <v>641</v>
      </c>
      <c r="AA64" s="4" t="s">
        <v>641</v>
      </c>
      <c r="AB64" s="4" t="s">
        <v>641</v>
      </c>
      <c r="AC64" s="4" t="s">
        <v>641</v>
      </c>
    </row>
    <row r="65" spans="2:29">
      <c r="B65" s="21" t="str">
        <f>IF([1]Sources!B63=0,"",[1]Sources!B63)</f>
        <v>plessmann2014global</v>
      </c>
      <c r="C65" t="str">
        <f t="shared" si="0"/>
        <v>Electrolyzer (PEM)</v>
      </c>
      <c r="D65" t="str">
        <f>IFERROR(VLOOKUP(B65,[1]!Sources[#Data],2,FALSE),"")</f>
        <v/>
      </c>
      <c r="E65" t="str">
        <f ca="1">IFERROR(OFFSET([1]Database!$D$3,MATCH(PEM!$B65,[1]Database!$B$4:$B$2416,0)+MATCH(PEM!$C65,[1]Database!$C$4:$C$26,0)-1,MATCH(PEM!E$4,[1]Database!$E$2:$BV$2,0)),"")</f>
        <v/>
      </c>
      <c r="F65" t="str">
        <f t="shared" si="1"/>
        <v>EUR</v>
      </c>
      <c r="G65" s="4" t="s">
        <v>641</v>
      </c>
      <c r="H65" s="4" t="s">
        <v>641</v>
      </c>
      <c r="I65" s="4" t="s">
        <v>641</v>
      </c>
      <c r="J65" s="4" t="s">
        <v>641</v>
      </c>
      <c r="K65" s="4" t="s">
        <v>641</v>
      </c>
      <c r="L65" s="4" t="s">
        <v>641</v>
      </c>
      <c r="M65" s="4" t="s">
        <v>641</v>
      </c>
      <c r="N65" s="4" t="s">
        <v>641</v>
      </c>
      <c r="O65" s="4" t="s">
        <v>641</v>
      </c>
      <c r="P65" s="4" t="s">
        <v>641</v>
      </c>
      <c r="Q65" s="4" t="s">
        <v>641</v>
      </c>
      <c r="R65" s="4" t="s">
        <v>641</v>
      </c>
      <c r="S65" s="4" t="s">
        <v>641</v>
      </c>
      <c r="T65" s="4" t="s">
        <v>641</v>
      </c>
      <c r="U65" s="4" t="s">
        <v>641</v>
      </c>
      <c r="V65" s="4" t="s">
        <v>641</v>
      </c>
      <c r="W65" s="4" t="s">
        <v>641</v>
      </c>
      <c r="X65" s="4" t="s">
        <v>641</v>
      </c>
      <c r="Y65" s="4" t="s">
        <v>641</v>
      </c>
      <c r="Z65" s="4" t="s">
        <v>641</v>
      </c>
      <c r="AA65" s="4" t="s">
        <v>641</v>
      </c>
      <c r="AB65" s="4" t="s">
        <v>641</v>
      </c>
      <c r="AC65" s="4" t="s">
        <v>641</v>
      </c>
    </row>
    <row r="66" spans="2:29">
      <c r="B66" s="21" t="str">
        <f>IF([1]Sources!B64=0,"",[1]Sources!B64)</f>
        <v>qadrdan2015role</v>
      </c>
      <c r="C66" t="str">
        <f t="shared" si="0"/>
        <v>Electrolyzer (PEM)</v>
      </c>
      <c r="D66" t="str">
        <f>IFERROR(VLOOKUP(B66,[1]!Sources[#Data],2,FALSE),"")</f>
        <v/>
      </c>
      <c r="E66" t="str">
        <f ca="1">IFERROR(OFFSET([1]Database!$D$3,MATCH(PEM!$B66,[1]Database!$B$4:$B$2416,0)+MATCH(PEM!$C66,[1]Database!$C$4:$C$26,0)-1,MATCH(PEM!E$4,[1]Database!$E$2:$BV$2,0)),"")</f>
        <v/>
      </c>
      <c r="F66" t="str">
        <f t="shared" si="1"/>
        <v>EUR</v>
      </c>
      <c r="G66" s="4" t="s">
        <v>641</v>
      </c>
      <c r="H66" s="4" t="s">
        <v>641</v>
      </c>
      <c r="I66" s="4" t="s">
        <v>641</v>
      </c>
      <c r="J66" s="4" t="s">
        <v>641</v>
      </c>
      <c r="K66" s="4" t="s">
        <v>641</v>
      </c>
      <c r="L66" s="4" t="s">
        <v>641</v>
      </c>
      <c r="M66" s="4" t="s">
        <v>641</v>
      </c>
      <c r="N66" s="4" t="s">
        <v>641</v>
      </c>
      <c r="O66" s="4" t="s">
        <v>641</v>
      </c>
      <c r="P66" s="4" t="s">
        <v>641</v>
      </c>
      <c r="Q66" s="4" t="s">
        <v>641</v>
      </c>
      <c r="R66" s="4" t="s">
        <v>641</v>
      </c>
      <c r="S66" s="4" t="s">
        <v>641</v>
      </c>
      <c r="T66" s="4" t="s">
        <v>641</v>
      </c>
      <c r="U66" s="4" t="s">
        <v>641</v>
      </c>
      <c r="V66" s="4" t="s">
        <v>641</v>
      </c>
      <c r="W66" s="4" t="s">
        <v>641</v>
      </c>
      <c r="X66" s="4" t="s">
        <v>641</v>
      </c>
      <c r="Y66" s="4" t="s">
        <v>641</v>
      </c>
      <c r="Z66" s="4" t="s">
        <v>641</v>
      </c>
      <c r="AA66" s="4" t="s">
        <v>641</v>
      </c>
      <c r="AB66" s="4" t="s">
        <v>641</v>
      </c>
      <c r="AC66" s="4" t="s">
        <v>641</v>
      </c>
    </row>
    <row r="67" spans="2:29">
      <c r="B67" s="21" t="str">
        <f>IF([1]Sources!B65=0,"",[1]Sources!B65)</f>
        <v>samsatli2016optimal</v>
      </c>
      <c r="C67" t="str">
        <f t="shared" si="0"/>
        <v>Electrolyzer (PEM)</v>
      </c>
      <c r="D67" t="str">
        <f>IFERROR(VLOOKUP(B67,[1]!Sources[#Data],2,FALSE),"")</f>
        <v/>
      </c>
      <c r="E67" t="str">
        <f ca="1">IFERROR(OFFSET([1]Database!$D$3,MATCH(PEM!$B67,[1]Database!$B$4:$B$2416,0)+MATCH(PEM!$C67,[1]Database!$C$4:$C$26,0)-1,MATCH(PEM!E$4,[1]Database!$E$2:$BV$2,0)),"")</f>
        <v/>
      </c>
      <c r="F67" t="str">
        <f t="shared" si="1"/>
        <v>EUR</v>
      </c>
      <c r="G67" s="4" t="s">
        <v>641</v>
      </c>
      <c r="H67" s="4" t="s">
        <v>641</v>
      </c>
      <c r="I67" s="4" t="s">
        <v>641</v>
      </c>
      <c r="J67" s="4" t="s">
        <v>641</v>
      </c>
      <c r="K67" s="4" t="s">
        <v>641</v>
      </c>
      <c r="L67" s="4" t="s">
        <v>641</v>
      </c>
      <c r="M67" s="4" t="s">
        <v>641</v>
      </c>
      <c r="N67" s="4" t="s">
        <v>641</v>
      </c>
      <c r="O67" s="4" t="s">
        <v>641</v>
      </c>
      <c r="P67" s="4" t="s">
        <v>641</v>
      </c>
      <c r="Q67" s="4" t="s">
        <v>641</v>
      </c>
      <c r="R67" s="4" t="s">
        <v>641</v>
      </c>
      <c r="S67" s="4" t="s">
        <v>641</v>
      </c>
      <c r="T67" s="4" t="s">
        <v>641</v>
      </c>
      <c r="U67" s="4" t="s">
        <v>641</v>
      </c>
      <c r="V67" s="4" t="s">
        <v>641</v>
      </c>
      <c r="W67" s="4" t="s">
        <v>641</v>
      </c>
      <c r="X67" s="4" t="s">
        <v>641</v>
      </c>
      <c r="Y67" s="4" t="s">
        <v>641</v>
      </c>
      <c r="Z67" s="4" t="s">
        <v>641</v>
      </c>
      <c r="AA67" s="4" t="s">
        <v>641</v>
      </c>
      <c r="AB67" s="4" t="s">
        <v>641</v>
      </c>
      <c r="AC67" s="4" t="s">
        <v>641</v>
      </c>
    </row>
    <row r="68" spans="2:29">
      <c r="B68" s="21" t="str">
        <f>IF([1]Sources!B66=0,"",[1]Sources!B66)</f>
        <v>saxe2007advantages</v>
      </c>
      <c r="C68" t="str">
        <f t="shared" si="0"/>
        <v>Electrolyzer (PEM)</v>
      </c>
      <c r="D68" t="str">
        <f>IFERROR(VLOOKUP(B68,[1]!Sources[#Data],2,FALSE),"")</f>
        <v/>
      </c>
      <c r="E68" t="str">
        <f ca="1">IFERROR(OFFSET([1]Database!$D$3,MATCH(PEM!$B68,[1]Database!$B$4:$B$2416,0)+MATCH(PEM!$C68,[1]Database!$C$4:$C$26,0)-1,MATCH(PEM!E$4,[1]Database!$E$2:$BV$2,0)),"")</f>
        <v/>
      </c>
      <c r="F68" t="str">
        <f t="shared" si="1"/>
        <v>EUR</v>
      </c>
      <c r="G68" s="4" t="s">
        <v>641</v>
      </c>
      <c r="H68" s="4" t="s">
        <v>641</v>
      </c>
      <c r="I68" s="4" t="s">
        <v>641</v>
      </c>
      <c r="J68" s="4" t="s">
        <v>641</v>
      </c>
      <c r="K68" s="4" t="s">
        <v>641</v>
      </c>
      <c r="L68" s="4" t="s">
        <v>641</v>
      </c>
      <c r="M68" s="4" t="s">
        <v>641</v>
      </c>
      <c r="N68" s="4" t="s">
        <v>641</v>
      </c>
      <c r="O68" s="4" t="s">
        <v>641</v>
      </c>
      <c r="P68" s="4" t="s">
        <v>641</v>
      </c>
      <c r="Q68" s="4" t="s">
        <v>641</v>
      </c>
      <c r="R68" s="4" t="s">
        <v>641</v>
      </c>
      <c r="S68" s="4" t="s">
        <v>641</v>
      </c>
      <c r="T68" s="4" t="s">
        <v>641</v>
      </c>
      <c r="U68" s="4" t="s">
        <v>641</v>
      </c>
      <c r="V68" s="4" t="s">
        <v>641</v>
      </c>
      <c r="W68" s="4" t="s">
        <v>641</v>
      </c>
      <c r="X68" s="4" t="s">
        <v>641</v>
      </c>
      <c r="Y68" s="4" t="s">
        <v>641</v>
      </c>
      <c r="Z68" s="4" t="s">
        <v>641</v>
      </c>
      <c r="AA68" s="4" t="s">
        <v>641</v>
      </c>
      <c r="AB68" s="4" t="s">
        <v>641</v>
      </c>
      <c r="AC68" s="4" t="s">
        <v>641</v>
      </c>
    </row>
    <row r="69" spans="2:29">
      <c r="B69" s="21" t="str">
        <f>IF([1]Sources!B67=0,"",[1]Sources!B67)</f>
        <v>schiebahn2015pwoer</v>
      </c>
      <c r="C69" t="str">
        <f t="shared" si="0"/>
        <v>Electrolyzer (PEM)</v>
      </c>
      <c r="D69" t="str">
        <f>IFERROR(VLOOKUP(B69,[1]!Sources[#Data],2,FALSE),"")</f>
        <v/>
      </c>
      <c r="E69" t="str">
        <f ca="1">IFERROR(OFFSET([1]Database!$D$3,MATCH(PEM!$B69,[1]Database!$B$4:$B$2416,0)+MATCH(PEM!$C69,[1]Database!$C$4:$C$26,0)-1,MATCH(PEM!E$4,[1]Database!$E$2:$BV$2,0)),"")</f>
        <v/>
      </c>
      <c r="F69" t="str">
        <f t="shared" si="1"/>
        <v>EUR</v>
      </c>
      <c r="G69" s="4" t="s">
        <v>641</v>
      </c>
      <c r="H69" s="4" t="s">
        <v>641</v>
      </c>
      <c r="I69" s="4" t="s">
        <v>641</v>
      </c>
      <c r="J69" s="4" t="s">
        <v>641</v>
      </c>
      <c r="K69" s="4" t="s">
        <v>641</v>
      </c>
      <c r="L69" s="4" t="s">
        <v>641</v>
      </c>
      <c r="M69" s="4" t="s">
        <v>641</v>
      </c>
      <c r="N69" s="4" t="s">
        <v>641</v>
      </c>
      <c r="O69" s="4" t="s">
        <v>641</v>
      </c>
      <c r="P69" s="4" t="s">
        <v>641</v>
      </c>
      <c r="Q69" s="4" t="s">
        <v>641</v>
      </c>
      <c r="R69" s="4" t="s">
        <v>641</v>
      </c>
      <c r="S69" s="4" t="s">
        <v>641</v>
      </c>
      <c r="T69" s="4" t="s">
        <v>641</v>
      </c>
      <c r="U69" s="4" t="s">
        <v>641</v>
      </c>
      <c r="V69" s="4">
        <v>2011.7878427604476</v>
      </c>
      <c r="W69" s="4" t="s">
        <v>641</v>
      </c>
      <c r="X69" s="4" t="s">
        <v>641</v>
      </c>
      <c r="Y69" s="4" t="s">
        <v>641</v>
      </c>
      <c r="Z69" s="4" t="s">
        <v>641</v>
      </c>
      <c r="AA69" s="4" t="s">
        <v>641</v>
      </c>
      <c r="AB69" s="4" t="s">
        <v>641</v>
      </c>
      <c r="AC69" s="4">
        <v>502.94696069011189</v>
      </c>
    </row>
    <row r="70" spans="2:29">
      <c r="B70" s="21" t="str">
        <f>IF([1]Sources!B68=0,"",[1]Sources!B68)</f>
        <v>simon2015hyunder</v>
      </c>
      <c r="C70" t="str">
        <f t="shared" ref="C70:C133" si="2">IF(B70&lt;&gt;"",$C$3,"")</f>
        <v>Electrolyzer (PEM)</v>
      </c>
      <c r="D70" t="str">
        <f>IFERROR(VLOOKUP(B70,[1]!Sources[#Data],2,FALSE),"")</f>
        <v/>
      </c>
      <c r="E70" t="str">
        <f ca="1">IFERROR(OFFSET([1]Database!$D$3,MATCH(PEM!$B70,[1]Database!$B$4:$B$2416,0)+MATCH(PEM!$C70,[1]Database!$C$4:$C$26,0)-1,MATCH(PEM!E$4,[1]Database!$E$2:$BV$2,0)),"")</f>
        <v/>
      </c>
      <c r="F70" t="str">
        <f t="shared" ref="F70:F133" si="3">IF(B70="","",MID($B$3,FIND(" ",$B$3)+1,3))</f>
        <v>EUR</v>
      </c>
      <c r="G70" s="4" t="s">
        <v>641</v>
      </c>
      <c r="H70" s="4" t="s">
        <v>641</v>
      </c>
      <c r="I70" s="4" t="s">
        <v>641</v>
      </c>
      <c r="J70" s="4" t="s">
        <v>641</v>
      </c>
      <c r="K70" s="4" t="s">
        <v>641</v>
      </c>
      <c r="L70" s="4" t="s">
        <v>641</v>
      </c>
      <c r="M70" s="4" t="s">
        <v>641</v>
      </c>
      <c r="N70" s="4" t="s">
        <v>641</v>
      </c>
      <c r="O70" s="4" t="s">
        <v>641</v>
      </c>
      <c r="P70" s="4" t="s">
        <v>641</v>
      </c>
      <c r="Q70" s="4" t="s">
        <v>641</v>
      </c>
      <c r="R70" s="4" t="s">
        <v>641</v>
      </c>
      <c r="S70" s="4" t="s">
        <v>641</v>
      </c>
      <c r="T70" s="4" t="s">
        <v>641</v>
      </c>
      <c r="U70" s="4" t="s">
        <v>641</v>
      </c>
      <c r="V70" s="4" t="s">
        <v>641</v>
      </c>
      <c r="W70" s="4" t="s">
        <v>641</v>
      </c>
      <c r="X70" s="4" t="s">
        <v>641</v>
      </c>
      <c r="Y70" s="4" t="s">
        <v>641</v>
      </c>
      <c r="Z70" s="4" t="s">
        <v>641</v>
      </c>
      <c r="AA70" s="4" t="s">
        <v>641</v>
      </c>
      <c r="AB70" s="4" t="s">
        <v>641</v>
      </c>
      <c r="AC70" s="4" t="s">
        <v>641</v>
      </c>
    </row>
    <row r="71" spans="2:29">
      <c r="B71" s="21" t="str">
        <f>IF([1]Sources!B69=0,"",[1]Sources!B69)</f>
        <v>sorensen2004hydrogen</v>
      </c>
      <c r="C71" t="str">
        <f t="shared" si="2"/>
        <v>Electrolyzer (PEM)</v>
      </c>
      <c r="D71" t="str">
        <f>IFERROR(VLOOKUP(B71,[1]!Sources[#Data],2,FALSE),"")</f>
        <v/>
      </c>
      <c r="E71" t="str">
        <f ca="1">IFERROR(OFFSET([1]Database!$D$3,MATCH(PEM!$B71,[1]Database!$B$4:$B$2416,0)+MATCH(PEM!$C71,[1]Database!$C$4:$C$26,0)-1,MATCH(PEM!E$4,[1]Database!$E$2:$BV$2,0)),"")</f>
        <v/>
      </c>
      <c r="F71" t="str">
        <f t="shared" si="3"/>
        <v>EUR</v>
      </c>
      <c r="G71" s="4" t="s">
        <v>641</v>
      </c>
      <c r="H71" s="4" t="s">
        <v>641</v>
      </c>
      <c r="I71" s="4" t="s">
        <v>641</v>
      </c>
      <c r="J71" s="4" t="s">
        <v>641</v>
      </c>
      <c r="K71" s="4" t="s">
        <v>641</v>
      </c>
      <c r="L71" s="4" t="s">
        <v>641</v>
      </c>
      <c r="M71" s="4" t="s">
        <v>641</v>
      </c>
      <c r="N71" s="4" t="s">
        <v>641</v>
      </c>
      <c r="O71" s="4" t="s">
        <v>641</v>
      </c>
      <c r="P71" s="4" t="s">
        <v>641</v>
      </c>
      <c r="Q71" s="4" t="s">
        <v>641</v>
      </c>
      <c r="R71" s="4" t="s">
        <v>641</v>
      </c>
      <c r="S71" s="4" t="s">
        <v>641</v>
      </c>
      <c r="T71" s="4" t="s">
        <v>641</v>
      </c>
      <c r="U71" s="4" t="s">
        <v>641</v>
      </c>
      <c r="V71" s="4" t="s">
        <v>641</v>
      </c>
      <c r="W71" s="4" t="s">
        <v>641</v>
      </c>
      <c r="X71" s="4" t="s">
        <v>641</v>
      </c>
      <c r="Y71" s="4" t="s">
        <v>641</v>
      </c>
      <c r="Z71" s="4" t="s">
        <v>641</v>
      </c>
      <c r="AA71" s="4" t="s">
        <v>641</v>
      </c>
      <c r="AB71" s="4" t="s">
        <v>641</v>
      </c>
      <c r="AC71" s="4">
        <v>1176.70095523346</v>
      </c>
    </row>
    <row r="72" spans="2:29">
      <c r="B72" s="21" t="str">
        <f>IF([1]Sources!B70=0,"",[1]Sources!B70)</f>
        <v>sternberg2016life</v>
      </c>
      <c r="C72" t="str">
        <f t="shared" si="2"/>
        <v>Electrolyzer (PEM)</v>
      </c>
      <c r="D72" t="str">
        <f>IFERROR(VLOOKUP(B72,[1]!Sources[#Data],2,FALSE),"")</f>
        <v/>
      </c>
      <c r="E72" t="str">
        <f ca="1">IFERROR(OFFSET([1]Database!$D$3,MATCH(PEM!$B72,[1]Database!$B$4:$B$2416,0)+MATCH(PEM!$C72,[1]Database!$C$4:$C$26,0)-1,MATCH(PEM!E$4,[1]Database!$E$2:$BV$2,0)),"")</f>
        <v/>
      </c>
      <c r="F72" t="str">
        <f t="shared" si="3"/>
        <v>EUR</v>
      </c>
      <c r="G72" s="4" t="s">
        <v>641</v>
      </c>
      <c r="H72" s="4" t="s">
        <v>641</v>
      </c>
      <c r="I72" s="4" t="s">
        <v>641</v>
      </c>
      <c r="J72" s="4" t="s">
        <v>641</v>
      </c>
      <c r="K72" s="4" t="s">
        <v>641</v>
      </c>
      <c r="L72" s="4" t="s">
        <v>641</v>
      </c>
      <c r="M72" s="4" t="s">
        <v>641</v>
      </c>
      <c r="N72" s="4" t="s">
        <v>641</v>
      </c>
      <c r="O72" s="4" t="s">
        <v>641</v>
      </c>
      <c r="P72" s="4" t="s">
        <v>641</v>
      </c>
      <c r="Q72" s="4" t="s">
        <v>641</v>
      </c>
      <c r="R72" s="4" t="s">
        <v>641</v>
      </c>
      <c r="S72" s="4" t="s">
        <v>641</v>
      </c>
      <c r="T72" s="4" t="s">
        <v>641</v>
      </c>
      <c r="U72" s="4" t="s">
        <v>641</v>
      </c>
      <c r="V72" s="4" t="s">
        <v>641</v>
      </c>
      <c r="W72" s="4" t="s">
        <v>641</v>
      </c>
      <c r="X72" s="4" t="s">
        <v>641</v>
      </c>
      <c r="Y72" s="4" t="s">
        <v>641</v>
      </c>
      <c r="Z72" s="4" t="s">
        <v>641</v>
      </c>
      <c r="AA72" s="4" t="s">
        <v>641</v>
      </c>
      <c r="AB72" s="4" t="s">
        <v>641</v>
      </c>
      <c r="AC72" s="4" t="s">
        <v>641</v>
      </c>
    </row>
    <row r="73" spans="2:29">
      <c r="B73" s="21" t="str">
        <f>IF([1]Sources!B71=0,"",[1]Sources!B71)</f>
        <v>sterner2014energiespeicher</v>
      </c>
      <c r="C73" t="str">
        <f t="shared" si="2"/>
        <v>Electrolyzer (PEM)</v>
      </c>
      <c r="D73" t="str">
        <f>IFERROR(VLOOKUP(B73,[1]!Sources[#Data],2,FALSE),"")</f>
        <v/>
      </c>
      <c r="E73" t="str">
        <f ca="1">IFERROR(OFFSET([1]Database!$D$3,MATCH(PEM!$B73,[1]Database!$B$4:$B$2416,0)+MATCH(PEM!$C73,[1]Database!$C$4:$C$26,0)-1,MATCH(PEM!E$4,[1]Database!$E$2:$BV$2,0)),"")</f>
        <v/>
      </c>
      <c r="F73" t="str">
        <f t="shared" si="3"/>
        <v>EUR</v>
      </c>
      <c r="G73" s="4" t="s">
        <v>641</v>
      </c>
      <c r="H73" s="4" t="s">
        <v>641</v>
      </c>
      <c r="I73" s="4" t="s">
        <v>641</v>
      </c>
      <c r="J73" s="4" t="s">
        <v>641</v>
      </c>
      <c r="K73" s="4" t="s">
        <v>641</v>
      </c>
      <c r="L73" s="4" t="s">
        <v>641</v>
      </c>
      <c r="M73" s="4" t="s">
        <v>641</v>
      </c>
      <c r="N73" s="4" t="s">
        <v>641</v>
      </c>
      <c r="O73" s="4" t="s">
        <v>641</v>
      </c>
      <c r="P73" s="4" t="s">
        <v>641</v>
      </c>
      <c r="Q73" s="4" t="s">
        <v>641</v>
      </c>
      <c r="R73" s="4" t="s">
        <v>641</v>
      </c>
      <c r="S73" s="4" t="s">
        <v>641</v>
      </c>
      <c r="T73" s="4" t="s">
        <v>641</v>
      </c>
      <c r="U73" s="4">
        <v>2017.4375244526796</v>
      </c>
      <c r="V73" s="4" t="s">
        <v>641</v>
      </c>
      <c r="W73" s="4" t="s">
        <v>641</v>
      </c>
      <c r="X73" s="4" t="s">
        <v>641</v>
      </c>
      <c r="Y73" s="4" t="s">
        <v>641</v>
      </c>
      <c r="Z73" s="4" t="s">
        <v>641</v>
      </c>
      <c r="AA73" s="4" t="s">
        <v>641</v>
      </c>
      <c r="AB73" s="4" t="s">
        <v>641</v>
      </c>
      <c r="AC73" s="4" t="s">
        <v>641</v>
      </c>
    </row>
    <row r="74" spans="2:29">
      <c r="B74" s="21" t="str">
        <f>IF([1]Sources!B72=0,"",[1]Sources!B72)</f>
        <v>tsupari2016economic</v>
      </c>
      <c r="C74" t="str">
        <f t="shared" si="2"/>
        <v>Electrolyzer (PEM)</v>
      </c>
      <c r="D74" t="str">
        <f>IFERROR(VLOOKUP(B74,[1]!Sources[#Data],2,FALSE),"")</f>
        <v/>
      </c>
      <c r="E74" t="str">
        <f ca="1">IFERROR(OFFSET([1]Database!$D$3,MATCH(PEM!$B74,[1]Database!$B$4:$B$2416,0)+MATCH(PEM!$C74,[1]Database!$C$4:$C$26,0)-1,MATCH(PEM!E$4,[1]Database!$E$2:$BV$2,0)),"")</f>
        <v/>
      </c>
      <c r="F74" t="str">
        <f t="shared" si="3"/>
        <v>EUR</v>
      </c>
      <c r="G74" s="4" t="s">
        <v>641</v>
      </c>
      <c r="H74" s="4" t="s">
        <v>641</v>
      </c>
      <c r="I74" s="4" t="s">
        <v>641</v>
      </c>
      <c r="J74" s="4" t="s">
        <v>641</v>
      </c>
      <c r="K74" s="4" t="s">
        <v>641</v>
      </c>
      <c r="L74" s="4" t="s">
        <v>641</v>
      </c>
      <c r="M74" s="4" t="s">
        <v>641</v>
      </c>
      <c r="N74" s="4" t="s">
        <v>641</v>
      </c>
      <c r="O74" s="4" t="s">
        <v>641</v>
      </c>
      <c r="P74" s="4" t="s">
        <v>641</v>
      </c>
      <c r="Q74" s="4" t="s">
        <v>641</v>
      </c>
      <c r="R74" s="4" t="s">
        <v>641</v>
      </c>
      <c r="S74" s="4" t="s">
        <v>641</v>
      </c>
      <c r="T74" s="4" t="s">
        <v>641</v>
      </c>
      <c r="U74" s="4" t="s">
        <v>641</v>
      </c>
      <c r="V74" s="4" t="s">
        <v>641</v>
      </c>
      <c r="W74" s="4" t="s">
        <v>641</v>
      </c>
      <c r="X74" s="4" t="s">
        <v>641</v>
      </c>
      <c r="Y74" s="4" t="s">
        <v>641</v>
      </c>
      <c r="Z74" s="4" t="s">
        <v>641</v>
      </c>
      <c r="AA74" s="4" t="s">
        <v>641</v>
      </c>
      <c r="AB74" s="4" t="s">
        <v>641</v>
      </c>
      <c r="AC74" s="4" t="s">
        <v>641</v>
      </c>
    </row>
    <row r="75" spans="2:29">
      <c r="B75" s="21" t="str">
        <f>IF([1]Sources!B73=0,"",[1]Sources!B73)</f>
        <v>turner2008renewable</v>
      </c>
      <c r="C75" t="str">
        <f t="shared" si="2"/>
        <v>Electrolyzer (PEM)</v>
      </c>
      <c r="D75" t="str">
        <f>IFERROR(VLOOKUP(B75,[1]!Sources[#Data],2,FALSE),"")</f>
        <v/>
      </c>
      <c r="E75" t="str">
        <f ca="1">IFERROR(OFFSET([1]Database!$D$3,MATCH(PEM!$B75,[1]Database!$B$4:$B$2416,0)+MATCH(PEM!$C75,[1]Database!$C$4:$C$26,0)-1,MATCH(PEM!E$4,[1]Database!$E$2:$BV$2,0)),"")</f>
        <v/>
      </c>
      <c r="F75" t="str">
        <f t="shared" si="3"/>
        <v>EUR</v>
      </c>
      <c r="G75" s="4" t="s">
        <v>641</v>
      </c>
      <c r="H75" s="4" t="s">
        <v>641</v>
      </c>
      <c r="I75" s="4" t="s">
        <v>641</v>
      </c>
      <c r="J75" s="4" t="s">
        <v>641</v>
      </c>
      <c r="K75" s="4" t="s">
        <v>641</v>
      </c>
      <c r="L75" s="4" t="s">
        <v>641</v>
      </c>
      <c r="M75" s="4" t="s">
        <v>641</v>
      </c>
      <c r="N75" s="4" t="s">
        <v>641</v>
      </c>
      <c r="O75" s="4" t="s">
        <v>641</v>
      </c>
      <c r="P75" s="4" t="s">
        <v>641</v>
      </c>
      <c r="Q75" s="4" t="s">
        <v>641</v>
      </c>
      <c r="R75" s="4" t="s">
        <v>641</v>
      </c>
      <c r="S75" s="4" t="s">
        <v>641</v>
      </c>
      <c r="T75" s="4" t="s">
        <v>641</v>
      </c>
      <c r="U75" s="4" t="s">
        <v>641</v>
      </c>
      <c r="V75" s="4" t="s">
        <v>641</v>
      </c>
      <c r="W75" s="4" t="s">
        <v>641</v>
      </c>
      <c r="X75" s="4" t="s">
        <v>641</v>
      </c>
      <c r="Y75" s="4" t="s">
        <v>641</v>
      </c>
      <c r="Z75" s="4" t="s">
        <v>641</v>
      </c>
      <c r="AA75" s="4" t="s">
        <v>641</v>
      </c>
      <c r="AB75" s="4" t="s">
        <v>641</v>
      </c>
      <c r="AC75" s="4" t="s">
        <v>641</v>
      </c>
    </row>
    <row r="76" spans="2:29">
      <c r="B76" s="21" t="str">
        <f>IF([1]Sources!B74=0,"",[1]Sources!B74)</f>
        <v>ursua2012hydrogen</v>
      </c>
      <c r="C76" t="str">
        <f t="shared" si="2"/>
        <v>Electrolyzer (PEM)</v>
      </c>
      <c r="D76" t="str">
        <f>IFERROR(VLOOKUP(B76,[1]!Sources[#Data],2,FALSE),"")</f>
        <v/>
      </c>
      <c r="E76" t="str">
        <f ca="1">IFERROR(OFFSET([1]Database!$D$3,MATCH(PEM!$B76,[1]Database!$B$4:$B$2416,0)+MATCH(PEM!$C76,[1]Database!$C$4:$C$26,0)-1,MATCH(PEM!E$4,[1]Database!$E$2:$BV$2,0)),"")</f>
        <v/>
      </c>
      <c r="F76" t="str">
        <f t="shared" si="3"/>
        <v>EUR</v>
      </c>
      <c r="G76" s="4" t="s">
        <v>641</v>
      </c>
      <c r="H76" s="4" t="s">
        <v>641</v>
      </c>
      <c r="I76" s="4" t="s">
        <v>641</v>
      </c>
      <c r="J76" s="4" t="s">
        <v>641</v>
      </c>
      <c r="K76" s="4" t="s">
        <v>641</v>
      </c>
      <c r="L76" s="4" t="s">
        <v>641</v>
      </c>
      <c r="M76" s="4" t="s">
        <v>641</v>
      </c>
      <c r="N76" s="4" t="s">
        <v>641</v>
      </c>
      <c r="O76" s="4" t="s">
        <v>641</v>
      </c>
      <c r="P76" s="4" t="s">
        <v>641</v>
      </c>
      <c r="Q76" s="4" t="s">
        <v>641</v>
      </c>
      <c r="R76" s="4" t="s">
        <v>641</v>
      </c>
      <c r="S76" s="4" t="s">
        <v>641</v>
      </c>
      <c r="T76" s="4" t="s">
        <v>641</v>
      </c>
      <c r="U76" s="4" t="s">
        <v>641</v>
      </c>
      <c r="V76" s="4" t="s">
        <v>641</v>
      </c>
      <c r="W76" s="4" t="s">
        <v>641</v>
      </c>
      <c r="X76" s="4" t="s">
        <v>641</v>
      </c>
      <c r="Y76" s="4" t="s">
        <v>641</v>
      </c>
      <c r="Z76" s="4" t="s">
        <v>641</v>
      </c>
      <c r="AA76" s="4" t="s">
        <v>641</v>
      </c>
      <c r="AB76" s="4" t="s">
        <v>641</v>
      </c>
      <c r="AC76" s="4" t="s">
        <v>641</v>
      </c>
    </row>
    <row r="77" spans="2:29">
      <c r="B77" s="21" t="str">
        <f>IF([1]Sources!B75=0,"",[1]Sources!B75)</f>
        <v>vandewalle2015effects</v>
      </c>
      <c r="C77" t="str">
        <f t="shared" si="2"/>
        <v>Electrolyzer (PEM)</v>
      </c>
      <c r="D77" t="str">
        <f>IFERROR(VLOOKUP(B77,[1]!Sources[#Data],2,FALSE),"")</f>
        <v/>
      </c>
      <c r="E77" t="str">
        <f ca="1">IFERROR(OFFSET([1]Database!$D$3,MATCH(PEM!$B77,[1]Database!$B$4:$B$2416,0)+MATCH(PEM!$C77,[1]Database!$C$4:$C$26,0)-1,MATCH(PEM!E$4,[1]Database!$E$2:$BV$2,0)),"")</f>
        <v/>
      </c>
      <c r="F77" t="str">
        <f t="shared" si="3"/>
        <v>EUR</v>
      </c>
      <c r="G77" s="4" t="s">
        <v>641</v>
      </c>
      <c r="H77" s="4" t="s">
        <v>641</v>
      </c>
      <c r="I77" s="4" t="s">
        <v>641</v>
      </c>
      <c r="J77" s="4" t="s">
        <v>641</v>
      </c>
      <c r="K77" s="4" t="s">
        <v>641</v>
      </c>
      <c r="L77" s="4" t="s">
        <v>641</v>
      </c>
      <c r="M77" s="4" t="s">
        <v>641</v>
      </c>
      <c r="N77" s="4" t="s">
        <v>641</v>
      </c>
      <c r="O77" s="4" t="s">
        <v>641</v>
      </c>
      <c r="P77" s="4" t="s">
        <v>641</v>
      </c>
      <c r="Q77" s="4" t="s">
        <v>641</v>
      </c>
      <c r="R77" s="4" t="s">
        <v>641</v>
      </c>
      <c r="S77" s="4" t="s">
        <v>641</v>
      </c>
      <c r="T77" s="4" t="s">
        <v>641</v>
      </c>
      <c r="U77" s="4" t="s">
        <v>641</v>
      </c>
      <c r="V77" s="4" t="s">
        <v>641</v>
      </c>
      <c r="W77" s="4" t="s">
        <v>641</v>
      </c>
      <c r="X77" s="4" t="s">
        <v>641</v>
      </c>
      <c r="Y77" s="4" t="s">
        <v>641</v>
      </c>
      <c r="Z77" s="4" t="s">
        <v>641</v>
      </c>
      <c r="AA77" s="4" t="s">
        <v>641</v>
      </c>
      <c r="AB77" s="4" t="s">
        <v>641</v>
      </c>
      <c r="AC77" s="4" t="s">
        <v>641</v>
      </c>
    </row>
    <row r="78" spans="2:29">
      <c r="B78" s="21" t="str">
        <f>IF([1]Sources!B76=0,"",[1]Sources!B76)</f>
        <v>varone2015power</v>
      </c>
      <c r="C78" t="str">
        <f t="shared" si="2"/>
        <v>Electrolyzer (PEM)</v>
      </c>
      <c r="D78" t="str">
        <f>IFERROR(VLOOKUP(B78,[1]!Sources[#Data],2,FALSE),"")</f>
        <v/>
      </c>
      <c r="E78" t="str">
        <f ca="1">IFERROR(OFFSET([1]Database!$D$3,MATCH(PEM!$B78,[1]Database!$B$4:$B$2416,0)+MATCH(PEM!$C78,[1]Database!$C$4:$C$26,0)-1,MATCH(PEM!E$4,[1]Database!$E$2:$BV$2,0)),"")</f>
        <v/>
      </c>
      <c r="F78" t="str">
        <f t="shared" si="3"/>
        <v>EUR</v>
      </c>
      <c r="G78" s="4" t="s">
        <v>641</v>
      </c>
      <c r="H78" s="4" t="s">
        <v>641</v>
      </c>
      <c r="I78" s="4" t="s">
        <v>641</v>
      </c>
      <c r="J78" s="4" t="s">
        <v>641</v>
      </c>
      <c r="K78" s="4" t="s">
        <v>641</v>
      </c>
      <c r="L78" s="4" t="s">
        <v>641</v>
      </c>
      <c r="M78" s="4" t="s">
        <v>641</v>
      </c>
      <c r="N78" s="4" t="s">
        <v>641</v>
      </c>
      <c r="O78" s="4" t="s">
        <v>641</v>
      </c>
      <c r="P78" s="4" t="s">
        <v>641</v>
      </c>
      <c r="Q78" s="4" t="s">
        <v>641</v>
      </c>
      <c r="R78" s="4" t="s">
        <v>641</v>
      </c>
      <c r="S78" s="4" t="s">
        <v>641</v>
      </c>
      <c r="T78" s="4" t="s">
        <v>641</v>
      </c>
      <c r="U78" s="4" t="s">
        <v>641</v>
      </c>
      <c r="V78" s="4" t="s">
        <v>641</v>
      </c>
      <c r="W78" s="4" t="s">
        <v>641</v>
      </c>
      <c r="X78" s="4" t="s">
        <v>641</v>
      </c>
      <c r="Y78" s="4" t="s">
        <v>641</v>
      </c>
      <c r="Z78" s="4" t="s">
        <v>641</v>
      </c>
      <c r="AA78" s="4" t="s">
        <v>641</v>
      </c>
      <c r="AB78" s="4" t="s">
        <v>641</v>
      </c>
      <c r="AC78" s="4" t="s">
        <v>641</v>
      </c>
    </row>
    <row r="79" spans="2:29">
      <c r="B79" s="21" t="str">
        <f>IF([1]Sources!B77=0,"",[1]Sources!B77)</f>
        <v>walker2016benchmarking</v>
      </c>
      <c r="C79" t="str">
        <f t="shared" si="2"/>
        <v>Electrolyzer (PEM)</v>
      </c>
      <c r="D79" t="str">
        <f>IFERROR(VLOOKUP(B79,[1]!Sources[#Data],2,FALSE),"")</f>
        <v/>
      </c>
      <c r="E79" t="str">
        <f ca="1">IFERROR(OFFSET([1]Database!$D$3,MATCH(PEM!$B79,[1]Database!$B$4:$B$2416,0)+MATCH(PEM!$C79,[1]Database!$C$4:$C$26,0)-1,MATCH(PEM!E$4,[1]Database!$E$2:$BV$2,0)),"")</f>
        <v/>
      </c>
      <c r="F79" t="str">
        <f t="shared" si="3"/>
        <v>EUR</v>
      </c>
      <c r="G79" s="4" t="s">
        <v>641</v>
      </c>
      <c r="H79" s="4" t="s">
        <v>641</v>
      </c>
      <c r="I79" s="4" t="s">
        <v>641</v>
      </c>
      <c r="J79" s="4" t="s">
        <v>641</v>
      </c>
      <c r="K79" s="4" t="s">
        <v>641</v>
      </c>
      <c r="L79" s="4" t="s">
        <v>641</v>
      </c>
      <c r="M79" s="4" t="s">
        <v>641</v>
      </c>
      <c r="N79" s="4" t="s">
        <v>641</v>
      </c>
      <c r="O79" s="4" t="s">
        <v>641</v>
      </c>
      <c r="P79" s="4" t="s">
        <v>641</v>
      </c>
      <c r="Q79" s="4" t="s">
        <v>641</v>
      </c>
      <c r="R79" s="4" t="s">
        <v>641</v>
      </c>
      <c r="S79" s="4" t="s">
        <v>641</v>
      </c>
      <c r="T79" s="4" t="s">
        <v>641</v>
      </c>
      <c r="U79" s="4" t="s">
        <v>641</v>
      </c>
      <c r="V79" s="4" t="s">
        <v>641</v>
      </c>
      <c r="W79" s="4">
        <v>1111.5989999999999</v>
      </c>
      <c r="X79" s="4" t="s">
        <v>641</v>
      </c>
      <c r="Y79" s="4" t="s">
        <v>641</v>
      </c>
      <c r="Z79" s="4" t="s">
        <v>641</v>
      </c>
      <c r="AA79" s="4" t="s">
        <v>641</v>
      </c>
      <c r="AB79" s="4" t="s">
        <v>641</v>
      </c>
      <c r="AC79" s="4" t="s">
        <v>641</v>
      </c>
    </row>
    <row r="80" spans="2:29">
      <c r="B80" s="21" t="str">
        <f>IF([1]Sources!B78=0,"",[1]Sources!B78)</f>
        <v>walker2016economic</v>
      </c>
      <c r="C80" t="str">
        <f t="shared" si="2"/>
        <v>Electrolyzer (PEM)</v>
      </c>
      <c r="D80" t="str">
        <f>IFERROR(VLOOKUP(B80,[1]!Sources[#Data],2,FALSE),"")</f>
        <v/>
      </c>
      <c r="E80" t="str">
        <f ca="1">IFERROR(OFFSET([1]Database!$D$3,MATCH(PEM!$B80,[1]Database!$B$4:$B$2416,0)+MATCH(PEM!$C80,[1]Database!$C$4:$C$26,0)-1,MATCH(PEM!E$4,[1]Database!$E$2:$BV$2,0)),"")</f>
        <v/>
      </c>
      <c r="F80" t="str">
        <f t="shared" si="3"/>
        <v>EUR</v>
      </c>
      <c r="G80" s="4" t="s">
        <v>641</v>
      </c>
      <c r="H80" s="4" t="s">
        <v>641</v>
      </c>
      <c r="I80" s="4" t="s">
        <v>641</v>
      </c>
      <c r="J80" s="4" t="s">
        <v>641</v>
      </c>
      <c r="K80" s="4" t="s">
        <v>641</v>
      </c>
      <c r="L80" s="4" t="s">
        <v>641</v>
      </c>
      <c r="M80" s="4" t="s">
        <v>641</v>
      </c>
      <c r="N80" s="4" t="s">
        <v>641</v>
      </c>
      <c r="O80" s="4" t="s">
        <v>641</v>
      </c>
      <c r="P80" s="4" t="s">
        <v>641</v>
      </c>
      <c r="Q80" s="4" t="s">
        <v>641</v>
      </c>
      <c r="R80" s="4" t="s">
        <v>641</v>
      </c>
      <c r="S80" s="4" t="s">
        <v>641</v>
      </c>
      <c r="T80" s="4" t="s">
        <v>641</v>
      </c>
      <c r="U80" s="4" t="s">
        <v>641</v>
      </c>
      <c r="V80" s="4" t="s">
        <v>641</v>
      </c>
      <c r="W80" s="4" t="s">
        <v>641</v>
      </c>
      <c r="X80" s="4" t="s">
        <v>641</v>
      </c>
      <c r="Y80" s="4" t="s">
        <v>641</v>
      </c>
      <c r="Z80" s="4" t="s">
        <v>641</v>
      </c>
      <c r="AA80" s="4" t="s">
        <v>641</v>
      </c>
      <c r="AB80" s="4" t="s">
        <v>641</v>
      </c>
      <c r="AC80" s="4" t="s">
        <v>641</v>
      </c>
    </row>
    <row r="81" spans="2:29">
      <c r="B81" s="21" t="str">
        <f>IF([1]Sources!B79=0,"",[1]Sources!B79)</f>
        <v>winkler2013power</v>
      </c>
      <c r="C81" t="str">
        <f t="shared" si="2"/>
        <v>Electrolyzer (PEM)</v>
      </c>
      <c r="D81" t="str">
        <f>IFERROR(VLOOKUP(B81,[1]!Sources[#Data],2,FALSE),"")</f>
        <v/>
      </c>
      <c r="E81" t="str">
        <f ca="1">IFERROR(OFFSET([1]Database!$D$3,MATCH(PEM!$B81,[1]Database!$B$4:$B$2416,0)+MATCH(PEM!$C81,[1]Database!$C$4:$C$26,0)-1,MATCH(PEM!E$4,[1]Database!$E$2:$BV$2,0)),"")</f>
        <v/>
      </c>
      <c r="F81" t="str">
        <f t="shared" si="3"/>
        <v>EUR</v>
      </c>
      <c r="G81" s="4" t="s">
        <v>641</v>
      </c>
      <c r="H81" s="4" t="s">
        <v>641</v>
      </c>
      <c r="I81" s="4" t="s">
        <v>641</v>
      </c>
      <c r="J81" s="4" t="s">
        <v>641</v>
      </c>
      <c r="K81" s="4" t="s">
        <v>641</v>
      </c>
      <c r="L81" s="4" t="s">
        <v>641</v>
      </c>
      <c r="M81" s="4" t="s">
        <v>641</v>
      </c>
      <c r="N81" s="4" t="s">
        <v>641</v>
      </c>
      <c r="O81" s="4" t="s">
        <v>641</v>
      </c>
      <c r="P81" s="4" t="s">
        <v>641</v>
      </c>
      <c r="Q81" s="4" t="s">
        <v>641</v>
      </c>
      <c r="R81" s="4" t="s">
        <v>641</v>
      </c>
      <c r="S81" s="4" t="s">
        <v>641</v>
      </c>
      <c r="T81" s="4" t="s">
        <v>641</v>
      </c>
      <c r="U81" s="4" t="s">
        <v>641</v>
      </c>
      <c r="V81" s="4">
        <v>1012.2674789680533</v>
      </c>
      <c r="W81" s="4" t="s">
        <v>641</v>
      </c>
      <c r="X81" s="4" t="s">
        <v>641</v>
      </c>
      <c r="Y81" s="4" t="s">
        <v>641</v>
      </c>
      <c r="Z81" s="4" t="s">
        <v>641</v>
      </c>
      <c r="AA81" s="4" t="s">
        <v>641</v>
      </c>
      <c r="AB81" s="4" t="s">
        <v>641</v>
      </c>
      <c r="AC81" s="4" t="s">
        <v>641</v>
      </c>
    </row>
    <row r="82" spans="2:29">
      <c r="B82" s="21" t="str">
        <f>IF([1]Sources!B80=0,"",[1]Sources!B80)</f>
        <v>yang2007determining</v>
      </c>
      <c r="C82" t="str">
        <f t="shared" si="2"/>
        <v>Electrolyzer (PEM)</v>
      </c>
      <c r="D82" t="str">
        <f>IFERROR(VLOOKUP(B82,[1]!Sources[#Data],2,FALSE),"")</f>
        <v/>
      </c>
      <c r="E82" t="str">
        <f ca="1">IFERROR(OFFSET([1]Database!$D$3,MATCH(PEM!$B82,[1]Database!$B$4:$B$2416,0)+MATCH(PEM!$C82,[1]Database!$C$4:$C$26,0)-1,MATCH(PEM!E$4,[1]Database!$E$2:$BV$2,0)),"")</f>
        <v/>
      </c>
      <c r="F82" t="str">
        <f t="shared" si="3"/>
        <v>EUR</v>
      </c>
      <c r="G82" s="4" t="s">
        <v>641</v>
      </c>
      <c r="H82" s="4" t="s">
        <v>641</v>
      </c>
      <c r="I82" s="4" t="s">
        <v>641</v>
      </c>
      <c r="J82" s="4" t="s">
        <v>641</v>
      </c>
      <c r="K82" s="4" t="s">
        <v>641</v>
      </c>
      <c r="L82" s="4" t="s">
        <v>641</v>
      </c>
      <c r="M82" s="4" t="s">
        <v>641</v>
      </c>
      <c r="N82" s="4" t="s">
        <v>641</v>
      </c>
      <c r="O82" s="4" t="s">
        <v>641</v>
      </c>
      <c r="P82" s="4" t="s">
        <v>641</v>
      </c>
      <c r="Q82" s="4" t="s">
        <v>641</v>
      </c>
      <c r="R82" s="4" t="s">
        <v>641</v>
      </c>
      <c r="S82" s="4" t="s">
        <v>641</v>
      </c>
      <c r="T82" s="4" t="s">
        <v>641</v>
      </c>
      <c r="U82" s="4" t="s">
        <v>641</v>
      </c>
      <c r="V82" s="4" t="s">
        <v>641</v>
      </c>
      <c r="W82" s="4" t="s">
        <v>641</v>
      </c>
      <c r="X82" s="4" t="s">
        <v>641</v>
      </c>
      <c r="Y82" s="4" t="s">
        <v>641</v>
      </c>
      <c r="Z82" s="4" t="s">
        <v>641</v>
      </c>
      <c r="AA82" s="4" t="s">
        <v>641</v>
      </c>
      <c r="AB82" s="4" t="s">
        <v>641</v>
      </c>
      <c r="AC82" s="4" t="s">
        <v>641</v>
      </c>
    </row>
    <row r="83" spans="2:29">
      <c r="B83" s="21" t="str">
        <f>IF([1]Sources!B81=0,"",[1]Sources!B81)</f>
        <v>you2016value</v>
      </c>
      <c r="C83" t="str">
        <f t="shared" si="2"/>
        <v>Electrolyzer (PEM)</v>
      </c>
      <c r="D83" t="str">
        <f>IFERROR(VLOOKUP(B83,[1]!Sources[#Data],2,FALSE),"")</f>
        <v/>
      </c>
      <c r="E83" t="str">
        <f ca="1">IFERROR(OFFSET([1]Database!$D$3,MATCH(PEM!$B83,[1]Database!$B$4:$B$2416,0)+MATCH(PEM!$C83,[1]Database!$C$4:$C$26,0)-1,MATCH(PEM!E$4,[1]Database!$E$2:$BV$2,0)),"")</f>
        <v/>
      </c>
      <c r="F83" t="str">
        <f t="shared" si="3"/>
        <v>EUR</v>
      </c>
      <c r="G83" s="4" t="s">
        <v>641</v>
      </c>
      <c r="H83" s="4" t="s">
        <v>641</v>
      </c>
      <c r="I83" s="4" t="s">
        <v>641</v>
      </c>
      <c r="J83" s="4" t="s">
        <v>641</v>
      </c>
      <c r="K83" s="4" t="s">
        <v>641</v>
      </c>
      <c r="L83" s="4" t="s">
        <v>641</v>
      </c>
      <c r="M83" s="4" t="s">
        <v>641</v>
      </c>
      <c r="N83" s="4" t="s">
        <v>641</v>
      </c>
      <c r="O83" s="4" t="s">
        <v>641</v>
      </c>
      <c r="P83" s="4" t="s">
        <v>641</v>
      </c>
      <c r="Q83" s="4" t="s">
        <v>641</v>
      </c>
      <c r="R83" s="4" t="s">
        <v>641</v>
      </c>
      <c r="S83" s="4" t="s">
        <v>641</v>
      </c>
      <c r="T83" s="4" t="s">
        <v>641</v>
      </c>
      <c r="U83" s="4" t="s">
        <v>641</v>
      </c>
      <c r="V83" s="4" t="s">
        <v>641</v>
      </c>
      <c r="W83" s="4" t="s">
        <v>641</v>
      </c>
      <c r="X83" s="4" t="s">
        <v>641</v>
      </c>
      <c r="Y83" s="4" t="s">
        <v>641</v>
      </c>
      <c r="Z83" s="4" t="s">
        <v>641</v>
      </c>
      <c r="AA83" s="4" t="s">
        <v>641</v>
      </c>
      <c r="AB83" s="4" t="s">
        <v>641</v>
      </c>
      <c r="AC83" s="4" t="s">
        <v>641</v>
      </c>
    </row>
    <row r="84" spans="2:29">
      <c r="B84" s="21" t="str">
        <f>IF([1]Sources!B82=0,"",[1]Sources!B82)</f>
        <v>zakeri2015electrical</v>
      </c>
      <c r="C84" t="str">
        <f t="shared" si="2"/>
        <v>Electrolyzer (PEM)</v>
      </c>
      <c r="D84" t="str">
        <f>IFERROR(VLOOKUP(B84,[1]!Sources[#Data],2,FALSE),"")</f>
        <v/>
      </c>
      <c r="E84" t="str">
        <f ca="1">IFERROR(OFFSET([1]Database!$D$3,MATCH(PEM!$B84,[1]Database!$B$4:$B$2416,0)+MATCH(PEM!$C84,[1]Database!$C$4:$C$26,0)-1,MATCH(PEM!E$4,[1]Database!$E$2:$BV$2,0)),"")</f>
        <v/>
      </c>
      <c r="F84" t="str">
        <f t="shared" si="3"/>
        <v>EUR</v>
      </c>
      <c r="G84" s="4" t="s">
        <v>641</v>
      </c>
      <c r="H84" s="4" t="s">
        <v>641</v>
      </c>
      <c r="I84" s="4" t="s">
        <v>641</v>
      </c>
      <c r="J84" s="4" t="s">
        <v>641</v>
      </c>
      <c r="K84" s="4" t="s">
        <v>641</v>
      </c>
      <c r="L84" s="4" t="s">
        <v>641</v>
      </c>
      <c r="M84" s="4" t="s">
        <v>641</v>
      </c>
      <c r="N84" s="4" t="s">
        <v>641</v>
      </c>
      <c r="O84" s="4" t="s">
        <v>641</v>
      </c>
      <c r="P84" s="4" t="s">
        <v>641</v>
      </c>
      <c r="Q84" s="4" t="s">
        <v>641</v>
      </c>
      <c r="R84" s="4" t="s">
        <v>641</v>
      </c>
      <c r="S84" s="4" t="s">
        <v>641</v>
      </c>
      <c r="T84" s="4" t="s">
        <v>641</v>
      </c>
      <c r="U84" s="4" t="s">
        <v>641</v>
      </c>
      <c r="V84" s="4" t="s">
        <v>641</v>
      </c>
      <c r="W84" s="4" t="s">
        <v>641</v>
      </c>
      <c r="X84" s="4" t="s">
        <v>641</v>
      </c>
      <c r="Y84" s="4" t="s">
        <v>641</v>
      </c>
      <c r="Z84" s="4" t="s">
        <v>641</v>
      </c>
      <c r="AA84" s="4" t="s">
        <v>641</v>
      </c>
      <c r="AB84" s="4" t="s">
        <v>641</v>
      </c>
      <c r="AC84" s="4" t="s">
        <v>641</v>
      </c>
    </row>
    <row r="85" spans="2:29">
      <c r="B85" s="21" t="str">
        <f>IF([1]Sources!B83=0,"",[1]Sources!B83)</f>
        <v>zhang2014a</v>
      </c>
      <c r="C85" t="str">
        <f t="shared" si="2"/>
        <v>Electrolyzer (PEM)</v>
      </c>
      <c r="D85" t="str">
        <f>IFERROR(VLOOKUP(B85,[1]!Sources[#Data],2,FALSE),"")</f>
        <v/>
      </c>
      <c r="E85" t="str">
        <f ca="1">IFERROR(OFFSET([1]Database!$D$3,MATCH(PEM!$B85,[1]Database!$B$4:$B$2416,0)+MATCH(PEM!$C85,[1]Database!$C$4:$C$26,0)-1,MATCH(PEM!E$4,[1]Database!$E$2:$BV$2,0)),"")</f>
        <v/>
      </c>
      <c r="F85" t="str">
        <f t="shared" si="3"/>
        <v>EUR</v>
      </c>
      <c r="G85" s="4" t="s">
        <v>641</v>
      </c>
      <c r="H85" s="4" t="s">
        <v>641</v>
      </c>
      <c r="I85" s="4" t="s">
        <v>641</v>
      </c>
      <c r="J85" s="4" t="s">
        <v>641</v>
      </c>
      <c r="K85" s="4" t="s">
        <v>641</v>
      </c>
      <c r="L85" s="4" t="s">
        <v>641</v>
      </c>
      <c r="M85" s="4" t="s">
        <v>641</v>
      </c>
      <c r="N85" s="4" t="s">
        <v>641</v>
      </c>
      <c r="O85" s="4" t="s">
        <v>641</v>
      </c>
      <c r="P85" s="4" t="s">
        <v>641</v>
      </c>
      <c r="Q85" s="4" t="s">
        <v>641</v>
      </c>
      <c r="R85" s="4" t="s">
        <v>641</v>
      </c>
      <c r="S85" s="4" t="s">
        <v>641</v>
      </c>
      <c r="T85" s="4" t="s">
        <v>641</v>
      </c>
      <c r="U85" s="4" t="s">
        <v>641</v>
      </c>
      <c r="V85" s="4" t="s">
        <v>641</v>
      </c>
      <c r="W85" s="4" t="s">
        <v>641</v>
      </c>
      <c r="X85" s="4" t="s">
        <v>641</v>
      </c>
      <c r="Y85" s="4" t="s">
        <v>641</v>
      </c>
      <c r="Z85" s="4" t="s">
        <v>641</v>
      </c>
      <c r="AA85" s="4" t="s">
        <v>641</v>
      </c>
      <c r="AB85" s="4" t="s">
        <v>641</v>
      </c>
      <c r="AC85" s="4" t="s">
        <v>641</v>
      </c>
    </row>
    <row r="86" spans="2:29">
      <c r="B86" s="21" t="str">
        <f>IF([1]Sources!B84=0,"",[1]Sources!B84)</f>
        <v>Anonymous2014-1</v>
      </c>
      <c r="C86" t="str">
        <f t="shared" si="2"/>
        <v>Electrolyzer (PEM)</v>
      </c>
      <c r="D86" t="str">
        <f>IFERROR(VLOOKUP(B86,[1]!Sources[#Data],2,FALSE),"")</f>
        <v/>
      </c>
      <c r="E86" t="str">
        <f ca="1">IFERROR(OFFSET([1]Database!$D$3,MATCH(PEM!$B86,[1]Database!$B$4:$B$2416,0)+MATCH(PEM!$C86,[1]Database!$C$4:$C$26,0)-1,MATCH(PEM!E$4,[1]Database!$E$2:$BV$2,0)),"")</f>
        <v/>
      </c>
      <c r="F86" t="str">
        <f t="shared" si="3"/>
        <v>EUR</v>
      </c>
      <c r="G86" s="4" t="s">
        <v>641</v>
      </c>
      <c r="H86" s="4" t="s">
        <v>641</v>
      </c>
      <c r="I86" s="4" t="s">
        <v>641</v>
      </c>
      <c r="J86" s="4" t="s">
        <v>641</v>
      </c>
      <c r="K86" s="4" t="s">
        <v>641</v>
      </c>
      <c r="L86" s="4" t="s">
        <v>641</v>
      </c>
      <c r="M86" s="4" t="s">
        <v>641</v>
      </c>
      <c r="N86" s="4" t="s">
        <v>641</v>
      </c>
      <c r="O86" s="4" t="s">
        <v>641</v>
      </c>
      <c r="P86" s="4" t="s">
        <v>641</v>
      </c>
      <c r="Q86" s="4" t="s">
        <v>641</v>
      </c>
      <c r="R86" s="4" t="s">
        <v>641</v>
      </c>
      <c r="S86" s="4" t="s">
        <v>641</v>
      </c>
      <c r="T86" s="4" t="s">
        <v>641</v>
      </c>
      <c r="U86" s="4">
        <v>1670.0190624495299</v>
      </c>
      <c r="V86" s="4" t="s">
        <v>641</v>
      </c>
      <c r="W86" s="4" t="s">
        <v>641</v>
      </c>
      <c r="X86" s="4" t="s">
        <v>641</v>
      </c>
      <c r="Y86" s="4" t="s">
        <v>641</v>
      </c>
      <c r="Z86" s="4" t="s">
        <v>641</v>
      </c>
      <c r="AA86" s="4" t="s">
        <v>641</v>
      </c>
      <c r="AB86" s="4" t="s">
        <v>641</v>
      </c>
      <c r="AC86" s="4" t="s">
        <v>641</v>
      </c>
    </row>
    <row r="87" spans="2:29">
      <c r="B87" s="21" t="str">
        <f>IF([1]Sources!B85=0,"",[1]Sources!B85)</f>
        <v>Anonymous2015-1</v>
      </c>
      <c r="C87" t="str">
        <f t="shared" si="2"/>
        <v>Electrolyzer (PEM)</v>
      </c>
      <c r="D87" t="str">
        <f>IFERROR(VLOOKUP(B87,[1]!Sources[#Data],2,FALSE),"")</f>
        <v/>
      </c>
      <c r="E87" t="str">
        <f ca="1">IFERROR(OFFSET([1]Database!$D$3,MATCH(PEM!$B87,[1]Database!$B$4:$B$2416,0)+MATCH(PEM!$C87,[1]Database!$C$4:$C$26,0)-1,MATCH(PEM!E$4,[1]Database!$E$2:$BV$2,0)),"")</f>
        <v/>
      </c>
      <c r="F87" t="str">
        <f t="shared" si="3"/>
        <v>EUR</v>
      </c>
      <c r="G87" s="4" t="s">
        <v>641</v>
      </c>
      <c r="H87" s="4" t="s">
        <v>641</v>
      </c>
      <c r="I87" s="4" t="s">
        <v>641</v>
      </c>
      <c r="J87" s="4" t="s">
        <v>641</v>
      </c>
      <c r="K87" s="4" t="s">
        <v>641</v>
      </c>
      <c r="L87" s="4" t="s">
        <v>641</v>
      </c>
      <c r="M87" s="4" t="s">
        <v>641</v>
      </c>
      <c r="N87" s="4" t="s">
        <v>641</v>
      </c>
      <c r="O87" s="4" t="s">
        <v>641</v>
      </c>
      <c r="P87" s="4" t="s">
        <v>641</v>
      </c>
      <c r="Q87" s="4" t="s">
        <v>641</v>
      </c>
      <c r="R87" s="4" t="s">
        <v>641</v>
      </c>
      <c r="S87" s="4" t="s">
        <v>641</v>
      </c>
      <c r="T87" s="4" t="s">
        <v>641</v>
      </c>
      <c r="U87" s="4" t="s">
        <v>641</v>
      </c>
      <c r="V87" s="4" t="s">
        <v>641</v>
      </c>
      <c r="W87" s="4" t="s">
        <v>641</v>
      </c>
      <c r="X87" s="4" t="s">
        <v>641</v>
      </c>
      <c r="Y87" s="4" t="s">
        <v>641</v>
      </c>
      <c r="Z87" s="4" t="s">
        <v>641</v>
      </c>
      <c r="AA87" s="4" t="s">
        <v>641</v>
      </c>
      <c r="AB87" s="4" t="s">
        <v>641</v>
      </c>
      <c r="AC87" s="4" t="s">
        <v>641</v>
      </c>
    </row>
    <row r="88" spans="2:29">
      <c r="B88" s="21" t="str">
        <f>IF([1]Sources!B86=0,"",[1]Sources!B86)</f>
        <v>Anonymous2015-10</v>
      </c>
      <c r="C88" t="str">
        <f t="shared" si="2"/>
        <v>Electrolyzer (PEM)</v>
      </c>
      <c r="D88" t="str">
        <f>IFERROR(VLOOKUP(B88,[1]!Sources[#Data],2,FALSE),"")</f>
        <v/>
      </c>
      <c r="E88" t="str">
        <f ca="1">IFERROR(OFFSET([1]Database!$D$3,MATCH(PEM!$B88,[1]Database!$B$4:$B$2416,0)+MATCH(PEM!$C88,[1]Database!$C$4:$C$26,0)-1,MATCH(PEM!E$4,[1]Database!$E$2:$BV$2,0)),"")</f>
        <v/>
      </c>
      <c r="F88" t="str">
        <f t="shared" si="3"/>
        <v>EUR</v>
      </c>
      <c r="G88" s="4" t="s">
        <v>641</v>
      </c>
      <c r="H88" s="4" t="s">
        <v>641</v>
      </c>
      <c r="I88" s="4" t="s">
        <v>641</v>
      </c>
      <c r="J88" s="4" t="s">
        <v>641</v>
      </c>
      <c r="K88" s="4" t="s">
        <v>641</v>
      </c>
      <c r="L88" s="4" t="s">
        <v>641</v>
      </c>
      <c r="M88" s="4" t="s">
        <v>641</v>
      </c>
      <c r="N88" s="4" t="s">
        <v>641</v>
      </c>
      <c r="O88" s="4" t="s">
        <v>641</v>
      </c>
      <c r="P88" s="4" t="s">
        <v>641</v>
      </c>
      <c r="Q88" s="4" t="s">
        <v>641</v>
      </c>
      <c r="R88" s="4" t="s">
        <v>641</v>
      </c>
      <c r="S88" s="4" t="s">
        <v>641</v>
      </c>
      <c r="T88" s="4" t="s">
        <v>641</v>
      </c>
      <c r="U88" s="4" t="s">
        <v>641</v>
      </c>
      <c r="V88" s="4" t="s">
        <v>641</v>
      </c>
      <c r="W88" s="4" t="s">
        <v>641</v>
      </c>
      <c r="X88" s="4" t="s">
        <v>641</v>
      </c>
      <c r="Y88" s="4" t="s">
        <v>641</v>
      </c>
      <c r="Z88" s="4" t="s">
        <v>641</v>
      </c>
      <c r="AA88" s="4" t="s">
        <v>641</v>
      </c>
      <c r="AB88" s="4" t="s">
        <v>641</v>
      </c>
      <c r="AC88" s="4" t="s">
        <v>641</v>
      </c>
    </row>
    <row r="89" spans="2:29">
      <c r="B89" s="21" t="str">
        <f>IF([1]Sources!B87=0,"",[1]Sources!B87)</f>
        <v>Anonymous2015-2</v>
      </c>
      <c r="C89" t="str">
        <f t="shared" si="2"/>
        <v>Electrolyzer (PEM)</v>
      </c>
      <c r="D89" t="str">
        <f>IFERROR(VLOOKUP(B89,[1]!Sources[#Data],2,FALSE),"")</f>
        <v/>
      </c>
      <c r="E89" t="str">
        <f ca="1">IFERROR(OFFSET([1]Database!$D$3,MATCH(PEM!$B89,[1]Database!$B$4:$B$2416,0)+MATCH(PEM!$C89,[1]Database!$C$4:$C$26,0)-1,MATCH(PEM!E$4,[1]Database!$E$2:$BV$2,0)),"")</f>
        <v/>
      </c>
      <c r="F89" t="str">
        <f t="shared" si="3"/>
        <v>EUR</v>
      </c>
      <c r="G89" s="4" t="s">
        <v>641</v>
      </c>
      <c r="H89" s="4" t="s">
        <v>641</v>
      </c>
      <c r="I89" s="4" t="s">
        <v>641</v>
      </c>
      <c r="J89" s="4" t="s">
        <v>641</v>
      </c>
      <c r="K89" s="4" t="s">
        <v>641</v>
      </c>
      <c r="L89" s="4" t="s">
        <v>641</v>
      </c>
      <c r="M89" s="4" t="s">
        <v>641</v>
      </c>
      <c r="N89" s="4" t="s">
        <v>641</v>
      </c>
      <c r="O89" s="4" t="s">
        <v>641</v>
      </c>
      <c r="P89" s="4" t="s">
        <v>641</v>
      </c>
      <c r="Q89" s="4" t="s">
        <v>641</v>
      </c>
      <c r="R89" s="4" t="s">
        <v>641</v>
      </c>
      <c r="S89" s="4" t="s">
        <v>641</v>
      </c>
      <c r="T89" s="4" t="s">
        <v>641</v>
      </c>
      <c r="U89" s="4" t="s">
        <v>641</v>
      </c>
      <c r="V89" s="4" t="s">
        <v>641</v>
      </c>
      <c r="W89" s="4" t="s">
        <v>641</v>
      </c>
      <c r="X89" s="4" t="s">
        <v>641</v>
      </c>
      <c r="Y89" s="4" t="s">
        <v>641</v>
      </c>
      <c r="Z89" s="4" t="s">
        <v>641</v>
      </c>
      <c r="AA89" s="4" t="s">
        <v>641</v>
      </c>
      <c r="AB89" s="4" t="s">
        <v>641</v>
      </c>
      <c r="AC89" s="4" t="s">
        <v>641</v>
      </c>
    </row>
    <row r="90" spans="2:29">
      <c r="B90" s="21" t="str">
        <f>IF([1]Sources!B88=0,"",[1]Sources!B88)</f>
        <v>Anonymous2015-3</v>
      </c>
      <c r="C90" t="str">
        <f t="shared" si="2"/>
        <v>Electrolyzer (PEM)</v>
      </c>
      <c r="D90" t="str">
        <f>IFERROR(VLOOKUP(B90,[1]!Sources[#Data],2,FALSE),"")</f>
        <v/>
      </c>
      <c r="E90" t="str">
        <f ca="1">IFERROR(OFFSET([1]Database!$D$3,MATCH(PEM!$B90,[1]Database!$B$4:$B$2416,0)+MATCH(PEM!$C90,[1]Database!$C$4:$C$26,0)-1,MATCH(PEM!E$4,[1]Database!$E$2:$BV$2,0)),"")</f>
        <v/>
      </c>
      <c r="F90" t="str">
        <f t="shared" si="3"/>
        <v>EUR</v>
      </c>
      <c r="G90" s="4" t="s">
        <v>641</v>
      </c>
      <c r="H90" s="4" t="s">
        <v>641</v>
      </c>
      <c r="I90" s="4" t="s">
        <v>641</v>
      </c>
      <c r="J90" s="4" t="s">
        <v>641</v>
      </c>
      <c r="K90" s="4" t="s">
        <v>641</v>
      </c>
      <c r="L90" s="4" t="s">
        <v>641</v>
      </c>
      <c r="M90" s="4" t="s">
        <v>641</v>
      </c>
      <c r="N90" s="4" t="s">
        <v>641</v>
      </c>
      <c r="O90" s="4" t="s">
        <v>641</v>
      </c>
      <c r="P90" s="4" t="s">
        <v>641</v>
      </c>
      <c r="Q90" s="4" t="s">
        <v>641</v>
      </c>
      <c r="R90" s="4" t="s">
        <v>641</v>
      </c>
      <c r="S90" s="4" t="s">
        <v>641</v>
      </c>
      <c r="T90" s="4" t="s">
        <v>641</v>
      </c>
      <c r="U90" s="4" t="s">
        <v>641</v>
      </c>
      <c r="V90" s="4" t="s">
        <v>641</v>
      </c>
      <c r="W90" s="4" t="s">
        <v>641</v>
      </c>
      <c r="X90" s="4" t="s">
        <v>641</v>
      </c>
      <c r="Y90" s="4" t="s">
        <v>641</v>
      </c>
      <c r="Z90" s="4" t="s">
        <v>641</v>
      </c>
      <c r="AA90" s="4" t="s">
        <v>641</v>
      </c>
      <c r="AB90" s="4" t="s">
        <v>641</v>
      </c>
      <c r="AC90" s="4" t="s">
        <v>641</v>
      </c>
    </row>
    <row r="91" spans="2:29">
      <c r="B91" s="21" t="str">
        <f>IF([1]Sources!B89=0,"",[1]Sources!B89)</f>
        <v>Anonymous2015-4</v>
      </c>
      <c r="C91" t="str">
        <f t="shared" si="2"/>
        <v>Electrolyzer (PEM)</v>
      </c>
      <c r="D91" t="str">
        <f>IFERROR(VLOOKUP(B91,[1]!Sources[#Data],2,FALSE),"")</f>
        <v/>
      </c>
      <c r="E91" t="str">
        <f ca="1">IFERROR(OFFSET([1]Database!$D$3,MATCH(PEM!$B91,[1]Database!$B$4:$B$2416,0)+MATCH(PEM!$C91,[1]Database!$C$4:$C$26,0)-1,MATCH(PEM!E$4,[1]Database!$E$2:$BV$2,0)),"")</f>
        <v/>
      </c>
      <c r="F91" t="str">
        <f t="shared" si="3"/>
        <v>EUR</v>
      </c>
      <c r="G91" s="4" t="s">
        <v>641</v>
      </c>
      <c r="H91" s="4" t="s">
        <v>641</v>
      </c>
      <c r="I91" s="4" t="s">
        <v>641</v>
      </c>
      <c r="J91" s="4" t="s">
        <v>641</v>
      </c>
      <c r="K91" s="4" t="s">
        <v>641</v>
      </c>
      <c r="L91" s="4" t="s">
        <v>641</v>
      </c>
      <c r="M91" s="4" t="s">
        <v>641</v>
      </c>
      <c r="N91" s="4" t="s">
        <v>641</v>
      </c>
      <c r="O91" s="4" t="s">
        <v>641</v>
      </c>
      <c r="P91" s="4" t="s">
        <v>641</v>
      </c>
      <c r="Q91" s="4" t="s">
        <v>641</v>
      </c>
      <c r="R91" s="4" t="s">
        <v>641</v>
      </c>
      <c r="S91" s="4" t="s">
        <v>641</v>
      </c>
      <c r="T91" s="4" t="s">
        <v>641</v>
      </c>
      <c r="U91" s="4" t="s">
        <v>641</v>
      </c>
      <c r="V91" s="4" t="s">
        <v>641</v>
      </c>
      <c r="W91" s="4" t="s">
        <v>641</v>
      </c>
      <c r="X91" s="4" t="s">
        <v>641</v>
      </c>
      <c r="Y91" s="4" t="s">
        <v>641</v>
      </c>
      <c r="Z91" s="4" t="s">
        <v>641</v>
      </c>
      <c r="AA91" s="4" t="s">
        <v>641</v>
      </c>
      <c r="AB91" s="4" t="s">
        <v>641</v>
      </c>
      <c r="AC91" s="4" t="s">
        <v>641</v>
      </c>
    </row>
    <row r="92" spans="2:29">
      <c r="B92" s="21" t="str">
        <f>IF([1]Sources!B90=0,"",[1]Sources!B90)</f>
        <v>Anonymous2015-5</v>
      </c>
      <c r="C92" t="str">
        <f t="shared" si="2"/>
        <v>Electrolyzer (PEM)</v>
      </c>
      <c r="D92" t="str">
        <f>IFERROR(VLOOKUP(B92,[1]!Sources[#Data],2,FALSE),"")</f>
        <v/>
      </c>
      <c r="E92" t="str">
        <f ca="1">IFERROR(OFFSET([1]Database!$D$3,MATCH(PEM!$B92,[1]Database!$B$4:$B$2416,0)+MATCH(PEM!$C92,[1]Database!$C$4:$C$26,0)-1,MATCH(PEM!E$4,[1]Database!$E$2:$BV$2,0)),"")</f>
        <v/>
      </c>
      <c r="F92" t="str">
        <f t="shared" si="3"/>
        <v>EUR</v>
      </c>
      <c r="G92" s="4" t="s">
        <v>641</v>
      </c>
      <c r="H92" s="4" t="s">
        <v>641</v>
      </c>
      <c r="I92" s="4" t="s">
        <v>641</v>
      </c>
      <c r="J92" s="4" t="s">
        <v>641</v>
      </c>
      <c r="K92" s="4" t="s">
        <v>641</v>
      </c>
      <c r="L92" s="4" t="s">
        <v>641</v>
      </c>
      <c r="M92" s="4" t="s">
        <v>641</v>
      </c>
      <c r="N92" s="4" t="s">
        <v>641</v>
      </c>
      <c r="O92" s="4" t="s">
        <v>641</v>
      </c>
      <c r="P92" s="4" t="s">
        <v>641</v>
      </c>
      <c r="Q92" s="4" t="s">
        <v>641</v>
      </c>
      <c r="R92" s="4" t="s">
        <v>641</v>
      </c>
      <c r="S92" s="4" t="s">
        <v>641</v>
      </c>
      <c r="T92" s="4" t="s">
        <v>641</v>
      </c>
      <c r="U92" s="4" t="s">
        <v>641</v>
      </c>
      <c r="V92" s="4" t="s">
        <v>641</v>
      </c>
      <c r="W92" s="4" t="s">
        <v>641</v>
      </c>
      <c r="X92" s="4" t="s">
        <v>641</v>
      </c>
      <c r="Y92" s="4" t="s">
        <v>641</v>
      </c>
      <c r="Z92" s="4" t="s">
        <v>641</v>
      </c>
      <c r="AA92" s="4" t="s">
        <v>641</v>
      </c>
      <c r="AB92" s="4" t="s">
        <v>641</v>
      </c>
      <c r="AC92" s="4" t="s">
        <v>641</v>
      </c>
    </row>
    <row r="93" spans="2:29">
      <c r="B93" s="21" t="str">
        <f>IF([1]Sources!B91=0,"",[1]Sources!B91)</f>
        <v>Anonymous2015-6</v>
      </c>
      <c r="C93" t="str">
        <f t="shared" si="2"/>
        <v>Electrolyzer (PEM)</v>
      </c>
      <c r="D93" t="str">
        <f>IFERROR(VLOOKUP(B93,[1]!Sources[#Data],2,FALSE),"")</f>
        <v/>
      </c>
      <c r="E93" t="str">
        <f ca="1">IFERROR(OFFSET([1]Database!$D$3,MATCH(PEM!$B93,[1]Database!$B$4:$B$2416,0)+MATCH(PEM!$C93,[1]Database!$C$4:$C$26,0)-1,MATCH(PEM!E$4,[1]Database!$E$2:$BV$2,0)),"")</f>
        <v/>
      </c>
      <c r="F93" t="str">
        <f t="shared" si="3"/>
        <v>EUR</v>
      </c>
      <c r="G93" s="4" t="s">
        <v>641</v>
      </c>
      <c r="H93" s="4" t="s">
        <v>641</v>
      </c>
      <c r="I93" s="4" t="s">
        <v>641</v>
      </c>
      <c r="J93" s="4" t="s">
        <v>641</v>
      </c>
      <c r="K93" s="4" t="s">
        <v>641</v>
      </c>
      <c r="L93" s="4" t="s">
        <v>641</v>
      </c>
      <c r="M93" s="4" t="s">
        <v>641</v>
      </c>
      <c r="N93" s="4" t="s">
        <v>641</v>
      </c>
      <c r="O93" s="4" t="s">
        <v>641</v>
      </c>
      <c r="P93" s="4" t="s">
        <v>641</v>
      </c>
      <c r="Q93" s="4" t="s">
        <v>641</v>
      </c>
      <c r="R93" s="4" t="s">
        <v>641</v>
      </c>
      <c r="S93" s="4" t="s">
        <v>641</v>
      </c>
      <c r="T93" s="4" t="s">
        <v>641</v>
      </c>
      <c r="U93" s="4" t="s">
        <v>641</v>
      </c>
      <c r="V93" s="4" t="s">
        <v>641</v>
      </c>
      <c r="W93" s="4" t="s">
        <v>641</v>
      </c>
      <c r="X93" s="4" t="s">
        <v>641</v>
      </c>
      <c r="Y93" s="4" t="s">
        <v>641</v>
      </c>
      <c r="Z93" s="4" t="s">
        <v>641</v>
      </c>
      <c r="AA93" s="4" t="s">
        <v>641</v>
      </c>
      <c r="AB93" s="4" t="s">
        <v>641</v>
      </c>
      <c r="AC93" s="4" t="s">
        <v>641</v>
      </c>
    </row>
    <row r="94" spans="2:29">
      <c r="B94" s="21" t="str">
        <f>IF([1]Sources!B92=0,"",[1]Sources!B92)</f>
        <v>Anonymous2015-7</v>
      </c>
      <c r="C94" t="str">
        <f t="shared" si="2"/>
        <v>Electrolyzer (PEM)</v>
      </c>
      <c r="D94" t="str">
        <f>IFERROR(VLOOKUP(B94,[1]!Sources[#Data],2,FALSE),"")</f>
        <v/>
      </c>
      <c r="E94" t="str">
        <f ca="1">IFERROR(OFFSET([1]Database!$D$3,MATCH(PEM!$B94,[1]Database!$B$4:$B$2416,0)+MATCH(PEM!$C94,[1]Database!$C$4:$C$26,0)-1,MATCH(PEM!E$4,[1]Database!$E$2:$BV$2,0)),"")</f>
        <v/>
      </c>
      <c r="F94" t="str">
        <f t="shared" si="3"/>
        <v>EUR</v>
      </c>
      <c r="G94" s="4" t="s">
        <v>641</v>
      </c>
      <c r="H94" s="4" t="s">
        <v>641</v>
      </c>
      <c r="I94" s="4" t="s">
        <v>641</v>
      </c>
      <c r="J94" s="4" t="s">
        <v>641</v>
      </c>
      <c r="K94" s="4" t="s">
        <v>641</v>
      </c>
      <c r="L94" s="4" t="s">
        <v>641</v>
      </c>
      <c r="M94" s="4" t="s">
        <v>641</v>
      </c>
      <c r="N94" s="4" t="s">
        <v>641</v>
      </c>
      <c r="O94" s="4" t="s">
        <v>641</v>
      </c>
      <c r="P94" s="4" t="s">
        <v>641</v>
      </c>
      <c r="Q94" s="4" t="s">
        <v>641</v>
      </c>
      <c r="R94" s="4" t="s">
        <v>641</v>
      </c>
      <c r="S94" s="4" t="s">
        <v>641</v>
      </c>
      <c r="T94" s="4" t="s">
        <v>641</v>
      </c>
      <c r="U94" s="4" t="s">
        <v>641</v>
      </c>
      <c r="V94" s="4" t="s">
        <v>641</v>
      </c>
      <c r="W94" s="4" t="s">
        <v>641</v>
      </c>
      <c r="X94" s="4" t="s">
        <v>641</v>
      </c>
      <c r="Y94" s="4" t="s">
        <v>641</v>
      </c>
      <c r="Z94" s="4" t="s">
        <v>641</v>
      </c>
      <c r="AA94" s="4" t="s">
        <v>641</v>
      </c>
      <c r="AB94" s="4" t="s">
        <v>641</v>
      </c>
      <c r="AC94" s="4" t="s">
        <v>641</v>
      </c>
    </row>
    <row r="95" spans="2:29">
      <c r="B95" s="21" t="str">
        <f>IF([1]Sources!B93=0,"",[1]Sources!B93)</f>
        <v>Anonymous2015-8</v>
      </c>
      <c r="C95" t="str">
        <f t="shared" si="2"/>
        <v>Electrolyzer (PEM)</v>
      </c>
      <c r="D95" t="str">
        <f>IFERROR(VLOOKUP(B95,[1]!Sources[#Data],2,FALSE),"")</f>
        <v/>
      </c>
      <c r="E95" t="str">
        <f ca="1">IFERROR(OFFSET([1]Database!$D$3,MATCH(PEM!$B95,[1]Database!$B$4:$B$2416,0)+MATCH(PEM!$C95,[1]Database!$C$4:$C$26,0)-1,MATCH(PEM!E$4,[1]Database!$E$2:$BV$2,0)),"")</f>
        <v/>
      </c>
      <c r="F95" t="str">
        <f t="shared" si="3"/>
        <v>EUR</v>
      </c>
      <c r="G95" s="4" t="s">
        <v>641</v>
      </c>
      <c r="H95" s="4" t="s">
        <v>641</v>
      </c>
      <c r="I95" s="4" t="s">
        <v>641</v>
      </c>
      <c r="J95" s="4" t="s">
        <v>641</v>
      </c>
      <c r="K95" s="4" t="s">
        <v>641</v>
      </c>
      <c r="L95" s="4" t="s">
        <v>641</v>
      </c>
      <c r="M95" s="4" t="s">
        <v>641</v>
      </c>
      <c r="N95" s="4" t="s">
        <v>641</v>
      </c>
      <c r="O95" s="4" t="s">
        <v>641</v>
      </c>
      <c r="P95" s="4" t="s">
        <v>641</v>
      </c>
      <c r="Q95" s="4" t="s">
        <v>641</v>
      </c>
      <c r="R95" s="4" t="s">
        <v>641</v>
      </c>
      <c r="S95" s="4" t="s">
        <v>641</v>
      </c>
      <c r="T95" s="4" t="s">
        <v>641</v>
      </c>
      <c r="U95" s="4" t="s">
        <v>641</v>
      </c>
      <c r="V95" s="4" t="s">
        <v>641</v>
      </c>
      <c r="W95" s="4" t="s">
        <v>641</v>
      </c>
      <c r="X95" s="4" t="s">
        <v>641</v>
      </c>
      <c r="Y95" s="4" t="s">
        <v>641</v>
      </c>
      <c r="Z95" s="4" t="s">
        <v>641</v>
      </c>
      <c r="AA95" s="4" t="s">
        <v>641</v>
      </c>
      <c r="AB95" s="4" t="s">
        <v>641</v>
      </c>
      <c r="AC95" s="4" t="s">
        <v>641</v>
      </c>
    </row>
    <row r="96" spans="2:29">
      <c r="B96" s="21" t="str">
        <f>IF([1]Sources!B94=0,"",[1]Sources!B94)</f>
        <v>Anonymous2015-9</v>
      </c>
      <c r="C96" t="str">
        <f t="shared" si="2"/>
        <v>Electrolyzer (PEM)</v>
      </c>
      <c r="D96" t="str">
        <f>IFERROR(VLOOKUP(B96,[1]!Sources[#Data],2,FALSE),"")</f>
        <v/>
      </c>
      <c r="E96" t="str">
        <f ca="1">IFERROR(OFFSET([1]Database!$D$3,MATCH(PEM!$B96,[1]Database!$B$4:$B$2416,0)+MATCH(PEM!$C96,[1]Database!$C$4:$C$26,0)-1,MATCH(PEM!E$4,[1]Database!$E$2:$BV$2,0)),"")</f>
        <v/>
      </c>
      <c r="F96" t="str">
        <f t="shared" si="3"/>
        <v>EUR</v>
      </c>
      <c r="G96" s="4" t="s">
        <v>641</v>
      </c>
      <c r="H96" s="4" t="s">
        <v>641</v>
      </c>
      <c r="I96" s="4" t="s">
        <v>641</v>
      </c>
      <c r="J96" s="4" t="s">
        <v>641</v>
      </c>
      <c r="K96" s="4" t="s">
        <v>641</v>
      </c>
      <c r="L96" s="4" t="s">
        <v>641</v>
      </c>
      <c r="M96" s="4" t="s">
        <v>641</v>
      </c>
      <c r="N96" s="4" t="s">
        <v>641</v>
      </c>
      <c r="O96" s="4" t="s">
        <v>641</v>
      </c>
      <c r="P96" s="4" t="s">
        <v>641</v>
      </c>
      <c r="Q96" s="4" t="s">
        <v>641</v>
      </c>
      <c r="R96" s="4" t="s">
        <v>641</v>
      </c>
      <c r="S96" s="4" t="s">
        <v>641</v>
      </c>
      <c r="T96" s="4" t="s">
        <v>641</v>
      </c>
      <c r="U96" s="4" t="s">
        <v>641</v>
      </c>
      <c r="V96" s="4" t="s">
        <v>641</v>
      </c>
      <c r="W96" s="4" t="s">
        <v>641</v>
      </c>
      <c r="X96" s="4" t="s">
        <v>641</v>
      </c>
      <c r="Y96" s="4" t="s">
        <v>641</v>
      </c>
      <c r="Z96" s="4" t="s">
        <v>641</v>
      </c>
      <c r="AA96" s="4" t="s">
        <v>641</v>
      </c>
      <c r="AB96" s="4" t="s">
        <v>641</v>
      </c>
      <c r="AC96" s="4" t="s">
        <v>641</v>
      </c>
    </row>
    <row r="97" spans="2:29">
      <c r="B97" s="21" t="str">
        <f>IF([1]Sources!B95=0,"",[1]Sources!B95)</f>
        <v>hydrogenenergy2016</v>
      </c>
      <c r="C97" t="str">
        <f t="shared" si="2"/>
        <v>Electrolyzer (PEM)</v>
      </c>
      <c r="D97" t="str">
        <f>IFERROR(VLOOKUP(B97,[1]!Sources[#Data],2,FALSE),"")</f>
        <v/>
      </c>
      <c r="E97" t="str">
        <f ca="1">IFERROR(OFFSET([1]Database!$D$3,MATCH(PEM!$B97,[1]Database!$B$4:$B$2416,0)+MATCH(PEM!$C97,[1]Database!$C$4:$C$26,0)-1,MATCH(PEM!E$4,[1]Database!$E$2:$BV$2,0)),"")</f>
        <v/>
      </c>
      <c r="F97" t="str">
        <f t="shared" si="3"/>
        <v>EUR</v>
      </c>
      <c r="G97" s="4" t="s">
        <v>641</v>
      </c>
      <c r="H97" s="4" t="s">
        <v>641</v>
      </c>
      <c r="I97" s="4" t="s">
        <v>641</v>
      </c>
      <c r="J97" s="4" t="s">
        <v>641</v>
      </c>
      <c r="K97" s="4" t="s">
        <v>641</v>
      </c>
      <c r="L97" s="4" t="s">
        <v>641</v>
      </c>
      <c r="M97" s="4" t="s">
        <v>641</v>
      </c>
      <c r="N97" s="4" t="s">
        <v>641</v>
      </c>
      <c r="O97" s="4" t="s">
        <v>641</v>
      </c>
      <c r="P97" s="4" t="s">
        <v>641</v>
      </c>
      <c r="Q97" s="4" t="s">
        <v>641</v>
      </c>
      <c r="R97" s="4" t="s">
        <v>641</v>
      </c>
      <c r="S97" s="4" t="s">
        <v>641</v>
      </c>
      <c r="T97" s="4" t="s">
        <v>641</v>
      </c>
      <c r="U97" s="4" t="s">
        <v>641</v>
      </c>
      <c r="V97" s="4" t="s">
        <v>641</v>
      </c>
      <c r="W97" s="4" t="s">
        <v>641</v>
      </c>
      <c r="X97" s="4">
        <v>1200</v>
      </c>
      <c r="Y97" s="4" t="s">
        <v>641</v>
      </c>
      <c r="Z97" s="4" t="s">
        <v>641</v>
      </c>
      <c r="AA97" s="4" t="s">
        <v>641</v>
      </c>
      <c r="AB97" s="4">
        <v>800</v>
      </c>
      <c r="AC97" s="4" t="s">
        <v>641</v>
      </c>
    </row>
    <row r="98" spans="2:29">
      <c r="B98" s="21" t="str">
        <f>IF([1]Sources!B96=0,"",[1]Sources!B96)</f>
        <v>michalski2017hydrogen</v>
      </c>
      <c r="C98" t="str">
        <f t="shared" si="2"/>
        <v>Electrolyzer (PEM)</v>
      </c>
      <c r="D98" t="str">
        <f>IFERROR(VLOOKUP(B98,[1]!Sources[#Data],2,FALSE),"")</f>
        <v/>
      </c>
      <c r="E98" t="str">
        <f ca="1">IFERROR(OFFSET([1]Database!$D$3,MATCH(PEM!$B98,[1]Database!$B$4:$B$2416,0)+MATCH(PEM!$C98,[1]Database!$C$4:$C$26,0)-1,MATCH(PEM!E$4,[1]Database!$E$2:$BV$2,0)),"")</f>
        <v/>
      </c>
      <c r="F98" t="str">
        <f t="shared" si="3"/>
        <v>EUR</v>
      </c>
      <c r="G98" s="4" t="s">
        <v>641</v>
      </c>
      <c r="H98" s="4" t="s">
        <v>641</v>
      </c>
      <c r="I98" s="4" t="s">
        <v>641</v>
      </c>
      <c r="J98" s="4" t="s">
        <v>641</v>
      </c>
      <c r="K98" s="4" t="s">
        <v>641</v>
      </c>
      <c r="L98" s="4" t="s">
        <v>641</v>
      </c>
      <c r="M98" s="4" t="s">
        <v>641</v>
      </c>
      <c r="N98" s="4" t="s">
        <v>641</v>
      </c>
      <c r="O98" s="4" t="s">
        <v>641</v>
      </c>
      <c r="P98" s="4" t="s">
        <v>641</v>
      </c>
      <c r="Q98" s="4" t="s">
        <v>641</v>
      </c>
      <c r="R98" s="4" t="s">
        <v>641</v>
      </c>
      <c r="S98" s="4" t="s">
        <v>641</v>
      </c>
      <c r="T98" s="4" t="s">
        <v>641</v>
      </c>
      <c r="U98" s="4" t="s">
        <v>641</v>
      </c>
      <c r="V98" s="4" t="s">
        <v>641</v>
      </c>
      <c r="W98" s="4" t="s">
        <v>641</v>
      </c>
      <c r="X98" s="4" t="s">
        <v>641</v>
      </c>
      <c r="Y98" s="4" t="s">
        <v>641</v>
      </c>
      <c r="Z98" s="4" t="s">
        <v>641</v>
      </c>
      <c r="AA98" s="4" t="s">
        <v>641</v>
      </c>
      <c r="AB98" s="4">
        <v>1400</v>
      </c>
      <c r="AC98" s="4" t="s">
        <v>641</v>
      </c>
    </row>
    <row r="99" spans="2:29">
      <c r="B99" s="21" t="str">
        <f>IF([1]Sources!B97=0,"",[1]Sources!B97)</f>
        <v>microbenergy2017</v>
      </c>
      <c r="C99" t="str">
        <f t="shared" si="2"/>
        <v>Electrolyzer (PEM)</v>
      </c>
      <c r="D99" t="str">
        <f>IFERROR(VLOOKUP(B99,[1]!Sources[#Data],2,FALSE),"")</f>
        <v/>
      </c>
      <c r="E99" t="str">
        <f ca="1">IFERROR(OFFSET([1]Database!$D$3,MATCH(PEM!$B99,[1]Database!$B$4:$B$2416,0)+MATCH(PEM!$C99,[1]Database!$C$4:$C$26,0)-1,MATCH(PEM!E$4,[1]Database!$E$2:$BV$2,0)),"")</f>
        <v/>
      </c>
      <c r="F99" t="str">
        <f t="shared" si="3"/>
        <v>EUR</v>
      </c>
      <c r="G99" s="4" t="s">
        <v>641</v>
      </c>
      <c r="H99" s="4" t="s">
        <v>641</v>
      </c>
      <c r="I99" s="4" t="s">
        <v>641</v>
      </c>
      <c r="J99" s="4" t="s">
        <v>641</v>
      </c>
      <c r="K99" s="4" t="s">
        <v>641</v>
      </c>
      <c r="L99" s="4" t="s">
        <v>641</v>
      </c>
      <c r="M99" s="4" t="s">
        <v>641</v>
      </c>
      <c r="N99" s="4" t="s">
        <v>641</v>
      </c>
      <c r="O99" s="4" t="s">
        <v>641</v>
      </c>
      <c r="P99" s="4" t="s">
        <v>641</v>
      </c>
      <c r="Q99" s="4" t="s">
        <v>641</v>
      </c>
      <c r="R99" s="4" t="s">
        <v>641</v>
      </c>
      <c r="S99" s="4" t="s">
        <v>641</v>
      </c>
      <c r="T99" s="4" t="s">
        <v>641</v>
      </c>
      <c r="U99" s="4" t="s">
        <v>641</v>
      </c>
      <c r="V99" s="4" t="s">
        <v>641</v>
      </c>
      <c r="W99" s="4" t="s">
        <v>641</v>
      </c>
      <c r="X99" s="4">
        <v>1550</v>
      </c>
      <c r="Y99" s="4" t="s">
        <v>641</v>
      </c>
      <c r="Z99" s="4" t="s">
        <v>641</v>
      </c>
      <c r="AA99" s="4">
        <v>1150</v>
      </c>
      <c r="AB99" s="4" t="s">
        <v>641</v>
      </c>
      <c r="AC99" s="4" t="s">
        <v>641</v>
      </c>
    </row>
    <row r="100" spans="2:29">
      <c r="B100" s="21" t="str">
        <f>IF([1]Sources!B98=0,"",[1]Sources!B98)</f>
        <v>micropyris2016</v>
      </c>
      <c r="C100" t="str">
        <f t="shared" si="2"/>
        <v>Electrolyzer (PEM)</v>
      </c>
      <c r="D100" t="str">
        <f>IFERROR(VLOOKUP(B100,[1]!Sources[#Data],2,FALSE),"")</f>
        <v/>
      </c>
      <c r="E100" t="str">
        <f ca="1">IFERROR(OFFSET([1]Database!$D$3,MATCH(PEM!$B100,[1]Database!$B$4:$B$2416,0)+MATCH(PEM!$C100,[1]Database!$C$4:$C$26,0)-1,MATCH(PEM!E$4,[1]Database!$E$2:$BV$2,0)),"")</f>
        <v/>
      </c>
      <c r="F100" t="str">
        <f t="shared" si="3"/>
        <v>EUR</v>
      </c>
      <c r="G100" s="4" t="s">
        <v>641</v>
      </c>
      <c r="H100" s="4" t="s">
        <v>641</v>
      </c>
      <c r="I100" s="4" t="s">
        <v>641</v>
      </c>
      <c r="J100" s="4" t="s">
        <v>641</v>
      </c>
      <c r="K100" s="4" t="s">
        <v>641</v>
      </c>
      <c r="L100" s="4" t="s">
        <v>641</v>
      </c>
      <c r="M100" s="4" t="s">
        <v>641</v>
      </c>
      <c r="N100" s="4" t="s">
        <v>641</v>
      </c>
      <c r="O100" s="4" t="s">
        <v>641</v>
      </c>
      <c r="P100" s="4" t="s">
        <v>641</v>
      </c>
      <c r="Q100" s="4" t="s">
        <v>641</v>
      </c>
      <c r="R100" s="4" t="s">
        <v>641</v>
      </c>
      <c r="S100" s="4" t="s">
        <v>641</v>
      </c>
      <c r="T100" s="4" t="s">
        <v>641</v>
      </c>
      <c r="U100" s="4" t="s">
        <v>641</v>
      </c>
      <c r="V100" s="4" t="s">
        <v>641</v>
      </c>
      <c r="W100" s="4" t="s">
        <v>641</v>
      </c>
      <c r="X100" s="4" t="s">
        <v>641</v>
      </c>
      <c r="Y100" s="4" t="s">
        <v>641</v>
      </c>
      <c r="Z100" s="4" t="s">
        <v>641</v>
      </c>
      <c r="AA100" s="4" t="s">
        <v>641</v>
      </c>
      <c r="AB100" s="4" t="s">
        <v>641</v>
      </c>
      <c r="AC100" s="4" t="s">
        <v>641</v>
      </c>
    </row>
    <row r="101" spans="2:29">
      <c r="B101" s="21" t="str">
        <f>IF([1]Sources!B99=0,"",[1]Sources!B99)</f>
        <v>siemens2017</v>
      </c>
      <c r="C101" t="str">
        <f t="shared" si="2"/>
        <v>Electrolyzer (PEM)</v>
      </c>
      <c r="D101" t="str">
        <f>IFERROR(VLOOKUP(B101,[1]!Sources[#Data],2,FALSE),"")</f>
        <v/>
      </c>
      <c r="E101" t="str">
        <f ca="1">IFERROR(OFFSET([1]Database!$D$3,MATCH(PEM!$B101,[1]Database!$B$4:$B$2416,0)+MATCH(PEM!$C101,[1]Database!$C$4:$C$26,0)-1,MATCH(PEM!E$4,[1]Database!$E$2:$BV$2,0)),"")</f>
        <v/>
      </c>
      <c r="F101" t="str">
        <f t="shared" si="3"/>
        <v>EUR</v>
      </c>
      <c r="G101" s="4" t="s">
        <v>641</v>
      </c>
      <c r="H101" s="4" t="s">
        <v>641</v>
      </c>
      <c r="I101" s="4" t="s">
        <v>641</v>
      </c>
      <c r="J101" s="4" t="s">
        <v>641</v>
      </c>
      <c r="K101" s="4" t="s">
        <v>641</v>
      </c>
      <c r="L101" s="4" t="s">
        <v>641</v>
      </c>
      <c r="M101" s="4" t="s">
        <v>641</v>
      </c>
      <c r="N101" s="4" t="s">
        <v>641</v>
      </c>
      <c r="O101" s="4" t="s">
        <v>641</v>
      </c>
      <c r="P101" s="4" t="s">
        <v>641</v>
      </c>
      <c r="Q101" s="4" t="s">
        <v>641</v>
      </c>
      <c r="R101" s="4" t="s">
        <v>641</v>
      </c>
      <c r="S101" s="4" t="s">
        <v>641</v>
      </c>
      <c r="T101" s="4" t="s">
        <v>641</v>
      </c>
      <c r="U101" s="4" t="s">
        <v>641</v>
      </c>
      <c r="V101" s="4" t="s">
        <v>641</v>
      </c>
      <c r="W101" s="4" t="s">
        <v>641</v>
      </c>
      <c r="X101" s="4">
        <v>1250</v>
      </c>
      <c r="Y101" s="4" t="s">
        <v>641</v>
      </c>
      <c r="Z101" s="4" t="s">
        <v>641</v>
      </c>
      <c r="AA101" s="4" t="s">
        <v>641</v>
      </c>
      <c r="AB101" s="4" t="s">
        <v>641</v>
      </c>
      <c r="AC101" s="4">
        <v>500</v>
      </c>
    </row>
    <row r="102" spans="2:29">
      <c r="B102" s="21" t="str">
        <f>IF([1]Sources!B100=0,"",[1]Sources!B100)</f>
        <v>sunfire2016</v>
      </c>
      <c r="C102" t="str">
        <f t="shared" si="2"/>
        <v>Electrolyzer (PEM)</v>
      </c>
      <c r="D102" t="str">
        <f>IFERROR(VLOOKUP(B102,[1]!Sources[#Data],2,FALSE),"")</f>
        <v/>
      </c>
      <c r="E102" t="str">
        <f ca="1">IFERROR(OFFSET([1]Database!$D$3,MATCH(PEM!$B102,[1]Database!$B$4:$B$2416,0)+MATCH(PEM!$C102,[1]Database!$C$4:$C$26,0)-1,MATCH(PEM!E$4,[1]Database!$E$2:$BV$2,0)),"")</f>
        <v/>
      </c>
      <c r="F102" t="str">
        <f t="shared" si="3"/>
        <v>EUR</v>
      </c>
      <c r="G102" s="4" t="s">
        <v>641</v>
      </c>
      <c r="H102" s="4" t="s">
        <v>641</v>
      </c>
      <c r="I102" s="4" t="s">
        <v>641</v>
      </c>
      <c r="J102" s="4" t="s">
        <v>641</v>
      </c>
      <c r="K102" s="4" t="s">
        <v>641</v>
      </c>
      <c r="L102" s="4" t="s">
        <v>641</v>
      </c>
      <c r="M102" s="4" t="s">
        <v>641</v>
      </c>
      <c r="N102" s="4" t="s">
        <v>641</v>
      </c>
      <c r="O102" s="4" t="s">
        <v>641</v>
      </c>
      <c r="P102" s="4" t="s">
        <v>641</v>
      </c>
      <c r="Q102" s="4" t="s">
        <v>641</v>
      </c>
      <c r="R102" s="4" t="s">
        <v>641</v>
      </c>
      <c r="S102" s="4" t="s">
        <v>641</v>
      </c>
      <c r="T102" s="4" t="s">
        <v>641</v>
      </c>
      <c r="U102" s="4" t="s">
        <v>641</v>
      </c>
      <c r="V102" s="4" t="s">
        <v>641</v>
      </c>
      <c r="W102" s="4" t="s">
        <v>641</v>
      </c>
      <c r="X102" s="4" t="s">
        <v>641</v>
      </c>
      <c r="Y102" s="4" t="s">
        <v>641</v>
      </c>
      <c r="Z102" s="4" t="s">
        <v>641</v>
      </c>
      <c r="AA102" s="4" t="s">
        <v>641</v>
      </c>
      <c r="AB102" s="4" t="s">
        <v>641</v>
      </c>
      <c r="AC102" s="4" t="s">
        <v>641</v>
      </c>
    </row>
    <row r="103" spans="2:29">
      <c r="B103" s="21" t="str">
        <f>IF([1]Sources!B101=0,"",[1]Sources!B101)</f>
        <v>wind-wasserstoff2016</v>
      </c>
      <c r="C103" t="str">
        <f t="shared" si="2"/>
        <v>Electrolyzer (PEM)</v>
      </c>
      <c r="D103" t="str">
        <f>IFERROR(VLOOKUP(B103,[1]!Sources[#Data],2,FALSE),"")</f>
        <v/>
      </c>
      <c r="E103" t="str">
        <f ca="1">IFERROR(OFFSET([1]Database!$D$3,MATCH(PEM!$B103,[1]Database!$B$4:$B$2416,0)+MATCH(PEM!$C103,[1]Database!$C$4:$C$26,0)-1,MATCH(PEM!E$4,[1]Database!$E$2:$BV$2,0)),"")</f>
        <v/>
      </c>
      <c r="F103" t="str">
        <f t="shared" si="3"/>
        <v>EUR</v>
      </c>
      <c r="G103" s="4" t="s">
        <v>641</v>
      </c>
      <c r="H103" s="4" t="s">
        <v>641</v>
      </c>
      <c r="I103" s="4" t="s">
        <v>641</v>
      </c>
      <c r="J103" s="4" t="s">
        <v>641</v>
      </c>
      <c r="K103" s="4" t="s">
        <v>641</v>
      </c>
      <c r="L103" s="4" t="s">
        <v>641</v>
      </c>
      <c r="M103" s="4" t="s">
        <v>641</v>
      </c>
      <c r="N103" s="4" t="s">
        <v>641</v>
      </c>
      <c r="O103" s="4" t="s">
        <v>641</v>
      </c>
      <c r="P103" s="4" t="s">
        <v>641</v>
      </c>
      <c r="Q103" s="4" t="s">
        <v>641</v>
      </c>
      <c r="R103" s="4" t="s">
        <v>641</v>
      </c>
      <c r="S103" s="4" t="s">
        <v>641</v>
      </c>
      <c r="T103" s="4" t="s">
        <v>641</v>
      </c>
      <c r="U103" s="4" t="s">
        <v>641</v>
      </c>
      <c r="V103" s="4" t="s">
        <v>641</v>
      </c>
      <c r="W103" s="4" t="s">
        <v>641</v>
      </c>
      <c r="X103" s="4" t="s">
        <v>641</v>
      </c>
      <c r="Y103" s="4" t="s">
        <v>641</v>
      </c>
      <c r="Z103" s="4" t="s">
        <v>641</v>
      </c>
      <c r="AA103" s="4" t="s">
        <v>641</v>
      </c>
      <c r="AB103" s="4" t="s">
        <v>641</v>
      </c>
      <c r="AC103" s="4" t="s">
        <v>641</v>
      </c>
    </row>
    <row r="104" spans="2:29">
      <c r="B104" s="21" t="str">
        <f>IF([1]Sources!B102=0,"",[1]Sources!B102)</f>
        <v>flint1999flint</v>
      </c>
      <c r="C104" t="str">
        <f t="shared" si="2"/>
        <v>Electrolyzer (PEM)</v>
      </c>
      <c r="D104" t="str">
        <f>IFERROR(VLOOKUP(B104,[1]!Sources[#Data],2,FALSE),"")</f>
        <v/>
      </c>
      <c r="E104" t="str">
        <f ca="1">IFERROR(OFFSET([1]Database!$D$3,MATCH(PEM!$B104,[1]Database!$B$4:$B$2416,0)+MATCH(PEM!$C104,[1]Database!$C$4:$C$26,0)-1,MATCH(PEM!E$4,[1]Database!$E$2:$BV$2,0)),"")</f>
        <v/>
      </c>
      <c r="F104" t="str">
        <f t="shared" si="3"/>
        <v>EUR</v>
      </c>
      <c r="G104" s="4" t="s">
        <v>641</v>
      </c>
      <c r="H104" s="4" t="s">
        <v>641</v>
      </c>
      <c r="I104" s="4" t="s">
        <v>641</v>
      </c>
      <c r="J104" s="4" t="s">
        <v>641</v>
      </c>
      <c r="K104" s="4" t="s">
        <v>641</v>
      </c>
      <c r="L104" s="4" t="s">
        <v>641</v>
      </c>
      <c r="M104" s="4" t="s">
        <v>641</v>
      </c>
      <c r="N104" s="4" t="s">
        <v>641</v>
      </c>
      <c r="O104" s="4" t="s">
        <v>641</v>
      </c>
      <c r="P104" s="4" t="s">
        <v>641</v>
      </c>
      <c r="Q104" s="4" t="s">
        <v>641</v>
      </c>
      <c r="R104" s="4" t="s">
        <v>641</v>
      </c>
      <c r="S104" s="4" t="s">
        <v>641</v>
      </c>
      <c r="T104" s="4" t="s">
        <v>641</v>
      </c>
      <c r="U104" s="4" t="s">
        <v>641</v>
      </c>
      <c r="V104" s="4" t="s">
        <v>641</v>
      </c>
      <c r="W104" s="4" t="s">
        <v>641</v>
      </c>
      <c r="X104" s="4" t="s">
        <v>641</v>
      </c>
      <c r="Y104" s="4" t="s">
        <v>641</v>
      </c>
      <c r="Z104" s="4" t="s">
        <v>641</v>
      </c>
      <c r="AA104" s="4" t="s">
        <v>641</v>
      </c>
      <c r="AB104" s="4" t="s">
        <v>641</v>
      </c>
      <c r="AC104" s="4" t="s">
        <v>641</v>
      </c>
    </row>
    <row r="105" spans="2:29">
      <c r="B105" s="21" t="str">
        <f>IF([1]Sources!B103=0,"",[1]Sources!B103)</f>
        <v>aicher2014arbeitspaket</v>
      </c>
      <c r="C105" t="str">
        <f t="shared" si="2"/>
        <v>Electrolyzer (PEM)</v>
      </c>
      <c r="D105" t="str">
        <f>IFERROR(VLOOKUP(B105,[1]!Sources[#Data],2,FALSE),"")</f>
        <v/>
      </c>
      <c r="E105" t="str">
        <f ca="1">IFERROR(OFFSET([1]Database!$D$3,MATCH(PEM!$B105,[1]Database!$B$4:$B$2416,0)+MATCH(PEM!$C105,[1]Database!$C$4:$C$26,0)-1,MATCH(PEM!E$4,[1]Database!$E$2:$BV$2,0)),"")</f>
        <v/>
      </c>
      <c r="F105" t="str">
        <f t="shared" si="3"/>
        <v>EUR</v>
      </c>
      <c r="G105" s="4" t="s">
        <v>641</v>
      </c>
      <c r="H105" s="4" t="s">
        <v>641</v>
      </c>
      <c r="I105" s="4" t="s">
        <v>641</v>
      </c>
      <c r="J105" s="4" t="s">
        <v>641</v>
      </c>
      <c r="K105" s="4" t="s">
        <v>641</v>
      </c>
      <c r="L105" s="4" t="s">
        <v>641</v>
      </c>
      <c r="M105" s="4" t="s">
        <v>641</v>
      </c>
      <c r="N105" s="4" t="s">
        <v>641</v>
      </c>
      <c r="O105" s="4" t="s">
        <v>641</v>
      </c>
      <c r="P105" s="4" t="s">
        <v>641</v>
      </c>
      <c r="Q105" s="4" t="s">
        <v>641</v>
      </c>
      <c r="R105" s="4" t="s">
        <v>641</v>
      </c>
      <c r="S105" s="4" t="s">
        <v>641</v>
      </c>
      <c r="T105" s="4" t="s">
        <v>641</v>
      </c>
      <c r="U105" s="4">
        <v>1386.9882980612172</v>
      </c>
      <c r="V105" s="4" t="s">
        <v>641</v>
      </c>
      <c r="W105" s="4" t="s">
        <v>641</v>
      </c>
      <c r="X105" s="4" t="s">
        <v>641</v>
      </c>
      <c r="Y105" s="4" t="s">
        <v>641</v>
      </c>
      <c r="Z105" s="4" t="s">
        <v>641</v>
      </c>
      <c r="AA105" s="4" t="s">
        <v>641</v>
      </c>
      <c r="AB105" s="4" t="s">
        <v>641</v>
      </c>
      <c r="AC105" s="4" t="s">
        <v>641</v>
      </c>
    </row>
    <row r="106" spans="2:29">
      <c r="B106" s="21" t="str">
        <f>IF([1]Sources!B104=0,"",[1]Sources!B104)</f>
        <v>ainscough2014hydrogen</v>
      </c>
      <c r="C106" t="str">
        <f t="shared" si="2"/>
        <v>Electrolyzer (PEM)</v>
      </c>
      <c r="D106" t="str">
        <f>IFERROR(VLOOKUP(B106,[1]!Sources[#Data],2,FALSE),"")</f>
        <v/>
      </c>
      <c r="E106" t="str">
        <f ca="1">IFERROR(OFFSET([1]Database!$D$3,MATCH(PEM!$B106,[1]Database!$B$4:$B$2416,0)+MATCH(PEM!$C106,[1]Database!$C$4:$C$26,0)-1,MATCH(PEM!E$4,[1]Database!$E$2:$BV$2,0)),"")</f>
        <v/>
      </c>
      <c r="F106" t="str">
        <f t="shared" si="3"/>
        <v>EUR</v>
      </c>
      <c r="G106" s="4" t="s">
        <v>641</v>
      </c>
      <c r="H106" s="4" t="s">
        <v>641</v>
      </c>
      <c r="I106" s="4" t="s">
        <v>641</v>
      </c>
      <c r="J106" s="4" t="s">
        <v>641</v>
      </c>
      <c r="K106" s="4" t="s">
        <v>641</v>
      </c>
      <c r="L106" s="4" t="s">
        <v>641</v>
      </c>
      <c r="M106" s="4" t="s">
        <v>641</v>
      </c>
      <c r="N106" s="4" t="s">
        <v>641</v>
      </c>
      <c r="O106" s="4" t="s">
        <v>641</v>
      </c>
      <c r="P106" s="4" t="s">
        <v>641</v>
      </c>
      <c r="Q106" s="4" t="s">
        <v>641</v>
      </c>
      <c r="R106" s="4" t="s">
        <v>641</v>
      </c>
      <c r="S106" s="4" t="s">
        <v>641</v>
      </c>
      <c r="T106" s="4" t="s">
        <v>641</v>
      </c>
      <c r="U106" s="4">
        <v>3227.2309290380285</v>
      </c>
      <c r="V106" s="4" t="s">
        <v>641</v>
      </c>
      <c r="W106" s="4" t="s">
        <v>641</v>
      </c>
      <c r="X106" s="4" t="s">
        <v>641</v>
      </c>
      <c r="Y106" s="4" t="s">
        <v>641</v>
      </c>
      <c r="Z106" s="4" t="s">
        <v>641</v>
      </c>
      <c r="AA106" s="4" t="s">
        <v>641</v>
      </c>
      <c r="AB106" s="4" t="s">
        <v>641</v>
      </c>
      <c r="AC106" s="4">
        <v>1400.5565633083027</v>
      </c>
    </row>
    <row r="107" spans="2:29">
      <c r="B107" s="21" t="str">
        <f>IF([1]Sources!B105=0,"",[1]Sources!B105)</f>
        <v>akhil2013DOE</v>
      </c>
      <c r="C107" t="str">
        <f t="shared" si="2"/>
        <v>Electrolyzer (PEM)</v>
      </c>
      <c r="D107" t="str">
        <f>IFERROR(VLOOKUP(B107,[1]!Sources[#Data],2,FALSE),"")</f>
        <v/>
      </c>
      <c r="E107" t="str">
        <f ca="1">IFERROR(OFFSET([1]Database!$D$3,MATCH(PEM!$B107,[1]Database!$B$4:$B$2416,0)+MATCH(PEM!$C107,[1]Database!$C$4:$C$26,0)-1,MATCH(PEM!E$4,[1]Database!$E$2:$BV$2,0)),"")</f>
        <v/>
      </c>
      <c r="F107" t="str">
        <f t="shared" si="3"/>
        <v>EUR</v>
      </c>
      <c r="G107" s="4" t="s">
        <v>641</v>
      </c>
      <c r="H107" s="4" t="s">
        <v>641</v>
      </c>
      <c r="I107" s="4" t="s">
        <v>641</v>
      </c>
      <c r="J107" s="4" t="s">
        <v>641</v>
      </c>
      <c r="K107" s="4" t="s">
        <v>641</v>
      </c>
      <c r="L107" s="4" t="s">
        <v>641</v>
      </c>
      <c r="M107" s="4" t="s">
        <v>641</v>
      </c>
      <c r="N107" s="4" t="s">
        <v>641</v>
      </c>
      <c r="O107" s="4" t="s">
        <v>641</v>
      </c>
      <c r="P107" s="4" t="s">
        <v>641</v>
      </c>
      <c r="Q107" s="4" t="s">
        <v>641</v>
      </c>
      <c r="R107" s="4" t="s">
        <v>641</v>
      </c>
      <c r="S107" s="4" t="s">
        <v>641</v>
      </c>
      <c r="T107" s="4" t="s">
        <v>641</v>
      </c>
      <c r="U107" s="4" t="s">
        <v>641</v>
      </c>
      <c r="V107" s="4" t="s">
        <v>641</v>
      </c>
      <c r="W107" s="4" t="s">
        <v>641</v>
      </c>
      <c r="X107" s="4" t="s">
        <v>641</v>
      </c>
      <c r="Y107" s="4" t="s">
        <v>641</v>
      </c>
      <c r="Z107" s="4" t="s">
        <v>641</v>
      </c>
      <c r="AA107" s="4" t="s">
        <v>641</v>
      </c>
      <c r="AB107" s="4" t="s">
        <v>641</v>
      </c>
      <c r="AC107" s="4" t="s">
        <v>641</v>
      </c>
    </row>
    <row r="108" spans="2:29">
      <c r="B108" s="21" t="str">
        <f>IF([1]Sources!B106=0,"",[1]Sources!B106)</f>
        <v>albrecht2013analyse</v>
      </c>
      <c r="C108" t="str">
        <f t="shared" si="2"/>
        <v>Electrolyzer (PEM)</v>
      </c>
      <c r="D108" t="str">
        <f>IFERROR(VLOOKUP(B108,[1]!Sources[#Data],2,FALSE),"")</f>
        <v/>
      </c>
      <c r="E108" t="str">
        <f ca="1">IFERROR(OFFSET([1]Database!$D$3,MATCH(PEM!$B108,[1]Database!$B$4:$B$2416,0)+MATCH(PEM!$C108,[1]Database!$C$4:$C$26,0)-1,MATCH(PEM!E$4,[1]Database!$E$2:$BV$2,0)),"")</f>
        <v/>
      </c>
      <c r="F108" t="str">
        <f t="shared" si="3"/>
        <v>EUR</v>
      </c>
      <c r="G108" s="4" t="s">
        <v>641</v>
      </c>
      <c r="H108" s="4" t="s">
        <v>641</v>
      </c>
      <c r="I108" s="4" t="s">
        <v>641</v>
      </c>
      <c r="J108" s="4" t="s">
        <v>641</v>
      </c>
      <c r="K108" s="4" t="s">
        <v>641</v>
      </c>
      <c r="L108" s="4" t="s">
        <v>641</v>
      </c>
      <c r="M108" s="4" t="s">
        <v>641</v>
      </c>
      <c r="N108" s="4" t="s">
        <v>641</v>
      </c>
      <c r="O108" s="4" t="s">
        <v>641</v>
      </c>
      <c r="P108" s="4" t="s">
        <v>641</v>
      </c>
      <c r="Q108" s="4" t="s">
        <v>641</v>
      </c>
      <c r="R108" s="4" t="s">
        <v>641</v>
      </c>
      <c r="S108" s="4" t="s">
        <v>641</v>
      </c>
      <c r="T108" s="4" t="s">
        <v>641</v>
      </c>
      <c r="U108" s="4" t="s">
        <v>641</v>
      </c>
      <c r="V108" s="4" t="s">
        <v>641</v>
      </c>
      <c r="W108" s="4" t="s">
        <v>641</v>
      </c>
      <c r="X108" s="4" t="s">
        <v>641</v>
      </c>
      <c r="Y108" s="4" t="s">
        <v>641</v>
      </c>
      <c r="Z108" s="4" t="s">
        <v>641</v>
      </c>
      <c r="AA108" s="4" t="s">
        <v>641</v>
      </c>
      <c r="AB108" s="4" t="s">
        <v>641</v>
      </c>
      <c r="AC108" s="4" t="s">
        <v>641</v>
      </c>
    </row>
    <row r="109" spans="2:29">
      <c r="B109" s="21" t="str">
        <f>IF([1]Sources!B107=0,"",[1]Sources!B107)</f>
        <v>benjaminsson2013power</v>
      </c>
      <c r="C109" t="str">
        <f t="shared" si="2"/>
        <v>Electrolyzer (PEM)</v>
      </c>
      <c r="D109" t="str">
        <f>IFERROR(VLOOKUP(B109,[1]!Sources[#Data],2,FALSE),"")</f>
        <v/>
      </c>
      <c r="E109" t="str">
        <f ca="1">IFERROR(OFFSET([1]Database!$D$3,MATCH(PEM!$B109,[1]Database!$B$4:$B$2416,0)+MATCH(PEM!$C109,[1]Database!$C$4:$C$26,0)-1,MATCH(PEM!E$4,[1]Database!$E$2:$BV$2,0)),"")</f>
        <v/>
      </c>
      <c r="F109" t="str">
        <f t="shared" si="3"/>
        <v>EUR</v>
      </c>
      <c r="G109" s="4" t="s">
        <v>641</v>
      </c>
      <c r="H109" s="4" t="s">
        <v>641</v>
      </c>
      <c r="I109" s="4" t="s">
        <v>641</v>
      </c>
      <c r="J109" s="4" t="s">
        <v>641</v>
      </c>
      <c r="K109" s="4" t="s">
        <v>641</v>
      </c>
      <c r="L109" s="4" t="s">
        <v>641</v>
      </c>
      <c r="M109" s="4" t="s">
        <v>641</v>
      </c>
      <c r="N109" s="4" t="s">
        <v>641</v>
      </c>
      <c r="O109" s="4" t="s">
        <v>641</v>
      </c>
      <c r="P109" s="4" t="s">
        <v>641</v>
      </c>
      <c r="Q109" s="4" t="s">
        <v>641</v>
      </c>
      <c r="R109" s="4" t="s">
        <v>641</v>
      </c>
      <c r="S109" s="4" t="s">
        <v>641</v>
      </c>
      <c r="T109" s="4" t="s">
        <v>641</v>
      </c>
      <c r="U109" s="4" t="s">
        <v>641</v>
      </c>
      <c r="V109" s="4" t="s">
        <v>641</v>
      </c>
      <c r="W109" s="4" t="s">
        <v>641</v>
      </c>
      <c r="X109" s="4" t="s">
        <v>641</v>
      </c>
      <c r="Y109" s="4" t="s">
        <v>641</v>
      </c>
      <c r="Z109" s="4" t="s">
        <v>641</v>
      </c>
      <c r="AA109" s="4" t="s">
        <v>641</v>
      </c>
      <c r="AB109" s="4" t="s">
        <v>641</v>
      </c>
      <c r="AC109" s="4" t="s">
        <v>641</v>
      </c>
    </row>
    <row r="110" spans="2:29">
      <c r="B110" s="21" t="str">
        <f>IF([1]Sources!B108=0,"",[1]Sources!B108)</f>
        <v>bertuccioli2014development</v>
      </c>
      <c r="C110" t="str">
        <f t="shared" si="2"/>
        <v>Electrolyzer (PEM)</v>
      </c>
      <c r="D110" t="str">
        <f>IFERROR(VLOOKUP(B110,[1]!Sources[#Data],2,FALSE),"")</f>
        <v/>
      </c>
      <c r="E110" t="str">
        <f ca="1">IFERROR(OFFSET([1]Database!$D$3,MATCH(PEM!$B110,[1]Database!$B$4:$B$2416,0)+MATCH(PEM!$C110,[1]Database!$C$4:$C$26,0)-1,MATCH(PEM!E$4,[1]Database!$E$2:$BV$2,0)),"")</f>
        <v/>
      </c>
      <c r="F110" t="str">
        <f t="shared" si="3"/>
        <v>EUR</v>
      </c>
      <c r="G110" s="4" t="s">
        <v>641</v>
      </c>
      <c r="H110" s="4" t="s">
        <v>641</v>
      </c>
      <c r="I110" s="4" t="s">
        <v>641</v>
      </c>
      <c r="J110" s="4" t="s">
        <v>641</v>
      </c>
      <c r="K110" s="4" t="s">
        <v>641</v>
      </c>
      <c r="L110" s="4" t="s">
        <v>641</v>
      </c>
      <c r="M110" s="4" t="s">
        <v>641</v>
      </c>
      <c r="N110" s="4" t="s">
        <v>641</v>
      </c>
      <c r="O110" s="4" t="s">
        <v>641</v>
      </c>
      <c r="P110" s="4" t="s">
        <v>641</v>
      </c>
      <c r="Q110" s="4" t="s">
        <v>641</v>
      </c>
      <c r="R110" s="4" t="s">
        <v>641</v>
      </c>
      <c r="S110" s="4" t="s">
        <v>641</v>
      </c>
      <c r="T110" s="4" t="s">
        <v>641</v>
      </c>
      <c r="U110" s="4">
        <v>2108.2222130530504</v>
      </c>
      <c r="V110" s="4">
        <v>1583.6884566953536</v>
      </c>
      <c r="W110" s="4" t="s">
        <v>641</v>
      </c>
      <c r="X110" s="4" t="s">
        <v>641</v>
      </c>
      <c r="Y110" s="4" t="s">
        <v>641</v>
      </c>
      <c r="Z110" s="4" t="s">
        <v>641</v>
      </c>
      <c r="AA110" s="4">
        <v>1008.7187622263398</v>
      </c>
      <c r="AB110" s="4">
        <v>882.62891694804739</v>
      </c>
      <c r="AC110" s="4">
        <v>766.62625929201829</v>
      </c>
    </row>
    <row r="111" spans="2:29">
      <c r="B111" s="21" t="str">
        <f>IF([1]Sources!B109=0,"",[1]Sources!B109)</f>
        <v>bundesnetzagentur2016leitfaden</v>
      </c>
      <c r="C111" t="str">
        <f t="shared" si="2"/>
        <v>Electrolyzer (PEM)</v>
      </c>
      <c r="D111" t="str">
        <f>IFERROR(VLOOKUP(B111,[1]!Sources[#Data],2,FALSE),"")</f>
        <v/>
      </c>
      <c r="E111" t="str">
        <f ca="1">IFERROR(OFFSET([1]Database!$D$3,MATCH(PEM!$B111,[1]Database!$B$4:$B$2416,0)+MATCH(PEM!$C111,[1]Database!$C$4:$C$26,0)-1,MATCH(PEM!E$4,[1]Database!$E$2:$BV$2,0)),"")</f>
        <v/>
      </c>
      <c r="F111" t="str">
        <f t="shared" si="3"/>
        <v>EUR</v>
      </c>
      <c r="G111" s="4" t="s">
        <v>641</v>
      </c>
      <c r="H111" s="4" t="s">
        <v>641</v>
      </c>
      <c r="I111" s="4" t="s">
        <v>641</v>
      </c>
      <c r="J111" s="4" t="s">
        <v>641</v>
      </c>
      <c r="K111" s="4" t="s">
        <v>641</v>
      </c>
      <c r="L111" s="4" t="s">
        <v>641</v>
      </c>
      <c r="M111" s="4" t="s">
        <v>641</v>
      </c>
      <c r="N111" s="4" t="s">
        <v>641</v>
      </c>
      <c r="O111" s="4" t="s">
        <v>641</v>
      </c>
      <c r="P111" s="4" t="s">
        <v>641</v>
      </c>
      <c r="Q111" s="4" t="s">
        <v>641</v>
      </c>
      <c r="R111" s="4" t="s">
        <v>641</v>
      </c>
      <c r="S111" s="4" t="s">
        <v>641</v>
      </c>
      <c r="T111" s="4" t="s">
        <v>641</v>
      </c>
      <c r="U111" s="4" t="s">
        <v>641</v>
      </c>
      <c r="V111" s="4" t="s">
        <v>641</v>
      </c>
      <c r="W111" s="4" t="s">
        <v>641</v>
      </c>
      <c r="X111" s="4" t="s">
        <v>641</v>
      </c>
      <c r="Y111" s="4" t="s">
        <v>641</v>
      </c>
      <c r="Z111" s="4" t="s">
        <v>641</v>
      </c>
      <c r="AA111" s="4" t="s">
        <v>641</v>
      </c>
      <c r="AB111" s="4" t="s">
        <v>641</v>
      </c>
      <c r="AC111" s="4" t="s">
        <v>641</v>
      </c>
    </row>
    <row r="112" spans="2:29">
      <c r="B112" s="21" t="str">
        <f>IF([1]Sources!B110=0,"",[1]Sources!B110)</f>
        <v>california2016power</v>
      </c>
      <c r="C112" t="str">
        <f t="shared" si="2"/>
        <v>Electrolyzer (PEM)</v>
      </c>
      <c r="D112" t="str">
        <f>IFERROR(VLOOKUP(B112,[1]!Sources[#Data],2,FALSE),"")</f>
        <v/>
      </c>
      <c r="E112" t="str">
        <f ca="1">IFERROR(OFFSET([1]Database!$D$3,MATCH(PEM!$B112,[1]Database!$B$4:$B$2416,0)+MATCH(PEM!$C112,[1]Database!$C$4:$C$26,0)-1,MATCH(PEM!E$4,[1]Database!$E$2:$BV$2,0)),"")</f>
        <v/>
      </c>
      <c r="F112" t="str">
        <f t="shared" si="3"/>
        <v>EUR</v>
      </c>
      <c r="G112" s="4" t="s">
        <v>641</v>
      </c>
      <c r="H112" s="4" t="s">
        <v>641</v>
      </c>
      <c r="I112" s="4" t="s">
        <v>641</v>
      </c>
      <c r="J112" s="4" t="s">
        <v>641</v>
      </c>
      <c r="K112" s="4" t="s">
        <v>641</v>
      </c>
      <c r="L112" s="4" t="s">
        <v>641</v>
      </c>
      <c r="M112" s="4" t="s">
        <v>641</v>
      </c>
      <c r="N112" s="4" t="s">
        <v>641</v>
      </c>
      <c r="O112" s="4" t="s">
        <v>641</v>
      </c>
      <c r="P112" s="4" t="s">
        <v>641</v>
      </c>
      <c r="Q112" s="4" t="s">
        <v>641</v>
      </c>
      <c r="R112" s="4" t="s">
        <v>641</v>
      </c>
      <c r="S112" s="4" t="s">
        <v>641</v>
      </c>
      <c r="T112" s="4" t="s">
        <v>641</v>
      </c>
      <c r="U112" s="4" t="s">
        <v>641</v>
      </c>
      <c r="V112" s="4" t="s">
        <v>641</v>
      </c>
      <c r="W112" s="4" t="s">
        <v>641</v>
      </c>
      <c r="X112" s="4" t="s">
        <v>641</v>
      </c>
      <c r="Y112" s="4" t="s">
        <v>641</v>
      </c>
      <c r="Z112" s="4" t="s">
        <v>641</v>
      </c>
      <c r="AA112" s="4" t="s">
        <v>641</v>
      </c>
      <c r="AB112" s="4" t="s">
        <v>641</v>
      </c>
      <c r="AC112" s="4" t="s">
        <v>641</v>
      </c>
    </row>
    <row r="113" spans="2:29">
      <c r="B113" s="21" t="str">
        <f>IF([1]Sources!B111=0,"",[1]Sources!B111)</f>
        <v>ChemCoast2016fahrplan</v>
      </c>
      <c r="C113" t="str">
        <f t="shared" si="2"/>
        <v>Electrolyzer (PEM)</v>
      </c>
      <c r="D113" t="str">
        <f>IFERROR(VLOOKUP(B113,[1]!Sources[#Data],2,FALSE),"")</f>
        <v/>
      </c>
      <c r="E113" t="str">
        <f ca="1">IFERROR(OFFSET([1]Database!$D$3,MATCH(PEM!$B113,[1]Database!$B$4:$B$2416,0)+MATCH(PEM!$C113,[1]Database!$C$4:$C$26,0)-1,MATCH(PEM!E$4,[1]Database!$E$2:$BV$2,0)),"")</f>
        <v/>
      </c>
      <c r="F113" t="str">
        <f t="shared" si="3"/>
        <v>EUR</v>
      </c>
      <c r="G113" s="4" t="s">
        <v>641</v>
      </c>
      <c r="H113" s="4" t="s">
        <v>641</v>
      </c>
      <c r="I113" s="4" t="s">
        <v>641</v>
      </c>
      <c r="J113" s="4" t="s">
        <v>641</v>
      </c>
      <c r="K113" s="4" t="s">
        <v>641</v>
      </c>
      <c r="L113" s="4" t="s">
        <v>641</v>
      </c>
      <c r="M113" s="4" t="s">
        <v>641</v>
      </c>
      <c r="N113" s="4" t="s">
        <v>641</v>
      </c>
      <c r="O113" s="4" t="s">
        <v>641</v>
      </c>
      <c r="P113" s="4" t="s">
        <v>641</v>
      </c>
      <c r="Q113" s="4" t="s">
        <v>641</v>
      </c>
      <c r="R113" s="4" t="s">
        <v>641</v>
      </c>
      <c r="S113" s="4" t="s">
        <v>641</v>
      </c>
      <c r="T113" s="4" t="s">
        <v>641</v>
      </c>
      <c r="U113" s="4" t="s">
        <v>641</v>
      </c>
      <c r="V113" s="4" t="s">
        <v>641</v>
      </c>
      <c r="W113" s="4" t="s">
        <v>641</v>
      </c>
      <c r="X113" s="4" t="s">
        <v>641</v>
      </c>
      <c r="Y113" s="4" t="s">
        <v>641</v>
      </c>
      <c r="Z113" s="4" t="s">
        <v>641</v>
      </c>
      <c r="AA113" s="4" t="s">
        <v>641</v>
      </c>
      <c r="AB113" s="4" t="s">
        <v>641</v>
      </c>
      <c r="AC113" s="4" t="s">
        <v>641</v>
      </c>
    </row>
    <row r="114" spans="2:29">
      <c r="B114" s="21" t="str">
        <f>IF([1]Sources!B112=0,"",[1]Sources!B112)</f>
        <v>CopenHydrogen2014project</v>
      </c>
      <c r="C114" t="str">
        <f t="shared" si="2"/>
        <v>Electrolyzer (PEM)</v>
      </c>
      <c r="D114" t="str">
        <f>IFERROR(VLOOKUP(B114,[1]!Sources[#Data],2,FALSE),"")</f>
        <v/>
      </c>
      <c r="E114" t="str">
        <f ca="1">IFERROR(OFFSET([1]Database!$D$3,MATCH(PEM!$B114,[1]Database!$B$4:$B$2416,0)+MATCH(PEM!$C114,[1]Database!$C$4:$C$26,0)-1,MATCH(PEM!E$4,[1]Database!$E$2:$BV$2,0)),"")</f>
        <v/>
      </c>
      <c r="F114" t="str">
        <f t="shared" si="3"/>
        <v>EUR</v>
      </c>
      <c r="G114" s="4" t="s">
        <v>641</v>
      </c>
      <c r="H114" s="4" t="s">
        <v>641</v>
      </c>
      <c r="I114" s="4" t="s">
        <v>641</v>
      </c>
      <c r="J114" s="4" t="s">
        <v>641</v>
      </c>
      <c r="K114" s="4" t="s">
        <v>641</v>
      </c>
      <c r="L114" s="4" t="s">
        <v>641</v>
      </c>
      <c r="M114" s="4" t="s">
        <v>641</v>
      </c>
      <c r="N114" s="4" t="s">
        <v>641</v>
      </c>
      <c r="O114" s="4" t="s">
        <v>641</v>
      </c>
      <c r="P114" s="4" t="s">
        <v>641</v>
      </c>
      <c r="Q114" s="4" t="s">
        <v>641</v>
      </c>
      <c r="R114" s="4" t="s">
        <v>641</v>
      </c>
      <c r="S114" s="4" t="s">
        <v>641</v>
      </c>
      <c r="T114" s="4" t="s">
        <v>641</v>
      </c>
      <c r="U114" s="4" t="s">
        <v>641</v>
      </c>
      <c r="V114" s="4" t="s">
        <v>641</v>
      </c>
      <c r="W114" s="4" t="s">
        <v>641</v>
      </c>
      <c r="X114" s="4" t="s">
        <v>641</v>
      </c>
      <c r="Y114" s="4" t="s">
        <v>641</v>
      </c>
      <c r="Z114" s="4" t="s">
        <v>641</v>
      </c>
      <c r="AA114" s="4">
        <v>1882.9416894891679</v>
      </c>
      <c r="AB114" s="4">
        <v>1210.4625146716078</v>
      </c>
      <c r="AC114" s="4">
        <v>672.47917481755985</v>
      </c>
    </row>
    <row r="115" spans="2:29">
      <c r="B115" s="21" t="str">
        <f>IF([1]Sources!B113=0,"",[1]Sources!B113)</f>
        <v>dena2015power</v>
      </c>
      <c r="C115" t="str">
        <f t="shared" si="2"/>
        <v>Electrolyzer (PEM)</v>
      </c>
      <c r="D115" t="str">
        <f>IFERROR(VLOOKUP(B115,[1]!Sources[#Data],2,FALSE),"")</f>
        <v/>
      </c>
      <c r="E115" t="str">
        <f ca="1">IFERROR(OFFSET([1]Database!$D$3,MATCH(PEM!$B115,[1]Database!$B$4:$B$2416,0)+MATCH(PEM!$C115,[1]Database!$C$4:$C$26,0)-1,MATCH(PEM!E$4,[1]Database!$E$2:$BV$2,0)),"")</f>
        <v/>
      </c>
      <c r="F115" t="str">
        <f t="shared" si="3"/>
        <v>EUR</v>
      </c>
      <c r="G115" s="4" t="s">
        <v>641</v>
      </c>
      <c r="H115" s="4" t="s">
        <v>641</v>
      </c>
      <c r="I115" s="4" t="s">
        <v>641</v>
      </c>
      <c r="J115" s="4" t="s">
        <v>641</v>
      </c>
      <c r="K115" s="4" t="s">
        <v>641</v>
      </c>
      <c r="L115" s="4" t="s">
        <v>641</v>
      </c>
      <c r="M115" s="4" t="s">
        <v>641</v>
      </c>
      <c r="N115" s="4" t="s">
        <v>641</v>
      </c>
      <c r="O115" s="4" t="s">
        <v>641</v>
      </c>
      <c r="P115" s="4" t="s">
        <v>641</v>
      </c>
      <c r="Q115" s="4" t="s">
        <v>641</v>
      </c>
      <c r="R115" s="4" t="s">
        <v>641</v>
      </c>
      <c r="S115" s="4" t="s">
        <v>641</v>
      </c>
      <c r="T115" s="4" t="s">
        <v>641</v>
      </c>
      <c r="U115" s="4" t="s">
        <v>641</v>
      </c>
      <c r="V115" s="4">
        <v>2011.7878427604476</v>
      </c>
      <c r="W115" s="4" t="s">
        <v>641</v>
      </c>
      <c r="X115" s="4" t="s">
        <v>641</v>
      </c>
      <c r="Y115" s="4" t="s">
        <v>641</v>
      </c>
      <c r="Z115" s="4" t="s">
        <v>641</v>
      </c>
      <c r="AA115" s="4" t="s">
        <v>641</v>
      </c>
      <c r="AB115" s="4" t="s">
        <v>641</v>
      </c>
      <c r="AC115" s="4" t="s">
        <v>641</v>
      </c>
    </row>
    <row r="116" spans="2:29">
      <c r="B116" s="21" t="str">
        <f>IF([1]Sources!B114=0,"",[1]Sources!B114)</f>
        <v>dena2016potentialatlas</v>
      </c>
      <c r="C116" t="str">
        <f t="shared" si="2"/>
        <v>Electrolyzer (PEM)</v>
      </c>
      <c r="D116" t="str">
        <f>IFERROR(VLOOKUP(B116,[1]!Sources[#Data],2,FALSE),"")</f>
        <v/>
      </c>
      <c r="E116" t="str">
        <f ca="1">IFERROR(OFFSET([1]Database!$D$3,MATCH(PEM!$B116,[1]Database!$B$4:$B$2416,0)+MATCH(PEM!$C116,[1]Database!$C$4:$C$26,0)-1,MATCH(PEM!E$4,[1]Database!$E$2:$BV$2,0)),"")</f>
        <v/>
      </c>
      <c r="F116" t="str">
        <f t="shared" si="3"/>
        <v>EUR</v>
      </c>
      <c r="G116" s="4" t="s">
        <v>641</v>
      </c>
      <c r="H116" s="4" t="s">
        <v>641</v>
      </c>
      <c r="I116" s="4" t="s">
        <v>641</v>
      </c>
      <c r="J116" s="4" t="s">
        <v>641</v>
      </c>
      <c r="K116" s="4" t="s">
        <v>641</v>
      </c>
      <c r="L116" s="4" t="s">
        <v>641</v>
      </c>
      <c r="M116" s="4" t="s">
        <v>641</v>
      </c>
      <c r="N116" s="4" t="s">
        <v>641</v>
      </c>
      <c r="O116" s="4" t="s">
        <v>641</v>
      </c>
      <c r="P116" s="4" t="s">
        <v>641</v>
      </c>
      <c r="Q116" s="4" t="s">
        <v>641</v>
      </c>
      <c r="R116" s="4" t="s">
        <v>641</v>
      </c>
      <c r="S116" s="4" t="s">
        <v>641</v>
      </c>
      <c r="T116" s="4" t="s">
        <v>641</v>
      </c>
      <c r="U116" s="4" t="s">
        <v>641</v>
      </c>
      <c r="V116" s="4" t="s">
        <v>641</v>
      </c>
      <c r="W116" s="4">
        <v>2000</v>
      </c>
      <c r="X116" s="4" t="s">
        <v>641</v>
      </c>
      <c r="Y116" s="4" t="s">
        <v>641</v>
      </c>
      <c r="Z116" s="4" t="s">
        <v>641</v>
      </c>
      <c r="AA116" s="4" t="s">
        <v>641</v>
      </c>
      <c r="AB116" s="4" t="s">
        <v>641</v>
      </c>
      <c r="AC116" s="4">
        <v>700</v>
      </c>
    </row>
    <row r="117" spans="2:29">
      <c r="B117" s="21" t="str">
        <f>IF([1]Sources!B115=0,"",[1]Sources!B115)</f>
        <v>DOE2013solid</v>
      </c>
      <c r="C117" t="str">
        <f t="shared" si="2"/>
        <v>Electrolyzer (PEM)</v>
      </c>
      <c r="D117" t="str">
        <f>IFERROR(VLOOKUP(B117,[1]!Sources[#Data],2,FALSE),"")</f>
        <v/>
      </c>
      <c r="E117" t="str">
        <f ca="1">IFERROR(OFFSET([1]Database!$D$3,MATCH(PEM!$B117,[1]Database!$B$4:$B$2416,0)+MATCH(PEM!$C117,[1]Database!$C$4:$C$26,0)-1,MATCH(PEM!E$4,[1]Database!$E$2:$BV$2,0)),"")</f>
        <v/>
      </c>
      <c r="F117" t="str">
        <f t="shared" si="3"/>
        <v>EUR</v>
      </c>
      <c r="G117" s="4" t="s">
        <v>641</v>
      </c>
      <c r="H117" s="4" t="s">
        <v>641</v>
      </c>
      <c r="I117" s="4" t="s">
        <v>641</v>
      </c>
      <c r="J117" s="4" t="s">
        <v>641</v>
      </c>
      <c r="K117" s="4" t="s">
        <v>641</v>
      </c>
      <c r="L117" s="4" t="s">
        <v>641</v>
      </c>
      <c r="M117" s="4" t="s">
        <v>641</v>
      </c>
      <c r="N117" s="4" t="s">
        <v>641</v>
      </c>
      <c r="O117" s="4" t="s">
        <v>641</v>
      </c>
      <c r="P117" s="4" t="s">
        <v>641</v>
      </c>
      <c r="Q117" s="4" t="s">
        <v>641</v>
      </c>
      <c r="R117" s="4" t="s">
        <v>641</v>
      </c>
      <c r="S117" s="4" t="s">
        <v>641</v>
      </c>
      <c r="T117" s="4" t="s">
        <v>641</v>
      </c>
      <c r="U117" s="4" t="s">
        <v>641</v>
      </c>
      <c r="V117" s="4" t="s">
        <v>641</v>
      </c>
      <c r="W117" s="4" t="s">
        <v>641</v>
      </c>
      <c r="X117" s="4" t="s">
        <v>641</v>
      </c>
      <c r="Y117" s="4" t="s">
        <v>641</v>
      </c>
      <c r="Z117" s="4" t="s">
        <v>641</v>
      </c>
      <c r="AA117" s="4" t="s">
        <v>641</v>
      </c>
      <c r="AB117" s="4" t="s">
        <v>641</v>
      </c>
      <c r="AC117" s="4" t="s">
        <v>641</v>
      </c>
    </row>
    <row r="118" spans="2:29">
      <c r="B118" s="21" t="str">
        <f>IF([1]Sources!B116=0,"",[1]Sources!B116)</f>
        <v>eichman2014novel</v>
      </c>
      <c r="C118" t="str">
        <f t="shared" si="2"/>
        <v>Electrolyzer (PEM)</v>
      </c>
      <c r="D118" t="str">
        <f>IFERROR(VLOOKUP(B118,[1]!Sources[#Data],2,FALSE),"")</f>
        <v/>
      </c>
      <c r="E118" t="str">
        <f ca="1">IFERROR(OFFSET([1]Database!$D$3,MATCH(PEM!$B118,[1]Database!$B$4:$B$2416,0)+MATCH(PEM!$C118,[1]Database!$C$4:$C$26,0)-1,MATCH(PEM!E$4,[1]Database!$E$2:$BV$2,0)),"")</f>
        <v/>
      </c>
      <c r="F118" t="str">
        <f t="shared" si="3"/>
        <v>EUR</v>
      </c>
      <c r="G118" s="4" t="s">
        <v>641</v>
      </c>
      <c r="H118" s="4" t="s">
        <v>641</v>
      </c>
      <c r="I118" s="4" t="s">
        <v>641</v>
      </c>
      <c r="J118" s="4" t="s">
        <v>641</v>
      </c>
      <c r="K118" s="4" t="s">
        <v>641</v>
      </c>
      <c r="L118" s="4" t="s">
        <v>641</v>
      </c>
      <c r="M118" s="4" t="s">
        <v>641</v>
      </c>
      <c r="N118" s="4" t="s">
        <v>641</v>
      </c>
      <c r="O118" s="4" t="s">
        <v>641</v>
      </c>
      <c r="P118" s="4" t="s">
        <v>641</v>
      </c>
      <c r="Q118" s="4" t="s">
        <v>641</v>
      </c>
      <c r="R118" s="4" t="s">
        <v>641</v>
      </c>
      <c r="S118" s="4" t="s">
        <v>641</v>
      </c>
      <c r="T118" s="4" t="s">
        <v>641</v>
      </c>
      <c r="U118" s="4" t="s">
        <v>641</v>
      </c>
      <c r="V118" s="4" t="s">
        <v>641</v>
      </c>
      <c r="W118" s="4" t="s">
        <v>641</v>
      </c>
      <c r="X118" s="4" t="s">
        <v>641</v>
      </c>
      <c r="Y118" s="4" t="s">
        <v>641</v>
      </c>
      <c r="Z118" s="4" t="s">
        <v>641</v>
      </c>
      <c r="AA118" s="4" t="s">
        <v>641</v>
      </c>
      <c r="AB118" s="4" t="s">
        <v>641</v>
      </c>
      <c r="AC118" s="4" t="s">
        <v>641</v>
      </c>
    </row>
    <row r="119" spans="2:29">
      <c r="B119" s="21" t="str">
        <f>IF([1]Sources!B117=0,"",[1]Sources!B117)</f>
        <v>eichman2015hydrogen</v>
      </c>
      <c r="C119" t="str">
        <f t="shared" si="2"/>
        <v>Electrolyzer (PEM)</v>
      </c>
      <c r="D119" t="str">
        <f>IFERROR(VLOOKUP(B119,[1]!Sources[#Data],2,FALSE),"")</f>
        <v/>
      </c>
      <c r="E119" t="str">
        <f ca="1">IFERROR(OFFSET([1]Database!$D$3,MATCH(PEM!$B119,[1]Database!$B$4:$B$2416,0)+MATCH(PEM!$C119,[1]Database!$C$4:$C$26,0)-1,MATCH(PEM!E$4,[1]Database!$E$2:$BV$2,0)),"")</f>
        <v/>
      </c>
      <c r="F119" t="str">
        <f t="shared" si="3"/>
        <v>EUR</v>
      </c>
      <c r="G119" s="4" t="s">
        <v>641</v>
      </c>
      <c r="H119" s="4" t="s">
        <v>641</v>
      </c>
      <c r="I119" s="4" t="s">
        <v>641</v>
      </c>
      <c r="J119" s="4" t="s">
        <v>641</v>
      </c>
      <c r="K119" s="4" t="s">
        <v>641</v>
      </c>
      <c r="L119" s="4" t="s">
        <v>641</v>
      </c>
      <c r="M119" s="4" t="s">
        <v>641</v>
      </c>
      <c r="N119" s="4" t="s">
        <v>641</v>
      </c>
      <c r="O119" s="4" t="s">
        <v>641</v>
      </c>
      <c r="P119" s="4" t="s">
        <v>641</v>
      </c>
      <c r="Q119" s="4" t="s">
        <v>641</v>
      </c>
      <c r="R119" s="4" t="s">
        <v>641</v>
      </c>
      <c r="S119" s="4" t="s">
        <v>641</v>
      </c>
      <c r="T119" s="4" t="s">
        <v>641</v>
      </c>
      <c r="U119" s="4" t="s">
        <v>641</v>
      </c>
      <c r="V119" s="4" t="s">
        <v>641</v>
      </c>
      <c r="W119" s="4">
        <v>1283.0176967204754</v>
      </c>
      <c r="X119" s="4" t="s">
        <v>641</v>
      </c>
      <c r="Y119" s="4" t="s">
        <v>641</v>
      </c>
      <c r="Z119" s="4" t="s">
        <v>641</v>
      </c>
      <c r="AA119" s="4" t="s">
        <v>641</v>
      </c>
      <c r="AB119" s="4" t="s">
        <v>641</v>
      </c>
      <c r="AC119" s="4" t="s">
        <v>641</v>
      </c>
    </row>
    <row r="120" spans="2:29">
      <c r="B120" s="21" t="str">
        <f>IF([1]Sources!B118=0,"",[1]Sources!B118)</f>
        <v>enea2016potential</v>
      </c>
      <c r="C120" t="str">
        <f t="shared" si="2"/>
        <v>Electrolyzer (PEM)</v>
      </c>
      <c r="D120" t="str">
        <f>IFERROR(VLOOKUP(B120,[1]!Sources[#Data],2,FALSE),"")</f>
        <v/>
      </c>
      <c r="E120" t="str">
        <f ca="1">IFERROR(OFFSET([1]Database!$D$3,MATCH(PEM!$B120,[1]Database!$B$4:$B$2416,0)+MATCH(PEM!$C120,[1]Database!$C$4:$C$26,0)-1,MATCH(PEM!E$4,[1]Database!$E$2:$BV$2,0)),"")</f>
        <v/>
      </c>
      <c r="F120" t="str">
        <f t="shared" si="3"/>
        <v>EUR</v>
      </c>
      <c r="G120" s="4" t="s">
        <v>641</v>
      </c>
      <c r="H120" s="4" t="s">
        <v>641</v>
      </c>
      <c r="I120" s="4" t="s">
        <v>641</v>
      </c>
      <c r="J120" s="4" t="s">
        <v>641</v>
      </c>
      <c r="K120" s="4" t="s">
        <v>641</v>
      </c>
      <c r="L120" s="4" t="s">
        <v>641</v>
      </c>
      <c r="M120" s="4" t="s">
        <v>641</v>
      </c>
      <c r="N120" s="4" t="s">
        <v>641</v>
      </c>
      <c r="O120" s="4" t="s">
        <v>641</v>
      </c>
      <c r="P120" s="4" t="s">
        <v>641</v>
      </c>
      <c r="Q120" s="4" t="s">
        <v>641</v>
      </c>
      <c r="R120" s="4" t="s">
        <v>641</v>
      </c>
      <c r="S120" s="4" t="s">
        <v>641</v>
      </c>
      <c r="T120" s="4" t="s">
        <v>641</v>
      </c>
      <c r="U120" s="4" t="s">
        <v>641</v>
      </c>
      <c r="V120" s="4" t="s">
        <v>641</v>
      </c>
      <c r="W120" s="4">
        <v>1000</v>
      </c>
      <c r="X120" s="4" t="s">
        <v>641</v>
      </c>
      <c r="Y120" s="4" t="s">
        <v>641</v>
      </c>
      <c r="Z120" s="4" t="s">
        <v>641</v>
      </c>
      <c r="AA120" s="4" t="s">
        <v>641</v>
      </c>
      <c r="AB120" s="4" t="s">
        <v>641</v>
      </c>
      <c r="AC120" s="4">
        <v>850</v>
      </c>
    </row>
    <row r="121" spans="2:29">
      <c r="B121" s="21" t="str">
        <f>IF([1]Sources!B119=0,"",[1]Sources!B119)</f>
        <v>etogas2015the</v>
      </c>
      <c r="C121" t="str">
        <f t="shared" si="2"/>
        <v>Electrolyzer (PEM)</v>
      </c>
      <c r="D121" t="str">
        <f>IFERROR(VLOOKUP(B121,[1]!Sources[#Data],2,FALSE),"")</f>
        <v/>
      </c>
      <c r="E121" t="str">
        <f ca="1">IFERROR(OFFSET([1]Database!$D$3,MATCH(PEM!$B121,[1]Database!$B$4:$B$2416,0)+MATCH(PEM!$C121,[1]Database!$C$4:$C$26,0)-1,MATCH(PEM!E$4,[1]Database!$E$2:$BV$2,0)),"")</f>
        <v/>
      </c>
      <c r="F121" t="str">
        <f t="shared" si="3"/>
        <v>EUR</v>
      </c>
      <c r="G121" s="4" t="s">
        <v>641</v>
      </c>
      <c r="H121" s="4" t="s">
        <v>641</v>
      </c>
      <c r="I121" s="4" t="s">
        <v>641</v>
      </c>
      <c r="J121" s="4" t="s">
        <v>641</v>
      </c>
      <c r="K121" s="4" t="s">
        <v>641</v>
      </c>
      <c r="L121" s="4" t="s">
        <v>641</v>
      </c>
      <c r="M121" s="4" t="s">
        <v>641</v>
      </c>
      <c r="N121" s="4" t="s">
        <v>641</v>
      </c>
      <c r="O121" s="4" t="s">
        <v>641</v>
      </c>
      <c r="P121" s="4" t="s">
        <v>641</v>
      </c>
      <c r="Q121" s="4" t="s">
        <v>641</v>
      </c>
      <c r="R121" s="4" t="s">
        <v>641</v>
      </c>
      <c r="S121" s="4" t="s">
        <v>641</v>
      </c>
      <c r="T121" s="4" t="s">
        <v>641</v>
      </c>
      <c r="U121" s="4" t="s">
        <v>641</v>
      </c>
      <c r="V121" s="4" t="s">
        <v>641</v>
      </c>
      <c r="W121" s="4" t="s">
        <v>641</v>
      </c>
      <c r="X121" s="4" t="s">
        <v>641</v>
      </c>
      <c r="Y121" s="4" t="s">
        <v>641</v>
      </c>
      <c r="Z121" s="4" t="s">
        <v>641</v>
      </c>
      <c r="AA121" s="4" t="s">
        <v>641</v>
      </c>
      <c r="AB121" s="4" t="s">
        <v>641</v>
      </c>
      <c r="AC121" s="4" t="s">
        <v>641</v>
      </c>
    </row>
    <row r="122" spans="2:29">
      <c r="B122" s="21" t="str">
        <f>IF([1]Sources!B120=0,"",[1]Sources!B120)</f>
        <v>fasihi2015economics</v>
      </c>
      <c r="C122" t="str">
        <f t="shared" si="2"/>
        <v>Electrolyzer (PEM)</v>
      </c>
      <c r="D122" t="str">
        <f>IFERROR(VLOOKUP(B122,[1]!Sources[#Data],2,FALSE),"")</f>
        <v/>
      </c>
      <c r="E122" t="str">
        <f ca="1">IFERROR(OFFSET([1]Database!$D$3,MATCH(PEM!$B122,[1]Database!$B$4:$B$2416,0)+MATCH(PEM!$C122,[1]Database!$C$4:$C$26,0)-1,MATCH(PEM!E$4,[1]Database!$E$2:$BV$2,0)),"")</f>
        <v/>
      </c>
      <c r="F122" t="str">
        <f t="shared" si="3"/>
        <v>EUR</v>
      </c>
      <c r="G122" s="4" t="s">
        <v>641</v>
      </c>
      <c r="H122" s="4" t="s">
        <v>641</v>
      </c>
      <c r="I122" s="4" t="s">
        <v>641</v>
      </c>
      <c r="J122" s="4" t="s">
        <v>641</v>
      </c>
      <c r="K122" s="4" t="s">
        <v>641</v>
      </c>
      <c r="L122" s="4" t="s">
        <v>641</v>
      </c>
      <c r="M122" s="4" t="s">
        <v>641</v>
      </c>
      <c r="N122" s="4" t="s">
        <v>641</v>
      </c>
      <c r="O122" s="4" t="s">
        <v>641</v>
      </c>
      <c r="P122" s="4" t="s">
        <v>641</v>
      </c>
      <c r="Q122" s="4" t="s">
        <v>641</v>
      </c>
      <c r="R122" s="4" t="s">
        <v>641</v>
      </c>
      <c r="S122" s="4" t="s">
        <v>641</v>
      </c>
      <c r="T122" s="4" t="s">
        <v>641</v>
      </c>
      <c r="U122" s="4" t="s">
        <v>641</v>
      </c>
      <c r="V122" s="4" t="s">
        <v>641</v>
      </c>
      <c r="W122" s="4" t="s">
        <v>641</v>
      </c>
      <c r="X122" s="4" t="s">
        <v>641</v>
      </c>
      <c r="Y122" s="4" t="s">
        <v>641</v>
      </c>
      <c r="Z122" s="4" t="s">
        <v>641</v>
      </c>
      <c r="AA122" s="4" t="s">
        <v>641</v>
      </c>
      <c r="AB122" s="4" t="s">
        <v>641</v>
      </c>
      <c r="AC122" s="4" t="s">
        <v>641</v>
      </c>
    </row>
    <row r="123" spans="2:29">
      <c r="B123" s="21" t="str">
        <f>IF([1]Sources!B121=0,"",[1]Sources!B121)</f>
        <v>fichtner2014erstellung</v>
      </c>
      <c r="C123" t="str">
        <f t="shared" si="2"/>
        <v>Electrolyzer (PEM)</v>
      </c>
      <c r="D123" t="str">
        <f>IFERROR(VLOOKUP(B123,[1]!Sources[#Data],2,FALSE),"")</f>
        <v/>
      </c>
      <c r="E123" t="str">
        <f ca="1">IFERROR(OFFSET([1]Database!$D$3,MATCH(PEM!$B123,[1]Database!$B$4:$B$2416,0)+MATCH(PEM!$C123,[1]Database!$C$4:$C$26,0)-1,MATCH(PEM!E$4,[1]Database!$E$2:$BV$2,0)),"")</f>
        <v/>
      </c>
      <c r="F123" t="str">
        <f t="shared" si="3"/>
        <v>EUR</v>
      </c>
      <c r="G123" s="4" t="s">
        <v>641</v>
      </c>
      <c r="H123" s="4" t="s">
        <v>641</v>
      </c>
      <c r="I123" s="4" t="s">
        <v>641</v>
      </c>
      <c r="J123" s="4" t="s">
        <v>641</v>
      </c>
      <c r="K123" s="4" t="s">
        <v>641</v>
      </c>
      <c r="L123" s="4" t="s">
        <v>641</v>
      </c>
      <c r="M123" s="4" t="s">
        <v>641</v>
      </c>
      <c r="N123" s="4" t="s">
        <v>641</v>
      </c>
      <c r="O123" s="4" t="s">
        <v>641</v>
      </c>
      <c r="P123" s="4" t="s">
        <v>641</v>
      </c>
      <c r="Q123" s="4" t="s">
        <v>641</v>
      </c>
      <c r="R123" s="4" t="s">
        <v>641</v>
      </c>
      <c r="S123" s="4" t="s">
        <v>641</v>
      </c>
      <c r="T123" s="4" t="s">
        <v>641</v>
      </c>
      <c r="U123" s="4">
        <v>1210.4625146716078</v>
      </c>
      <c r="V123" s="4" t="s">
        <v>641</v>
      </c>
      <c r="W123" s="4" t="s">
        <v>641</v>
      </c>
      <c r="X123" s="4" t="s">
        <v>641</v>
      </c>
      <c r="Y123" s="4" t="s">
        <v>641</v>
      </c>
      <c r="Z123" s="4" t="s">
        <v>641</v>
      </c>
      <c r="AA123" s="4" t="s">
        <v>641</v>
      </c>
      <c r="AB123" s="4" t="s">
        <v>641</v>
      </c>
      <c r="AC123" s="4" t="s">
        <v>641</v>
      </c>
    </row>
    <row r="124" spans="2:29">
      <c r="B124" s="21" t="str">
        <f>IF([1]Sources!B122=0,"",[1]Sources!B122)</f>
        <v>genovese2009current</v>
      </c>
      <c r="C124" t="str">
        <f t="shared" si="2"/>
        <v>Electrolyzer (PEM)</v>
      </c>
      <c r="D124" t="str">
        <f>IFERROR(VLOOKUP(B124,[1]!Sources[#Data],2,FALSE),"")</f>
        <v/>
      </c>
      <c r="E124" t="str">
        <f ca="1">IFERROR(OFFSET([1]Database!$D$3,MATCH(PEM!$B124,[1]Database!$B$4:$B$2416,0)+MATCH(PEM!$C124,[1]Database!$C$4:$C$26,0)-1,MATCH(PEM!E$4,[1]Database!$E$2:$BV$2,0)),"")</f>
        <v/>
      </c>
      <c r="F124" t="str">
        <f t="shared" si="3"/>
        <v>EUR</v>
      </c>
      <c r="G124" s="4" t="s">
        <v>641</v>
      </c>
      <c r="H124" s="4" t="s">
        <v>641</v>
      </c>
      <c r="I124" s="4" t="s">
        <v>641</v>
      </c>
      <c r="J124" s="4" t="s">
        <v>641</v>
      </c>
      <c r="K124" s="4" t="s">
        <v>641</v>
      </c>
      <c r="L124" s="4" t="s">
        <v>641</v>
      </c>
      <c r="M124" s="4" t="s">
        <v>641</v>
      </c>
      <c r="N124" s="4" t="s">
        <v>641</v>
      </c>
      <c r="O124" s="4" t="s">
        <v>641</v>
      </c>
      <c r="P124" s="4" t="s">
        <v>641</v>
      </c>
      <c r="Q124" s="4" t="s">
        <v>641</v>
      </c>
      <c r="R124" s="4" t="s">
        <v>641</v>
      </c>
      <c r="S124" s="4" t="s">
        <v>641</v>
      </c>
      <c r="T124" s="4" t="s">
        <v>641</v>
      </c>
      <c r="U124" s="4" t="s">
        <v>641</v>
      </c>
      <c r="V124" s="4" t="s">
        <v>641</v>
      </c>
      <c r="W124" s="4" t="s">
        <v>641</v>
      </c>
      <c r="X124" s="4" t="s">
        <v>641</v>
      </c>
      <c r="Y124" s="4" t="s">
        <v>641</v>
      </c>
      <c r="Z124" s="4" t="s">
        <v>641</v>
      </c>
      <c r="AA124" s="4" t="s">
        <v>641</v>
      </c>
      <c r="AB124" s="4" t="s">
        <v>641</v>
      </c>
      <c r="AC124" s="4" t="s">
        <v>641</v>
      </c>
    </row>
    <row r="125" spans="2:29">
      <c r="B125" s="21" t="str">
        <f>IF([1]Sources!B123=0,"",[1]Sources!B123)</f>
        <v>graf2014power</v>
      </c>
      <c r="C125" t="str">
        <f t="shared" si="2"/>
        <v>Electrolyzer (PEM)</v>
      </c>
      <c r="D125" t="str">
        <f>IFERROR(VLOOKUP(B125,[1]!Sources[#Data],2,FALSE),"")</f>
        <v/>
      </c>
      <c r="E125" t="str">
        <f ca="1">IFERROR(OFFSET([1]Database!$D$3,MATCH(PEM!$B125,[1]Database!$B$4:$B$2416,0)+MATCH(PEM!$C125,[1]Database!$C$4:$C$26,0)-1,MATCH(PEM!E$4,[1]Database!$E$2:$BV$2,0)),"")</f>
        <v/>
      </c>
      <c r="F125" t="str">
        <f t="shared" si="3"/>
        <v>EUR</v>
      </c>
      <c r="G125" s="4" t="s">
        <v>641</v>
      </c>
      <c r="H125" s="4" t="s">
        <v>641</v>
      </c>
      <c r="I125" s="4" t="s">
        <v>641</v>
      </c>
      <c r="J125" s="4" t="s">
        <v>641</v>
      </c>
      <c r="K125" s="4" t="s">
        <v>641</v>
      </c>
      <c r="L125" s="4" t="s">
        <v>641</v>
      </c>
      <c r="M125" s="4" t="s">
        <v>641</v>
      </c>
      <c r="N125" s="4" t="s">
        <v>641</v>
      </c>
      <c r="O125" s="4" t="s">
        <v>641</v>
      </c>
      <c r="P125" s="4" t="s">
        <v>641</v>
      </c>
      <c r="Q125" s="4" t="s">
        <v>641</v>
      </c>
      <c r="R125" s="4" t="s">
        <v>641</v>
      </c>
      <c r="S125" s="4" t="s">
        <v>641</v>
      </c>
      <c r="T125" s="4" t="s">
        <v>641</v>
      </c>
      <c r="U125" s="4" t="s">
        <v>641</v>
      </c>
      <c r="V125" s="4" t="s">
        <v>641</v>
      </c>
      <c r="W125" s="4" t="s">
        <v>641</v>
      </c>
      <c r="X125" s="4" t="s">
        <v>641</v>
      </c>
      <c r="Y125" s="4" t="s">
        <v>641</v>
      </c>
      <c r="Z125" s="4" t="s">
        <v>641</v>
      </c>
      <c r="AA125" s="4" t="s">
        <v>641</v>
      </c>
      <c r="AB125" s="4" t="s">
        <v>641</v>
      </c>
      <c r="AC125" s="4" t="s">
        <v>641</v>
      </c>
    </row>
    <row r="126" spans="2:29">
      <c r="B126" s="21" t="str">
        <f>IF([1]Sources!B124=0,"",[1]Sources!B124)</f>
        <v>graf2014techno</v>
      </c>
      <c r="C126" t="str">
        <f t="shared" si="2"/>
        <v>Electrolyzer (PEM)</v>
      </c>
      <c r="D126" t="str">
        <f>IFERROR(VLOOKUP(B126,[1]!Sources[#Data],2,FALSE),"")</f>
        <v/>
      </c>
      <c r="E126" t="str">
        <f ca="1">IFERROR(OFFSET([1]Database!$D$3,MATCH(PEM!$B126,[1]Database!$B$4:$B$2416,0)+MATCH(PEM!$C126,[1]Database!$C$4:$C$26,0)-1,MATCH(PEM!E$4,[1]Database!$E$2:$BV$2,0)),"")</f>
        <v/>
      </c>
      <c r="F126" t="str">
        <f t="shared" si="3"/>
        <v>EUR</v>
      </c>
      <c r="G126" s="4" t="s">
        <v>641</v>
      </c>
      <c r="H126" s="4" t="s">
        <v>641</v>
      </c>
      <c r="I126" s="4" t="s">
        <v>641</v>
      </c>
      <c r="J126" s="4" t="s">
        <v>641</v>
      </c>
      <c r="K126" s="4" t="s">
        <v>641</v>
      </c>
      <c r="L126" s="4" t="s">
        <v>641</v>
      </c>
      <c r="M126" s="4" t="s">
        <v>641</v>
      </c>
      <c r="N126" s="4" t="s">
        <v>641</v>
      </c>
      <c r="O126" s="4" t="s">
        <v>641</v>
      </c>
      <c r="P126" s="4" t="s">
        <v>641</v>
      </c>
      <c r="Q126" s="4" t="s">
        <v>641</v>
      </c>
      <c r="R126" s="4" t="s">
        <v>641</v>
      </c>
      <c r="S126" s="4" t="s">
        <v>641</v>
      </c>
      <c r="T126" s="4" t="s">
        <v>641</v>
      </c>
      <c r="U126" s="4" t="s">
        <v>641</v>
      </c>
      <c r="V126" s="4" t="s">
        <v>641</v>
      </c>
      <c r="W126" s="4" t="s">
        <v>641</v>
      </c>
      <c r="X126" s="4" t="s">
        <v>641</v>
      </c>
      <c r="Y126" s="4" t="s">
        <v>641</v>
      </c>
      <c r="Z126" s="4" t="s">
        <v>641</v>
      </c>
      <c r="AA126" s="4" t="s">
        <v>641</v>
      </c>
      <c r="AB126" s="4" t="s">
        <v>641</v>
      </c>
      <c r="AC126" s="4" t="s">
        <v>641</v>
      </c>
    </row>
    <row r="127" spans="2:29">
      <c r="B127" s="21" t="str">
        <f>IF([1]Sources!B125=0,"",[1]Sources!B125)</f>
        <v>greaves2014power</v>
      </c>
      <c r="C127" t="str">
        <f t="shared" si="2"/>
        <v>Electrolyzer (PEM)</v>
      </c>
      <c r="D127" t="str">
        <f>IFERROR(VLOOKUP(B127,[1]!Sources[#Data],2,FALSE),"")</f>
        <v/>
      </c>
      <c r="E127" t="str">
        <f ca="1">IFERROR(OFFSET([1]Database!$D$3,MATCH(PEM!$B127,[1]Database!$B$4:$B$2416,0)+MATCH(PEM!$C127,[1]Database!$C$4:$C$26,0)-1,MATCH(PEM!E$4,[1]Database!$E$2:$BV$2,0)),"")</f>
        <v/>
      </c>
      <c r="F127" t="str">
        <f t="shared" si="3"/>
        <v>EUR</v>
      </c>
      <c r="G127" s="4" t="s">
        <v>641</v>
      </c>
      <c r="H127" s="4" t="s">
        <v>641</v>
      </c>
      <c r="I127" s="4" t="s">
        <v>641</v>
      </c>
      <c r="J127" s="4" t="s">
        <v>641</v>
      </c>
      <c r="K127" s="4" t="s">
        <v>641</v>
      </c>
      <c r="L127" s="4" t="s">
        <v>641</v>
      </c>
      <c r="M127" s="4" t="s">
        <v>641</v>
      </c>
      <c r="N127" s="4" t="s">
        <v>641</v>
      </c>
      <c r="O127" s="4" t="s">
        <v>641</v>
      </c>
      <c r="P127" s="4" t="s">
        <v>641</v>
      </c>
      <c r="Q127" s="4" t="s">
        <v>641</v>
      </c>
      <c r="R127" s="4" t="s">
        <v>641</v>
      </c>
      <c r="S127" s="4" t="s">
        <v>641</v>
      </c>
      <c r="T127" s="4" t="s">
        <v>641</v>
      </c>
      <c r="U127" s="4" t="s">
        <v>641</v>
      </c>
      <c r="V127" s="4" t="s">
        <v>641</v>
      </c>
      <c r="W127" s="4" t="s">
        <v>641</v>
      </c>
      <c r="X127" s="4" t="s">
        <v>641</v>
      </c>
      <c r="Y127" s="4" t="s">
        <v>641</v>
      </c>
      <c r="Z127" s="4" t="s">
        <v>641</v>
      </c>
      <c r="AA127" s="4" t="s">
        <v>641</v>
      </c>
      <c r="AB127" s="4" t="s">
        <v>641</v>
      </c>
      <c r="AC127" s="4" t="s">
        <v>641</v>
      </c>
    </row>
    <row r="128" spans="2:29">
      <c r="B128" s="21" t="str">
        <f>IF([1]Sources!B126=0,"",[1]Sources!B126)</f>
        <v>grond2013systems</v>
      </c>
      <c r="C128" t="str">
        <f t="shared" si="2"/>
        <v>Electrolyzer (PEM)</v>
      </c>
      <c r="D128" t="str">
        <f>IFERROR(VLOOKUP(B128,[1]!Sources[#Data],2,FALSE),"")</f>
        <v/>
      </c>
      <c r="E128" t="str">
        <f ca="1">IFERROR(OFFSET([1]Database!$D$3,MATCH(PEM!$B128,[1]Database!$B$4:$B$2416,0)+MATCH(PEM!$C128,[1]Database!$C$4:$C$26,0)-1,MATCH(PEM!E$4,[1]Database!$E$2:$BV$2,0)),"")</f>
        <v/>
      </c>
      <c r="F128" t="str">
        <f t="shared" si="3"/>
        <v>EUR</v>
      </c>
      <c r="G128" s="4" t="s">
        <v>641</v>
      </c>
      <c r="H128" s="4" t="s">
        <v>641</v>
      </c>
      <c r="I128" s="4" t="s">
        <v>641</v>
      </c>
      <c r="J128" s="4" t="s">
        <v>641</v>
      </c>
      <c r="K128" s="4" t="s">
        <v>641</v>
      </c>
      <c r="L128" s="4" t="s">
        <v>641</v>
      </c>
      <c r="M128" s="4" t="s">
        <v>641</v>
      </c>
      <c r="N128" s="4" t="s">
        <v>641</v>
      </c>
      <c r="O128" s="4" t="s">
        <v>641</v>
      </c>
      <c r="P128" s="4" t="s">
        <v>641</v>
      </c>
      <c r="Q128" s="4" t="s">
        <v>641</v>
      </c>
      <c r="R128" s="4" t="s">
        <v>641</v>
      </c>
      <c r="S128" s="4" t="s">
        <v>641</v>
      </c>
      <c r="T128" s="4" t="s">
        <v>641</v>
      </c>
      <c r="U128" s="4" t="s">
        <v>641</v>
      </c>
      <c r="V128" s="4" t="s">
        <v>641</v>
      </c>
      <c r="W128" s="4" t="s">
        <v>641</v>
      </c>
      <c r="X128" s="4" t="s">
        <v>641</v>
      </c>
      <c r="Y128" s="4" t="s">
        <v>641</v>
      </c>
      <c r="Z128" s="4" t="s">
        <v>641</v>
      </c>
      <c r="AA128" s="4" t="s">
        <v>641</v>
      </c>
      <c r="AB128" s="4" t="s">
        <v>641</v>
      </c>
      <c r="AC128" s="4" t="s">
        <v>641</v>
      </c>
    </row>
    <row r="129" spans="2:29">
      <c r="B129" s="21" t="str">
        <f>IF([1]Sources!B127=0,"",[1]Sources!B127)</f>
        <v>harrison2009wind</v>
      </c>
      <c r="C129" t="str">
        <f t="shared" si="2"/>
        <v>Electrolyzer (PEM)</v>
      </c>
      <c r="D129" t="str">
        <f>IFERROR(VLOOKUP(B129,[1]!Sources[#Data],2,FALSE),"")</f>
        <v/>
      </c>
      <c r="E129" t="str">
        <f ca="1">IFERROR(OFFSET([1]Database!$D$3,MATCH(PEM!$B129,[1]Database!$B$4:$B$2416,0)+MATCH(PEM!$C129,[1]Database!$C$4:$C$26,0)-1,MATCH(PEM!E$4,[1]Database!$E$2:$BV$2,0)),"")</f>
        <v/>
      </c>
      <c r="F129" t="str">
        <f t="shared" si="3"/>
        <v>EUR</v>
      </c>
      <c r="G129" s="4" t="s">
        <v>641</v>
      </c>
      <c r="H129" s="4" t="s">
        <v>641</v>
      </c>
      <c r="I129" s="4" t="s">
        <v>641</v>
      </c>
      <c r="J129" s="4" t="s">
        <v>641</v>
      </c>
      <c r="K129" s="4" t="s">
        <v>641</v>
      </c>
      <c r="L129" s="4" t="s">
        <v>641</v>
      </c>
      <c r="M129" s="4" t="s">
        <v>641</v>
      </c>
      <c r="N129" s="4" t="s">
        <v>641</v>
      </c>
      <c r="O129" s="4" t="s">
        <v>641</v>
      </c>
      <c r="P129" s="4" t="s">
        <v>641</v>
      </c>
      <c r="Q129" s="4" t="s">
        <v>641</v>
      </c>
      <c r="R129" s="4" t="s">
        <v>641</v>
      </c>
      <c r="S129" s="4" t="s">
        <v>641</v>
      </c>
      <c r="T129" s="4" t="s">
        <v>641</v>
      </c>
      <c r="U129" s="4" t="s">
        <v>641</v>
      </c>
      <c r="V129" s="4" t="s">
        <v>641</v>
      </c>
      <c r="W129" s="4" t="s">
        <v>641</v>
      </c>
      <c r="X129" s="4" t="s">
        <v>641</v>
      </c>
      <c r="Y129" s="4" t="s">
        <v>641</v>
      </c>
      <c r="Z129" s="4" t="s">
        <v>641</v>
      </c>
      <c r="AA129" s="4" t="s">
        <v>641</v>
      </c>
      <c r="AB129" s="4" t="s">
        <v>641</v>
      </c>
      <c r="AC129" s="4" t="s">
        <v>641</v>
      </c>
    </row>
    <row r="130" spans="2:29">
      <c r="B130" s="21" t="str">
        <f>IF([1]Sources!B128=0,"",[1]Sources!B128)</f>
        <v>harvego2008economic</v>
      </c>
      <c r="C130" t="str">
        <f t="shared" si="2"/>
        <v>Electrolyzer (PEM)</v>
      </c>
      <c r="D130" t="str">
        <f>IFERROR(VLOOKUP(B130,[1]!Sources[#Data],2,FALSE),"")</f>
        <v/>
      </c>
      <c r="E130" t="str">
        <f ca="1">IFERROR(OFFSET([1]Database!$D$3,MATCH(PEM!$B130,[1]Database!$B$4:$B$2416,0)+MATCH(PEM!$C130,[1]Database!$C$4:$C$26,0)-1,MATCH(PEM!E$4,[1]Database!$E$2:$BV$2,0)),"")</f>
        <v/>
      </c>
      <c r="F130" t="str">
        <f t="shared" si="3"/>
        <v>EUR</v>
      </c>
      <c r="G130" s="4" t="s">
        <v>641</v>
      </c>
      <c r="H130" s="4" t="s">
        <v>641</v>
      </c>
      <c r="I130" s="4" t="s">
        <v>641</v>
      </c>
      <c r="J130" s="4" t="s">
        <v>641</v>
      </c>
      <c r="K130" s="4" t="s">
        <v>641</v>
      </c>
      <c r="L130" s="4" t="s">
        <v>641</v>
      </c>
      <c r="M130" s="4" t="s">
        <v>641</v>
      </c>
      <c r="N130" s="4" t="s">
        <v>641</v>
      </c>
      <c r="O130" s="4" t="s">
        <v>641</v>
      </c>
      <c r="P130" s="4" t="s">
        <v>641</v>
      </c>
      <c r="Q130" s="4" t="s">
        <v>641</v>
      </c>
      <c r="R130" s="4" t="s">
        <v>641</v>
      </c>
      <c r="S130" s="4" t="s">
        <v>641</v>
      </c>
      <c r="T130" s="4" t="s">
        <v>641</v>
      </c>
      <c r="U130" s="4" t="s">
        <v>641</v>
      </c>
      <c r="V130" s="4" t="s">
        <v>641</v>
      </c>
      <c r="W130" s="4" t="s">
        <v>641</v>
      </c>
      <c r="X130" s="4" t="s">
        <v>641</v>
      </c>
      <c r="Y130" s="4" t="s">
        <v>641</v>
      </c>
      <c r="Z130" s="4" t="s">
        <v>641</v>
      </c>
      <c r="AA130" s="4" t="s">
        <v>641</v>
      </c>
      <c r="AB130" s="4" t="s">
        <v>641</v>
      </c>
      <c r="AC130" s="4" t="s">
        <v>641</v>
      </c>
    </row>
    <row r="131" spans="2:29">
      <c r="B131" s="21" t="str">
        <f>IF([1]Sources!B129=0,"",[1]Sources!B129)</f>
        <v>harvey2014power</v>
      </c>
      <c r="C131" t="str">
        <f t="shared" si="2"/>
        <v>Electrolyzer (PEM)</v>
      </c>
      <c r="D131" t="str">
        <f>IFERROR(VLOOKUP(B131,[1]!Sources[#Data],2,FALSE),"")</f>
        <v/>
      </c>
      <c r="E131" t="str">
        <f ca="1">IFERROR(OFFSET([1]Database!$D$3,MATCH(PEM!$B131,[1]Database!$B$4:$B$2416,0)+MATCH(PEM!$C131,[1]Database!$C$4:$C$26,0)-1,MATCH(PEM!E$4,[1]Database!$E$2:$BV$2,0)),"")</f>
        <v/>
      </c>
      <c r="F131" t="str">
        <f t="shared" si="3"/>
        <v>EUR</v>
      </c>
      <c r="G131" s="4" t="s">
        <v>641</v>
      </c>
      <c r="H131" s="4" t="s">
        <v>641</v>
      </c>
      <c r="I131" s="4" t="s">
        <v>641</v>
      </c>
      <c r="J131" s="4" t="s">
        <v>641</v>
      </c>
      <c r="K131" s="4" t="s">
        <v>641</v>
      </c>
      <c r="L131" s="4" t="s">
        <v>641</v>
      </c>
      <c r="M131" s="4" t="s">
        <v>641</v>
      </c>
      <c r="N131" s="4" t="s">
        <v>641</v>
      </c>
      <c r="O131" s="4" t="s">
        <v>641</v>
      </c>
      <c r="P131" s="4" t="s">
        <v>641</v>
      </c>
      <c r="Q131" s="4" t="s">
        <v>641</v>
      </c>
      <c r="R131" s="4" t="s">
        <v>641</v>
      </c>
      <c r="S131" s="4" t="s">
        <v>641</v>
      </c>
      <c r="T131" s="4" t="s">
        <v>641</v>
      </c>
      <c r="U131" s="4" t="s">
        <v>641</v>
      </c>
      <c r="V131" s="4" t="s">
        <v>641</v>
      </c>
      <c r="W131" s="4" t="s">
        <v>641</v>
      </c>
      <c r="X131" s="4" t="s">
        <v>641</v>
      </c>
      <c r="Y131" s="4" t="s">
        <v>641</v>
      </c>
      <c r="Z131" s="4" t="s">
        <v>641</v>
      </c>
      <c r="AA131" s="4" t="s">
        <v>641</v>
      </c>
      <c r="AB131" s="4" t="s">
        <v>641</v>
      </c>
      <c r="AC131" s="4" t="s">
        <v>641</v>
      </c>
    </row>
    <row r="132" spans="2:29">
      <c r="B132" s="21" t="str">
        <f>IF([1]Sources!B130=0,"",[1]Sources!B130)</f>
        <v>heinisch2014modelling</v>
      </c>
      <c r="C132" t="str">
        <f t="shared" si="2"/>
        <v>Electrolyzer (PEM)</v>
      </c>
      <c r="D132" t="str">
        <f>IFERROR(VLOOKUP(B132,[1]!Sources[#Data],2,FALSE),"")</f>
        <v/>
      </c>
      <c r="E132" t="str">
        <f ca="1">IFERROR(OFFSET([1]Database!$D$3,MATCH(PEM!$B132,[1]Database!$B$4:$B$2416,0)+MATCH(PEM!$C132,[1]Database!$C$4:$C$26,0)-1,MATCH(PEM!E$4,[1]Database!$E$2:$BV$2,0)),"")</f>
        <v/>
      </c>
      <c r="F132" t="str">
        <f t="shared" si="3"/>
        <v>EUR</v>
      </c>
      <c r="G132" s="4" t="s">
        <v>641</v>
      </c>
      <c r="H132" s="4" t="s">
        <v>641</v>
      </c>
      <c r="I132" s="4" t="s">
        <v>641</v>
      </c>
      <c r="J132" s="4" t="s">
        <v>641</v>
      </c>
      <c r="K132" s="4" t="s">
        <v>641</v>
      </c>
      <c r="L132" s="4" t="s">
        <v>641</v>
      </c>
      <c r="M132" s="4" t="s">
        <v>641</v>
      </c>
      <c r="N132" s="4" t="s">
        <v>641</v>
      </c>
      <c r="O132" s="4" t="s">
        <v>641</v>
      </c>
      <c r="P132" s="4" t="s">
        <v>641</v>
      </c>
      <c r="Q132" s="4" t="s">
        <v>641</v>
      </c>
      <c r="R132" s="4" t="s">
        <v>641</v>
      </c>
      <c r="S132" s="4" t="s">
        <v>641</v>
      </c>
      <c r="T132" s="4" t="s">
        <v>641</v>
      </c>
      <c r="U132" s="4" t="s">
        <v>641</v>
      </c>
      <c r="V132" s="4" t="s">
        <v>641</v>
      </c>
      <c r="W132" s="4" t="s">
        <v>641</v>
      </c>
      <c r="X132" s="4" t="s">
        <v>641</v>
      </c>
      <c r="Y132" s="4" t="s">
        <v>641</v>
      </c>
      <c r="Z132" s="4" t="s">
        <v>641</v>
      </c>
      <c r="AA132" s="4" t="s">
        <v>641</v>
      </c>
      <c r="AB132" s="4" t="s">
        <v>641</v>
      </c>
      <c r="AC132" s="4" t="s">
        <v>641</v>
      </c>
    </row>
    <row r="133" spans="2:29">
      <c r="B133" s="21" t="str">
        <f>IF([1]Sources!B131=0,"",[1]Sources!B131)</f>
        <v>hermann2014prufung</v>
      </c>
      <c r="C133" t="str">
        <f t="shared" si="2"/>
        <v>Electrolyzer (PEM)</v>
      </c>
      <c r="D133" t="str">
        <f>IFERROR(VLOOKUP(B133,[1]!Sources[#Data],2,FALSE),"")</f>
        <v/>
      </c>
      <c r="E133" t="str">
        <f ca="1">IFERROR(OFFSET([1]Database!$D$3,MATCH(PEM!$B133,[1]Database!$B$4:$B$2416,0)+MATCH(PEM!$C133,[1]Database!$C$4:$C$26,0)-1,MATCH(PEM!E$4,[1]Database!$E$2:$BV$2,0)),"")</f>
        <v/>
      </c>
      <c r="F133" t="str">
        <f t="shared" si="3"/>
        <v>EUR</v>
      </c>
      <c r="G133" s="4" t="s">
        <v>641</v>
      </c>
      <c r="H133" s="4" t="s">
        <v>641</v>
      </c>
      <c r="I133" s="4" t="s">
        <v>641</v>
      </c>
      <c r="J133" s="4" t="s">
        <v>641</v>
      </c>
      <c r="K133" s="4" t="s">
        <v>641</v>
      </c>
      <c r="L133" s="4" t="s">
        <v>641</v>
      </c>
      <c r="M133" s="4" t="s">
        <v>641</v>
      </c>
      <c r="N133" s="4" t="s">
        <v>641</v>
      </c>
      <c r="O133" s="4" t="s">
        <v>641</v>
      </c>
      <c r="P133" s="4" t="s">
        <v>641</v>
      </c>
      <c r="Q133" s="4" t="s">
        <v>641</v>
      </c>
      <c r="R133" s="4" t="s">
        <v>641</v>
      </c>
      <c r="S133" s="4" t="s">
        <v>641</v>
      </c>
      <c r="T133" s="4" t="s">
        <v>641</v>
      </c>
      <c r="U133" s="4" t="s">
        <v>641</v>
      </c>
      <c r="V133" s="4" t="s">
        <v>641</v>
      </c>
      <c r="W133" s="4" t="s">
        <v>641</v>
      </c>
      <c r="X133" s="4" t="s">
        <v>641</v>
      </c>
      <c r="Y133" s="4" t="s">
        <v>641</v>
      </c>
      <c r="Z133" s="4" t="s">
        <v>641</v>
      </c>
      <c r="AA133" s="4" t="s">
        <v>641</v>
      </c>
      <c r="AB133" s="4" t="s">
        <v>641</v>
      </c>
      <c r="AC133" s="4" t="s">
        <v>641</v>
      </c>
    </row>
    <row r="134" spans="2:29">
      <c r="B134" s="21" t="str">
        <f>IF([1]Sources!B132=0,"",[1]Sources!B132)</f>
        <v>ivy2004summary</v>
      </c>
      <c r="C134" t="str">
        <f t="shared" ref="C134:C168" si="4">IF(B134&lt;&gt;"",$C$3,"")</f>
        <v>Electrolyzer (PEM)</v>
      </c>
      <c r="D134" t="str">
        <f>IFERROR(VLOOKUP(B134,[1]!Sources[#Data],2,FALSE),"")</f>
        <v/>
      </c>
      <c r="E134" t="str">
        <f ca="1">IFERROR(OFFSET([1]Database!$D$3,MATCH(PEM!$B134,[1]Database!$B$4:$B$2416,0)+MATCH(PEM!$C134,[1]Database!$C$4:$C$26,0)-1,MATCH(PEM!E$4,[1]Database!$E$2:$BV$2,0)),"")</f>
        <v/>
      </c>
      <c r="F134" t="str">
        <f t="shared" ref="F134:F168" si="5">IF(B134="","",MID($B$3,FIND(" ",$B$3)+1,3))</f>
        <v>EUR</v>
      </c>
      <c r="G134" s="4" t="s">
        <v>641</v>
      </c>
      <c r="H134" s="4" t="s">
        <v>641</v>
      </c>
      <c r="I134" s="4" t="s">
        <v>641</v>
      </c>
      <c r="J134" s="4" t="s">
        <v>641</v>
      </c>
      <c r="K134" s="4" t="s">
        <v>641</v>
      </c>
      <c r="L134" s="4" t="s">
        <v>641</v>
      </c>
      <c r="M134" s="4" t="s">
        <v>641</v>
      </c>
      <c r="N134" s="4" t="s">
        <v>641</v>
      </c>
      <c r="O134" s="4" t="s">
        <v>641</v>
      </c>
      <c r="P134" s="4" t="s">
        <v>641</v>
      </c>
      <c r="Q134" s="4" t="s">
        <v>641</v>
      </c>
      <c r="R134" s="4" t="s">
        <v>641</v>
      </c>
      <c r="S134" s="4" t="s">
        <v>641</v>
      </c>
      <c r="T134" s="4" t="s">
        <v>641</v>
      </c>
      <c r="U134" s="4" t="s">
        <v>641</v>
      </c>
      <c r="V134" s="4" t="s">
        <v>641</v>
      </c>
      <c r="W134" s="4" t="s">
        <v>641</v>
      </c>
      <c r="X134" s="4" t="s">
        <v>641</v>
      </c>
      <c r="Y134" s="4" t="s">
        <v>641</v>
      </c>
      <c r="Z134" s="4" t="s">
        <v>641</v>
      </c>
      <c r="AA134" s="4" t="s">
        <v>641</v>
      </c>
      <c r="AB134" s="4" t="s">
        <v>641</v>
      </c>
      <c r="AC134" s="4" t="s">
        <v>641</v>
      </c>
    </row>
    <row r="135" spans="2:29">
      <c r="B135" s="21" t="str">
        <f>IF([1]Sources!B133=0,"",[1]Sources!B133)</f>
        <v>jentsch2014analyse</v>
      </c>
      <c r="C135" t="str">
        <f t="shared" si="4"/>
        <v>Electrolyzer (PEM)</v>
      </c>
      <c r="D135" t="str">
        <f>IFERROR(VLOOKUP(B135,[1]!Sources[#Data],2,FALSE),"")</f>
        <v/>
      </c>
      <c r="E135" t="str">
        <f ca="1">IFERROR(OFFSET([1]Database!$D$3,MATCH(PEM!$B135,[1]Database!$B$4:$B$2416,0)+MATCH(PEM!$C135,[1]Database!$C$4:$C$26,0)-1,MATCH(PEM!E$4,[1]Database!$E$2:$BV$2,0)),"")</f>
        <v/>
      </c>
      <c r="F135" t="str">
        <f t="shared" si="5"/>
        <v>EUR</v>
      </c>
      <c r="G135" s="4" t="s">
        <v>641</v>
      </c>
      <c r="H135" s="4" t="s">
        <v>641</v>
      </c>
      <c r="I135" s="4" t="s">
        <v>641</v>
      </c>
      <c r="J135" s="4" t="s">
        <v>641</v>
      </c>
      <c r="K135" s="4" t="s">
        <v>641</v>
      </c>
      <c r="L135" s="4" t="s">
        <v>641</v>
      </c>
      <c r="M135" s="4" t="s">
        <v>641</v>
      </c>
      <c r="N135" s="4" t="s">
        <v>641</v>
      </c>
      <c r="O135" s="4" t="s">
        <v>641</v>
      </c>
      <c r="P135" s="4" t="s">
        <v>641</v>
      </c>
      <c r="Q135" s="4" t="s">
        <v>641</v>
      </c>
      <c r="R135" s="4" t="s">
        <v>641</v>
      </c>
      <c r="S135" s="4" t="s">
        <v>641</v>
      </c>
      <c r="T135" s="4" t="s">
        <v>641</v>
      </c>
      <c r="U135" s="4" t="s">
        <v>641</v>
      </c>
      <c r="V135" s="4" t="s">
        <v>641</v>
      </c>
      <c r="W135" s="4" t="s">
        <v>641</v>
      </c>
      <c r="X135" s="4" t="s">
        <v>641</v>
      </c>
      <c r="Y135" s="4" t="s">
        <v>641</v>
      </c>
      <c r="Z135" s="4" t="s">
        <v>641</v>
      </c>
      <c r="AA135" s="4" t="s">
        <v>641</v>
      </c>
      <c r="AB135" s="4" t="s">
        <v>641</v>
      </c>
      <c r="AC135" s="4" t="s">
        <v>641</v>
      </c>
    </row>
    <row r="136" spans="2:29">
      <c r="B136" s="21" t="str">
        <f>IF([1]Sources!B134=0,"",[1]Sources!B134)</f>
        <v>jentsch2014potenziale</v>
      </c>
      <c r="C136" t="str">
        <f t="shared" si="4"/>
        <v>Electrolyzer (PEM)</v>
      </c>
      <c r="D136" t="str">
        <f>IFERROR(VLOOKUP(B136,[1]!Sources[#Data],2,FALSE),"")</f>
        <v/>
      </c>
      <c r="E136" t="str">
        <f ca="1">IFERROR(OFFSET([1]Database!$D$3,MATCH(PEM!$B136,[1]Database!$B$4:$B$2416,0)+MATCH(PEM!$C136,[1]Database!$C$4:$C$26,0)-1,MATCH(PEM!E$4,[1]Database!$E$2:$BV$2,0)),"")</f>
        <v/>
      </c>
      <c r="F136" t="str">
        <f t="shared" si="5"/>
        <v>EUR</v>
      </c>
      <c r="G136" s="4" t="s">
        <v>641</v>
      </c>
      <c r="H136" s="4" t="s">
        <v>641</v>
      </c>
      <c r="I136" s="4" t="s">
        <v>641</v>
      </c>
      <c r="J136" s="4" t="s">
        <v>641</v>
      </c>
      <c r="K136" s="4" t="s">
        <v>641</v>
      </c>
      <c r="L136" s="4" t="s">
        <v>641</v>
      </c>
      <c r="M136" s="4" t="s">
        <v>641</v>
      </c>
      <c r="N136" s="4" t="s">
        <v>641</v>
      </c>
      <c r="O136" s="4" t="s">
        <v>641</v>
      </c>
      <c r="P136" s="4" t="s">
        <v>641</v>
      </c>
      <c r="Q136" s="4" t="s">
        <v>641</v>
      </c>
      <c r="R136" s="4" t="s">
        <v>641</v>
      </c>
      <c r="S136" s="4" t="s">
        <v>641</v>
      </c>
      <c r="T136" s="4" t="s">
        <v>641</v>
      </c>
      <c r="U136" s="4" t="s">
        <v>641</v>
      </c>
      <c r="V136" s="4" t="s">
        <v>641</v>
      </c>
      <c r="W136" s="4" t="s">
        <v>641</v>
      </c>
      <c r="X136" s="4" t="s">
        <v>641</v>
      </c>
      <c r="Y136" s="4" t="s">
        <v>641</v>
      </c>
      <c r="Z136" s="4" t="s">
        <v>641</v>
      </c>
      <c r="AA136" s="4" t="s">
        <v>641</v>
      </c>
      <c r="AB136" s="4" t="s">
        <v>641</v>
      </c>
      <c r="AC136" s="4" t="s">
        <v>641</v>
      </c>
    </row>
    <row r="137" spans="2:29">
      <c r="B137" s="21" t="str">
        <f>IF([1]Sources!B135=0,"",[1]Sources!B135)</f>
        <v>levene2005economic</v>
      </c>
      <c r="C137" t="str">
        <f t="shared" si="4"/>
        <v>Electrolyzer (PEM)</v>
      </c>
      <c r="D137" t="str">
        <f>IFERROR(VLOOKUP(B137,[1]!Sources[#Data],2,FALSE),"")</f>
        <v/>
      </c>
      <c r="E137" t="str">
        <f ca="1">IFERROR(OFFSET([1]Database!$D$3,MATCH(PEM!$B137,[1]Database!$B$4:$B$2416,0)+MATCH(PEM!$C137,[1]Database!$C$4:$C$26,0)-1,MATCH(PEM!E$4,[1]Database!$E$2:$BV$2,0)),"")</f>
        <v/>
      </c>
      <c r="F137" t="str">
        <f t="shared" si="5"/>
        <v>EUR</v>
      </c>
      <c r="G137" s="4" t="s">
        <v>641</v>
      </c>
      <c r="H137" s="4" t="s">
        <v>641</v>
      </c>
      <c r="I137" s="4" t="s">
        <v>641</v>
      </c>
      <c r="J137" s="4" t="s">
        <v>641</v>
      </c>
      <c r="K137" s="4" t="s">
        <v>641</v>
      </c>
      <c r="L137" s="4" t="s">
        <v>641</v>
      </c>
      <c r="M137" s="4" t="s">
        <v>641</v>
      </c>
      <c r="N137" s="4" t="s">
        <v>641</v>
      </c>
      <c r="O137" s="4" t="s">
        <v>641</v>
      </c>
      <c r="P137" s="4" t="s">
        <v>641</v>
      </c>
      <c r="Q137" s="4" t="s">
        <v>641</v>
      </c>
      <c r="R137" s="4" t="s">
        <v>641</v>
      </c>
      <c r="S137" s="4" t="s">
        <v>641</v>
      </c>
      <c r="T137" s="4" t="s">
        <v>641</v>
      </c>
      <c r="U137" s="4" t="s">
        <v>641</v>
      </c>
      <c r="V137" s="4" t="s">
        <v>641</v>
      </c>
      <c r="W137" s="4" t="s">
        <v>641</v>
      </c>
      <c r="X137" s="4" t="s">
        <v>641</v>
      </c>
      <c r="Y137" s="4" t="s">
        <v>641</v>
      </c>
      <c r="Z137" s="4" t="s">
        <v>641</v>
      </c>
      <c r="AA137" s="4" t="s">
        <v>641</v>
      </c>
      <c r="AB137" s="4" t="s">
        <v>641</v>
      </c>
      <c r="AC137" s="4" t="s">
        <v>641</v>
      </c>
    </row>
    <row r="138" spans="2:29">
      <c r="B138" s="21" t="str">
        <f>IF([1]Sources!B136=0,"",[1]Sources!B136)</f>
        <v>liese2013experiences</v>
      </c>
      <c r="C138" t="str">
        <f t="shared" si="4"/>
        <v>Electrolyzer (PEM)</v>
      </c>
      <c r="D138" t="str">
        <f>IFERROR(VLOOKUP(B138,[1]!Sources[#Data],2,FALSE),"")</f>
        <v/>
      </c>
      <c r="E138" t="str">
        <f ca="1">IFERROR(OFFSET([1]Database!$D$3,MATCH(PEM!$B138,[1]Database!$B$4:$B$2416,0)+MATCH(PEM!$C138,[1]Database!$C$4:$C$26,0)-1,MATCH(PEM!E$4,[1]Database!$E$2:$BV$2,0)),"")</f>
        <v/>
      </c>
      <c r="F138" t="str">
        <f t="shared" si="5"/>
        <v>EUR</v>
      </c>
      <c r="G138" s="4" t="s">
        <v>641</v>
      </c>
      <c r="H138" s="4" t="s">
        <v>641</v>
      </c>
      <c r="I138" s="4" t="s">
        <v>641</v>
      </c>
      <c r="J138" s="4" t="s">
        <v>641</v>
      </c>
      <c r="K138" s="4" t="s">
        <v>641</v>
      </c>
      <c r="L138" s="4" t="s">
        <v>641</v>
      </c>
      <c r="M138" s="4" t="s">
        <v>641</v>
      </c>
      <c r="N138" s="4" t="s">
        <v>641</v>
      </c>
      <c r="O138" s="4" t="s">
        <v>641</v>
      </c>
      <c r="P138" s="4" t="s">
        <v>641</v>
      </c>
      <c r="Q138" s="4" t="s">
        <v>641</v>
      </c>
      <c r="R138" s="4" t="s">
        <v>641</v>
      </c>
      <c r="S138" s="4" t="s">
        <v>641</v>
      </c>
      <c r="T138" s="4">
        <v>5061.3373948402659</v>
      </c>
      <c r="U138" s="4" t="s">
        <v>641</v>
      </c>
      <c r="V138" s="4" t="s">
        <v>641</v>
      </c>
      <c r="W138" s="4" t="s">
        <v>641</v>
      </c>
      <c r="X138" s="4" t="s">
        <v>641</v>
      </c>
      <c r="Y138" s="4" t="s">
        <v>641</v>
      </c>
      <c r="Z138" s="4" t="s">
        <v>641</v>
      </c>
      <c r="AA138" s="4" t="s">
        <v>641</v>
      </c>
      <c r="AB138" s="4" t="s">
        <v>641</v>
      </c>
      <c r="AC138" s="4" t="s">
        <v>641</v>
      </c>
    </row>
    <row r="139" spans="2:29">
      <c r="B139" s="21" t="str">
        <f>IF([1]Sources!B137=0,"",[1]Sources!B137)</f>
        <v>lymberopoulos2005hydrogen</v>
      </c>
      <c r="C139" t="str">
        <f t="shared" si="4"/>
        <v>Electrolyzer (PEM)</v>
      </c>
      <c r="D139" t="str">
        <f>IFERROR(VLOOKUP(B139,[1]!Sources[#Data],2,FALSE),"")</f>
        <v/>
      </c>
      <c r="E139" t="str">
        <f ca="1">IFERROR(OFFSET([1]Database!$D$3,MATCH(PEM!$B139,[1]Database!$B$4:$B$2416,0)+MATCH(PEM!$C139,[1]Database!$C$4:$C$26,0)-1,MATCH(PEM!E$4,[1]Database!$E$2:$BV$2,0)),"")</f>
        <v/>
      </c>
      <c r="F139" t="str">
        <f t="shared" si="5"/>
        <v>EUR</v>
      </c>
      <c r="G139" s="4" t="s">
        <v>641</v>
      </c>
      <c r="H139" s="4" t="s">
        <v>641</v>
      </c>
      <c r="I139" s="4" t="s">
        <v>641</v>
      </c>
      <c r="J139" s="4">
        <v>3368.8735590945344</v>
      </c>
      <c r="K139" s="4">
        <v>3368.8735590945344</v>
      </c>
      <c r="L139" s="4">
        <v>3368.8735590945344</v>
      </c>
      <c r="M139" s="4" t="s">
        <v>641</v>
      </c>
      <c r="N139" s="4" t="s">
        <v>641</v>
      </c>
      <c r="O139" s="4" t="s">
        <v>641</v>
      </c>
      <c r="P139" s="4" t="s">
        <v>641</v>
      </c>
      <c r="Q139" s="4" t="s">
        <v>641</v>
      </c>
      <c r="R139" s="4" t="s">
        <v>641</v>
      </c>
      <c r="S139" s="4" t="s">
        <v>641</v>
      </c>
      <c r="T139" s="4" t="s">
        <v>641</v>
      </c>
      <c r="U139" s="4" t="s">
        <v>641</v>
      </c>
      <c r="V139" s="4" t="s">
        <v>641</v>
      </c>
      <c r="W139" s="4" t="s">
        <v>641</v>
      </c>
      <c r="X139" s="4" t="s">
        <v>641</v>
      </c>
      <c r="Y139" s="4" t="s">
        <v>641</v>
      </c>
      <c r="Z139" s="4" t="s">
        <v>641</v>
      </c>
      <c r="AA139" s="4">
        <v>336.88735590945345</v>
      </c>
      <c r="AB139" s="4" t="s">
        <v>641</v>
      </c>
      <c r="AC139" s="4" t="s">
        <v>641</v>
      </c>
    </row>
    <row r="140" spans="2:29">
      <c r="B140" s="21" t="str">
        <f>IF([1]Sources!B138=0,"",[1]Sources!B138)</f>
        <v>menanteau2010une</v>
      </c>
      <c r="C140" t="str">
        <f t="shared" si="4"/>
        <v>Electrolyzer (PEM)</v>
      </c>
      <c r="D140" t="str">
        <f>IFERROR(VLOOKUP(B140,[1]!Sources[#Data],2,FALSE),"")</f>
        <v/>
      </c>
      <c r="E140" t="str">
        <f ca="1">IFERROR(OFFSET([1]Database!$D$3,MATCH(PEM!$B140,[1]Database!$B$4:$B$2416,0)+MATCH(PEM!$C140,[1]Database!$C$4:$C$26,0)-1,MATCH(PEM!E$4,[1]Database!$E$2:$BV$2,0)),"")</f>
        <v/>
      </c>
      <c r="F140" t="str">
        <f t="shared" si="5"/>
        <v>EUR</v>
      </c>
      <c r="G140" s="4" t="s">
        <v>641</v>
      </c>
      <c r="H140" s="4" t="s">
        <v>641</v>
      </c>
      <c r="I140" s="4" t="s">
        <v>641</v>
      </c>
      <c r="J140" s="4" t="s">
        <v>641</v>
      </c>
      <c r="K140" s="4" t="s">
        <v>641</v>
      </c>
      <c r="L140" s="4" t="s">
        <v>641</v>
      </c>
      <c r="M140" s="4" t="s">
        <v>641</v>
      </c>
      <c r="N140" s="4" t="s">
        <v>641</v>
      </c>
      <c r="O140" s="4" t="s">
        <v>641</v>
      </c>
      <c r="P140" s="4" t="s">
        <v>641</v>
      </c>
      <c r="Q140" s="4">
        <v>2133.3034312292084</v>
      </c>
      <c r="R140" s="4" t="s">
        <v>641</v>
      </c>
      <c r="S140" s="4" t="s">
        <v>641</v>
      </c>
      <c r="T140" s="4" t="s">
        <v>641</v>
      </c>
      <c r="U140" s="4" t="s">
        <v>641</v>
      </c>
      <c r="V140" s="4" t="s">
        <v>641</v>
      </c>
      <c r="W140" s="4" t="s">
        <v>641</v>
      </c>
      <c r="X140" s="4" t="s">
        <v>641</v>
      </c>
      <c r="Y140" s="4" t="s">
        <v>641</v>
      </c>
      <c r="Z140" s="4" t="s">
        <v>641</v>
      </c>
      <c r="AA140" s="4" t="s">
        <v>641</v>
      </c>
      <c r="AB140" s="4" t="s">
        <v>641</v>
      </c>
      <c r="AC140" s="4" t="s">
        <v>641</v>
      </c>
    </row>
    <row r="141" spans="2:29">
      <c r="B141" s="21" t="str">
        <f>IF([1]Sources!B139=0,"",[1]Sources!B139)</f>
        <v>muller2013entwicklung</v>
      </c>
      <c r="C141" t="str">
        <f t="shared" si="4"/>
        <v>Electrolyzer (PEM)</v>
      </c>
      <c r="D141" t="str">
        <f>IFERROR(VLOOKUP(B141,[1]!Sources[#Data],2,FALSE),"")</f>
        <v/>
      </c>
      <c r="E141" t="str">
        <f ca="1">IFERROR(OFFSET([1]Database!$D$3,MATCH(PEM!$B141,[1]Database!$B$4:$B$2416,0)+MATCH(PEM!$C141,[1]Database!$C$4:$C$26,0)-1,MATCH(PEM!E$4,[1]Database!$E$2:$BV$2,0)),"")</f>
        <v/>
      </c>
      <c r="F141" t="str">
        <f t="shared" si="5"/>
        <v>EUR</v>
      </c>
      <c r="G141" s="4" t="s">
        <v>641</v>
      </c>
      <c r="H141" s="4" t="s">
        <v>641</v>
      </c>
      <c r="I141" s="4" t="s">
        <v>641</v>
      </c>
      <c r="J141" s="4" t="s">
        <v>641</v>
      </c>
      <c r="K141" s="4" t="s">
        <v>641</v>
      </c>
      <c r="L141" s="4" t="s">
        <v>641</v>
      </c>
      <c r="M141" s="4" t="s">
        <v>641</v>
      </c>
      <c r="N141" s="4" t="s">
        <v>641</v>
      </c>
      <c r="O141" s="4" t="s">
        <v>641</v>
      </c>
      <c r="P141" s="4" t="s">
        <v>641</v>
      </c>
      <c r="Q141" s="4" t="s">
        <v>641</v>
      </c>
      <c r="R141" s="4" t="s">
        <v>641</v>
      </c>
      <c r="S141" s="4" t="s">
        <v>641</v>
      </c>
      <c r="T141" s="4">
        <v>3391.0960545429784</v>
      </c>
      <c r="U141" s="4" t="s">
        <v>641</v>
      </c>
      <c r="V141" s="4" t="s">
        <v>641</v>
      </c>
      <c r="W141" s="4" t="s">
        <v>641</v>
      </c>
      <c r="X141" s="4" t="s">
        <v>641</v>
      </c>
      <c r="Y141" s="4" t="s">
        <v>641</v>
      </c>
      <c r="Z141" s="4" t="s">
        <v>641</v>
      </c>
      <c r="AA141" s="4" t="s">
        <v>641</v>
      </c>
      <c r="AB141" s="4" t="s">
        <v>641</v>
      </c>
      <c r="AC141" s="4" t="s">
        <v>641</v>
      </c>
    </row>
    <row r="142" spans="2:29">
      <c r="B142" s="21" t="str">
        <f>IF([1]Sources!B140=0,"",[1]Sources!B140)</f>
        <v>NREL2009lifecycle</v>
      </c>
      <c r="C142" t="str">
        <f t="shared" si="4"/>
        <v>Electrolyzer (PEM)</v>
      </c>
      <c r="D142" t="str">
        <f>IFERROR(VLOOKUP(B142,[1]!Sources[#Data],2,FALSE),"")</f>
        <v/>
      </c>
      <c r="E142" t="str">
        <f ca="1">IFERROR(OFFSET([1]Database!$D$3,MATCH(PEM!$B142,[1]Database!$B$4:$B$2416,0)+MATCH(PEM!$C142,[1]Database!$C$4:$C$26,0)-1,MATCH(PEM!E$4,[1]Database!$E$2:$BV$2,0)),"")</f>
        <v/>
      </c>
      <c r="F142" t="str">
        <f t="shared" si="5"/>
        <v>EUR</v>
      </c>
      <c r="G142" s="4" t="s">
        <v>641</v>
      </c>
      <c r="H142" s="4" t="s">
        <v>641</v>
      </c>
      <c r="I142" s="4" t="s">
        <v>641</v>
      </c>
      <c r="J142" s="4" t="s">
        <v>641</v>
      </c>
      <c r="K142" s="4" t="s">
        <v>641</v>
      </c>
      <c r="L142" s="4">
        <v>2440.3334992953519</v>
      </c>
      <c r="M142" s="4" t="s">
        <v>641</v>
      </c>
      <c r="N142" s="4" t="s">
        <v>641</v>
      </c>
      <c r="O142" s="4">
        <v>2578.4939189477659</v>
      </c>
      <c r="P142" s="4" t="s">
        <v>641</v>
      </c>
      <c r="Q142" s="4" t="s">
        <v>641</v>
      </c>
      <c r="R142" s="4" t="s">
        <v>641</v>
      </c>
      <c r="S142" s="4" t="s">
        <v>641</v>
      </c>
      <c r="T142" s="4" t="s">
        <v>641</v>
      </c>
      <c r="U142" s="4" t="s">
        <v>641</v>
      </c>
      <c r="V142" s="4" t="s">
        <v>641</v>
      </c>
      <c r="W142" s="4" t="s">
        <v>641</v>
      </c>
      <c r="X142" s="4" t="s">
        <v>641</v>
      </c>
      <c r="Y142" s="4" t="s">
        <v>641</v>
      </c>
      <c r="Z142" s="4" t="s">
        <v>641</v>
      </c>
      <c r="AA142" s="4" t="s">
        <v>641</v>
      </c>
      <c r="AB142" s="4" t="s">
        <v>641</v>
      </c>
      <c r="AC142" s="4" t="s">
        <v>641</v>
      </c>
    </row>
    <row r="143" spans="2:29">
      <c r="B143" s="21" t="str">
        <f>IF([1]Sources!B141=0,"",[1]Sources!B141)</f>
        <v>NREL2014Hydrogen</v>
      </c>
      <c r="C143" t="str">
        <f t="shared" si="4"/>
        <v>Electrolyzer (PEM)</v>
      </c>
      <c r="D143" t="str">
        <f>IFERROR(VLOOKUP(B143,[1]!Sources[#Data],2,FALSE),"")</f>
        <v/>
      </c>
      <c r="E143" t="str">
        <f ca="1">IFERROR(OFFSET([1]Database!$D$3,MATCH(PEM!$B143,[1]Database!$B$4:$B$2416,0)+MATCH(PEM!$C143,[1]Database!$C$4:$C$26,0)-1,MATCH(PEM!E$4,[1]Database!$E$2:$BV$2,0)),"")</f>
        <v/>
      </c>
      <c r="F143" t="str">
        <f t="shared" si="5"/>
        <v>EUR</v>
      </c>
      <c r="G143" s="4" t="s">
        <v>641</v>
      </c>
      <c r="H143" s="4" t="s">
        <v>641</v>
      </c>
      <c r="I143" s="4" t="s">
        <v>641</v>
      </c>
      <c r="J143" s="4" t="s">
        <v>641</v>
      </c>
      <c r="K143" s="4" t="s">
        <v>641</v>
      </c>
      <c r="L143" s="4" t="s">
        <v>641</v>
      </c>
      <c r="M143" s="4" t="s">
        <v>641</v>
      </c>
      <c r="N143" s="4" t="s">
        <v>641</v>
      </c>
      <c r="O143" s="4" t="s">
        <v>641</v>
      </c>
      <c r="P143" s="4" t="s">
        <v>641</v>
      </c>
      <c r="Q143" s="4" t="s">
        <v>641</v>
      </c>
      <c r="R143" s="4" t="s">
        <v>641</v>
      </c>
      <c r="S143" s="4" t="s">
        <v>641</v>
      </c>
      <c r="T143" s="4" t="s">
        <v>641</v>
      </c>
      <c r="U143" s="4" t="s">
        <v>641</v>
      </c>
      <c r="V143" s="4" t="s">
        <v>641</v>
      </c>
      <c r="W143" s="4" t="s">
        <v>641</v>
      </c>
      <c r="X143" s="4" t="s">
        <v>641</v>
      </c>
      <c r="Y143" s="4" t="s">
        <v>641</v>
      </c>
      <c r="Z143" s="4" t="s">
        <v>641</v>
      </c>
      <c r="AA143" s="4" t="s">
        <v>641</v>
      </c>
      <c r="AB143" s="4" t="s">
        <v>641</v>
      </c>
      <c r="AC143" s="4" t="s">
        <v>641</v>
      </c>
    </row>
    <row r="144" spans="2:29">
      <c r="B144" s="21" t="str">
        <f>IF([1]Sources!B142=0,"",[1]Sources!B142)</f>
        <v>penev2013hybrid</v>
      </c>
      <c r="C144" t="str">
        <f t="shared" si="4"/>
        <v>Electrolyzer (PEM)</v>
      </c>
      <c r="D144" t="str">
        <f>IFERROR(VLOOKUP(B144,[1]!Sources[#Data],2,FALSE),"")</f>
        <v/>
      </c>
      <c r="E144" t="str">
        <f ca="1">IFERROR(OFFSET([1]Database!$D$3,MATCH(PEM!$B144,[1]Database!$B$4:$B$2416,0)+MATCH(PEM!$C144,[1]Database!$C$4:$C$26,0)-1,MATCH(PEM!E$4,[1]Database!$E$2:$BV$2,0)),"")</f>
        <v/>
      </c>
      <c r="F144" t="str">
        <f t="shared" si="5"/>
        <v>EUR</v>
      </c>
      <c r="G144" s="4" t="s">
        <v>641</v>
      </c>
      <c r="H144" s="4" t="s">
        <v>641</v>
      </c>
      <c r="I144" s="4" t="s">
        <v>641</v>
      </c>
      <c r="J144" s="4" t="s">
        <v>641</v>
      </c>
      <c r="K144" s="4" t="s">
        <v>641</v>
      </c>
      <c r="L144" s="4" t="s">
        <v>641</v>
      </c>
      <c r="M144" s="4" t="s">
        <v>641</v>
      </c>
      <c r="N144" s="4" t="s">
        <v>641</v>
      </c>
      <c r="O144" s="4" t="s">
        <v>641</v>
      </c>
      <c r="P144" s="4" t="s">
        <v>641</v>
      </c>
      <c r="Q144" s="4" t="s">
        <v>641</v>
      </c>
      <c r="R144" s="4" t="s">
        <v>641</v>
      </c>
      <c r="S144" s="4" t="s">
        <v>641</v>
      </c>
      <c r="T144" s="4">
        <v>1344.7609041798162</v>
      </c>
      <c r="U144" s="4" t="s">
        <v>641</v>
      </c>
      <c r="V144" s="4" t="s">
        <v>641</v>
      </c>
      <c r="W144" s="4" t="s">
        <v>641</v>
      </c>
      <c r="X144" s="4" t="s">
        <v>641</v>
      </c>
      <c r="Y144" s="4" t="s">
        <v>641</v>
      </c>
      <c r="Z144" s="4" t="s">
        <v>641</v>
      </c>
      <c r="AA144" s="4" t="s">
        <v>641</v>
      </c>
      <c r="AB144" s="4" t="s">
        <v>641</v>
      </c>
      <c r="AC144" s="4" t="s">
        <v>641</v>
      </c>
    </row>
    <row r="145" spans="2:29">
      <c r="B145" s="21" t="str">
        <f>IF([1]Sources!B143=0,"",[1]Sources!B143)</f>
        <v>putter2014power</v>
      </c>
      <c r="C145" t="str">
        <f t="shared" si="4"/>
        <v>Electrolyzer (PEM)</v>
      </c>
      <c r="D145" t="str">
        <f>IFERROR(VLOOKUP(B145,[1]!Sources[#Data],2,FALSE),"")</f>
        <v/>
      </c>
      <c r="E145" t="str">
        <f ca="1">IFERROR(OFFSET([1]Database!$D$3,MATCH(PEM!$B145,[1]Database!$B$4:$B$2416,0)+MATCH(PEM!$C145,[1]Database!$C$4:$C$26,0)-1,MATCH(PEM!E$4,[1]Database!$E$2:$BV$2,0)),"")</f>
        <v/>
      </c>
      <c r="F145" t="str">
        <f t="shared" si="5"/>
        <v>EUR</v>
      </c>
      <c r="G145" s="4" t="s">
        <v>641</v>
      </c>
      <c r="H145" s="4" t="s">
        <v>641</v>
      </c>
      <c r="I145" s="4" t="s">
        <v>641</v>
      </c>
      <c r="J145" s="4" t="s">
        <v>641</v>
      </c>
      <c r="K145" s="4" t="s">
        <v>641</v>
      </c>
      <c r="L145" s="4" t="s">
        <v>641</v>
      </c>
      <c r="M145" s="4" t="s">
        <v>641</v>
      </c>
      <c r="N145" s="4" t="s">
        <v>641</v>
      </c>
      <c r="O145" s="4" t="s">
        <v>641</v>
      </c>
      <c r="P145" s="4" t="s">
        <v>641</v>
      </c>
      <c r="Q145" s="4" t="s">
        <v>641</v>
      </c>
      <c r="R145" s="4" t="s">
        <v>641</v>
      </c>
      <c r="S145" s="4" t="s">
        <v>641</v>
      </c>
      <c r="T145" s="4" t="s">
        <v>641</v>
      </c>
      <c r="U145" s="4">
        <v>1513.0781433395098</v>
      </c>
      <c r="V145" s="4" t="s">
        <v>641</v>
      </c>
      <c r="W145" s="4" t="s">
        <v>641</v>
      </c>
      <c r="X145" s="4" t="s">
        <v>641</v>
      </c>
      <c r="Y145" s="4" t="s">
        <v>641</v>
      </c>
      <c r="Z145" s="4" t="s">
        <v>641</v>
      </c>
      <c r="AA145" s="4" t="s">
        <v>641</v>
      </c>
      <c r="AB145" s="4" t="s">
        <v>641</v>
      </c>
      <c r="AC145" s="4" t="s">
        <v>641</v>
      </c>
    </row>
    <row r="146" spans="2:29">
      <c r="B146" s="21" t="str">
        <f>IF([1]Sources!B144=0,"",[1]Sources!B144)</f>
        <v>rajeshwar2008solar</v>
      </c>
      <c r="C146" t="str">
        <f t="shared" si="4"/>
        <v>Electrolyzer (PEM)</v>
      </c>
      <c r="D146" t="str">
        <f>IFERROR(VLOOKUP(B146,[1]!Sources[#Data],2,FALSE),"")</f>
        <v/>
      </c>
      <c r="E146" t="str">
        <f ca="1">IFERROR(OFFSET([1]Database!$D$3,MATCH(PEM!$B146,[1]Database!$B$4:$B$2416,0)+MATCH(PEM!$C146,[1]Database!$C$4:$C$26,0)-1,MATCH(PEM!E$4,[1]Database!$E$2:$BV$2,0)),"")</f>
        <v/>
      </c>
      <c r="F146" t="str">
        <f t="shared" si="5"/>
        <v>EUR</v>
      </c>
      <c r="G146" s="4" t="s">
        <v>641</v>
      </c>
      <c r="H146" s="4" t="s">
        <v>641</v>
      </c>
      <c r="I146" s="4" t="s">
        <v>641</v>
      </c>
      <c r="J146" s="4" t="s">
        <v>641</v>
      </c>
      <c r="K146" s="4" t="s">
        <v>641</v>
      </c>
      <c r="L146" s="4" t="s">
        <v>641</v>
      </c>
      <c r="M146" s="4" t="s">
        <v>641</v>
      </c>
      <c r="N146" s="4" t="s">
        <v>641</v>
      </c>
      <c r="O146" s="4" t="s">
        <v>641</v>
      </c>
      <c r="P146" s="4" t="s">
        <v>641</v>
      </c>
      <c r="Q146" s="4" t="s">
        <v>641</v>
      </c>
      <c r="R146" s="4" t="s">
        <v>641</v>
      </c>
      <c r="S146" s="4" t="s">
        <v>641</v>
      </c>
      <c r="T146" s="4" t="s">
        <v>641</v>
      </c>
      <c r="U146" s="4" t="s">
        <v>641</v>
      </c>
      <c r="V146" s="4" t="s">
        <v>641</v>
      </c>
      <c r="W146" s="4" t="s">
        <v>641</v>
      </c>
      <c r="X146" s="4" t="s">
        <v>641</v>
      </c>
      <c r="Y146" s="4" t="s">
        <v>641</v>
      </c>
      <c r="Z146" s="4" t="s">
        <v>641</v>
      </c>
      <c r="AA146" s="4" t="s">
        <v>641</v>
      </c>
      <c r="AB146" s="4" t="s">
        <v>641</v>
      </c>
      <c r="AC146" s="4" t="s">
        <v>641</v>
      </c>
    </row>
    <row r="147" spans="2:29">
      <c r="B147" s="21" t="str">
        <f>IF([1]Sources!B145=0,"",[1]Sources!B145)</f>
        <v>schaber2013managing</v>
      </c>
      <c r="C147" t="str">
        <f t="shared" si="4"/>
        <v>Electrolyzer (PEM)</v>
      </c>
      <c r="D147" t="str">
        <f>IFERROR(VLOOKUP(B147,[1]!Sources[#Data],2,FALSE),"")</f>
        <v/>
      </c>
      <c r="E147" t="str">
        <f ca="1">IFERROR(OFFSET([1]Database!$D$3,MATCH(PEM!$B147,[1]Database!$B$4:$B$2416,0)+MATCH(PEM!$C147,[1]Database!$C$4:$C$26,0)-1,MATCH(PEM!E$4,[1]Database!$E$2:$BV$2,0)),"")</f>
        <v/>
      </c>
      <c r="F147" t="str">
        <f t="shared" si="5"/>
        <v>EUR</v>
      </c>
      <c r="G147" s="4" t="s">
        <v>641</v>
      </c>
      <c r="H147" s="4" t="s">
        <v>641</v>
      </c>
      <c r="I147" s="4" t="s">
        <v>641</v>
      </c>
      <c r="J147" s="4" t="s">
        <v>641</v>
      </c>
      <c r="K147" s="4" t="s">
        <v>641</v>
      </c>
      <c r="L147" s="4" t="s">
        <v>641</v>
      </c>
      <c r="M147" s="4" t="s">
        <v>641</v>
      </c>
      <c r="N147" s="4" t="s">
        <v>641</v>
      </c>
      <c r="O147" s="4" t="s">
        <v>641</v>
      </c>
      <c r="P147" s="4" t="s">
        <v>641</v>
      </c>
      <c r="Q147" s="4" t="s">
        <v>641</v>
      </c>
      <c r="R147" s="4" t="s">
        <v>641</v>
      </c>
      <c r="S147" s="4" t="s">
        <v>641</v>
      </c>
      <c r="T147" s="4" t="s">
        <v>641</v>
      </c>
      <c r="U147" s="4" t="s">
        <v>641</v>
      </c>
      <c r="V147" s="4" t="s">
        <v>641</v>
      </c>
      <c r="W147" s="4" t="s">
        <v>641</v>
      </c>
      <c r="X147" s="4" t="s">
        <v>641</v>
      </c>
      <c r="Y147" s="4" t="s">
        <v>641</v>
      </c>
      <c r="Z147" s="4" t="s">
        <v>641</v>
      </c>
      <c r="AA147" s="4" t="s">
        <v>641</v>
      </c>
      <c r="AB147" s="4" t="s">
        <v>641</v>
      </c>
      <c r="AC147" s="4" t="s">
        <v>641</v>
      </c>
    </row>
    <row r="148" spans="2:29">
      <c r="B148" s="21" t="str">
        <f>IF([1]Sources!B146=0,"",[1]Sources!B146)</f>
        <v>schoenung2011economic</v>
      </c>
      <c r="C148" t="str">
        <f t="shared" si="4"/>
        <v>Electrolyzer (PEM)</v>
      </c>
      <c r="D148" t="str">
        <f>IFERROR(VLOOKUP(B148,[1]!Sources[#Data],2,FALSE),"")</f>
        <v/>
      </c>
      <c r="E148" t="str">
        <f ca="1">IFERROR(OFFSET([1]Database!$D$3,MATCH(PEM!$B148,[1]Database!$B$4:$B$2416,0)+MATCH(PEM!$C148,[1]Database!$C$4:$C$26,0)-1,MATCH(PEM!E$4,[1]Database!$E$2:$BV$2,0)),"")</f>
        <v/>
      </c>
      <c r="F148" t="str">
        <f t="shared" si="5"/>
        <v>EUR</v>
      </c>
      <c r="G148" s="4" t="s">
        <v>641</v>
      </c>
      <c r="H148" s="4" t="s">
        <v>641</v>
      </c>
      <c r="I148" s="4" t="s">
        <v>641</v>
      </c>
      <c r="J148" s="4" t="s">
        <v>641</v>
      </c>
      <c r="K148" s="4" t="s">
        <v>641</v>
      </c>
      <c r="L148" s="4" t="s">
        <v>641</v>
      </c>
      <c r="M148" s="4" t="s">
        <v>641</v>
      </c>
      <c r="N148" s="4" t="s">
        <v>641</v>
      </c>
      <c r="O148" s="4" t="s">
        <v>641</v>
      </c>
      <c r="P148" s="4" t="s">
        <v>641</v>
      </c>
      <c r="Q148" s="4" t="s">
        <v>641</v>
      </c>
      <c r="R148" s="4" t="s">
        <v>641</v>
      </c>
      <c r="S148" s="4" t="s">
        <v>641</v>
      </c>
      <c r="T148" s="4" t="s">
        <v>641</v>
      </c>
      <c r="U148" s="4" t="s">
        <v>641</v>
      </c>
      <c r="V148" s="4" t="s">
        <v>641</v>
      </c>
      <c r="W148" s="4" t="s">
        <v>641</v>
      </c>
      <c r="X148" s="4" t="s">
        <v>641</v>
      </c>
      <c r="Y148" s="4" t="s">
        <v>641</v>
      </c>
      <c r="Z148" s="4" t="s">
        <v>641</v>
      </c>
      <c r="AA148" s="4" t="s">
        <v>641</v>
      </c>
      <c r="AB148" s="4" t="s">
        <v>641</v>
      </c>
      <c r="AC148" s="4" t="s">
        <v>641</v>
      </c>
    </row>
    <row r="149" spans="2:29">
      <c r="B149" s="21" t="str">
        <f>IF([1]Sources!B147=0,"",[1]Sources!B147)</f>
        <v>schoof2014power</v>
      </c>
      <c r="C149" t="str">
        <f t="shared" si="4"/>
        <v>Electrolyzer (PEM)</v>
      </c>
      <c r="D149" t="str">
        <f>IFERROR(VLOOKUP(B149,[1]!Sources[#Data],2,FALSE),"")</f>
        <v/>
      </c>
      <c r="E149" t="str">
        <f ca="1">IFERROR(OFFSET([1]Database!$D$3,MATCH(PEM!$B149,[1]Database!$B$4:$B$2416,0)+MATCH(PEM!$C149,[1]Database!$C$4:$C$26,0)-1,MATCH(PEM!E$4,[1]Database!$E$2:$BV$2,0)),"")</f>
        <v/>
      </c>
      <c r="F149" t="str">
        <f t="shared" si="5"/>
        <v>EUR</v>
      </c>
      <c r="G149" s="4" t="s">
        <v>641</v>
      </c>
      <c r="H149" s="4" t="s">
        <v>641</v>
      </c>
      <c r="I149" s="4" t="s">
        <v>641</v>
      </c>
      <c r="J149" s="4" t="s">
        <v>641</v>
      </c>
      <c r="K149" s="4" t="s">
        <v>641</v>
      </c>
      <c r="L149" s="4" t="s">
        <v>641</v>
      </c>
      <c r="M149" s="4" t="s">
        <v>641</v>
      </c>
      <c r="N149" s="4" t="s">
        <v>641</v>
      </c>
      <c r="O149" s="4" t="s">
        <v>641</v>
      </c>
      <c r="P149" s="4" t="s">
        <v>641</v>
      </c>
      <c r="Q149" s="4" t="s">
        <v>641</v>
      </c>
      <c r="R149" s="4" t="s">
        <v>641</v>
      </c>
      <c r="S149" s="4" t="s">
        <v>641</v>
      </c>
      <c r="T149" s="4">
        <v>1134.8086075046324</v>
      </c>
      <c r="U149" s="4" t="s">
        <v>641</v>
      </c>
      <c r="V149" s="4" t="s">
        <v>641</v>
      </c>
      <c r="W149" s="4" t="s">
        <v>641</v>
      </c>
      <c r="X149" s="4" t="s">
        <v>641</v>
      </c>
      <c r="Y149" s="4" t="s">
        <v>641</v>
      </c>
      <c r="Z149" s="4" t="s">
        <v>641</v>
      </c>
      <c r="AA149" s="4" t="s">
        <v>641</v>
      </c>
      <c r="AB149" s="4">
        <v>756.53907166975489</v>
      </c>
      <c r="AC149" s="4">
        <v>630.44922639146239</v>
      </c>
    </row>
    <row r="150" spans="2:29">
      <c r="B150" s="21" t="str">
        <f>IF([1]Sources!B148=0,"",[1]Sources!B148)</f>
        <v>seider2003product</v>
      </c>
      <c r="C150" t="str">
        <f t="shared" si="4"/>
        <v>Electrolyzer (PEM)</v>
      </c>
      <c r="D150" t="str">
        <f>IFERROR(VLOOKUP(B150,[1]!Sources[#Data],2,FALSE),"")</f>
        <v/>
      </c>
      <c r="E150" t="str">
        <f ca="1">IFERROR(OFFSET([1]Database!$D$3,MATCH(PEM!$B150,[1]Database!$B$4:$B$2416,0)+MATCH(PEM!$C150,[1]Database!$C$4:$C$26,0)-1,MATCH(PEM!E$4,[1]Database!$E$2:$BV$2,0)),"")</f>
        <v/>
      </c>
      <c r="F150" t="str">
        <f t="shared" si="5"/>
        <v>EUR</v>
      </c>
      <c r="G150" s="4" t="s">
        <v>641</v>
      </c>
      <c r="H150" s="4" t="s">
        <v>641</v>
      </c>
      <c r="I150" s="4" t="s">
        <v>641</v>
      </c>
      <c r="J150" s="4" t="s">
        <v>641</v>
      </c>
      <c r="K150" s="4" t="s">
        <v>641</v>
      </c>
      <c r="L150" s="4" t="s">
        <v>641</v>
      </c>
      <c r="M150" s="4" t="s">
        <v>641</v>
      </c>
      <c r="N150" s="4" t="s">
        <v>641</v>
      </c>
      <c r="O150" s="4" t="s">
        <v>641</v>
      </c>
      <c r="P150" s="4" t="s">
        <v>641</v>
      </c>
      <c r="Q150" s="4" t="s">
        <v>641</v>
      </c>
      <c r="R150" s="4" t="s">
        <v>641</v>
      </c>
      <c r="S150" s="4" t="s">
        <v>641</v>
      </c>
      <c r="T150" s="4" t="s">
        <v>641</v>
      </c>
      <c r="U150" s="4" t="s">
        <v>641</v>
      </c>
      <c r="V150" s="4" t="s">
        <v>641</v>
      </c>
      <c r="W150" s="4" t="s">
        <v>641</v>
      </c>
      <c r="X150" s="4" t="s">
        <v>641</v>
      </c>
      <c r="Y150" s="4" t="s">
        <v>641</v>
      </c>
      <c r="Z150" s="4" t="s">
        <v>641</v>
      </c>
      <c r="AA150" s="4" t="s">
        <v>641</v>
      </c>
      <c r="AB150" s="4" t="s">
        <v>641</v>
      </c>
      <c r="AC150" s="4" t="s">
        <v>641</v>
      </c>
    </row>
    <row r="151" spans="2:29">
      <c r="B151" s="21" t="str">
        <f>IF([1]Sources!B149=0,"",[1]Sources!B149)</f>
        <v>shibata2016is</v>
      </c>
      <c r="C151" t="str">
        <f t="shared" si="4"/>
        <v>Electrolyzer (PEM)</v>
      </c>
      <c r="D151" t="str">
        <f>IFERROR(VLOOKUP(B151,[1]!Sources[#Data],2,FALSE),"")</f>
        <v/>
      </c>
      <c r="E151" t="str">
        <f ca="1">IFERROR(OFFSET([1]Database!$D$3,MATCH(PEM!$B151,[1]Database!$B$4:$B$2416,0)+MATCH(PEM!$C151,[1]Database!$C$4:$C$26,0)-1,MATCH(PEM!E$4,[1]Database!$E$2:$BV$2,0)),"")</f>
        <v/>
      </c>
      <c r="F151" t="str">
        <f t="shared" si="5"/>
        <v>EUR</v>
      </c>
      <c r="G151" s="4" t="s">
        <v>641</v>
      </c>
      <c r="H151" s="4" t="s">
        <v>641</v>
      </c>
      <c r="I151" s="4" t="s">
        <v>641</v>
      </c>
      <c r="J151" s="4" t="s">
        <v>641</v>
      </c>
      <c r="K151" s="4" t="s">
        <v>641</v>
      </c>
      <c r="L151" s="4" t="s">
        <v>641</v>
      </c>
      <c r="M151" s="4" t="s">
        <v>641</v>
      </c>
      <c r="N151" s="4" t="s">
        <v>641</v>
      </c>
      <c r="O151" s="4" t="s">
        <v>641</v>
      </c>
      <c r="P151" s="4" t="s">
        <v>641</v>
      </c>
      <c r="Q151" s="4" t="s">
        <v>641</v>
      </c>
      <c r="R151" s="4" t="s">
        <v>641</v>
      </c>
      <c r="S151" s="4" t="s">
        <v>641</v>
      </c>
      <c r="T151" s="4" t="s">
        <v>641</v>
      </c>
      <c r="U151" s="4" t="s">
        <v>641</v>
      </c>
      <c r="V151" s="4" t="s">
        <v>641</v>
      </c>
      <c r="W151" s="4" t="s">
        <v>641</v>
      </c>
      <c r="X151" s="4" t="s">
        <v>641</v>
      </c>
      <c r="Y151" s="4" t="s">
        <v>641</v>
      </c>
      <c r="Z151" s="4" t="s">
        <v>641</v>
      </c>
      <c r="AA151" s="4" t="s">
        <v>641</v>
      </c>
      <c r="AB151" s="4" t="s">
        <v>641</v>
      </c>
      <c r="AC151" s="4" t="s">
        <v>641</v>
      </c>
    </row>
    <row r="152" spans="2:29">
      <c r="B152" s="21" t="str">
        <f>IF([1]Sources!B150=0,"",[1]Sources!B150)</f>
        <v>simbeck2002hydrogen</v>
      </c>
      <c r="C152" t="str">
        <f t="shared" si="4"/>
        <v>Electrolyzer (PEM)</v>
      </c>
      <c r="D152" t="str">
        <f>IFERROR(VLOOKUP(B152,[1]!Sources[#Data],2,FALSE),"")</f>
        <v/>
      </c>
      <c r="E152" t="str">
        <f ca="1">IFERROR(OFFSET([1]Database!$D$3,MATCH(PEM!$B152,[1]Database!$B$4:$B$2416,0)+MATCH(PEM!$C152,[1]Database!$C$4:$C$26,0)-1,MATCH(PEM!E$4,[1]Database!$E$2:$BV$2,0)),"")</f>
        <v/>
      </c>
      <c r="F152" t="str">
        <f t="shared" si="5"/>
        <v>EUR</v>
      </c>
      <c r="G152" s="4" t="s">
        <v>641</v>
      </c>
      <c r="H152" s="4" t="s">
        <v>641</v>
      </c>
      <c r="I152" s="4">
        <v>1078.0979316391922</v>
      </c>
      <c r="J152" s="4" t="s">
        <v>641</v>
      </c>
      <c r="K152" s="4" t="s">
        <v>641</v>
      </c>
      <c r="L152" s="4" t="s">
        <v>641</v>
      </c>
      <c r="M152" s="4" t="s">
        <v>641</v>
      </c>
      <c r="N152" s="4" t="s">
        <v>641</v>
      </c>
      <c r="O152" s="4" t="s">
        <v>641</v>
      </c>
      <c r="P152" s="4" t="s">
        <v>641</v>
      </c>
      <c r="Q152" s="4" t="s">
        <v>641</v>
      </c>
      <c r="R152" s="4" t="s">
        <v>641</v>
      </c>
      <c r="S152" s="4" t="s">
        <v>641</v>
      </c>
      <c r="T152" s="4" t="s">
        <v>641</v>
      </c>
      <c r="U152" s="4" t="s">
        <v>641</v>
      </c>
      <c r="V152" s="4" t="s">
        <v>641</v>
      </c>
      <c r="W152" s="4" t="s">
        <v>641</v>
      </c>
      <c r="X152" s="4" t="s">
        <v>641</v>
      </c>
      <c r="Y152" s="4" t="s">
        <v>641</v>
      </c>
      <c r="Z152" s="4" t="s">
        <v>641</v>
      </c>
      <c r="AA152" s="4" t="s">
        <v>641</v>
      </c>
      <c r="AB152" s="4" t="s">
        <v>641</v>
      </c>
      <c r="AC152" s="4" t="s">
        <v>641</v>
      </c>
    </row>
    <row r="153" spans="2:29">
      <c r="B153" s="21" t="str">
        <f>IF([1]Sources!B151=0,"",[1]Sources!B151)</f>
        <v>smith2004low</v>
      </c>
      <c r="C153" t="str">
        <f t="shared" si="4"/>
        <v>Electrolyzer (PEM)</v>
      </c>
      <c r="D153" t="str">
        <f>IFERROR(VLOOKUP(B153,[1]!Sources[#Data],2,FALSE),"")</f>
        <v/>
      </c>
      <c r="E153" t="str">
        <f ca="1">IFERROR(OFFSET([1]Database!$D$3,MATCH(PEM!$B153,[1]Database!$B$4:$B$2416,0)+MATCH(PEM!$C153,[1]Database!$C$4:$C$26,0)-1,MATCH(PEM!E$4,[1]Database!$E$2:$BV$2,0)),"")</f>
        <v/>
      </c>
      <c r="F153" t="str">
        <f t="shared" si="5"/>
        <v>EUR</v>
      </c>
      <c r="G153" s="4" t="s">
        <v>641</v>
      </c>
      <c r="H153" s="4" t="s">
        <v>641</v>
      </c>
      <c r="I153" s="4" t="s">
        <v>641</v>
      </c>
      <c r="J153" s="4" t="s">
        <v>641</v>
      </c>
      <c r="K153" s="4">
        <v>6222.9377440231056</v>
      </c>
      <c r="L153" s="4" t="s">
        <v>641</v>
      </c>
      <c r="M153" s="4" t="s">
        <v>641</v>
      </c>
      <c r="N153" s="4" t="s">
        <v>641</v>
      </c>
      <c r="O153" s="4" t="s">
        <v>641</v>
      </c>
      <c r="P153" s="4" t="s">
        <v>641</v>
      </c>
      <c r="Q153" s="4" t="s">
        <v>641</v>
      </c>
      <c r="R153" s="4" t="s">
        <v>641</v>
      </c>
      <c r="S153" s="4" t="s">
        <v>641</v>
      </c>
      <c r="T153" s="4" t="s">
        <v>641</v>
      </c>
      <c r="U153" s="4" t="s">
        <v>641</v>
      </c>
      <c r="V153" s="4" t="s">
        <v>641</v>
      </c>
      <c r="W153" s="4" t="s">
        <v>641</v>
      </c>
      <c r="X153" s="4" t="s">
        <v>641</v>
      </c>
      <c r="Y153" s="4" t="s">
        <v>641</v>
      </c>
      <c r="Z153" s="4" t="s">
        <v>641</v>
      </c>
      <c r="AA153" s="4">
        <v>905.15458094881535</v>
      </c>
      <c r="AB153" s="4" t="s">
        <v>641</v>
      </c>
      <c r="AC153" s="4" t="s">
        <v>641</v>
      </c>
    </row>
    <row r="154" spans="2:29">
      <c r="B154" s="21" t="str">
        <f>IF([1]Sources!B152=0,"",[1]Sources!B152)</f>
        <v>smolinka2010stand</v>
      </c>
      <c r="C154" t="str">
        <f t="shared" si="4"/>
        <v>Electrolyzer (PEM)</v>
      </c>
      <c r="D154" t="str">
        <f>IFERROR(VLOOKUP(B154,[1]!Sources[#Data],2,FALSE),"")</f>
        <v/>
      </c>
      <c r="E154" t="str">
        <f ca="1">IFERROR(OFFSET([1]Database!$D$3,MATCH(PEM!$B154,[1]Database!$B$4:$B$2416,0)+MATCH(PEM!$C154,[1]Database!$C$4:$C$26,0)-1,MATCH(PEM!E$4,[1]Database!$E$2:$BV$2,0)),"")</f>
        <v/>
      </c>
      <c r="F154" t="str">
        <f t="shared" si="5"/>
        <v>EUR</v>
      </c>
      <c r="G154" s="4" t="s">
        <v>641</v>
      </c>
      <c r="H154" s="4" t="s">
        <v>641</v>
      </c>
      <c r="I154" s="4" t="s">
        <v>641</v>
      </c>
      <c r="J154" s="4" t="s">
        <v>641</v>
      </c>
      <c r="K154" s="4" t="s">
        <v>641</v>
      </c>
      <c r="L154" s="4" t="s">
        <v>641</v>
      </c>
      <c r="M154" s="4" t="s">
        <v>641</v>
      </c>
      <c r="N154" s="4" t="s">
        <v>641</v>
      </c>
      <c r="O154" s="4" t="s">
        <v>641</v>
      </c>
      <c r="P154" s="4" t="s">
        <v>641</v>
      </c>
      <c r="Q154" s="4">
        <v>1965.8391118777156</v>
      </c>
      <c r="R154" s="4" t="s">
        <v>641</v>
      </c>
      <c r="S154" s="4" t="s">
        <v>641</v>
      </c>
      <c r="T154" s="4" t="s">
        <v>641</v>
      </c>
      <c r="U154" s="4" t="s">
        <v>641</v>
      </c>
      <c r="V154" s="4" t="s">
        <v>641</v>
      </c>
      <c r="W154" s="4" t="s">
        <v>641</v>
      </c>
      <c r="X154" s="4" t="s">
        <v>641</v>
      </c>
      <c r="Y154" s="4" t="s">
        <v>641</v>
      </c>
      <c r="Z154" s="4" t="s">
        <v>641</v>
      </c>
      <c r="AA154" s="4" t="s">
        <v>641</v>
      </c>
      <c r="AB154" s="4" t="s">
        <v>641</v>
      </c>
      <c r="AC154" s="4" t="s">
        <v>641</v>
      </c>
    </row>
    <row r="155" spans="2:29">
      <c r="B155" s="21" t="str">
        <f>IF([1]Sources!B153=0,"",[1]Sources!B153)</f>
        <v>smolinka2015cost</v>
      </c>
      <c r="C155" t="str">
        <f t="shared" si="4"/>
        <v>Electrolyzer (PEM)</v>
      </c>
      <c r="D155" t="str">
        <f>IFERROR(VLOOKUP(B155,[1]!Sources[#Data],2,FALSE),"")</f>
        <v/>
      </c>
      <c r="E155" t="str">
        <f ca="1">IFERROR(OFFSET([1]Database!$D$3,MATCH(PEM!$B155,[1]Database!$B$4:$B$2416,0)+MATCH(PEM!$C155,[1]Database!$C$4:$C$26,0)-1,MATCH(PEM!E$4,[1]Database!$E$2:$BV$2,0)),"")</f>
        <v/>
      </c>
      <c r="F155" t="str">
        <f t="shared" si="5"/>
        <v>EUR</v>
      </c>
      <c r="G155" s="4" t="s">
        <v>641</v>
      </c>
      <c r="H155" s="4" t="s">
        <v>641</v>
      </c>
      <c r="I155" s="4" t="s">
        <v>641</v>
      </c>
      <c r="J155" s="4" t="s">
        <v>641</v>
      </c>
      <c r="K155" s="4" t="s">
        <v>641</v>
      </c>
      <c r="L155" s="4" t="s">
        <v>641</v>
      </c>
      <c r="M155" s="4" t="s">
        <v>641</v>
      </c>
      <c r="N155" s="4" t="s">
        <v>641</v>
      </c>
      <c r="O155" s="4" t="s">
        <v>641</v>
      </c>
      <c r="P155" s="4" t="s">
        <v>641</v>
      </c>
      <c r="Q155" s="4" t="s">
        <v>641</v>
      </c>
      <c r="R155" s="4" t="s">
        <v>641</v>
      </c>
      <c r="S155" s="4" t="s">
        <v>641</v>
      </c>
      <c r="T155" s="4" t="s">
        <v>641</v>
      </c>
      <c r="U155" s="4" t="s">
        <v>641</v>
      </c>
      <c r="V155" s="4">
        <v>2575.0884387333731</v>
      </c>
      <c r="W155" s="4" t="s">
        <v>641</v>
      </c>
      <c r="X155" s="4">
        <v>1303.6385221087701</v>
      </c>
      <c r="Y155" s="4" t="s">
        <v>641</v>
      </c>
      <c r="Z155" s="4" t="s">
        <v>641</v>
      </c>
      <c r="AA155" s="4">
        <v>740.33792613584478</v>
      </c>
      <c r="AB155" s="4">
        <v>579.39489871500894</v>
      </c>
      <c r="AC155" s="4" t="s">
        <v>641</v>
      </c>
    </row>
    <row r="156" spans="2:29">
      <c r="B156" s="21" t="str">
        <f>IF([1]Sources!B154=0,"",[1]Sources!B154)</f>
        <v>sorensen2008comparative</v>
      </c>
      <c r="C156" t="str">
        <f t="shared" si="4"/>
        <v>Electrolyzer (PEM)</v>
      </c>
      <c r="D156" t="str">
        <f>IFERROR(VLOOKUP(B156,[1]!Sources[#Data],2,FALSE),"")</f>
        <v/>
      </c>
      <c r="E156" t="str">
        <f ca="1">IFERROR(OFFSET([1]Database!$D$3,MATCH(PEM!$B156,[1]Database!$B$4:$B$2416,0)+MATCH(PEM!$C156,[1]Database!$C$4:$C$26,0)-1,MATCH(PEM!E$4,[1]Database!$E$2:$BV$2,0)),"")</f>
        <v/>
      </c>
      <c r="F156" t="str">
        <f t="shared" si="5"/>
        <v>EUR</v>
      </c>
      <c r="G156" s="4" t="s">
        <v>641</v>
      </c>
      <c r="H156" s="4" t="s">
        <v>641</v>
      </c>
      <c r="I156" s="4" t="s">
        <v>641</v>
      </c>
      <c r="J156" s="4" t="s">
        <v>641</v>
      </c>
      <c r="K156" s="4" t="s">
        <v>641</v>
      </c>
      <c r="L156" s="4" t="s">
        <v>641</v>
      </c>
      <c r="M156" s="4" t="s">
        <v>641</v>
      </c>
      <c r="N156" s="4" t="s">
        <v>641</v>
      </c>
      <c r="O156" s="4">
        <v>10788.123154443654</v>
      </c>
      <c r="P156" s="4" t="s">
        <v>641</v>
      </c>
      <c r="Q156" s="4" t="s">
        <v>641</v>
      </c>
      <c r="R156" s="4" t="s">
        <v>641</v>
      </c>
      <c r="S156" s="4" t="s">
        <v>641</v>
      </c>
      <c r="T156" s="4" t="s">
        <v>641</v>
      </c>
      <c r="U156" s="4" t="s">
        <v>641</v>
      </c>
      <c r="V156" s="4">
        <v>1078.8123154443654</v>
      </c>
      <c r="W156" s="4" t="s">
        <v>641</v>
      </c>
      <c r="X156" s="4" t="s">
        <v>641</v>
      </c>
      <c r="Y156" s="4" t="s">
        <v>641</v>
      </c>
      <c r="Z156" s="4" t="s">
        <v>641</v>
      </c>
      <c r="AA156" s="4" t="s">
        <v>641</v>
      </c>
      <c r="AB156" s="4" t="s">
        <v>641</v>
      </c>
      <c r="AC156" s="4" t="s">
        <v>641</v>
      </c>
    </row>
    <row r="157" spans="2:29">
      <c r="B157" s="21" t="str">
        <f>IF([1]Sources!B155=0,"",[1]Sources!B155)</f>
        <v>specht2013power</v>
      </c>
      <c r="C157" t="str">
        <f t="shared" si="4"/>
        <v>Electrolyzer (PEM)</v>
      </c>
      <c r="D157" t="str">
        <f>IFERROR(VLOOKUP(B157,[1]!Sources[#Data],2,FALSE),"")</f>
        <v/>
      </c>
      <c r="E157" t="str">
        <f ca="1">IFERROR(OFFSET([1]Database!$D$3,MATCH(PEM!$B157,[1]Database!$B$4:$B$2416,0)+MATCH(PEM!$C157,[1]Database!$C$4:$C$26,0)-1,MATCH(PEM!E$4,[1]Database!$E$2:$BV$2,0)),"")</f>
        <v/>
      </c>
      <c r="F157" t="str">
        <f t="shared" si="5"/>
        <v>EUR</v>
      </c>
      <c r="G157" s="4" t="s">
        <v>641</v>
      </c>
      <c r="H157" s="4" t="s">
        <v>641</v>
      </c>
      <c r="I157" s="4" t="s">
        <v>641</v>
      </c>
      <c r="J157" s="4" t="s">
        <v>641</v>
      </c>
      <c r="K157" s="4" t="s">
        <v>641</v>
      </c>
      <c r="L157" s="4" t="s">
        <v>641</v>
      </c>
      <c r="M157" s="4" t="s">
        <v>641</v>
      </c>
      <c r="N157" s="4" t="s">
        <v>641</v>
      </c>
      <c r="O157" s="4" t="s">
        <v>641</v>
      </c>
      <c r="P157" s="4" t="s">
        <v>641</v>
      </c>
      <c r="Q157" s="4" t="s">
        <v>641</v>
      </c>
      <c r="R157" s="4" t="s">
        <v>641</v>
      </c>
      <c r="S157" s="4" t="s">
        <v>641</v>
      </c>
      <c r="T157" s="4" t="s">
        <v>641</v>
      </c>
      <c r="U157" s="4" t="s">
        <v>641</v>
      </c>
      <c r="V157" s="4" t="s">
        <v>641</v>
      </c>
      <c r="W157" s="4" t="s">
        <v>641</v>
      </c>
      <c r="X157" s="4" t="s">
        <v>641</v>
      </c>
      <c r="Y157" s="4" t="s">
        <v>641</v>
      </c>
      <c r="Z157" s="4" t="s">
        <v>641</v>
      </c>
      <c r="AA157" s="4" t="s">
        <v>641</v>
      </c>
      <c r="AB157" s="4" t="s">
        <v>641</v>
      </c>
      <c r="AC157" s="4" t="s">
        <v>641</v>
      </c>
    </row>
    <row r="158" spans="2:29">
      <c r="B158" s="21" t="str">
        <f>IF([1]Sources!B156=0,"",[1]Sources!B156)</f>
        <v>steinmuller2014power</v>
      </c>
      <c r="C158" t="str">
        <f t="shared" si="4"/>
        <v>Electrolyzer (PEM)</v>
      </c>
      <c r="D158" t="str">
        <f>IFERROR(VLOOKUP(B158,[1]!Sources[#Data],2,FALSE),"")</f>
        <v/>
      </c>
      <c r="E158" t="str">
        <f ca="1">IFERROR(OFFSET([1]Database!$D$3,MATCH(PEM!$B158,[1]Database!$B$4:$B$2416,0)+MATCH(PEM!$C158,[1]Database!$C$4:$C$26,0)-1,MATCH(PEM!E$4,[1]Database!$E$2:$BV$2,0)),"")</f>
        <v/>
      </c>
      <c r="F158" t="str">
        <f t="shared" si="5"/>
        <v>EUR</v>
      </c>
      <c r="G158" s="4" t="s">
        <v>641</v>
      </c>
      <c r="H158" s="4" t="s">
        <v>641</v>
      </c>
      <c r="I158" s="4" t="s">
        <v>641</v>
      </c>
      <c r="J158" s="4" t="s">
        <v>641</v>
      </c>
      <c r="K158" s="4" t="s">
        <v>641</v>
      </c>
      <c r="L158" s="4" t="s">
        <v>641</v>
      </c>
      <c r="M158" s="4" t="s">
        <v>641</v>
      </c>
      <c r="N158" s="4" t="s">
        <v>641</v>
      </c>
      <c r="O158" s="4" t="s">
        <v>641</v>
      </c>
      <c r="P158" s="4" t="s">
        <v>641</v>
      </c>
      <c r="Q158" s="4" t="s">
        <v>641</v>
      </c>
      <c r="R158" s="4" t="s">
        <v>641</v>
      </c>
      <c r="S158" s="4" t="s">
        <v>641</v>
      </c>
      <c r="T158" s="4" t="s">
        <v>641</v>
      </c>
      <c r="U158" s="4">
        <v>3026.1562866790196</v>
      </c>
      <c r="V158" s="4" t="s">
        <v>641</v>
      </c>
      <c r="W158" s="4" t="s">
        <v>641</v>
      </c>
      <c r="X158" s="4" t="s">
        <v>641</v>
      </c>
      <c r="Y158" s="4" t="s">
        <v>641</v>
      </c>
      <c r="Z158" s="4" t="s">
        <v>641</v>
      </c>
      <c r="AA158" s="4" t="s">
        <v>641</v>
      </c>
      <c r="AB158" s="4" t="s">
        <v>641</v>
      </c>
      <c r="AC158" s="4">
        <v>504.35938111316989</v>
      </c>
    </row>
    <row r="159" spans="2:29">
      <c r="B159" s="21" t="str">
        <f>IF([1]Sources!B157=0,"",[1]Sources!B157)</f>
        <v>sterner2009bioenergy</v>
      </c>
      <c r="C159" t="str">
        <f t="shared" si="4"/>
        <v>Electrolyzer (PEM)</v>
      </c>
      <c r="D159" t="str">
        <f>IFERROR(VLOOKUP(B159,[1]!Sources[#Data],2,FALSE),"")</f>
        <v/>
      </c>
      <c r="E159" t="str">
        <f ca="1">IFERROR(OFFSET([1]Database!$D$3,MATCH(PEM!$B159,[1]Database!$B$4:$B$2416,0)+MATCH(PEM!$C159,[1]Database!$C$4:$C$26,0)-1,MATCH(PEM!E$4,[1]Database!$E$2:$BV$2,0)),"")</f>
        <v/>
      </c>
      <c r="F159" t="str">
        <f t="shared" si="5"/>
        <v>EUR</v>
      </c>
      <c r="G159" s="4" t="s">
        <v>641</v>
      </c>
      <c r="H159" s="4" t="s">
        <v>641</v>
      </c>
      <c r="I159" s="4" t="s">
        <v>641</v>
      </c>
      <c r="J159" s="4" t="s">
        <v>641</v>
      </c>
      <c r="K159" s="4" t="s">
        <v>641</v>
      </c>
      <c r="L159" s="4" t="s">
        <v>641</v>
      </c>
      <c r="M159" s="4" t="s">
        <v>641</v>
      </c>
      <c r="N159" s="4" t="s">
        <v>641</v>
      </c>
      <c r="O159" s="4" t="s">
        <v>641</v>
      </c>
      <c r="P159" s="4">
        <v>2153.8404163187179</v>
      </c>
      <c r="Q159" s="4" t="s">
        <v>641</v>
      </c>
      <c r="R159" s="4" t="s">
        <v>641</v>
      </c>
      <c r="S159" s="4" t="s">
        <v>641</v>
      </c>
      <c r="T159" s="4" t="s">
        <v>641</v>
      </c>
      <c r="U159" s="4" t="s">
        <v>641</v>
      </c>
      <c r="V159" s="4" t="s">
        <v>641</v>
      </c>
      <c r="W159" s="4" t="s">
        <v>641</v>
      </c>
      <c r="X159" s="4" t="s">
        <v>641</v>
      </c>
      <c r="Y159" s="4" t="s">
        <v>641</v>
      </c>
      <c r="Z159" s="4" t="s">
        <v>641</v>
      </c>
      <c r="AA159" s="4">
        <v>1076.9202081593589</v>
      </c>
      <c r="AB159" s="4" t="s">
        <v>641</v>
      </c>
      <c r="AC159" s="4" t="s">
        <v>641</v>
      </c>
    </row>
    <row r="160" spans="2:29">
      <c r="B160" s="21" t="str">
        <f>IF([1]Sources!B158=0,"",[1]Sources!B158)</f>
        <v>tractebel2016study</v>
      </c>
      <c r="C160" t="str">
        <f t="shared" si="4"/>
        <v>Electrolyzer (PEM)</v>
      </c>
      <c r="D160" t="str">
        <f>IFERROR(VLOOKUP(B160,[1]!Sources[#Data],2,FALSE),"")</f>
        <v/>
      </c>
      <c r="E160" t="str">
        <f ca="1">IFERROR(OFFSET([1]Database!$D$3,MATCH(PEM!$B160,[1]Database!$B$4:$B$2416,0)+MATCH(PEM!$C160,[1]Database!$C$4:$C$26,0)-1,MATCH(PEM!E$4,[1]Database!$E$2:$BV$2,0)),"")</f>
        <v/>
      </c>
      <c r="F160" t="str">
        <f t="shared" si="5"/>
        <v>EUR</v>
      </c>
      <c r="G160" s="4" t="s">
        <v>641</v>
      </c>
      <c r="H160" s="4" t="s">
        <v>641</v>
      </c>
      <c r="I160" s="4" t="s">
        <v>641</v>
      </c>
      <c r="J160" s="4" t="s">
        <v>641</v>
      </c>
      <c r="K160" s="4" t="s">
        <v>641</v>
      </c>
      <c r="L160" s="4" t="s">
        <v>641</v>
      </c>
      <c r="M160" s="4" t="s">
        <v>641</v>
      </c>
      <c r="N160" s="4" t="s">
        <v>641</v>
      </c>
      <c r="O160" s="4" t="s">
        <v>641</v>
      </c>
      <c r="P160" s="4" t="s">
        <v>641</v>
      </c>
      <c r="Q160" s="4" t="s">
        <v>641</v>
      </c>
      <c r="R160" s="4" t="s">
        <v>641</v>
      </c>
      <c r="S160" s="4" t="s">
        <v>641</v>
      </c>
      <c r="T160" s="4" t="s">
        <v>641</v>
      </c>
      <c r="U160" s="4" t="s">
        <v>641</v>
      </c>
      <c r="V160" s="4" t="s">
        <v>641</v>
      </c>
      <c r="W160" s="4" t="s">
        <v>641</v>
      </c>
      <c r="X160" s="4">
        <v>1350</v>
      </c>
      <c r="Y160" s="4" t="s">
        <v>641</v>
      </c>
      <c r="Z160" s="4" t="s">
        <v>641</v>
      </c>
      <c r="AA160" s="4" t="s">
        <v>641</v>
      </c>
      <c r="AB160" s="4">
        <v>850</v>
      </c>
      <c r="AC160" s="4" t="s">
        <v>641</v>
      </c>
    </row>
    <row r="161" spans="2:29">
      <c r="B161" s="21" t="str">
        <f>IF([1]Sources!B159=0,"",[1]Sources!B159)</f>
        <v>vafeas2012highway</v>
      </c>
      <c r="C161" t="str">
        <f t="shared" si="4"/>
        <v>Electrolyzer (PEM)</v>
      </c>
      <c r="D161" t="str">
        <f>IFERROR(VLOOKUP(B161,[1]!Sources[#Data],2,FALSE),"")</f>
        <v/>
      </c>
      <c r="E161" t="str">
        <f ca="1">IFERROR(OFFSET([1]Database!$D$3,MATCH(PEM!$B161,[1]Database!$B$4:$B$2416,0)+MATCH(PEM!$C161,[1]Database!$C$4:$C$26,0)-1,MATCH(PEM!E$4,[1]Database!$E$2:$BV$2,0)),"")</f>
        <v/>
      </c>
      <c r="F161" t="str">
        <f t="shared" si="5"/>
        <v>EUR</v>
      </c>
      <c r="G161" s="4" t="s">
        <v>641</v>
      </c>
      <c r="H161" s="4" t="s">
        <v>641</v>
      </c>
      <c r="I161" s="4" t="s">
        <v>641</v>
      </c>
      <c r="J161" s="4" t="s">
        <v>641</v>
      </c>
      <c r="K161" s="4" t="s">
        <v>641</v>
      </c>
      <c r="L161" s="4" t="s">
        <v>641</v>
      </c>
      <c r="M161" s="4" t="s">
        <v>641</v>
      </c>
      <c r="N161" s="4" t="s">
        <v>641</v>
      </c>
      <c r="O161" s="4" t="s">
        <v>641</v>
      </c>
      <c r="P161" s="4" t="s">
        <v>641</v>
      </c>
      <c r="Q161" s="4" t="s">
        <v>641</v>
      </c>
      <c r="R161" s="4" t="s">
        <v>641</v>
      </c>
      <c r="S161" s="4" t="s">
        <v>641</v>
      </c>
      <c r="T161" s="4" t="s">
        <v>641</v>
      </c>
      <c r="U161" s="4" t="s">
        <v>641</v>
      </c>
      <c r="V161" s="4" t="s">
        <v>641</v>
      </c>
      <c r="W161" s="4" t="s">
        <v>641</v>
      </c>
      <c r="X161" s="4" t="s">
        <v>641</v>
      </c>
      <c r="Y161" s="4" t="s">
        <v>641</v>
      </c>
      <c r="Z161" s="4" t="s">
        <v>641</v>
      </c>
      <c r="AA161" s="4" t="s">
        <v>641</v>
      </c>
      <c r="AB161" s="4" t="s">
        <v>641</v>
      </c>
      <c r="AC161" s="4" t="s">
        <v>641</v>
      </c>
    </row>
    <row r="162" spans="2:29">
      <c r="B162" s="21" t="str">
        <f>IF([1]Sources!B160=0,"",[1]Sources!B160)</f>
        <v>vandewalle2014a</v>
      </c>
      <c r="C162" t="str">
        <f t="shared" si="4"/>
        <v>Electrolyzer (PEM)</v>
      </c>
      <c r="D162" t="str">
        <f>IFERROR(VLOOKUP(B162,[1]!Sources[#Data],2,FALSE),"")</f>
        <v/>
      </c>
      <c r="E162" t="str">
        <f ca="1">IFERROR(OFFSET([1]Database!$D$3,MATCH(PEM!$B162,[1]Database!$B$4:$B$2416,0)+MATCH(PEM!$C162,[1]Database!$C$4:$C$26,0)-1,MATCH(PEM!E$4,[1]Database!$E$2:$BV$2,0)),"")</f>
        <v/>
      </c>
      <c r="F162" t="str">
        <f t="shared" si="5"/>
        <v>EUR</v>
      </c>
      <c r="G162" s="4" t="s">
        <v>641</v>
      </c>
      <c r="H162" s="4" t="s">
        <v>641</v>
      </c>
      <c r="I162" s="4" t="s">
        <v>641</v>
      </c>
      <c r="J162" s="4" t="s">
        <v>641</v>
      </c>
      <c r="K162" s="4" t="s">
        <v>641</v>
      </c>
      <c r="L162" s="4" t="s">
        <v>641</v>
      </c>
      <c r="M162" s="4" t="s">
        <v>641</v>
      </c>
      <c r="N162" s="4" t="s">
        <v>641</v>
      </c>
      <c r="O162" s="4" t="s">
        <v>641</v>
      </c>
      <c r="P162" s="4" t="s">
        <v>641</v>
      </c>
      <c r="Q162" s="4" t="s">
        <v>641</v>
      </c>
      <c r="R162" s="4" t="s">
        <v>641</v>
      </c>
      <c r="S162" s="4" t="s">
        <v>641</v>
      </c>
      <c r="T162" s="4" t="s">
        <v>641</v>
      </c>
      <c r="U162" s="4" t="s">
        <v>641</v>
      </c>
      <c r="V162" s="4" t="s">
        <v>641</v>
      </c>
      <c r="W162" s="4" t="s">
        <v>641</v>
      </c>
      <c r="X162" s="4" t="s">
        <v>641</v>
      </c>
      <c r="Y162" s="4" t="s">
        <v>641</v>
      </c>
      <c r="Z162" s="4" t="s">
        <v>641</v>
      </c>
      <c r="AA162" s="4" t="s">
        <v>641</v>
      </c>
      <c r="AB162" s="4" t="s">
        <v>641</v>
      </c>
      <c r="AC162" s="4" t="s">
        <v>641</v>
      </c>
    </row>
    <row r="163" spans="2:29">
      <c r="B163" s="21" t="str">
        <f>IF([1]Sources!B161=0,"",[1]Sources!B161)</f>
        <v>vanhoudt2016power</v>
      </c>
      <c r="C163" t="str">
        <f t="shared" si="4"/>
        <v>Electrolyzer (PEM)</v>
      </c>
      <c r="D163" t="str">
        <f>IFERROR(VLOOKUP(B163,[1]!Sources[#Data],2,FALSE),"")</f>
        <v/>
      </c>
      <c r="E163" t="str">
        <f ca="1">IFERROR(OFFSET([1]Database!$D$3,MATCH(PEM!$B163,[1]Database!$B$4:$B$2416,0)+MATCH(PEM!$C163,[1]Database!$C$4:$C$26,0)-1,MATCH(PEM!E$4,[1]Database!$E$2:$BV$2,0)),"")</f>
        <v/>
      </c>
      <c r="F163" t="str">
        <f t="shared" si="5"/>
        <v>EUR</v>
      </c>
      <c r="G163" s="4" t="s">
        <v>641</v>
      </c>
      <c r="H163" s="4" t="s">
        <v>641</v>
      </c>
      <c r="I163" s="4" t="s">
        <v>641</v>
      </c>
      <c r="J163" s="4" t="s">
        <v>641</v>
      </c>
      <c r="K163" s="4" t="s">
        <v>641</v>
      </c>
      <c r="L163" s="4" t="s">
        <v>641</v>
      </c>
      <c r="M163" s="4" t="s">
        <v>641</v>
      </c>
      <c r="N163" s="4" t="s">
        <v>641</v>
      </c>
      <c r="O163" s="4" t="s">
        <v>641</v>
      </c>
      <c r="P163" s="4" t="s">
        <v>641</v>
      </c>
      <c r="Q163" s="4" t="s">
        <v>641</v>
      </c>
      <c r="R163" s="4" t="s">
        <v>641</v>
      </c>
      <c r="S163" s="4" t="s">
        <v>641</v>
      </c>
      <c r="T163" s="4" t="s">
        <v>641</v>
      </c>
      <c r="U163" s="4" t="s">
        <v>641</v>
      </c>
      <c r="V163" s="4" t="s">
        <v>641</v>
      </c>
      <c r="W163" s="4">
        <v>1900</v>
      </c>
      <c r="X163" s="4" t="s">
        <v>641</v>
      </c>
      <c r="Y163" s="4" t="s">
        <v>641</v>
      </c>
      <c r="Z163" s="4" t="s">
        <v>641</v>
      </c>
      <c r="AA163" s="4" t="s">
        <v>641</v>
      </c>
      <c r="AB163" s="4" t="s">
        <v>641</v>
      </c>
      <c r="AC163" s="4">
        <v>1119.2546583850931</v>
      </c>
    </row>
    <row r="164" spans="2:29">
      <c r="B164" s="21" t="str">
        <f>IF([1]Sources!B162=0,"",[1]Sources!B162)</f>
        <v>vku2015power</v>
      </c>
      <c r="C164" t="str">
        <f t="shared" si="4"/>
        <v>Electrolyzer (PEM)</v>
      </c>
      <c r="D164" t="str">
        <f>IFERROR(VLOOKUP(B164,[1]!Sources[#Data],2,FALSE),"")</f>
        <v/>
      </c>
      <c r="E164" t="str">
        <f ca="1">IFERROR(OFFSET([1]Database!$D$3,MATCH(PEM!$B164,[1]Database!$B$4:$B$2416,0)+MATCH(PEM!$C164,[1]Database!$C$4:$C$26,0)-1,MATCH(PEM!E$4,[1]Database!$E$2:$BV$2,0)),"")</f>
        <v/>
      </c>
      <c r="F164" t="str">
        <f t="shared" si="5"/>
        <v>EUR</v>
      </c>
      <c r="G164" s="4" t="s">
        <v>641</v>
      </c>
      <c r="H164" s="4" t="s">
        <v>641</v>
      </c>
      <c r="I164" s="4" t="s">
        <v>641</v>
      </c>
      <c r="J164" s="4" t="s">
        <v>641</v>
      </c>
      <c r="K164" s="4" t="s">
        <v>641</v>
      </c>
      <c r="L164" s="4" t="s">
        <v>641</v>
      </c>
      <c r="M164" s="4" t="s">
        <v>641</v>
      </c>
      <c r="N164" s="4" t="s">
        <v>641</v>
      </c>
      <c r="O164" s="4" t="s">
        <v>641</v>
      </c>
      <c r="P164" s="4" t="s">
        <v>641</v>
      </c>
      <c r="Q164" s="4" t="s">
        <v>641</v>
      </c>
      <c r="R164" s="4" t="s">
        <v>641</v>
      </c>
      <c r="S164" s="4" t="s">
        <v>641</v>
      </c>
      <c r="T164" s="4" t="s">
        <v>641</v>
      </c>
      <c r="U164" s="4" t="s">
        <v>641</v>
      </c>
      <c r="V164" s="4">
        <v>2011.7878427604476</v>
      </c>
      <c r="W164" s="4" t="s">
        <v>641</v>
      </c>
      <c r="X164" s="4" t="s">
        <v>641</v>
      </c>
      <c r="Y164" s="4" t="s">
        <v>641</v>
      </c>
      <c r="Z164" s="4" t="s">
        <v>641</v>
      </c>
      <c r="AA164" s="4" t="s">
        <v>641</v>
      </c>
      <c r="AB164" s="4" t="s">
        <v>641</v>
      </c>
      <c r="AC164" s="4" t="s">
        <v>641</v>
      </c>
    </row>
    <row r="165" spans="2:29">
      <c r="B165" s="21" t="str">
        <f>IF([1]Sources!B163=0,"",[1]Sources!B163)</f>
        <v>vosen1997design</v>
      </c>
      <c r="C165" t="str">
        <f t="shared" si="4"/>
        <v>Electrolyzer (PEM)</v>
      </c>
      <c r="D165" t="str">
        <f>IFERROR(VLOOKUP(B165,[1]!Sources[#Data],2,FALSE),"")</f>
        <v/>
      </c>
      <c r="E165" t="str">
        <f ca="1">IFERROR(OFFSET([1]Database!$D$3,MATCH(PEM!$B165,[1]Database!$B$4:$B$2416,0)+MATCH(PEM!$C165,[1]Database!$C$4:$C$26,0)-1,MATCH(PEM!E$4,[1]Database!$E$2:$BV$2,0)),"")</f>
        <v/>
      </c>
      <c r="F165" t="str">
        <f t="shared" si="5"/>
        <v>EUR</v>
      </c>
      <c r="G165" s="4" t="s">
        <v>641</v>
      </c>
      <c r="H165" s="4" t="s">
        <v>641</v>
      </c>
      <c r="I165" s="4" t="s">
        <v>641</v>
      </c>
      <c r="J165" s="4" t="s">
        <v>641</v>
      </c>
      <c r="K165" s="4" t="s">
        <v>641</v>
      </c>
      <c r="L165" s="4" t="s">
        <v>641</v>
      </c>
      <c r="M165" s="4" t="s">
        <v>641</v>
      </c>
      <c r="N165" s="4" t="s">
        <v>641</v>
      </c>
      <c r="O165" s="4" t="s">
        <v>641</v>
      </c>
      <c r="P165" s="4" t="s">
        <v>641</v>
      </c>
      <c r="Q165" s="4" t="s">
        <v>641</v>
      </c>
      <c r="R165" s="4" t="s">
        <v>641</v>
      </c>
      <c r="S165" s="4" t="s">
        <v>641</v>
      </c>
      <c r="T165" s="4" t="s">
        <v>641</v>
      </c>
      <c r="U165" s="4" t="s">
        <v>641</v>
      </c>
      <c r="V165" s="4" t="s">
        <v>641</v>
      </c>
      <c r="W165" s="4" t="s">
        <v>641</v>
      </c>
      <c r="X165" s="4" t="s">
        <v>641</v>
      </c>
      <c r="Y165" s="4" t="s">
        <v>641</v>
      </c>
      <c r="Z165" s="4" t="s">
        <v>641</v>
      </c>
      <c r="AA165" s="4" t="s">
        <v>641</v>
      </c>
      <c r="AB165" s="4" t="s">
        <v>641</v>
      </c>
      <c r="AC165" s="4" t="s">
        <v>641</v>
      </c>
    </row>
    <row r="166" spans="2:29">
      <c r="B166" s="21" t="str">
        <f>IF([1]Sources!B164=0,"",[1]Sources!B164)</f>
        <v>waidhas2015power</v>
      </c>
      <c r="C166" t="str">
        <f t="shared" si="4"/>
        <v>Electrolyzer (PEM)</v>
      </c>
      <c r="D166" t="str">
        <f>IFERROR(VLOOKUP(B166,[1]!Sources[#Data],2,FALSE),"")</f>
        <v/>
      </c>
      <c r="E166" t="str">
        <f ca="1">IFERROR(OFFSET([1]Database!$D$3,MATCH(PEM!$B166,[1]Database!$B$4:$B$2416,0)+MATCH(PEM!$C166,[1]Database!$C$4:$C$26,0)-1,MATCH(PEM!E$4,[1]Database!$E$2:$BV$2,0)),"")</f>
        <v/>
      </c>
      <c r="F166" t="str">
        <f t="shared" si="5"/>
        <v>EUR</v>
      </c>
      <c r="G166" s="4" t="s">
        <v>641</v>
      </c>
      <c r="H166" s="4" t="s">
        <v>641</v>
      </c>
      <c r="I166" s="4" t="s">
        <v>641</v>
      </c>
      <c r="J166" s="4" t="s">
        <v>641</v>
      </c>
      <c r="K166" s="4" t="s">
        <v>641</v>
      </c>
      <c r="L166" s="4" t="s">
        <v>641</v>
      </c>
      <c r="M166" s="4" t="s">
        <v>641</v>
      </c>
      <c r="N166" s="4" t="s">
        <v>641</v>
      </c>
      <c r="O166" s="4" t="s">
        <v>641</v>
      </c>
      <c r="P166" s="4" t="s">
        <v>641</v>
      </c>
      <c r="Q166" s="4" t="s">
        <v>641</v>
      </c>
      <c r="R166" s="4" t="s">
        <v>641</v>
      </c>
      <c r="S166" s="4" t="s">
        <v>641</v>
      </c>
      <c r="T166" s="4" t="s">
        <v>641</v>
      </c>
      <c r="U166" s="4" t="s">
        <v>641</v>
      </c>
      <c r="V166" s="4" t="s">
        <v>641</v>
      </c>
      <c r="W166" s="4" t="s">
        <v>641</v>
      </c>
      <c r="X166" s="4" t="s">
        <v>641</v>
      </c>
      <c r="Y166" s="4" t="s">
        <v>641</v>
      </c>
      <c r="Z166" s="4" t="s">
        <v>641</v>
      </c>
      <c r="AA166" s="4" t="s">
        <v>641</v>
      </c>
      <c r="AB166" s="4" t="s">
        <v>641</v>
      </c>
      <c r="AC166" s="4" t="s">
        <v>641</v>
      </c>
    </row>
    <row r="167" spans="2:29">
      <c r="B167" s="21" t="str">
        <f>IF([1]Sources!B165=0,"",[1]Sources!B165)</f>
        <v>wei2014total</v>
      </c>
      <c r="C167" t="str">
        <f t="shared" si="4"/>
        <v>Electrolyzer (PEM)</v>
      </c>
      <c r="D167" t="str">
        <f>IFERROR(VLOOKUP(B167,[1]!Sources[#Data],2,FALSE),"")</f>
        <v/>
      </c>
      <c r="E167" t="str">
        <f ca="1">IFERROR(OFFSET([1]Database!$D$3,MATCH(PEM!$B167,[1]Database!$B$4:$B$2416,0)+MATCH(PEM!$C167,[1]Database!$C$4:$C$26,0)-1,MATCH(PEM!E$4,[1]Database!$E$2:$BV$2,0)),"")</f>
        <v/>
      </c>
      <c r="F167" t="str">
        <f t="shared" si="5"/>
        <v>EUR</v>
      </c>
      <c r="G167" s="4" t="s">
        <v>641</v>
      </c>
      <c r="H167" s="4" t="s">
        <v>641</v>
      </c>
      <c r="I167" s="4" t="s">
        <v>641</v>
      </c>
      <c r="J167" s="4" t="s">
        <v>641</v>
      </c>
      <c r="K167" s="4" t="s">
        <v>641</v>
      </c>
      <c r="L167" s="4" t="s">
        <v>641</v>
      </c>
      <c r="M167" s="4" t="s">
        <v>641</v>
      </c>
      <c r="N167" s="4" t="s">
        <v>641</v>
      </c>
      <c r="O167" s="4" t="s">
        <v>641</v>
      </c>
      <c r="P167" s="4" t="s">
        <v>641</v>
      </c>
      <c r="Q167" s="4" t="s">
        <v>641</v>
      </c>
      <c r="R167" s="4" t="s">
        <v>641</v>
      </c>
      <c r="S167" s="4" t="s">
        <v>641</v>
      </c>
      <c r="T167" s="4" t="s">
        <v>641</v>
      </c>
      <c r="U167" s="4" t="s">
        <v>641</v>
      </c>
      <c r="V167" s="4">
        <v>2815.5827145486032</v>
      </c>
      <c r="W167" s="4" t="s">
        <v>641</v>
      </c>
      <c r="X167" s="4" t="s">
        <v>641</v>
      </c>
      <c r="Y167" s="4" t="s">
        <v>641</v>
      </c>
      <c r="Z167" s="4" t="s">
        <v>641</v>
      </c>
      <c r="AA167" s="4">
        <v>1810.0174593526733</v>
      </c>
      <c r="AB167" s="4" t="s">
        <v>641</v>
      </c>
      <c r="AC167" s="4" t="s">
        <v>641</v>
      </c>
    </row>
    <row r="168" spans="2:29">
      <c r="B168" s="21" t="str">
        <f>IF([1]Sources!B166=0,"",[1]Sources!B166)</f>
        <v>wenske2008wasserstoff</v>
      </c>
      <c r="C168" t="str">
        <f t="shared" si="4"/>
        <v>Electrolyzer (PEM)</v>
      </c>
      <c r="D168" t="str">
        <f>IFERROR(VLOOKUP(B168,[1]!Sources[#Data],2,FALSE),"")</f>
        <v/>
      </c>
      <c r="E168" t="str">
        <f ca="1">IFERROR(OFFSET([1]Database!$D$3,MATCH(PEM!$B168,[1]Database!$B$4:$B$2416,0)+MATCH(PEM!$C168,[1]Database!$C$4:$C$26,0)-1,MATCH(PEM!E$4,[1]Database!$E$2:$BV$2,0)),"")</f>
        <v/>
      </c>
      <c r="F168" t="str">
        <f t="shared" si="5"/>
        <v>EUR</v>
      </c>
      <c r="G168" s="4" t="s">
        <v>641</v>
      </c>
      <c r="H168" s="4" t="s">
        <v>641</v>
      </c>
      <c r="I168" s="4" t="s">
        <v>641</v>
      </c>
      <c r="J168" s="4" t="s">
        <v>641</v>
      </c>
      <c r="K168" s="4" t="s">
        <v>641</v>
      </c>
      <c r="L168" s="4" t="s">
        <v>641</v>
      </c>
      <c r="M168" s="4" t="s">
        <v>641</v>
      </c>
      <c r="N168" s="4" t="s">
        <v>641</v>
      </c>
      <c r="O168" s="4">
        <v>4315.2492617774615</v>
      </c>
      <c r="P168" s="4" t="s">
        <v>641</v>
      </c>
      <c r="Q168" s="4" t="s">
        <v>641</v>
      </c>
      <c r="R168" s="4" t="s">
        <v>641</v>
      </c>
      <c r="S168" s="4" t="s">
        <v>641</v>
      </c>
      <c r="T168" s="4" t="s">
        <v>641</v>
      </c>
      <c r="U168" s="4" t="s">
        <v>641</v>
      </c>
      <c r="V168" s="4" t="s">
        <v>641</v>
      </c>
      <c r="W168" s="4" t="s">
        <v>641</v>
      </c>
      <c r="X168" s="4" t="s">
        <v>641</v>
      </c>
      <c r="Y168" s="4" t="s">
        <v>641</v>
      </c>
      <c r="Z168" s="4" t="s">
        <v>641</v>
      </c>
      <c r="AA168" s="4" t="s">
        <v>641</v>
      </c>
      <c r="AB168" s="4">
        <v>1078.8123154443654</v>
      </c>
      <c r="AC168" s="4" t="s">
        <v>641</v>
      </c>
    </row>
    <row r="170" spans="2:29">
      <c r="B170" s="3" t="s">
        <v>36</v>
      </c>
      <c r="C170" s="3"/>
      <c r="D170" s="3"/>
      <c r="E170" s="3"/>
      <c r="F170" s="3"/>
      <c r="G170" s="3">
        <f t="shared" ref="G170:AC170" si="6">G4</f>
        <v>2000</v>
      </c>
      <c r="H170" s="3">
        <f t="shared" si="6"/>
        <v>2001</v>
      </c>
      <c r="I170" s="3">
        <f t="shared" si="6"/>
        <v>2002</v>
      </c>
      <c r="J170" s="3">
        <f t="shared" si="6"/>
        <v>2003</v>
      </c>
      <c r="K170" s="3">
        <f t="shared" si="6"/>
        <v>2004</v>
      </c>
      <c r="L170" s="3">
        <f t="shared" si="6"/>
        <v>2005</v>
      </c>
      <c r="M170" s="3">
        <f t="shared" si="6"/>
        <v>2006</v>
      </c>
      <c r="N170" s="3">
        <f t="shared" si="6"/>
        <v>2007</v>
      </c>
      <c r="O170" s="3">
        <f t="shared" si="6"/>
        <v>2008</v>
      </c>
      <c r="P170" s="3">
        <f t="shared" si="6"/>
        <v>2009</v>
      </c>
      <c r="Q170" s="3">
        <f t="shared" si="6"/>
        <v>2010</v>
      </c>
      <c r="R170" s="3">
        <f t="shared" si="6"/>
        <v>2011</v>
      </c>
      <c r="S170" s="3">
        <f t="shared" si="6"/>
        <v>2012</v>
      </c>
      <c r="T170" s="3">
        <f t="shared" si="6"/>
        <v>2013</v>
      </c>
      <c r="U170" s="3">
        <f t="shared" si="6"/>
        <v>2014</v>
      </c>
      <c r="V170" s="3">
        <f t="shared" si="6"/>
        <v>2015</v>
      </c>
      <c r="W170" s="3">
        <f t="shared" si="6"/>
        <v>2016</v>
      </c>
      <c r="X170" s="3">
        <f t="shared" si="6"/>
        <v>2017</v>
      </c>
      <c r="Y170" s="3">
        <f t="shared" si="6"/>
        <v>2018</v>
      </c>
      <c r="Z170" s="3">
        <f t="shared" si="6"/>
        <v>2019</v>
      </c>
      <c r="AA170" s="3">
        <f t="shared" si="6"/>
        <v>2020</v>
      </c>
      <c r="AB170" s="3">
        <f t="shared" si="6"/>
        <v>2025</v>
      </c>
      <c r="AC170" s="3">
        <f t="shared" si="6"/>
        <v>2030</v>
      </c>
    </row>
    <row r="171" spans="2:29" s="1" customFormat="1">
      <c r="B171" s="1" t="s">
        <v>37</v>
      </c>
      <c r="K171" s="1">
        <v>1</v>
      </c>
      <c r="L171" s="1">
        <v>2</v>
      </c>
      <c r="M171" s="1">
        <v>3</v>
      </c>
      <c r="N171" s="1">
        <v>4</v>
      </c>
      <c r="O171" s="1">
        <v>5</v>
      </c>
      <c r="P171" s="1">
        <v>6</v>
      </c>
      <c r="Q171" s="1">
        <v>7</v>
      </c>
      <c r="R171" s="1">
        <v>8</v>
      </c>
      <c r="S171" s="1">
        <v>9</v>
      </c>
      <c r="T171" s="1">
        <v>10</v>
      </c>
      <c r="U171" s="1">
        <v>11</v>
      </c>
      <c r="V171" s="1">
        <v>12</v>
      </c>
      <c r="W171" s="1">
        <v>13</v>
      </c>
      <c r="X171" s="1">
        <v>14</v>
      </c>
      <c r="Y171" s="1">
        <v>15</v>
      </c>
      <c r="Z171" s="1">
        <v>16</v>
      </c>
      <c r="AA171" s="1">
        <v>17</v>
      </c>
      <c r="AB171" s="1">
        <v>18</v>
      </c>
      <c r="AC171" s="1">
        <v>19</v>
      </c>
    </row>
    <row r="172" spans="2:29">
      <c r="B172" s="8" t="s">
        <v>40</v>
      </c>
      <c r="C172">
        <v>0.25</v>
      </c>
      <c r="G172" s="4" t="str">
        <f t="shared" ref="G172:V174" si="7">IFERROR(_xlfn.PERCENTILE.EXC(G$5:G$168,$C172),"")</f>
        <v/>
      </c>
      <c r="H172" s="4" t="str">
        <f t="shared" si="7"/>
        <v/>
      </c>
      <c r="I172" s="4" t="str">
        <f t="shared" si="7"/>
        <v/>
      </c>
      <c r="J172" s="4" t="str">
        <f t="shared" si="7"/>
        <v/>
      </c>
      <c r="K172" s="4" t="str">
        <f t="shared" si="7"/>
        <v/>
      </c>
      <c r="L172" s="4">
        <f t="shared" si="7"/>
        <v>699.81385851500147</v>
      </c>
      <c r="M172" s="4" t="str">
        <f t="shared" si="7"/>
        <v/>
      </c>
      <c r="N172" s="4" t="str">
        <f t="shared" si="7"/>
        <v/>
      </c>
      <c r="O172" s="4">
        <f t="shared" si="7"/>
        <v>1835.1193007315271</v>
      </c>
      <c r="P172" s="4" t="str">
        <f t="shared" si="7"/>
        <v/>
      </c>
      <c r="Q172" s="4" t="str">
        <f t="shared" si="7"/>
        <v/>
      </c>
      <c r="R172" s="4" t="str">
        <f t="shared" si="7"/>
        <v/>
      </c>
      <c r="S172" s="4" t="str">
        <f t="shared" si="7"/>
        <v/>
      </c>
      <c r="T172" s="4">
        <f t="shared" si="7"/>
        <v>1187.2966816734283</v>
      </c>
      <c r="U172" s="4">
        <f t="shared" si="7"/>
        <v>1481.5556820199367</v>
      </c>
      <c r="V172" s="4">
        <f t="shared" si="7"/>
        <v>1457.4694213826065</v>
      </c>
      <c r="W172" s="4">
        <f t="shared" ref="W172:AC174" si="8">IFERROR(_xlfn.PERCENTILE.EXC(W$5:W$168,$C172),"")</f>
        <v>1111.5989999999999</v>
      </c>
      <c r="X172" s="4">
        <f t="shared" si="8"/>
        <v>1225</v>
      </c>
      <c r="Y172" s="4" t="str">
        <f t="shared" si="8"/>
        <v/>
      </c>
      <c r="Z172" s="4" t="str">
        <f t="shared" si="8"/>
        <v/>
      </c>
      <c r="AA172" s="4">
        <f t="shared" si="8"/>
        <v>822.74625354233012</v>
      </c>
      <c r="AB172" s="4">
        <f t="shared" si="8"/>
        <v>767.4043037523162</v>
      </c>
      <c r="AC172" s="4">
        <f t="shared" si="8"/>
        <v>598.92676507188924</v>
      </c>
    </row>
    <row r="173" spans="2:29">
      <c r="B173" s="8" t="s">
        <v>40</v>
      </c>
      <c r="C173" s="9">
        <v>0.5</v>
      </c>
      <c r="G173" s="4" t="str">
        <f t="shared" si="7"/>
        <v/>
      </c>
      <c r="H173" s="4" t="str">
        <f t="shared" si="7"/>
        <v/>
      </c>
      <c r="I173" s="4">
        <f t="shared" si="7"/>
        <v>1078.0979316391922</v>
      </c>
      <c r="J173" s="4">
        <f t="shared" si="7"/>
        <v>3368.8735590945344</v>
      </c>
      <c r="K173" s="4">
        <f t="shared" si="7"/>
        <v>4795.90565155882</v>
      </c>
      <c r="L173" s="4">
        <f t="shared" si="7"/>
        <v>2440.3334992953519</v>
      </c>
      <c r="M173" s="4" t="str">
        <f t="shared" si="7"/>
        <v/>
      </c>
      <c r="N173" s="4" t="str">
        <f t="shared" si="7"/>
        <v/>
      </c>
      <c r="O173" s="4">
        <f t="shared" si="7"/>
        <v>3446.8715903626135</v>
      </c>
      <c r="P173" s="4">
        <f t="shared" si="7"/>
        <v>2153.8404163187179</v>
      </c>
      <c r="Q173" s="4">
        <f t="shared" si="7"/>
        <v>2049.5712715534619</v>
      </c>
      <c r="R173" s="4" t="str">
        <f t="shared" si="7"/>
        <v/>
      </c>
      <c r="S173" s="4" t="str">
        <f t="shared" si="7"/>
        <v/>
      </c>
      <c r="T173" s="4">
        <f t="shared" si="7"/>
        <v>2367.9284793613974</v>
      </c>
      <c r="U173" s="4">
        <f t="shared" si="7"/>
        <v>2062.829868752865</v>
      </c>
      <c r="V173" s="4">
        <f t="shared" si="7"/>
        <v>2011.7878427604476</v>
      </c>
      <c r="W173" s="4">
        <f t="shared" si="8"/>
        <v>1900</v>
      </c>
      <c r="X173" s="4">
        <f t="shared" si="8"/>
        <v>1303.6385221087701</v>
      </c>
      <c r="Y173" s="4">
        <f t="shared" si="8"/>
        <v>1000</v>
      </c>
      <c r="Z173" s="4" t="str">
        <f t="shared" si="8"/>
        <v/>
      </c>
      <c r="AA173" s="4">
        <f t="shared" si="8"/>
        <v>1076.9202081593589</v>
      </c>
      <c r="AB173" s="4">
        <f t="shared" si="8"/>
        <v>866.3144584740237</v>
      </c>
      <c r="AC173" s="4">
        <f t="shared" si="8"/>
        <v>733.3131296460092</v>
      </c>
    </row>
    <row r="174" spans="2:29">
      <c r="B174" s="8" t="s">
        <v>40</v>
      </c>
      <c r="C174">
        <v>0.75</v>
      </c>
      <c r="G174" s="4" t="str">
        <f t="shared" si="7"/>
        <v/>
      </c>
      <c r="H174" s="4" t="str">
        <f t="shared" si="7"/>
        <v/>
      </c>
      <c r="I174" s="4" t="str">
        <f t="shared" si="7"/>
        <v/>
      </c>
      <c r="J174" s="4" t="str">
        <f t="shared" si="7"/>
        <v/>
      </c>
      <c r="K174" s="4" t="str">
        <f t="shared" si="7"/>
        <v/>
      </c>
      <c r="L174" s="4">
        <f t="shared" si="7"/>
        <v>3368.8735590945344</v>
      </c>
      <c r="M174" s="4" t="str">
        <f t="shared" si="7"/>
        <v/>
      </c>
      <c r="N174" s="4" t="str">
        <f t="shared" si="7"/>
        <v/>
      </c>
      <c r="O174" s="4">
        <f t="shared" si="7"/>
        <v>9169.9046812771048</v>
      </c>
      <c r="P174" s="4" t="str">
        <f t="shared" si="7"/>
        <v/>
      </c>
      <c r="Q174" s="4" t="str">
        <f t="shared" si="7"/>
        <v/>
      </c>
      <c r="R174" s="4" t="str">
        <f t="shared" si="7"/>
        <v/>
      </c>
      <c r="S174" s="4" t="str">
        <f t="shared" si="7"/>
        <v/>
      </c>
      <c r="T174" s="4">
        <f t="shared" si="7"/>
        <v>4643.7770597659437</v>
      </c>
      <c r="U174" s="4">
        <f t="shared" si="7"/>
        <v>2604.1153569754924</v>
      </c>
      <c r="V174" s="4">
        <f t="shared" si="7"/>
        <v>2966.6968690846425</v>
      </c>
      <c r="W174" s="4">
        <f t="shared" si="8"/>
        <v>2000</v>
      </c>
      <c r="X174" s="4">
        <f t="shared" si="8"/>
        <v>1450</v>
      </c>
      <c r="Y174" s="4" t="str">
        <f t="shared" si="8"/>
        <v/>
      </c>
      <c r="Z174" s="4" t="str">
        <f t="shared" si="8"/>
        <v/>
      </c>
      <c r="AA174" s="4">
        <f t="shared" si="8"/>
        <v>1530.0087296763368</v>
      </c>
      <c r="AB174" s="4">
        <f t="shared" si="8"/>
        <v>1177.5499648647972</v>
      </c>
      <c r="AC174" s="4">
        <f t="shared" si="8"/>
        <v>1084.5636645962732</v>
      </c>
    </row>
    <row r="175" spans="2:29">
      <c r="B175" t="s">
        <v>38</v>
      </c>
      <c r="G175" s="4" t="str">
        <f t="shared" ref="G175:AC175" si="9">IFERROR(AVERAGE(G5:G168),"")</f>
        <v/>
      </c>
      <c r="H175" s="4" t="str">
        <f t="shared" si="9"/>
        <v/>
      </c>
      <c r="I175" s="4">
        <f t="shared" si="9"/>
        <v>1078.0979316391922</v>
      </c>
      <c r="J175" s="4">
        <f t="shared" si="9"/>
        <v>3368.8735590945344</v>
      </c>
      <c r="K175" s="4">
        <f t="shared" si="9"/>
        <v>4795.90565155882</v>
      </c>
      <c r="L175" s="4">
        <f t="shared" si="9"/>
        <v>2169.673638968296</v>
      </c>
      <c r="M175" s="4" t="str">
        <f t="shared" si="9"/>
        <v/>
      </c>
      <c r="N175" s="4" t="str">
        <f t="shared" si="9"/>
        <v/>
      </c>
      <c r="O175" s="4">
        <f t="shared" si="9"/>
        <v>4817.2985241237493</v>
      </c>
      <c r="P175" s="4">
        <f t="shared" si="9"/>
        <v>2153.8404163187179</v>
      </c>
      <c r="Q175" s="4">
        <f t="shared" si="9"/>
        <v>2049.5712715534619</v>
      </c>
      <c r="R175" s="4" t="str">
        <f t="shared" si="9"/>
        <v/>
      </c>
      <c r="S175" s="4" t="str">
        <f t="shared" si="9"/>
        <v/>
      </c>
      <c r="T175" s="4">
        <f t="shared" si="9"/>
        <v>2733.0007402669235</v>
      </c>
      <c r="U175" s="4">
        <f t="shared" si="9"/>
        <v>2094.3083171939538</v>
      </c>
      <c r="V175" s="4">
        <f t="shared" si="9"/>
        <v>2339.9427784057939</v>
      </c>
      <c r="W175" s="4">
        <f t="shared" si="9"/>
        <v>1692.0880995314965</v>
      </c>
      <c r="X175" s="4">
        <f t="shared" si="9"/>
        <v>1330.727704421754</v>
      </c>
      <c r="Y175" s="4">
        <f t="shared" si="9"/>
        <v>1000</v>
      </c>
      <c r="Z175" s="4" t="str">
        <f t="shared" si="9"/>
        <v/>
      </c>
      <c r="AA175" s="4">
        <f t="shared" si="9"/>
        <v>1128.9975535801839</v>
      </c>
      <c r="AB175" s="4">
        <f t="shared" si="9"/>
        <v>944.72971468109802</v>
      </c>
      <c r="AC175" s="4">
        <f t="shared" si="9"/>
        <v>825.00656724696557</v>
      </c>
    </row>
    <row r="176" spans="2:29">
      <c r="B176" t="s">
        <v>39</v>
      </c>
      <c r="G176" s="4" t="str">
        <f t="shared" ref="G176:AC176" si="10">IFERROR(_xlfn.STDEV.S(G5:G168),"")</f>
        <v/>
      </c>
      <c r="H176" s="4" t="str">
        <f t="shared" si="10"/>
        <v/>
      </c>
      <c r="I176" s="4" t="str">
        <f t="shared" si="10"/>
        <v/>
      </c>
      <c r="J176" s="4" t="str">
        <f t="shared" si="10"/>
        <v/>
      </c>
      <c r="K176" s="4">
        <f t="shared" si="10"/>
        <v>2018.1281391046489</v>
      </c>
      <c r="L176" s="4">
        <f t="shared" si="10"/>
        <v>1354.9584832416906</v>
      </c>
      <c r="M176" s="4" t="str">
        <f t="shared" si="10"/>
        <v/>
      </c>
      <c r="N176" s="4" t="str">
        <f t="shared" si="10"/>
        <v/>
      </c>
      <c r="O176" s="4">
        <f t="shared" si="10"/>
        <v>4137.1390040518745</v>
      </c>
      <c r="P176" s="4" t="str">
        <f t="shared" si="10"/>
        <v/>
      </c>
      <c r="Q176" s="4">
        <f t="shared" si="10"/>
        <v>118.41515582023014</v>
      </c>
      <c r="R176" s="4" t="str">
        <f t="shared" si="10"/>
        <v/>
      </c>
      <c r="S176" s="4" t="str">
        <f t="shared" si="10"/>
        <v/>
      </c>
      <c r="T176" s="4">
        <f t="shared" si="10"/>
        <v>1856.1311874814883</v>
      </c>
      <c r="U176" s="4">
        <f t="shared" si="10"/>
        <v>678.60209011599352</v>
      </c>
      <c r="V176" s="4">
        <f t="shared" si="10"/>
        <v>1161.4641951549863</v>
      </c>
      <c r="W176" s="4">
        <f t="shared" si="10"/>
        <v>570.40216673065117</v>
      </c>
      <c r="X176" s="4">
        <f t="shared" si="10"/>
        <v>134.90022215324794</v>
      </c>
      <c r="Y176" s="4" t="str">
        <f t="shared" si="10"/>
        <v/>
      </c>
      <c r="Z176" s="4" t="str">
        <f t="shared" si="10"/>
        <v/>
      </c>
      <c r="AA176" s="4">
        <f t="shared" si="10"/>
        <v>486.45171293463352</v>
      </c>
      <c r="AB176" s="4">
        <f t="shared" si="10"/>
        <v>266.86681044534663</v>
      </c>
      <c r="AC176" s="4">
        <f t="shared" si="10"/>
        <v>285.83547880797749</v>
      </c>
    </row>
    <row r="177" spans="2:29">
      <c r="B177" s="8" t="s">
        <v>476</v>
      </c>
      <c r="C177" s="42"/>
      <c r="G177" s="4">
        <f t="shared" ref="G177:L177" si="11">IFERROR(IF(G176&gt;0,G175/G176,""),0)</f>
        <v>0</v>
      </c>
      <c r="H177" s="4">
        <f t="shared" si="11"/>
        <v>0</v>
      </c>
      <c r="I177" s="4">
        <f t="shared" si="11"/>
        <v>0</v>
      </c>
      <c r="J177" s="4">
        <f t="shared" si="11"/>
        <v>0</v>
      </c>
      <c r="K177" s="4">
        <f t="shared" si="11"/>
        <v>2.3764128543822514</v>
      </c>
      <c r="L177" s="4">
        <f t="shared" si="11"/>
        <v>1.6012842207367328</v>
      </c>
      <c r="M177" s="4">
        <f>IFERROR(IF(M176&gt;0,M175/M176,""),0)</f>
        <v>0</v>
      </c>
      <c r="N177" s="4">
        <f t="shared" ref="N177:AC177" si="12">IFERROR(IF(N176&gt;0,N175/N176,""),0)</f>
        <v>0</v>
      </c>
      <c r="O177" s="4">
        <f t="shared" si="12"/>
        <v>1.1644033520279915</v>
      </c>
      <c r="P177" s="4">
        <f t="shared" si="12"/>
        <v>0</v>
      </c>
      <c r="Q177" s="4">
        <f t="shared" si="12"/>
        <v>17.308352612101292</v>
      </c>
      <c r="R177" s="4">
        <f t="shared" si="12"/>
        <v>0</v>
      </c>
      <c r="S177" s="4">
        <f t="shared" si="12"/>
        <v>0</v>
      </c>
      <c r="T177" s="4">
        <f t="shared" si="12"/>
        <v>1.4724178757942348</v>
      </c>
      <c r="U177" s="4">
        <f t="shared" si="12"/>
        <v>3.0862096473000453</v>
      </c>
      <c r="V177" s="4">
        <f t="shared" si="12"/>
        <v>2.0146490853241934</v>
      </c>
      <c r="W177" s="4">
        <f t="shared" si="12"/>
        <v>2.966482594605071</v>
      </c>
      <c r="X177" s="4">
        <f t="shared" si="12"/>
        <v>9.864533083644849</v>
      </c>
      <c r="Y177" s="4">
        <f t="shared" si="12"/>
        <v>0</v>
      </c>
      <c r="Z177" s="4">
        <f t="shared" si="12"/>
        <v>0</v>
      </c>
      <c r="AA177" s="4">
        <f t="shared" si="12"/>
        <v>2.320883087797641</v>
      </c>
      <c r="AB177" s="4">
        <f t="shared" si="12"/>
        <v>3.5400794617529829</v>
      </c>
      <c r="AC177" s="4">
        <f t="shared" si="12"/>
        <v>2.8862986872290963</v>
      </c>
    </row>
    <row r="178" spans="2:29">
      <c r="B178" s="8"/>
    </row>
    <row r="179" spans="2:29">
      <c r="B179" s="1" t="s">
        <v>41</v>
      </c>
      <c r="E179" s="1">
        <f>SUM(G179:AC179)</f>
        <v>82</v>
      </c>
      <c r="F179" s="1"/>
      <c r="G179">
        <f t="shared" ref="G179:AC179" si="13">COUNTIF(G$5:G$168,"&gt;0")</f>
        <v>0</v>
      </c>
      <c r="H179">
        <f t="shared" si="13"/>
        <v>0</v>
      </c>
      <c r="I179">
        <f t="shared" si="13"/>
        <v>1</v>
      </c>
      <c r="J179">
        <f t="shared" si="13"/>
        <v>1</v>
      </c>
      <c r="K179">
        <f t="shared" si="13"/>
        <v>2</v>
      </c>
      <c r="L179">
        <f t="shared" si="13"/>
        <v>3</v>
      </c>
      <c r="M179">
        <f t="shared" si="13"/>
        <v>0</v>
      </c>
      <c r="N179">
        <f t="shared" si="13"/>
        <v>0</v>
      </c>
      <c r="O179">
        <f t="shared" si="13"/>
        <v>4</v>
      </c>
      <c r="P179">
        <f t="shared" si="13"/>
        <v>1</v>
      </c>
      <c r="Q179">
        <f t="shared" si="13"/>
        <v>2</v>
      </c>
      <c r="R179">
        <f t="shared" si="13"/>
        <v>0</v>
      </c>
      <c r="S179">
        <f t="shared" si="13"/>
        <v>0</v>
      </c>
      <c r="T179">
        <f t="shared" si="13"/>
        <v>4</v>
      </c>
      <c r="U179">
        <f t="shared" si="13"/>
        <v>10</v>
      </c>
      <c r="V179">
        <f t="shared" si="13"/>
        <v>10</v>
      </c>
      <c r="W179">
        <f t="shared" si="13"/>
        <v>7</v>
      </c>
      <c r="X179">
        <f t="shared" si="13"/>
        <v>5</v>
      </c>
      <c r="Y179">
        <f t="shared" si="13"/>
        <v>1</v>
      </c>
      <c r="Z179">
        <f t="shared" si="13"/>
        <v>0</v>
      </c>
      <c r="AA179">
        <f t="shared" si="13"/>
        <v>9</v>
      </c>
      <c r="AB179">
        <f t="shared" si="13"/>
        <v>8</v>
      </c>
      <c r="AC179">
        <f t="shared" si="13"/>
        <v>14</v>
      </c>
    </row>
  </sheetData>
  <dataValidations count="2">
    <dataValidation type="list" allowBlank="1" showInputMessage="1" showErrorMessage="1" sqref="C2">
      <formula1>"All, Analysis and Graph"</formula1>
    </dataValidation>
    <dataValidation type="list" allowBlank="1" showInputMessage="1" showErrorMessage="1" sqref="C3">
      <formula1>INDIRECT("dd_components")</formula1>
    </dataValidation>
  </dataValidations>
  <pageMargins left="0.7" right="0.7" top="0.75" bottom="0.75" header="0.3" footer="0.3"/>
  <pageSetup paperSize="9"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opLeftCell="A13" zoomScale="85" zoomScaleNormal="85" workbookViewId="0">
      <selection activeCell="H19" sqref="H19"/>
    </sheetView>
  </sheetViews>
  <sheetFormatPr baseColWidth="10" defaultColWidth="8.88671875" defaultRowHeight="14.4"/>
  <cols>
    <col min="1" max="1" width="14.44140625" customWidth="1"/>
    <col min="2" max="2" width="39.109375" customWidth="1"/>
    <col min="3" max="3" width="12.33203125" customWidth="1"/>
    <col min="4" max="4" width="37.5546875" customWidth="1"/>
    <col min="5" max="5" width="7" customWidth="1"/>
    <col min="6" max="6" width="28.88671875" customWidth="1"/>
    <col min="7" max="7" width="31.44140625" customWidth="1"/>
    <col min="8" max="8" width="68.88671875" customWidth="1"/>
  </cols>
  <sheetData>
    <row r="1" spans="1:15">
      <c r="A1" s="1" t="s">
        <v>9</v>
      </c>
      <c r="B1" s="1" t="s">
        <v>696</v>
      </c>
      <c r="C1" s="1" t="s">
        <v>693</v>
      </c>
      <c r="D1" s="1" t="s">
        <v>694</v>
      </c>
      <c r="E1" s="1" t="s">
        <v>701</v>
      </c>
      <c r="F1" s="1" t="s">
        <v>697</v>
      </c>
      <c r="H1" s="75" t="s">
        <v>692</v>
      </c>
      <c r="I1" s="68"/>
      <c r="J1" s="68"/>
      <c r="K1" s="68"/>
      <c r="L1" s="68"/>
      <c r="M1" s="68"/>
      <c r="N1" s="68"/>
      <c r="O1" s="68"/>
    </row>
    <row r="2" spans="1:15">
      <c r="A2" s="1">
        <v>2003</v>
      </c>
      <c r="B2" s="38">
        <f>ALK!J173</f>
        <v>1830.4213004413637</v>
      </c>
      <c r="C2">
        <v>1</v>
      </c>
      <c r="D2" s="38"/>
      <c r="E2" s="38"/>
      <c r="F2" s="67">
        <f t="shared" ref="F2:F17" si="0">B2</f>
        <v>1830.4213004413637</v>
      </c>
      <c r="H2" s="75" t="s">
        <v>698</v>
      </c>
      <c r="I2" s="68"/>
      <c r="J2" s="68"/>
      <c r="K2" s="68"/>
      <c r="L2" s="68"/>
      <c r="M2" s="68"/>
      <c r="N2" s="68"/>
      <c r="O2" s="68"/>
    </row>
    <row r="3" spans="1:15">
      <c r="A3" s="1">
        <v>2004</v>
      </c>
      <c r="B3" s="38">
        <f>ALK!K173</f>
        <v>1131.4432261860193</v>
      </c>
      <c r="C3">
        <v>1</v>
      </c>
      <c r="D3" s="38"/>
      <c r="E3" s="38"/>
      <c r="F3" s="67">
        <f t="shared" si="0"/>
        <v>1131.4432261860193</v>
      </c>
      <c r="H3" s="76" t="s">
        <v>699</v>
      </c>
      <c r="I3" s="74"/>
      <c r="J3" s="74"/>
      <c r="K3" s="74"/>
      <c r="L3" s="74"/>
      <c r="M3" s="74"/>
      <c r="N3" s="74"/>
      <c r="O3" s="74"/>
    </row>
    <row r="4" spans="1:15">
      <c r="A4" s="1">
        <v>2005</v>
      </c>
      <c r="B4" s="38">
        <f>ALK!L173</f>
        <v>1475.0617370326831</v>
      </c>
      <c r="C4">
        <v>1</v>
      </c>
      <c r="D4" s="38"/>
      <c r="E4" s="38"/>
      <c r="F4" s="67">
        <f t="shared" si="0"/>
        <v>1475.0617370326831</v>
      </c>
      <c r="G4" s="1"/>
      <c r="H4" s="75" t="s">
        <v>700</v>
      </c>
      <c r="I4" s="68"/>
      <c r="J4" s="68"/>
      <c r="K4" s="68"/>
      <c r="L4" s="68"/>
      <c r="M4" s="68"/>
      <c r="N4" s="68"/>
      <c r="O4" s="68"/>
    </row>
    <row r="5" spans="1:15">
      <c r="A5" s="1">
        <v>2006</v>
      </c>
      <c r="B5" s="38"/>
      <c r="C5">
        <v>1</v>
      </c>
      <c r="D5" s="38"/>
      <c r="E5" s="38"/>
      <c r="F5" s="67"/>
      <c r="G5" s="9"/>
      <c r="H5" s="75" t="s">
        <v>707</v>
      </c>
      <c r="I5" s="68"/>
      <c r="J5" s="68"/>
      <c r="K5" s="68"/>
      <c r="L5" s="68"/>
      <c r="M5" s="68"/>
      <c r="N5" s="68"/>
      <c r="O5" s="68"/>
    </row>
    <row r="6" spans="1:15">
      <c r="A6" s="1">
        <v>2007</v>
      </c>
      <c r="B6" s="38">
        <f>ALK!N173</f>
        <v>1430.5027034948794</v>
      </c>
      <c r="C6">
        <v>1</v>
      </c>
      <c r="D6" s="38"/>
      <c r="E6" s="38"/>
      <c r="F6" s="67">
        <f>B6*$A$49* (100-D6)/100</f>
        <v>1215.9272979706475</v>
      </c>
      <c r="G6" s="9"/>
      <c r="H6" s="75" t="s">
        <v>708</v>
      </c>
      <c r="I6" s="68"/>
      <c r="J6" s="68"/>
      <c r="K6" s="68"/>
      <c r="L6" s="68"/>
      <c r="M6" s="68"/>
      <c r="N6" s="68"/>
      <c r="O6" s="68"/>
    </row>
    <row r="7" spans="1:15">
      <c r="A7" s="1">
        <v>2008</v>
      </c>
      <c r="B7" s="38">
        <f>ALK!O173</f>
        <v>1051.8420075582562</v>
      </c>
      <c r="C7">
        <v>1</v>
      </c>
      <c r="D7" s="38"/>
      <c r="E7" s="38"/>
      <c r="F7" s="67">
        <f t="shared" si="0"/>
        <v>1051.8420075582562</v>
      </c>
      <c r="G7" s="9"/>
      <c r="H7" s="75" t="s">
        <v>695</v>
      </c>
      <c r="I7" s="68"/>
      <c r="J7" s="68"/>
      <c r="K7" s="68"/>
      <c r="L7" s="68"/>
      <c r="M7" s="68"/>
      <c r="N7" s="68"/>
      <c r="O7" s="68"/>
    </row>
    <row r="8" spans="1:15">
      <c r="A8" s="1">
        <v>2009</v>
      </c>
      <c r="B8" s="38">
        <f>ALK!P173</f>
        <v>1414.5346934173181</v>
      </c>
      <c r="C8">
        <v>1</v>
      </c>
      <c r="D8" s="38"/>
      <c r="E8" s="38"/>
      <c r="F8" s="67">
        <f t="shared" si="0"/>
        <v>1414.5346934173181</v>
      </c>
      <c r="G8" s="9"/>
      <c r="H8" s="77" t="s">
        <v>705</v>
      </c>
    </row>
    <row r="9" spans="1:15">
      <c r="A9" s="1">
        <v>2010</v>
      </c>
      <c r="B9" s="38">
        <f>ALK!Q173</f>
        <v>959.9865440531438</v>
      </c>
      <c r="C9">
        <v>1</v>
      </c>
      <c r="D9" s="38"/>
      <c r="E9" s="38"/>
      <c r="F9" s="67">
        <f t="shared" si="0"/>
        <v>959.9865440531438</v>
      </c>
      <c r="G9" s="9"/>
    </row>
    <row r="10" spans="1:15">
      <c r="A10" s="1">
        <v>2011</v>
      </c>
      <c r="B10" s="38">
        <f>ALK!R173</f>
        <v>1178.6387015357107</v>
      </c>
      <c r="C10">
        <v>1</v>
      </c>
      <c r="D10" s="38"/>
      <c r="E10" s="38"/>
      <c r="F10" s="67">
        <f t="shared" si="0"/>
        <v>1178.6387015357107</v>
      </c>
      <c r="G10" s="9"/>
    </row>
    <row r="11" spans="1:15">
      <c r="A11" s="1">
        <v>2012</v>
      </c>
      <c r="B11" s="38"/>
      <c r="C11">
        <v>1</v>
      </c>
      <c r="D11" s="38"/>
      <c r="E11" s="38"/>
      <c r="F11" s="67"/>
      <c r="G11" s="9"/>
    </row>
    <row r="12" spans="1:15">
      <c r="A12" s="1">
        <v>2013</v>
      </c>
      <c r="B12" s="38">
        <f>ALK!T173</f>
        <v>1214.7209747616639</v>
      </c>
      <c r="C12">
        <v>1</v>
      </c>
      <c r="D12" s="38"/>
      <c r="E12" s="38"/>
      <c r="F12" s="67">
        <f t="shared" si="0"/>
        <v>1214.7209747616639</v>
      </c>
      <c r="G12" s="9"/>
    </row>
    <row r="13" spans="1:15">
      <c r="A13" s="1">
        <v>2014</v>
      </c>
      <c r="B13" s="38">
        <f>ALK!U173</f>
        <v>1138.9330567796233</v>
      </c>
      <c r="C13">
        <v>1</v>
      </c>
      <c r="D13" s="38"/>
      <c r="E13" s="38"/>
      <c r="F13" s="67">
        <f t="shared" si="0"/>
        <v>1138.9330567796233</v>
      </c>
      <c r="G13" s="9"/>
    </row>
    <row r="14" spans="1:15">
      <c r="A14" s="1">
        <v>2015</v>
      </c>
      <c r="B14" s="38">
        <f>ALK!V173</f>
        <v>1156.7780095872574</v>
      </c>
      <c r="C14">
        <v>1</v>
      </c>
      <c r="D14" s="38"/>
      <c r="E14" s="38"/>
      <c r="F14" s="67">
        <f t="shared" si="0"/>
        <v>1156.7780095872574</v>
      </c>
      <c r="G14" s="9"/>
    </row>
    <row r="15" spans="1:15">
      <c r="A15" s="1">
        <v>2016</v>
      </c>
      <c r="B15" s="38">
        <f>ALK!W173</f>
        <v>1012.2674789680533</v>
      </c>
      <c r="C15">
        <v>1</v>
      </c>
      <c r="D15" s="38"/>
      <c r="E15" s="38"/>
      <c r="F15" s="67">
        <f t="shared" si="0"/>
        <v>1012.2674789680533</v>
      </c>
      <c r="G15" s="9"/>
    </row>
    <row r="16" spans="1:15">
      <c r="A16" s="1">
        <v>2017</v>
      </c>
      <c r="B16" s="38">
        <f>ALK!X173</f>
        <v>987.5</v>
      </c>
      <c r="C16">
        <v>1</v>
      </c>
      <c r="D16" s="38"/>
      <c r="E16" s="38"/>
      <c r="F16" s="67">
        <f t="shared" si="0"/>
        <v>987.5</v>
      </c>
      <c r="G16" s="9"/>
    </row>
    <row r="17" spans="1:12">
      <c r="A17" s="1">
        <v>2018</v>
      </c>
      <c r="B17" s="38">
        <f>ALK!Y173</f>
        <v>800</v>
      </c>
      <c r="C17">
        <v>1</v>
      </c>
      <c r="D17" s="38"/>
      <c r="E17" s="38"/>
      <c r="F17" s="67">
        <f t="shared" si="0"/>
        <v>800</v>
      </c>
      <c r="G17" s="9"/>
      <c r="L17" s="7"/>
    </row>
    <row r="18" spans="1:12">
      <c r="A18" s="1">
        <v>2019</v>
      </c>
      <c r="B18" s="38">
        <f xml:space="preserve"> (500+1400)/2</f>
        <v>950</v>
      </c>
      <c r="C18">
        <v>2</v>
      </c>
      <c r="D18">
        <v>3.5</v>
      </c>
      <c r="E18" s="70">
        <v>7</v>
      </c>
      <c r="F18" s="67">
        <f>B18*$A$49* (100-D18)/100</f>
        <v>779.23749999999995</v>
      </c>
      <c r="G18" s="9"/>
      <c r="L18" s="7"/>
    </row>
    <row r="19" spans="1:12">
      <c r="A19" s="1">
        <v>2020</v>
      </c>
      <c r="B19" s="38">
        <v>1200</v>
      </c>
      <c r="C19">
        <v>3</v>
      </c>
      <c r="D19">
        <v>3.26</v>
      </c>
      <c r="E19" s="70">
        <v>7</v>
      </c>
      <c r="F19" s="67">
        <f>B19*$A$49* (100-D19)/100</f>
        <v>986.74799999999993</v>
      </c>
      <c r="G19" s="9"/>
      <c r="L19" s="7"/>
    </row>
    <row r="20" spans="1:12">
      <c r="A20" s="1">
        <v>2021</v>
      </c>
      <c r="B20" s="38">
        <v>1400</v>
      </c>
      <c r="C20">
        <v>4</v>
      </c>
      <c r="D20">
        <v>4.66</v>
      </c>
      <c r="E20" s="70">
        <v>7</v>
      </c>
      <c r="F20" s="67">
        <f>B20*$A$49* (100-D20)/100</f>
        <v>1134.546</v>
      </c>
      <c r="G20" s="9"/>
      <c r="L20" s="7"/>
    </row>
    <row r="21" spans="1:12">
      <c r="A21" s="1">
        <v>2022</v>
      </c>
      <c r="B21" s="38">
        <v>1700</v>
      </c>
      <c r="C21">
        <v>5</v>
      </c>
      <c r="D21">
        <v>8.6300000000000008</v>
      </c>
      <c r="E21" s="70">
        <v>7</v>
      </c>
      <c r="F21" s="67">
        <f>B21*$A$49* (100-D21)/100</f>
        <v>1320.2964999999999</v>
      </c>
      <c r="G21" s="9"/>
      <c r="L21" s="7"/>
    </row>
    <row r="22" spans="1:12">
      <c r="A22" s="1">
        <v>2023</v>
      </c>
      <c r="B22" s="69">
        <v>2000</v>
      </c>
      <c r="C22">
        <v>6</v>
      </c>
      <c r="D22">
        <v>6.66</v>
      </c>
      <c r="E22" s="70">
        <v>7</v>
      </c>
      <c r="F22" s="67">
        <f>B22*$A$49* (100-D22)/100</f>
        <v>1586.78</v>
      </c>
      <c r="G22" s="9"/>
      <c r="L22" s="7"/>
    </row>
    <row r="23" spans="1:12">
      <c r="L23" s="7"/>
    </row>
    <row r="24" spans="1:12">
      <c r="A24" s="1" t="s">
        <v>54</v>
      </c>
    </row>
    <row r="25" spans="1:12">
      <c r="A25" s="1" t="s">
        <v>9</v>
      </c>
      <c r="B25" s="1" t="s">
        <v>696</v>
      </c>
      <c r="C25" s="1" t="s">
        <v>693</v>
      </c>
      <c r="D25" s="1" t="s">
        <v>694</v>
      </c>
      <c r="E25" s="1" t="s">
        <v>701</v>
      </c>
      <c r="F25" s="1" t="s">
        <v>697</v>
      </c>
      <c r="G25" s="1"/>
    </row>
    <row r="26" spans="1:12">
      <c r="A26" s="1">
        <v>2003</v>
      </c>
      <c r="B26" s="38">
        <f>PEM!J173</f>
        <v>3368.8735590945344</v>
      </c>
      <c r="C26" s="4">
        <v>1</v>
      </c>
      <c r="F26" s="67">
        <f t="shared" ref="F26:F36" si="1">B26</f>
        <v>3368.8735590945344</v>
      </c>
    </row>
    <row r="27" spans="1:12">
      <c r="A27" s="1">
        <v>2004</v>
      </c>
      <c r="B27" s="38">
        <f>PEM!K173</f>
        <v>4795.90565155882</v>
      </c>
      <c r="C27" s="4">
        <v>1</v>
      </c>
      <c r="F27" s="67">
        <f t="shared" si="1"/>
        <v>4795.90565155882</v>
      </c>
    </row>
    <row r="28" spans="1:12">
      <c r="A28" s="1">
        <v>2005</v>
      </c>
      <c r="B28" s="38">
        <f>PEM!L173</f>
        <v>2440.3334992953519</v>
      </c>
      <c r="C28" s="4">
        <v>1</v>
      </c>
      <c r="F28" s="67">
        <f t="shared" si="1"/>
        <v>2440.3334992953519</v>
      </c>
    </row>
    <row r="29" spans="1:12">
      <c r="A29" s="1">
        <v>2006</v>
      </c>
      <c r="B29" s="38"/>
      <c r="C29" s="4">
        <v>1</v>
      </c>
      <c r="F29" s="67"/>
    </row>
    <row r="30" spans="1:12">
      <c r="A30" s="1">
        <v>2007</v>
      </c>
      <c r="B30" s="38"/>
      <c r="C30" s="4">
        <v>1</v>
      </c>
      <c r="F30" s="67"/>
    </row>
    <row r="31" spans="1:12">
      <c r="A31" s="1">
        <v>2008</v>
      </c>
      <c r="B31" s="38">
        <f>PEM!O173</f>
        <v>3446.8715903626135</v>
      </c>
      <c r="C31" s="4">
        <v>1</v>
      </c>
      <c r="F31" s="67">
        <f t="shared" si="1"/>
        <v>3446.8715903626135</v>
      </c>
    </row>
    <row r="32" spans="1:12">
      <c r="A32" s="1">
        <v>2009</v>
      </c>
      <c r="B32" s="38">
        <f>PEM!P173</f>
        <v>2153.8404163187179</v>
      </c>
      <c r="C32" s="4">
        <v>1</v>
      </c>
      <c r="F32" s="67">
        <f t="shared" si="1"/>
        <v>2153.8404163187179</v>
      </c>
    </row>
    <row r="33" spans="1:7">
      <c r="A33" s="1">
        <v>2010</v>
      </c>
      <c r="B33" s="38">
        <f>PEM!Q173</f>
        <v>2049.5712715534619</v>
      </c>
      <c r="C33" s="4">
        <v>1</v>
      </c>
      <c r="F33" s="67">
        <f t="shared" si="1"/>
        <v>2049.5712715534619</v>
      </c>
    </row>
    <row r="34" spans="1:7">
      <c r="A34" s="1">
        <v>2011</v>
      </c>
      <c r="B34" s="38"/>
      <c r="C34" s="4">
        <v>1</v>
      </c>
      <c r="F34" s="67"/>
    </row>
    <row r="35" spans="1:7">
      <c r="A35" s="1">
        <v>2012</v>
      </c>
      <c r="B35" s="38"/>
      <c r="C35" s="4">
        <v>1</v>
      </c>
      <c r="F35" s="67"/>
    </row>
    <row r="36" spans="1:7">
      <c r="A36" s="1">
        <v>2013</v>
      </c>
      <c r="B36" s="38">
        <f>PEM!T173</f>
        <v>2367.9284793613974</v>
      </c>
      <c r="C36" s="4">
        <v>1</v>
      </c>
      <c r="F36" s="67">
        <f t="shared" si="1"/>
        <v>2367.9284793613974</v>
      </c>
      <c r="G36" s="1"/>
    </row>
    <row r="37" spans="1:7">
      <c r="A37" s="1">
        <v>2014</v>
      </c>
      <c r="B37" s="38">
        <f>PEM!U173</f>
        <v>2062.829868752865</v>
      </c>
      <c r="C37" s="4">
        <v>1</v>
      </c>
      <c r="F37" s="67">
        <f>B37</f>
        <v>2062.829868752865</v>
      </c>
    </row>
    <row r="38" spans="1:7">
      <c r="A38" s="1">
        <v>2015</v>
      </c>
      <c r="B38" s="38">
        <f>PEM!V173</f>
        <v>2011.7878427604476</v>
      </c>
      <c r="C38" s="4">
        <v>1</v>
      </c>
      <c r="F38" s="67">
        <f>B38</f>
        <v>2011.7878427604476</v>
      </c>
    </row>
    <row r="39" spans="1:7">
      <c r="A39" s="1">
        <v>2016</v>
      </c>
      <c r="B39" s="38">
        <f>PEM!W173</f>
        <v>1900</v>
      </c>
      <c r="C39" s="4">
        <v>1</v>
      </c>
      <c r="F39" s="67">
        <f>B39</f>
        <v>1900</v>
      </c>
    </row>
    <row r="40" spans="1:7">
      <c r="A40" s="1">
        <v>2017</v>
      </c>
      <c r="B40" s="38">
        <f>PEM!X173</f>
        <v>1303.6385221087701</v>
      </c>
      <c r="C40" s="4">
        <v>1</v>
      </c>
      <c r="F40" s="67">
        <f>B40</f>
        <v>1303.6385221087701</v>
      </c>
    </row>
    <row r="41" spans="1:7">
      <c r="A41" s="1">
        <v>2018</v>
      </c>
      <c r="B41" s="38">
        <f>PEM!Y173</f>
        <v>1000</v>
      </c>
      <c r="C41" s="4">
        <v>1</v>
      </c>
      <c r="F41" s="67">
        <f>B41</f>
        <v>1000</v>
      </c>
    </row>
    <row r="42" spans="1:7">
      <c r="A42" s="1">
        <v>2019</v>
      </c>
      <c r="B42" s="38">
        <v>1450</v>
      </c>
      <c r="C42" s="4">
        <v>2</v>
      </c>
      <c r="D42" s="9">
        <v>3.5</v>
      </c>
      <c r="E42" s="70">
        <v>7</v>
      </c>
      <c r="F42" s="71">
        <f xml:space="preserve"> B42*$A$49 * (100-D42) / 100</f>
        <v>1189.3625</v>
      </c>
    </row>
    <row r="43" spans="1:7">
      <c r="A43" s="1">
        <v>2020</v>
      </c>
      <c r="B43" s="38">
        <v>1750</v>
      </c>
      <c r="C43" s="4">
        <v>3</v>
      </c>
      <c r="D43" s="9">
        <v>3.26</v>
      </c>
      <c r="E43" s="70">
        <v>7</v>
      </c>
      <c r="F43" s="71">
        <f xml:space="preserve"> B43*$A$49 * (100-D43) / 100</f>
        <v>1439.0074999999999</v>
      </c>
    </row>
    <row r="44" spans="1:7">
      <c r="A44" s="1">
        <v>2021</v>
      </c>
      <c r="B44" s="38">
        <v>1770</v>
      </c>
      <c r="C44" s="4">
        <v>4</v>
      </c>
      <c r="D44" s="9">
        <v>4.66</v>
      </c>
      <c r="E44" s="70">
        <v>7</v>
      </c>
      <c r="F44" s="71">
        <f xml:space="preserve"> B44*$A$49 * (100-D44) / 100</f>
        <v>1434.3903</v>
      </c>
    </row>
    <row r="45" spans="1:7">
      <c r="A45" s="1">
        <v>2022</v>
      </c>
      <c r="B45" s="38">
        <v>2000</v>
      </c>
      <c r="C45" s="4">
        <v>5</v>
      </c>
      <c r="D45" s="9">
        <v>8.6300000000000008</v>
      </c>
      <c r="E45" s="70">
        <v>7</v>
      </c>
      <c r="F45" s="71">
        <f xml:space="preserve"> B45*$A$49 * (100-D45) / 100</f>
        <v>1553.29</v>
      </c>
    </row>
    <row r="46" spans="1:7">
      <c r="A46" s="1">
        <v>2023</v>
      </c>
      <c r="B46" s="69">
        <v>2450</v>
      </c>
      <c r="C46" s="4">
        <v>6</v>
      </c>
      <c r="D46" s="9">
        <v>6.66</v>
      </c>
      <c r="E46" s="70">
        <v>7</v>
      </c>
      <c r="F46" s="71">
        <f xml:space="preserve"> B46*$A$49 * (100-D46) / 100</f>
        <v>1943.8055000000002</v>
      </c>
    </row>
    <row r="47" spans="1:7">
      <c r="C47" s="38"/>
      <c r="F47" s="9"/>
    </row>
    <row r="48" spans="1:7">
      <c r="A48" s="31" t="s">
        <v>702</v>
      </c>
      <c r="B48" s="31" t="s">
        <v>703</v>
      </c>
      <c r="C48" s="38" t="s">
        <v>691</v>
      </c>
      <c r="F48" s="9"/>
    </row>
    <row r="49" spans="1:6">
      <c r="A49" s="31">
        <v>0.85</v>
      </c>
      <c r="B49" s="31"/>
      <c r="C49" s="4">
        <v>8</v>
      </c>
      <c r="F49" s="9"/>
    </row>
    <row r="50" spans="1:6">
      <c r="A50" s="72" t="s">
        <v>685</v>
      </c>
      <c r="B50" s="31"/>
      <c r="C50" s="4"/>
      <c r="F50" s="9"/>
    </row>
    <row r="51" spans="1:6">
      <c r="A51" s="73" t="s">
        <v>687</v>
      </c>
      <c r="B51" s="31"/>
      <c r="C51" s="4"/>
      <c r="F51" s="9"/>
    </row>
    <row r="52" spans="1:6">
      <c r="A52" s="73" t="s">
        <v>686</v>
      </c>
      <c r="B52" s="31"/>
      <c r="C52" s="10"/>
      <c r="F52" s="9"/>
    </row>
    <row r="53" spans="1:6">
      <c r="A53" s="73" t="s">
        <v>688</v>
      </c>
      <c r="B53" s="31"/>
      <c r="C53" s="10"/>
      <c r="F53" s="9"/>
    </row>
    <row r="54" spans="1:6">
      <c r="A54" s="73" t="s">
        <v>689</v>
      </c>
      <c r="B54" s="31"/>
      <c r="C54" s="10"/>
      <c r="F54" s="9"/>
    </row>
    <row r="55" spans="1:6">
      <c r="A55" s="73" t="s">
        <v>690</v>
      </c>
      <c r="B55" s="31"/>
      <c r="C55" s="4"/>
    </row>
    <row r="56" spans="1:6">
      <c r="A56" s="31" t="s">
        <v>704</v>
      </c>
      <c r="B56" s="31"/>
      <c r="C56" s="4"/>
    </row>
  </sheetData>
  <phoneticPr fontId="11" type="noConversion"/>
  <hyperlinks>
    <hyperlink ref="H1:O1" r:id="rId1" display="1 - Glenk &amp; Reichelstein (2019)"/>
    <hyperlink ref="H2:O2" r:id="rId2" display="2- IEA - The future of hydrogen"/>
    <hyperlink ref="H3:O3" r:id="rId3" display="3 - IEA - Global Hydrogen Review"/>
    <hyperlink ref="H4:O4" r:id="rId4" display="4- IEA - Global Hydrogen Review (2022)"/>
    <hyperlink ref="H5:O5" r:id="rId5" display="5 - Global Hydrogen Review (2023)"/>
    <hyperlink ref="H6:O6" r:id="rId6" display="6- Global hydrogen review (2024)"/>
    <hyperlink ref="H7:O7" r:id="rId7" display="7- IMF - Global inflation rate "/>
    <hyperlink ref="H8" r:id="rId8"/>
  </hyperlinks>
  <pageMargins left="0.7" right="0.7" top="0.75" bottom="0.75" header="0.3" footer="0.3"/>
  <tableParts count="3">
    <tablePart r:id="rId9"/>
    <tablePart r:id="rId10"/>
    <tablePart r:id="rId1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tabSelected="1" zoomScale="85" zoomScaleNormal="85" workbookViewId="0">
      <selection activeCell="E9" sqref="E9"/>
    </sheetView>
  </sheetViews>
  <sheetFormatPr baseColWidth="10" defaultColWidth="8.88671875" defaultRowHeight="14.4"/>
  <cols>
    <col min="1" max="1" width="19.33203125" customWidth="1"/>
    <col min="2" max="2" width="21.6640625" customWidth="1"/>
    <col min="3" max="3" width="19.5546875" customWidth="1"/>
    <col min="12" max="12" width="52.44140625" customWidth="1"/>
  </cols>
  <sheetData>
    <row r="1" spans="1:8">
      <c r="A1" s="1" t="s">
        <v>9</v>
      </c>
      <c r="B1" s="1" t="s">
        <v>709</v>
      </c>
      <c r="C1" s="1" t="s">
        <v>54</v>
      </c>
    </row>
    <row r="2" spans="1:8">
      <c r="A2" s="1">
        <v>2003</v>
      </c>
      <c r="B2" s="9">
        <f>Tabel9[[#This Row],[Rated CAPEX (EU/kW)]]</f>
        <v>1830.4213004413637</v>
      </c>
      <c r="C2" s="9">
        <f xml:space="preserve"> CALC!F26</f>
        <v>3368.8735590945344</v>
      </c>
    </row>
    <row r="3" spans="1:8">
      <c r="A3" s="1">
        <v>2004</v>
      </c>
      <c r="B3" s="9">
        <f>Tabel9[[#This Row],[Rated CAPEX (EU/kW)]]</f>
        <v>1131.4432261860193</v>
      </c>
      <c r="C3" s="9">
        <f>CALC!F27</f>
        <v>4795.90565155882</v>
      </c>
    </row>
    <row r="4" spans="1:8">
      <c r="A4" s="1">
        <v>2005</v>
      </c>
      <c r="B4" s="9">
        <f>Tabel9[[#This Row],[Rated CAPEX (EU/kW)]]</f>
        <v>1475.0617370326831</v>
      </c>
      <c r="C4" s="9">
        <f>CALC!F28</f>
        <v>2440.3334992953519</v>
      </c>
    </row>
    <row r="5" spans="1:8">
      <c r="A5" s="1">
        <v>2006</v>
      </c>
      <c r="B5" s="9"/>
      <c r="C5" s="9"/>
    </row>
    <row r="6" spans="1:8">
      <c r="A6" s="1">
        <v>2007</v>
      </c>
      <c r="B6" s="9">
        <f>Tabel9[[#This Row],[Rated CAPEX (EU/kW)]]</f>
        <v>1215.9272979706475</v>
      </c>
      <c r="C6" s="9"/>
    </row>
    <row r="7" spans="1:8">
      <c r="A7" s="1">
        <v>2008</v>
      </c>
      <c r="B7" s="9">
        <f>Tabel9[[#This Row],[Rated CAPEX (EU/kW)]]</f>
        <v>1051.8420075582562</v>
      </c>
      <c r="C7" s="9">
        <f>CALC!F31</f>
        <v>3446.8715903626135</v>
      </c>
    </row>
    <row r="8" spans="1:8">
      <c r="A8" s="1">
        <v>2009</v>
      </c>
      <c r="B8" s="9">
        <f>Tabel9[[#This Row],[Rated CAPEX (EU/kW)]]</f>
        <v>1414.5346934173181</v>
      </c>
      <c r="C8" s="9">
        <f>CALC!F32</f>
        <v>2153.8404163187179</v>
      </c>
    </row>
    <row r="9" spans="1:8">
      <c r="A9" s="1">
        <v>2010</v>
      </c>
      <c r="B9" s="9">
        <f>Tabel9[[#This Row],[Rated CAPEX (EU/kW)]]</f>
        <v>959.9865440531438</v>
      </c>
      <c r="C9" s="9">
        <f>CALC!F33</f>
        <v>2049.5712715534619</v>
      </c>
    </row>
    <row r="10" spans="1:8">
      <c r="A10" s="1">
        <v>2011</v>
      </c>
      <c r="B10" s="9">
        <f>Tabel9[[#This Row],[Rated CAPEX (EU/kW)]]</f>
        <v>1178.6387015357107</v>
      </c>
      <c r="C10" s="9"/>
    </row>
    <row r="11" spans="1:8">
      <c r="A11" s="1">
        <v>2012</v>
      </c>
      <c r="B11" s="9"/>
      <c r="C11" s="9"/>
    </row>
    <row r="12" spans="1:8">
      <c r="A12" s="1">
        <v>2013</v>
      </c>
      <c r="B12" s="9">
        <f>Tabel9[[#This Row],[Rated CAPEX (EU/kW)]]</f>
        <v>1214.7209747616639</v>
      </c>
      <c r="C12" s="9">
        <f>CALC!F36</f>
        <v>2367.9284793613974</v>
      </c>
    </row>
    <row r="13" spans="1:8">
      <c r="A13" s="1">
        <v>2014</v>
      </c>
      <c r="B13" s="9">
        <f>Tabel9[[#This Row],[Rated CAPEX (EU/kW)]]</f>
        <v>1138.9330567796233</v>
      </c>
      <c r="C13" s="9">
        <f>CALC!F37</f>
        <v>2062.829868752865</v>
      </c>
      <c r="H13" s="66"/>
    </row>
    <row r="14" spans="1:8">
      <c r="A14" s="1">
        <v>2015</v>
      </c>
      <c r="B14" s="9">
        <f>Tabel9[[#This Row],[Rated CAPEX (EU/kW)]]</f>
        <v>1156.7780095872574</v>
      </c>
      <c r="C14" s="9">
        <f>CALC!F38</f>
        <v>2011.7878427604476</v>
      </c>
      <c r="H14" s="66"/>
    </row>
    <row r="15" spans="1:8">
      <c r="A15" s="1">
        <v>2016</v>
      </c>
      <c r="B15" s="9">
        <f>Tabel9[[#This Row],[Rated CAPEX (EU/kW)]]</f>
        <v>1012.2674789680533</v>
      </c>
      <c r="C15" s="9">
        <f>CALC!F39</f>
        <v>1900</v>
      </c>
    </row>
    <row r="16" spans="1:8">
      <c r="A16" s="1">
        <v>2017</v>
      </c>
      <c r="B16" s="9">
        <f>Tabel9[[#This Row],[Rated CAPEX (EU/kW)]]</f>
        <v>987.5</v>
      </c>
      <c r="C16" s="9">
        <f>CALC!F40</f>
        <v>1303.6385221087701</v>
      </c>
    </row>
    <row r="17" spans="1:17">
      <c r="A17" s="1">
        <v>2018</v>
      </c>
      <c r="B17" s="9">
        <f>Tabel9[[#This Row],[Rated CAPEX (EU/kW)]]</f>
        <v>800</v>
      </c>
      <c r="C17" s="9">
        <f>CALC!F41</f>
        <v>1000</v>
      </c>
    </row>
    <row r="18" spans="1:17">
      <c r="A18" s="1">
        <v>2019</v>
      </c>
      <c r="B18" s="9">
        <f>Tabel9[[#This Row],[Rated CAPEX (EU/kW)]]</f>
        <v>779.23749999999995</v>
      </c>
      <c r="C18" s="9">
        <f>CALC!F42</f>
        <v>1189.3625</v>
      </c>
    </row>
    <row r="19" spans="1:17">
      <c r="A19" s="1">
        <v>2020</v>
      </c>
      <c r="B19" s="9">
        <f>Tabel9[[#This Row],[Rated CAPEX (EU/kW)]]</f>
        <v>986.74799999999993</v>
      </c>
      <c r="C19" s="9">
        <f>CALC!F43</f>
        <v>1439.0074999999999</v>
      </c>
    </row>
    <row r="20" spans="1:17">
      <c r="A20" s="1">
        <v>2021</v>
      </c>
      <c r="B20" s="9">
        <f>Tabel9[[#This Row],[Rated CAPEX (EU/kW)]]</f>
        <v>1134.546</v>
      </c>
      <c r="C20" s="9">
        <f>CALC!F44</f>
        <v>1434.3903</v>
      </c>
    </row>
    <row r="21" spans="1:17">
      <c r="A21" s="1">
        <v>2022</v>
      </c>
      <c r="B21" s="9">
        <f>Tabel9[[#This Row],[Rated CAPEX (EU/kW)]]</f>
        <v>1320.2964999999999</v>
      </c>
      <c r="C21" s="9">
        <f>CALC!F45</f>
        <v>1553.29</v>
      </c>
    </row>
    <row r="22" spans="1:17">
      <c r="A22" s="1">
        <v>2023</v>
      </c>
      <c r="B22" s="9">
        <f>Tabel9[[#This Row],[Rated CAPEX (EU/kW)]]</f>
        <v>1586.78</v>
      </c>
      <c r="C22" s="9">
        <f>CALC!F46</f>
        <v>1943.8055000000002</v>
      </c>
    </row>
    <row r="32" spans="1:17">
      <c r="C32" s="4"/>
      <c r="D32" s="4"/>
      <c r="E32" s="4"/>
      <c r="F32" s="4"/>
      <c r="G32" s="4"/>
      <c r="H32" s="4"/>
      <c r="I32" s="4"/>
      <c r="J32" s="4"/>
      <c r="K32" s="4"/>
      <c r="L32" s="4"/>
      <c r="M32" s="4"/>
      <c r="N32" s="4"/>
      <c r="O32" s="4"/>
      <c r="P32" s="4"/>
      <c r="Q32" s="4"/>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3</vt:i4>
      </vt:variant>
    </vt:vector>
  </HeadingPairs>
  <TitlesOfParts>
    <vt:vector size="14" baseType="lpstr">
      <vt:lpstr>Cockpit</vt:lpstr>
      <vt:lpstr>Sources</vt:lpstr>
      <vt:lpstr>Database</vt:lpstr>
      <vt:lpstr>Export</vt:lpstr>
      <vt:lpstr>Library</vt:lpstr>
      <vt:lpstr>Adjustment Factors</vt:lpstr>
      <vt:lpstr>Dropdowns</vt:lpstr>
      <vt:lpstr>ALK</vt:lpstr>
      <vt:lpstr>PEM</vt:lpstr>
      <vt:lpstr>CALC</vt:lpstr>
      <vt:lpstr>CAPEX</vt:lpstr>
      <vt:lpstr>Analysis_and_Graph</vt:lpstr>
      <vt:lpstr>dd_components</vt:lpstr>
      <vt:lpstr>Library!temp</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Glenk, Gunther</dc:creator>
  <cp:lastModifiedBy>ihssane abdou</cp:lastModifiedBy>
  <dcterms:created xsi:type="dcterms:W3CDTF">2016-11-11T16:01:23Z</dcterms:created>
  <dcterms:modified xsi:type="dcterms:W3CDTF">2026-10-19T09:13:30Z</dcterms:modified>
</cp:coreProperties>
</file>